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ovak\Desktop\testy NPI\na webu k zaúčtování\"/>
    </mc:Choice>
  </mc:AlternateContent>
  <xr:revisionPtr revIDLastSave="0" documentId="13_ncr:1_{83A17CAF-6537-4E5E-B341-AA8FE4949B01}" xr6:coauthVersionLast="36" xr6:coauthVersionMax="36" xr10:uidLastSave="{00000000-0000-0000-0000-000000000000}"/>
  <workbookProtection workbookAlgorithmName="SHA-512" workbookHashValue="X/c1tGzAaJE6SiQjEMBaeBxJoZ6/70O8+QkPlHm0ZVl8FTckRdOny7BINt1O+fQ9w/Cf4TL8728q7ZDldRMfSA==" workbookSaltValue="wB8tbLFSCd+242TQMlUdUA==" workbookSpinCount="100000" lockStructure="1"/>
  <bookViews>
    <workbookView xWindow="0" yWindow="0" windowWidth="17970" windowHeight="9270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  <sheet name="24.5.2021" sheetId="5" r:id="rId4"/>
  </sheets>
  <externalReferences>
    <externalReference r:id="rId5"/>
    <externalReference r:id="rId6"/>
  </externalReferences>
  <definedNames>
    <definedName name="_xlnm._FilterDatabase" localSheetId="0" hidden="1">komplet!$A$3:$S$8942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02" i="1" l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8" i="1"/>
  <c r="M5819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7" i="1"/>
  <c r="M5838" i="1"/>
  <c r="M5839" i="1"/>
  <c r="M5840" i="1"/>
  <c r="M5841" i="1"/>
  <c r="M5842" i="1"/>
  <c r="M5844" i="1"/>
  <c r="M5845" i="1"/>
  <c r="M5847" i="1"/>
  <c r="M5848" i="1"/>
  <c r="M5850" i="1"/>
  <c r="M5851" i="1"/>
  <c r="M5852" i="1"/>
  <c r="M5853" i="1"/>
  <c r="M5854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2" i="1"/>
  <c r="M5883" i="1"/>
  <c r="M5884" i="1"/>
  <c r="M5885" i="1"/>
  <c r="M5886" i="1"/>
  <c r="M5887" i="1"/>
  <c r="M5888" i="1"/>
  <c r="M5889" i="1"/>
  <c r="M5890" i="1"/>
  <c r="M5891" i="1"/>
  <c r="M5894" i="1"/>
  <c r="M5895" i="1"/>
  <c r="M5896" i="1"/>
  <c r="M5898" i="1"/>
  <c r="M5899" i="1"/>
  <c r="M5900" i="1"/>
  <c r="M5901" i="1"/>
  <c r="M5902" i="1"/>
  <c r="M5903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9" i="1"/>
  <c r="M5940" i="1"/>
  <c r="M5941" i="1"/>
  <c r="M5942" i="1"/>
  <c r="M5943" i="1"/>
  <c r="M5944" i="1"/>
  <c r="M5946" i="1"/>
  <c r="M5947" i="1"/>
  <c r="M5948" i="1"/>
  <c r="M5949" i="1"/>
  <c r="M5950" i="1"/>
  <c r="M5951" i="1"/>
  <c r="M5952" i="1"/>
  <c r="M5954" i="1"/>
  <c r="M5955" i="1"/>
  <c r="M5957" i="1"/>
  <c r="M5958" i="1"/>
  <c r="M5959" i="1"/>
  <c r="M5960" i="1"/>
  <c r="M5962" i="1"/>
  <c r="M5963" i="1"/>
  <c r="M5964" i="1"/>
  <c r="M5965" i="1"/>
  <c r="M5966" i="1"/>
  <c r="M5968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8" i="1"/>
  <c r="M6109" i="1"/>
  <c r="M6110" i="1"/>
  <c r="M6111" i="1"/>
  <c r="M6113" i="1"/>
  <c r="M6114" i="1"/>
  <c r="M6115" i="1"/>
  <c r="M6116" i="1"/>
  <c r="M6117" i="1"/>
  <c r="M6118" i="1"/>
  <c r="M6121" i="1"/>
  <c r="M6122" i="1"/>
  <c r="M6123" i="1"/>
  <c r="M6124" i="1"/>
  <c r="M6125" i="1"/>
  <c r="M6126" i="1"/>
  <c r="M6127" i="1"/>
  <c r="M6128" i="1"/>
  <c r="M6132" i="1"/>
  <c r="M6134" i="1"/>
  <c r="M6135" i="1"/>
  <c r="M6136" i="1"/>
  <c r="M6137" i="1"/>
  <c r="M6138" i="1"/>
  <c r="M6140" i="1"/>
  <c r="M6141" i="1"/>
  <c r="M6142" i="1"/>
  <c r="M6143" i="1"/>
  <c r="M6144" i="1"/>
  <c r="M6145" i="1"/>
  <c r="M6146" i="1"/>
  <c r="M6150" i="1"/>
  <c r="M6151" i="1"/>
  <c r="M6152" i="1"/>
  <c r="M6153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2" i="1"/>
  <c r="M6573" i="1"/>
  <c r="M6574" i="1"/>
  <c r="M6575" i="1"/>
  <c r="M6576" i="1"/>
  <c r="M6577" i="1"/>
  <c r="M6578" i="1"/>
  <c r="M6579" i="1"/>
  <c r="M6580" i="1"/>
  <c r="M6581" i="1"/>
  <c r="M6582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7" i="1"/>
  <c r="M6618" i="1"/>
  <c r="M6619" i="1"/>
  <c r="M6620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6" i="1"/>
  <c r="M6647" i="1"/>
  <c r="M6648" i="1"/>
  <c r="M6652" i="1"/>
  <c r="M6653" i="1"/>
  <c r="M6656" i="1"/>
  <c r="M6657" i="1"/>
  <c r="M6659" i="1"/>
  <c r="M6660" i="1"/>
  <c r="M6661" i="1"/>
  <c r="M6662" i="1"/>
  <c r="M6664" i="1"/>
  <c r="M6665" i="1"/>
  <c r="M6666" i="1"/>
  <c r="M6667" i="1"/>
  <c r="M6668" i="1"/>
  <c r="M6669" i="1"/>
  <c r="M6670" i="1"/>
  <c r="M6671" i="1"/>
  <c r="M6672" i="1"/>
  <c r="M6673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4" i="1"/>
  <c r="M6705" i="1"/>
  <c r="M6706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5701" i="1"/>
  <c r="M5" i="1"/>
  <c r="K5" i="1" s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101" i="1"/>
  <c r="M102" i="1"/>
  <c r="M103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7" i="1"/>
  <c r="M328" i="1"/>
  <c r="M329" i="1"/>
  <c r="M330" i="1"/>
  <c r="M331" i="1"/>
  <c r="M332" i="1"/>
  <c r="M333" i="1"/>
  <c r="M334" i="1"/>
  <c r="M335" i="1"/>
  <c r="M337" i="1"/>
  <c r="M338" i="1"/>
  <c r="M339" i="1"/>
  <c r="M340" i="1"/>
  <c r="M341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1" i="1"/>
  <c r="M392" i="1"/>
  <c r="M393" i="1"/>
  <c r="M394" i="1"/>
  <c r="M395" i="1"/>
  <c r="M396" i="1"/>
  <c r="M397" i="1"/>
  <c r="M398" i="1"/>
  <c r="M399" i="1"/>
  <c r="M400" i="1"/>
  <c r="M401" i="1"/>
  <c r="M406" i="1"/>
  <c r="M407" i="1"/>
  <c r="M408" i="1"/>
  <c r="M409" i="1"/>
  <c r="M410" i="1"/>
  <c r="M411" i="1"/>
  <c r="M412" i="1"/>
  <c r="M413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6" i="1"/>
  <c r="M457" i="1"/>
  <c r="M458" i="1"/>
  <c r="M459" i="1"/>
  <c r="M461" i="1"/>
  <c r="M462" i="1"/>
  <c r="M463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1" i="1"/>
  <c r="M482" i="1"/>
  <c r="M485" i="1"/>
  <c r="M486" i="1"/>
  <c r="M487" i="1"/>
  <c r="M488" i="1"/>
  <c r="M489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4" i="1"/>
  <c r="M515" i="1"/>
  <c r="M517" i="1"/>
  <c r="M518" i="1"/>
  <c r="M522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9" i="1"/>
  <c r="M540" i="1"/>
  <c r="M541" i="1"/>
  <c r="M542" i="1"/>
  <c r="M543" i="1"/>
  <c r="M544" i="1"/>
  <c r="M545" i="1"/>
  <c r="M546" i="1"/>
  <c r="M547" i="1"/>
  <c r="M549" i="1"/>
  <c r="M550" i="1"/>
  <c r="M551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5" i="1"/>
  <c r="M595" i="1"/>
  <c r="M597" i="1"/>
  <c r="M598" i="1"/>
  <c r="M599" i="1"/>
  <c r="M600" i="1"/>
  <c r="M601" i="1"/>
  <c r="M602" i="1"/>
  <c r="M603" i="1"/>
  <c r="M604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53" i="1"/>
  <c r="M657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6" i="1"/>
  <c r="M677" i="1"/>
  <c r="M678" i="1"/>
  <c r="M680" i="1"/>
  <c r="M681" i="1"/>
  <c r="M682" i="1"/>
  <c r="M683" i="1"/>
  <c r="M684" i="1"/>
  <c r="M685" i="1"/>
  <c r="M686" i="1"/>
  <c r="M688" i="1"/>
  <c r="M689" i="1"/>
  <c r="M690" i="1"/>
  <c r="M691" i="1"/>
  <c r="M692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8" i="1"/>
  <c r="M719" i="1"/>
  <c r="M720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4" i="1"/>
  <c r="M765" i="1"/>
  <c r="M766" i="1"/>
  <c r="M767" i="1"/>
  <c r="M768" i="1"/>
  <c r="M769" i="1"/>
  <c r="M771" i="1"/>
  <c r="M772" i="1"/>
  <c r="M773" i="1"/>
  <c r="M774" i="1"/>
  <c r="M775" i="1"/>
  <c r="M776" i="1"/>
  <c r="M777" i="1"/>
  <c r="M778" i="1"/>
  <c r="M779" i="1"/>
  <c r="M780" i="1"/>
  <c r="M781" i="1"/>
  <c r="M784" i="1"/>
  <c r="M785" i="1"/>
  <c r="M787" i="1"/>
  <c r="M788" i="1"/>
  <c r="M789" i="1"/>
  <c r="M790" i="1"/>
  <c r="M791" i="1"/>
  <c r="M793" i="1"/>
  <c r="M794" i="1"/>
  <c r="M795" i="1"/>
  <c r="M800" i="1"/>
  <c r="M801" i="1"/>
  <c r="M802" i="1"/>
  <c r="M804" i="1"/>
  <c r="M805" i="1"/>
  <c r="M806" i="1"/>
  <c r="M807" i="1"/>
  <c r="M808" i="1"/>
  <c r="M809" i="1"/>
  <c r="M810" i="1"/>
  <c r="M811" i="1"/>
  <c r="M812" i="1"/>
  <c r="M813" i="1"/>
  <c r="M814" i="1"/>
  <c r="M4" i="1"/>
  <c r="C24" i="5" l="1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24" i="5" l="1"/>
  <c r="K7797" i="1" l="1"/>
  <c r="E7797" i="1"/>
  <c r="B7797" i="1"/>
  <c r="E7796" i="1"/>
  <c r="B7796" i="1"/>
  <c r="K7795" i="1"/>
  <c r="E7795" i="1"/>
  <c r="B7795" i="1"/>
  <c r="K7794" i="1"/>
  <c r="E7794" i="1"/>
  <c r="B7794" i="1"/>
  <c r="K7793" i="1"/>
  <c r="E7793" i="1"/>
  <c r="B7793" i="1"/>
  <c r="K7792" i="1"/>
  <c r="E7792" i="1"/>
  <c r="B7792" i="1"/>
  <c r="K7791" i="1"/>
  <c r="E7791" i="1"/>
  <c r="B7791" i="1"/>
  <c r="K7790" i="1"/>
  <c r="E7790" i="1"/>
  <c r="B7790" i="1"/>
  <c r="K7789" i="1"/>
  <c r="E7789" i="1"/>
  <c r="B7789" i="1"/>
  <c r="K7788" i="1"/>
  <c r="E7788" i="1"/>
  <c r="B7788" i="1"/>
  <c r="K7787" i="1"/>
  <c r="E7787" i="1"/>
  <c r="B7787" i="1"/>
  <c r="K7786" i="1"/>
  <c r="E7786" i="1"/>
  <c r="B7786" i="1"/>
  <c r="K7785" i="1"/>
  <c r="E7785" i="1"/>
  <c r="B7785" i="1"/>
  <c r="K7784" i="1"/>
  <c r="E7784" i="1"/>
  <c r="B7784" i="1"/>
  <c r="K7783" i="1"/>
  <c r="E7783" i="1"/>
  <c r="B7783" i="1"/>
  <c r="K7782" i="1"/>
  <c r="E7782" i="1"/>
  <c r="B7782" i="1"/>
  <c r="K7781" i="1"/>
  <c r="E7781" i="1"/>
  <c r="B7781" i="1"/>
  <c r="E7780" i="1"/>
  <c r="B7780" i="1"/>
  <c r="K7779" i="1"/>
  <c r="E7779" i="1"/>
  <c r="B7779" i="1"/>
  <c r="K7778" i="1"/>
  <c r="E7778" i="1"/>
  <c r="B7778" i="1"/>
  <c r="K7777" i="1"/>
  <c r="E7777" i="1"/>
  <c r="B7777" i="1"/>
  <c r="K7776" i="1"/>
  <c r="E7776" i="1"/>
  <c r="B7776" i="1"/>
  <c r="K7775" i="1"/>
  <c r="E7775" i="1"/>
  <c r="B7775" i="1"/>
  <c r="K7774" i="1"/>
  <c r="E7774" i="1"/>
  <c r="B7774" i="1"/>
  <c r="K7773" i="1"/>
  <c r="E7773" i="1"/>
  <c r="B7773" i="1"/>
  <c r="K7772" i="1"/>
  <c r="E7772" i="1"/>
  <c r="B7772" i="1"/>
  <c r="K7771" i="1"/>
  <c r="E7771" i="1"/>
  <c r="B7771" i="1"/>
  <c r="K7770" i="1"/>
  <c r="E7770" i="1"/>
  <c r="B7770" i="1"/>
  <c r="K7769" i="1"/>
  <c r="E7769" i="1"/>
  <c r="B7769" i="1"/>
  <c r="K7768" i="1"/>
  <c r="E7768" i="1"/>
  <c r="B7768" i="1"/>
  <c r="K7767" i="1"/>
  <c r="E7767" i="1"/>
  <c r="B7767" i="1"/>
  <c r="K7766" i="1"/>
  <c r="E7766" i="1"/>
  <c r="B7766" i="1"/>
  <c r="K7765" i="1"/>
  <c r="E7765" i="1"/>
  <c r="B7765" i="1"/>
  <c r="K7764" i="1"/>
  <c r="E7764" i="1"/>
  <c r="B7764" i="1"/>
  <c r="K7763" i="1"/>
  <c r="E7763" i="1"/>
  <c r="B7763" i="1"/>
  <c r="K7762" i="1"/>
  <c r="E7762" i="1"/>
  <c r="B7762" i="1"/>
  <c r="K7761" i="1"/>
  <c r="E7761" i="1"/>
  <c r="B7761" i="1"/>
  <c r="K7760" i="1"/>
  <c r="E7760" i="1"/>
  <c r="B7760" i="1"/>
  <c r="K7759" i="1"/>
  <c r="E7759" i="1"/>
  <c r="B7759" i="1"/>
  <c r="K7758" i="1"/>
  <c r="E7758" i="1"/>
  <c r="B7758" i="1"/>
  <c r="K7757" i="1"/>
  <c r="E7757" i="1"/>
  <c r="B7757" i="1"/>
  <c r="K7756" i="1"/>
  <c r="E7756" i="1"/>
  <c r="B7756" i="1"/>
  <c r="K7755" i="1"/>
  <c r="E7755" i="1"/>
  <c r="B7755" i="1"/>
  <c r="K7754" i="1"/>
  <c r="E7754" i="1"/>
  <c r="B7754" i="1"/>
  <c r="K7753" i="1"/>
  <c r="E7753" i="1"/>
  <c r="B7753" i="1"/>
  <c r="K7752" i="1"/>
  <c r="E7752" i="1"/>
  <c r="B7752" i="1"/>
  <c r="K7751" i="1"/>
  <c r="E7751" i="1"/>
  <c r="B7751" i="1"/>
  <c r="K7750" i="1"/>
  <c r="E7750" i="1"/>
  <c r="B7750" i="1"/>
  <c r="K7749" i="1"/>
  <c r="E7749" i="1"/>
  <c r="B7749" i="1"/>
  <c r="K7748" i="1"/>
  <c r="E7748" i="1"/>
  <c r="B7748" i="1"/>
  <c r="K7747" i="1"/>
  <c r="E7747" i="1"/>
  <c r="B7747" i="1"/>
  <c r="K7746" i="1"/>
  <c r="E7746" i="1"/>
  <c r="B7746" i="1"/>
  <c r="K7745" i="1"/>
  <c r="E7745" i="1"/>
  <c r="B7745" i="1"/>
  <c r="K7744" i="1"/>
  <c r="E7744" i="1"/>
  <c r="B7744" i="1"/>
  <c r="K7743" i="1"/>
  <c r="E7743" i="1"/>
  <c r="B7743" i="1"/>
  <c r="K7742" i="1"/>
  <c r="E7742" i="1"/>
  <c r="B7742" i="1"/>
  <c r="K7741" i="1"/>
  <c r="E7741" i="1"/>
  <c r="B7741" i="1"/>
  <c r="K7740" i="1"/>
  <c r="E7740" i="1"/>
  <c r="B7740" i="1"/>
  <c r="K7739" i="1"/>
  <c r="E7739" i="1"/>
  <c r="B7739" i="1"/>
  <c r="K7738" i="1"/>
  <c r="E7738" i="1"/>
  <c r="B7738" i="1"/>
  <c r="K7737" i="1"/>
  <c r="E7737" i="1"/>
  <c r="B7737" i="1"/>
  <c r="K7736" i="1"/>
  <c r="E7736" i="1"/>
  <c r="B7736" i="1"/>
  <c r="K7735" i="1"/>
  <c r="E7735" i="1"/>
  <c r="B7735" i="1"/>
  <c r="K7734" i="1"/>
  <c r="E7734" i="1"/>
  <c r="B7734" i="1"/>
  <c r="K7733" i="1"/>
  <c r="E7733" i="1"/>
  <c r="B7733" i="1"/>
  <c r="K7732" i="1"/>
  <c r="E7732" i="1"/>
  <c r="B7732" i="1"/>
  <c r="K7731" i="1"/>
  <c r="E7731" i="1"/>
  <c r="B7731" i="1"/>
  <c r="K7730" i="1"/>
  <c r="E7730" i="1"/>
  <c r="B7730" i="1"/>
  <c r="K7729" i="1"/>
  <c r="E7729" i="1"/>
  <c r="B7729" i="1"/>
  <c r="K7728" i="1"/>
  <c r="E7728" i="1"/>
  <c r="B7728" i="1"/>
  <c r="K7727" i="1"/>
  <c r="E7727" i="1"/>
  <c r="B7727" i="1"/>
  <c r="K7726" i="1"/>
  <c r="E7726" i="1"/>
  <c r="B7726" i="1"/>
  <c r="K7725" i="1"/>
  <c r="E7725" i="1"/>
  <c r="B7725" i="1"/>
  <c r="K7724" i="1"/>
  <c r="E7724" i="1"/>
  <c r="B7724" i="1"/>
  <c r="K7723" i="1"/>
  <c r="E7723" i="1"/>
  <c r="B7723" i="1"/>
  <c r="K7722" i="1"/>
  <c r="E7722" i="1"/>
  <c r="B7722" i="1"/>
  <c r="K7721" i="1"/>
  <c r="E7721" i="1"/>
  <c r="B7721" i="1"/>
  <c r="K7720" i="1"/>
  <c r="E7720" i="1"/>
  <c r="B7720" i="1"/>
  <c r="K7719" i="1"/>
  <c r="E7719" i="1"/>
  <c r="B7719" i="1"/>
  <c r="K7718" i="1"/>
  <c r="E7718" i="1"/>
  <c r="B7718" i="1"/>
  <c r="K7717" i="1"/>
  <c r="E7717" i="1"/>
  <c r="B7717" i="1"/>
  <c r="K7716" i="1"/>
  <c r="E7716" i="1"/>
  <c r="B7716" i="1"/>
  <c r="K7715" i="1"/>
  <c r="E7715" i="1"/>
  <c r="B7715" i="1"/>
  <c r="K7714" i="1"/>
  <c r="E7714" i="1"/>
  <c r="B7714" i="1"/>
  <c r="K7713" i="1"/>
  <c r="E7713" i="1"/>
  <c r="B7713" i="1"/>
  <c r="K7712" i="1"/>
  <c r="E7712" i="1"/>
  <c r="B7712" i="1"/>
  <c r="K7711" i="1"/>
  <c r="E7711" i="1"/>
  <c r="B7711" i="1"/>
  <c r="K7710" i="1"/>
  <c r="E7710" i="1"/>
  <c r="B7710" i="1"/>
  <c r="K7709" i="1"/>
  <c r="E7709" i="1"/>
  <c r="B7709" i="1"/>
  <c r="K7708" i="1"/>
  <c r="E7708" i="1"/>
  <c r="B7708" i="1"/>
  <c r="K7707" i="1"/>
  <c r="E7707" i="1"/>
  <c r="B7707" i="1"/>
  <c r="K7706" i="1"/>
  <c r="E7706" i="1"/>
  <c r="B7706" i="1"/>
  <c r="K7705" i="1"/>
  <c r="E7705" i="1"/>
  <c r="B7705" i="1"/>
  <c r="K7704" i="1"/>
  <c r="E7704" i="1"/>
  <c r="B7704" i="1"/>
  <c r="K7703" i="1"/>
  <c r="E7703" i="1"/>
  <c r="B7703" i="1"/>
  <c r="K7702" i="1"/>
  <c r="E7702" i="1"/>
  <c r="B7702" i="1"/>
  <c r="K7701" i="1"/>
  <c r="E7701" i="1"/>
  <c r="B7701" i="1"/>
  <c r="K7700" i="1"/>
  <c r="E7700" i="1"/>
  <c r="B7700" i="1"/>
  <c r="K7699" i="1"/>
  <c r="E7699" i="1"/>
  <c r="B7699" i="1"/>
  <c r="K7698" i="1"/>
  <c r="E7698" i="1"/>
  <c r="B7698" i="1"/>
  <c r="K7697" i="1"/>
  <c r="E7697" i="1"/>
  <c r="B7697" i="1"/>
  <c r="K7696" i="1"/>
  <c r="E7696" i="1"/>
  <c r="B7696" i="1"/>
  <c r="K7695" i="1"/>
  <c r="E7695" i="1"/>
  <c r="B7695" i="1"/>
  <c r="K7694" i="1"/>
  <c r="E7694" i="1"/>
  <c r="B7694" i="1"/>
  <c r="K7693" i="1"/>
  <c r="E7693" i="1"/>
  <c r="B7693" i="1"/>
  <c r="K7692" i="1"/>
  <c r="E7692" i="1"/>
  <c r="B7692" i="1"/>
  <c r="K7691" i="1"/>
  <c r="E7691" i="1"/>
  <c r="B7691" i="1"/>
  <c r="K7690" i="1"/>
  <c r="E7690" i="1"/>
  <c r="B7690" i="1"/>
  <c r="K7689" i="1"/>
  <c r="E7689" i="1"/>
  <c r="B7689" i="1"/>
  <c r="K7688" i="1"/>
  <c r="E7688" i="1"/>
  <c r="B7688" i="1"/>
  <c r="K7687" i="1"/>
  <c r="E7687" i="1"/>
  <c r="B7687" i="1"/>
  <c r="K7686" i="1"/>
  <c r="E7686" i="1"/>
  <c r="B7686" i="1"/>
  <c r="K7685" i="1"/>
  <c r="E7685" i="1"/>
  <c r="B7685" i="1"/>
  <c r="K7684" i="1"/>
  <c r="E7684" i="1"/>
  <c r="B7684" i="1"/>
  <c r="K7683" i="1"/>
  <c r="E7683" i="1"/>
  <c r="B7683" i="1"/>
  <c r="K7682" i="1"/>
  <c r="E7682" i="1"/>
  <c r="B7682" i="1"/>
  <c r="K7681" i="1"/>
  <c r="E7681" i="1"/>
  <c r="B7681" i="1"/>
  <c r="K7680" i="1"/>
  <c r="E7680" i="1"/>
  <c r="B7680" i="1"/>
  <c r="K7679" i="1"/>
  <c r="E7679" i="1"/>
  <c r="B7679" i="1"/>
  <c r="K7678" i="1"/>
  <c r="E7678" i="1"/>
  <c r="B7678" i="1"/>
  <c r="K7677" i="1"/>
  <c r="E7677" i="1"/>
  <c r="B7677" i="1"/>
  <c r="K7676" i="1"/>
  <c r="E7676" i="1"/>
  <c r="B7676" i="1"/>
  <c r="K7675" i="1"/>
  <c r="E7675" i="1"/>
  <c r="B7675" i="1"/>
  <c r="K7674" i="1"/>
  <c r="E7674" i="1"/>
  <c r="B7674" i="1"/>
  <c r="K7673" i="1"/>
  <c r="E7673" i="1"/>
  <c r="B7673" i="1"/>
  <c r="K7672" i="1"/>
  <c r="E7672" i="1"/>
  <c r="B7672" i="1"/>
  <c r="K7671" i="1"/>
  <c r="E7671" i="1"/>
  <c r="B7671" i="1"/>
  <c r="K7670" i="1"/>
  <c r="E7670" i="1"/>
  <c r="B7670" i="1"/>
  <c r="K7669" i="1"/>
  <c r="E7669" i="1"/>
  <c r="B7669" i="1"/>
  <c r="K7668" i="1"/>
  <c r="E7668" i="1"/>
  <c r="B7668" i="1"/>
  <c r="K7667" i="1"/>
  <c r="E7667" i="1"/>
  <c r="B7667" i="1"/>
  <c r="K7666" i="1"/>
  <c r="E7666" i="1"/>
  <c r="B7666" i="1"/>
  <c r="K7665" i="1"/>
  <c r="E7665" i="1"/>
  <c r="B7665" i="1"/>
  <c r="K7664" i="1"/>
  <c r="E7664" i="1"/>
  <c r="B7664" i="1"/>
  <c r="K7663" i="1"/>
  <c r="E7663" i="1"/>
  <c r="B7663" i="1"/>
  <c r="K7662" i="1"/>
  <c r="E7662" i="1"/>
  <c r="B7662" i="1"/>
  <c r="K7661" i="1"/>
  <c r="E7661" i="1"/>
  <c r="B7661" i="1"/>
  <c r="K7660" i="1"/>
  <c r="E7660" i="1"/>
  <c r="B7660" i="1"/>
  <c r="K7659" i="1"/>
  <c r="E7659" i="1"/>
  <c r="B7659" i="1"/>
  <c r="K7658" i="1"/>
  <c r="E7658" i="1"/>
  <c r="B7658" i="1"/>
  <c r="K7657" i="1"/>
  <c r="E7657" i="1"/>
  <c r="B7657" i="1"/>
  <c r="K7656" i="1"/>
  <c r="E7656" i="1"/>
  <c r="B7656" i="1"/>
  <c r="K7655" i="1"/>
  <c r="E7655" i="1"/>
  <c r="B7655" i="1"/>
  <c r="K7654" i="1"/>
  <c r="E7654" i="1"/>
  <c r="B7654" i="1"/>
  <c r="K7653" i="1"/>
  <c r="E7653" i="1"/>
  <c r="B7653" i="1"/>
  <c r="K7652" i="1"/>
  <c r="E7652" i="1"/>
  <c r="B7652" i="1"/>
  <c r="K7651" i="1"/>
  <c r="E7651" i="1"/>
  <c r="B7651" i="1"/>
  <c r="K7650" i="1"/>
  <c r="E7650" i="1"/>
  <c r="B7650" i="1"/>
  <c r="K7649" i="1"/>
  <c r="E7649" i="1"/>
  <c r="B7649" i="1"/>
  <c r="K7648" i="1"/>
  <c r="E7648" i="1"/>
  <c r="B7648" i="1"/>
  <c r="K7647" i="1"/>
  <c r="E7647" i="1"/>
  <c r="B7647" i="1"/>
  <c r="K7646" i="1"/>
  <c r="E7646" i="1"/>
  <c r="B7646" i="1"/>
  <c r="K7645" i="1"/>
  <c r="E7645" i="1"/>
  <c r="B7645" i="1"/>
  <c r="K7644" i="1"/>
  <c r="E7644" i="1"/>
  <c r="B7644" i="1"/>
  <c r="K7643" i="1"/>
  <c r="E7643" i="1"/>
  <c r="B7643" i="1"/>
  <c r="K7642" i="1"/>
  <c r="E7642" i="1"/>
  <c r="B7642" i="1"/>
  <c r="K7641" i="1"/>
  <c r="E7641" i="1"/>
  <c r="B7641" i="1"/>
  <c r="K7640" i="1"/>
  <c r="E7640" i="1"/>
  <c r="B7640" i="1"/>
  <c r="K7639" i="1"/>
  <c r="E7639" i="1"/>
  <c r="B7639" i="1"/>
  <c r="K7638" i="1"/>
  <c r="E7638" i="1"/>
  <c r="B7638" i="1"/>
  <c r="K7637" i="1"/>
  <c r="E7637" i="1"/>
  <c r="B7637" i="1"/>
  <c r="K7636" i="1"/>
  <c r="E7636" i="1"/>
  <c r="B7636" i="1"/>
  <c r="K7635" i="1"/>
  <c r="E7635" i="1"/>
  <c r="B7635" i="1"/>
  <c r="K7634" i="1"/>
  <c r="E7634" i="1"/>
  <c r="B7634" i="1"/>
  <c r="K7633" i="1"/>
  <c r="E7633" i="1"/>
  <c r="B7633" i="1"/>
  <c r="K7632" i="1"/>
  <c r="E7632" i="1"/>
  <c r="B7632" i="1"/>
  <c r="K7631" i="1"/>
  <c r="E7631" i="1"/>
  <c r="B7631" i="1"/>
  <c r="K7630" i="1"/>
  <c r="E7630" i="1"/>
  <c r="B7630" i="1"/>
  <c r="K7629" i="1"/>
  <c r="E7629" i="1"/>
  <c r="B7629" i="1"/>
  <c r="K7628" i="1"/>
  <c r="E7628" i="1"/>
  <c r="B7628" i="1"/>
  <c r="K7627" i="1"/>
  <c r="E7627" i="1"/>
  <c r="B7627" i="1"/>
  <c r="K7626" i="1"/>
  <c r="E7626" i="1"/>
  <c r="B7626" i="1"/>
  <c r="K7625" i="1"/>
  <c r="E7625" i="1"/>
  <c r="B7625" i="1"/>
  <c r="K7624" i="1"/>
  <c r="E7624" i="1"/>
  <c r="B7624" i="1"/>
  <c r="K7623" i="1"/>
  <c r="E7623" i="1"/>
  <c r="B7623" i="1"/>
  <c r="K7622" i="1"/>
  <c r="E7622" i="1"/>
  <c r="B7622" i="1"/>
  <c r="K7621" i="1"/>
  <c r="E7621" i="1"/>
  <c r="B7621" i="1"/>
  <c r="K7620" i="1"/>
  <c r="E7620" i="1"/>
  <c r="B7620" i="1"/>
  <c r="K7619" i="1"/>
  <c r="E7619" i="1"/>
  <c r="B7619" i="1"/>
  <c r="K7618" i="1"/>
  <c r="E7618" i="1"/>
  <c r="B7618" i="1"/>
  <c r="K7617" i="1"/>
  <c r="E7617" i="1"/>
  <c r="B7617" i="1"/>
  <c r="K7616" i="1"/>
  <c r="E7616" i="1"/>
  <c r="B7616" i="1"/>
  <c r="K7615" i="1"/>
  <c r="E7615" i="1"/>
  <c r="B7615" i="1"/>
  <c r="K7614" i="1"/>
  <c r="E7614" i="1"/>
  <c r="B7614" i="1"/>
  <c r="K7613" i="1"/>
  <c r="E7613" i="1"/>
  <c r="B7613" i="1"/>
  <c r="K7612" i="1"/>
  <c r="E7612" i="1"/>
  <c r="B7612" i="1"/>
  <c r="K7611" i="1"/>
  <c r="E7611" i="1"/>
  <c r="B7611" i="1"/>
  <c r="K7610" i="1"/>
  <c r="E7610" i="1"/>
  <c r="B7610" i="1"/>
  <c r="K7609" i="1"/>
  <c r="E7609" i="1"/>
  <c r="B7609" i="1"/>
  <c r="K7608" i="1"/>
  <c r="E7608" i="1"/>
  <c r="B7608" i="1"/>
  <c r="K7607" i="1"/>
  <c r="E7607" i="1"/>
  <c r="B7607" i="1"/>
  <c r="K7606" i="1"/>
  <c r="E7606" i="1"/>
  <c r="B7606" i="1"/>
  <c r="K7605" i="1"/>
  <c r="E7605" i="1"/>
  <c r="B7605" i="1"/>
  <c r="K7604" i="1"/>
  <c r="E7604" i="1"/>
  <c r="B7604" i="1"/>
  <c r="K7603" i="1"/>
  <c r="E7603" i="1"/>
  <c r="B7603" i="1"/>
  <c r="K7602" i="1"/>
  <c r="E7602" i="1"/>
  <c r="B7602" i="1"/>
  <c r="K7601" i="1"/>
  <c r="E7601" i="1"/>
  <c r="B7601" i="1"/>
  <c r="K7600" i="1"/>
  <c r="E7600" i="1"/>
  <c r="B7600" i="1"/>
  <c r="K7599" i="1"/>
  <c r="E7599" i="1"/>
  <c r="B7599" i="1"/>
  <c r="K7598" i="1"/>
  <c r="E7598" i="1"/>
  <c r="B7598" i="1"/>
  <c r="K7597" i="1"/>
  <c r="E7597" i="1"/>
  <c r="B7597" i="1"/>
  <c r="K7596" i="1"/>
  <c r="E7596" i="1"/>
  <c r="B7596" i="1"/>
  <c r="K7595" i="1"/>
  <c r="E7595" i="1"/>
  <c r="B7595" i="1"/>
  <c r="K7594" i="1"/>
  <c r="E7594" i="1"/>
  <c r="B7594" i="1"/>
  <c r="K7593" i="1"/>
  <c r="E7593" i="1"/>
  <c r="B7593" i="1"/>
  <c r="K7592" i="1"/>
  <c r="E7592" i="1"/>
  <c r="B7592" i="1"/>
  <c r="K7591" i="1"/>
  <c r="E7591" i="1"/>
  <c r="B7591" i="1"/>
  <c r="K7590" i="1"/>
  <c r="E7590" i="1"/>
  <c r="B7590" i="1"/>
  <c r="K7589" i="1"/>
  <c r="E7589" i="1"/>
  <c r="B7589" i="1"/>
  <c r="K7588" i="1"/>
  <c r="E7588" i="1"/>
  <c r="B7588" i="1"/>
  <c r="K7587" i="1"/>
  <c r="E7587" i="1"/>
  <c r="B7587" i="1"/>
  <c r="K7586" i="1"/>
  <c r="E7586" i="1"/>
  <c r="B7586" i="1"/>
  <c r="K7585" i="1"/>
  <c r="E7585" i="1"/>
  <c r="B7585" i="1"/>
  <c r="K7584" i="1"/>
  <c r="E7584" i="1"/>
  <c r="B7584" i="1"/>
  <c r="E7583" i="1"/>
  <c r="B7583" i="1"/>
  <c r="K7582" i="1"/>
  <c r="E7582" i="1"/>
  <c r="B7582" i="1"/>
  <c r="K7581" i="1"/>
  <c r="E7581" i="1"/>
  <c r="B7581" i="1"/>
  <c r="E7580" i="1"/>
  <c r="B7580" i="1"/>
  <c r="K7579" i="1"/>
  <c r="E7579" i="1"/>
  <c r="B7579" i="1"/>
  <c r="K7578" i="1"/>
  <c r="E7578" i="1"/>
  <c r="B7578" i="1"/>
  <c r="K7577" i="1"/>
  <c r="E7577" i="1"/>
  <c r="B7577" i="1"/>
  <c r="K7576" i="1"/>
  <c r="E7576" i="1"/>
  <c r="B7576" i="1"/>
  <c r="K7575" i="1"/>
  <c r="E7575" i="1"/>
  <c r="B7575" i="1"/>
  <c r="K7574" i="1"/>
  <c r="E7574" i="1"/>
  <c r="B7574" i="1"/>
  <c r="K7573" i="1"/>
  <c r="E7573" i="1"/>
  <c r="B7573" i="1"/>
  <c r="K7572" i="1"/>
  <c r="E7572" i="1"/>
  <c r="B7572" i="1"/>
  <c r="K7571" i="1"/>
  <c r="E7571" i="1"/>
  <c r="B7571" i="1"/>
  <c r="K7570" i="1"/>
  <c r="E7570" i="1"/>
  <c r="B7570" i="1"/>
  <c r="K7569" i="1"/>
  <c r="E7569" i="1"/>
  <c r="B7569" i="1"/>
  <c r="K7568" i="1"/>
  <c r="E7568" i="1"/>
  <c r="B7568" i="1"/>
  <c r="K7567" i="1"/>
  <c r="E7567" i="1"/>
  <c r="B7567" i="1"/>
  <c r="K7566" i="1"/>
  <c r="E7566" i="1"/>
  <c r="B7566" i="1"/>
  <c r="K7565" i="1"/>
  <c r="E7565" i="1"/>
  <c r="B7565" i="1"/>
  <c r="K7564" i="1"/>
  <c r="E7564" i="1"/>
  <c r="B7564" i="1"/>
  <c r="K7563" i="1"/>
  <c r="E7563" i="1"/>
  <c r="B7563" i="1"/>
  <c r="K7562" i="1"/>
  <c r="E7562" i="1"/>
  <c r="B7562" i="1"/>
  <c r="K7561" i="1"/>
  <c r="E7561" i="1"/>
  <c r="B7561" i="1"/>
  <c r="K7560" i="1"/>
  <c r="E7560" i="1"/>
  <c r="B7560" i="1"/>
  <c r="K7559" i="1"/>
  <c r="E7559" i="1"/>
  <c r="B7559" i="1"/>
  <c r="K7558" i="1"/>
  <c r="E7558" i="1"/>
  <c r="B7558" i="1"/>
  <c r="K7557" i="1"/>
  <c r="E7557" i="1"/>
  <c r="B7557" i="1"/>
  <c r="K7556" i="1"/>
  <c r="E7556" i="1"/>
  <c r="B7556" i="1"/>
  <c r="K7555" i="1"/>
  <c r="E7555" i="1"/>
  <c r="B7555" i="1"/>
  <c r="K7554" i="1"/>
  <c r="E7554" i="1"/>
  <c r="B7554" i="1"/>
  <c r="K7553" i="1"/>
  <c r="E7553" i="1"/>
  <c r="B7553" i="1"/>
  <c r="K7552" i="1"/>
  <c r="E7552" i="1"/>
  <c r="B7552" i="1"/>
  <c r="K7551" i="1"/>
  <c r="E7551" i="1"/>
  <c r="B7551" i="1"/>
  <c r="K7550" i="1"/>
  <c r="E7550" i="1"/>
  <c r="B7550" i="1"/>
  <c r="K7549" i="1"/>
  <c r="E7549" i="1"/>
  <c r="B7549" i="1"/>
  <c r="K7548" i="1"/>
  <c r="E7548" i="1"/>
  <c r="B7548" i="1"/>
  <c r="K7547" i="1"/>
  <c r="E7547" i="1"/>
  <c r="B7547" i="1"/>
  <c r="K7546" i="1"/>
  <c r="E7546" i="1"/>
  <c r="B7546" i="1"/>
  <c r="K7545" i="1"/>
  <c r="E7545" i="1"/>
  <c r="B7545" i="1"/>
  <c r="K7544" i="1"/>
  <c r="E7544" i="1"/>
  <c r="B7544" i="1"/>
  <c r="K7543" i="1"/>
  <c r="E7543" i="1"/>
  <c r="B7543" i="1"/>
  <c r="K7542" i="1"/>
  <c r="E7542" i="1"/>
  <c r="B7542" i="1"/>
  <c r="K7541" i="1"/>
  <c r="E7541" i="1"/>
  <c r="B7541" i="1"/>
  <c r="K7540" i="1"/>
  <c r="E7540" i="1"/>
  <c r="B7540" i="1"/>
  <c r="K7539" i="1"/>
  <c r="E7539" i="1"/>
  <c r="B7539" i="1"/>
  <c r="K7538" i="1"/>
  <c r="E7538" i="1"/>
  <c r="B7538" i="1"/>
  <c r="K7537" i="1"/>
  <c r="E7537" i="1"/>
  <c r="B7537" i="1"/>
  <c r="K7536" i="1"/>
  <c r="E7536" i="1"/>
  <c r="B7536" i="1"/>
  <c r="K7535" i="1"/>
  <c r="E7535" i="1"/>
  <c r="B7535" i="1"/>
  <c r="K7534" i="1"/>
  <c r="E7534" i="1"/>
  <c r="B7534" i="1"/>
  <c r="K7533" i="1"/>
  <c r="E7533" i="1"/>
  <c r="B7533" i="1"/>
  <c r="K7532" i="1"/>
  <c r="E7532" i="1"/>
  <c r="B7532" i="1"/>
  <c r="K7531" i="1"/>
  <c r="E7531" i="1"/>
  <c r="B7531" i="1"/>
  <c r="K7530" i="1"/>
  <c r="E7530" i="1"/>
  <c r="B7530" i="1"/>
  <c r="K7529" i="1"/>
  <c r="E7529" i="1"/>
  <c r="B7529" i="1"/>
  <c r="K7528" i="1"/>
  <c r="E7528" i="1"/>
  <c r="B7528" i="1"/>
  <c r="K7527" i="1"/>
  <c r="E7527" i="1"/>
  <c r="B7527" i="1"/>
  <c r="K7526" i="1"/>
  <c r="E7526" i="1"/>
  <c r="B7526" i="1"/>
  <c r="K7525" i="1"/>
  <c r="E7525" i="1"/>
  <c r="B7525" i="1"/>
  <c r="K7524" i="1"/>
  <c r="E7524" i="1"/>
  <c r="B7524" i="1"/>
  <c r="K7523" i="1"/>
  <c r="E7523" i="1"/>
  <c r="B7523" i="1"/>
  <c r="K7522" i="1"/>
  <c r="E7522" i="1"/>
  <c r="B7522" i="1"/>
  <c r="K7521" i="1"/>
  <c r="E7521" i="1"/>
  <c r="B7521" i="1"/>
  <c r="K7520" i="1"/>
  <c r="E7520" i="1"/>
  <c r="B7520" i="1"/>
  <c r="K7519" i="1"/>
  <c r="E7519" i="1"/>
  <c r="B7519" i="1"/>
  <c r="K7518" i="1"/>
  <c r="E7518" i="1"/>
  <c r="B7518" i="1"/>
  <c r="K7517" i="1"/>
  <c r="E7517" i="1"/>
  <c r="B7517" i="1"/>
  <c r="K7516" i="1"/>
  <c r="E7516" i="1"/>
  <c r="B7516" i="1"/>
  <c r="K7515" i="1"/>
  <c r="E7515" i="1"/>
  <c r="B7515" i="1"/>
  <c r="K7514" i="1"/>
  <c r="E7514" i="1"/>
  <c r="B7514" i="1"/>
  <c r="K7513" i="1"/>
  <c r="E7513" i="1"/>
  <c r="B7513" i="1"/>
  <c r="K7512" i="1"/>
  <c r="E7512" i="1"/>
  <c r="B7512" i="1"/>
  <c r="K7511" i="1"/>
  <c r="E7511" i="1"/>
  <c r="B7511" i="1"/>
  <c r="K7510" i="1"/>
  <c r="E7510" i="1"/>
  <c r="B7510" i="1"/>
  <c r="K7509" i="1"/>
  <c r="E7509" i="1"/>
  <c r="B7509" i="1"/>
  <c r="E7508" i="1"/>
  <c r="B7508" i="1"/>
  <c r="K7507" i="1"/>
  <c r="E7507" i="1"/>
  <c r="B7507" i="1"/>
  <c r="K7506" i="1"/>
  <c r="E7506" i="1"/>
  <c r="B7506" i="1"/>
  <c r="K7505" i="1"/>
  <c r="E7505" i="1"/>
  <c r="B7505" i="1"/>
  <c r="K7504" i="1"/>
  <c r="E7504" i="1"/>
  <c r="B7504" i="1"/>
  <c r="K7503" i="1"/>
  <c r="E7503" i="1"/>
  <c r="B7503" i="1"/>
  <c r="K7502" i="1"/>
  <c r="E7502" i="1"/>
  <c r="B7502" i="1"/>
  <c r="K7501" i="1"/>
  <c r="E7501" i="1"/>
  <c r="B7501" i="1"/>
  <c r="K7500" i="1"/>
  <c r="E7500" i="1"/>
  <c r="B7500" i="1"/>
  <c r="K7499" i="1"/>
  <c r="E7499" i="1"/>
  <c r="B7499" i="1"/>
  <c r="K7498" i="1"/>
  <c r="E7498" i="1"/>
  <c r="B7498" i="1"/>
  <c r="K7497" i="1"/>
  <c r="E7497" i="1"/>
  <c r="B7497" i="1"/>
  <c r="K7496" i="1"/>
  <c r="E7496" i="1"/>
  <c r="B7496" i="1"/>
  <c r="K7495" i="1"/>
  <c r="E7495" i="1"/>
  <c r="B7495" i="1"/>
  <c r="K7494" i="1"/>
  <c r="E7494" i="1"/>
  <c r="B7494" i="1"/>
  <c r="K7493" i="1"/>
  <c r="E7493" i="1"/>
  <c r="B7493" i="1"/>
  <c r="K7492" i="1"/>
  <c r="E7492" i="1"/>
  <c r="B7492" i="1"/>
  <c r="K7491" i="1"/>
  <c r="E7491" i="1"/>
  <c r="B7491" i="1"/>
  <c r="K7490" i="1"/>
  <c r="E7490" i="1"/>
  <c r="B7490" i="1"/>
  <c r="K7489" i="1"/>
  <c r="E7489" i="1"/>
  <c r="B7489" i="1"/>
  <c r="K7488" i="1"/>
  <c r="E7488" i="1"/>
  <c r="B7488" i="1"/>
  <c r="K7487" i="1"/>
  <c r="E7487" i="1"/>
  <c r="B7487" i="1"/>
  <c r="K7486" i="1"/>
  <c r="E7486" i="1"/>
  <c r="B7486" i="1"/>
  <c r="K7485" i="1"/>
  <c r="E7485" i="1"/>
  <c r="B7485" i="1"/>
  <c r="K7484" i="1"/>
  <c r="E7484" i="1"/>
  <c r="B7484" i="1"/>
  <c r="K7483" i="1"/>
  <c r="E7483" i="1"/>
  <c r="B7483" i="1"/>
  <c r="K7482" i="1"/>
  <c r="E7482" i="1"/>
  <c r="B7482" i="1"/>
  <c r="K7481" i="1"/>
  <c r="E7481" i="1"/>
  <c r="B7481" i="1"/>
  <c r="K7480" i="1"/>
  <c r="E7480" i="1"/>
  <c r="B7480" i="1"/>
  <c r="K7479" i="1"/>
  <c r="E7479" i="1"/>
  <c r="B7479" i="1"/>
  <c r="E7478" i="1"/>
  <c r="B7478" i="1"/>
  <c r="K7477" i="1"/>
  <c r="E7477" i="1"/>
  <c r="B7477" i="1"/>
  <c r="K7476" i="1"/>
  <c r="E7476" i="1"/>
  <c r="B7476" i="1"/>
  <c r="K7475" i="1"/>
  <c r="E7475" i="1"/>
  <c r="B7475" i="1"/>
  <c r="K7474" i="1"/>
  <c r="E7474" i="1"/>
  <c r="B7474" i="1"/>
  <c r="K7473" i="1"/>
  <c r="E7473" i="1"/>
  <c r="B7473" i="1"/>
  <c r="K7472" i="1"/>
  <c r="E7472" i="1"/>
  <c r="B7472" i="1"/>
  <c r="K7471" i="1"/>
  <c r="E7471" i="1"/>
  <c r="B7471" i="1"/>
  <c r="K7470" i="1"/>
  <c r="E7470" i="1"/>
  <c r="B7470" i="1"/>
  <c r="K7469" i="1"/>
  <c r="E7469" i="1"/>
  <c r="B7469" i="1"/>
  <c r="K7468" i="1"/>
  <c r="E7468" i="1"/>
  <c r="B7468" i="1"/>
  <c r="K7467" i="1"/>
  <c r="E7467" i="1"/>
  <c r="B7467" i="1"/>
  <c r="K7466" i="1"/>
  <c r="E7466" i="1"/>
  <c r="B7466" i="1"/>
  <c r="K7465" i="1"/>
  <c r="E7465" i="1"/>
  <c r="B7465" i="1"/>
  <c r="K7464" i="1"/>
  <c r="E7464" i="1"/>
  <c r="B7464" i="1"/>
  <c r="K7463" i="1"/>
  <c r="E7463" i="1"/>
  <c r="B7463" i="1"/>
  <c r="K7462" i="1"/>
  <c r="E7462" i="1"/>
  <c r="B7462" i="1"/>
  <c r="K7461" i="1"/>
  <c r="E7461" i="1"/>
  <c r="B7461" i="1"/>
  <c r="K7460" i="1"/>
  <c r="E7460" i="1"/>
  <c r="B7460" i="1"/>
  <c r="K7459" i="1"/>
  <c r="E7459" i="1"/>
  <c r="B7459" i="1"/>
  <c r="K7458" i="1"/>
  <c r="E7458" i="1"/>
  <c r="B7458" i="1"/>
  <c r="K7457" i="1"/>
  <c r="E7457" i="1"/>
  <c r="B7457" i="1"/>
  <c r="K7456" i="1"/>
  <c r="E7456" i="1"/>
  <c r="B7456" i="1"/>
  <c r="K7455" i="1"/>
  <c r="E7455" i="1"/>
  <c r="B7455" i="1"/>
  <c r="K7454" i="1"/>
  <c r="E7454" i="1"/>
  <c r="B7454" i="1"/>
  <c r="K7453" i="1"/>
  <c r="E7453" i="1"/>
  <c r="B7453" i="1"/>
  <c r="K7452" i="1"/>
  <c r="E7452" i="1"/>
  <c r="B7452" i="1"/>
  <c r="K7451" i="1"/>
  <c r="E7451" i="1"/>
  <c r="B7451" i="1"/>
  <c r="K7450" i="1"/>
  <c r="E7450" i="1"/>
  <c r="B7450" i="1"/>
  <c r="K7449" i="1"/>
  <c r="E7449" i="1"/>
  <c r="B7449" i="1"/>
  <c r="K7448" i="1"/>
  <c r="E7448" i="1"/>
  <c r="B7448" i="1"/>
  <c r="K7447" i="1"/>
  <c r="E7447" i="1"/>
  <c r="B7447" i="1"/>
  <c r="K7446" i="1"/>
  <c r="E7446" i="1"/>
  <c r="B7446" i="1"/>
  <c r="K7445" i="1"/>
  <c r="E7445" i="1"/>
  <c r="B7445" i="1"/>
  <c r="K7444" i="1"/>
  <c r="E7444" i="1"/>
  <c r="B7444" i="1"/>
  <c r="K7443" i="1"/>
  <c r="E7443" i="1"/>
  <c r="B7443" i="1"/>
  <c r="K7442" i="1"/>
  <c r="E7442" i="1"/>
  <c r="B7442" i="1"/>
  <c r="K7441" i="1"/>
  <c r="E7441" i="1"/>
  <c r="B7441" i="1"/>
  <c r="K7440" i="1"/>
  <c r="E7440" i="1"/>
  <c r="B7440" i="1"/>
  <c r="K7439" i="1"/>
  <c r="E7439" i="1"/>
  <c r="B7439" i="1"/>
  <c r="K7438" i="1"/>
  <c r="E7438" i="1"/>
  <c r="B7438" i="1"/>
  <c r="K7437" i="1"/>
  <c r="E7437" i="1"/>
  <c r="B7437" i="1"/>
  <c r="K7436" i="1"/>
  <c r="E7436" i="1"/>
  <c r="B7436" i="1"/>
  <c r="K7435" i="1"/>
  <c r="E7435" i="1"/>
  <c r="B7435" i="1"/>
  <c r="K7434" i="1"/>
  <c r="E7434" i="1"/>
  <c r="B7434" i="1"/>
  <c r="K7433" i="1"/>
  <c r="E7433" i="1"/>
  <c r="B7433" i="1"/>
  <c r="K7432" i="1"/>
  <c r="E7432" i="1"/>
  <c r="B7432" i="1"/>
  <c r="K7431" i="1"/>
  <c r="E7431" i="1"/>
  <c r="B7431" i="1"/>
  <c r="K7430" i="1"/>
  <c r="E7430" i="1"/>
  <c r="B7430" i="1"/>
  <c r="K7429" i="1"/>
  <c r="E7429" i="1"/>
  <c r="B7429" i="1"/>
  <c r="K7428" i="1"/>
  <c r="E7428" i="1"/>
  <c r="B7428" i="1"/>
  <c r="K7427" i="1"/>
  <c r="E7427" i="1"/>
  <c r="B7427" i="1"/>
  <c r="K7426" i="1"/>
  <c r="E7426" i="1"/>
  <c r="B7426" i="1"/>
  <c r="K7425" i="1"/>
  <c r="E7425" i="1"/>
  <c r="B7425" i="1"/>
  <c r="K7424" i="1"/>
  <c r="E7424" i="1"/>
  <c r="B7424" i="1"/>
  <c r="K7423" i="1"/>
  <c r="E7423" i="1"/>
  <c r="B7423" i="1"/>
  <c r="K7422" i="1"/>
  <c r="E7422" i="1"/>
  <c r="B7422" i="1"/>
  <c r="K7421" i="1"/>
  <c r="E7421" i="1"/>
  <c r="B7421" i="1"/>
  <c r="K7420" i="1"/>
  <c r="E7420" i="1"/>
  <c r="B7420" i="1"/>
  <c r="K7419" i="1"/>
  <c r="E7419" i="1"/>
  <c r="B7419" i="1"/>
  <c r="K7418" i="1"/>
  <c r="E7418" i="1"/>
  <c r="B7418" i="1"/>
  <c r="K7417" i="1"/>
  <c r="E7417" i="1"/>
  <c r="B7417" i="1"/>
  <c r="K7416" i="1"/>
  <c r="E7416" i="1"/>
  <c r="B7416" i="1"/>
  <c r="K7415" i="1"/>
  <c r="E7415" i="1"/>
  <c r="B7415" i="1"/>
  <c r="K7414" i="1"/>
  <c r="E7414" i="1"/>
  <c r="B7414" i="1"/>
  <c r="K7413" i="1"/>
  <c r="E7413" i="1"/>
  <c r="B7413" i="1"/>
  <c r="K7412" i="1"/>
  <c r="E7412" i="1"/>
  <c r="B7412" i="1"/>
  <c r="K7411" i="1"/>
  <c r="E7411" i="1"/>
  <c r="B7411" i="1"/>
  <c r="K7410" i="1"/>
  <c r="E7410" i="1"/>
  <c r="B7410" i="1"/>
  <c r="K7409" i="1"/>
  <c r="E7409" i="1"/>
  <c r="B7409" i="1"/>
  <c r="K7408" i="1"/>
  <c r="E7408" i="1"/>
  <c r="B7408" i="1"/>
  <c r="K7407" i="1"/>
  <c r="E7407" i="1"/>
  <c r="B7407" i="1"/>
  <c r="K7406" i="1"/>
  <c r="E7406" i="1"/>
  <c r="B7406" i="1"/>
  <c r="K7405" i="1"/>
  <c r="E7405" i="1"/>
  <c r="B7405" i="1"/>
  <c r="K7404" i="1"/>
  <c r="E7404" i="1"/>
  <c r="B7404" i="1"/>
  <c r="K7403" i="1"/>
  <c r="E7403" i="1"/>
  <c r="B7403" i="1"/>
  <c r="K7402" i="1"/>
  <c r="E7402" i="1"/>
  <c r="B7402" i="1"/>
  <c r="K7401" i="1"/>
  <c r="E7401" i="1"/>
  <c r="B7401" i="1"/>
  <c r="K7400" i="1"/>
  <c r="E7400" i="1"/>
  <c r="B7400" i="1"/>
  <c r="K7399" i="1"/>
  <c r="E7399" i="1"/>
  <c r="B7399" i="1"/>
  <c r="K7398" i="1"/>
  <c r="E7398" i="1"/>
  <c r="B7398" i="1"/>
  <c r="K7397" i="1"/>
  <c r="E7397" i="1"/>
  <c r="B7397" i="1"/>
  <c r="K7396" i="1"/>
  <c r="E7396" i="1"/>
  <c r="B7396" i="1"/>
  <c r="K7395" i="1"/>
  <c r="E7395" i="1"/>
  <c r="B7395" i="1"/>
  <c r="K7394" i="1"/>
  <c r="E7394" i="1"/>
  <c r="B7394" i="1"/>
  <c r="K7393" i="1"/>
  <c r="E7393" i="1"/>
  <c r="B7393" i="1"/>
  <c r="K7392" i="1"/>
  <c r="E7392" i="1"/>
  <c r="B7392" i="1"/>
  <c r="K7391" i="1"/>
  <c r="E7391" i="1"/>
  <c r="B7391" i="1"/>
  <c r="K7390" i="1"/>
  <c r="E7390" i="1"/>
  <c r="B7390" i="1"/>
  <c r="K7389" i="1"/>
  <c r="E7389" i="1"/>
  <c r="B7389" i="1"/>
  <c r="K7388" i="1"/>
  <c r="E7388" i="1"/>
  <c r="B7388" i="1"/>
  <c r="K7387" i="1"/>
  <c r="E7387" i="1"/>
  <c r="B7387" i="1"/>
  <c r="K7386" i="1"/>
  <c r="E7386" i="1"/>
  <c r="B7386" i="1"/>
  <c r="K7385" i="1"/>
  <c r="E7385" i="1"/>
  <c r="B7385" i="1"/>
  <c r="K7384" i="1"/>
  <c r="E7384" i="1"/>
  <c r="B7384" i="1"/>
  <c r="K7383" i="1"/>
  <c r="E7383" i="1"/>
  <c r="B7383" i="1"/>
  <c r="K7382" i="1"/>
  <c r="E7382" i="1"/>
  <c r="B7382" i="1"/>
  <c r="K7381" i="1"/>
  <c r="E7381" i="1"/>
  <c r="B7381" i="1"/>
  <c r="K7380" i="1"/>
  <c r="E7380" i="1"/>
  <c r="B7380" i="1"/>
  <c r="K7379" i="1"/>
  <c r="E7379" i="1"/>
  <c r="B7379" i="1"/>
  <c r="K7378" i="1"/>
  <c r="E7378" i="1"/>
  <c r="B7378" i="1"/>
  <c r="K7377" i="1"/>
  <c r="E7377" i="1"/>
  <c r="B7377" i="1"/>
  <c r="K7376" i="1"/>
  <c r="E7376" i="1"/>
  <c r="B7376" i="1"/>
  <c r="K7375" i="1"/>
  <c r="E7375" i="1"/>
  <c r="B7375" i="1"/>
  <c r="K7374" i="1"/>
  <c r="E7374" i="1"/>
  <c r="B7374" i="1"/>
  <c r="K7373" i="1"/>
  <c r="E7373" i="1"/>
  <c r="B7373" i="1"/>
  <c r="K7372" i="1"/>
  <c r="E7372" i="1"/>
  <c r="B7372" i="1"/>
  <c r="K7371" i="1"/>
  <c r="E7371" i="1"/>
  <c r="B7371" i="1"/>
  <c r="K7370" i="1"/>
  <c r="E7370" i="1"/>
  <c r="B7370" i="1"/>
  <c r="K7369" i="1"/>
  <c r="E7369" i="1"/>
  <c r="B7369" i="1"/>
  <c r="K7368" i="1"/>
  <c r="E7368" i="1"/>
  <c r="B7368" i="1"/>
  <c r="K7367" i="1"/>
  <c r="E7367" i="1"/>
  <c r="B7367" i="1"/>
  <c r="K7366" i="1"/>
  <c r="E7366" i="1"/>
  <c r="B7366" i="1"/>
  <c r="K7365" i="1"/>
  <c r="E7365" i="1"/>
  <c r="B7365" i="1"/>
  <c r="K7364" i="1"/>
  <c r="E7364" i="1"/>
  <c r="B7364" i="1"/>
  <c r="K7363" i="1"/>
  <c r="E7363" i="1"/>
  <c r="B7363" i="1"/>
  <c r="K7362" i="1"/>
  <c r="E7362" i="1"/>
  <c r="B7362" i="1"/>
  <c r="K7361" i="1"/>
  <c r="E7361" i="1"/>
  <c r="B7361" i="1"/>
  <c r="K7360" i="1"/>
  <c r="E7360" i="1"/>
  <c r="B7360" i="1"/>
  <c r="K7359" i="1"/>
  <c r="E7359" i="1"/>
  <c r="B7359" i="1"/>
  <c r="K7358" i="1"/>
  <c r="E7358" i="1"/>
  <c r="B7358" i="1"/>
  <c r="K7357" i="1"/>
  <c r="E7357" i="1"/>
  <c r="B7357" i="1"/>
  <c r="K7356" i="1"/>
  <c r="E7356" i="1"/>
  <c r="B7356" i="1"/>
  <c r="K7355" i="1"/>
  <c r="E7355" i="1"/>
  <c r="B7355" i="1"/>
  <c r="K7354" i="1"/>
  <c r="E7354" i="1"/>
  <c r="B7354" i="1"/>
  <c r="K7353" i="1"/>
  <c r="E7353" i="1"/>
  <c r="B7353" i="1"/>
  <c r="K7352" i="1"/>
  <c r="E7352" i="1"/>
  <c r="B7352" i="1"/>
  <c r="K7351" i="1"/>
  <c r="E7351" i="1"/>
  <c r="B7351" i="1"/>
  <c r="K7350" i="1"/>
  <c r="E7350" i="1"/>
  <c r="B7350" i="1"/>
  <c r="K7349" i="1"/>
  <c r="E7349" i="1"/>
  <c r="B7349" i="1"/>
  <c r="K7348" i="1"/>
  <c r="E7348" i="1"/>
  <c r="B7348" i="1"/>
  <c r="K7347" i="1"/>
  <c r="E7347" i="1"/>
  <c r="B7347" i="1"/>
  <c r="K7346" i="1"/>
  <c r="E7346" i="1"/>
  <c r="B7346" i="1"/>
  <c r="K7345" i="1"/>
  <c r="E7345" i="1"/>
  <c r="B7345" i="1"/>
  <c r="K7344" i="1"/>
  <c r="E7344" i="1"/>
  <c r="B7344" i="1"/>
  <c r="K7343" i="1"/>
  <c r="E7343" i="1"/>
  <c r="B7343" i="1"/>
  <c r="K7342" i="1"/>
  <c r="E7342" i="1"/>
  <c r="B7342" i="1"/>
  <c r="K7341" i="1"/>
  <c r="E7341" i="1"/>
  <c r="B7341" i="1"/>
  <c r="K7340" i="1"/>
  <c r="E7340" i="1"/>
  <c r="B7340" i="1"/>
  <c r="K7339" i="1"/>
  <c r="E7339" i="1"/>
  <c r="B7339" i="1"/>
  <c r="K7338" i="1"/>
  <c r="E7338" i="1"/>
  <c r="B7338" i="1"/>
  <c r="K7337" i="1"/>
  <c r="E7337" i="1"/>
  <c r="B7337" i="1"/>
  <c r="K7336" i="1"/>
  <c r="E7336" i="1"/>
  <c r="B7336" i="1"/>
  <c r="K7335" i="1"/>
  <c r="E7335" i="1"/>
  <c r="B7335" i="1"/>
  <c r="K7334" i="1"/>
  <c r="E7334" i="1"/>
  <c r="B7334" i="1"/>
  <c r="K7333" i="1"/>
  <c r="E7333" i="1"/>
  <c r="B7333" i="1"/>
  <c r="K7332" i="1"/>
  <c r="E7332" i="1"/>
  <c r="B7332" i="1"/>
  <c r="K7331" i="1"/>
  <c r="E7331" i="1"/>
  <c r="B7331" i="1"/>
  <c r="K7330" i="1"/>
  <c r="E7330" i="1"/>
  <c r="B7330" i="1"/>
  <c r="K7329" i="1"/>
  <c r="E7329" i="1"/>
  <c r="B7329" i="1"/>
  <c r="K7328" i="1"/>
  <c r="E7328" i="1"/>
  <c r="B7328" i="1"/>
  <c r="K7327" i="1"/>
  <c r="E7327" i="1"/>
  <c r="B7327" i="1"/>
  <c r="K7326" i="1"/>
  <c r="E7326" i="1"/>
  <c r="B7326" i="1"/>
  <c r="K7325" i="1"/>
  <c r="E7325" i="1"/>
  <c r="B7325" i="1"/>
  <c r="K7324" i="1"/>
  <c r="E7324" i="1"/>
  <c r="B7324" i="1"/>
  <c r="K7323" i="1"/>
  <c r="E7323" i="1"/>
  <c r="B7323" i="1"/>
  <c r="K7322" i="1"/>
  <c r="E7322" i="1"/>
  <c r="B7322" i="1"/>
  <c r="K7321" i="1"/>
  <c r="E7321" i="1"/>
  <c r="B7321" i="1"/>
  <c r="K7320" i="1"/>
  <c r="E7320" i="1"/>
  <c r="B7320" i="1"/>
  <c r="K7319" i="1"/>
  <c r="E7319" i="1"/>
  <c r="B7319" i="1"/>
  <c r="K7318" i="1"/>
  <c r="E7318" i="1"/>
  <c r="B7318" i="1"/>
  <c r="K7317" i="1"/>
  <c r="E7317" i="1"/>
  <c r="B7317" i="1"/>
  <c r="K7316" i="1"/>
  <c r="E7316" i="1"/>
  <c r="B7316" i="1"/>
  <c r="K7315" i="1"/>
  <c r="E7315" i="1"/>
  <c r="B7315" i="1"/>
  <c r="K7314" i="1"/>
  <c r="E7314" i="1"/>
  <c r="B7314" i="1"/>
  <c r="K7313" i="1"/>
  <c r="E7313" i="1"/>
  <c r="B7313" i="1"/>
  <c r="K7312" i="1"/>
  <c r="E7312" i="1"/>
  <c r="B7312" i="1"/>
  <c r="K7311" i="1"/>
  <c r="E7311" i="1"/>
  <c r="B7311" i="1"/>
  <c r="K7310" i="1"/>
  <c r="E7310" i="1"/>
  <c r="B7310" i="1"/>
  <c r="K7309" i="1"/>
  <c r="E7309" i="1"/>
  <c r="B7309" i="1"/>
  <c r="K7308" i="1"/>
  <c r="E7308" i="1"/>
  <c r="B7308" i="1"/>
  <c r="K7307" i="1"/>
  <c r="E7307" i="1"/>
  <c r="B7307" i="1"/>
  <c r="K7306" i="1"/>
  <c r="E7306" i="1"/>
  <c r="B7306" i="1"/>
  <c r="K7305" i="1"/>
  <c r="E7305" i="1"/>
  <c r="B7305" i="1"/>
  <c r="K7304" i="1"/>
  <c r="E7304" i="1"/>
  <c r="B7304" i="1"/>
  <c r="K7303" i="1"/>
  <c r="E7303" i="1"/>
  <c r="B7303" i="1"/>
  <c r="K7302" i="1"/>
  <c r="E7302" i="1"/>
  <c r="B7302" i="1"/>
  <c r="K7301" i="1"/>
  <c r="E7301" i="1"/>
  <c r="B7301" i="1"/>
  <c r="K7300" i="1"/>
  <c r="E7300" i="1"/>
  <c r="B7300" i="1"/>
  <c r="K7299" i="1"/>
  <c r="E7299" i="1"/>
  <c r="B7299" i="1"/>
  <c r="K7298" i="1"/>
  <c r="E7298" i="1"/>
  <c r="B7298" i="1"/>
  <c r="K7297" i="1"/>
  <c r="E7297" i="1"/>
  <c r="B7297" i="1"/>
  <c r="K7296" i="1"/>
  <c r="E7296" i="1"/>
  <c r="B7296" i="1"/>
  <c r="K7295" i="1"/>
  <c r="E7295" i="1"/>
  <c r="B7295" i="1"/>
  <c r="K7294" i="1"/>
  <c r="E7294" i="1"/>
  <c r="B7294" i="1"/>
  <c r="K7293" i="1"/>
  <c r="E7293" i="1"/>
  <c r="B7293" i="1"/>
  <c r="K7292" i="1"/>
  <c r="E7292" i="1"/>
  <c r="B7292" i="1"/>
  <c r="K7291" i="1"/>
  <c r="E7291" i="1"/>
  <c r="B7291" i="1"/>
  <c r="K7290" i="1"/>
  <c r="E7290" i="1"/>
  <c r="B7290" i="1"/>
  <c r="K7289" i="1"/>
  <c r="E7289" i="1"/>
  <c r="B7289" i="1"/>
  <c r="K7288" i="1"/>
  <c r="E7288" i="1"/>
  <c r="B7288" i="1"/>
  <c r="K7287" i="1"/>
  <c r="E7287" i="1"/>
  <c r="B7287" i="1"/>
  <c r="K7286" i="1"/>
  <c r="E7286" i="1"/>
  <c r="B7286" i="1"/>
  <c r="K7285" i="1"/>
  <c r="E7285" i="1"/>
  <c r="B7285" i="1"/>
  <c r="K7284" i="1"/>
  <c r="E7284" i="1"/>
  <c r="B7284" i="1"/>
  <c r="K7283" i="1"/>
  <c r="E7283" i="1"/>
  <c r="B7283" i="1"/>
  <c r="K7282" i="1"/>
  <c r="E7282" i="1"/>
  <c r="B7282" i="1"/>
  <c r="K7281" i="1"/>
  <c r="E7281" i="1"/>
  <c r="B7281" i="1"/>
  <c r="K7280" i="1"/>
  <c r="E7280" i="1"/>
  <c r="B7280" i="1"/>
  <c r="K7279" i="1"/>
  <c r="E7279" i="1"/>
  <c r="B7279" i="1"/>
  <c r="K7278" i="1"/>
  <c r="E7278" i="1"/>
  <c r="B7278" i="1"/>
  <c r="K7277" i="1"/>
  <c r="E7277" i="1"/>
  <c r="B7277" i="1"/>
  <c r="K7276" i="1"/>
  <c r="E7276" i="1"/>
  <c r="B7276" i="1"/>
  <c r="K7275" i="1"/>
  <c r="E7275" i="1"/>
  <c r="B7275" i="1"/>
  <c r="K7274" i="1"/>
  <c r="E7274" i="1"/>
  <c r="B7274" i="1"/>
  <c r="K7273" i="1"/>
  <c r="E7273" i="1"/>
  <c r="B7273" i="1"/>
  <c r="K7272" i="1"/>
  <c r="E7272" i="1"/>
  <c r="B7272" i="1"/>
  <c r="K7271" i="1"/>
  <c r="E7271" i="1"/>
  <c r="B7271" i="1"/>
  <c r="K7270" i="1"/>
  <c r="E7270" i="1"/>
  <c r="B7270" i="1"/>
  <c r="K7269" i="1"/>
  <c r="E7269" i="1"/>
  <c r="B7269" i="1"/>
  <c r="K7268" i="1"/>
  <c r="E7268" i="1"/>
  <c r="B7268" i="1"/>
  <c r="K7267" i="1"/>
  <c r="E7267" i="1"/>
  <c r="B7267" i="1"/>
  <c r="K7266" i="1"/>
  <c r="E7266" i="1"/>
  <c r="B7266" i="1"/>
  <c r="K7265" i="1"/>
  <c r="E7265" i="1"/>
  <c r="B7265" i="1"/>
  <c r="K7264" i="1"/>
  <c r="E7264" i="1"/>
  <c r="B7264" i="1"/>
  <c r="K7263" i="1"/>
  <c r="E7263" i="1"/>
  <c r="B7263" i="1"/>
  <c r="K7262" i="1"/>
  <c r="E7262" i="1"/>
  <c r="B7262" i="1"/>
  <c r="K7261" i="1"/>
  <c r="E7261" i="1"/>
  <c r="B7261" i="1"/>
  <c r="K7260" i="1"/>
  <c r="E7260" i="1"/>
  <c r="B7260" i="1"/>
  <c r="K7259" i="1"/>
  <c r="E7259" i="1"/>
  <c r="B7259" i="1"/>
  <c r="K7258" i="1"/>
  <c r="E7258" i="1"/>
  <c r="B7258" i="1"/>
  <c r="K7257" i="1"/>
  <c r="E7257" i="1"/>
  <c r="B7257" i="1"/>
  <c r="K7256" i="1"/>
  <c r="E7256" i="1"/>
  <c r="B7256" i="1"/>
  <c r="K7255" i="1"/>
  <c r="E7255" i="1"/>
  <c r="B7255" i="1"/>
  <c r="K7254" i="1"/>
  <c r="E7254" i="1"/>
  <c r="B7254" i="1"/>
  <c r="K7253" i="1"/>
  <c r="E7253" i="1"/>
  <c r="B7253" i="1"/>
  <c r="K7252" i="1"/>
  <c r="E7252" i="1"/>
  <c r="B7252" i="1"/>
  <c r="K7251" i="1"/>
  <c r="E7251" i="1"/>
  <c r="B7251" i="1"/>
  <c r="K7250" i="1"/>
  <c r="E7250" i="1"/>
  <c r="B7250" i="1"/>
  <c r="K7249" i="1"/>
  <c r="E7249" i="1"/>
  <c r="B7249" i="1"/>
  <c r="K7248" i="1"/>
  <c r="E7248" i="1"/>
  <c r="B7248" i="1"/>
  <c r="K7247" i="1"/>
  <c r="E7247" i="1"/>
  <c r="B7247" i="1"/>
  <c r="K7246" i="1"/>
  <c r="E7246" i="1"/>
  <c r="B7246" i="1"/>
  <c r="K7245" i="1"/>
  <c r="E7245" i="1"/>
  <c r="B7245" i="1"/>
  <c r="K7244" i="1"/>
  <c r="E7244" i="1"/>
  <c r="B7244" i="1"/>
  <c r="K7243" i="1"/>
  <c r="E7243" i="1"/>
  <c r="B7243" i="1"/>
  <c r="K7242" i="1"/>
  <c r="E7242" i="1"/>
  <c r="B7242" i="1"/>
  <c r="K7241" i="1"/>
  <c r="E7241" i="1"/>
  <c r="B7241" i="1"/>
  <c r="K7240" i="1"/>
  <c r="E7240" i="1"/>
  <c r="B7240" i="1"/>
  <c r="K7239" i="1"/>
  <c r="E7239" i="1"/>
  <c r="B7239" i="1"/>
  <c r="K7238" i="1"/>
  <c r="E7238" i="1"/>
  <c r="B7238" i="1"/>
  <c r="K7237" i="1"/>
  <c r="E7237" i="1"/>
  <c r="B7237" i="1"/>
  <c r="K7236" i="1"/>
  <c r="E7236" i="1"/>
  <c r="B7236" i="1"/>
  <c r="K7235" i="1"/>
  <c r="E7235" i="1"/>
  <c r="B7235" i="1"/>
  <c r="K7234" i="1"/>
  <c r="E7234" i="1"/>
  <c r="B7234" i="1"/>
  <c r="K7233" i="1"/>
  <c r="E7233" i="1"/>
  <c r="B7233" i="1"/>
  <c r="K7232" i="1"/>
  <c r="E7232" i="1"/>
  <c r="B7232" i="1"/>
  <c r="K7231" i="1"/>
  <c r="E7231" i="1"/>
  <c r="B7231" i="1"/>
  <c r="K7230" i="1"/>
  <c r="E7230" i="1"/>
  <c r="B7230" i="1"/>
  <c r="K7229" i="1"/>
  <c r="E7229" i="1"/>
  <c r="B7229" i="1"/>
  <c r="K7228" i="1"/>
  <c r="E7228" i="1"/>
  <c r="B7228" i="1"/>
  <c r="K7227" i="1"/>
  <c r="E7227" i="1"/>
  <c r="B7227" i="1"/>
  <c r="K7226" i="1"/>
  <c r="E7226" i="1"/>
  <c r="B7226" i="1"/>
  <c r="K7225" i="1"/>
  <c r="E7225" i="1"/>
  <c r="B7225" i="1"/>
  <c r="K7224" i="1"/>
  <c r="E7224" i="1"/>
  <c r="B7224" i="1"/>
  <c r="K7223" i="1"/>
  <c r="E7223" i="1"/>
  <c r="B7223" i="1"/>
  <c r="K7222" i="1"/>
  <c r="E7222" i="1"/>
  <c r="B7222" i="1"/>
  <c r="K7221" i="1"/>
  <c r="E7221" i="1"/>
  <c r="B7221" i="1"/>
  <c r="K7220" i="1"/>
  <c r="E7220" i="1"/>
  <c r="B7220" i="1"/>
  <c r="K7219" i="1"/>
  <c r="E7219" i="1"/>
  <c r="B7219" i="1"/>
  <c r="K7218" i="1"/>
  <c r="E7218" i="1"/>
  <c r="B7218" i="1"/>
  <c r="K7217" i="1"/>
  <c r="E7217" i="1"/>
  <c r="B7217" i="1"/>
  <c r="K7216" i="1"/>
  <c r="E7216" i="1"/>
  <c r="B7216" i="1"/>
  <c r="K7215" i="1"/>
  <c r="E7215" i="1"/>
  <c r="B7215" i="1"/>
  <c r="K7214" i="1"/>
  <c r="E7214" i="1"/>
  <c r="B7214" i="1"/>
  <c r="K7213" i="1"/>
  <c r="E7213" i="1"/>
  <c r="B7213" i="1"/>
  <c r="K7212" i="1"/>
  <c r="E7212" i="1"/>
  <c r="B7212" i="1"/>
  <c r="K7211" i="1"/>
  <c r="E7211" i="1"/>
  <c r="B7211" i="1"/>
  <c r="K7210" i="1"/>
  <c r="E7210" i="1"/>
  <c r="B7210" i="1"/>
  <c r="K7209" i="1"/>
  <c r="E7209" i="1"/>
  <c r="B7209" i="1"/>
  <c r="K7208" i="1"/>
  <c r="E7208" i="1"/>
  <c r="B7208" i="1"/>
  <c r="K7207" i="1"/>
  <c r="E7207" i="1"/>
  <c r="B7207" i="1"/>
  <c r="K7206" i="1"/>
  <c r="E7206" i="1"/>
  <c r="B7206" i="1"/>
  <c r="K7205" i="1"/>
  <c r="E7205" i="1"/>
  <c r="B7205" i="1"/>
  <c r="K7204" i="1"/>
  <c r="E7204" i="1"/>
  <c r="B7204" i="1"/>
  <c r="K7203" i="1"/>
  <c r="E7203" i="1"/>
  <c r="B7203" i="1"/>
  <c r="K7202" i="1"/>
  <c r="E7202" i="1"/>
  <c r="B7202" i="1"/>
  <c r="K7201" i="1"/>
  <c r="E7201" i="1"/>
  <c r="B7201" i="1"/>
  <c r="K7200" i="1"/>
  <c r="E7200" i="1"/>
  <c r="B7200" i="1"/>
  <c r="K7199" i="1"/>
  <c r="E7199" i="1"/>
  <c r="B7199" i="1"/>
  <c r="K7198" i="1"/>
  <c r="E7198" i="1"/>
  <c r="B7198" i="1"/>
  <c r="K7197" i="1"/>
  <c r="E7197" i="1"/>
  <c r="B7197" i="1"/>
  <c r="K7196" i="1"/>
  <c r="E7196" i="1"/>
  <c r="B7196" i="1"/>
  <c r="K7195" i="1"/>
  <c r="E7195" i="1"/>
  <c r="B7195" i="1"/>
  <c r="K7194" i="1"/>
  <c r="E7194" i="1"/>
  <c r="B7194" i="1"/>
  <c r="K7193" i="1"/>
  <c r="E7193" i="1"/>
  <c r="B7193" i="1"/>
  <c r="K7192" i="1"/>
  <c r="E7192" i="1"/>
  <c r="B7192" i="1"/>
  <c r="K7191" i="1"/>
  <c r="E7191" i="1"/>
  <c r="B7191" i="1"/>
  <c r="K7190" i="1"/>
  <c r="E7190" i="1"/>
  <c r="B7190" i="1"/>
  <c r="K7189" i="1"/>
  <c r="E7189" i="1"/>
  <c r="B7189" i="1"/>
  <c r="K7188" i="1"/>
  <c r="E7188" i="1"/>
  <c r="B7188" i="1"/>
  <c r="K7187" i="1"/>
  <c r="E7187" i="1"/>
  <c r="B7187" i="1"/>
  <c r="K7186" i="1"/>
  <c r="E7186" i="1"/>
  <c r="B7186" i="1"/>
  <c r="K7185" i="1"/>
  <c r="E7185" i="1"/>
  <c r="B7185" i="1"/>
  <c r="K7184" i="1"/>
  <c r="E7184" i="1"/>
  <c r="B7184" i="1"/>
  <c r="K7183" i="1"/>
  <c r="E7183" i="1"/>
  <c r="B7183" i="1"/>
  <c r="K7182" i="1"/>
  <c r="E7182" i="1"/>
  <c r="B7182" i="1"/>
  <c r="K7181" i="1"/>
  <c r="E7181" i="1"/>
  <c r="B7181" i="1"/>
  <c r="K7180" i="1"/>
  <c r="E7180" i="1"/>
  <c r="B7180" i="1"/>
  <c r="K7179" i="1"/>
  <c r="E7179" i="1"/>
  <c r="B7179" i="1"/>
  <c r="K7178" i="1"/>
  <c r="E7178" i="1"/>
  <c r="B7178" i="1"/>
  <c r="K7177" i="1"/>
  <c r="E7177" i="1"/>
  <c r="B7177" i="1"/>
  <c r="K7176" i="1"/>
  <c r="E7176" i="1"/>
  <c r="B7176" i="1"/>
  <c r="K7175" i="1"/>
  <c r="E7175" i="1"/>
  <c r="B7175" i="1"/>
  <c r="K7174" i="1"/>
  <c r="E7174" i="1"/>
  <c r="B7174" i="1"/>
  <c r="K7173" i="1"/>
  <c r="E7173" i="1"/>
  <c r="B7173" i="1"/>
  <c r="K7172" i="1"/>
  <c r="E7172" i="1"/>
  <c r="B7172" i="1"/>
  <c r="K7171" i="1"/>
  <c r="E7171" i="1"/>
  <c r="B7171" i="1"/>
  <c r="K7170" i="1"/>
  <c r="E7170" i="1"/>
  <c r="B7170" i="1"/>
  <c r="K7169" i="1"/>
  <c r="E7169" i="1"/>
  <c r="B7169" i="1"/>
  <c r="K7168" i="1"/>
  <c r="E7168" i="1"/>
  <c r="B7168" i="1"/>
  <c r="K7167" i="1"/>
  <c r="E7167" i="1"/>
  <c r="B7167" i="1"/>
  <c r="K7166" i="1"/>
  <c r="E7166" i="1"/>
  <c r="B7166" i="1"/>
  <c r="K7165" i="1"/>
  <c r="E7165" i="1"/>
  <c r="B7165" i="1"/>
  <c r="K7164" i="1"/>
  <c r="E7164" i="1"/>
  <c r="B7164" i="1"/>
  <c r="K7163" i="1"/>
  <c r="E7163" i="1"/>
  <c r="B7163" i="1"/>
  <c r="K7162" i="1"/>
  <c r="E7162" i="1"/>
  <c r="B7162" i="1"/>
  <c r="K7161" i="1"/>
  <c r="E7161" i="1"/>
  <c r="B7161" i="1"/>
  <c r="K7160" i="1"/>
  <c r="E7160" i="1"/>
  <c r="B7160" i="1"/>
  <c r="K7159" i="1"/>
  <c r="E7159" i="1"/>
  <c r="B7159" i="1"/>
  <c r="K7158" i="1"/>
  <c r="E7158" i="1"/>
  <c r="B7158" i="1"/>
  <c r="K7157" i="1"/>
  <c r="E7157" i="1"/>
  <c r="B7157" i="1"/>
  <c r="K7156" i="1"/>
  <c r="E7156" i="1"/>
  <c r="B7156" i="1"/>
  <c r="K7155" i="1"/>
  <c r="E7155" i="1"/>
  <c r="B7155" i="1"/>
  <c r="K7154" i="1"/>
  <c r="E7154" i="1"/>
  <c r="B7154" i="1"/>
  <c r="K7153" i="1"/>
  <c r="E7153" i="1"/>
  <c r="B7153" i="1"/>
  <c r="K7152" i="1"/>
  <c r="E7152" i="1"/>
  <c r="B7152" i="1"/>
  <c r="K7151" i="1"/>
  <c r="E7151" i="1"/>
  <c r="B7151" i="1"/>
  <c r="K7150" i="1"/>
  <c r="E7150" i="1"/>
  <c r="B7150" i="1"/>
  <c r="K7149" i="1"/>
  <c r="E7149" i="1"/>
  <c r="B7149" i="1"/>
  <c r="K7148" i="1"/>
  <c r="E7148" i="1"/>
  <c r="B7148" i="1"/>
  <c r="K7147" i="1"/>
  <c r="E7147" i="1"/>
  <c r="B7147" i="1"/>
  <c r="K7146" i="1"/>
  <c r="E7146" i="1"/>
  <c r="B7146" i="1"/>
  <c r="K7145" i="1"/>
  <c r="E7145" i="1"/>
  <c r="B7145" i="1"/>
  <c r="K7144" i="1"/>
  <c r="E7144" i="1"/>
  <c r="B7144" i="1"/>
  <c r="K7143" i="1"/>
  <c r="E7143" i="1"/>
  <c r="B7143" i="1"/>
  <c r="K7142" i="1"/>
  <c r="E7142" i="1"/>
  <c r="B7142" i="1"/>
  <c r="K7141" i="1"/>
  <c r="E7141" i="1"/>
  <c r="B7141" i="1"/>
  <c r="K7140" i="1"/>
  <c r="E7140" i="1"/>
  <c r="B7140" i="1"/>
  <c r="K7139" i="1"/>
  <c r="E7139" i="1"/>
  <c r="B7139" i="1"/>
  <c r="K7138" i="1"/>
  <c r="E7138" i="1"/>
  <c r="B7138" i="1"/>
  <c r="K7137" i="1"/>
  <c r="E7137" i="1"/>
  <c r="B7137" i="1"/>
  <c r="K7136" i="1"/>
  <c r="E7136" i="1"/>
  <c r="B7136" i="1"/>
  <c r="K7135" i="1"/>
  <c r="E7135" i="1"/>
  <c r="B7135" i="1"/>
  <c r="K7134" i="1"/>
  <c r="E7134" i="1"/>
  <c r="B7134" i="1"/>
  <c r="K7133" i="1"/>
  <c r="E7133" i="1"/>
  <c r="B7133" i="1"/>
  <c r="K7132" i="1"/>
  <c r="E7132" i="1"/>
  <c r="B7132" i="1"/>
  <c r="K7131" i="1"/>
  <c r="E7131" i="1"/>
  <c r="B7131" i="1"/>
  <c r="K7130" i="1"/>
  <c r="E7130" i="1"/>
  <c r="B7130" i="1"/>
  <c r="K7129" i="1"/>
  <c r="E7129" i="1"/>
  <c r="B7129" i="1"/>
  <c r="K7128" i="1"/>
  <c r="E7128" i="1"/>
  <c r="B7128" i="1"/>
  <c r="K7127" i="1"/>
  <c r="E7127" i="1"/>
  <c r="B7127" i="1"/>
  <c r="K7126" i="1"/>
  <c r="E7126" i="1"/>
  <c r="B7126" i="1"/>
  <c r="K7125" i="1"/>
  <c r="E7125" i="1"/>
  <c r="B7125" i="1"/>
  <c r="K7124" i="1"/>
  <c r="E7124" i="1"/>
  <c r="B7124" i="1"/>
  <c r="K7123" i="1"/>
  <c r="E7123" i="1"/>
  <c r="B7123" i="1"/>
  <c r="K7122" i="1"/>
  <c r="E7122" i="1"/>
  <c r="B7122" i="1"/>
  <c r="K7121" i="1"/>
  <c r="E7121" i="1"/>
  <c r="B7121" i="1"/>
  <c r="K7120" i="1"/>
  <c r="E7120" i="1"/>
  <c r="B7120" i="1"/>
  <c r="K7119" i="1"/>
  <c r="E7119" i="1"/>
  <c r="B7119" i="1"/>
  <c r="K7118" i="1"/>
  <c r="E7118" i="1"/>
  <c r="B7118" i="1"/>
  <c r="K7117" i="1"/>
  <c r="E7117" i="1"/>
  <c r="B7117" i="1"/>
  <c r="K7116" i="1"/>
  <c r="E7116" i="1"/>
  <c r="B7116" i="1"/>
  <c r="K7115" i="1"/>
  <c r="E7115" i="1"/>
  <c r="B7115" i="1"/>
  <c r="K7114" i="1"/>
  <c r="E7114" i="1"/>
  <c r="B7114" i="1"/>
  <c r="K7113" i="1"/>
  <c r="E7113" i="1"/>
  <c r="B7113" i="1"/>
  <c r="K7112" i="1"/>
  <c r="E7112" i="1"/>
  <c r="B7112" i="1"/>
  <c r="K7111" i="1"/>
  <c r="E7111" i="1"/>
  <c r="B7111" i="1"/>
  <c r="K7110" i="1"/>
  <c r="E7110" i="1"/>
  <c r="B7110" i="1"/>
  <c r="K7109" i="1"/>
  <c r="E7109" i="1"/>
  <c r="B7109" i="1"/>
  <c r="K7108" i="1"/>
  <c r="E7108" i="1"/>
  <c r="B7108" i="1"/>
  <c r="K7107" i="1"/>
  <c r="E7107" i="1"/>
  <c r="B7107" i="1"/>
  <c r="K7106" i="1"/>
  <c r="E7106" i="1"/>
  <c r="B7106" i="1"/>
  <c r="K7105" i="1"/>
  <c r="E7105" i="1"/>
  <c r="B7105" i="1"/>
  <c r="K7104" i="1"/>
  <c r="E7104" i="1"/>
  <c r="B7104" i="1"/>
  <c r="K7103" i="1"/>
  <c r="E7103" i="1"/>
  <c r="B7103" i="1"/>
  <c r="K7102" i="1"/>
  <c r="E7102" i="1"/>
  <c r="B7102" i="1"/>
  <c r="K7101" i="1"/>
  <c r="E7101" i="1"/>
  <c r="B7101" i="1"/>
  <c r="K7100" i="1"/>
  <c r="E7100" i="1"/>
  <c r="B7100" i="1"/>
  <c r="K7099" i="1"/>
  <c r="E7099" i="1"/>
  <c r="B7099" i="1"/>
  <c r="K7098" i="1"/>
  <c r="E7098" i="1"/>
  <c r="B7098" i="1"/>
  <c r="K7097" i="1"/>
  <c r="E7097" i="1"/>
  <c r="B7097" i="1"/>
  <c r="K7096" i="1"/>
  <c r="E7096" i="1"/>
  <c r="B7096" i="1"/>
  <c r="K7095" i="1"/>
  <c r="E7095" i="1"/>
  <c r="B7095" i="1"/>
  <c r="K7094" i="1"/>
  <c r="E7094" i="1"/>
  <c r="B7094" i="1"/>
  <c r="K7093" i="1"/>
  <c r="E7093" i="1"/>
  <c r="B7093" i="1"/>
  <c r="K7092" i="1"/>
  <c r="E7092" i="1"/>
  <c r="B7092" i="1"/>
  <c r="K7091" i="1"/>
  <c r="E7091" i="1"/>
  <c r="B7091" i="1"/>
  <c r="K7090" i="1"/>
  <c r="E7090" i="1"/>
  <c r="B7090" i="1"/>
  <c r="K7089" i="1"/>
  <c r="E7089" i="1"/>
  <c r="B7089" i="1"/>
  <c r="K7088" i="1"/>
  <c r="E7088" i="1"/>
  <c r="B7088" i="1"/>
  <c r="K7087" i="1"/>
  <c r="E7087" i="1"/>
  <c r="B7087" i="1"/>
  <c r="K7086" i="1"/>
  <c r="E7086" i="1"/>
  <c r="B7086" i="1"/>
  <c r="K7085" i="1"/>
  <c r="E7085" i="1"/>
  <c r="B7085" i="1"/>
  <c r="K7084" i="1"/>
  <c r="E7084" i="1"/>
  <c r="B7084" i="1"/>
  <c r="K7083" i="1"/>
  <c r="E7083" i="1"/>
  <c r="B7083" i="1"/>
  <c r="E7082" i="1"/>
  <c r="B7082" i="1"/>
  <c r="K7081" i="1"/>
  <c r="E7081" i="1"/>
  <c r="B7081" i="1"/>
  <c r="E7080" i="1"/>
  <c r="B7080" i="1"/>
  <c r="E7079" i="1"/>
  <c r="B7079" i="1"/>
  <c r="E7078" i="1"/>
  <c r="B7078" i="1"/>
  <c r="E7077" i="1"/>
  <c r="B7077" i="1"/>
  <c r="K7076" i="1"/>
  <c r="E7076" i="1"/>
  <c r="B7076" i="1"/>
  <c r="K7075" i="1"/>
  <c r="E7075" i="1"/>
  <c r="B7075" i="1"/>
  <c r="K7074" i="1"/>
  <c r="E7074" i="1"/>
  <c r="B7074" i="1"/>
  <c r="K7073" i="1"/>
  <c r="E7073" i="1"/>
  <c r="B7073" i="1"/>
  <c r="K7072" i="1"/>
  <c r="E7072" i="1"/>
  <c r="B7072" i="1"/>
  <c r="K7071" i="1"/>
  <c r="E7071" i="1"/>
  <c r="B7071" i="1"/>
  <c r="K7070" i="1"/>
  <c r="E7070" i="1"/>
  <c r="B7070" i="1"/>
  <c r="K7069" i="1"/>
  <c r="E7069" i="1"/>
  <c r="B7069" i="1"/>
  <c r="K7068" i="1"/>
  <c r="E7068" i="1"/>
  <c r="B7068" i="1"/>
  <c r="K7067" i="1"/>
  <c r="E7067" i="1"/>
  <c r="B7067" i="1"/>
  <c r="K7066" i="1"/>
  <c r="E7066" i="1"/>
  <c r="B7066" i="1"/>
  <c r="K7065" i="1"/>
  <c r="E7065" i="1"/>
  <c r="B7065" i="1"/>
  <c r="K7064" i="1"/>
  <c r="E7064" i="1"/>
  <c r="B7064" i="1"/>
  <c r="K7063" i="1"/>
  <c r="E7063" i="1"/>
  <c r="B7063" i="1"/>
  <c r="K7062" i="1"/>
  <c r="E7062" i="1"/>
  <c r="B7062" i="1"/>
  <c r="K7061" i="1"/>
  <c r="E7061" i="1"/>
  <c r="B7061" i="1"/>
  <c r="K7060" i="1"/>
  <c r="E7060" i="1"/>
  <c r="B7060" i="1"/>
  <c r="K7059" i="1"/>
  <c r="E7059" i="1"/>
  <c r="B7059" i="1"/>
  <c r="K7058" i="1"/>
  <c r="E7058" i="1"/>
  <c r="B7058" i="1"/>
  <c r="K7057" i="1"/>
  <c r="E7057" i="1"/>
  <c r="B7057" i="1"/>
  <c r="K7056" i="1"/>
  <c r="E7056" i="1"/>
  <c r="B7056" i="1"/>
  <c r="K7055" i="1"/>
  <c r="E7055" i="1"/>
  <c r="B7055" i="1"/>
  <c r="K7054" i="1"/>
  <c r="E7054" i="1"/>
  <c r="B7054" i="1"/>
  <c r="K7053" i="1"/>
  <c r="E7053" i="1"/>
  <c r="B7053" i="1"/>
  <c r="K7052" i="1"/>
  <c r="E7052" i="1"/>
  <c r="B7052" i="1"/>
  <c r="K7051" i="1"/>
  <c r="E7051" i="1"/>
  <c r="B7051" i="1"/>
  <c r="K7050" i="1"/>
  <c r="E7050" i="1"/>
  <c r="B7050" i="1"/>
  <c r="K7049" i="1"/>
  <c r="E7049" i="1"/>
  <c r="B7049" i="1"/>
  <c r="K7048" i="1"/>
  <c r="E7048" i="1"/>
  <c r="B7048" i="1"/>
  <c r="K7047" i="1"/>
  <c r="E7047" i="1"/>
  <c r="B7047" i="1"/>
  <c r="K7046" i="1"/>
  <c r="E7046" i="1"/>
  <c r="B7046" i="1"/>
  <c r="K7045" i="1"/>
  <c r="E7045" i="1"/>
  <c r="B7045" i="1"/>
  <c r="K7044" i="1"/>
  <c r="E7044" i="1"/>
  <c r="B7044" i="1"/>
  <c r="K7043" i="1"/>
  <c r="E7043" i="1"/>
  <c r="B7043" i="1"/>
  <c r="K7042" i="1"/>
  <c r="E7042" i="1"/>
  <c r="B7042" i="1"/>
  <c r="K7041" i="1"/>
  <c r="E7041" i="1"/>
  <c r="B7041" i="1"/>
  <c r="K7040" i="1"/>
  <c r="E7040" i="1"/>
  <c r="B7040" i="1"/>
  <c r="K7039" i="1"/>
  <c r="E7039" i="1"/>
  <c r="B7039" i="1"/>
  <c r="K7038" i="1"/>
  <c r="E7038" i="1"/>
  <c r="B7038" i="1"/>
  <c r="K7037" i="1"/>
  <c r="E7037" i="1"/>
  <c r="B7037" i="1"/>
  <c r="K7036" i="1"/>
  <c r="E7036" i="1"/>
  <c r="B7036" i="1"/>
  <c r="K7035" i="1"/>
  <c r="E7035" i="1"/>
  <c r="B7035" i="1"/>
  <c r="K7034" i="1"/>
  <c r="E7034" i="1"/>
  <c r="B7034" i="1"/>
  <c r="K7033" i="1"/>
  <c r="E7033" i="1"/>
  <c r="B7033" i="1"/>
  <c r="K7032" i="1"/>
  <c r="E7032" i="1"/>
  <c r="B7032" i="1"/>
  <c r="K7031" i="1"/>
  <c r="E7031" i="1"/>
  <c r="B7031" i="1"/>
  <c r="K7030" i="1"/>
  <c r="E7030" i="1"/>
  <c r="B7030" i="1"/>
  <c r="K7029" i="1"/>
  <c r="E7029" i="1"/>
  <c r="B7029" i="1"/>
  <c r="K7028" i="1"/>
  <c r="E7028" i="1"/>
  <c r="B7028" i="1"/>
  <c r="K7027" i="1"/>
  <c r="E7027" i="1"/>
  <c r="B7027" i="1"/>
  <c r="K7026" i="1"/>
  <c r="E7026" i="1"/>
  <c r="B7026" i="1"/>
  <c r="K7025" i="1"/>
  <c r="E7025" i="1"/>
  <c r="B7025" i="1"/>
  <c r="K7024" i="1"/>
  <c r="E7024" i="1"/>
  <c r="B7024" i="1"/>
  <c r="K7023" i="1"/>
  <c r="E7023" i="1"/>
  <c r="B7023" i="1"/>
  <c r="K7022" i="1"/>
  <c r="E7022" i="1"/>
  <c r="B7022" i="1"/>
  <c r="K7021" i="1"/>
  <c r="E7021" i="1"/>
  <c r="B7021" i="1"/>
  <c r="K7020" i="1"/>
  <c r="E7020" i="1"/>
  <c r="B7020" i="1"/>
  <c r="K7019" i="1"/>
  <c r="E7019" i="1"/>
  <c r="B7019" i="1"/>
  <c r="K7018" i="1"/>
  <c r="E7018" i="1"/>
  <c r="B7018" i="1"/>
  <c r="K7017" i="1"/>
  <c r="E7017" i="1"/>
  <c r="B7017" i="1"/>
  <c r="K7016" i="1"/>
  <c r="E7016" i="1"/>
  <c r="B7016" i="1"/>
  <c r="K7015" i="1"/>
  <c r="E7015" i="1"/>
  <c r="B7015" i="1"/>
  <c r="K7014" i="1"/>
  <c r="E7014" i="1"/>
  <c r="B7014" i="1"/>
  <c r="K7013" i="1"/>
  <c r="E7013" i="1"/>
  <c r="B7013" i="1"/>
  <c r="K7012" i="1"/>
  <c r="E7012" i="1"/>
  <c r="B7012" i="1"/>
  <c r="K7011" i="1"/>
  <c r="E7011" i="1"/>
  <c r="B7011" i="1"/>
  <c r="K7010" i="1"/>
  <c r="E7010" i="1"/>
  <c r="B7010" i="1"/>
  <c r="K7009" i="1"/>
  <c r="E7009" i="1"/>
  <c r="B7009" i="1"/>
  <c r="K7008" i="1"/>
  <c r="E7008" i="1"/>
  <c r="B7008" i="1"/>
  <c r="K7007" i="1"/>
  <c r="E7007" i="1"/>
  <c r="B7007" i="1"/>
  <c r="K7006" i="1"/>
  <c r="E7006" i="1"/>
  <c r="B7006" i="1"/>
  <c r="K7005" i="1"/>
  <c r="E7005" i="1"/>
  <c r="B7005" i="1"/>
  <c r="K7004" i="1"/>
  <c r="E7004" i="1"/>
  <c r="B7004" i="1"/>
  <c r="K7003" i="1"/>
  <c r="E7003" i="1"/>
  <c r="B7003" i="1"/>
  <c r="K7002" i="1"/>
  <c r="E7002" i="1"/>
  <c r="B7002" i="1"/>
  <c r="K7001" i="1"/>
  <c r="E7001" i="1"/>
  <c r="B7001" i="1"/>
  <c r="K7000" i="1"/>
  <c r="E7000" i="1"/>
  <c r="B7000" i="1"/>
  <c r="K6999" i="1"/>
  <c r="E6999" i="1"/>
  <c r="B6999" i="1"/>
  <c r="K6998" i="1"/>
  <c r="E6998" i="1"/>
  <c r="B6998" i="1"/>
  <c r="K6997" i="1"/>
  <c r="E6997" i="1"/>
  <c r="B6997" i="1"/>
  <c r="K6996" i="1"/>
  <c r="E6996" i="1"/>
  <c r="B6996" i="1"/>
  <c r="K6995" i="1"/>
  <c r="E6995" i="1"/>
  <c r="B6995" i="1"/>
  <c r="K6994" i="1"/>
  <c r="E6994" i="1"/>
  <c r="B6994" i="1"/>
  <c r="K6993" i="1"/>
  <c r="E6993" i="1"/>
  <c r="B6993" i="1"/>
  <c r="K6992" i="1"/>
  <c r="E6992" i="1"/>
  <c r="B6992" i="1"/>
  <c r="K6991" i="1"/>
  <c r="E6991" i="1"/>
  <c r="B6991" i="1"/>
  <c r="K6990" i="1"/>
  <c r="E6990" i="1"/>
  <c r="B6990" i="1"/>
  <c r="K6989" i="1"/>
  <c r="E6989" i="1"/>
  <c r="B6989" i="1"/>
  <c r="K6988" i="1"/>
  <c r="E6988" i="1"/>
  <c r="B6988" i="1"/>
  <c r="K6987" i="1"/>
  <c r="E6987" i="1"/>
  <c r="B6987" i="1"/>
  <c r="K6986" i="1"/>
  <c r="E6986" i="1"/>
  <c r="B6986" i="1"/>
  <c r="K6985" i="1"/>
  <c r="E6985" i="1"/>
  <c r="B6985" i="1"/>
  <c r="K6984" i="1"/>
  <c r="E6984" i="1"/>
  <c r="B6984" i="1"/>
  <c r="K6983" i="1"/>
  <c r="E6983" i="1"/>
  <c r="B6983" i="1"/>
  <c r="K6982" i="1"/>
  <c r="E6982" i="1"/>
  <c r="B6982" i="1"/>
  <c r="K6981" i="1"/>
  <c r="E6981" i="1"/>
  <c r="B6981" i="1"/>
  <c r="K6980" i="1"/>
  <c r="E6980" i="1"/>
  <c r="B6980" i="1"/>
  <c r="K6979" i="1"/>
  <c r="E6979" i="1"/>
  <c r="B6979" i="1"/>
  <c r="K6978" i="1"/>
  <c r="E6978" i="1"/>
  <c r="B6978" i="1"/>
  <c r="K6977" i="1"/>
  <c r="E6977" i="1"/>
  <c r="B6977" i="1"/>
  <c r="K6976" i="1"/>
  <c r="E6976" i="1"/>
  <c r="B6976" i="1"/>
  <c r="K6975" i="1"/>
  <c r="E6975" i="1"/>
  <c r="B6975" i="1"/>
  <c r="K6974" i="1"/>
  <c r="E6974" i="1"/>
  <c r="B6974" i="1"/>
  <c r="K6973" i="1"/>
  <c r="E6973" i="1"/>
  <c r="B6973" i="1"/>
  <c r="K6972" i="1"/>
  <c r="E6972" i="1"/>
  <c r="B6972" i="1"/>
  <c r="K6971" i="1"/>
  <c r="E6971" i="1"/>
  <c r="B6971" i="1"/>
  <c r="K6970" i="1"/>
  <c r="E6970" i="1"/>
  <c r="B6970" i="1"/>
  <c r="K6969" i="1"/>
  <c r="E6969" i="1"/>
  <c r="B6969" i="1"/>
  <c r="K6968" i="1"/>
  <c r="E6968" i="1"/>
  <c r="B6968" i="1"/>
  <c r="K6967" i="1"/>
  <c r="E6967" i="1"/>
  <c r="B6967" i="1"/>
  <c r="K6966" i="1"/>
  <c r="E6966" i="1"/>
  <c r="B6966" i="1"/>
  <c r="E6965" i="1"/>
  <c r="B6965" i="1"/>
  <c r="K6964" i="1"/>
  <c r="E6964" i="1"/>
  <c r="B6964" i="1"/>
  <c r="K6963" i="1"/>
  <c r="E6963" i="1"/>
  <c r="B6963" i="1"/>
  <c r="K6962" i="1"/>
  <c r="E6962" i="1"/>
  <c r="B6962" i="1"/>
  <c r="K6961" i="1"/>
  <c r="E6961" i="1"/>
  <c r="B6961" i="1"/>
  <c r="K6960" i="1"/>
  <c r="E6960" i="1"/>
  <c r="B6960" i="1"/>
  <c r="K6959" i="1"/>
  <c r="E6959" i="1"/>
  <c r="B6959" i="1"/>
  <c r="K6958" i="1"/>
  <c r="E6958" i="1"/>
  <c r="B6958" i="1"/>
  <c r="K6957" i="1"/>
  <c r="E6957" i="1"/>
  <c r="B6957" i="1"/>
  <c r="K6956" i="1"/>
  <c r="E6956" i="1"/>
  <c r="B6956" i="1"/>
  <c r="K6955" i="1"/>
  <c r="E6955" i="1"/>
  <c r="B6955" i="1"/>
  <c r="K6954" i="1"/>
  <c r="E6954" i="1"/>
  <c r="B6954" i="1"/>
  <c r="K6953" i="1"/>
  <c r="E6953" i="1"/>
  <c r="B6953" i="1"/>
  <c r="K6952" i="1"/>
  <c r="E6952" i="1"/>
  <c r="B6952" i="1"/>
  <c r="K6951" i="1"/>
  <c r="E6951" i="1"/>
  <c r="B6951" i="1"/>
  <c r="K6950" i="1"/>
  <c r="E6950" i="1"/>
  <c r="B6950" i="1"/>
  <c r="K6949" i="1"/>
  <c r="E6949" i="1"/>
  <c r="B6949" i="1"/>
  <c r="K6948" i="1"/>
  <c r="E6948" i="1"/>
  <c r="B6948" i="1"/>
  <c r="K6947" i="1"/>
  <c r="E6947" i="1"/>
  <c r="B6947" i="1"/>
  <c r="K6946" i="1"/>
  <c r="E6946" i="1"/>
  <c r="B6946" i="1"/>
  <c r="K6945" i="1"/>
  <c r="E6945" i="1"/>
  <c r="B6945" i="1"/>
  <c r="K6944" i="1"/>
  <c r="E6944" i="1"/>
  <c r="B6944" i="1"/>
  <c r="K6943" i="1"/>
  <c r="E6943" i="1"/>
  <c r="B6943" i="1"/>
  <c r="K6942" i="1"/>
  <c r="E6942" i="1"/>
  <c r="B6942" i="1"/>
  <c r="K6941" i="1"/>
  <c r="E6941" i="1"/>
  <c r="B6941" i="1"/>
  <c r="K6940" i="1"/>
  <c r="E6940" i="1"/>
  <c r="B6940" i="1"/>
  <c r="K6939" i="1"/>
  <c r="E6939" i="1"/>
  <c r="B6939" i="1"/>
  <c r="K6938" i="1"/>
  <c r="E6938" i="1"/>
  <c r="B6938" i="1"/>
  <c r="K6937" i="1"/>
  <c r="E6937" i="1"/>
  <c r="B6937" i="1"/>
  <c r="K6936" i="1"/>
  <c r="E6936" i="1"/>
  <c r="B6936" i="1"/>
  <c r="K6935" i="1"/>
  <c r="E6935" i="1"/>
  <c r="B6935" i="1"/>
  <c r="K6934" i="1"/>
  <c r="E6934" i="1"/>
  <c r="B6934" i="1"/>
  <c r="K6933" i="1"/>
  <c r="E6933" i="1"/>
  <c r="B6933" i="1"/>
  <c r="K6932" i="1"/>
  <c r="E6932" i="1"/>
  <c r="B6932" i="1"/>
  <c r="K6931" i="1"/>
  <c r="E6931" i="1"/>
  <c r="B6931" i="1"/>
  <c r="K6930" i="1"/>
  <c r="E6930" i="1"/>
  <c r="B6930" i="1"/>
  <c r="K6929" i="1"/>
  <c r="E6929" i="1"/>
  <c r="B6929" i="1"/>
  <c r="K6928" i="1"/>
  <c r="E6928" i="1"/>
  <c r="B6928" i="1"/>
  <c r="K6927" i="1"/>
  <c r="E6927" i="1"/>
  <c r="B6927" i="1"/>
  <c r="K6926" i="1"/>
  <c r="E6926" i="1"/>
  <c r="B6926" i="1"/>
  <c r="K6925" i="1"/>
  <c r="E6925" i="1"/>
  <c r="B6925" i="1"/>
  <c r="K6924" i="1"/>
  <c r="E6924" i="1"/>
  <c r="B6924" i="1"/>
  <c r="K6923" i="1"/>
  <c r="E6923" i="1"/>
  <c r="B6923" i="1"/>
  <c r="K6922" i="1"/>
  <c r="E6922" i="1"/>
  <c r="B6922" i="1"/>
  <c r="K6921" i="1"/>
  <c r="E6921" i="1"/>
  <c r="B6921" i="1"/>
  <c r="K6920" i="1"/>
  <c r="E6920" i="1"/>
  <c r="B6920" i="1"/>
  <c r="K6919" i="1"/>
  <c r="E6919" i="1"/>
  <c r="B6919" i="1"/>
  <c r="K6918" i="1"/>
  <c r="E6918" i="1"/>
  <c r="B6918" i="1"/>
  <c r="K6917" i="1"/>
  <c r="E6917" i="1"/>
  <c r="B6917" i="1"/>
  <c r="K6916" i="1"/>
  <c r="E6916" i="1"/>
  <c r="B6916" i="1"/>
  <c r="K6915" i="1"/>
  <c r="E6915" i="1"/>
  <c r="B6915" i="1"/>
  <c r="K6914" i="1"/>
  <c r="E6914" i="1"/>
  <c r="B6914" i="1"/>
  <c r="K6913" i="1"/>
  <c r="E6913" i="1"/>
  <c r="B6913" i="1"/>
  <c r="K6912" i="1"/>
  <c r="E6912" i="1"/>
  <c r="B6912" i="1"/>
  <c r="K6911" i="1"/>
  <c r="E6911" i="1"/>
  <c r="B6911" i="1"/>
  <c r="K6910" i="1"/>
  <c r="E6910" i="1"/>
  <c r="B6910" i="1"/>
  <c r="K6909" i="1"/>
  <c r="E6909" i="1"/>
  <c r="B6909" i="1"/>
  <c r="K6908" i="1"/>
  <c r="E6908" i="1"/>
  <c r="B6908" i="1"/>
  <c r="E6907" i="1"/>
  <c r="B6907" i="1"/>
  <c r="K6906" i="1"/>
  <c r="E6906" i="1"/>
  <c r="B6906" i="1"/>
  <c r="K6905" i="1"/>
  <c r="E6905" i="1"/>
  <c r="B6905" i="1"/>
  <c r="K6904" i="1"/>
  <c r="E6904" i="1"/>
  <c r="B6904" i="1"/>
  <c r="K6903" i="1"/>
  <c r="E6903" i="1"/>
  <c r="B6903" i="1"/>
  <c r="K6902" i="1"/>
  <c r="E6902" i="1"/>
  <c r="B6902" i="1"/>
  <c r="K6901" i="1"/>
  <c r="E6901" i="1"/>
  <c r="B6901" i="1"/>
  <c r="K6900" i="1"/>
  <c r="E6900" i="1"/>
  <c r="B6900" i="1"/>
  <c r="K6899" i="1"/>
  <c r="E6899" i="1"/>
  <c r="B6899" i="1"/>
  <c r="K6898" i="1"/>
  <c r="E6898" i="1"/>
  <c r="B6898" i="1"/>
  <c r="K6897" i="1"/>
  <c r="E6897" i="1"/>
  <c r="B6897" i="1"/>
  <c r="K6896" i="1"/>
  <c r="E6896" i="1"/>
  <c r="B6896" i="1"/>
  <c r="K6895" i="1"/>
  <c r="E6895" i="1"/>
  <c r="B6895" i="1"/>
  <c r="K6894" i="1"/>
  <c r="E6894" i="1"/>
  <c r="B6894" i="1"/>
  <c r="K6893" i="1"/>
  <c r="E6893" i="1"/>
  <c r="B6893" i="1"/>
  <c r="K6892" i="1"/>
  <c r="E6892" i="1"/>
  <c r="B6892" i="1"/>
  <c r="K6891" i="1"/>
  <c r="E6891" i="1"/>
  <c r="B6891" i="1"/>
  <c r="K6890" i="1"/>
  <c r="E6890" i="1"/>
  <c r="B6890" i="1"/>
  <c r="K6889" i="1"/>
  <c r="E6889" i="1"/>
  <c r="B6889" i="1"/>
  <c r="K6888" i="1"/>
  <c r="E6888" i="1"/>
  <c r="B6888" i="1"/>
  <c r="K6887" i="1"/>
  <c r="E6887" i="1"/>
  <c r="B6887" i="1"/>
  <c r="K6886" i="1"/>
  <c r="E6886" i="1"/>
  <c r="B6886" i="1"/>
  <c r="K6885" i="1"/>
  <c r="E6885" i="1"/>
  <c r="B6885" i="1"/>
  <c r="K6884" i="1"/>
  <c r="E6884" i="1"/>
  <c r="B6884" i="1"/>
  <c r="K6883" i="1"/>
  <c r="E6883" i="1"/>
  <c r="B6883" i="1"/>
  <c r="K6882" i="1"/>
  <c r="E6882" i="1"/>
  <c r="B6882" i="1"/>
  <c r="K6881" i="1"/>
  <c r="E6881" i="1"/>
  <c r="B6881" i="1"/>
  <c r="K6880" i="1"/>
  <c r="E6880" i="1"/>
  <c r="B6880" i="1"/>
  <c r="K6879" i="1"/>
  <c r="E6879" i="1"/>
  <c r="B6879" i="1"/>
  <c r="K6878" i="1"/>
  <c r="E6878" i="1"/>
  <c r="B6878" i="1"/>
  <c r="K6877" i="1"/>
  <c r="E6877" i="1"/>
  <c r="B6877" i="1"/>
  <c r="K6876" i="1"/>
  <c r="E6876" i="1"/>
  <c r="B6876" i="1"/>
  <c r="K6875" i="1"/>
  <c r="E6875" i="1"/>
  <c r="B6875" i="1"/>
  <c r="K6874" i="1"/>
  <c r="E6874" i="1"/>
  <c r="B6874" i="1"/>
  <c r="K6873" i="1"/>
  <c r="E6873" i="1"/>
  <c r="B6873" i="1"/>
  <c r="K6872" i="1"/>
  <c r="E6872" i="1"/>
  <c r="B6872" i="1"/>
  <c r="E6871" i="1"/>
  <c r="B6871" i="1"/>
  <c r="K6870" i="1"/>
  <c r="E6870" i="1"/>
  <c r="B6870" i="1"/>
  <c r="K6869" i="1"/>
  <c r="E6869" i="1"/>
  <c r="B6869" i="1"/>
  <c r="K6868" i="1"/>
  <c r="E6868" i="1"/>
  <c r="B6868" i="1"/>
  <c r="K6867" i="1"/>
  <c r="E6867" i="1"/>
  <c r="B6867" i="1"/>
  <c r="K6866" i="1"/>
  <c r="E6866" i="1"/>
  <c r="B6866" i="1"/>
  <c r="K6865" i="1"/>
  <c r="E6865" i="1"/>
  <c r="B6865" i="1"/>
  <c r="K6864" i="1"/>
  <c r="E6864" i="1"/>
  <c r="B6864" i="1"/>
  <c r="K6863" i="1"/>
  <c r="E6863" i="1"/>
  <c r="B6863" i="1"/>
  <c r="K6862" i="1"/>
  <c r="E6862" i="1"/>
  <c r="B6862" i="1"/>
  <c r="K6861" i="1"/>
  <c r="E6861" i="1"/>
  <c r="B6861" i="1"/>
  <c r="K6860" i="1"/>
  <c r="E6860" i="1"/>
  <c r="B6860" i="1"/>
  <c r="K6859" i="1"/>
  <c r="E6859" i="1"/>
  <c r="B6859" i="1"/>
  <c r="K6858" i="1"/>
  <c r="E6858" i="1"/>
  <c r="B6858" i="1"/>
  <c r="K6857" i="1"/>
  <c r="E6857" i="1"/>
  <c r="B6857" i="1"/>
  <c r="K6856" i="1"/>
  <c r="E6856" i="1"/>
  <c r="B6856" i="1"/>
  <c r="E6855" i="1"/>
  <c r="B6855" i="1"/>
  <c r="K6854" i="1"/>
  <c r="E6854" i="1"/>
  <c r="B6854" i="1"/>
  <c r="K6853" i="1"/>
  <c r="E6853" i="1"/>
  <c r="B6853" i="1"/>
  <c r="K6852" i="1"/>
  <c r="E6852" i="1"/>
  <c r="B6852" i="1"/>
  <c r="K6851" i="1"/>
  <c r="E6851" i="1"/>
  <c r="B6851" i="1"/>
  <c r="K6850" i="1"/>
  <c r="E6850" i="1"/>
  <c r="B6850" i="1"/>
  <c r="K6849" i="1"/>
  <c r="E6849" i="1"/>
  <c r="B6849" i="1"/>
  <c r="K6848" i="1"/>
  <c r="E6848" i="1"/>
  <c r="B6848" i="1"/>
  <c r="K6847" i="1"/>
  <c r="E6847" i="1"/>
  <c r="B6847" i="1"/>
  <c r="K6846" i="1"/>
  <c r="E6846" i="1"/>
  <c r="B6846" i="1"/>
  <c r="K6845" i="1"/>
  <c r="E6845" i="1"/>
  <c r="B6845" i="1"/>
  <c r="K6844" i="1"/>
  <c r="E6844" i="1"/>
  <c r="B6844" i="1"/>
  <c r="K6843" i="1"/>
  <c r="E6843" i="1"/>
  <c r="B6843" i="1"/>
  <c r="K6842" i="1"/>
  <c r="E6842" i="1"/>
  <c r="B6842" i="1"/>
  <c r="K6841" i="1"/>
  <c r="E6841" i="1"/>
  <c r="B6841" i="1"/>
  <c r="K6840" i="1"/>
  <c r="E6840" i="1"/>
  <c r="B6840" i="1"/>
  <c r="K6839" i="1"/>
  <c r="E6839" i="1"/>
  <c r="B6839" i="1"/>
  <c r="K6838" i="1"/>
  <c r="E6838" i="1"/>
  <c r="B6838" i="1"/>
  <c r="K6837" i="1"/>
  <c r="E6837" i="1"/>
  <c r="B6837" i="1"/>
  <c r="K6836" i="1"/>
  <c r="E6836" i="1"/>
  <c r="B6836" i="1"/>
  <c r="K6835" i="1"/>
  <c r="E6835" i="1"/>
  <c r="B6835" i="1"/>
  <c r="K6834" i="1"/>
  <c r="E6834" i="1"/>
  <c r="B6834" i="1"/>
  <c r="K6833" i="1"/>
  <c r="E6833" i="1"/>
  <c r="B6833" i="1"/>
  <c r="K6832" i="1"/>
  <c r="E6832" i="1"/>
  <c r="B6832" i="1"/>
  <c r="K6831" i="1"/>
  <c r="E6831" i="1"/>
  <c r="B6831" i="1"/>
  <c r="K6830" i="1"/>
  <c r="E6830" i="1"/>
  <c r="B6830" i="1"/>
  <c r="K6829" i="1"/>
  <c r="E6829" i="1"/>
  <c r="B6829" i="1"/>
  <c r="K6828" i="1"/>
  <c r="E6828" i="1"/>
  <c r="B6828" i="1"/>
  <c r="K6827" i="1"/>
  <c r="E6827" i="1"/>
  <c r="B6827" i="1"/>
  <c r="K6826" i="1"/>
  <c r="E6826" i="1"/>
  <c r="B6826" i="1"/>
  <c r="K6825" i="1"/>
  <c r="E6825" i="1"/>
  <c r="B6825" i="1"/>
  <c r="K6824" i="1"/>
  <c r="E6824" i="1"/>
  <c r="B6824" i="1"/>
  <c r="K6823" i="1"/>
  <c r="E6823" i="1"/>
  <c r="B6823" i="1"/>
  <c r="K6822" i="1"/>
  <c r="E6822" i="1"/>
  <c r="B6822" i="1"/>
  <c r="K6821" i="1"/>
  <c r="E6821" i="1"/>
  <c r="B6821" i="1"/>
  <c r="K6820" i="1"/>
  <c r="E6820" i="1"/>
  <c r="B6820" i="1"/>
  <c r="K6819" i="1"/>
  <c r="E6819" i="1"/>
  <c r="B6819" i="1"/>
  <c r="K6818" i="1"/>
  <c r="E6818" i="1"/>
  <c r="B6818" i="1"/>
  <c r="K6817" i="1"/>
  <c r="E6817" i="1"/>
  <c r="B6817" i="1"/>
  <c r="K6816" i="1"/>
  <c r="E6816" i="1"/>
  <c r="B6816" i="1"/>
  <c r="K6815" i="1"/>
  <c r="E6815" i="1"/>
  <c r="B6815" i="1"/>
  <c r="K6814" i="1"/>
  <c r="E6814" i="1"/>
  <c r="B6814" i="1"/>
  <c r="K6813" i="1"/>
  <c r="E6813" i="1"/>
  <c r="B6813" i="1"/>
  <c r="K6812" i="1"/>
  <c r="E6812" i="1"/>
  <c r="B6812" i="1"/>
  <c r="K6811" i="1"/>
  <c r="E6811" i="1"/>
  <c r="B6811" i="1"/>
  <c r="K6810" i="1"/>
  <c r="E6810" i="1"/>
  <c r="B6810" i="1"/>
  <c r="K6809" i="1"/>
  <c r="E6809" i="1"/>
  <c r="B6809" i="1"/>
  <c r="K6808" i="1"/>
  <c r="E6808" i="1"/>
  <c r="B6808" i="1"/>
  <c r="K6807" i="1"/>
  <c r="E6807" i="1"/>
  <c r="B6807" i="1"/>
  <c r="K6806" i="1"/>
  <c r="E6806" i="1"/>
  <c r="B6806" i="1"/>
  <c r="K6805" i="1"/>
  <c r="E6805" i="1"/>
  <c r="B6805" i="1"/>
  <c r="K6804" i="1"/>
  <c r="E6804" i="1"/>
  <c r="B6804" i="1"/>
  <c r="K6803" i="1"/>
  <c r="E6803" i="1"/>
  <c r="B6803" i="1"/>
  <c r="K6802" i="1"/>
  <c r="E6802" i="1"/>
  <c r="B6802" i="1"/>
  <c r="K6801" i="1"/>
  <c r="E6801" i="1"/>
  <c r="B6801" i="1"/>
  <c r="K6800" i="1"/>
  <c r="E6800" i="1"/>
  <c r="B6800" i="1"/>
  <c r="K6799" i="1"/>
  <c r="E6799" i="1"/>
  <c r="B6799" i="1"/>
  <c r="K6798" i="1"/>
  <c r="E6798" i="1"/>
  <c r="B6798" i="1"/>
  <c r="K6797" i="1"/>
  <c r="E6797" i="1"/>
  <c r="B6797" i="1"/>
  <c r="K6796" i="1"/>
  <c r="E6796" i="1"/>
  <c r="B6796" i="1"/>
  <c r="K6795" i="1"/>
  <c r="E6795" i="1"/>
  <c r="B6795" i="1"/>
  <c r="K6794" i="1"/>
  <c r="E6794" i="1"/>
  <c r="B6794" i="1"/>
  <c r="K6793" i="1"/>
  <c r="E6793" i="1"/>
  <c r="B6793" i="1"/>
  <c r="K6792" i="1"/>
  <c r="E6792" i="1"/>
  <c r="B6792" i="1"/>
  <c r="K6791" i="1"/>
  <c r="E6791" i="1"/>
  <c r="B6791" i="1"/>
  <c r="K6790" i="1"/>
  <c r="E6790" i="1"/>
  <c r="B6790" i="1"/>
  <c r="K6789" i="1"/>
  <c r="E6789" i="1"/>
  <c r="B6789" i="1"/>
  <c r="K6788" i="1"/>
  <c r="E6788" i="1"/>
  <c r="B6788" i="1"/>
  <c r="K6787" i="1"/>
  <c r="E6787" i="1"/>
  <c r="B6787" i="1"/>
  <c r="K6786" i="1"/>
  <c r="E6786" i="1"/>
  <c r="B6786" i="1"/>
  <c r="K6785" i="1"/>
  <c r="E6785" i="1"/>
  <c r="B6785" i="1"/>
  <c r="K6784" i="1"/>
  <c r="E6784" i="1"/>
  <c r="B6784" i="1"/>
  <c r="K6783" i="1"/>
  <c r="E6783" i="1"/>
  <c r="B6783" i="1"/>
  <c r="K6782" i="1"/>
  <c r="E6782" i="1"/>
  <c r="B6782" i="1"/>
  <c r="K6781" i="1"/>
  <c r="E6781" i="1"/>
  <c r="B6781" i="1"/>
  <c r="K6780" i="1"/>
  <c r="E6780" i="1"/>
  <c r="B6780" i="1"/>
  <c r="K6779" i="1"/>
  <c r="E6779" i="1"/>
  <c r="B6779" i="1"/>
  <c r="K6778" i="1"/>
  <c r="E6778" i="1"/>
  <c r="B6778" i="1"/>
  <c r="K6777" i="1"/>
  <c r="E6777" i="1"/>
  <c r="B6777" i="1"/>
  <c r="K6776" i="1"/>
  <c r="E6776" i="1"/>
  <c r="B6776" i="1"/>
  <c r="K6775" i="1"/>
  <c r="E6775" i="1"/>
  <c r="B6775" i="1"/>
  <c r="K6774" i="1"/>
  <c r="E6774" i="1"/>
  <c r="B6774" i="1"/>
  <c r="K6773" i="1"/>
  <c r="E6773" i="1"/>
  <c r="B6773" i="1"/>
  <c r="K6772" i="1"/>
  <c r="E6772" i="1"/>
  <c r="B6772" i="1"/>
  <c r="K6771" i="1"/>
  <c r="E6771" i="1"/>
  <c r="B6771" i="1"/>
  <c r="K6770" i="1"/>
  <c r="E6770" i="1"/>
  <c r="B6770" i="1"/>
  <c r="K6769" i="1"/>
  <c r="E6769" i="1"/>
  <c r="B6769" i="1"/>
  <c r="K6768" i="1"/>
  <c r="E6768" i="1"/>
  <c r="B6768" i="1"/>
  <c r="K6767" i="1"/>
  <c r="E6767" i="1"/>
  <c r="B6767" i="1"/>
  <c r="K6766" i="1"/>
  <c r="E6766" i="1"/>
  <c r="B6766" i="1"/>
  <c r="K6765" i="1"/>
  <c r="E6765" i="1"/>
  <c r="B6765" i="1"/>
  <c r="K6764" i="1"/>
  <c r="E6764" i="1"/>
  <c r="B6764" i="1"/>
  <c r="K6763" i="1"/>
  <c r="E6763" i="1"/>
  <c r="B6763" i="1"/>
  <c r="K6762" i="1"/>
  <c r="E6762" i="1"/>
  <c r="B6762" i="1"/>
  <c r="K6761" i="1"/>
  <c r="E6761" i="1"/>
  <c r="B6761" i="1"/>
  <c r="K6760" i="1"/>
  <c r="E6760" i="1"/>
  <c r="B6760" i="1"/>
  <c r="K6759" i="1"/>
  <c r="E6759" i="1"/>
  <c r="B6759" i="1"/>
  <c r="K6758" i="1"/>
  <c r="E6758" i="1"/>
  <c r="B6758" i="1"/>
  <c r="K6757" i="1"/>
  <c r="E6757" i="1"/>
  <c r="B6757" i="1"/>
  <c r="K6756" i="1"/>
  <c r="E6756" i="1"/>
  <c r="B6756" i="1"/>
  <c r="K6755" i="1"/>
  <c r="E6755" i="1"/>
  <c r="B6755" i="1"/>
  <c r="K6754" i="1"/>
  <c r="E6754" i="1"/>
  <c r="B6754" i="1"/>
  <c r="K6753" i="1"/>
  <c r="E6753" i="1"/>
  <c r="B6753" i="1"/>
  <c r="K6752" i="1"/>
  <c r="E6752" i="1"/>
  <c r="B6752" i="1"/>
  <c r="K6751" i="1"/>
  <c r="E6751" i="1"/>
  <c r="B6751" i="1"/>
  <c r="K6750" i="1"/>
  <c r="E6750" i="1"/>
  <c r="B6750" i="1"/>
  <c r="K6749" i="1"/>
  <c r="E6749" i="1"/>
  <c r="B6749" i="1"/>
  <c r="K6748" i="1"/>
  <c r="E6748" i="1"/>
  <c r="B6748" i="1"/>
  <c r="K6747" i="1"/>
  <c r="E6747" i="1"/>
  <c r="B6747" i="1"/>
  <c r="K6746" i="1"/>
  <c r="E6746" i="1"/>
  <c r="B6746" i="1"/>
  <c r="K6745" i="1"/>
  <c r="E6745" i="1"/>
  <c r="B6745" i="1"/>
  <c r="K6744" i="1"/>
  <c r="E6744" i="1"/>
  <c r="B6744" i="1"/>
  <c r="K6743" i="1"/>
  <c r="E6743" i="1"/>
  <c r="B6743" i="1"/>
  <c r="K6742" i="1"/>
  <c r="E6742" i="1"/>
  <c r="B6742" i="1"/>
  <c r="K6741" i="1"/>
  <c r="E6741" i="1"/>
  <c r="B6741" i="1"/>
  <c r="K6740" i="1"/>
  <c r="E6740" i="1"/>
  <c r="B6740" i="1"/>
  <c r="K6739" i="1"/>
  <c r="E6739" i="1"/>
  <c r="B6739" i="1"/>
  <c r="K6738" i="1"/>
  <c r="E6738" i="1"/>
  <c r="B6738" i="1"/>
  <c r="K6737" i="1"/>
  <c r="E6737" i="1"/>
  <c r="B6737" i="1"/>
  <c r="K6736" i="1"/>
  <c r="E6736" i="1"/>
  <c r="B6736" i="1"/>
  <c r="K6735" i="1"/>
  <c r="E6735" i="1"/>
  <c r="B6735" i="1"/>
  <c r="K6734" i="1"/>
  <c r="E6734" i="1"/>
  <c r="B6734" i="1"/>
  <c r="K6733" i="1"/>
  <c r="E6733" i="1"/>
  <c r="B6733" i="1"/>
  <c r="K6732" i="1"/>
  <c r="E6732" i="1"/>
  <c r="B6732" i="1"/>
  <c r="K6731" i="1"/>
  <c r="E6731" i="1"/>
  <c r="B6731" i="1"/>
  <c r="K6730" i="1"/>
  <c r="E6730" i="1"/>
  <c r="B6730" i="1"/>
  <c r="K6729" i="1"/>
  <c r="E6729" i="1"/>
  <c r="B6729" i="1"/>
  <c r="K6728" i="1"/>
  <c r="E6728" i="1"/>
  <c r="B6728" i="1"/>
  <c r="K6727" i="1"/>
  <c r="E6727" i="1"/>
  <c r="B6727" i="1"/>
  <c r="K6726" i="1"/>
  <c r="E6726" i="1"/>
  <c r="B6726" i="1"/>
  <c r="K6725" i="1"/>
  <c r="E6725" i="1"/>
  <c r="B6725" i="1"/>
  <c r="K6724" i="1"/>
  <c r="E6724" i="1"/>
  <c r="B6724" i="1"/>
  <c r="K6723" i="1"/>
  <c r="E6723" i="1"/>
  <c r="B6723" i="1"/>
  <c r="K6722" i="1"/>
  <c r="E6722" i="1"/>
  <c r="B6722" i="1"/>
  <c r="K6721" i="1"/>
  <c r="E6721" i="1"/>
  <c r="B6721" i="1"/>
  <c r="K6720" i="1"/>
  <c r="E6720" i="1"/>
  <c r="B6720" i="1"/>
  <c r="K6719" i="1"/>
  <c r="E6719" i="1"/>
  <c r="B6719" i="1"/>
  <c r="K6718" i="1"/>
  <c r="E6718" i="1"/>
  <c r="B6718" i="1"/>
  <c r="K6717" i="1"/>
  <c r="E6717" i="1"/>
  <c r="B6717" i="1"/>
  <c r="K6716" i="1"/>
  <c r="E6716" i="1"/>
  <c r="B6716" i="1"/>
  <c r="K6715" i="1"/>
  <c r="E6715" i="1"/>
  <c r="B6715" i="1"/>
  <c r="K6714" i="1"/>
  <c r="E6714" i="1"/>
  <c r="B6714" i="1"/>
  <c r="K6713" i="1"/>
  <c r="E6713" i="1"/>
  <c r="B6713" i="1"/>
  <c r="K6712" i="1"/>
  <c r="E6712" i="1"/>
  <c r="B6712" i="1"/>
  <c r="K6711" i="1"/>
  <c r="E6711" i="1"/>
  <c r="B6711" i="1"/>
  <c r="K6710" i="1"/>
  <c r="E6710" i="1"/>
  <c r="B6710" i="1"/>
  <c r="K6709" i="1"/>
  <c r="E6709" i="1"/>
  <c r="B6709" i="1"/>
  <c r="K6708" i="1"/>
  <c r="E6708" i="1"/>
  <c r="B6708" i="1"/>
  <c r="K6707" i="1"/>
  <c r="E6707" i="1"/>
  <c r="B6707" i="1"/>
  <c r="K6706" i="1"/>
  <c r="E6706" i="1"/>
  <c r="B6706" i="1"/>
  <c r="K6705" i="1"/>
  <c r="E6705" i="1"/>
  <c r="B6705" i="1"/>
  <c r="K6704" i="1"/>
  <c r="E6704" i="1"/>
  <c r="B6704" i="1"/>
  <c r="K6703" i="1"/>
  <c r="E6703" i="1"/>
  <c r="B6703" i="1"/>
  <c r="K6702" i="1"/>
  <c r="E6702" i="1"/>
  <c r="B6702" i="1"/>
  <c r="K6701" i="1"/>
  <c r="E6701" i="1"/>
  <c r="B6701" i="1"/>
  <c r="K6700" i="1"/>
  <c r="E6700" i="1"/>
  <c r="B6700" i="1"/>
  <c r="K6699" i="1"/>
  <c r="E6699" i="1"/>
  <c r="B6699" i="1"/>
  <c r="K6698" i="1"/>
  <c r="E6698" i="1"/>
  <c r="B6698" i="1"/>
  <c r="K6697" i="1"/>
  <c r="E6697" i="1"/>
  <c r="B6697" i="1"/>
  <c r="K6696" i="1"/>
  <c r="E6696" i="1"/>
  <c r="B6696" i="1"/>
  <c r="K6695" i="1"/>
  <c r="E6695" i="1"/>
  <c r="B6695" i="1"/>
  <c r="K6694" i="1"/>
  <c r="E6694" i="1"/>
  <c r="B6694" i="1"/>
  <c r="K6693" i="1"/>
  <c r="E6693" i="1"/>
  <c r="B6693" i="1"/>
  <c r="K6692" i="1"/>
  <c r="E6692" i="1"/>
  <c r="B6692" i="1"/>
  <c r="K6691" i="1"/>
  <c r="E6691" i="1"/>
  <c r="B6691" i="1"/>
  <c r="K6690" i="1"/>
  <c r="E6690" i="1"/>
  <c r="B6690" i="1"/>
  <c r="K6689" i="1"/>
  <c r="E6689" i="1"/>
  <c r="B6689" i="1"/>
  <c r="K6688" i="1"/>
  <c r="E6688" i="1"/>
  <c r="B6688" i="1"/>
  <c r="K6687" i="1"/>
  <c r="E6687" i="1"/>
  <c r="B6687" i="1"/>
  <c r="K6686" i="1"/>
  <c r="E6686" i="1"/>
  <c r="B6686" i="1"/>
  <c r="K6685" i="1"/>
  <c r="E6685" i="1"/>
  <c r="B6685" i="1"/>
  <c r="K6684" i="1"/>
  <c r="E6684" i="1"/>
  <c r="B6684" i="1"/>
  <c r="K6683" i="1"/>
  <c r="E6683" i="1"/>
  <c r="B6683" i="1"/>
  <c r="K6682" i="1"/>
  <c r="E6682" i="1"/>
  <c r="B6682" i="1"/>
  <c r="K6681" i="1"/>
  <c r="E6681" i="1"/>
  <c r="B6681" i="1"/>
  <c r="K6680" i="1"/>
  <c r="E6680" i="1"/>
  <c r="B6680" i="1"/>
  <c r="K6679" i="1"/>
  <c r="E6679" i="1"/>
  <c r="B6679" i="1"/>
  <c r="K6678" i="1"/>
  <c r="E6678" i="1"/>
  <c r="B6678" i="1"/>
  <c r="K6677" i="1"/>
  <c r="E6677" i="1"/>
  <c r="B6677" i="1"/>
  <c r="K6676" i="1"/>
  <c r="E6676" i="1"/>
  <c r="B6676" i="1"/>
  <c r="K6675" i="1"/>
  <c r="E6675" i="1"/>
  <c r="B6675" i="1"/>
  <c r="K6674" i="1"/>
  <c r="E6674" i="1"/>
  <c r="B6674" i="1"/>
  <c r="K6673" i="1"/>
  <c r="E6673" i="1"/>
  <c r="B6673" i="1"/>
  <c r="K6672" i="1"/>
  <c r="E6672" i="1"/>
  <c r="B6672" i="1"/>
  <c r="K6671" i="1"/>
  <c r="E6671" i="1"/>
  <c r="B6671" i="1"/>
  <c r="K6670" i="1"/>
  <c r="E6670" i="1"/>
  <c r="B6670" i="1"/>
  <c r="K6669" i="1"/>
  <c r="E6669" i="1"/>
  <c r="B6669" i="1"/>
  <c r="K6668" i="1"/>
  <c r="E6668" i="1"/>
  <c r="B6668" i="1"/>
  <c r="K6667" i="1"/>
  <c r="E6667" i="1"/>
  <c r="B6667" i="1"/>
  <c r="K6666" i="1"/>
  <c r="E6666" i="1"/>
  <c r="B6666" i="1"/>
  <c r="K6665" i="1"/>
  <c r="E6665" i="1"/>
  <c r="B6665" i="1"/>
  <c r="K6664" i="1"/>
  <c r="E6664" i="1"/>
  <c r="B6664" i="1"/>
  <c r="K6663" i="1"/>
  <c r="E6663" i="1"/>
  <c r="B6663" i="1"/>
  <c r="K6662" i="1"/>
  <c r="E6662" i="1"/>
  <c r="B6662" i="1"/>
  <c r="K6661" i="1"/>
  <c r="E6661" i="1"/>
  <c r="B6661" i="1"/>
  <c r="K6660" i="1"/>
  <c r="E6660" i="1"/>
  <c r="B6660" i="1"/>
  <c r="K6659" i="1"/>
  <c r="E6659" i="1"/>
  <c r="B6659" i="1"/>
  <c r="K6658" i="1"/>
  <c r="E6658" i="1"/>
  <c r="B6658" i="1"/>
  <c r="K6657" i="1"/>
  <c r="E6657" i="1"/>
  <c r="B6657" i="1"/>
  <c r="K6656" i="1"/>
  <c r="E6656" i="1"/>
  <c r="B6656" i="1"/>
  <c r="K6655" i="1"/>
  <c r="E6655" i="1"/>
  <c r="B6655" i="1"/>
  <c r="K6654" i="1"/>
  <c r="E6654" i="1"/>
  <c r="B6654" i="1"/>
  <c r="K6653" i="1"/>
  <c r="E6653" i="1"/>
  <c r="B6653" i="1"/>
  <c r="K6652" i="1"/>
  <c r="E6652" i="1"/>
  <c r="B6652" i="1"/>
  <c r="K6651" i="1"/>
  <c r="E6651" i="1"/>
  <c r="B6651" i="1"/>
  <c r="K6650" i="1"/>
  <c r="E6650" i="1"/>
  <c r="B6650" i="1"/>
  <c r="K6649" i="1"/>
  <c r="E6649" i="1"/>
  <c r="B6649" i="1"/>
  <c r="K6648" i="1"/>
  <c r="E6648" i="1"/>
  <c r="B6648" i="1"/>
  <c r="K6647" i="1"/>
  <c r="E6647" i="1"/>
  <c r="B6647" i="1"/>
  <c r="K6646" i="1"/>
  <c r="E6646" i="1"/>
  <c r="B6646" i="1"/>
  <c r="K6645" i="1"/>
  <c r="E6645" i="1"/>
  <c r="B6645" i="1"/>
  <c r="K6644" i="1"/>
  <c r="E6644" i="1"/>
  <c r="B6644" i="1"/>
  <c r="K6643" i="1"/>
  <c r="E6643" i="1"/>
  <c r="B6643" i="1"/>
  <c r="K6642" i="1"/>
  <c r="E6642" i="1"/>
  <c r="B6642" i="1"/>
  <c r="K6641" i="1"/>
  <c r="E6641" i="1"/>
  <c r="B6641" i="1"/>
  <c r="K6640" i="1"/>
  <c r="E6640" i="1"/>
  <c r="B6640" i="1"/>
  <c r="K6639" i="1"/>
  <c r="E6639" i="1"/>
  <c r="B6639" i="1"/>
  <c r="K6638" i="1"/>
  <c r="E6638" i="1"/>
  <c r="B6638" i="1"/>
  <c r="K6637" i="1"/>
  <c r="E6637" i="1"/>
  <c r="B6637" i="1"/>
  <c r="K6636" i="1"/>
  <c r="E6636" i="1"/>
  <c r="B6636" i="1"/>
  <c r="K6635" i="1"/>
  <c r="E6635" i="1"/>
  <c r="B6635" i="1"/>
  <c r="K6634" i="1"/>
  <c r="E6634" i="1"/>
  <c r="B6634" i="1"/>
  <c r="K6633" i="1"/>
  <c r="E6633" i="1"/>
  <c r="B6633" i="1"/>
  <c r="K6632" i="1"/>
  <c r="E6632" i="1"/>
  <c r="B6632" i="1"/>
  <c r="K6631" i="1"/>
  <c r="E6631" i="1"/>
  <c r="B6631" i="1"/>
  <c r="K6630" i="1"/>
  <c r="E6630" i="1"/>
  <c r="B6630" i="1"/>
  <c r="K6629" i="1"/>
  <c r="E6629" i="1"/>
  <c r="B6629" i="1"/>
  <c r="K6628" i="1"/>
  <c r="E6628" i="1"/>
  <c r="B6628" i="1"/>
  <c r="K6627" i="1"/>
  <c r="E6627" i="1"/>
  <c r="B6627" i="1"/>
  <c r="K6626" i="1"/>
  <c r="E6626" i="1"/>
  <c r="B6626" i="1"/>
  <c r="K6625" i="1"/>
  <c r="E6625" i="1"/>
  <c r="B6625" i="1"/>
  <c r="K6624" i="1"/>
  <c r="E6624" i="1"/>
  <c r="B6624" i="1"/>
  <c r="K6623" i="1"/>
  <c r="E6623" i="1"/>
  <c r="B6623" i="1"/>
  <c r="K6622" i="1"/>
  <c r="E6622" i="1"/>
  <c r="B6622" i="1"/>
  <c r="K6621" i="1"/>
  <c r="E6621" i="1"/>
  <c r="B6621" i="1"/>
  <c r="K6620" i="1"/>
  <c r="E6620" i="1"/>
  <c r="B6620" i="1"/>
  <c r="K6619" i="1"/>
  <c r="E6619" i="1"/>
  <c r="B6619" i="1"/>
  <c r="K6618" i="1"/>
  <c r="E6618" i="1"/>
  <c r="B6618" i="1"/>
  <c r="K6617" i="1"/>
  <c r="E6617" i="1"/>
  <c r="B6617" i="1"/>
  <c r="K6616" i="1"/>
  <c r="E6616" i="1"/>
  <c r="B6616" i="1"/>
  <c r="K6615" i="1"/>
  <c r="E6615" i="1"/>
  <c r="B6615" i="1"/>
  <c r="K6614" i="1"/>
  <c r="E6614" i="1"/>
  <c r="B6614" i="1"/>
  <c r="K6613" i="1"/>
  <c r="E6613" i="1"/>
  <c r="B6613" i="1"/>
  <c r="K6612" i="1"/>
  <c r="E6612" i="1"/>
  <c r="B6612" i="1"/>
  <c r="K6611" i="1"/>
  <c r="E6611" i="1"/>
  <c r="B6611" i="1"/>
  <c r="K6610" i="1"/>
  <c r="E6610" i="1"/>
  <c r="B6610" i="1"/>
  <c r="K6609" i="1"/>
  <c r="E6609" i="1"/>
  <c r="B6609" i="1"/>
  <c r="K6608" i="1"/>
  <c r="E6608" i="1"/>
  <c r="B6608" i="1"/>
  <c r="K6607" i="1"/>
  <c r="E6607" i="1"/>
  <c r="B6607" i="1"/>
  <c r="K6606" i="1"/>
  <c r="E6606" i="1"/>
  <c r="B6606" i="1"/>
  <c r="K6605" i="1"/>
  <c r="E6605" i="1"/>
  <c r="B6605" i="1"/>
  <c r="K6604" i="1"/>
  <c r="E6604" i="1"/>
  <c r="B6604" i="1"/>
  <c r="K6603" i="1"/>
  <c r="E6603" i="1"/>
  <c r="B6603" i="1"/>
  <c r="K6602" i="1"/>
  <c r="E6602" i="1"/>
  <c r="B6602" i="1"/>
  <c r="K6601" i="1"/>
  <c r="E6601" i="1"/>
  <c r="B6601" i="1"/>
  <c r="K6600" i="1"/>
  <c r="E6600" i="1"/>
  <c r="B6600" i="1"/>
  <c r="K6599" i="1"/>
  <c r="E6599" i="1"/>
  <c r="B6599" i="1"/>
  <c r="K6598" i="1"/>
  <c r="E6598" i="1"/>
  <c r="B6598" i="1"/>
  <c r="K6597" i="1"/>
  <c r="E6597" i="1"/>
  <c r="B6597" i="1"/>
  <c r="K6596" i="1"/>
  <c r="E6596" i="1"/>
  <c r="B6596" i="1"/>
  <c r="K6595" i="1"/>
  <c r="E6595" i="1"/>
  <c r="B6595" i="1"/>
  <c r="K6594" i="1"/>
  <c r="E6594" i="1"/>
  <c r="B6594" i="1"/>
  <c r="K6593" i="1"/>
  <c r="E6593" i="1"/>
  <c r="B6593" i="1"/>
  <c r="K6592" i="1"/>
  <c r="E6592" i="1"/>
  <c r="B6592" i="1"/>
  <c r="K6591" i="1"/>
  <c r="E6591" i="1"/>
  <c r="B6591" i="1"/>
  <c r="K6590" i="1"/>
  <c r="E6590" i="1"/>
  <c r="B6590" i="1"/>
  <c r="K6589" i="1"/>
  <c r="E6589" i="1"/>
  <c r="B6589" i="1"/>
  <c r="K6588" i="1"/>
  <c r="E6588" i="1"/>
  <c r="B6588" i="1"/>
  <c r="K6587" i="1"/>
  <c r="E6587" i="1"/>
  <c r="B6587" i="1"/>
  <c r="K6586" i="1"/>
  <c r="E6586" i="1"/>
  <c r="B6586" i="1"/>
  <c r="K6585" i="1"/>
  <c r="E6585" i="1"/>
  <c r="B6585" i="1"/>
  <c r="K6584" i="1"/>
  <c r="E6584" i="1"/>
  <c r="B6584" i="1"/>
  <c r="K6583" i="1"/>
  <c r="E6583" i="1"/>
  <c r="B6583" i="1"/>
  <c r="K6582" i="1"/>
  <c r="E6582" i="1"/>
  <c r="B6582" i="1"/>
  <c r="K6581" i="1"/>
  <c r="E6581" i="1"/>
  <c r="B6581" i="1"/>
  <c r="K6580" i="1"/>
  <c r="E6580" i="1"/>
  <c r="B6580" i="1"/>
  <c r="K6579" i="1"/>
  <c r="E6579" i="1"/>
  <c r="B6579" i="1"/>
  <c r="K6578" i="1"/>
  <c r="E6578" i="1"/>
  <c r="B6578" i="1"/>
  <c r="K6577" i="1"/>
  <c r="E6577" i="1"/>
  <c r="B6577" i="1"/>
  <c r="K6576" i="1"/>
  <c r="E6576" i="1"/>
  <c r="B6576" i="1"/>
  <c r="K6575" i="1"/>
  <c r="E6575" i="1"/>
  <c r="B6575" i="1"/>
  <c r="K6574" i="1"/>
  <c r="E6574" i="1"/>
  <c r="B6574" i="1"/>
  <c r="K6573" i="1"/>
  <c r="E6573" i="1"/>
  <c r="B6573" i="1"/>
  <c r="K6572" i="1"/>
  <c r="E6572" i="1"/>
  <c r="B6572" i="1"/>
  <c r="K6571" i="1"/>
  <c r="E6571" i="1"/>
  <c r="B6571" i="1"/>
  <c r="K6570" i="1"/>
  <c r="E6570" i="1"/>
  <c r="B6570" i="1"/>
  <c r="K6569" i="1"/>
  <c r="E6569" i="1"/>
  <c r="B6569" i="1"/>
  <c r="K6568" i="1"/>
  <c r="E6568" i="1"/>
  <c r="B6568" i="1"/>
  <c r="K6567" i="1"/>
  <c r="E6567" i="1"/>
  <c r="B6567" i="1"/>
  <c r="K6566" i="1"/>
  <c r="E6566" i="1"/>
  <c r="B6566" i="1"/>
  <c r="K6565" i="1"/>
  <c r="E6565" i="1"/>
  <c r="B6565" i="1"/>
  <c r="K6564" i="1"/>
  <c r="E6564" i="1"/>
  <c r="B6564" i="1"/>
  <c r="K6563" i="1"/>
  <c r="E6563" i="1"/>
  <c r="B6563" i="1"/>
  <c r="K6562" i="1"/>
  <c r="E6562" i="1"/>
  <c r="B6562" i="1"/>
  <c r="K6561" i="1"/>
  <c r="E6561" i="1"/>
  <c r="B6561" i="1"/>
  <c r="K6560" i="1"/>
  <c r="E6560" i="1"/>
  <c r="B6560" i="1"/>
  <c r="K6559" i="1"/>
  <c r="E6559" i="1"/>
  <c r="B6559" i="1"/>
  <c r="K6558" i="1"/>
  <c r="E6558" i="1"/>
  <c r="B6558" i="1"/>
  <c r="K6557" i="1"/>
  <c r="E6557" i="1"/>
  <c r="B6557" i="1"/>
  <c r="K6556" i="1"/>
  <c r="E6556" i="1"/>
  <c r="B6556" i="1"/>
  <c r="K6555" i="1"/>
  <c r="E6555" i="1"/>
  <c r="B6555" i="1"/>
  <c r="K6554" i="1"/>
  <c r="E6554" i="1"/>
  <c r="B6554" i="1"/>
  <c r="K6553" i="1"/>
  <c r="E6553" i="1"/>
  <c r="B6553" i="1"/>
  <c r="K6552" i="1"/>
  <c r="E6552" i="1"/>
  <c r="B6552" i="1"/>
  <c r="K6551" i="1"/>
  <c r="E6551" i="1"/>
  <c r="B6551" i="1"/>
  <c r="K6550" i="1"/>
  <c r="E6550" i="1"/>
  <c r="B6550" i="1"/>
  <c r="K6549" i="1"/>
  <c r="E6549" i="1"/>
  <c r="B6549" i="1"/>
  <c r="K6548" i="1"/>
  <c r="E6548" i="1"/>
  <c r="B6548" i="1"/>
  <c r="K6547" i="1"/>
  <c r="E6547" i="1"/>
  <c r="B6547" i="1"/>
  <c r="K6546" i="1"/>
  <c r="E6546" i="1"/>
  <c r="B6546" i="1"/>
  <c r="K6545" i="1"/>
  <c r="E6545" i="1"/>
  <c r="B6545" i="1"/>
  <c r="K6544" i="1"/>
  <c r="E6544" i="1"/>
  <c r="B6544" i="1"/>
  <c r="K6543" i="1"/>
  <c r="E6543" i="1"/>
  <c r="B6543" i="1"/>
  <c r="K6542" i="1"/>
  <c r="E6542" i="1"/>
  <c r="B6542" i="1"/>
  <c r="K6541" i="1"/>
  <c r="E6541" i="1"/>
  <c r="B6541" i="1"/>
  <c r="K6540" i="1"/>
  <c r="E6540" i="1"/>
  <c r="B6540" i="1"/>
  <c r="K6539" i="1"/>
  <c r="E6539" i="1"/>
  <c r="B6539" i="1"/>
  <c r="K6538" i="1"/>
  <c r="E6538" i="1"/>
  <c r="B6538" i="1"/>
  <c r="K6537" i="1"/>
  <c r="E6537" i="1"/>
  <c r="B6537" i="1"/>
  <c r="K6536" i="1"/>
  <c r="E6536" i="1"/>
  <c r="B6536" i="1"/>
  <c r="K6535" i="1"/>
  <c r="E6535" i="1"/>
  <c r="B6535" i="1"/>
  <c r="K6534" i="1"/>
  <c r="E6534" i="1"/>
  <c r="B6534" i="1"/>
  <c r="K6533" i="1"/>
  <c r="E6533" i="1"/>
  <c r="B6533" i="1"/>
  <c r="K6532" i="1"/>
  <c r="E6532" i="1"/>
  <c r="B6532" i="1"/>
  <c r="K6531" i="1"/>
  <c r="E6531" i="1"/>
  <c r="B6531" i="1"/>
  <c r="K6530" i="1"/>
  <c r="E6530" i="1"/>
  <c r="B6530" i="1"/>
  <c r="K6529" i="1"/>
  <c r="E6529" i="1"/>
  <c r="B6529" i="1"/>
  <c r="K6528" i="1"/>
  <c r="E6528" i="1"/>
  <c r="B6528" i="1"/>
  <c r="K6527" i="1"/>
  <c r="E6527" i="1"/>
  <c r="B6527" i="1"/>
  <c r="K6526" i="1"/>
  <c r="E6526" i="1"/>
  <c r="B6526" i="1"/>
  <c r="K6525" i="1"/>
  <c r="E6525" i="1"/>
  <c r="B6525" i="1"/>
  <c r="K6524" i="1"/>
  <c r="E6524" i="1"/>
  <c r="B6524" i="1"/>
  <c r="K6523" i="1"/>
  <c r="E6523" i="1"/>
  <c r="B6523" i="1"/>
  <c r="K6522" i="1"/>
  <c r="E6522" i="1"/>
  <c r="B6522" i="1"/>
  <c r="K6521" i="1"/>
  <c r="E6521" i="1"/>
  <c r="B6521" i="1"/>
  <c r="K6520" i="1"/>
  <c r="E6520" i="1"/>
  <c r="B6520" i="1"/>
  <c r="K6519" i="1"/>
  <c r="E6519" i="1"/>
  <c r="B6519" i="1"/>
  <c r="K6518" i="1"/>
  <c r="E6518" i="1"/>
  <c r="B6518" i="1"/>
  <c r="K6517" i="1"/>
  <c r="E6517" i="1"/>
  <c r="B6517" i="1"/>
  <c r="K6516" i="1"/>
  <c r="E6516" i="1"/>
  <c r="B6516" i="1"/>
  <c r="K6515" i="1"/>
  <c r="E6515" i="1"/>
  <c r="B6515" i="1"/>
  <c r="K6514" i="1"/>
  <c r="E6514" i="1"/>
  <c r="B6514" i="1"/>
  <c r="K6513" i="1"/>
  <c r="E6513" i="1"/>
  <c r="B6513" i="1"/>
  <c r="K6512" i="1"/>
  <c r="E6512" i="1"/>
  <c r="B6512" i="1"/>
  <c r="K6511" i="1"/>
  <c r="E6511" i="1"/>
  <c r="B6511" i="1"/>
  <c r="K6510" i="1"/>
  <c r="E6510" i="1"/>
  <c r="B6510" i="1"/>
  <c r="K6509" i="1"/>
  <c r="E6509" i="1"/>
  <c r="B6509" i="1"/>
  <c r="K6508" i="1"/>
  <c r="E6508" i="1"/>
  <c r="B6508" i="1"/>
  <c r="K6507" i="1"/>
  <c r="E6507" i="1"/>
  <c r="B6507" i="1"/>
  <c r="K6506" i="1"/>
  <c r="E6506" i="1"/>
  <c r="B6506" i="1"/>
  <c r="K6505" i="1"/>
  <c r="E6505" i="1"/>
  <c r="B6505" i="1"/>
  <c r="K6504" i="1"/>
  <c r="E6504" i="1"/>
  <c r="B6504" i="1"/>
  <c r="K6503" i="1"/>
  <c r="E6503" i="1"/>
  <c r="B6503" i="1"/>
  <c r="K6502" i="1"/>
  <c r="E6502" i="1"/>
  <c r="B6502" i="1"/>
  <c r="K6501" i="1"/>
  <c r="E6501" i="1"/>
  <c r="B6501" i="1"/>
  <c r="K6500" i="1"/>
  <c r="E6500" i="1"/>
  <c r="B6500" i="1"/>
  <c r="K6499" i="1"/>
  <c r="E6499" i="1"/>
  <c r="B6499" i="1"/>
  <c r="K6498" i="1"/>
  <c r="E6498" i="1"/>
  <c r="B6498" i="1"/>
  <c r="K6497" i="1"/>
  <c r="E6497" i="1"/>
  <c r="B6497" i="1"/>
  <c r="K6496" i="1"/>
  <c r="E6496" i="1"/>
  <c r="B6496" i="1"/>
  <c r="K6495" i="1"/>
  <c r="E6495" i="1"/>
  <c r="B6495" i="1"/>
  <c r="K6494" i="1"/>
  <c r="E6494" i="1"/>
  <c r="B6494" i="1"/>
  <c r="K6493" i="1"/>
  <c r="E6493" i="1"/>
  <c r="B6493" i="1"/>
  <c r="K6492" i="1"/>
  <c r="E6492" i="1"/>
  <c r="B6492" i="1"/>
  <c r="K6491" i="1"/>
  <c r="E6491" i="1"/>
  <c r="B6491" i="1"/>
  <c r="K6490" i="1"/>
  <c r="E6490" i="1"/>
  <c r="B6490" i="1"/>
  <c r="K6489" i="1"/>
  <c r="E6489" i="1"/>
  <c r="B6489" i="1"/>
  <c r="K6488" i="1"/>
  <c r="E6488" i="1"/>
  <c r="B6488" i="1"/>
  <c r="K6487" i="1"/>
  <c r="E6487" i="1"/>
  <c r="B6487" i="1"/>
  <c r="K6486" i="1"/>
  <c r="E6486" i="1"/>
  <c r="B6486" i="1"/>
  <c r="K6485" i="1"/>
  <c r="E6485" i="1"/>
  <c r="B6485" i="1"/>
  <c r="K6484" i="1"/>
  <c r="E6484" i="1"/>
  <c r="B6484" i="1"/>
  <c r="K6483" i="1"/>
  <c r="E6483" i="1"/>
  <c r="B6483" i="1"/>
  <c r="K6482" i="1"/>
  <c r="E6482" i="1"/>
  <c r="B6482" i="1"/>
  <c r="K6481" i="1"/>
  <c r="E6481" i="1"/>
  <c r="B6481" i="1"/>
  <c r="K6480" i="1"/>
  <c r="E6480" i="1"/>
  <c r="B6480" i="1"/>
  <c r="K6479" i="1"/>
  <c r="E6479" i="1"/>
  <c r="B6479" i="1"/>
  <c r="K6478" i="1"/>
  <c r="E6478" i="1"/>
  <c r="B6478" i="1"/>
  <c r="K6477" i="1"/>
  <c r="E6477" i="1"/>
  <c r="B6477" i="1"/>
  <c r="K6476" i="1"/>
  <c r="E6476" i="1"/>
  <c r="B6476" i="1"/>
  <c r="K6475" i="1"/>
  <c r="E6475" i="1"/>
  <c r="B6475" i="1"/>
  <c r="K6474" i="1"/>
  <c r="E6474" i="1"/>
  <c r="B6474" i="1"/>
  <c r="K6473" i="1"/>
  <c r="E6473" i="1"/>
  <c r="B6473" i="1"/>
  <c r="K6472" i="1"/>
  <c r="E6472" i="1"/>
  <c r="B6472" i="1"/>
  <c r="K6471" i="1"/>
  <c r="E6471" i="1"/>
  <c r="B6471" i="1"/>
  <c r="K6470" i="1"/>
  <c r="E6470" i="1"/>
  <c r="B6470" i="1"/>
  <c r="K6469" i="1"/>
  <c r="E6469" i="1"/>
  <c r="B6469" i="1"/>
  <c r="K6468" i="1"/>
  <c r="E6468" i="1"/>
  <c r="B6468" i="1"/>
  <c r="K6467" i="1"/>
  <c r="E6467" i="1"/>
  <c r="B6467" i="1"/>
  <c r="K6466" i="1"/>
  <c r="E6466" i="1"/>
  <c r="B6466" i="1"/>
  <c r="K6465" i="1"/>
  <c r="E6465" i="1"/>
  <c r="B6465" i="1"/>
  <c r="K6464" i="1"/>
  <c r="E6464" i="1"/>
  <c r="B6464" i="1"/>
  <c r="K6463" i="1"/>
  <c r="E6463" i="1"/>
  <c r="B6463" i="1"/>
  <c r="K6462" i="1"/>
  <c r="E6462" i="1"/>
  <c r="B6462" i="1"/>
  <c r="K6461" i="1"/>
  <c r="E6461" i="1"/>
  <c r="B6461" i="1"/>
  <c r="K6460" i="1"/>
  <c r="E6460" i="1"/>
  <c r="B6460" i="1"/>
  <c r="K6459" i="1"/>
  <c r="E6459" i="1"/>
  <c r="B6459" i="1"/>
  <c r="K6458" i="1"/>
  <c r="E6458" i="1"/>
  <c r="B6458" i="1"/>
  <c r="K6457" i="1"/>
  <c r="E6457" i="1"/>
  <c r="B6457" i="1"/>
  <c r="K6456" i="1"/>
  <c r="E6456" i="1"/>
  <c r="B6456" i="1"/>
  <c r="K6455" i="1"/>
  <c r="E6455" i="1"/>
  <c r="B6455" i="1"/>
  <c r="K6454" i="1"/>
  <c r="E6454" i="1"/>
  <c r="B6454" i="1"/>
  <c r="K6453" i="1"/>
  <c r="E6453" i="1"/>
  <c r="B6453" i="1"/>
  <c r="K6452" i="1"/>
  <c r="E6452" i="1"/>
  <c r="B6452" i="1"/>
  <c r="K6451" i="1"/>
  <c r="E6451" i="1"/>
  <c r="B6451" i="1"/>
  <c r="K6450" i="1"/>
  <c r="E6450" i="1"/>
  <c r="B6450" i="1"/>
  <c r="K6449" i="1"/>
  <c r="E6449" i="1"/>
  <c r="B6449" i="1"/>
  <c r="K6448" i="1"/>
  <c r="E6448" i="1"/>
  <c r="B6448" i="1"/>
  <c r="K6447" i="1"/>
  <c r="E6447" i="1"/>
  <c r="B6447" i="1"/>
  <c r="K6446" i="1"/>
  <c r="E6446" i="1"/>
  <c r="B6446" i="1"/>
  <c r="K6445" i="1"/>
  <c r="E6445" i="1"/>
  <c r="B6445" i="1"/>
  <c r="K6444" i="1"/>
  <c r="E6444" i="1"/>
  <c r="B6444" i="1"/>
  <c r="K6443" i="1"/>
  <c r="E6443" i="1"/>
  <c r="B6443" i="1"/>
  <c r="K6442" i="1"/>
  <c r="E6442" i="1"/>
  <c r="B6442" i="1"/>
  <c r="K6441" i="1"/>
  <c r="E6441" i="1"/>
  <c r="B6441" i="1"/>
  <c r="K6440" i="1"/>
  <c r="E6440" i="1"/>
  <c r="B6440" i="1"/>
  <c r="K6439" i="1"/>
  <c r="E6439" i="1"/>
  <c r="B6439" i="1"/>
  <c r="K6438" i="1"/>
  <c r="E6438" i="1"/>
  <c r="B6438" i="1"/>
  <c r="K6437" i="1"/>
  <c r="E6437" i="1"/>
  <c r="B6437" i="1"/>
  <c r="K6436" i="1"/>
  <c r="E6436" i="1"/>
  <c r="B6436" i="1"/>
  <c r="K6435" i="1"/>
  <c r="E6435" i="1"/>
  <c r="B6435" i="1"/>
  <c r="K6434" i="1"/>
  <c r="E6434" i="1"/>
  <c r="B6434" i="1"/>
  <c r="K6433" i="1"/>
  <c r="E6433" i="1"/>
  <c r="B6433" i="1"/>
  <c r="K6432" i="1"/>
  <c r="E6432" i="1"/>
  <c r="B6432" i="1"/>
  <c r="K6431" i="1"/>
  <c r="E6431" i="1"/>
  <c r="B6431" i="1"/>
  <c r="K6430" i="1"/>
  <c r="E6430" i="1"/>
  <c r="B6430" i="1"/>
  <c r="K6429" i="1"/>
  <c r="E6429" i="1"/>
  <c r="B6429" i="1"/>
  <c r="K6428" i="1"/>
  <c r="E6428" i="1"/>
  <c r="B6428" i="1"/>
  <c r="K6427" i="1"/>
  <c r="E6427" i="1"/>
  <c r="B6427" i="1"/>
  <c r="K6426" i="1"/>
  <c r="E6426" i="1"/>
  <c r="B6426" i="1"/>
  <c r="K6425" i="1"/>
  <c r="E6425" i="1"/>
  <c r="B6425" i="1"/>
  <c r="K6424" i="1"/>
  <c r="E6424" i="1"/>
  <c r="B6424" i="1"/>
  <c r="K6423" i="1"/>
  <c r="E6423" i="1"/>
  <c r="B6423" i="1"/>
  <c r="K6422" i="1"/>
  <c r="E6422" i="1"/>
  <c r="B6422" i="1"/>
  <c r="K6421" i="1"/>
  <c r="E6421" i="1"/>
  <c r="B6421" i="1"/>
  <c r="K6420" i="1"/>
  <c r="E6420" i="1"/>
  <c r="B6420" i="1"/>
  <c r="K6419" i="1"/>
  <c r="E6419" i="1"/>
  <c r="B6419" i="1"/>
  <c r="K6418" i="1"/>
  <c r="E6418" i="1"/>
  <c r="B6418" i="1"/>
  <c r="K6417" i="1"/>
  <c r="E6417" i="1"/>
  <c r="B6417" i="1"/>
  <c r="K6416" i="1"/>
  <c r="E6416" i="1"/>
  <c r="B6416" i="1"/>
  <c r="K6415" i="1"/>
  <c r="E6415" i="1"/>
  <c r="B6415" i="1"/>
  <c r="K6414" i="1"/>
  <c r="E6414" i="1"/>
  <c r="B6414" i="1"/>
  <c r="K6413" i="1"/>
  <c r="E6413" i="1"/>
  <c r="B6413" i="1"/>
  <c r="K6412" i="1"/>
  <c r="E6412" i="1"/>
  <c r="B6412" i="1"/>
  <c r="K6411" i="1"/>
  <c r="E6411" i="1"/>
  <c r="B6411" i="1"/>
  <c r="K6410" i="1"/>
  <c r="E6410" i="1"/>
  <c r="B6410" i="1"/>
  <c r="K6409" i="1"/>
  <c r="E6409" i="1"/>
  <c r="B6409" i="1"/>
  <c r="K6408" i="1"/>
  <c r="E6408" i="1"/>
  <c r="B6408" i="1"/>
  <c r="K6407" i="1"/>
  <c r="E6407" i="1"/>
  <c r="B6407" i="1"/>
  <c r="K6406" i="1"/>
  <c r="E6406" i="1"/>
  <c r="B6406" i="1"/>
  <c r="K6405" i="1"/>
  <c r="E6405" i="1"/>
  <c r="B6405" i="1"/>
  <c r="K6404" i="1"/>
  <c r="E6404" i="1"/>
  <c r="B6404" i="1"/>
  <c r="K6403" i="1"/>
  <c r="E6403" i="1"/>
  <c r="B6403" i="1"/>
  <c r="K6402" i="1"/>
  <c r="E6402" i="1"/>
  <c r="B6402" i="1"/>
  <c r="K6401" i="1"/>
  <c r="E6401" i="1"/>
  <c r="B6401" i="1"/>
  <c r="K6400" i="1"/>
  <c r="E6400" i="1"/>
  <c r="B6400" i="1"/>
  <c r="K6399" i="1"/>
  <c r="E6399" i="1"/>
  <c r="B6399" i="1"/>
  <c r="K6398" i="1"/>
  <c r="E6398" i="1"/>
  <c r="B6398" i="1"/>
  <c r="K6397" i="1"/>
  <c r="E6397" i="1"/>
  <c r="B6397" i="1"/>
  <c r="K6396" i="1"/>
  <c r="E6396" i="1"/>
  <c r="B6396" i="1"/>
  <c r="K6395" i="1"/>
  <c r="E6395" i="1"/>
  <c r="B6395" i="1"/>
  <c r="K6394" i="1"/>
  <c r="E6394" i="1"/>
  <c r="B6394" i="1"/>
  <c r="K6393" i="1"/>
  <c r="E6393" i="1"/>
  <c r="B6393" i="1"/>
  <c r="K6392" i="1"/>
  <c r="E6392" i="1"/>
  <c r="B6392" i="1"/>
  <c r="K6391" i="1"/>
  <c r="E6391" i="1"/>
  <c r="B6391" i="1"/>
  <c r="K6390" i="1"/>
  <c r="E6390" i="1"/>
  <c r="B6390" i="1"/>
  <c r="K6389" i="1"/>
  <c r="E6389" i="1"/>
  <c r="B6389" i="1"/>
  <c r="K6388" i="1"/>
  <c r="E6388" i="1"/>
  <c r="B6388" i="1"/>
  <c r="K6387" i="1"/>
  <c r="E6387" i="1"/>
  <c r="B6387" i="1"/>
  <c r="K6386" i="1"/>
  <c r="E6386" i="1"/>
  <c r="B6386" i="1"/>
  <c r="K6385" i="1"/>
  <c r="E6385" i="1"/>
  <c r="B6385" i="1"/>
  <c r="K6384" i="1"/>
  <c r="E6384" i="1"/>
  <c r="B6384" i="1"/>
  <c r="K6383" i="1"/>
  <c r="E6383" i="1"/>
  <c r="B6383" i="1"/>
  <c r="K6382" i="1"/>
  <c r="E6382" i="1"/>
  <c r="B6382" i="1"/>
  <c r="K6381" i="1"/>
  <c r="E6381" i="1"/>
  <c r="B6381" i="1"/>
  <c r="K6380" i="1"/>
  <c r="E6380" i="1"/>
  <c r="B6380" i="1"/>
  <c r="K6379" i="1"/>
  <c r="E6379" i="1"/>
  <c r="B6379" i="1"/>
  <c r="K6378" i="1"/>
  <c r="E6378" i="1"/>
  <c r="B6378" i="1"/>
  <c r="K6377" i="1"/>
  <c r="E6377" i="1"/>
  <c r="B6377" i="1"/>
  <c r="K6376" i="1"/>
  <c r="E6376" i="1"/>
  <c r="B6376" i="1"/>
  <c r="K6375" i="1"/>
  <c r="E6375" i="1"/>
  <c r="B6375" i="1"/>
  <c r="K6374" i="1"/>
  <c r="E6374" i="1"/>
  <c r="B6374" i="1"/>
  <c r="K6373" i="1"/>
  <c r="E6373" i="1"/>
  <c r="B6373" i="1"/>
  <c r="K6372" i="1"/>
  <c r="E6372" i="1"/>
  <c r="B6372" i="1"/>
  <c r="K6371" i="1"/>
  <c r="E6371" i="1"/>
  <c r="B6371" i="1"/>
  <c r="K6370" i="1"/>
  <c r="E6370" i="1"/>
  <c r="B6370" i="1"/>
  <c r="K6369" i="1"/>
  <c r="E6369" i="1"/>
  <c r="B6369" i="1"/>
  <c r="K6368" i="1"/>
  <c r="E6368" i="1"/>
  <c r="B6368" i="1"/>
  <c r="K6367" i="1"/>
  <c r="E6367" i="1"/>
  <c r="B6367" i="1"/>
  <c r="K6366" i="1"/>
  <c r="E6366" i="1"/>
  <c r="B6366" i="1"/>
  <c r="K6365" i="1"/>
  <c r="E6365" i="1"/>
  <c r="B6365" i="1"/>
  <c r="K6364" i="1"/>
  <c r="E6364" i="1"/>
  <c r="B6364" i="1"/>
  <c r="K6363" i="1"/>
  <c r="E6363" i="1"/>
  <c r="B6363" i="1"/>
  <c r="K6362" i="1"/>
  <c r="E6362" i="1"/>
  <c r="B6362" i="1"/>
  <c r="K6361" i="1"/>
  <c r="E6361" i="1"/>
  <c r="B6361" i="1"/>
  <c r="K6360" i="1"/>
  <c r="E6360" i="1"/>
  <c r="B6360" i="1"/>
  <c r="K6359" i="1"/>
  <c r="E6359" i="1"/>
  <c r="B6359" i="1"/>
  <c r="K6358" i="1"/>
  <c r="E6358" i="1"/>
  <c r="B6358" i="1"/>
  <c r="K6357" i="1"/>
  <c r="E6357" i="1"/>
  <c r="B6357" i="1"/>
  <c r="K6356" i="1"/>
  <c r="E6356" i="1"/>
  <c r="B6356" i="1"/>
  <c r="K6355" i="1"/>
  <c r="E6355" i="1"/>
  <c r="B6355" i="1"/>
  <c r="K6354" i="1"/>
  <c r="E6354" i="1"/>
  <c r="B6354" i="1"/>
  <c r="K6353" i="1"/>
  <c r="E6353" i="1"/>
  <c r="B6353" i="1"/>
  <c r="K6352" i="1"/>
  <c r="E6352" i="1"/>
  <c r="B6352" i="1"/>
  <c r="K6351" i="1"/>
  <c r="E6351" i="1"/>
  <c r="B6351" i="1"/>
  <c r="K6350" i="1"/>
  <c r="E6350" i="1"/>
  <c r="B6350" i="1"/>
  <c r="K6349" i="1"/>
  <c r="E6349" i="1"/>
  <c r="B6349" i="1"/>
  <c r="K6348" i="1"/>
  <c r="E6348" i="1"/>
  <c r="B6348" i="1"/>
  <c r="K6347" i="1"/>
  <c r="E6347" i="1"/>
  <c r="B6347" i="1"/>
  <c r="K6346" i="1"/>
  <c r="E6346" i="1"/>
  <c r="B6346" i="1"/>
  <c r="K6345" i="1"/>
  <c r="E6345" i="1"/>
  <c r="B6345" i="1"/>
  <c r="K6344" i="1"/>
  <c r="E6344" i="1"/>
  <c r="B6344" i="1"/>
  <c r="K6343" i="1"/>
  <c r="E6343" i="1"/>
  <c r="B6343" i="1"/>
  <c r="K6342" i="1"/>
  <c r="E6342" i="1"/>
  <c r="B6342" i="1"/>
  <c r="K6341" i="1"/>
  <c r="E6341" i="1"/>
  <c r="B6341" i="1"/>
  <c r="K6340" i="1"/>
  <c r="E6340" i="1"/>
  <c r="B6340" i="1"/>
  <c r="K6339" i="1"/>
  <c r="E6339" i="1"/>
  <c r="B6339" i="1"/>
  <c r="K6338" i="1"/>
  <c r="E6338" i="1"/>
  <c r="B6338" i="1"/>
  <c r="K6337" i="1"/>
  <c r="E6337" i="1"/>
  <c r="B6337" i="1"/>
  <c r="K6336" i="1"/>
  <c r="E6336" i="1"/>
  <c r="B6336" i="1"/>
  <c r="K6335" i="1"/>
  <c r="E6335" i="1"/>
  <c r="B6335" i="1"/>
  <c r="K6334" i="1"/>
  <c r="E6334" i="1"/>
  <c r="B6334" i="1"/>
  <c r="K6333" i="1"/>
  <c r="E6333" i="1"/>
  <c r="B6333" i="1"/>
  <c r="K6332" i="1"/>
  <c r="E6332" i="1"/>
  <c r="B6332" i="1"/>
  <c r="K6331" i="1"/>
  <c r="E6331" i="1"/>
  <c r="B6331" i="1"/>
  <c r="K6330" i="1"/>
  <c r="E6330" i="1"/>
  <c r="B6330" i="1"/>
  <c r="K6329" i="1"/>
  <c r="E6329" i="1"/>
  <c r="B6329" i="1"/>
  <c r="K6328" i="1"/>
  <c r="E6328" i="1"/>
  <c r="B6328" i="1"/>
  <c r="K6327" i="1"/>
  <c r="E6327" i="1"/>
  <c r="B6327" i="1"/>
  <c r="K6326" i="1"/>
  <c r="E6326" i="1"/>
  <c r="B6326" i="1"/>
  <c r="K6325" i="1"/>
  <c r="E6325" i="1"/>
  <c r="B6325" i="1"/>
  <c r="K6324" i="1"/>
  <c r="E6324" i="1"/>
  <c r="B6324" i="1"/>
  <c r="K6323" i="1"/>
  <c r="E6323" i="1"/>
  <c r="B6323" i="1"/>
  <c r="K6322" i="1"/>
  <c r="E6322" i="1"/>
  <c r="B6322" i="1"/>
  <c r="K6321" i="1"/>
  <c r="E6321" i="1"/>
  <c r="B6321" i="1"/>
  <c r="K6320" i="1"/>
  <c r="E6320" i="1"/>
  <c r="B6320" i="1"/>
  <c r="K6319" i="1"/>
  <c r="E6319" i="1"/>
  <c r="B6319" i="1"/>
  <c r="K6318" i="1"/>
  <c r="E6318" i="1"/>
  <c r="B6318" i="1"/>
  <c r="K6317" i="1"/>
  <c r="E6317" i="1"/>
  <c r="B6317" i="1"/>
  <c r="K6316" i="1"/>
  <c r="E6316" i="1"/>
  <c r="B6316" i="1"/>
  <c r="K6315" i="1"/>
  <c r="E6315" i="1"/>
  <c r="B6315" i="1"/>
  <c r="K6314" i="1"/>
  <c r="E6314" i="1"/>
  <c r="B6314" i="1"/>
  <c r="K6313" i="1"/>
  <c r="E6313" i="1"/>
  <c r="B6313" i="1"/>
  <c r="K6312" i="1"/>
  <c r="E6312" i="1"/>
  <c r="B6312" i="1"/>
  <c r="K6311" i="1"/>
  <c r="E6311" i="1"/>
  <c r="B6311" i="1"/>
  <c r="K6310" i="1"/>
  <c r="E6310" i="1"/>
  <c r="B6310" i="1"/>
  <c r="K6309" i="1"/>
  <c r="E6309" i="1"/>
  <c r="B6309" i="1"/>
  <c r="K6308" i="1"/>
  <c r="E6308" i="1"/>
  <c r="B6308" i="1"/>
  <c r="K6307" i="1"/>
  <c r="E6307" i="1"/>
  <c r="B6307" i="1"/>
  <c r="K6306" i="1"/>
  <c r="E6306" i="1"/>
  <c r="B6306" i="1"/>
  <c r="K6305" i="1"/>
  <c r="E6305" i="1"/>
  <c r="B6305" i="1"/>
  <c r="K6304" i="1"/>
  <c r="E6304" i="1"/>
  <c r="B6304" i="1"/>
  <c r="K6303" i="1"/>
  <c r="E6303" i="1"/>
  <c r="B6303" i="1"/>
  <c r="K6302" i="1"/>
  <c r="E6302" i="1"/>
  <c r="B6302" i="1"/>
  <c r="K6301" i="1"/>
  <c r="E6301" i="1"/>
  <c r="B6301" i="1"/>
  <c r="K6300" i="1"/>
  <c r="E6300" i="1"/>
  <c r="B6300" i="1"/>
  <c r="K6299" i="1"/>
  <c r="E6299" i="1"/>
  <c r="B6299" i="1"/>
  <c r="K6298" i="1"/>
  <c r="E6298" i="1"/>
  <c r="B6298" i="1"/>
  <c r="K6297" i="1"/>
  <c r="E6297" i="1"/>
  <c r="B6297" i="1"/>
  <c r="K6296" i="1"/>
  <c r="E6296" i="1"/>
  <c r="B6296" i="1"/>
  <c r="K6295" i="1"/>
  <c r="E6295" i="1"/>
  <c r="B6295" i="1"/>
  <c r="K6294" i="1"/>
  <c r="E6294" i="1"/>
  <c r="B6294" i="1"/>
  <c r="K6293" i="1"/>
  <c r="E6293" i="1"/>
  <c r="B6293" i="1"/>
  <c r="K6292" i="1"/>
  <c r="E6292" i="1"/>
  <c r="B6292" i="1"/>
  <c r="K6291" i="1"/>
  <c r="E6291" i="1"/>
  <c r="B6291" i="1"/>
  <c r="K6290" i="1"/>
  <c r="E6290" i="1"/>
  <c r="B6290" i="1"/>
  <c r="K6289" i="1"/>
  <c r="E6289" i="1"/>
  <c r="B6289" i="1"/>
  <c r="K6288" i="1"/>
  <c r="E6288" i="1"/>
  <c r="B6288" i="1"/>
  <c r="K6287" i="1"/>
  <c r="E6287" i="1"/>
  <c r="B6287" i="1"/>
  <c r="K6286" i="1"/>
  <c r="E6286" i="1"/>
  <c r="B6286" i="1"/>
  <c r="K6285" i="1"/>
  <c r="E6285" i="1"/>
  <c r="B6285" i="1"/>
  <c r="K6284" i="1"/>
  <c r="E6284" i="1"/>
  <c r="B6284" i="1"/>
  <c r="K6283" i="1"/>
  <c r="E6283" i="1"/>
  <c r="B6283" i="1"/>
  <c r="K6282" i="1"/>
  <c r="E6282" i="1"/>
  <c r="B6282" i="1"/>
  <c r="K6281" i="1"/>
  <c r="E6281" i="1"/>
  <c r="B6281" i="1"/>
  <c r="K6280" i="1"/>
  <c r="E6280" i="1"/>
  <c r="B6280" i="1"/>
  <c r="K6279" i="1"/>
  <c r="E6279" i="1"/>
  <c r="B6279" i="1"/>
  <c r="K6278" i="1"/>
  <c r="E6278" i="1"/>
  <c r="B6278" i="1"/>
  <c r="K6277" i="1"/>
  <c r="E6277" i="1"/>
  <c r="B6277" i="1"/>
  <c r="K6276" i="1"/>
  <c r="E6276" i="1"/>
  <c r="B6276" i="1"/>
  <c r="K6275" i="1"/>
  <c r="E6275" i="1"/>
  <c r="B6275" i="1"/>
  <c r="K6274" i="1"/>
  <c r="E6274" i="1"/>
  <c r="B6274" i="1"/>
  <c r="K6273" i="1"/>
  <c r="E6273" i="1"/>
  <c r="B6273" i="1"/>
  <c r="K6272" i="1"/>
  <c r="E6272" i="1"/>
  <c r="B6272" i="1"/>
  <c r="K6271" i="1"/>
  <c r="E6271" i="1"/>
  <c r="B6271" i="1"/>
  <c r="K6270" i="1"/>
  <c r="E6270" i="1"/>
  <c r="B6270" i="1"/>
  <c r="K6269" i="1"/>
  <c r="E6269" i="1"/>
  <c r="B6269" i="1"/>
  <c r="K6268" i="1"/>
  <c r="E6268" i="1"/>
  <c r="B6268" i="1"/>
  <c r="K6267" i="1"/>
  <c r="E6267" i="1"/>
  <c r="B6267" i="1"/>
  <c r="K6266" i="1"/>
  <c r="E6266" i="1"/>
  <c r="B6266" i="1"/>
  <c r="K6265" i="1"/>
  <c r="E6265" i="1"/>
  <c r="B6265" i="1"/>
  <c r="K6264" i="1"/>
  <c r="E6264" i="1"/>
  <c r="B6264" i="1"/>
  <c r="K6263" i="1"/>
  <c r="E6263" i="1"/>
  <c r="B6263" i="1"/>
  <c r="K6262" i="1"/>
  <c r="E6262" i="1"/>
  <c r="B6262" i="1"/>
  <c r="K6261" i="1"/>
  <c r="E6261" i="1"/>
  <c r="B6261" i="1"/>
  <c r="K6260" i="1"/>
  <c r="E6260" i="1"/>
  <c r="B6260" i="1"/>
  <c r="K6259" i="1"/>
  <c r="E6259" i="1"/>
  <c r="B6259" i="1"/>
  <c r="K6258" i="1"/>
  <c r="E6258" i="1"/>
  <c r="B6258" i="1"/>
  <c r="K6257" i="1"/>
  <c r="E6257" i="1"/>
  <c r="B6257" i="1"/>
  <c r="K6256" i="1"/>
  <c r="E6256" i="1"/>
  <c r="B6256" i="1"/>
  <c r="K6255" i="1"/>
  <c r="E6255" i="1"/>
  <c r="B6255" i="1"/>
  <c r="K6254" i="1"/>
  <c r="E6254" i="1"/>
  <c r="B6254" i="1"/>
  <c r="K6253" i="1"/>
  <c r="E6253" i="1"/>
  <c r="B6253" i="1"/>
  <c r="K6252" i="1"/>
  <c r="E6252" i="1"/>
  <c r="B6252" i="1"/>
  <c r="K6251" i="1"/>
  <c r="E6251" i="1"/>
  <c r="B6251" i="1"/>
  <c r="K6250" i="1"/>
  <c r="E6250" i="1"/>
  <c r="B6250" i="1"/>
  <c r="K6249" i="1"/>
  <c r="E6249" i="1"/>
  <c r="B6249" i="1"/>
  <c r="K6248" i="1"/>
  <c r="E6248" i="1"/>
  <c r="B6248" i="1"/>
  <c r="K6247" i="1"/>
  <c r="E6247" i="1"/>
  <c r="B6247" i="1"/>
  <c r="K6246" i="1"/>
  <c r="E6246" i="1"/>
  <c r="B6246" i="1"/>
  <c r="K6245" i="1"/>
  <c r="E6245" i="1"/>
  <c r="B6245" i="1"/>
  <c r="K6244" i="1"/>
  <c r="E6244" i="1"/>
  <c r="B6244" i="1"/>
  <c r="K6243" i="1"/>
  <c r="E6243" i="1"/>
  <c r="B6243" i="1"/>
  <c r="K6242" i="1"/>
  <c r="E6242" i="1"/>
  <c r="B6242" i="1"/>
  <c r="K6241" i="1"/>
  <c r="E6241" i="1"/>
  <c r="B6241" i="1"/>
  <c r="K6240" i="1"/>
  <c r="E6240" i="1"/>
  <c r="B6240" i="1"/>
  <c r="K6239" i="1"/>
  <c r="E6239" i="1"/>
  <c r="B6239" i="1"/>
  <c r="K6238" i="1"/>
  <c r="E6238" i="1"/>
  <c r="B6238" i="1"/>
  <c r="K6237" i="1"/>
  <c r="E6237" i="1"/>
  <c r="B6237" i="1"/>
  <c r="K6236" i="1"/>
  <c r="E6236" i="1"/>
  <c r="B6236" i="1"/>
  <c r="K6235" i="1"/>
  <c r="E6235" i="1"/>
  <c r="B6235" i="1"/>
  <c r="K6234" i="1"/>
  <c r="E6234" i="1"/>
  <c r="B6234" i="1"/>
  <c r="K6233" i="1"/>
  <c r="E6233" i="1"/>
  <c r="B6233" i="1"/>
  <c r="K6232" i="1"/>
  <c r="E6232" i="1"/>
  <c r="B6232" i="1"/>
  <c r="K6231" i="1"/>
  <c r="E6231" i="1"/>
  <c r="B6231" i="1"/>
  <c r="K6230" i="1"/>
  <c r="E6230" i="1"/>
  <c r="B6230" i="1"/>
  <c r="K6229" i="1"/>
  <c r="E6229" i="1"/>
  <c r="B6229" i="1"/>
  <c r="K6228" i="1"/>
  <c r="E6228" i="1"/>
  <c r="B6228" i="1"/>
  <c r="K6227" i="1"/>
  <c r="E6227" i="1"/>
  <c r="B6227" i="1"/>
  <c r="K6226" i="1"/>
  <c r="E6226" i="1"/>
  <c r="B6226" i="1"/>
  <c r="K6225" i="1"/>
  <c r="E6225" i="1"/>
  <c r="B6225" i="1"/>
  <c r="K6224" i="1"/>
  <c r="E6224" i="1"/>
  <c r="B6224" i="1"/>
  <c r="K6223" i="1"/>
  <c r="E6223" i="1"/>
  <c r="B6223" i="1"/>
  <c r="K6222" i="1"/>
  <c r="E6222" i="1"/>
  <c r="B6222" i="1"/>
  <c r="K6221" i="1"/>
  <c r="E6221" i="1"/>
  <c r="B6221" i="1"/>
  <c r="K6220" i="1"/>
  <c r="E6220" i="1"/>
  <c r="B6220" i="1"/>
  <c r="K6219" i="1"/>
  <c r="E6219" i="1"/>
  <c r="B6219" i="1"/>
  <c r="K6218" i="1"/>
  <c r="E6218" i="1"/>
  <c r="B6218" i="1"/>
  <c r="K6217" i="1"/>
  <c r="E6217" i="1"/>
  <c r="B6217" i="1"/>
  <c r="K6216" i="1"/>
  <c r="E6216" i="1"/>
  <c r="B6216" i="1"/>
  <c r="K6215" i="1"/>
  <c r="E6215" i="1"/>
  <c r="B6215" i="1"/>
  <c r="K6214" i="1"/>
  <c r="E6214" i="1"/>
  <c r="B6214" i="1"/>
  <c r="K6213" i="1"/>
  <c r="E6213" i="1"/>
  <c r="B6213" i="1"/>
  <c r="K6212" i="1"/>
  <c r="E6212" i="1"/>
  <c r="B6212" i="1"/>
  <c r="K6211" i="1"/>
  <c r="E6211" i="1"/>
  <c r="B6211" i="1"/>
  <c r="K6210" i="1"/>
  <c r="E6210" i="1"/>
  <c r="B6210" i="1"/>
  <c r="K6209" i="1"/>
  <c r="E6209" i="1"/>
  <c r="B6209" i="1"/>
  <c r="K6208" i="1"/>
  <c r="E6208" i="1"/>
  <c r="B6208" i="1"/>
  <c r="K6207" i="1"/>
  <c r="E6207" i="1"/>
  <c r="B6207" i="1"/>
  <c r="K6206" i="1"/>
  <c r="E6206" i="1"/>
  <c r="B6206" i="1"/>
  <c r="K6205" i="1"/>
  <c r="E6205" i="1"/>
  <c r="B6205" i="1"/>
  <c r="K6204" i="1"/>
  <c r="E6204" i="1"/>
  <c r="B6204" i="1"/>
  <c r="K6203" i="1"/>
  <c r="E6203" i="1"/>
  <c r="B6203" i="1"/>
  <c r="K6202" i="1"/>
  <c r="E6202" i="1"/>
  <c r="B6202" i="1"/>
  <c r="K6201" i="1"/>
  <c r="E6201" i="1"/>
  <c r="B6201" i="1"/>
  <c r="K6200" i="1"/>
  <c r="E6200" i="1"/>
  <c r="B6200" i="1"/>
  <c r="K6199" i="1"/>
  <c r="E6199" i="1"/>
  <c r="B6199" i="1"/>
  <c r="K6198" i="1"/>
  <c r="E6198" i="1"/>
  <c r="B6198" i="1"/>
  <c r="K6197" i="1"/>
  <c r="E6197" i="1"/>
  <c r="B6197" i="1"/>
  <c r="K6196" i="1"/>
  <c r="E6196" i="1"/>
  <c r="B6196" i="1"/>
  <c r="K6195" i="1"/>
  <c r="E6195" i="1"/>
  <c r="B6195" i="1"/>
  <c r="K6194" i="1"/>
  <c r="E6194" i="1"/>
  <c r="B6194" i="1"/>
  <c r="K6193" i="1"/>
  <c r="E6193" i="1"/>
  <c r="B6193" i="1"/>
  <c r="K6192" i="1"/>
  <c r="E6192" i="1"/>
  <c r="B6192" i="1"/>
  <c r="K6191" i="1"/>
  <c r="E6191" i="1"/>
  <c r="B6191" i="1"/>
  <c r="K6190" i="1"/>
  <c r="E6190" i="1"/>
  <c r="B6190" i="1"/>
  <c r="K6189" i="1"/>
  <c r="E6189" i="1"/>
  <c r="B6189" i="1"/>
  <c r="K6188" i="1"/>
  <c r="E6188" i="1"/>
  <c r="B6188" i="1"/>
  <c r="K6187" i="1"/>
  <c r="E6187" i="1"/>
  <c r="B6187" i="1"/>
  <c r="K6186" i="1"/>
  <c r="E6186" i="1"/>
  <c r="B6186" i="1"/>
  <c r="K6185" i="1"/>
  <c r="E6185" i="1"/>
  <c r="B6185" i="1"/>
  <c r="K6184" i="1"/>
  <c r="E6184" i="1"/>
  <c r="B6184" i="1"/>
  <c r="K6183" i="1"/>
  <c r="E6183" i="1"/>
  <c r="B6183" i="1"/>
  <c r="K6182" i="1"/>
  <c r="E6182" i="1"/>
  <c r="B6182" i="1"/>
  <c r="K6181" i="1"/>
  <c r="E6181" i="1"/>
  <c r="B6181" i="1"/>
  <c r="K6180" i="1"/>
  <c r="E6180" i="1"/>
  <c r="B6180" i="1"/>
  <c r="K6179" i="1"/>
  <c r="E6179" i="1"/>
  <c r="B6179" i="1"/>
  <c r="K6178" i="1"/>
  <c r="E6178" i="1"/>
  <c r="B6178" i="1"/>
  <c r="K6177" i="1"/>
  <c r="E6177" i="1"/>
  <c r="B6177" i="1"/>
  <c r="K6176" i="1"/>
  <c r="E6176" i="1"/>
  <c r="B6176" i="1"/>
  <c r="K6175" i="1"/>
  <c r="E6175" i="1"/>
  <c r="B6175" i="1"/>
  <c r="K6174" i="1"/>
  <c r="E6174" i="1"/>
  <c r="B6174" i="1"/>
  <c r="K6173" i="1"/>
  <c r="E6173" i="1"/>
  <c r="B6173" i="1"/>
  <c r="K6172" i="1"/>
  <c r="E6172" i="1"/>
  <c r="B6172" i="1"/>
  <c r="K6171" i="1"/>
  <c r="E6171" i="1"/>
  <c r="B6171" i="1"/>
  <c r="K6170" i="1"/>
  <c r="E6170" i="1"/>
  <c r="B6170" i="1"/>
  <c r="K6169" i="1"/>
  <c r="E6169" i="1"/>
  <c r="B6169" i="1"/>
  <c r="K6168" i="1"/>
  <c r="E6168" i="1"/>
  <c r="B6168" i="1"/>
  <c r="K6167" i="1"/>
  <c r="E6167" i="1"/>
  <c r="B6167" i="1"/>
  <c r="K6166" i="1"/>
  <c r="E6166" i="1"/>
  <c r="B6166" i="1"/>
  <c r="K6165" i="1"/>
  <c r="E6165" i="1"/>
  <c r="B6165" i="1"/>
  <c r="K6164" i="1"/>
  <c r="E6164" i="1"/>
  <c r="B6164" i="1"/>
  <c r="K6163" i="1"/>
  <c r="E6163" i="1"/>
  <c r="B6163" i="1"/>
  <c r="K6162" i="1"/>
  <c r="E6162" i="1"/>
  <c r="B6162" i="1"/>
  <c r="K6161" i="1"/>
  <c r="E6161" i="1"/>
  <c r="B6161" i="1"/>
  <c r="K6160" i="1"/>
  <c r="E6160" i="1"/>
  <c r="B6160" i="1"/>
  <c r="K6159" i="1"/>
  <c r="E6159" i="1"/>
  <c r="B6159" i="1"/>
  <c r="K6158" i="1"/>
  <c r="E6158" i="1"/>
  <c r="B6158" i="1"/>
  <c r="K6157" i="1"/>
  <c r="E6157" i="1"/>
  <c r="B6157" i="1"/>
  <c r="K6156" i="1"/>
  <c r="E6156" i="1"/>
  <c r="B6156" i="1"/>
  <c r="K6155" i="1"/>
  <c r="E6155" i="1"/>
  <c r="B6155" i="1"/>
  <c r="K6154" i="1"/>
  <c r="E6154" i="1"/>
  <c r="B6154" i="1"/>
  <c r="K6153" i="1"/>
  <c r="E6153" i="1"/>
  <c r="B6153" i="1"/>
  <c r="K6152" i="1"/>
  <c r="E6152" i="1"/>
  <c r="B6152" i="1"/>
  <c r="K6151" i="1"/>
  <c r="E6151" i="1"/>
  <c r="B6151" i="1"/>
  <c r="K6150" i="1"/>
  <c r="E6150" i="1"/>
  <c r="B6150" i="1"/>
  <c r="K6149" i="1"/>
  <c r="E6149" i="1"/>
  <c r="B6149" i="1"/>
  <c r="K6148" i="1"/>
  <c r="E6148" i="1"/>
  <c r="B6148" i="1"/>
  <c r="K6147" i="1"/>
  <c r="E6147" i="1"/>
  <c r="B6147" i="1"/>
  <c r="K6146" i="1"/>
  <c r="E6146" i="1"/>
  <c r="B6146" i="1"/>
  <c r="K6145" i="1"/>
  <c r="E6145" i="1"/>
  <c r="B6145" i="1"/>
  <c r="K6144" i="1"/>
  <c r="E6144" i="1"/>
  <c r="B6144" i="1"/>
  <c r="K6143" i="1"/>
  <c r="E6143" i="1"/>
  <c r="B6143" i="1"/>
  <c r="K6142" i="1"/>
  <c r="E6142" i="1"/>
  <c r="B6142" i="1"/>
  <c r="K6141" i="1"/>
  <c r="E6141" i="1"/>
  <c r="B6141" i="1"/>
  <c r="K6140" i="1"/>
  <c r="E6140" i="1"/>
  <c r="B6140" i="1"/>
  <c r="K6139" i="1"/>
  <c r="E6139" i="1"/>
  <c r="B6139" i="1"/>
  <c r="K6138" i="1"/>
  <c r="E6138" i="1"/>
  <c r="B6138" i="1"/>
  <c r="K6137" i="1"/>
  <c r="E6137" i="1"/>
  <c r="B6137" i="1"/>
  <c r="K6136" i="1"/>
  <c r="E6136" i="1"/>
  <c r="B6136" i="1"/>
  <c r="K6135" i="1"/>
  <c r="E6135" i="1"/>
  <c r="B6135" i="1"/>
  <c r="K6134" i="1"/>
  <c r="E6134" i="1"/>
  <c r="B6134" i="1"/>
  <c r="K6133" i="1"/>
  <c r="E6133" i="1"/>
  <c r="B6133" i="1"/>
  <c r="K6132" i="1"/>
  <c r="E6132" i="1"/>
  <c r="B6132" i="1"/>
  <c r="K6131" i="1"/>
  <c r="E6131" i="1"/>
  <c r="B6131" i="1"/>
  <c r="K6130" i="1"/>
  <c r="E6130" i="1"/>
  <c r="B6130" i="1"/>
  <c r="K6129" i="1"/>
  <c r="E6129" i="1"/>
  <c r="B6129" i="1"/>
  <c r="K6128" i="1"/>
  <c r="E6128" i="1"/>
  <c r="B6128" i="1"/>
  <c r="K6127" i="1"/>
  <c r="E6127" i="1"/>
  <c r="B6127" i="1"/>
  <c r="K6126" i="1"/>
  <c r="E6126" i="1"/>
  <c r="B6126" i="1"/>
  <c r="K6125" i="1"/>
  <c r="E6125" i="1"/>
  <c r="B6125" i="1"/>
  <c r="K6124" i="1"/>
  <c r="E6124" i="1"/>
  <c r="B6124" i="1"/>
  <c r="K6123" i="1"/>
  <c r="E6123" i="1"/>
  <c r="B6123" i="1"/>
  <c r="K6122" i="1"/>
  <c r="E6122" i="1"/>
  <c r="B6122" i="1"/>
  <c r="K6121" i="1"/>
  <c r="E6121" i="1"/>
  <c r="B6121" i="1"/>
  <c r="K6120" i="1"/>
  <c r="E6120" i="1"/>
  <c r="B6120" i="1"/>
  <c r="K6119" i="1"/>
  <c r="E6119" i="1"/>
  <c r="B6119" i="1"/>
  <c r="K6118" i="1"/>
  <c r="E6118" i="1"/>
  <c r="B6118" i="1"/>
  <c r="K6117" i="1"/>
  <c r="E6117" i="1"/>
  <c r="B6117" i="1"/>
  <c r="K6116" i="1"/>
  <c r="E6116" i="1"/>
  <c r="B6116" i="1"/>
  <c r="K6115" i="1"/>
  <c r="E6115" i="1"/>
  <c r="B6115" i="1"/>
  <c r="K6114" i="1"/>
  <c r="E6114" i="1"/>
  <c r="B6114" i="1"/>
  <c r="K6113" i="1"/>
  <c r="E6113" i="1"/>
  <c r="B6113" i="1"/>
  <c r="K6112" i="1"/>
  <c r="E6112" i="1"/>
  <c r="B6112" i="1"/>
  <c r="K6111" i="1"/>
  <c r="E6111" i="1"/>
  <c r="B6111" i="1"/>
  <c r="K6110" i="1"/>
  <c r="E6110" i="1"/>
  <c r="B6110" i="1"/>
  <c r="K6109" i="1"/>
  <c r="E6109" i="1"/>
  <c r="B6109" i="1"/>
  <c r="K6108" i="1"/>
  <c r="E6108" i="1"/>
  <c r="B6108" i="1"/>
  <c r="K6107" i="1"/>
  <c r="E6107" i="1"/>
  <c r="B6107" i="1"/>
  <c r="K6106" i="1"/>
  <c r="E6106" i="1"/>
  <c r="B6106" i="1"/>
  <c r="K6105" i="1"/>
  <c r="E6105" i="1"/>
  <c r="B6105" i="1"/>
  <c r="K6104" i="1"/>
  <c r="E6104" i="1"/>
  <c r="B6104" i="1"/>
  <c r="K6103" i="1"/>
  <c r="E6103" i="1"/>
  <c r="B6103" i="1"/>
  <c r="K6102" i="1"/>
  <c r="E6102" i="1"/>
  <c r="B6102" i="1"/>
  <c r="K6101" i="1"/>
  <c r="E6101" i="1"/>
  <c r="B6101" i="1"/>
  <c r="K6100" i="1"/>
  <c r="E6100" i="1"/>
  <c r="B6100" i="1"/>
  <c r="K6099" i="1"/>
  <c r="E6099" i="1"/>
  <c r="B6099" i="1"/>
  <c r="K6098" i="1"/>
  <c r="E6098" i="1"/>
  <c r="B6098" i="1"/>
  <c r="K6097" i="1"/>
  <c r="E6097" i="1"/>
  <c r="B6097" i="1"/>
  <c r="K6096" i="1"/>
  <c r="E6096" i="1"/>
  <c r="B6096" i="1"/>
  <c r="K6095" i="1"/>
  <c r="E6095" i="1"/>
  <c r="B6095" i="1"/>
  <c r="K6094" i="1"/>
  <c r="E6094" i="1"/>
  <c r="B6094" i="1"/>
  <c r="K6093" i="1"/>
  <c r="E6093" i="1"/>
  <c r="B6093" i="1"/>
  <c r="K6092" i="1"/>
  <c r="E6092" i="1"/>
  <c r="B6092" i="1"/>
  <c r="K6091" i="1"/>
  <c r="E6091" i="1"/>
  <c r="B6091" i="1"/>
  <c r="K6090" i="1"/>
  <c r="E6090" i="1"/>
  <c r="B6090" i="1"/>
  <c r="K6089" i="1"/>
  <c r="E6089" i="1"/>
  <c r="B6089" i="1"/>
  <c r="K6088" i="1"/>
  <c r="E6088" i="1"/>
  <c r="B6088" i="1"/>
  <c r="K6087" i="1"/>
  <c r="E6087" i="1"/>
  <c r="B6087" i="1"/>
  <c r="K6086" i="1"/>
  <c r="E6086" i="1"/>
  <c r="B6086" i="1"/>
  <c r="K6085" i="1"/>
  <c r="E6085" i="1"/>
  <c r="B6085" i="1"/>
  <c r="K6084" i="1"/>
  <c r="E6084" i="1"/>
  <c r="B6084" i="1"/>
  <c r="K6083" i="1"/>
  <c r="E6083" i="1"/>
  <c r="B6083" i="1"/>
  <c r="K6082" i="1"/>
  <c r="E6082" i="1"/>
  <c r="B6082" i="1"/>
  <c r="K6081" i="1"/>
  <c r="E6081" i="1"/>
  <c r="B6081" i="1"/>
  <c r="K6080" i="1"/>
  <c r="E6080" i="1"/>
  <c r="B6080" i="1"/>
  <c r="K6079" i="1"/>
  <c r="E6079" i="1"/>
  <c r="B6079" i="1"/>
  <c r="K6078" i="1"/>
  <c r="E6078" i="1"/>
  <c r="B6078" i="1"/>
  <c r="K6077" i="1"/>
  <c r="E6077" i="1"/>
  <c r="B6077" i="1"/>
  <c r="K6076" i="1"/>
  <c r="E6076" i="1"/>
  <c r="B6076" i="1"/>
  <c r="K6075" i="1"/>
  <c r="E6075" i="1"/>
  <c r="B6075" i="1"/>
  <c r="K6074" i="1"/>
  <c r="E6074" i="1"/>
  <c r="B6074" i="1"/>
  <c r="K6073" i="1"/>
  <c r="E6073" i="1"/>
  <c r="B6073" i="1"/>
  <c r="K6072" i="1"/>
  <c r="E6072" i="1"/>
  <c r="B6072" i="1"/>
  <c r="K6071" i="1"/>
  <c r="E6071" i="1"/>
  <c r="B6071" i="1"/>
  <c r="K6070" i="1"/>
  <c r="E6070" i="1"/>
  <c r="B6070" i="1"/>
  <c r="K6069" i="1"/>
  <c r="E6069" i="1"/>
  <c r="B6069" i="1"/>
  <c r="K6068" i="1"/>
  <c r="E6068" i="1"/>
  <c r="B6068" i="1"/>
  <c r="K6067" i="1"/>
  <c r="E6067" i="1"/>
  <c r="B6067" i="1"/>
  <c r="K6066" i="1"/>
  <c r="E6066" i="1"/>
  <c r="B6066" i="1"/>
  <c r="K6065" i="1"/>
  <c r="E6065" i="1"/>
  <c r="B6065" i="1"/>
  <c r="K6064" i="1"/>
  <c r="E6064" i="1"/>
  <c r="B6064" i="1"/>
  <c r="K6063" i="1"/>
  <c r="E6063" i="1"/>
  <c r="B6063" i="1"/>
  <c r="K6062" i="1"/>
  <c r="E6062" i="1"/>
  <c r="B6062" i="1"/>
  <c r="K6061" i="1"/>
  <c r="E6061" i="1"/>
  <c r="B6061" i="1"/>
  <c r="K6060" i="1"/>
  <c r="E6060" i="1"/>
  <c r="B6060" i="1"/>
  <c r="K6059" i="1"/>
  <c r="E6059" i="1"/>
  <c r="B6059" i="1"/>
  <c r="K6058" i="1"/>
  <c r="E6058" i="1"/>
  <c r="B6058" i="1"/>
  <c r="K6057" i="1"/>
  <c r="E6057" i="1"/>
  <c r="B6057" i="1"/>
  <c r="K6056" i="1"/>
  <c r="E6056" i="1"/>
  <c r="B6056" i="1"/>
  <c r="K6055" i="1"/>
  <c r="E6055" i="1"/>
  <c r="B6055" i="1"/>
  <c r="K6054" i="1"/>
  <c r="E6054" i="1"/>
  <c r="B6054" i="1"/>
  <c r="K6053" i="1"/>
  <c r="E6053" i="1"/>
  <c r="B6053" i="1"/>
  <c r="K6052" i="1"/>
  <c r="E6052" i="1"/>
  <c r="B6052" i="1"/>
  <c r="K6051" i="1"/>
  <c r="E6051" i="1"/>
  <c r="B6051" i="1"/>
  <c r="K6050" i="1"/>
  <c r="E6050" i="1"/>
  <c r="B6050" i="1"/>
  <c r="K6049" i="1"/>
  <c r="E6049" i="1"/>
  <c r="B6049" i="1"/>
  <c r="K6048" i="1"/>
  <c r="E6048" i="1"/>
  <c r="B6048" i="1"/>
  <c r="K6047" i="1"/>
  <c r="E6047" i="1"/>
  <c r="B6047" i="1"/>
  <c r="K6046" i="1"/>
  <c r="E6046" i="1"/>
  <c r="B6046" i="1"/>
  <c r="K6045" i="1"/>
  <c r="E6045" i="1"/>
  <c r="B6045" i="1"/>
  <c r="K6044" i="1"/>
  <c r="E6044" i="1"/>
  <c r="B6044" i="1"/>
  <c r="K6043" i="1"/>
  <c r="E6043" i="1"/>
  <c r="B6043" i="1"/>
  <c r="K6042" i="1"/>
  <c r="E6042" i="1"/>
  <c r="B6042" i="1"/>
  <c r="K6041" i="1"/>
  <c r="E6041" i="1"/>
  <c r="B6041" i="1"/>
  <c r="K6040" i="1"/>
  <c r="E6040" i="1"/>
  <c r="B6040" i="1"/>
  <c r="K6039" i="1"/>
  <c r="E6039" i="1"/>
  <c r="B6039" i="1"/>
  <c r="K6038" i="1"/>
  <c r="E6038" i="1"/>
  <c r="B6038" i="1"/>
  <c r="K6037" i="1"/>
  <c r="E6037" i="1"/>
  <c r="B6037" i="1"/>
  <c r="K6036" i="1"/>
  <c r="E6036" i="1"/>
  <c r="B6036" i="1"/>
  <c r="K6035" i="1"/>
  <c r="E6035" i="1"/>
  <c r="B6035" i="1"/>
  <c r="K6034" i="1"/>
  <c r="E6034" i="1"/>
  <c r="B6034" i="1"/>
  <c r="K6033" i="1"/>
  <c r="E6033" i="1"/>
  <c r="B6033" i="1"/>
  <c r="K6032" i="1"/>
  <c r="E6032" i="1"/>
  <c r="B6032" i="1"/>
  <c r="K6031" i="1"/>
  <c r="E6031" i="1"/>
  <c r="B6031" i="1"/>
  <c r="K6030" i="1"/>
  <c r="E6030" i="1"/>
  <c r="B6030" i="1"/>
  <c r="K6029" i="1"/>
  <c r="E6029" i="1"/>
  <c r="B6029" i="1"/>
  <c r="K6028" i="1"/>
  <c r="E6028" i="1"/>
  <c r="B6028" i="1"/>
  <c r="K6027" i="1"/>
  <c r="E6027" i="1"/>
  <c r="B6027" i="1"/>
  <c r="K6026" i="1"/>
  <c r="E6026" i="1"/>
  <c r="B6026" i="1"/>
  <c r="K6025" i="1"/>
  <c r="E6025" i="1"/>
  <c r="B6025" i="1"/>
  <c r="K6024" i="1"/>
  <c r="E6024" i="1"/>
  <c r="B6024" i="1"/>
  <c r="K6023" i="1"/>
  <c r="E6023" i="1"/>
  <c r="B6023" i="1"/>
  <c r="K6022" i="1"/>
  <c r="E6022" i="1"/>
  <c r="B6022" i="1"/>
  <c r="K6021" i="1"/>
  <c r="E6021" i="1"/>
  <c r="B6021" i="1"/>
  <c r="K6020" i="1"/>
  <c r="E6020" i="1"/>
  <c r="B6020" i="1"/>
  <c r="K6019" i="1"/>
  <c r="E6019" i="1"/>
  <c r="B6019" i="1"/>
  <c r="K6018" i="1"/>
  <c r="E6018" i="1"/>
  <c r="B6018" i="1"/>
  <c r="K6017" i="1"/>
  <c r="E6017" i="1"/>
  <c r="B6017" i="1"/>
  <c r="K6016" i="1"/>
  <c r="E6016" i="1"/>
  <c r="B6016" i="1"/>
  <c r="K6015" i="1"/>
  <c r="E6015" i="1"/>
  <c r="B6015" i="1"/>
  <c r="K6014" i="1"/>
  <c r="E6014" i="1"/>
  <c r="B6014" i="1"/>
  <c r="K6013" i="1"/>
  <c r="E6013" i="1"/>
  <c r="B6013" i="1"/>
  <c r="K6012" i="1"/>
  <c r="E6012" i="1"/>
  <c r="B6012" i="1"/>
  <c r="K6011" i="1"/>
  <c r="E6011" i="1"/>
  <c r="B6011" i="1"/>
  <c r="K6010" i="1"/>
  <c r="E6010" i="1"/>
  <c r="B6010" i="1"/>
  <c r="K6009" i="1"/>
  <c r="E6009" i="1"/>
  <c r="B6009" i="1"/>
  <c r="K6008" i="1"/>
  <c r="E6008" i="1"/>
  <c r="B6008" i="1"/>
  <c r="K6007" i="1"/>
  <c r="E6007" i="1"/>
  <c r="B6007" i="1"/>
  <c r="K6006" i="1"/>
  <c r="E6006" i="1"/>
  <c r="B6006" i="1"/>
  <c r="K6005" i="1"/>
  <c r="E6005" i="1"/>
  <c r="B6005" i="1"/>
  <c r="K6004" i="1"/>
  <c r="E6004" i="1"/>
  <c r="B6004" i="1"/>
  <c r="K6003" i="1"/>
  <c r="E6003" i="1"/>
  <c r="B6003" i="1"/>
  <c r="K6002" i="1"/>
  <c r="E6002" i="1"/>
  <c r="B6002" i="1"/>
  <c r="K6001" i="1"/>
  <c r="E6001" i="1"/>
  <c r="B6001" i="1"/>
  <c r="K6000" i="1"/>
  <c r="E6000" i="1"/>
  <c r="B6000" i="1"/>
  <c r="K5999" i="1"/>
  <c r="E5999" i="1"/>
  <c r="B5999" i="1"/>
  <c r="K5998" i="1"/>
  <c r="E5998" i="1"/>
  <c r="B5998" i="1"/>
  <c r="K5997" i="1"/>
  <c r="E5997" i="1"/>
  <c r="B5997" i="1"/>
  <c r="K5996" i="1"/>
  <c r="E5996" i="1"/>
  <c r="B5996" i="1"/>
  <c r="K5995" i="1"/>
  <c r="E5995" i="1"/>
  <c r="B5995" i="1"/>
  <c r="K5994" i="1"/>
  <c r="E5994" i="1"/>
  <c r="B5994" i="1"/>
  <c r="K5993" i="1"/>
  <c r="E5993" i="1"/>
  <c r="B5993" i="1"/>
  <c r="K5992" i="1"/>
  <c r="E5992" i="1"/>
  <c r="B5992" i="1"/>
  <c r="K5991" i="1"/>
  <c r="E5991" i="1"/>
  <c r="B5991" i="1"/>
  <c r="K5990" i="1"/>
  <c r="E5990" i="1"/>
  <c r="B5990" i="1"/>
  <c r="K5989" i="1"/>
  <c r="E5989" i="1"/>
  <c r="B5989" i="1"/>
  <c r="K5988" i="1"/>
  <c r="E5988" i="1"/>
  <c r="B5988" i="1"/>
  <c r="K5987" i="1"/>
  <c r="E5987" i="1"/>
  <c r="B5987" i="1"/>
  <c r="K5986" i="1"/>
  <c r="E5986" i="1"/>
  <c r="B5986" i="1"/>
  <c r="K5985" i="1"/>
  <c r="E5985" i="1"/>
  <c r="B5985" i="1"/>
  <c r="K5984" i="1"/>
  <c r="E5984" i="1"/>
  <c r="B5984" i="1"/>
  <c r="K5983" i="1"/>
  <c r="E5983" i="1"/>
  <c r="B5983" i="1"/>
  <c r="K5982" i="1"/>
  <c r="E5982" i="1"/>
  <c r="B5982" i="1"/>
  <c r="K5981" i="1"/>
  <c r="E5981" i="1"/>
  <c r="B5981" i="1"/>
  <c r="K5980" i="1"/>
  <c r="E5980" i="1"/>
  <c r="B5980" i="1"/>
  <c r="K5979" i="1"/>
  <c r="E5979" i="1"/>
  <c r="B5979" i="1"/>
  <c r="K5978" i="1"/>
  <c r="E5978" i="1"/>
  <c r="B5978" i="1"/>
  <c r="K5977" i="1"/>
  <c r="E5977" i="1"/>
  <c r="B5977" i="1"/>
  <c r="K5976" i="1"/>
  <c r="E5976" i="1"/>
  <c r="B5976" i="1"/>
  <c r="K5975" i="1"/>
  <c r="E5975" i="1"/>
  <c r="B5975" i="1"/>
  <c r="K5974" i="1"/>
  <c r="E5974" i="1"/>
  <c r="B5974" i="1"/>
  <c r="K5973" i="1"/>
  <c r="E5973" i="1"/>
  <c r="B5973" i="1"/>
  <c r="K5972" i="1"/>
  <c r="E5972" i="1"/>
  <c r="B5972" i="1"/>
  <c r="K5971" i="1"/>
  <c r="E5971" i="1"/>
  <c r="B5971" i="1"/>
  <c r="K5970" i="1"/>
  <c r="E5970" i="1"/>
  <c r="B5970" i="1"/>
  <c r="K5969" i="1"/>
  <c r="E5969" i="1"/>
  <c r="B5969" i="1"/>
  <c r="K5968" i="1"/>
  <c r="E5968" i="1"/>
  <c r="B5968" i="1"/>
  <c r="K5967" i="1"/>
  <c r="E5967" i="1"/>
  <c r="B5967" i="1"/>
  <c r="K5966" i="1"/>
  <c r="E5966" i="1"/>
  <c r="B5966" i="1"/>
  <c r="K5965" i="1"/>
  <c r="E5965" i="1"/>
  <c r="B5965" i="1"/>
  <c r="K5964" i="1"/>
  <c r="E5964" i="1"/>
  <c r="B5964" i="1"/>
  <c r="K5963" i="1"/>
  <c r="E5963" i="1"/>
  <c r="B5963" i="1"/>
  <c r="K5962" i="1"/>
  <c r="E5962" i="1"/>
  <c r="B5962" i="1"/>
  <c r="K5961" i="1"/>
  <c r="E5961" i="1"/>
  <c r="B5961" i="1"/>
  <c r="K5960" i="1"/>
  <c r="E5960" i="1"/>
  <c r="B5960" i="1"/>
  <c r="K5959" i="1"/>
  <c r="E5959" i="1"/>
  <c r="B5959" i="1"/>
  <c r="K5958" i="1"/>
  <c r="E5958" i="1"/>
  <c r="B5958" i="1"/>
  <c r="K5957" i="1"/>
  <c r="E5957" i="1"/>
  <c r="B5957" i="1"/>
  <c r="K5956" i="1"/>
  <c r="E5956" i="1"/>
  <c r="B5956" i="1"/>
  <c r="K5955" i="1"/>
  <c r="E5955" i="1"/>
  <c r="B5955" i="1"/>
  <c r="K5954" i="1"/>
  <c r="E5954" i="1"/>
  <c r="B5954" i="1"/>
  <c r="K5953" i="1"/>
  <c r="E5953" i="1"/>
  <c r="B5953" i="1"/>
  <c r="K5952" i="1"/>
  <c r="E5952" i="1"/>
  <c r="B5952" i="1"/>
  <c r="K5951" i="1"/>
  <c r="E5951" i="1"/>
  <c r="B5951" i="1"/>
  <c r="K5950" i="1"/>
  <c r="E5950" i="1"/>
  <c r="B5950" i="1"/>
  <c r="K5949" i="1"/>
  <c r="E5949" i="1"/>
  <c r="B5949" i="1"/>
  <c r="K5948" i="1"/>
  <c r="E5948" i="1"/>
  <c r="B5948" i="1"/>
  <c r="K5947" i="1"/>
  <c r="E5947" i="1"/>
  <c r="B5947" i="1"/>
  <c r="K5946" i="1"/>
  <c r="E5946" i="1"/>
  <c r="B5946" i="1"/>
  <c r="K5945" i="1"/>
  <c r="E5945" i="1"/>
  <c r="B5945" i="1"/>
  <c r="K5944" i="1"/>
  <c r="E5944" i="1"/>
  <c r="B5944" i="1"/>
  <c r="K5943" i="1"/>
  <c r="E5943" i="1"/>
  <c r="B5943" i="1"/>
  <c r="K5942" i="1"/>
  <c r="E5942" i="1"/>
  <c r="B5942" i="1"/>
  <c r="K5941" i="1"/>
  <c r="E5941" i="1"/>
  <c r="B5941" i="1"/>
  <c r="K5940" i="1"/>
  <c r="E5940" i="1"/>
  <c r="B5940" i="1"/>
  <c r="K5939" i="1"/>
  <c r="E5939" i="1"/>
  <c r="B5939" i="1"/>
  <c r="K5938" i="1"/>
  <c r="E5938" i="1"/>
  <c r="B5938" i="1"/>
  <c r="K5937" i="1"/>
  <c r="E5937" i="1"/>
  <c r="B5937" i="1"/>
  <c r="K5936" i="1"/>
  <c r="E5936" i="1"/>
  <c r="B5936" i="1"/>
  <c r="K5935" i="1"/>
  <c r="E5935" i="1"/>
  <c r="B5935" i="1"/>
  <c r="K5934" i="1"/>
  <c r="E5934" i="1"/>
  <c r="B5934" i="1"/>
  <c r="K5933" i="1"/>
  <c r="E5933" i="1"/>
  <c r="B5933" i="1"/>
  <c r="K5932" i="1"/>
  <c r="E5932" i="1"/>
  <c r="B5932" i="1"/>
  <c r="K5931" i="1"/>
  <c r="E5931" i="1"/>
  <c r="B5931" i="1"/>
  <c r="K5930" i="1"/>
  <c r="E5930" i="1"/>
  <c r="B5930" i="1"/>
  <c r="K5929" i="1"/>
  <c r="E5929" i="1"/>
  <c r="B5929" i="1"/>
  <c r="K5928" i="1"/>
  <c r="E5928" i="1"/>
  <c r="B5928" i="1"/>
  <c r="K5927" i="1"/>
  <c r="E5927" i="1"/>
  <c r="B5927" i="1"/>
  <c r="K5926" i="1"/>
  <c r="E5926" i="1"/>
  <c r="B5926" i="1"/>
  <c r="K5925" i="1"/>
  <c r="E5925" i="1"/>
  <c r="B5925" i="1"/>
  <c r="K5924" i="1"/>
  <c r="E5924" i="1"/>
  <c r="B5924" i="1"/>
  <c r="K5923" i="1"/>
  <c r="E5923" i="1"/>
  <c r="B5923" i="1"/>
  <c r="K5922" i="1"/>
  <c r="E5922" i="1"/>
  <c r="B5922" i="1"/>
  <c r="K5921" i="1"/>
  <c r="E5921" i="1"/>
  <c r="B5921" i="1"/>
  <c r="K5920" i="1"/>
  <c r="E5920" i="1"/>
  <c r="B5920" i="1"/>
  <c r="K5919" i="1"/>
  <c r="E5919" i="1"/>
  <c r="B5919" i="1"/>
  <c r="K5918" i="1"/>
  <c r="E5918" i="1"/>
  <c r="B5918" i="1"/>
  <c r="K5917" i="1"/>
  <c r="E5917" i="1"/>
  <c r="B5917" i="1"/>
  <c r="K5916" i="1"/>
  <c r="E5916" i="1"/>
  <c r="B5916" i="1"/>
  <c r="K5915" i="1"/>
  <c r="E5915" i="1"/>
  <c r="B5915" i="1"/>
  <c r="K5914" i="1"/>
  <c r="E5914" i="1"/>
  <c r="B5914" i="1"/>
  <c r="K5913" i="1"/>
  <c r="E5913" i="1"/>
  <c r="B5913" i="1"/>
  <c r="K5912" i="1"/>
  <c r="E5912" i="1"/>
  <c r="B5912" i="1"/>
  <c r="K5911" i="1"/>
  <c r="E5911" i="1"/>
  <c r="B5911" i="1"/>
  <c r="K5910" i="1"/>
  <c r="E5910" i="1"/>
  <c r="B5910" i="1"/>
  <c r="K5909" i="1"/>
  <c r="E5909" i="1"/>
  <c r="B5909" i="1"/>
  <c r="K5908" i="1"/>
  <c r="E5908" i="1"/>
  <c r="B5908" i="1"/>
  <c r="K5907" i="1"/>
  <c r="E5907" i="1"/>
  <c r="B5907" i="1"/>
  <c r="K5906" i="1"/>
  <c r="E5906" i="1"/>
  <c r="B5906" i="1"/>
  <c r="K5905" i="1"/>
  <c r="E5905" i="1"/>
  <c r="B5905" i="1"/>
  <c r="K5904" i="1"/>
  <c r="E5904" i="1"/>
  <c r="B5904" i="1"/>
  <c r="K5903" i="1"/>
  <c r="E5903" i="1"/>
  <c r="B5903" i="1"/>
  <c r="K5902" i="1"/>
  <c r="E5902" i="1"/>
  <c r="B5902" i="1"/>
  <c r="K5901" i="1"/>
  <c r="E5901" i="1"/>
  <c r="B5901" i="1"/>
  <c r="K5900" i="1"/>
  <c r="E5900" i="1"/>
  <c r="B5900" i="1"/>
  <c r="K5899" i="1"/>
  <c r="E5899" i="1"/>
  <c r="B5899" i="1"/>
  <c r="K5898" i="1"/>
  <c r="E5898" i="1"/>
  <c r="B5898" i="1"/>
  <c r="K5897" i="1"/>
  <c r="E5897" i="1"/>
  <c r="B5897" i="1"/>
  <c r="K5896" i="1"/>
  <c r="E5896" i="1"/>
  <c r="B5896" i="1"/>
  <c r="K5895" i="1"/>
  <c r="E5895" i="1"/>
  <c r="B5895" i="1"/>
  <c r="K5894" i="1"/>
  <c r="E5894" i="1"/>
  <c r="B5894" i="1"/>
  <c r="K5893" i="1"/>
  <c r="E5893" i="1"/>
  <c r="B5893" i="1"/>
  <c r="K5892" i="1"/>
  <c r="E5892" i="1"/>
  <c r="B5892" i="1"/>
  <c r="K5891" i="1"/>
  <c r="E5891" i="1"/>
  <c r="B5891" i="1"/>
  <c r="K5890" i="1"/>
  <c r="E5890" i="1"/>
  <c r="B5890" i="1"/>
  <c r="K5889" i="1"/>
  <c r="E5889" i="1"/>
  <c r="B5889" i="1"/>
  <c r="K5888" i="1"/>
  <c r="E5888" i="1"/>
  <c r="B5888" i="1"/>
  <c r="K5887" i="1"/>
  <c r="E5887" i="1"/>
  <c r="B5887" i="1"/>
  <c r="K5886" i="1"/>
  <c r="E5886" i="1"/>
  <c r="B5886" i="1"/>
  <c r="K5885" i="1"/>
  <c r="E5885" i="1"/>
  <c r="B5885" i="1"/>
  <c r="K5884" i="1"/>
  <c r="E5884" i="1"/>
  <c r="B5884" i="1"/>
  <c r="K5883" i="1"/>
  <c r="E5883" i="1"/>
  <c r="B5883" i="1"/>
  <c r="K5882" i="1"/>
  <c r="E5882" i="1"/>
  <c r="B5882" i="1"/>
  <c r="K5881" i="1"/>
  <c r="E5881" i="1"/>
  <c r="B5881" i="1"/>
  <c r="K5880" i="1"/>
  <c r="E5880" i="1"/>
  <c r="B5880" i="1"/>
  <c r="K5879" i="1"/>
  <c r="E5879" i="1"/>
  <c r="B5879" i="1"/>
  <c r="K5878" i="1"/>
  <c r="E5878" i="1"/>
  <c r="B5878" i="1"/>
  <c r="K5877" i="1"/>
  <c r="E5877" i="1"/>
  <c r="B5877" i="1"/>
  <c r="K5876" i="1"/>
  <c r="E5876" i="1"/>
  <c r="B5876" i="1"/>
  <c r="K5875" i="1"/>
  <c r="E5875" i="1"/>
  <c r="B5875" i="1"/>
  <c r="K5874" i="1"/>
  <c r="E5874" i="1"/>
  <c r="B5874" i="1"/>
  <c r="K5873" i="1"/>
  <c r="E5873" i="1"/>
  <c r="B5873" i="1"/>
  <c r="K5872" i="1"/>
  <c r="E5872" i="1"/>
  <c r="B5872" i="1"/>
  <c r="K5871" i="1"/>
  <c r="E5871" i="1"/>
  <c r="B5871" i="1"/>
  <c r="K5870" i="1"/>
  <c r="E5870" i="1"/>
  <c r="B5870" i="1"/>
  <c r="K5869" i="1"/>
  <c r="E5869" i="1"/>
  <c r="B5869" i="1"/>
  <c r="K5868" i="1"/>
  <c r="E5868" i="1"/>
  <c r="B5868" i="1"/>
  <c r="K5867" i="1"/>
  <c r="E5867" i="1"/>
  <c r="B5867" i="1"/>
  <c r="K5866" i="1"/>
  <c r="E5866" i="1"/>
  <c r="B5866" i="1"/>
  <c r="K5865" i="1"/>
  <c r="E5865" i="1"/>
  <c r="B5865" i="1"/>
  <c r="K5864" i="1"/>
  <c r="E5864" i="1"/>
  <c r="B5864" i="1"/>
  <c r="K5863" i="1"/>
  <c r="E5863" i="1"/>
  <c r="B5863" i="1"/>
  <c r="K5862" i="1"/>
  <c r="E5862" i="1"/>
  <c r="B5862" i="1"/>
  <c r="K5861" i="1"/>
  <c r="E5861" i="1"/>
  <c r="B5861" i="1"/>
  <c r="K5860" i="1"/>
  <c r="E5860" i="1"/>
  <c r="B5860" i="1"/>
  <c r="K5859" i="1"/>
  <c r="E5859" i="1"/>
  <c r="B5859" i="1"/>
  <c r="K5858" i="1"/>
  <c r="E5858" i="1"/>
  <c r="B5858" i="1"/>
  <c r="K5857" i="1"/>
  <c r="E5857" i="1"/>
  <c r="B5857" i="1"/>
  <c r="K5856" i="1"/>
  <c r="E5856" i="1"/>
  <c r="B5856" i="1"/>
  <c r="K5855" i="1"/>
  <c r="E5855" i="1"/>
  <c r="B5855" i="1"/>
  <c r="K5854" i="1"/>
  <c r="E5854" i="1"/>
  <c r="B5854" i="1"/>
  <c r="K5853" i="1"/>
  <c r="E5853" i="1"/>
  <c r="B5853" i="1"/>
  <c r="K5852" i="1"/>
  <c r="E5852" i="1"/>
  <c r="B5852" i="1"/>
  <c r="K5851" i="1"/>
  <c r="E5851" i="1"/>
  <c r="B5851" i="1"/>
  <c r="K5850" i="1"/>
  <c r="E5850" i="1"/>
  <c r="B5850" i="1"/>
  <c r="K5849" i="1"/>
  <c r="E5849" i="1"/>
  <c r="B5849" i="1"/>
  <c r="K5848" i="1"/>
  <c r="E5848" i="1"/>
  <c r="B5848" i="1"/>
  <c r="K5847" i="1"/>
  <c r="E5847" i="1"/>
  <c r="B5847" i="1"/>
  <c r="K5846" i="1"/>
  <c r="E5846" i="1"/>
  <c r="B5846" i="1"/>
  <c r="K5845" i="1"/>
  <c r="E5845" i="1"/>
  <c r="B5845" i="1"/>
  <c r="K5844" i="1"/>
  <c r="E5844" i="1"/>
  <c r="B5844" i="1"/>
  <c r="K5843" i="1"/>
  <c r="E5843" i="1"/>
  <c r="B5843" i="1"/>
  <c r="K5842" i="1"/>
  <c r="E5842" i="1"/>
  <c r="B5842" i="1"/>
  <c r="K5841" i="1"/>
  <c r="E5841" i="1"/>
  <c r="B5841" i="1"/>
  <c r="K5840" i="1"/>
  <c r="E5840" i="1"/>
  <c r="B5840" i="1"/>
  <c r="K5839" i="1"/>
  <c r="E5839" i="1"/>
  <c r="B5839" i="1"/>
  <c r="K5838" i="1"/>
  <c r="E5838" i="1"/>
  <c r="B5838" i="1"/>
  <c r="K5837" i="1"/>
  <c r="E5837" i="1"/>
  <c r="B5837" i="1"/>
  <c r="K5836" i="1"/>
  <c r="E5836" i="1"/>
  <c r="B5836" i="1"/>
  <c r="K5835" i="1"/>
  <c r="E5835" i="1"/>
  <c r="B5835" i="1"/>
  <c r="K5834" i="1"/>
  <c r="E5834" i="1"/>
  <c r="B5834" i="1"/>
  <c r="K5833" i="1"/>
  <c r="E5833" i="1"/>
  <c r="B5833" i="1"/>
  <c r="K5832" i="1"/>
  <c r="E5832" i="1"/>
  <c r="B5832" i="1"/>
  <c r="K5831" i="1"/>
  <c r="E5831" i="1"/>
  <c r="B5831" i="1"/>
  <c r="K5830" i="1"/>
  <c r="E5830" i="1"/>
  <c r="B5830" i="1"/>
  <c r="K5829" i="1"/>
  <c r="E5829" i="1"/>
  <c r="B5829" i="1"/>
  <c r="K5828" i="1"/>
  <c r="E5828" i="1"/>
  <c r="B5828" i="1"/>
  <c r="K5827" i="1"/>
  <c r="E5827" i="1"/>
  <c r="B5827" i="1"/>
  <c r="K5826" i="1"/>
  <c r="E5826" i="1"/>
  <c r="B5826" i="1"/>
  <c r="K5825" i="1"/>
  <c r="E5825" i="1"/>
  <c r="B5825" i="1"/>
  <c r="K5824" i="1"/>
  <c r="E5824" i="1"/>
  <c r="B5824" i="1"/>
  <c r="K5823" i="1"/>
  <c r="E5823" i="1"/>
  <c r="B5823" i="1"/>
  <c r="K5822" i="1"/>
  <c r="E5822" i="1"/>
  <c r="B5822" i="1"/>
  <c r="K5821" i="1"/>
  <c r="E5821" i="1"/>
  <c r="B5821" i="1"/>
  <c r="K5820" i="1"/>
  <c r="E5820" i="1"/>
  <c r="B5820" i="1"/>
  <c r="K5819" i="1"/>
  <c r="E5819" i="1"/>
  <c r="B5819" i="1"/>
  <c r="K5818" i="1"/>
  <c r="E5818" i="1"/>
  <c r="B5818" i="1"/>
  <c r="K5817" i="1"/>
  <c r="E5817" i="1"/>
  <c r="B5817" i="1"/>
  <c r="K5816" i="1"/>
  <c r="E5816" i="1"/>
  <c r="B5816" i="1"/>
  <c r="K5815" i="1"/>
  <c r="E5815" i="1"/>
  <c r="B5815" i="1"/>
  <c r="K5814" i="1"/>
  <c r="E5814" i="1"/>
  <c r="B5814" i="1"/>
  <c r="K5813" i="1"/>
  <c r="E5813" i="1"/>
  <c r="B5813" i="1"/>
  <c r="K5812" i="1"/>
  <c r="E5812" i="1"/>
  <c r="B5812" i="1"/>
  <c r="K5811" i="1"/>
  <c r="E5811" i="1"/>
  <c r="B5811" i="1"/>
  <c r="K5810" i="1"/>
  <c r="E5810" i="1"/>
  <c r="B5810" i="1"/>
  <c r="K5809" i="1"/>
  <c r="E5809" i="1"/>
  <c r="B5809" i="1"/>
  <c r="K5808" i="1"/>
  <c r="E5808" i="1"/>
  <c r="B5808" i="1"/>
  <c r="K5807" i="1"/>
  <c r="E5807" i="1"/>
  <c r="B5807" i="1"/>
  <c r="K5806" i="1"/>
  <c r="E5806" i="1"/>
  <c r="B5806" i="1"/>
  <c r="K5805" i="1"/>
  <c r="E5805" i="1"/>
  <c r="B5805" i="1"/>
  <c r="K5804" i="1"/>
  <c r="E5804" i="1"/>
  <c r="B5804" i="1"/>
  <c r="K5803" i="1"/>
  <c r="E5803" i="1"/>
  <c r="B5803" i="1"/>
  <c r="K5802" i="1"/>
  <c r="E5802" i="1"/>
  <c r="B5802" i="1"/>
  <c r="K5801" i="1"/>
  <c r="E5801" i="1"/>
  <c r="B5801" i="1"/>
  <c r="K5800" i="1"/>
  <c r="E5800" i="1"/>
  <c r="B5800" i="1"/>
  <c r="K5799" i="1"/>
  <c r="E5799" i="1"/>
  <c r="B5799" i="1"/>
  <c r="K5798" i="1"/>
  <c r="E5798" i="1"/>
  <c r="B5798" i="1"/>
  <c r="K5797" i="1"/>
  <c r="E5797" i="1"/>
  <c r="B5797" i="1"/>
  <c r="K5796" i="1"/>
  <c r="E5796" i="1"/>
  <c r="B5796" i="1"/>
  <c r="K5795" i="1"/>
  <c r="E5795" i="1"/>
  <c r="B5795" i="1"/>
  <c r="K5794" i="1"/>
  <c r="E5794" i="1"/>
  <c r="B5794" i="1"/>
  <c r="K5793" i="1"/>
  <c r="E5793" i="1"/>
  <c r="B5793" i="1"/>
  <c r="K5792" i="1"/>
  <c r="E5792" i="1"/>
  <c r="B5792" i="1"/>
  <c r="K5791" i="1"/>
  <c r="E5791" i="1"/>
  <c r="B5791" i="1"/>
  <c r="K5790" i="1"/>
  <c r="E5790" i="1"/>
  <c r="B5790" i="1"/>
  <c r="K5789" i="1"/>
  <c r="E5789" i="1"/>
  <c r="B5789" i="1"/>
  <c r="K5788" i="1"/>
  <c r="E5788" i="1"/>
  <c r="B5788" i="1"/>
  <c r="K5787" i="1"/>
  <c r="E5787" i="1"/>
  <c r="B5787" i="1"/>
  <c r="K5786" i="1"/>
  <c r="E5786" i="1"/>
  <c r="B5786" i="1"/>
  <c r="K5785" i="1"/>
  <c r="E5785" i="1"/>
  <c r="B5785" i="1"/>
  <c r="K5784" i="1"/>
  <c r="E5784" i="1"/>
  <c r="B5784" i="1"/>
  <c r="K5783" i="1"/>
  <c r="E5783" i="1"/>
  <c r="B5783" i="1"/>
  <c r="K5782" i="1"/>
  <c r="E5782" i="1"/>
  <c r="B5782" i="1"/>
  <c r="K5781" i="1"/>
  <c r="E5781" i="1"/>
  <c r="B5781" i="1"/>
  <c r="K5780" i="1"/>
  <c r="E5780" i="1"/>
  <c r="B5780" i="1"/>
  <c r="K5779" i="1"/>
  <c r="E5779" i="1"/>
  <c r="B5779" i="1"/>
  <c r="K5778" i="1"/>
  <c r="E5778" i="1"/>
  <c r="B5778" i="1"/>
  <c r="K5777" i="1"/>
  <c r="E5777" i="1"/>
  <c r="B5777" i="1"/>
  <c r="K5776" i="1"/>
  <c r="E5776" i="1"/>
  <c r="B5776" i="1"/>
  <c r="K5775" i="1"/>
  <c r="E5775" i="1"/>
  <c r="B5775" i="1"/>
  <c r="K5774" i="1"/>
  <c r="E5774" i="1"/>
  <c r="B5774" i="1"/>
  <c r="K5773" i="1"/>
  <c r="E5773" i="1"/>
  <c r="B5773" i="1"/>
  <c r="K5772" i="1"/>
  <c r="E5772" i="1"/>
  <c r="B5772" i="1"/>
  <c r="K5771" i="1"/>
  <c r="E5771" i="1"/>
  <c r="B5771" i="1"/>
  <c r="K5770" i="1"/>
  <c r="E5770" i="1"/>
  <c r="B5770" i="1"/>
  <c r="K5769" i="1"/>
  <c r="E5769" i="1"/>
  <c r="B5769" i="1"/>
  <c r="K5768" i="1"/>
  <c r="E5768" i="1"/>
  <c r="B5768" i="1"/>
  <c r="K5767" i="1"/>
  <c r="E5767" i="1"/>
  <c r="B5767" i="1"/>
  <c r="K5766" i="1"/>
  <c r="E5766" i="1"/>
  <c r="B5766" i="1"/>
  <c r="K5765" i="1"/>
  <c r="E5765" i="1"/>
  <c r="B5765" i="1"/>
  <c r="K5764" i="1"/>
  <c r="E5764" i="1"/>
  <c r="B5764" i="1"/>
  <c r="K5763" i="1"/>
  <c r="E5763" i="1"/>
  <c r="B5763" i="1"/>
  <c r="K5762" i="1"/>
  <c r="E5762" i="1"/>
  <c r="B5762" i="1"/>
  <c r="K5761" i="1"/>
  <c r="E5761" i="1"/>
  <c r="B5761" i="1"/>
  <c r="K5760" i="1"/>
  <c r="E5760" i="1"/>
  <c r="B5760" i="1"/>
  <c r="K5759" i="1"/>
  <c r="E5759" i="1"/>
  <c r="B5759" i="1"/>
  <c r="K5758" i="1"/>
  <c r="E5758" i="1"/>
  <c r="B5758" i="1"/>
  <c r="K5757" i="1"/>
  <c r="E5757" i="1"/>
  <c r="B5757" i="1"/>
  <c r="K5756" i="1"/>
  <c r="E5756" i="1"/>
  <c r="B5756" i="1"/>
  <c r="K5755" i="1"/>
  <c r="E5755" i="1"/>
  <c r="B5755" i="1"/>
  <c r="K5754" i="1"/>
  <c r="E5754" i="1"/>
  <c r="B5754" i="1"/>
  <c r="K5753" i="1"/>
  <c r="E5753" i="1"/>
  <c r="B5753" i="1"/>
  <c r="K5752" i="1"/>
  <c r="E5752" i="1"/>
  <c r="B5752" i="1"/>
  <c r="K5751" i="1"/>
  <c r="E5751" i="1"/>
  <c r="B5751" i="1"/>
  <c r="K5750" i="1"/>
  <c r="E5750" i="1"/>
  <c r="B5750" i="1"/>
  <c r="K5749" i="1"/>
  <c r="E5749" i="1"/>
  <c r="B5749" i="1"/>
  <c r="K5748" i="1"/>
  <c r="E5748" i="1"/>
  <c r="B5748" i="1"/>
  <c r="K5747" i="1"/>
  <c r="E5747" i="1"/>
  <c r="B5747" i="1"/>
  <c r="K5746" i="1"/>
  <c r="E5746" i="1"/>
  <c r="B5746" i="1"/>
  <c r="K5745" i="1"/>
  <c r="E5745" i="1"/>
  <c r="B5745" i="1"/>
  <c r="K5744" i="1"/>
  <c r="E5744" i="1"/>
  <c r="B5744" i="1"/>
  <c r="K5743" i="1"/>
  <c r="E5743" i="1"/>
  <c r="B5743" i="1"/>
  <c r="K5742" i="1"/>
  <c r="E5742" i="1"/>
  <c r="B5742" i="1"/>
  <c r="K5741" i="1"/>
  <c r="E5741" i="1"/>
  <c r="B5741" i="1"/>
  <c r="K5740" i="1"/>
  <c r="E5740" i="1"/>
  <c r="B5740" i="1"/>
  <c r="K5739" i="1"/>
  <c r="E5739" i="1"/>
  <c r="B5739" i="1"/>
  <c r="K5738" i="1"/>
  <c r="E5738" i="1"/>
  <c r="B5738" i="1"/>
  <c r="K5737" i="1"/>
  <c r="E5737" i="1"/>
  <c r="B5737" i="1"/>
  <c r="K5736" i="1"/>
  <c r="E5736" i="1"/>
  <c r="B5736" i="1"/>
  <c r="K5735" i="1"/>
  <c r="E5735" i="1"/>
  <c r="B5735" i="1"/>
  <c r="K5734" i="1"/>
  <c r="E5734" i="1"/>
  <c r="B5734" i="1"/>
  <c r="K5733" i="1"/>
  <c r="E5733" i="1"/>
  <c r="B5733" i="1"/>
  <c r="K5732" i="1"/>
  <c r="E5732" i="1"/>
  <c r="B5732" i="1"/>
  <c r="K5731" i="1"/>
  <c r="E5731" i="1"/>
  <c r="B5731" i="1"/>
  <c r="K5730" i="1"/>
  <c r="E5730" i="1"/>
  <c r="B5730" i="1"/>
  <c r="K5729" i="1"/>
  <c r="E5729" i="1"/>
  <c r="B5729" i="1"/>
  <c r="K5728" i="1"/>
  <c r="E5728" i="1"/>
  <c r="B5728" i="1"/>
  <c r="K5727" i="1"/>
  <c r="E5727" i="1"/>
  <c r="B5727" i="1"/>
  <c r="K5726" i="1"/>
  <c r="E5726" i="1"/>
  <c r="B5726" i="1"/>
  <c r="K5725" i="1"/>
  <c r="E5725" i="1"/>
  <c r="B5725" i="1"/>
  <c r="K5724" i="1"/>
  <c r="E5724" i="1"/>
  <c r="B5724" i="1"/>
  <c r="K5723" i="1"/>
  <c r="E5723" i="1"/>
  <c r="B5723" i="1"/>
  <c r="K5722" i="1"/>
  <c r="E5722" i="1"/>
  <c r="B5722" i="1"/>
  <c r="K5721" i="1"/>
  <c r="E5721" i="1"/>
  <c r="B5721" i="1"/>
  <c r="K5720" i="1"/>
  <c r="E5720" i="1"/>
  <c r="B5720" i="1"/>
  <c r="K5719" i="1"/>
  <c r="E5719" i="1"/>
  <c r="B5719" i="1"/>
  <c r="K5718" i="1"/>
  <c r="E5718" i="1"/>
  <c r="B5718" i="1"/>
  <c r="K5717" i="1"/>
  <c r="E5717" i="1"/>
  <c r="B5717" i="1"/>
  <c r="K5716" i="1"/>
  <c r="E5716" i="1"/>
  <c r="B5716" i="1"/>
  <c r="K5715" i="1"/>
  <c r="E5715" i="1"/>
  <c r="B5715" i="1"/>
  <c r="K5714" i="1"/>
  <c r="E5714" i="1"/>
  <c r="B5714" i="1"/>
  <c r="K5713" i="1"/>
  <c r="E5713" i="1"/>
  <c r="B5713" i="1"/>
  <c r="K5712" i="1"/>
  <c r="E5712" i="1"/>
  <c r="B5712" i="1"/>
  <c r="K5711" i="1"/>
  <c r="E5711" i="1"/>
  <c r="B5711" i="1"/>
  <c r="K5710" i="1"/>
  <c r="E5710" i="1"/>
  <c r="B5710" i="1"/>
  <c r="K5709" i="1"/>
  <c r="E5709" i="1"/>
  <c r="B5709" i="1"/>
  <c r="K5708" i="1"/>
  <c r="E5708" i="1"/>
  <c r="B5708" i="1"/>
  <c r="K5707" i="1"/>
  <c r="E5707" i="1"/>
  <c r="B5707" i="1"/>
  <c r="K5706" i="1"/>
  <c r="E5706" i="1"/>
  <c r="B5706" i="1"/>
  <c r="K5705" i="1"/>
  <c r="E5705" i="1"/>
  <c r="B5705" i="1"/>
  <c r="K5704" i="1"/>
  <c r="E5704" i="1"/>
  <c r="B5704" i="1"/>
  <c r="K5703" i="1"/>
  <c r="E5703" i="1"/>
  <c r="B5703" i="1"/>
  <c r="K5702" i="1"/>
  <c r="E5702" i="1"/>
  <c r="B5702" i="1"/>
  <c r="K5701" i="1"/>
  <c r="E5701" i="1"/>
  <c r="B5701" i="1"/>
  <c r="K5700" i="1"/>
  <c r="E5700" i="1"/>
  <c r="B5700" i="1"/>
  <c r="K5699" i="1"/>
  <c r="E5699" i="1"/>
  <c r="B5699" i="1"/>
  <c r="K5698" i="1"/>
  <c r="E5698" i="1"/>
  <c r="B5698" i="1"/>
  <c r="K5697" i="1"/>
  <c r="E5697" i="1"/>
  <c r="B5697" i="1"/>
  <c r="K5696" i="1"/>
  <c r="E5696" i="1"/>
  <c r="B5696" i="1"/>
  <c r="K5695" i="1"/>
  <c r="E5695" i="1"/>
  <c r="B5695" i="1"/>
  <c r="K5694" i="1"/>
  <c r="E5694" i="1"/>
  <c r="B5694" i="1"/>
  <c r="K5693" i="1"/>
  <c r="E5693" i="1"/>
  <c r="B5693" i="1"/>
  <c r="K5692" i="1"/>
  <c r="E5692" i="1"/>
  <c r="B5692" i="1"/>
  <c r="K5691" i="1"/>
  <c r="E5691" i="1"/>
  <c r="B5691" i="1"/>
  <c r="K5690" i="1"/>
  <c r="E5690" i="1"/>
  <c r="B5690" i="1"/>
  <c r="K5689" i="1"/>
  <c r="E5689" i="1"/>
  <c r="B5689" i="1"/>
  <c r="K5688" i="1"/>
  <c r="E5688" i="1"/>
  <c r="B5688" i="1"/>
  <c r="K5687" i="1"/>
  <c r="E5687" i="1"/>
  <c r="B5687" i="1"/>
  <c r="K5686" i="1"/>
  <c r="E5686" i="1"/>
  <c r="B5686" i="1"/>
  <c r="K5685" i="1"/>
  <c r="E5685" i="1"/>
  <c r="B5685" i="1"/>
  <c r="K5684" i="1"/>
  <c r="E5684" i="1"/>
  <c r="B5684" i="1"/>
  <c r="K5683" i="1"/>
  <c r="E5683" i="1"/>
  <c r="B5683" i="1"/>
  <c r="K5682" i="1"/>
  <c r="E5682" i="1"/>
  <c r="B5682" i="1"/>
  <c r="K5681" i="1"/>
  <c r="E5681" i="1"/>
  <c r="B5681" i="1"/>
  <c r="K5680" i="1"/>
  <c r="E5680" i="1"/>
  <c r="B5680" i="1"/>
  <c r="K5679" i="1"/>
  <c r="E5679" i="1"/>
  <c r="B5679" i="1"/>
  <c r="K5678" i="1"/>
  <c r="E5678" i="1"/>
  <c r="B5678" i="1"/>
  <c r="K5677" i="1"/>
  <c r="E5677" i="1"/>
  <c r="B5677" i="1"/>
  <c r="K5676" i="1"/>
  <c r="E5676" i="1"/>
  <c r="B5676" i="1"/>
  <c r="K5675" i="1"/>
  <c r="E5675" i="1"/>
  <c r="B5675" i="1"/>
  <c r="K5674" i="1"/>
  <c r="E5674" i="1"/>
  <c r="B5674" i="1"/>
  <c r="K5673" i="1"/>
  <c r="E5673" i="1"/>
  <c r="B5673" i="1"/>
  <c r="K5672" i="1"/>
  <c r="E5672" i="1"/>
  <c r="B5672" i="1"/>
  <c r="K5671" i="1"/>
  <c r="E5671" i="1"/>
  <c r="B5671" i="1"/>
  <c r="K5670" i="1"/>
  <c r="E5670" i="1"/>
  <c r="B5670" i="1"/>
  <c r="K5669" i="1"/>
  <c r="E5669" i="1"/>
  <c r="B5669" i="1"/>
  <c r="K5668" i="1"/>
  <c r="E5668" i="1"/>
  <c r="B5668" i="1"/>
  <c r="K5667" i="1"/>
  <c r="E5667" i="1"/>
  <c r="B5667" i="1"/>
  <c r="K5666" i="1"/>
  <c r="E5666" i="1"/>
  <c r="B5666" i="1"/>
  <c r="K5665" i="1"/>
  <c r="E5665" i="1"/>
  <c r="B5665" i="1"/>
  <c r="K5664" i="1"/>
  <c r="E5664" i="1"/>
  <c r="B5664" i="1"/>
  <c r="K5663" i="1"/>
  <c r="E5663" i="1"/>
  <c r="B5663" i="1"/>
  <c r="K5662" i="1"/>
  <c r="E5662" i="1"/>
  <c r="B5662" i="1"/>
  <c r="K5661" i="1"/>
  <c r="E5661" i="1"/>
  <c r="B5661" i="1"/>
  <c r="K5660" i="1"/>
  <c r="E5660" i="1"/>
  <c r="B5660" i="1"/>
  <c r="K5659" i="1"/>
  <c r="E5659" i="1"/>
  <c r="B5659" i="1"/>
  <c r="K5658" i="1"/>
  <c r="E5658" i="1"/>
  <c r="B5658" i="1"/>
  <c r="K5657" i="1"/>
  <c r="E5657" i="1"/>
  <c r="B5657" i="1"/>
  <c r="K5656" i="1"/>
  <c r="E5656" i="1"/>
  <c r="B5656" i="1"/>
  <c r="K5655" i="1"/>
  <c r="E5655" i="1"/>
  <c r="B5655" i="1"/>
  <c r="K5654" i="1"/>
  <c r="E5654" i="1"/>
  <c r="B5654" i="1"/>
  <c r="K5653" i="1"/>
  <c r="E5653" i="1"/>
  <c r="B5653" i="1"/>
  <c r="K5652" i="1"/>
  <c r="E5652" i="1"/>
  <c r="B5652" i="1"/>
  <c r="K5651" i="1"/>
  <c r="E5651" i="1"/>
  <c r="B5651" i="1"/>
  <c r="K5650" i="1"/>
  <c r="E5650" i="1"/>
  <c r="B5650" i="1"/>
  <c r="K5649" i="1"/>
  <c r="E5649" i="1"/>
  <c r="B5649" i="1"/>
  <c r="K5648" i="1"/>
  <c r="E5648" i="1"/>
  <c r="B5648" i="1"/>
  <c r="K5647" i="1"/>
  <c r="E5647" i="1"/>
  <c r="B5647" i="1"/>
  <c r="K5646" i="1"/>
  <c r="E5646" i="1"/>
  <c r="B5646" i="1"/>
  <c r="K5645" i="1"/>
  <c r="E5645" i="1"/>
  <c r="B5645" i="1"/>
  <c r="K5644" i="1"/>
  <c r="E5644" i="1"/>
  <c r="B5644" i="1"/>
  <c r="K5643" i="1"/>
  <c r="E5643" i="1"/>
  <c r="B5643" i="1"/>
  <c r="K5642" i="1"/>
  <c r="E5642" i="1"/>
  <c r="B5642" i="1"/>
  <c r="K5641" i="1"/>
  <c r="E5641" i="1"/>
  <c r="B5641" i="1"/>
  <c r="K5640" i="1"/>
  <c r="E5640" i="1"/>
  <c r="B5640" i="1"/>
  <c r="K5639" i="1"/>
  <c r="E5639" i="1"/>
  <c r="B5639" i="1"/>
  <c r="K5638" i="1"/>
  <c r="E5638" i="1"/>
  <c r="B5638" i="1"/>
  <c r="K5637" i="1"/>
  <c r="E5637" i="1"/>
  <c r="B5637" i="1"/>
  <c r="K5636" i="1"/>
  <c r="E5636" i="1"/>
  <c r="B5636" i="1"/>
  <c r="K5635" i="1"/>
  <c r="E5635" i="1"/>
  <c r="B5635" i="1"/>
  <c r="K5634" i="1"/>
  <c r="E5634" i="1"/>
  <c r="B5634" i="1"/>
  <c r="K5633" i="1"/>
  <c r="E5633" i="1"/>
  <c r="B5633" i="1"/>
  <c r="K5632" i="1"/>
  <c r="E5632" i="1"/>
  <c r="B5632" i="1"/>
  <c r="K5631" i="1"/>
  <c r="E5631" i="1"/>
  <c r="B5631" i="1"/>
  <c r="K5630" i="1"/>
  <c r="E5630" i="1"/>
  <c r="B5630" i="1"/>
  <c r="K5629" i="1"/>
  <c r="E5629" i="1"/>
  <c r="B5629" i="1"/>
  <c r="K5628" i="1"/>
  <c r="E5628" i="1"/>
  <c r="B5628" i="1"/>
  <c r="K5627" i="1"/>
  <c r="E5627" i="1"/>
  <c r="B5627" i="1"/>
  <c r="K5626" i="1"/>
  <c r="E5626" i="1"/>
  <c r="B5626" i="1"/>
  <c r="K5625" i="1"/>
  <c r="E5625" i="1"/>
  <c r="B5625" i="1"/>
  <c r="K5624" i="1"/>
  <c r="E5624" i="1"/>
  <c r="B5624" i="1"/>
  <c r="K5623" i="1"/>
  <c r="E5623" i="1"/>
  <c r="B5623" i="1"/>
  <c r="K5622" i="1"/>
  <c r="E5622" i="1"/>
  <c r="B5622" i="1"/>
  <c r="K5621" i="1"/>
  <c r="E5621" i="1"/>
  <c r="B5621" i="1"/>
  <c r="K5620" i="1"/>
  <c r="E5620" i="1"/>
  <c r="B5620" i="1"/>
  <c r="K5619" i="1"/>
  <c r="E5619" i="1"/>
  <c r="B5619" i="1"/>
  <c r="K5618" i="1"/>
  <c r="E5618" i="1"/>
  <c r="B5618" i="1"/>
  <c r="K5617" i="1"/>
  <c r="E5617" i="1"/>
  <c r="B5617" i="1"/>
  <c r="K5616" i="1"/>
  <c r="E5616" i="1"/>
  <c r="B5616" i="1"/>
  <c r="K5615" i="1"/>
  <c r="E5615" i="1"/>
  <c r="B5615" i="1"/>
  <c r="K5614" i="1"/>
  <c r="E5614" i="1"/>
  <c r="B5614" i="1"/>
  <c r="K5613" i="1"/>
  <c r="E5613" i="1"/>
  <c r="B5613" i="1"/>
  <c r="K5612" i="1"/>
  <c r="E5612" i="1"/>
  <c r="B5612" i="1"/>
  <c r="K5611" i="1"/>
  <c r="E5611" i="1"/>
  <c r="B5611" i="1"/>
  <c r="K5610" i="1"/>
  <c r="E5610" i="1"/>
  <c r="B5610" i="1"/>
  <c r="K5609" i="1"/>
  <c r="E5609" i="1"/>
  <c r="B5609" i="1"/>
  <c r="K5608" i="1"/>
  <c r="E5608" i="1"/>
  <c r="B5608" i="1"/>
  <c r="K5607" i="1"/>
  <c r="E5607" i="1"/>
  <c r="B5607" i="1"/>
  <c r="K5606" i="1"/>
  <c r="E5606" i="1"/>
  <c r="B5606" i="1"/>
  <c r="K5605" i="1"/>
  <c r="E5605" i="1"/>
  <c r="B5605" i="1"/>
  <c r="K5604" i="1"/>
  <c r="E5604" i="1"/>
  <c r="B5604" i="1"/>
  <c r="K5603" i="1"/>
  <c r="E5603" i="1"/>
  <c r="B5603" i="1"/>
  <c r="K5602" i="1"/>
  <c r="E5602" i="1"/>
  <c r="B5602" i="1"/>
  <c r="K5601" i="1"/>
  <c r="E5601" i="1"/>
  <c r="B5601" i="1"/>
  <c r="K5600" i="1"/>
  <c r="E5600" i="1"/>
  <c r="B5600" i="1"/>
  <c r="K5599" i="1"/>
  <c r="E5599" i="1"/>
  <c r="B5599" i="1"/>
  <c r="K5598" i="1"/>
  <c r="E5598" i="1"/>
  <c r="B5598" i="1"/>
  <c r="E5597" i="1"/>
  <c r="B5597" i="1"/>
  <c r="K5596" i="1"/>
  <c r="E5596" i="1"/>
  <c r="B5596" i="1"/>
  <c r="K5595" i="1"/>
  <c r="E5595" i="1"/>
  <c r="B5595" i="1"/>
  <c r="K5594" i="1"/>
  <c r="E5594" i="1"/>
  <c r="B5594" i="1"/>
  <c r="K5593" i="1"/>
  <c r="E5593" i="1"/>
  <c r="B5593" i="1"/>
  <c r="K5592" i="1"/>
  <c r="E5592" i="1"/>
  <c r="B5592" i="1"/>
  <c r="K5591" i="1"/>
  <c r="E5591" i="1"/>
  <c r="B5591" i="1"/>
  <c r="K5590" i="1"/>
  <c r="E5590" i="1"/>
  <c r="B5590" i="1"/>
  <c r="K5589" i="1"/>
  <c r="E5589" i="1"/>
  <c r="B5589" i="1"/>
  <c r="K5588" i="1"/>
  <c r="E5588" i="1"/>
  <c r="B5588" i="1"/>
  <c r="K5587" i="1"/>
  <c r="E5587" i="1"/>
  <c r="B5587" i="1"/>
  <c r="K5586" i="1"/>
  <c r="E5586" i="1"/>
  <c r="B5586" i="1"/>
  <c r="K5585" i="1"/>
  <c r="E5585" i="1"/>
  <c r="B5585" i="1"/>
  <c r="K5584" i="1"/>
  <c r="E5584" i="1"/>
  <c r="B5584" i="1"/>
  <c r="K5583" i="1"/>
  <c r="E5583" i="1"/>
  <c r="B5583" i="1"/>
  <c r="K5582" i="1"/>
  <c r="E5582" i="1"/>
  <c r="B5582" i="1"/>
  <c r="K5581" i="1"/>
  <c r="E5581" i="1"/>
  <c r="B5581" i="1"/>
  <c r="K5580" i="1"/>
  <c r="E5580" i="1"/>
  <c r="B5580" i="1"/>
  <c r="K5579" i="1"/>
  <c r="E5579" i="1"/>
  <c r="B5579" i="1"/>
  <c r="K5578" i="1"/>
  <c r="E5578" i="1"/>
  <c r="B5578" i="1"/>
  <c r="K5577" i="1"/>
  <c r="E5577" i="1"/>
  <c r="B5577" i="1"/>
  <c r="K5576" i="1"/>
  <c r="E5576" i="1"/>
  <c r="B5576" i="1"/>
  <c r="K5575" i="1"/>
  <c r="E5575" i="1"/>
  <c r="B5575" i="1"/>
  <c r="K5574" i="1"/>
  <c r="E5574" i="1"/>
  <c r="B5574" i="1"/>
  <c r="K5573" i="1"/>
  <c r="E5573" i="1"/>
  <c r="B5573" i="1"/>
  <c r="K5572" i="1"/>
  <c r="E5572" i="1"/>
  <c r="B5572" i="1"/>
  <c r="K5571" i="1"/>
  <c r="E5571" i="1"/>
  <c r="B5571" i="1"/>
  <c r="K5570" i="1"/>
  <c r="E5570" i="1"/>
  <c r="B5570" i="1"/>
  <c r="K5569" i="1"/>
  <c r="E5569" i="1"/>
  <c r="B5569" i="1"/>
  <c r="K5568" i="1"/>
  <c r="E5568" i="1"/>
  <c r="B5568" i="1"/>
  <c r="K5567" i="1"/>
  <c r="E5567" i="1"/>
  <c r="B5567" i="1"/>
  <c r="K5566" i="1"/>
  <c r="E5566" i="1"/>
  <c r="B5566" i="1"/>
  <c r="K5565" i="1"/>
  <c r="E5565" i="1"/>
  <c r="B5565" i="1"/>
  <c r="K5564" i="1"/>
  <c r="E5564" i="1"/>
  <c r="B5564" i="1"/>
  <c r="K5563" i="1"/>
  <c r="E5563" i="1"/>
  <c r="B5563" i="1"/>
  <c r="K5562" i="1"/>
  <c r="E5562" i="1"/>
  <c r="B5562" i="1"/>
  <c r="K5561" i="1"/>
  <c r="E5561" i="1"/>
  <c r="B5561" i="1"/>
  <c r="K5560" i="1"/>
  <c r="E5560" i="1"/>
  <c r="B5560" i="1"/>
  <c r="K5559" i="1"/>
  <c r="E5559" i="1"/>
  <c r="B5559" i="1"/>
  <c r="K5558" i="1"/>
  <c r="E5558" i="1"/>
  <c r="B5558" i="1"/>
  <c r="K5557" i="1"/>
  <c r="E5557" i="1"/>
  <c r="B5557" i="1"/>
  <c r="K5556" i="1"/>
  <c r="E5556" i="1"/>
  <c r="B5556" i="1"/>
  <c r="K5555" i="1"/>
  <c r="E5555" i="1"/>
  <c r="B5555" i="1"/>
  <c r="K5554" i="1"/>
  <c r="E5554" i="1"/>
  <c r="B5554" i="1"/>
  <c r="K5553" i="1"/>
  <c r="E5553" i="1"/>
  <c r="B5553" i="1"/>
  <c r="K5552" i="1"/>
  <c r="E5552" i="1"/>
  <c r="B5552" i="1"/>
  <c r="K5551" i="1"/>
  <c r="E5551" i="1"/>
  <c r="B5551" i="1"/>
  <c r="K5550" i="1"/>
  <c r="E5550" i="1"/>
  <c r="B5550" i="1"/>
  <c r="K5549" i="1"/>
  <c r="E5549" i="1"/>
  <c r="B5549" i="1"/>
  <c r="K5548" i="1"/>
  <c r="E5548" i="1"/>
  <c r="B5548" i="1"/>
  <c r="K5547" i="1"/>
  <c r="E5547" i="1"/>
  <c r="B5547" i="1"/>
  <c r="K5546" i="1"/>
  <c r="E5546" i="1"/>
  <c r="B5546" i="1"/>
  <c r="K5545" i="1"/>
  <c r="E5545" i="1"/>
  <c r="B5545" i="1"/>
  <c r="K5544" i="1"/>
  <c r="E5544" i="1"/>
  <c r="B5544" i="1"/>
  <c r="K5543" i="1"/>
  <c r="E5543" i="1"/>
  <c r="B5543" i="1"/>
  <c r="K5542" i="1"/>
  <c r="E5542" i="1"/>
  <c r="B5542" i="1"/>
  <c r="K5541" i="1"/>
  <c r="E5541" i="1"/>
  <c r="B5541" i="1"/>
  <c r="K5540" i="1"/>
  <c r="E5540" i="1"/>
  <c r="B5540" i="1"/>
  <c r="K5539" i="1"/>
  <c r="E5539" i="1"/>
  <c r="B5539" i="1"/>
  <c r="K5538" i="1"/>
  <c r="E5538" i="1"/>
  <c r="B5538" i="1"/>
  <c r="K5537" i="1"/>
  <c r="E5537" i="1"/>
  <c r="B5537" i="1"/>
  <c r="E5536" i="1"/>
  <c r="B5536" i="1"/>
  <c r="K5535" i="1"/>
  <c r="E5535" i="1"/>
  <c r="B5535" i="1"/>
  <c r="K5534" i="1"/>
  <c r="E5534" i="1"/>
  <c r="B5534" i="1"/>
  <c r="K5533" i="1"/>
  <c r="E5533" i="1"/>
  <c r="B5533" i="1"/>
  <c r="K5532" i="1"/>
  <c r="E5532" i="1"/>
  <c r="B5532" i="1"/>
  <c r="K5531" i="1"/>
  <c r="E5531" i="1"/>
  <c r="B5531" i="1"/>
  <c r="K5530" i="1"/>
  <c r="E5530" i="1"/>
  <c r="B5530" i="1"/>
  <c r="K5529" i="1"/>
  <c r="E5529" i="1"/>
  <c r="B5529" i="1"/>
  <c r="K5528" i="1"/>
  <c r="E5528" i="1"/>
  <c r="B5528" i="1"/>
  <c r="K5527" i="1"/>
  <c r="E5527" i="1"/>
  <c r="B5527" i="1"/>
  <c r="K5526" i="1"/>
  <c r="E5526" i="1"/>
  <c r="B5526" i="1"/>
  <c r="K5525" i="1"/>
  <c r="E5525" i="1"/>
  <c r="B5525" i="1"/>
  <c r="K5524" i="1"/>
  <c r="E5524" i="1"/>
  <c r="B5524" i="1"/>
  <c r="K5523" i="1"/>
  <c r="E5523" i="1"/>
  <c r="B5523" i="1"/>
  <c r="K5522" i="1"/>
  <c r="E5522" i="1"/>
  <c r="B5522" i="1"/>
  <c r="K5521" i="1"/>
  <c r="E5521" i="1"/>
  <c r="B5521" i="1"/>
  <c r="K5520" i="1"/>
  <c r="E5520" i="1"/>
  <c r="B5520" i="1"/>
  <c r="K5519" i="1"/>
  <c r="E5519" i="1"/>
  <c r="B5519" i="1"/>
  <c r="K5518" i="1"/>
  <c r="E5518" i="1"/>
  <c r="B5518" i="1"/>
  <c r="K5517" i="1"/>
  <c r="E5517" i="1"/>
  <c r="B5517" i="1"/>
  <c r="K5516" i="1"/>
  <c r="E5516" i="1"/>
  <c r="B5516" i="1"/>
  <c r="K5515" i="1"/>
  <c r="E5515" i="1"/>
  <c r="B5515" i="1"/>
  <c r="K5514" i="1"/>
  <c r="E5514" i="1"/>
  <c r="B5514" i="1"/>
  <c r="K5513" i="1"/>
  <c r="E5513" i="1"/>
  <c r="B5513" i="1"/>
  <c r="K5512" i="1"/>
  <c r="E5512" i="1"/>
  <c r="B5512" i="1"/>
  <c r="K5511" i="1"/>
  <c r="E5511" i="1"/>
  <c r="B5511" i="1"/>
  <c r="K5510" i="1"/>
  <c r="E5510" i="1"/>
  <c r="B5510" i="1"/>
  <c r="K5509" i="1"/>
  <c r="E5509" i="1"/>
  <c r="B5509" i="1"/>
  <c r="K5508" i="1"/>
  <c r="E5508" i="1"/>
  <c r="B5508" i="1"/>
  <c r="K5507" i="1"/>
  <c r="E5507" i="1"/>
  <c r="B5507" i="1"/>
  <c r="K5506" i="1"/>
  <c r="E5506" i="1"/>
  <c r="B5506" i="1"/>
  <c r="K5505" i="1"/>
  <c r="E5505" i="1"/>
  <c r="B5505" i="1"/>
  <c r="K5504" i="1"/>
  <c r="E5504" i="1"/>
  <c r="B5504" i="1"/>
  <c r="K5503" i="1"/>
  <c r="E5503" i="1"/>
  <c r="B5503" i="1"/>
  <c r="K5502" i="1"/>
  <c r="E5502" i="1"/>
  <c r="B5502" i="1"/>
  <c r="K5501" i="1"/>
  <c r="E5501" i="1"/>
  <c r="B5501" i="1"/>
  <c r="K5500" i="1"/>
  <c r="E5500" i="1"/>
  <c r="B5500" i="1"/>
  <c r="K5499" i="1"/>
  <c r="E5499" i="1"/>
  <c r="B5499" i="1"/>
  <c r="K5498" i="1"/>
  <c r="E5498" i="1"/>
  <c r="B5498" i="1"/>
  <c r="K5497" i="1"/>
  <c r="E5497" i="1"/>
  <c r="B5497" i="1"/>
  <c r="K5496" i="1"/>
  <c r="E5496" i="1"/>
  <c r="B5496" i="1"/>
  <c r="K5495" i="1"/>
  <c r="E5495" i="1"/>
  <c r="B5495" i="1"/>
  <c r="K5494" i="1"/>
  <c r="E5494" i="1"/>
  <c r="B5494" i="1"/>
  <c r="K5493" i="1"/>
  <c r="E5493" i="1"/>
  <c r="B5493" i="1"/>
  <c r="K5492" i="1"/>
  <c r="E5492" i="1"/>
  <c r="B5492" i="1"/>
  <c r="K5491" i="1"/>
  <c r="E5491" i="1"/>
  <c r="B5491" i="1"/>
  <c r="K5490" i="1"/>
  <c r="E5490" i="1"/>
  <c r="B5490" i="1"/>
  <c r="K5489" i="1"/>
  <c r="E5489" i="1"/>
  <c r="B5489" i="1"/>
  <c r="E5488" i="1"/>
  <c r="B5488" i="1"/>
  <c r="K5487" i="1"/>
  <c r="E5487" i="1"/>
  <c r="B5487" i="1"/>
  <c r="K5486" i="1"/>
  <c r="E5486" i="1"/>
  <c r="B5486" i="1"/>
  <c r="E5485" i="1"/>
  <c r="B5485" i="1"/>
  <c r="K5484" i="1"/>
  <c r="E5484" i="1"/>
  <c r="B5484" i="1"/>
  <c r="K5483" i="1"/>
  <c r="E5483" i="1"/>
  <c r="B5483" i="1"/>
  <c r="K5482" i="1"/>
  <c r="E5482" i="1"/>
  <c r="B5482" i="1"/>
  <c r="K5481" i="1"/>
  <c r="E5481" i="1"/>
  <c r="B5481" i="1"/>
  <c r="K5480" i="1"/>
  <c r="E5480" i="1"/>
  <c r="B5480" i="1"/>
  <c r="K5479" i="1"/>
  <c r="E5479" i="1"/>
  <c r="B5479" i="1"/>
  <c r="K5478" i="1"/>
  <c r="E5478" i="1"/>
  <c r="B5478" i="1"/>
  <c r="K5477" i="1"/>
  <c r="E5477" i="1"/>
  <c r="B5477" i="1"/>
  <c r="K5476" i="1"/>
  <c r="E5476" i="1"/>
  <c r="B5476" i="1"/>
  <c r="K5475" i="1"/>
  <c r="E5475" i="1"/>
  <c r="B5475" i="1"/>
  <c r="K5474" i="1"/>
  <c r="E5474" i="1"/>
  <c r="B5474" i="1"/>
  <c r="K5473" i="1"/>
  <c r="E5473" i="1"/>
  <c r="B5473" i="1"/>
  <c r="K5472" i="1"/>
  <c r="E5472" i="1"/>
  <c r="B5472" i="1"/>
  <c r="K5471" i="1"/>
  <c r="E5471" i="1"/>
  <c r="B5471" i="1"/>
  <c r="K5470" i="1"/>
  <c r="E5470" i="1"/>
  <c r="B5470" i="1"/>
  <c r="K5469" i="1"/>
  <c r="E5469" i="1"/>
  <c r="B5469" i="1"/>
  <c r="K5468" i="1"/>
  <c r="E5468" i="1"/>
  <c r="B5468" i="1"/>
  <c r="K5467" i="1"/>
  <c r="E5467" i="1"/>
  <c r="B5467" i="1"/>
  <c r="K5466" i="1"/>
  <c r="E5466" i="1"/>
  <c r="B5466" i="1"/>
  <c r="K5465" i="1"/>
  <c r="E5465" i="1"/>
  <c r="B5465" i="1"/>
  <c r="K5464" i="1"/>
  <c r="E5464" i="1"/>
  <c r="B5464" i="1"/>
  <c r="K5463" i="1"/>
  <c r="E5463" i="1"/>
  <c r="B5463" i="1"/>
  <c r="K5462" i="1"/>
  <c r="E5462" i="1"/>
  <c r="B5462" i="1"/>
  <c r="K5461" i="1"/>
  <c r="E5461" i="1"/>
  <c r="B5461" i="1"/>
  <c r="K5460" i="1"/>
  <c r="E5460" i="1"/>
  <c r="B5460" i="1"/>
  <c r="K5459" i="1"/>
  <c r="E5459" i="1"/>
  <c r="B5459" i="1"/>
  <c r="K5458" i="1"/>
  <c r="E5458" i="1"/>
  <c r="B5458" i="1"/>
  <c r="K5457" i="1"/>
  <c r="E5457" i="1"/>
  <c r="B5457" i="1"/>
  <c r="K5456" i="1"/>
  <c r="E5456" i="1"/>
  <c r="B5456" i="1"/>
  <c r="K5455" i="1"/>
  <c r="E5455" i="1"/>
  <c r="B5455" i="1"/>
  <c r="K5454" i="1"/>
  <c r="E5454" i="1"/>
  <c r="B5454" i="1"/>
  <c r="K5453" i="1"/>
  <c r="E5453" i="1"/>
  <c r="B5453" i="1"/>
  <c r="K5452" i="1"/>
  <c r="E5452" i="1"/>
  <c r="B5452" i="1"/>
  <c r="K5451" i="1"/>
  <c r="E5451" i="1"/>
  <c r="B5451" i="1"/>
  <c r="K5450" i="1"/>
  <c r="E5450" i="1"/>
  <c r="B5450" i="1"/>
  <c r="K5449" i="1"/>
  <c r="E5449" i="1"/>
  <c r="B5449" i="1"/>
  <c r="K5448" i="1"/>
  <c r="E5448" i="1"/>
  <c r="B5448" i="1"/>
  <c r="K5447" i="1"/>
  <c r="E5447" i="1"/>
  <c r="B5447" i="1"/>
  <c r="K5446" i="1"/>
  <c r="E5446" i="1"/>
  <c r="B5446" i="1"/>
  <c r="K5445" i="1"/>
  <c r="E5445" i="1"/>
  <c r="B5445" i="1"/>
  <c r="K5444" i="1"/>
  <c r="E5444" i="1"/>
  <c r="B5444" i="1"/>
  <c r="K5443" i="1"/>
  <c r="E5443" i="1"/>
  <c r="B5443" i="1"/>
  <c r="K5442" i="1"/>
  <c r="E5442" i="1"/>
  <c r="B5442" i="1"/>
  <c r="K5441" i="1"/>
  <c r="E5441" i="1"/>
  <c r="B5441" i="1"/>
  <c r="K5440" i="1"/>
  <c r="E5440" i="1"/>
  <c r="B5440" i="1"/>
  <c r="K5439" i="1"/>
  <c r="E5439" i="1"/>
  <c r="B5439" i="1"/>
  <c r="K5438" i="1"/>
  <c r="E5438" i="1"/>
  <c r="B5438" i="1"/>
  <c r="K5437" i="1"/>
  <c r="E5437" i="1"/>
  <c r="B5437" i="1"/>
  <c r="K5436" i="1"/>
  <c r="E5436" i="1"/>
  <c r="B5436" i="1"/>
  <c r="K5435" i="1"/>
  <c r="E5435" i="1"/>
  <c r="B5435" i="1"/>
  <c r="K5434" i="1"/>
  <c r="E5434" i="1"/>
  <c r="B5434" i="1"/>
  <c r="K5433" i="1"/>
  <c r="E5433" i="1"/>
  <c r="B5433" i="1"/>
  <c r="K5432" i="1"/>
  <c r="E5432" i="1"/>
  <c r="B5432" i="1"/>
  <c r="K5431" i="1"/>
  <c r="E5431" i="1"/>
  <c r="B5431" i="1"/>
  <c r="K5430" i="1"/>
  <c r="E5430" i="1"/>
  <c r="B5430" i="1"/>
  <c r="K5429" i="1"/>
  <c r="E5429" i="1"/>
  <c r="B5429" i="1"/>
  <c r="K5428" i="1"/>
  <c r="E5428" i="1"/>
  <c r="B5428" i="1"/>
  <c r="K5427" i="1"/>
  <c r="E5427" i="1"/>
  <c r="B5427" i="1"/>
  <c r="K5426" i="1"/>
  <c r="E5426" i="1"/>
  <c r="B5426" i="1"/>
  <c r="K5425" i="1"/>
  <c r="E5425" i="1"/>
  <c r="B5425" i="1"/>
  <c r="K5424" i="1"/>
  <c r="E5424" i="1"/>
  <c r="B5424" i="1"/>
  <c r="K5423" i="1"/>
  <c r="E5423" i="1"/>
  <c r="B5423" i="1"/>
  <c r="K5422" i="1"/>
  <c r="E5422" i="1"/>
  <c r="B5422" i="1"/>
  <c r="K5421" i="1"/>
  <c r="E5421" i="1"/>
  <c r="B5421" i="1"/>
  <c r="K5420" i="1"/>
  <c r="E5420" i="1"/>
  <c r="B5420" i="1"/>
  <c r="K5419" i="1"/>
  <c r="E5419" i="1"/>
  <c r="B5419" i="1"/>
  <c r="K5418" i="1"/>
  <c r="E5418" i="1"/>
  <c r="B5418" i="1"/>
  <c r="K5417" i="1"/>
  <c r="E5417" i="1"/>
  <c r="B5417" i="1"/>
  <c r="K5416" i="1"/>
  <c r="E5416" i="1"/>
  <c r="B5416" i="1"/>
  <c r="K5415" i="1"/>
  <c r="E5415" i="1"/>
  <c r="B5415" i="1"/>
  <c r="K5414" i="1"/>
  <c r="E5414" i="1"/>
  <c r="B5414" i="1"/>
  <c r="K5413" i="1"/>
  <c r="E5413" i="1"/>
  <c r="B5413" i="1"/>
  <c r="K5412" i="1"/>
  <c r="E5412" i="1"/>
  <c r="B5412" i="1"/>
  <c r="K5411" i="1"/>
  <c r="E5411" i="1"/>
  <c r="B5411" i="1"/>
  <c r="K5410" i="1"/>
  <c r="E5410" i="1"/>
  <c r="B5410" i="1"/>
  <c r="K5409" i="1"/>
  <c r="E5409" i="1"/>
  <c r="B5409" i="1"/>
  <c r="K5408" i="1"/>
  <c r="E5408" i="1"/>
  <c r="B5408" i="1"/>
  <c r="K5407" i="1"/>
  <c r="E5407" i="1"/>
  <c r="B5407" i="1"/>
  <c r="K5406" i="1"/>
  <c r="E5406" i="1"/>
  <c r="B5406" i="1"/>
  <c r="K5405" i="1"/>
  <c r="E5405" i="1"/>
  <c r="B5405" i="1"/>
  <c r="K5404" i="1"/>
  <c r="E5404" i="1"/>
  <c r="B5404" i="1"/>
  <c r="K5403" i="1"/>
  <c r="E5403" i="1"/>
  <c r="B5403" i="1"/>
  <c r="K5402" i="1"/>
  <c r="E5402" i="1"/>
  <c r="B5402" i="1"/>
  <c r="K5401" i="1"/>
  <c r="E5401" i="1"/>
  <c r="B5401" i="1"/>
  <c r="K5400" i="1"/>
  <c r="E5400" i="1"/>
  <c r="B5400" i="1"/>
  <c r="K5399" i="1"/>
  <c r="E5399" i="1"/>
  <c r="B5399" i="1"/>
  <c r="K5398" i="1"/>
  <c r="E5398" i="1"/>
  <c r="B5398" i="1"/>
  <c r="K5397" i="1"/>
  <c r="E5397" i="1"/>
  <c r="B5397" i="1"/>
  <c r="K5396" i="1"/>
  <c r="E5396" i="1"/>
  <c r="B5396" i="1"/>
  <c r="K5395" i="1"/>
  <c r="E5395" i="1"/>
  <c r="B5395" i="1"/>
  <c r="K5394" i="1"/>
  <c r="E5394" i="1"/>
  <c r="B5394" i="1"/>
  <c r="K5393" i="1"/>
  <c r="E5393" i="1"/>
  <c r="B5393" i="1"/>
  <c r="K5392" i="1"/>
  <c r="E5392" i="1"/>
  <c r="B5392" i="1"/>
  <c r="K5391" i="1"/>
  <c r="E5391" i="1"/>
  <c r="B5391" i="1"/>
  <c r="K5390" i="1"/>
  <c r="E5390" i="1"/>
  <c r="B5390" i="1"/>
  <c r="K5389" i="1"/>
  <c r="E5389" i="1"/>
  <c r="B5389" i="1"/>
  <c r="K5388" i="1"/>
  <c r="E5388" i="1"/>
  <c r="B5388" i="1"/>
  <c r="K5387" i="1"/>
  <c r="E5387" i="1"/>
  <c r="B5387" i="1"/>
  <c r="K5386" i="1"/>
  <c r="E5386" i="1"/>
  <c r="B5386" i="1"/>
  <c r="K5385" i="1"/>
  <c r="E5385" i="1"/>
  <c r="B5385" i="1"/>
  <c r="K5384" i="1"/>
  <c r="E5384" i="1"/>
  <c r="B5384" i="1"/>
  <c r="K5383" i="1"/>
  <c r="E5383" i="1"/>
  <c r="B5383" i="1"/>
  <c r="K5382" i="1"/>
  <c r="E5382" i="1"/>
  <c r="B5382" i="1"/>
  <c r="K5381" i="1"/>
  <c r="E5381" i="1"/>
  <c r="B5381" i="1"/>
  <c r="K5380" i="1"/>
  <c r="E5380" i="1"/>
  <c r="B5380" i="1"/>
  <c r="K5379" i="1"/>
  <c r="E5379" i="1"/>
  <c r="B5379" i="1"/>
  <c r="K5378" i="1"/>
  <c r="E5378" i="1"/>
  <c r="B5378" i="1"/>
  <c r="K5377" i="1"/>
  <c r="E5377" i="1"/>
  <c r="B5377" i="1"/>
  <c r="K5376" i="1"/>
  <c r="E5376" i="1"/>
  <c r="B5376" i="1"/>
  <c r="K5375" i="1"/>
  <c r="E5375" i="1"/>
  <c r="B5375" i="1"/>
  <c r="K5374" i="1"/>
  <c r="E5374" i="1"/>
  <c r="B5374" i="1"/>
  <c r="K5373" i="1"/>
  <c r="E5373" i="1"/>
  <c r="B5373" i="1"/>
  <c r="K5372" i="1"/>
  <c r="E5372" i="1"/>
  <c r="B5372" i="1"/>
  <c r="K5371" i="1"/>
  <c r="E5371" i="1"/>
  <c r="B5371" i="1"/>
  <c r="K5370" i="1"/>
  <c r="E5370" i="1"/>
  <c r="B5370" i="1"/>
  <c r="K5369" i="1"/>
  <c r="E5369" i="1"/>
  <c r="B5369" i="1"/>
  <c r="K5368" i="1"/>
  <c r="E5368" i="1"/>
  <c r="B5368" i="1"/>
  <c r="K5367" i="1"/>
  <c r="E5367" i="1"/>
  <c r="B5367" i="1"/>
  <c r="K5366" i="1"/>
  <c r="E5366" i="1"/>
  <c r="B5366" i="1"/>
  <c r="K5365" i="1"/>
  <c r="E5365" i="1"/>
  <c r="B5365" i="1"/>
  <c r="K5364" i="1"/>
  <c r="E5364" i="1"/>
  <c r="B5364" i="1"/>
  <c r="K5363" i="1"/>
  <c r="E5363" i="1"/>
  <c r="B5363" i="1"/>
  <c r="K5362" i="1"/>
  <c r="E5362" i="1"/>
  <c r="B5362" i="1"/>
  <c r="K5361" i="1"/>
  <c r="E5361" i="1"/>
  <c r="B5361" i="1"/>
  <c r="K5360" i="1"/>
  <c r="E5360" i="1"/>
  <c r="B5360" i="1"/>
  <c r="K5359" i="1"/>
  <c r="E5359" i="1"/>
  <c r="B5359" i="1"/>
  <c r="K5358" i="1"/>
  <c r="E5358" i="1"/>
  <c r="B5358" i="1"/>
  <c r="K5357" i="1"/>
  <c r="E5357" i="1"/>
  <c r="B5357" i="1"/>
  <c r="K5356" i="1"/>
  <c r="E5356" i="1"/>
  <c r="B5356" i="1"/>
  <c r="K5355" i="1"/>
  <c r="E5355" i="1"/>
  <c r="B5355" i="1"/>
  <c r="K5354" i="1"/>
  <c r="E5354" i="1"/>
  <c r="B5354" i="1"/>
  <c r="K5353" i="1"/>
  <c r="E5353" i="1"/>
  <c r="B5353" i="1"/>
  <c r="K5352" i="1"/>
  <c r="E5352" i="1"/>
  <c r="B5352" i="1"/>
  <c r="K5351" i="1"/>
  <c r="E5351" i="1"/>
  <c r="B5351" i="1"/>
  <c r="K5350" i="1"/>
  <c r="E5350" i="1"/>
  <c r="B5350" i="1"/>
  <c r="K5349" i="1"/>
  <c r="E5349" i="1"/>
  <c r="B5349" i="1"/>
  <c r="K5348" i="1"/>
  <c r="E5348" i="1"/>
  <c r="B5348" i="1"/>
  <c r="K5347" i="1"/>
  <c r="E5347" i="1"/>
  <c r="B5347" i="1"/>
  <c r="K5346" i="1"/>
  <c r="E5346" i="1"/>
  <c r="B5346" i="1"/>
  <c r="K5345" i="1"/>
  <c r="E5345" i="1"/>
  <c r="B5345" i="1"/>
  <c r="K5344" i="1"/>
  <c r="E5344" i="1"/>
  <c r="B5344" i="1"/>
  <c r="K5343" i="1"/>
  <c r="E5343" i="1"/>
  <c r="B5343" i="1"/>
  <c r="K5342" i="1"/>
  <c r="E5342" i="1"/>
  <c r="B5342" i="1"/>
  <c r="K5341" i="1"/>
  <c r="E5341" i="1"/>
  <c r="B5341" i="1"/>
  <c r="K5340" i="1"/>
  <c r="E5340" i="1"/>
  <c r="B5340" i="1"/>
  <c r="K5339" i="1"/>
  <c r="E5339" i="1"/>
  <c r="B5339" i="1"/>
  <c r="K5338" i="1"/>
  <c r="E5338" i="1"/>
  <c r="B5338" i="1"/>
  <c r="K5337" i="1"/>
  <c r="E5337" i="1"/>
  <c r="B5337" i="1"/>
  <c r="K5336" i="1"/>
  <c r="E5336" i="1"/>
  <c r="B5336" i="1"/>
  <c r="K5335" i="1"/>
  <c r="E5335" i="1"/>
  <c r="B5335" i="1"/>
  <c r="K5334" i="1"/>
  <c r="E5334" i="1"/>
  <c r="B5334" i="1"/>
  <c r="K5333" i="1"/>
  <c r="E5333" i="1"/>
  <c r="B5333" i="1"/>
  <c r="K5332" i="1"/>
  <c r="E5332" i="1"/>
  <c r="B5332" i="1"/>
  <c r="K5331" i="1"/>
  <c r="E5331" i="1"/>
  <c r="B5331" i="1"/>
  <c r="K5330" i="1"/>
  <c r="E5330" i="1"/>
  <c r="B5330" i="1"/>
  <c r="K5329" i="1"/>
  <c r="E5329" i="1"/>
  <c r="B5329" i="1"/>
  <c r="K5328" i="1"/>
  <c r="E5328" i="1"/>
  <c r="B5328" i="1"/>
  <c r="K5327" i="1"/>
  <c r="E5327" i="1"/>
  <c r="B5327" i="1"/>
  <c r="K5326" i="1"/>
  <c r="E5326" i="1"/>
  <c r="B5326" i="1"/>
  <c r="K5325" i="1"/>
  <c r="E5325" i="1"/>
  <c r="B5325" i="1"/>
  <c r="K5324" i="1"/>
  <c r="E5324" i="1"/>
  <c r="B5324" i="1"/>
  <c r="K5323" i="1"/>
  <c r="E5323" i="1"/>
  <c r="B5323" i="1"/>
  <c r="K5322" i="1"/>
  <c r="E5322" i="1"/>
  <c r="B5322" i="1"/>
  <c r="K5321" i="1"/>
  <c r="E5321" i="1"/>
  <c r="B5321" i="1"/>
  <c r="K5320" i="1"/>
  <c r="E5320" i="1"/>
  <c r="B5320" i="1"/>
  <c r="K5319" i="1"/>
  <c r="E5319" i="1"/>
  <c r="B5319" i="1"/>
  <c r="K5318" i="1"/>
  <c r="E5318" i="1"/>
  <c r="B5318" i="1"/>
  <c r="K5317" i="1"/>
  <c r="E5317" i="1"/>
  <c r="B5317" i="1"/>
  <c r="K5316" i="1"/>
  <c r="E5316" i="1"/>
  <c r="B5316" i="1"/>
  <c r="K5315" i="1"/>
  <c r="E5315" i="1"/>
  <c r="B5315" i="1"/>
  <c r="K5314" i="1"/>
  <c r="E5314" i="1"/>
  <c r="B5314" i="1"/>
  <c r="K5313" i="1"/>
  <c r="E5313" i="1"/>
  <c r="B5313" i="1"/>
  <c r="K5312" i="1"/>
  <c r="E5312" i="1"/>
  <c r="B5312" i="1"/>
  <c r="K5311" i="1"/>
  <c r="E5311" i="1"/>
  <c r="B5311" i="1"/>
  <c r="K5310" i="1"/>
  <c r="E5310" i="1"/>
  <c r="B5310" i="1"/>
  <c r="K5309" i="1"/>
  <c r="E5309" i="1"/>
  <c r="B5309" i="1"/>
  <c r="K5308" i="1"/>
  <c r="E5308" i="1"/>
  <c r="B5308" i="1"/>
  <c r="K5307" i="1"/>
  <c r="E5307" i="1"/>
  <c r="B5307" i="1"/>
  <c r="K5306" i="1"/>
  <c r="E5306" i="1"/>
  <c r="B5306" i="1"/>
  <c r="K5305" i="1"/>
  <c r="E5305" i="1"/>
  <c r="B5305" i="1"/>
  <c r="K5304" i="1"/>
  <c r="E5304" i="1"/>
  <c r="B5304" i="1"/>
  <c r="K5303" i="1"/>
  <c r="E5303" i="1"/>
  <c r="B5303" i="1"/>
  <c r="K5302" i="1"/>
  <c r="E5302" i="1"/>
  <c r="B5302" i="1"/>
  <c r="K5301" i="1"/>
  <c r="E5301" i="1"/>
  <c r="B5301" i="1"/>
  <c r="K5300" i="1"/>
  <c r="E5300" i="1"/>
  <c r="B5300" i="1"/>
  <c r="K5299" i="1"/>
  <c r="E5299" i="1"/>
  <c r="B5299" i="1"/>
  <c r="K5298" i="1"/>
  <c r="E5298" i="1"/>
  <c r="B5298" i="1"/>
  <c r="K5297" i="1"/>
  <c r="E5297" i="1"/>
  <c r="B5297" i="1"/>
  <c r="K5296" i="1"/>
  <c r="E5296" i="1"/>
  <c r="B5296" i="1"/>
  <c r="K5295" i="1"/>
  <c r="E5295" i="1"/>
  <c r="B5295" i="1"/>
  <c r="K5294" i="1"/>
  <c r="E5294" i="1"/>
  <c r="B5294" i="1"/>
  <c r="K5293" i="1"/>
  <c r="E5293" i="1"/>
  <c r="B5293" i="1"/>
  <c r="K5292" i="1"/>
  <c r="E5292" i="1"/>
  <c r="B5292" i="1"/>
  <c r="K5291" i="1"/>
  <c r="E5291" i="1"/>
  <c r="B5291" i="1"/>
  <c r="K5290" i="1"/>
  <c r="E5290" i="1"/>
  <c r="B5290" i="1"/>
  <c r="K5289" i="1"/>
  <c r="E5289" i="1"/>
  <c r="B5289" i="1"/>
  <c r="K5288" i="1"/>
  <c r="E5288" i="1"/>
  <c r="B5288" i="1"/>
  <c r="K5287" i="1"/>
  <c r="E5287" i="1"/>
  <c r="B5287" i="1"/>
  <c r="K5286" i="1"/>
  <c r="E5286" i="1"/>
  <c r="B5286" i="1"/>
  <c r="K5285" i="1"/>
  <c r="E5285" i="1"/>
  <c r="B5285" i="1"/>
  <c r="K5284" i="1"/>
  <c r="E5284" i="1"/>
  <c r="B5284" i="1"/>
  <c r="K5283" i="1"/>
  <c r="E5283" i="1"/>
  <c r="B5283" i="1"/>
  <c r="K5282" i="1"/>
  <c r="E5282" i="1"/>
  <c r="B5282" i="1"/>
  <c r="K5281" i="1"/>
  <c r="E5281" i="1"/>
  <c r="B5281" i="1"/>
  <c r="K5280" i="1"/>
  <c r="E5280" i="1"/>
  <c r="B5280" i="1"/>
  <c r="K5279" i="1"/>
  <c r="E5279" i="1"/>
  <c r="B5279" i="1"/>
  <c r="K5278" i="1"/>
  <c r="E5278" i="1"/>
  <c r="B5278" i="1"/>
  <c r="K5277" i="1"/>
  <c r="E5277" i="1"/>
  <c r="B5277" i="1"/>
  <c r="K5276" i="1"/>
  <c r="E5276" i="1"/>
  <c r="B5276" i="1"/>
  <c r="K5275" i="1"/>
  <c r="E5275" i="1"/>
  <c r="B5275" i="1"/>
  <c r="K5274" i="1"/>
  <c r="E5274" i="1"/>
  <c r="B5274" i="1"/>
  <c r="K5273" i="1"/>
  <c r="E5273" i="1"/>
  <c r="B5273" i="1"/>
  <c r="K5272" i="1"/>
  <c r="E5272" i="1"/>
  <c r="B5272" i="1"/>
  <c r="K5271" i="1"/>
  <c r="E5271" i="1"/>
  <c r="B5271" i="1"/>
  <c r="K5270" i="1"/>
  <c r="E5270" i="1"/>
  <c r="B5270" i="1"/>
  <c r="K5269" i="1"/>
  <c r="E5269" i="1"/>
  <c r="B5269" i="1"/>
  <c r="K5268" i="1"/>
  <c r="E5268" i="1"/>
  <c r="B5268" i="1"/>
  <c r="K5267" i="1"/>
  <c r="E5267" i="1"/>
  <c r="B5267" i="1"/>
  <c r="K5266" i="1"/>
  <c r="E5266" i="1"/>
  <c r="B5266" i="1"/>
  <c r="K5265" i="1"/>
  <c r="E5265" i="1"/>
  <c r="B5265" i="1"/>
  <c r="K5264" i="1"/>
  <c r="E5264" i="1"/>
  <c r="B5264" i="1"/>
  <c r="K5263" i="1"/>
  <c r="E5263" i="1"/>
  <c r="B5263" i="1"/>
  <c r="K5262" i="1"/>
  <c r="E5262" i="1"/>
  <c r="B5262" i="1"/>
  <c r="K5261" i="1"/>
  <c r="E5261" i="1"/>
  <c r="B5261" i="1"/>
  <c r="K5260" i="1"/>
  <c r="E5260" i="1"/>
  <c r="B5260" i="1"/>
  <c r="K5259" i="1"/>
  <c r="E5259" i="1"/>
  <c r="B5259" i="1"/>
  <c r="K5258" i="1"/>
  <c r="E5258" i="1"/>
  <c r="B5258" i="1"/>
  <c r="K5257" i="1"/>
  <c r="E5257" i="1"/>
  <c r="B5257" i="1"/>
  <c r="K5256" i="1"/>
  <c r="E5256" i="1"/>
  <c r="B5256" i="1"/>
  <c r="K5255" i="1"/>
  <c r="E5255" i="1"/>
  <c r="B5255" i="1"/>
  <c r="K5254" i="1"/>
  <c r="E5254" i="1"/>
  <c r="B5254" i="1"/>
  <c r="K5253" i="1"/>
  <c r="E5253" i="1"/>
  <c r="B5253" i="1"/>
  <c r="K5252" i="1"/>
  <c r="E5252" i="1"/>
  <c r="B5252" i="1"/>
  <c r="K5251" i="1"/>
  <c r="E5251" i="1"/>
  <c r="B5251" i="1"/>
  <c r="K5250" i="1"/>
  <c r="E5250" i="1"/>
  <c r="B5250" i="1"/>
  <c r="K5249" i="1"/>
  <c r="E5249" i="1"/>
  <c r="B5249" i="1"/>
  <c r="K5248" i="1"/>
  <c r="E5248" i="1"/>
  <c r="B5248" i="1"/>
  <c r="K5247" i="1"/>
  <c r="E5247" i="1"/>
  <c r="B5247" i="1"/>
  <c r="K5246" i="1"/>
  <c r="E5246" i="1"/>
  <c r="B5246" i="1"/>
  <c r="K5245" i="1"/>
  <c r="E5245" i="1"/>
  <c r="B5245" i="1"/>
  <c r="K5244" i="1"/>
  <c r="E5244" i="1"/>
  <c r="B5244" i="1"/>
  <c r="K5243" i="1"/>
  <c r="E5243" i="1"/>
  <c r="B5243" i="1"/>
  <c r="K5242" i="1"/>
  <c r="E5242" i="1"/>
  <c r="B5242" i="1"/>
  <c r="K5241" i="1"/>
  <c r="E5241" i="1"/>
  <c r="B5241" i="1"/>
  <c r="K5240" i="1"/>
  <c r="E5240" i="1"/>
  <c r="B5240" i="1"/>
  <c r="K5239" i="1"/>
  <c r="E5239" i="1"/>
  <c r="B5239" i="1"/>
  <c r="K5238" i="1"/>
  <c r="E5238" i="1"/>
  <c r="B5238" i="1"/>
  <c r="K5237" i="1"/>
  <c r="E5237" i="1"/>
  <c r="B5237" i="1"/>
  <c r="K5236" i="1"/>
  <c r="E5236" i="1"/>
  <c r="B5236" i="1"/>
  <c r="K5235" i="1"/>
  <c r="E5235" i="1"/>
  <c r="B5235" i="1"/>
  <c r="K5234" i="1"/>
  <c r="E5234" i="1"/>
  <c r="B5234" i="1"/>
  <c r="K5233" i="1"/>
  <c r="E5233" i="1"/>
  <c r="B5233" i="1"/>
  <c r="K5232" i="1"/>
  <c r="E5232" i="1"/>
  <c r="B5232" i="1"/>
  <c r="K5231" i="1"/>
  <c r="E5231" i="1"/>
  <c r="B5231" i="1"/>
  <c r="K5230" i="1"/>
  <c r="E5230" i="1"/>
  <c r="B5230" i="1"/>
  <c r="K5229" i="1"/>
  <c r="E5229" i="1"/>
  <c r="B5229" i="1"/>
  <c r="K5228" i="1"/>
  <c r="E5228" i="1"/>
  <c r="B5228" i="1"/>
  <c r="K5227" i="1"/>
  <c r="E5227" i="1"/>
  <c r="B5227" i="1"/>
  <c r="K5226" i="1"/>
  <c r="E5226" i="1"/>
  <c r="B5226" i="1"/>
  <c r="K5225" i="1"/>
  <c r="E5225" i="1"/>
  <c r="B5225" i="1"/>
  <c r="K5224" i="1"/>
  <c r="E5224" i="1"/>
  <c r="B5224" i="1"/>
  <c r="K5223" i="1"/>
  <c r="E5223" i="1"/>
  <c r="B5223" i="1"/>
  <c r="K5222" i="1"/>
  <c r="E5222" i="1"/>
  <c r="B5222" i="1"/>
  <c r="K5221" i="1"/>
  <c r="E5221" i="1"/>
  <c r="B5221" i="1"/>
  <c r="K5220" i="1"/>
  <c r="E5220" i="1"/>
  <c r="B5220" i="1"/>
  <c r="K5219" i="1"/>
  <c r="E5219" i="1"/>
  <c r="B5219" i="1"/>
  <c r="K5218" i="1"/>
  <c r="E5218" i="1"/>
  <c r="B5218" i="1"/>
  <c r="K5217" i="1"/>
  <c r="E5217" i="1"/>
  <c r="B5217" i="1"/>
  <c r="K5216" i="1"/>
  <c r="E5216" i="1"/>
  <c r="B5216" i="1"/>
  <c r="K5215" i="1"/>
  <c r="E5215" i="1"/>
  <c r="B5215" i="1"/>
  <c r="K5214" i="1"/>
  <c r="E5214" i="1"/>
  <c r="B5214" i="1"/>
  <c r="K5213" i="1"/>
  <c r="E5213" i="1"/>
  <c r="B5213" i="1"/>
  <c r="K5212" i="1"/>
  <c r="E5212" i="1"/>
  <c r="B5212" i="1"/>
  <c r="K5211" i="1"/>
  <c r="E5211" i="1"/>
  <c r="B5211" i="1"/>
  <c r="K5210" i="1"/>
  <c r="E5210" i="1"/>
  <c r="B5210" i="1"/>
  <c r="K5209" i="1"/>
  <c r="E5209" i="1"/>
  <c r="B5209" i="1"/>
  <c r="K5208" i="1"/>
  <c r="E5208" i="1"/>
  <c r="B5208" i="1"/>
  <c r="K5207" i="1"/>
  <c r="E5207" i="1"/>
  <c r="B5207" i="1"/>
  <c r="K5206" i="1"/>
  <c r="E5206" i="1"/>
  <c r="B5206" i="1"/>
  <c r="K5205" i="1"/>
  <c r="E5205" i="1"/>
  <c r="B5205" i="1"/>
  <c r="K5204" i="1"/>
  <c r="E5204" i="1"/>
  <c r="B5204" i="1"/>
  <c r="K5203" i="1"/>
  <c r="E5203" i="1"/>
  <c r="B5203" i="1"/>
  <c r="K5202" i="1"/>
  <c r="E5202" i="1"/>
  <c r="B5202" i="1"/>
  <c r="K5201" i="1"/>
  <c r="E5201" i="1"/>
  <c r="B5201" i="1"/>
  <c r="K5200" i="1"/>
  <c r="E5200" i="1"/>
  <c r="B5200" i="1"/>
  <c r="K5199" i="1"/>
  <c r="E5199" i="1"/>
  <c r="B5199" i="1"/>
  <c r="K5198" i="1"/>
  <c r="E5198" i="1"/>
  <c r="B5198" i="1"/>
  <c r="K5197" i="1"/>
  <c r="E5197" i="1"/>
  <c r="B5197" i="1"/>
  <c r="K5196" i="1"/>
  <c r="E5196" i="1"/>
  <c r="B5196" i="1"/>
  <c r="K5195" i="1"/>
  <c r="E5195" i="1"/>
  <c r="B5195" i="1"/>
  <c r="K5194" i="1"/>
  <c r="E5194" i="1"/>
  <c r="B5194" i="1"/>
  <c r="K5193" i="1"/>
  <c r="E5193" i="1"/>
  <c r="B5193" i="1"/>
  <c r="K5192" i="1"/>
  <c r="E5192" i="1"/>
  <c r="B5192" i="1"/>
  <c r="K5191" i="1"/>
  <c r="E5191" i="1"/>
  <c r="B5191" i="1"/>
  <c r="K5190" i="1"/>
  <c r="E5190" i="1"/>
  <c r="B5190" i="1"/>
  <c r="K5189" i="1"/>
  <c r="E5189" i="1"/>
  <c r="B5189" i="1"/>
  <c r="K5188" i="1"/>
  <c r="E5188" i="1"/>
  <c r="B5188" i="1"/>
  <c r="K5187" i="1"/>
  <c r="E5187" i="1"/>
  <c r="B5187" i="1"/>
  <c r="K5186" i="1"/>
  <c r="E5186" i="1"/>
  <c r="B5186" i="1"/>
  <c r="K5185" i="1"/>
  <c r="E5185" i="1"/>
  <c r="B5185" i="1"/>
  <c r="K5184" i="1"/>
  <c r="E5184" i="1"/>
  <c r="B5184" i="1"/>
  <c r="K5183" i="1"/>
  <c r="E5183" i="1"/>
  <c r="B5183" i="1"/>
  <c r="K5182" i="1"/>
  <c r="E5182" i="1"/>
  <c r="B5182" i="1"/>
  <c r="K5181" i="1"/>
  <c r="E5181" i="1"/>
  <c r="B5181" i="1"/>
  <c r="K5180" i="1"/>
  <c r="E5180" i="1"/>
  <c r="B5180" i="1"/>
  <c r="K5179" i="1"/>
  <c r="E5179" i="1"/>
  <c r="B5179" i="1"/>
  <c r="K5178" i="1"/>
  <c r="E5178" i="1"/>
  <c r="B5178" i="1"/>
  <c r="K5177" i="1"/>
  <c r="E5177" i="1"/>
  <c r="B5177" i="1"/>
  <c r="K5176" i="1"/>
  <c r="E5176" i="1"/>
  <c r="B5176" i="1"/>
  <c r="K5175" i="1"/>
  <c r="E5175" i="1"/>
  <c r="B5175" i="1"/>
  <c r="K5174" i="1"/>
  <c r="E5174" i="1"/>
  <c r="B5174" i="1"/>
  <c r="K5173" i="1"/>
  <c r="E5173" i="1"/>
  <c r="B5173" i="1"/>
  <c r="K5172" i="1"/>
  <c r="E5172" i="1"/>
  <c r="B5172" i="1"/>
  <c r="K5171" i="1"/>
  <c r="E5171" i="1"/>
  <c r="B5171" i="1"/>
  <c r="K5170" i="1"/>
  <c r="E5170" i="1"/>
  <c r="B5170" i="1"/>
  <c r="K5169" i="1"/>
  <c r="E5169" i="1"/>
  <c r="B5169" i="1"/>
  <c r="K5168" i="1"/>
  <c r="E5168" i="1"/>
  <c r="B5168" i="1"/>
  <c r="K5167" i="1"/>
  <c r="E5167" i="1"/>
  <c r="B5167" i="1"/>
  <c r="K5166" i="1"/>
  <c r="E5166" i="1"/>
  <c r="B5166" i="1"/>
  <c r="K5165" i="1"/>
  <c r="E5165" i="1"/>
  <c r="B5165" i="1"/>
  <c r="K5164" i="1"/>
  <c r="E5164" i="1"/>
  <c r="B5164" i="1"/>
  <c r="K5163" i="1"/>
  <c r="E5163" i="1"/>
  <c r="B5163" i="1"/>
  <c r="K5162" i="1"/>
  <c r="E5162" i="1"/>
  <c r="B5162" i="1"/>
  <c r="K5161" i="1"/>
  <c r="E5161" i="1"/>
  <c r="B5161" i="1"/>
  <c r="K5160" i="1"/>
  <c r="E5160" i="1"/>
  <c r="B5160" i="1"/>
  <c r="K5159" i="1"/>
  <c r="E5159" i="1"/>
  <c r="B5159" i="1"/>
  <c r="K5158" i="1"/>
  <c r="E5158" i="1"/>
  <c r="B5158" i="1"/>
  <c r="K5157" i="1"/>
  <c r="E5157" i="1"/>
  <c r="B5157" i="1"/>
  <c r="K5156" i="1"/>
  <c r="E5156" i="1"/>
  <c r="B5156" i="1"/>
  <c r="K5155" i="1"/>
  <c r="E5155" i="1"/>
  <c r="B5155" i="1"/>
  <c r="K5154" i="1"/>
  <c r="E5154" i="1"/>
  <c r="B5154" i="1"/>
  <c r="K5153" i="1"/>
  <c r="E5153" i="1"/>
  <c r="B5153" i="1"/>
  <c r="K5152" i="1"/>
  <c r="E5152" i="1"/>
  <c r="B5152" i="1"/>
  <c r="K5151" i="1"/>
  <c r="E5151" i="1"/>
  <c r="B5151" i="1"/>
  <c r="K5150" i="1"/>
  <c r="E5150" i="1"/>
  <c r="B5150" i="1"/>
  <c r="K5149" i="1"/>
  <c r="E5149" i="1"/>
  <c r="B5149" i="1"/>
  <c r="K5148" i="1"/>
  <c r="E5148" i="1"/>
  <c r="B5148" i="1"/>
  <c r="K5147" i="1"/>
  <c r="E5147" i="1"/>
  <c r="B5147" i="1"/>
  <c r="K5146" i="1"/>
  <c r="E5146" i="1"/>
  <c r="B5146" i="1"/>
  <c r="K5145" i="1"/>
  <c r="E5145" i="1"/>
  <c r="B5145" i="1"/>
  <c r="K5144" i="1"/>
  <c r="E5144" i="1"/>
  <c r="B5144" i="1"/>
  <c r="K5143" i="1"/>
  <c r="E5143" i="1"/>
  <c r="B5143" i="1"/>
  <c r="K5142" i="1"/>
  <c r="E5142" i="1"/>
  <c r="B5142" i="1"/>
  <c r="K5141" i="1"/>
  <c r="E5141" i="1"/>
  <c r="B5141" i="1"/>
  <c r="K5140" i="1"/>
  <c r="E5140" i="1"/>
  <c r="B5140" i="1"/>
  <c r="K5139" i="1"/>
  <c r="E5139" i="1"/>
  <c r="B5139" i="1"/>
  <c r="E5138" i="1"/>
  <c r="B5138" i="1"/>
  <c r="K5137" i="1"/>
  <c r="E5137" i="1"/>
  <c r="B5137" i="1"/>
  <c r="K5136" i="1"/>
  <c r="E5136" i="1"/>
  <c r="B5136" i="1"/>
  <c r="E5135" i="1"/>
  <c r="B5135" i="1"/>
  <c r="K5134" i="1"/>
  <c r="E5134" i="1"/>
  <c r="B5134" i="1"/>
  <c r="K5133" i="1"/>
  <c r="E5133" i="1"/>
  <c r="B5133" i="1"/>
  <c r="K5132" i="1"/>
  <c r="E5132" i="1"/>
  <c r="B5132" i="1"/>
  <c r="K5131" i="1"/>
  <c r="E5131" i="1"/>
  <c r="B5131" i="1"/>
  <c r="K5130" i="1"/>
  <c r="E5130" i="1"/>
  <c r="B5130" i="1"/>
  <c r="K5129" i="1"/>
  <c r="E5129" i="1"/>
  <c r="B5129" i="1"/>
  <c r="K5128" i="1"/>
  <c r="E5128" i="1"/>
  <c r="B5128" i="1"/>
  <c r="K5127" i="1"/>
  <c r="E5127" i="1"/>
  <c r="B5127" i="1"/>
  <c r="K5126" i="1"/>
  <c r="E5126" i="1"/>
  <c r="B5126" i="1"/>
  <c r="K5125" i="1"/>
  <c r="E5125" i="1"/>
  <c r="B5125" i="1"/>
  <c r="E5124" i="1"/>
  <c r="B5124" i="1"/>
  <c r="K5123" i="1"/>
  <c r="E5123" i="1"/>
  <c r="B5123" i="1"/>
  <c r="K5122" i="1"/>
  <c r="E5122" i="1"/>
  <c r="B5122" i="1"/>
  <c r="K5121" i="1"/>
  <c r="E5121" i="1"/>
  <c r="B5121" i="1"/>
  <c r="K5120" i="1"/>
  <c r="E5120" i="1"/>
  <c r="B5120" i="1"/>
  <c r="K5119" i="1"/>
  <c r="E5119" i="1"/>
  <c r="B5119" i="1"/>
  <c r="K5118" i="1"/>
  <c r="E5118" i="1"/>
  <c r="B5118" i="1"/>
  <c r="K5117" i="1"/>
  <c r="E5117" i="1"/>
  <c r="B5117" i="1"/>
  <c r="K5116" i="1"/>
  <c r="E5116" i="1"/>
  <c r="B5116" i="1"/>
  <c r="K5115" i="1"/>
  <c r="E5115" i="1"/>
  <c r="B5115" i="1"/>
  <c r="K5114" i="1"/>
  <c r="E5114" i="1"/>
  <c r="B5114" i="1"/>
  <c r="K5113" i="1"/>
  <c r="E5113" i="1"/>
  <c r="B5113" i="1"/>
  <c r="K5112" i="1"/>
  <c r="E5112" i="1"/>
  <c r="B5112" i="1"/>
  <c r="K5111" i="1"/>
  <c r="E5111" i="1"/>
  <c r="B5111" i="1"/>
  <c r="E5110" i="1"/>
  <c r="B5110" i="1"/>
  <c r="K5109" i="1"/>
  <c r="E5109" i="1"/>
  <c r="B5109" i="1"/>
  <c r="K5108" i="1"/>
  <c r="E5108" i="1"/>
  <c r="B5108" i="1"/>
  <c r="K5107" i="1"/>
  <c r="E5107" i="1"/>
  <c r="B5107" i="1"/>
  <c r="K5106" i="1"/>
  <c r="E5106" i="1"/>
  <c r="B5106" i="1"/>
  <c r="K5105" i="1"/>
  <c r="E5105" i="1"/>
  <c r="B5105" i="1"/>
  <c r="K5104" i="1"/>
  <c r="E5104" i="1"/>
  <c r="B5104" i="1"/>
  <c r="K5103" i="1"/>
  <c r="E5103" i="1"/>
  <c r="B5103" i="1"/>
  <c r="K5102" i="1"/>
  <c r="E5102" i="1"/>
  <c r="B5102" i="1"/>
  <c r="K5101" i="1"/>
  <c r="E5101" i="1"/>
  <c r="B5101" i="1"/>
  <c r="K5100" i="1"/>
  <c r="E5100" i="1"/>
  <c r="B5100" i="1"/>
  <c r="K5099" i="1"/>
  <c r="E5099" i="1"/>
  <c r="B5099" i="1"/>
  <c r="K5098" i="1"/>
  <c r="E5098" i="1"/>
  <c r="B5098" i="1"/>
  <c r="K5097" i="1"/>
  <c r="E5097" i="1"/>
  <c r="B5097" i="1"/>
  <c r="K5096" i="1"/>
  <c r="E5096" i="1"/>
  <c r="B5096" i="1"/>
  <c r="K5095" i="1"/>
  <c r="E5095" i="1"/>
  <c r="B5095" i="1"/>
  <c r="K5094" i="1"/>
  <c r="E5094" i="1"/>
  <c r="B5094" i="1"/>
  <c r="K5093" i="1"/>
  <c r="E5093" i="1"/>
  <c r="B5093" i="1"/>
  <c r="K5092" i="1"/>
  <c r="E5092" i="1"/>
  <c r="B5092" i="1"/>
  <c r="K5091" i="1"/>
  <c r="E5091" i="1"/>
  <c r="B5091" i="1"/>
  <c r="K5090" i="1"/>
  <c r="E5090" i="1"/>
  <c r="B5090" i="1"/>
  <c r="K5089" i="1"/>
  <c r="E5089" i="1"/>
  <c r="B5089" i="1"/>
  <c r="K5088" i="1"/>
  <c r="E5088" i="1"/>
  <c r="B5088" i="1"/>
  <c r="K5087" i="1"/>
  <c r="E5087" i="1"/>
  <c r="B5087" i="1"/>
  <c r="K5086" i="1"/>
  <c r="E5086" i="1"/>
  <c r="B5086" i="1"/>
  <c r="K5085" i="1"/>
  <c r="E5085" i="1"/>
  <c r="B5085" i="1"/>
  <c r="K5084" i="1"/>
  <c r="E5084" i="1"/>
  <c r="B5084" i="1"/>
  <c r="K5083" i="1"/>
  <c r="E5083" i="1"/>
  <c r="B5083" i="1"/>
  <c r="K5082" i="1"/>
  <c r="E5082" i="1"/>
  <c r="B5082" i="1"/>
  <c r="K5081" i="1"/>
  <c r="E5081" i="1"/>
  <c r="B5081" i="1"/>
  <c r="K5080" i="1"/>
  <c r="E5080" i="1"/>
  <c r="B5080" i="1"/>
  <c r="K5079" i="1"/>
  <c r="E5079" i="1"/>
  <c r="B5079" i="1"/>
  <c r="K5078" i="1"/>
  <c r="E5078" i="1"/>
  <c r="B5078" i="1"/>
  <c r="K5077" i="1"/>
  <c r="E5077" i="1"/>
  <c r="B5077" i="1"/>
  <c r="K5076" i="1"/>
  <c r="E5076" i="1"/>
  <c r="B5076" i="1"/>
  <c r="K5075" i="1"/>
  <c r="E5075" i="1"/>
  <c r="B5075" i="1"/>
  <c r="K5074" i="1"/>
  <c r="E5074" i="1"/>
  <c r="B5074" i="1"/>
  <c r="K5073" i="1"/>
  <c r="E5073" i="1"/>
  <c r="B5073" i="1"/>
  <c r="K5072" i="1"/>
  <c r="E5072" i="1"/>
  <c r="B5072" i="1"/>
  <c r="K5071" i="1"/>
  <c r="E5071" i="1"/>
  <c r="B5071" i="1"/>
  <c r="K5070" i="1"/>
  <c r="E5070" i="1"/>
  <c r="B5070" i="1"/>
  <c r="K5069" i="1"/>
  <c r="E5069" i="1"/>
  <c r="B5069" i="1"/>
  <c r="K5068" i="1"/>
  <c r="E5068" i="1"/>
  <c r="B5068" i="1"/>
  <c r="K5067" i="1"/>
  <c r="E5067" i="1"/>
  <c r="B5067" i="1"/>
  <c r="K5066" i="1"/>
  <c r="E5066" i="1"/>
  <c r="B5066" i="1"/>
  <c r="K5065" i="1"/>
  <c r="E5065" i="1"/>
  <c r="B5065" i="1"/>
  <c r="K5064" i="1"/>
  <c r="E5064" i="1"/>
  <c r="B5064" i="1"/>
  <c r="K5063" i="1"/>
  <c r="E5063" i="1"/>
  <c r="B5063" i="1"/>
  <c r="K5062" i="1"/>
  <c r="E5062" i="1"/>
  <c r="B5062" i="1"/>
  <c r="K5061" i="1"/>
  <c r="E5061" i="1"/>
  <c r="B5061" i="1"/>
  <c r="K5060" i="1"/>
  <c r="E5060" i="1"/>
  <c r="B5060" i="1"/>
  <c r="K5059" i="1"/>
  <c r="E5059" i="1"/>
  <c r="B5059" i="1"/>
  <c r="K5058" i="1"/>
  <c r="E5058" i="1"/>
  <c r="B5058" i="1"/>
  <c r="K5057" i="1"/>
  <c r="E5057" i="1"/>
  <c r="B5057" i="1"/>
  <c r="K5056" i="1"/>
  <c r="E5056" i="1"/>
  <c r="B5056" i="1"/>
  <c r="K5055" i="1"/>
  <c r="E5055" i="1"/>
  <c r="B5055" i="1"/>
  <c r="K5054" i="1"/>
  <c r="E5054" i="1"/>
  <c r="B5054" i="1"/>
  <c r="K5053" i="1"/>
  <c r="E5053" i="1"/>
  <c r="B5053" i="1"/>
  <c r="K5052" i="1"/>
  <c r="E5052" i="1"/>
  <c r="B5052" i="1"/>
  <c r="K5051" i="1"/>
  <c r="E5051" i="1"/>
  <c r="B5051" i="1"/>
  <c r="K5050" i="1"/>
  <c r="E5050" i="1"/>
  <c r="B5050" i="1"/>
  <c r="K5049" i="1"/>
  <c r="E5049" i="1"/>
  <c r="B5049" i="1"/>
  <c r="K5048" i="1"/>
  <c r="E5048" i="1"/>
  <c r="B5048" i="1"/>
  <c r="K5047" i="1"/>
  <c r="E5047" i="1"/>
  <c r="B5047" i="1"/>
  <c r="K5046" i="1"/>
  <c r="E5046" i="1"/>
  <c r="B5046" i="1"/>
  <c r="K5045" i="1"/>
  <c r="E5045" i="1"/>
  <c r="B5045" i="1"/>
  <c r="K5044" i="1"/>
  <c r="E5044" i="1"/>
  <c r="B5044" i="1"/>
  <c r="K5043" i="1"/>
  <c r="E5043" i="1"/>
  <c r="B5043" i="1"/>
  <c r="K5042" i="1"/>
  <c r="E5042" i="1"/>
  <c r="B5042" i="1"/>
  <c r="K5041" i="1"/>
  <c r="E5041" i="1"/>
  <c r="B5041" i="1"/>
  <c r="K5040" i="1"/>
  <c r="E5040" i="1"/>
  <c r="B5040" i="1"/>
  <c r="K5039" i="1"/>
  <c r="E5039" i="1"/>
  <c r="B5039" i="1"/>
  <c r="K5038" i="1"/>
  <c r="E5038" i="1"/>
  <c r="B5038" i="1"/>
  <c r="K5037" i="1"/>
  <c r="E5037" i="1"/>
  <c r="B5037" i="1"/>
  <c r="K5036" i="1"/>
  <c r="E5036" i="1"/>
  <c r="B5036" i="1"/>
  <c r="K5035" i="1"/>
  <c r="E5035" i="1"/>
  <c r="B5035" i="1"/>
  <c r="K5034" i="1"/>
  <c r="E5034" i="1"/>
  <c r="B5034" i="1"/>
  <c r="K5033" i="1"/>
  <c r="E5033" i="1"/>
  <c r="B5033" i="1"/>
  <c r="K5032" i="1"/>
  <c r="E5032" i="1"/>
  <c r="B5032" i="1"/>
  <c r="K5031" i="1"/>
  <c r="E5031" i="1"/>
  <c r="B5031" i="1"/>
  <c r="K5030" i="1"/>
  <c r="E5030" i="1"/>
  <c r="B5030" i="1"/>
  <c r="K5029" i="1"/>
  <c r="E5029" i="1"/>
  <c r="B5029" i="1"/>
  <c r="K5028" i="1"/>
  <c r="E5028" i="1"/>
  <c r="B5028" i="1"/>
  <c r="K5027" i="1"/>
  <c r="E5027" i="1"/>
  <c r="B5027" i="1"/>
  <c r="K5026" i="1"/>
  <c r="E5026" i="1"/>
  <c r="B5026" i="1"/>
  <c r="K5025" i="1"/>
  <c r="E5025" i="1"/>
  <c r="B5025" i="1"/>
  <c r="K5024" i="1"/>
  <c r="E5024" i="1"/>
  <c r="B5024" i="1"/>
  <c r="K5023" i="1"/>
  <c r="E5023" i="1"/>
  <c r="B5023" i="1"/>
  <c r="K5022" i="1"/>
  <c r="E5022" i="1"/>
  <c r="B5022" i="1"/>
  <c r="K5021" i="1"/>
  <c r="E5021" i="1"/>
  <c r="B5021" i="1"/>
  <c r="K5020" i="1"/>
  <c r="E5020" i="1"/>
  <c r="B5020" i="1"/>
  <c r="K5019" i="1"/>
  <c r="E5019" i="1"/>
  <c r="B5019" i="1"/>
  <c r="K5018" i="1"/>
  <c r="E5018" i="1"/>
  <c r="B5018" i="1"/>
  <c r="K5017" i="1"/>
  <c r="E5017" i="1"/>
  <c r="B5017" i="1"/>
  <c r="K5016" i="1"/>
  <c r="E5016" i="1"/>
  <c r="B5016" i="1"/>
  <c r="K5015" i="1"/>
  <c r="E5015" i="1"/>
  <c r="B5015" i="1"/>
  <c r="K5014" i="1"/>
  <c r="E5014" i="1"/>
  <c r="B5014" i="1"/>
  <c r="K5013" i="1"/>
  <c r="E5013" i="1"/>
  <c r="B5013" i="1"/>
  <c r="K5012" i="1"/>
  <c r="E5012" i="1"/>
  <c r="B5012" i="1"/>
  <c r="K5011" i="1"/>
  <c r="E5011" i="1"/>
  <c r="B5011" i="1"/>
  <c r="K5010" i="1"/>
  <c r="E5010" i="1"/>
  <c r="B5010" i="1"/>
  <c r="K5009" i="1"/>
  <c r="E5009" i="1"/>
  <c r="B5009" i="1"/>
  <c r="K5008" i="1"/>
  <c r="E5008" i="1"/>
  <c r="B5008" i="1"/>
  <c r="K5007" i="1"/>
  <c r="E5007" i="1"/>
  <c r="B5007" i="1"/>
  <c r="K5006" i="1"/>
  <c r="E5006" i="1"/>
  <c r="B5006" i="1"/>
  <c r="K5005" i="1"/>
  <c r="E5005" i="1"/>
  <c r="B5005" i="1"/>
  <c r="K5004" i="1"/>
  <c r="E5004" i="1"/>
  <c r="B5004" i="1"/>
  <c r="K5003" i="1"/>
  <c r="E5003" i="1"/>
  <c r="B5003" i="1"/>
  <c r="K5002" i="1"/>
  <c r="E5002" i="1"/>
  <c r="B5002" i="1"/>
  <c r="K5001" i="1"/>
  <c r="E5001" i="1"/>
  <c r="B5001" i="1"/>
  <c r="K5000" i="1"/>
  <c r="E5000" i="1"/>
  <c r="B5000" i="1"/>
  <c r="K4999" i="1"/>
  <c r="E4999" i="1"/>
  <c r="B4999" i="1"/>
  <c r="K4998" i="1"/>
  <c r="E4998" i="1"/>
  <c r="B4998" i="1"/>
  <c r="K4997" i="1"/>
  <c r="E4997" i="1"/>
  <c r="B4997" i="1"/>
  <c r="K4996" i="1"/>
  <c r="E4996" i="1"/>
  <c r="B4996" i="1"/>
  <c r="K4995" i="1"/>
  <c r="E4995" i="1"/>
  <c r="B4995" i="1"/>
  <c r="K4994" i="1"/>
  <c r="E4994" i="1"/>
  <c r="B4994" i="1"/>
  <c r="K4993" i="1"/>
  <c r="E4993" i="1"/>
  <c r="B4993" i="1"/>
  <c r="K4992" i="1"/>
  <c r="E4992" i="1"/>
  <c r="B4992" i="1"/>
  <c r="K4991" i="1"/>
  <c r="E4991" i="1"/>
  <c r="B4991" i="1"/>
  <c r="K4990" i="1"/>
  <c r="E4990" i="1"/>
  <c r="B4990" i="1"/>
  <c r="K4989" i="1"/>
  <c r="E4989" i="1"/>
  <c r="B4989" i="1"/>
  <c r="K4988" i="1"/>
  <c r="E4988" i="1"/>
  <c r="B4988" i="1"/>
  <c r="K4987" i="1"/>
  <c r="E4987" i="1"/>
  <c r="B4987" i="1"/>
  <c r="K4986" i="1"/>
  <c r="E4986" i="1"/>
  <c r="B4986" i="1"/>
  <c r="K4985" i="1"/>
  <c r="E4985" i="1"/>
  <c r="B4985" i="1"/>
  <c r="K4984" i="1"/>
  <c r="E4984" i="1"/>
  <c r="B4984" i="1"/>
  <c r="K4983" i="1"/>
  <c r="E4983" i="1"/>
  <c r="B4983" i="1"/>
  <c r="K4982" i="1"/>
  <c r="E4982" i="1"/>
  <c r="B4982" i="1"/>
  <c r="K4981" i="1"/>
  <c r="E4981" i="1"/>
  <c r="B4981" i="1"/>
  <c r="K4980" i="1"/>
  <c r="E4980" i="1"/>
  <c r="B4980" i="1"/>
  <c r="K4979" i="1"/>
  <c r="E4979" i="1"/>
  <c r="B4979" i="1"/>
  <c r="K4978" i="1"/>
  <c r="E4978" i="1"/>
  <c r="B4978" i="1"/>
  <c r="K4977" i="1"/>
  <c r="E4977" i="1"/>
  <c r="B4977" i="1"/>
  <c r="K4976" i="1"/>
  <c r="E4976" i="1"/>
  <c r="B4976" i="1"/>
  <c r="K4975" i="1"/>
  <c r="E4975" i="1"/>
  <c r="B4975" i="1"/>
  <c r="K4974" i="1"/>
  <c r="E4974" i="1"/>
  <c r="B4974" i="1"/>
  <c r="K4973" i="1"/>
  <c r="E4973" i="1"/>
  <c r="B4973" i="1"/>
  <c r="K4972" i="1"/>
  <c r="E4972" i="1"/>
  <c r="B4972" i="1"/>
  <c r="K4971" i="1"/>
  <c r="E4971" i="1"/>
  <c r="B4971" i="1"/>
  <c r="K4970" i="1"/>
  <c r="E4970" i="1"/>
  <c r="B4970" i="1"/>
  <c r="E4969" i="1"/>
  <c r="B4969" i="1"/>
  <c r="K4968" i="1"/>
  <c r="E4968" i="1"/>
  <c r="B4968" i="1"/>
  <c r="K4967" i="1"/>
  <c r="E4967" i="1"/>
  <c r="B4967" i="1"/>
  <c r="K4966" i="1"/>
  <c r="E4966" i="1"/>
  <c r="B4966" i="1"/>
  <c r="K4965" i="1"/>
  <c r="E4965" i="1"/>
  <c r="B4965" i="1"/>
  <c r="E4964" i="1"/>
  <c r="B4964" i="1"/>
  <c r="K4963" i="1"/>
  <c r="E4963" i="1"/>
  <c r="B4963" i="1"/>
  <c r="K4962" i="1"/>
  <c r="E4962" i="1"/>
  <c r="B4962" i="1"/>
  <c r="K4961" i="1"/>
  <c r="E4961" i="1"/>
  <c r="B4961" i="1"/>
  <c r="K4960" i="1"/>
  <c r="E4960" i="1"/>
  <c r="B4960" i="1"/>
  <c r="K4959" i="1"/>
  <c r="E4959" i="1"/>
  <c r="B4959" i="1"/>
  <c r="K4958" i="1"/>
  <c r="E4958" i="1"/>
  <c r="B4958" i="1"/>
  <c r="K4957" i="1"/>
  <c r="E4957" i="1"/>
  <c r="B4957" i="1"/>
  <c r="K4956" i="1"/>
  <c r="E4956" i="1"/>
  <c r="B4956" i="1"/>
  <c r="K4955" i="1"/>
  <c r="E4955" i="1"/>
  <c r="B4955" i="1"/>
  <c r="K4954" i="1"/>
  <c r="E4954" i="1"/>
  <c r="B4954" i="1"/>
  <c r="K4953" i="1"/>
  <c r="E4953" i="1"/>
  <c r="B4953" i="1"/>
  <c r="K4952" i="1"/>
  <c r="E4952" i="1"/>
  <c r="B4952" i="1"/>
  <c r="K4951" i="1"/>
  <c r="E4951" i="1"/>
  <c r="B4951" i="1"/>
  <c r="K4950" i="1"/>
  <c r="E4950" i="1"/>
  <c r="B4950" i="1"/>
  <c r="K4949" i="1"/>
  <c r="E4949" i="1"/>
  <c r="B4949" i="1"/>
  <c r="K4948" i="1"/>
  <c r="E4948" i="1"/>
  <c r="B4948" i="1"/>
  <c r="K4947" i="1"/>
  <c r="E4947" i="1"/>
  <c r="B4947" i="1"/>
  <c r="K4946" i="1"/>
  <c r="E4946" i="1"/>
  <c r="B4946" i="1"/>
  <c r="K4945" i="1"/>
  <c r="E4945" i="1"/>
  <c r="B4945" i="1"/>
  <c r="K4944" i="1"/>
  <c r="E4944" i="1"/>
  <c r="B4944" i="1"/>
  <c r="K4943" i="1"/>
  <c r="E4943" i="1"/>
  <c r="B4943" i="1"/>
  <c r="K4942" i="1"/>
  <c r="E4942" i="1"/>
  <c r="B4942" i="1"/>
  <c r="K4941" i="1"/>
  <c r="E4941" i="1"/>
  <c r="B4941" i="1"/>
  <c r="K4940" i="1"/>
  <c r="E4940" i="1"/>
  <c r="B4940" i="1"/>
  <c r="K4939" i="1"/>
  <c r="E4939" i="1"/>
  <c r="B4939" i="1"/>
  <c r="K4938" i="1"/>
  <c r="E4938" i="1"/>
  <c r="B4938" i="1"/>
  <c r="K4937" i="1"/>
  <c r="E4937" i="1"/>
  <c r="B4937" i="1"/>
  <c r="K4936" i="1"/>
  <c r="E4936" i="1"/>
  <c r="B4936" i="1"/>
  <c r="K4935" i="1"/>
  <c r="E4935" i="1"/>
  <c r="B4935" i="1"/>
  <c r="E4934" i="1"/>
  <c r="B4934" i="1"/>
  <c r="K4933" i="1"/>
  <c r="E4933" i="1"/>
  <c r="B4933" i="1"/>
  <c r="K4932" i="1"/>
  <c r="E4932" i="1"/>
  <c r="B4932" i="1"/>
  <c r="K4931" i="1"/>
  <c r="E4931" i="1"/>
  <c r="B4931" i="1"/>
  <c r="K4930" i="1"/>
  <c r="E4930" i="1"/>
  <c r="B4930" i="1"/>
  <c r="K4929" i="1"/>
  <c r="E4929" i="1"/>
  <c r="B4929" i="1"/>
  <c r="K4928" i="1"/>
  <c r="E4928" i="1"/>
  <c r="B4928" i="1"/>
  <c r="K4927" i="1"/>
  <c r="E4927" i="1"/>
  <c r="B4927" i="1"/>
  <c r="K4926" i="1"/>
  <c r="E4926" i="1"/>
  <c r="B4926" i="1"/>
  <c r="K4925" i="1"/>
  <c r="E4925" i="1"/>
  <c r="B4925" i="1"/>
  <c r="K4924" i="1"/>
  <c r="E4924" i="1"/>
  <c r="B4924" i="1"/>
  <c r="K4923" i="1"/>
  <c r="E4923" i="1"/>
  <c r="B4923" i="1"/>
  <c r="K4922" i="1"/>
  <c r="E4922" i="1"/>
  <c r="B4922" i="1"/>
  <c r="K4921" i="1"/>
  <c r="E4921" i="1"/>
  <c r="B4921" i="1"/>
  <c r="K4920" i="1"/>
  <c r="E4920" i="1"/>
  <c r="B4920" i="1"/>
  <c r="K4919" i="1"/>
  <c r="E4919" i="1"/>
  <c r="B4919" i="1"/>
  <c r="K4918" i="1"/>
  <c r="E4918" i="1"/>
  <c r="B4918" i="1"/>
  <c r="K4917" i="1"/>
  <c r="E4917" i="1"/>
  <c r="B4917" i="1"/>
  <c r="K4916" i="1"/>
  <c r="E4916" i="1"/>
  <c r="B4916" i="1"/>
  <c r="K4915" i="1"/>
  <c r="E4915" i="1"/>
  <c r="B4915" i="1"/>
  <c r="K4914" i="1"/>
  <c r="E4914" i="1"/>
  <c r="B4914" i="1"/>
  <c r="K4913" i="1"/>
  <c r="E4913" i="1"/>
  <c r="B4913" i="1"/>
  <c r="K4912" i="1"/>
  <c r="E4912" i="1"/>
  <c r="B4912" i="1"/>
  <c r="K4911" i="1"/>
  <c r="E4911" i="1"/>
  <c r="B4911" i="1"/>
  <c r="K4910" i="1"/>
  <c r="E4910" i="1"/>
  <c r="B4910" i="1"/>
  <c r="K4909" i="1"/>
  <c r="E4909" i="1"/>
  <c r="B4909" i="1"/>
  <c r="K4908" i="1"/>
  <c r="E4908" i="1"/>
  <c r="B4908" i="1"/>
  <c r="K4907" i="1"/>
  <c r="E4907" i="1"/>
  <c r="B4907" i="1"/>
  <c r="K4906" i="1"/>
  <c r="E4906" i="1"/>
  <c r="B4906" i="1"/>
  <c r="K4905" i="1"/>
  <c r="E4905" i="1"/>
  <c r="B4905" i="1"/>
  <c r="K4904" i="1"/>
  <c r="E4904" i="1"/>
  <c r="B4904" i="1"/>
  <c r="K4903" i="1"/>
  <c r="E4903" i="1"/>
  <c r="B4903" i="1"/>
  <c r="K4902" i="1"/>
  <c r="E4902" i="1"/>
  <c r="B4902" i="1"/>
  <c r="K4901" i="1"/>
  <c r="E4901" i="1"/>
  <c r="B4901" i="1"/>
  <c r="K4900" i="1"/>
  <c r="E4900" i="1"/>
  <c r="B4900" i="1"/>
  <c r="K4899" i="1"/>
  <c r="E4899" i="1"/>
  <c r="B4899" i="1"/>
  <c r="K4898" i="1"/>
  <c r="E4898" i="1"/>
  <c r="B4898" i="1"/>
  <c r="K4897" i="1"/>
  <c r="E4897" i="1"/>
  <c r="B4897" i="1"/>
  <c r="K4896" i="1"/>
  <c r="E4896" i="1"/>
  <c r="B4896" i="1"/>
  <c r="K4895" i="1"/>
  <c r="E4895" i="1"/>
  <c r="B4895" i="1"/>
  <c r="K4894" i="1"/>
  <c r="E4894" i="1"/>
  <c r="B4894" i="1"/>
  <c r="K4893" i="1"/>
  <c r="E4893" i="1"/>
  <c r="B4893" i="1"/>
  <c r="K4892" i="1"/>
  <c r="E4892" i="1"/>
  <c r="B4892" i="1"/>
  <c r="K4891" i="1"/>
  <c r="E4891" i="1"/>
  <c r="B4891" i="1"/>
  <c r="K4890" i="1"/>
  <c r="E4890" i="1"/>
  <c r="B4890" i="1"/>
  <c r="K4889" i="1"/>
  <c r="E4889" i="1"/>
  <c r="B4889" i="1"/>
  <c r="K4888" i="1"/>
  <c r="E4888" i="1"/>
  <c r="B4888" i="1"/>
  <c r="K4887" i="1"/>
  <c r="E4887" i="1"/>
  <c r="B4887" i="1"/>
  <c r="K4886" i="1"/>
  <c r="E4886" i="1"/>
  <c r="B4886" i="1"/>
  <c r="K4885" i="1"/>
  <c r="E4885" i="1"/>
  <c r="B4885" i="1"/>
  <c r="K4884" i="1"/>
  <c r="E4884" i="1"/>
  <c r="B4884" i="1"/>
  <c r="K4883" i="1"/>
  <c r="E4883" i="1"/>
  <c r="B4883" i="1"/>
  <c r="K4882" i="1"/>
  <c r="E4882" i="1"/>
  <c r="B4882" i="1"/>
  <c r="K4881" i="1"/>
  <c r="E4881" i="1"/>
  <c r="B4881" i="1"/>
  <c r="K4880" i="1"/>
  <c r="E4880" i="1"/>
  <c r="B4880" i="1"/>
  <c r="K4879" i="1"/>
  <c r="E4879" i="1"/>
  <c r="B4879" i="1"/>
  <c r="K4878" i="1"/>
  <c r="E4878" i="1"/>
  <c r="B4878" i="1"/>
  <c r="K4877" i="1"/>
  <c r="E4877" i="1"/>
  <c r="B4877" i="1"/>
  <c r="K4876" i="1"/>
  <c r="E4876" i="1"/>
  <c r="B4876" i="1"/>
  <c r="K4875" i="1"/>
  <c r="E4875" i="1"/>
  <c r="B4875" i="1"/>
  <c r="K4874" i="1"/>
  <c r="E4874" i="1"/>
  <c r="B4874" i="1"/>
  <c r="K4873" i="1"/>
  <c r="E4873" i="1"/>
  <c r="B4873" i="1"/>
  <c r="K4872" i="1"/>
  <c r="E4872" i="1"/>
  <c r="B4872" i="1"/>
  <c r="K4871" i="1"/>
  <c r="E4871" i="1"/>
  <c r="B4871" i="1"/>
  <c r="K4870" i="1"/>
  <c r="E4870" i="1"/>
  <c r="B4870" i="1"/>
  <c r="K4869" i="1"/>
  <c r="E4869" i="1"/>
  <c r="B4869" i="1"/>
  <c r="K4868" i="1"/>
  <c r="E4868" i="1"/>
  <c r="B4868" i="1"/>
  <c r="K4867" i="1"/>
  <c r="E4867" i="1"/>
  <c r="B4867" i="1"/>
  <c r="K4866" i="1"/>
  <c r="E4866" i="1"/>
  <c r="B4866" i="1"/>
  <c r="K4865" i="1"/>
  <c r="E4865" i="1"/>
  <c r="B4865" i="1"/>
  <c r="K4864" i="1"/>
  <c r="E4864" i="1"/>
  <c r="B4864" i="1"/>
  <c r="K4863" i="1"/>
  <c r="E4863" i="1"/>
  <c r="B4863" i="1"/>
  <c r="K4862" i="1"/>
  <c r="E4862" i="1"/>
  <c r="B4862" i="1"/>
  <c r="K4861" i="1"/>
  <c r="E4861" i="1"/>
  <c r="B4861" i="1"/>
  <c r="K4860" i="1"/>
  <c r="E4860" i="1"/>
  <c r="B4860" i="1"/>
  <c r="K4859" i="1"/>
  <c r="E4859" i="1"/>
  <c r="B4859" i="1"/>
  <c r="K4858" i="1"/>
  <c r="E4858" i="1"/>
  <c r="B4858" i="1"/>
  <c r="K4857" i="1"/>
  <c r="E4857" i="1"/>
  <c r="B4857" i="1"/>
  <c r="K4856" i="1"/>
  <c r="E4856" i="1"/>
  <c r="B4856" i="1"/>
  <c r="K4855" i="1"/>
  <c r="E4855" i="1"/>
  <c r="B4855" i="1"/>
  <c r="K4854" i="1"/>
  <c r="E4854" i="1"/>
  <c r="B4854" i="1"/>
  <c r="K4853" i="1"/>
  <c r="E4853" i="1"/>
  <c r="B4853" i="1"/>
  <c r="K4852" i="1"/>
  <c r="E4852" i="1"/>
  <c r="B4852" i="1"/>
  <c r="K4851" i="1"/>
  <c r="E4851" i="1"/>
  <c r="B4851" i="1"/>
  <c r="K4850" i="1"/>
  <c r="E4850" i="1"/>
  <c r="B4850" i="1"/>
  <c r="K4849" i="1"/>
  <c r="E4849" i="1"/>
  <c r="B4849" i="1"/>
  <c r="K4848" i="1"/>
  <c r="E4848" i="1"/>
  <c r="B4848" i="1"/>
  <c r="K4847" i="1"/>
  <c r="E4847" i="1"/>
  <c r="B4847" i="1"/>
  <c r="K4846" i="1"/>
  <c r="E4846" i="1"/>
  <c r="B4846" i="1"/>
  <c r="K4845" i="1"/>
  <c r="E4845" i="1"/>
  <c r="B4845" i="1"/>
  <c r="K4844" i="1"/>
  <c r="E4844" i="1"/>
  <c r="B4844" i="1"/>
  <c r="K4843" i="1"/>
  <c r="E4843" i="1"/>
  <c r="B4843" i="1"/>
  <c r="K4842" i="1"/>
  <c r="E4842" i="1"/>
  <c r="B4842" i="1"/>
  <c r="K4841" i="1"/>
  <c r="E4841" i="1"/>
  <c r="B4841" i="1"/>
  <c r="K4840" i="1"/>
  <c r="E4840" i="1"/>
  <c r="B4840" i="1"/>
  <c r="K4839" i="1"/>
  <c r="E4839" i="1"/>
  <c r="B4839" i="1"/>
  <c r="K4838" i="1"/>
  <c r="E4838" i="1"/>
  <c r="B4838" i="1"/>
  <c r="K4837" i="1"/>
  <c r="E4837" i="1"/>
  <c r="B4837" i="1"/>
  <c r="K4836" i="1"/>
  <c r="E4836" i="1"/>
  <c r="B4836" i="1"/>
  <c r="K4835" i="1"/>
  <c r="E4835" i="1"/>
  <c r="B4835" i="1"/>
  <c r="K4834" i="1"/>
  <c r="E4834" i="1"/>
  <c r="B4834" i="1"/>
  <c r="K4833" i="1"/>
  <c r="E4833" i="1"/>
  <c r="B4833" i="1"/>
  <c r="K4832" i="1"/>
  <c r="E4832" i="1"/>
  <c r="B4832" i="1"/>
  <c r="K4831" i="1"/>
  <c r="E4831" i="1"/>
  <c r="B4831" i="1"/>
  <c r="K4830" i="1"/>
  <c r="E4830" i="1"/>
  <c r="B4830" i="1"/>
  <c r="E4829" i="1"/>
  <c r="B4829" i="1"/>
  <c r="K4828" i="1"/>
  <c r="E4828" i="1"/>
  <c r="B4828" i="1"/>
  <c r="K4827" i="1"/>
  <c r="E4827" i="1"/>
  <c r="B4827" i="1"/>
  <c r="K4826" i="1"/>
  <c r="E4826" i="1"/>
  <c r="B4826" i="1"/>
  <c r="E4825" i="1"/>
  <c r="B4825" i="1"/>
  <c r="K4824" i="1"/>
  <c r="E4824" i="1"/>
  <c r="B4824" i="1"/>
  <c r="K4823" i="1"/>
  <c r="E4823" i="1"/>
  <c r="B4823" i="1"/>
  <c r="K4822" i="1"/>
  <c r="E4822" i="1"/>
  <c r="B4822" i="1"/>
  <c r="K4821" i="1"/>
  <c r="E4821" i="1"/>
  <c r="B4821" i="1"/>
  <c r="K4820" i="1"/>
  <c r="E4820" i="1"/>
  <c r="B4820" i="1"/>
  <c r="K4819" i="1"/>
  <c r="E4819" i="1"/>
  <c r="B4819" i="1"/>
  <c r="K4818" i="1"/>
  <c r="E4818" i="1"/>
  <c r="B4818" i="1"/>
  <c r="K4817" i="1"/>
  <c r="E4817" i="1"/>
  <c r="B4817" i="1"/>
  <c r="K4816" i="1"/>
  <c r="E4816" i="1"/>
  <c r="B4816" i="1"/>
  <c r="K4815" i="1"/>
  <c r="E4815" i="1"/>
  <c r="B4815" i="1"/>
  <c r="K4814" i="1"/>
  <c r="E4814" i="1"/>
  <c r="B4814" i="1"/>
  <c r="K4813" i="1"/>
  <c r="E4813" i="1"/>
  <c r="B4813" i="1"/>
  <c r="K4812" i="1"/>
  <c r="E4812" i="1"/>
  <c r="B4812" i="1"/>
  <c r="K4811" i="1"/>
  <c r="E4811" i="1"/>
  <c r="B4811" i="1"/>
  <c r="K4810" i="1"/>
  <c r="E4810" i="1"/>
  <c r="B4810" i="1"/>
  <c r="K4809" i="1"/>
  <c r="E4809" i="1"/>
  <c r="B4809" i="1"/>
  <c r="K4808" i="1"/>
  <c r="E4808" i="1"/>
  <c r="B4808" i="1"/>
  <c r="K4807" i="1"/>
  <c r="E4807" i="1"/>
  <c r="B4807" i="1"/>
  <c r="K4806" i="1"/>
  <c r="E4806" i="1"/>
  <c r="B4806" i="1"/>
  <c r="K4805" i="1"/>
  <c r="E4805" i="1"/>
  <c r="B4805" i="1"/>
  <c r="K4804" i="1"/>
  <c r="E4804" i="1"/>
  <c r="B4804" i="1"/>
  <c r="K4803" i="1"/>
  <c r="E4803" i="1"/>
  <c r="B4803" i="1"/>
  <c r="K4802" i="1"/>
  <c r="E4802" i="1"/>
  <c r="B4802" i="1"/>
  <c r="K4801" i="1"/>
  <c r="E4801" i="1"/>
  <c r="B4801" i="1"/>
  <c r="K4800" i="1"/>
  <c r="E4800" i="1"/>
  <c r="B4800" i="1"/>
  <c r="K4799" i="1"/>
  <c r="E4799" i="1"/>
  <c r="B4799" i="1"/>
  <c r="K4798" i="1"/>
  <c r="E4798" i="1"/>
  <c r="B4798" i="1"/>
  <c r="K4797" i="1"/>
  <c r="E4797" i="1"/>
  <c r="B4797" i="1"/>
  <c r="K4796" i="1"/>
  <c r="E4796" i="1"/>
  <c r="B4796" i="1"/>
  <c r="K4795" i="1"/>
  <c r="E4795" i="1"/>
  <c r="B4795" i="1"/>
  <c r="K4794" i="1"/>
  <c r="E4794" i="1"/>
  <c r="B4794" i="1"/>
  <c r="K4793" i="1"/>
  <c r="E4793" i="1"/>
  <c r="B4793" i="1"/>
  <c r="K4792" i="1"/>
  <c r="E4792" i="1"/>
  <c r="B4792" i="1"/>
  <c r="K4791" i="1"/>
  <c r="E4791" i="1"/>
  <c r="B4791" i="1"/>
  <c r="K4790" i="1"/>
  <c r="E4790" i="1"/>
  <c r="B4790" i="1"/>
  <c r="K4789" i="1"/>
  <c r="E4789" i="1"/>
  <c r="B4789" i="1"/>
  <c r="K4788" i="1"/>
  <c r="E4788" i="1"/>
  <c r="B4788" i="1"/>
  <c r="K4787" i="1"/>
  <c r="E4787" i="1"/>
  <c r="B4787" i="1"/>
  <c r="K4786" i="1"/>
  <c r="E4786" i="1"/>
  <c r="B4786" i="1"/>
  <c r="K4785" i="1"/>
  <c r="E4785" i="1"/>
  <c r="B4785" i="1"/>
  <c r="K4784" i="1"/>
  <c r="E4784" i="1"/>
  <c r="B4784" i="1"/>
  <c r="K4783" i="1"/>
  <c r="E4783" i="1"/>
  <c r="B4783" i="1"/>
  <c r="K4782" i="1"/>
  <c r="E4782" i="1"/>
  <c r="B4782" i="1"/>
  <c r="K4781" i="1"/>
  <c r="E4781" i="1"/>
  <c r="B4781" i="1"/>
  <c r="K4780" i="1"/>
  <c r="E4780" i="1"/>
  <c r="B4780" i="1"/>
  <c r="K4779" i="1"/>
  <c r="E4779" i="1"/>
  <c r="B4779" i="1"/>
  <c r="K4778" i="1"/>
  <c r="E4778" i="1"/>
  <c r="B4778" i="1"/>
  <c r="K4777" i="1"/>
  <c r="E4777" i="1"/>
  <c r="B4777" i="1"/>
  <c r="K4776" i="1"/>
  <c r="E4776" i="1"/>
  <c r="B4776" i="1"/>
  <c r="K4775" i="1"/>
  <c r="E4775" i="1"/>
  <c r="B4775" i="1"/>
  <c r="K4774" i="1"/>
  <c r="E4774" i="1"/>
  <c r="B4774" i="1"/>
  <c r="K4773" i="1"/>
  <c r="E4773" i="1"/>
  <c r="B4773" i="1"/>
  <c r="K4772" i="1"/>
  <c r="E4772" i="1"/>
  <c r="B4772" i="1"/>
  <c r="K4771" i="1"/>
  <c r="E4771" i="1"/>
  <c r="B4771" i="1"/>
  <c r="K4770" i="1"/>
  <c r="E4770" i="1"/>
  <c r="B4770" i="1"/>
  <c r="K4769" i="1"/>
  <c r="E4769" i="1"/>
  <c r="B4769" i="1"/>
  <c r="E4768" i="1"/>
  <c r="B4768" i="1"/>
  <c r="K4767" i="1"/>
  <c r="E4767" i="1"/>
  <c r="B4767" i="1"/>
  <c r="K4766" i="1"/>
  <c r="E4766" i="1"/>
  <c r="B4766" i="1"/>
  <c r="K4765" i="1"/>
  <c r="E4765" i="1"/>
  <c r="B4765" i="1"/>
  <c r="K4764" i="1"/>
  <c r="E4764" i="1"/>
  <c r="B4764" i="1"/>
  <c r="K4763" i="1"/>
  <c r="E4763" i="1"/>
  <c r="B4763" i="1"/>
  <c r="K4762" i="1"/>
  <c r="E4762" i="1"/>
  <c r="B4762" i="1"/>
  <c r="K4761" i="1"/>
  <c r="E4761" i="1"/>
  <c r="B4761" i="1"/>
  <c r="K4760" i="1"/>
  <c r="E4760" i="1"/>
  <c r="B4760" i="1"/>
  <c r="K4759" i="1"/>
  <c r="E4759" i="1"/>
  <c r="B4759" i="1"/>
  <c r="K4758" i="1"/>
  <c r="E4758" i="1"/>
  <c r="B4758" i="1"/>
  <c r="K4757" i="1"/>
  <c r="E4757" i="1"/>
  <c r="B4757" i="1"/>
  <c r="K4756" i="1"/>
  <c r="E4756" i="1"/>
  <c r="B4756" i="1"/>
  <c r="K4755" i="1"/>
  <c r="E4755" i="1"/>
  <c r="B4755" i="1"/>
  <c r="K4754" i="1"/>
  <c r="E4754" i="1"/>
  <c r="B4754" i="1"/>
  <c r="K4753" i="1"/>
  <c r="E4753" i="1"/>
  <c r="B4753" i="1"/>
  <c r="K4752" i="1"/>
  <c r="E4752" i="1"/>
  <c r="B4752" i="1"/>
  <c r="K4751" i="1"/>
  <c r="E4751" i="1"/>
  <c r="B4751" i="1"/>
  <c r="K4750" i="1"/>
  <c r="E4750" i="1"/>
  <c r="B4750" i="1"/>
  <c r="K4749" i="1"/>
  <c r="E4749" i="1"/>
  <c r="B4749" i="1"/>
  <c r="K4748" i="1"/>
  <c r="E4748" i="1"/>
  <c r="B4748" i="1"/>
  <c r="K4747" i="1"/>
  <c r="E4747" i="1"/>
  <c r="B4747" i="1"/>
  <c r="K4746" i="1"/>
  <c r="E4746" i="1"/>
  <c r="B4746" i="1"/>
  <c r="K4745" i="1"/>
  <c r="E4745" i="1"/>
  <c r="B4745" i="1"/>
  <c r="K4744" i="1"/>
  <c r="E4744" i="1"/>
  <c r="B4744" i="1"/>
  <c r="K4743" i="1"/>
  <c r="E4743" i="1"/>
  <c r="B4743" i="1"/>
  <c r="K4742" i="1"/>
  <c r="E4742" i="1"/>
  <c r="B4742" i="1"/>
  <c r="K4741" i="1"/>
  <c r="E4741" i="1"/>
  <c r="B4741" i="1"/>
  <c r="K4740" i="1"/>
  <c r="E4740" i="1"/>
  <c r="B4740" i="1"/>
  <c r="K4739" i="1"/>
  <c r="E4739" i="1"/>
  <c r="B4739" i="1"/>
  <c r="K4738" i="1"/>
  <c r="E4738" i="1"/>
  <c r="B4738" i="1"/>
  <c r="K4737" i="1"/>
  <c r="E4737" i="1"/>
  <c r="B4737" i="1"/>
  <c r="K4736" i="1"/>
  <c r="E4736" i="1"/>
  <c r="B4736" i="1"/>
  <c r="K4735" i="1"/>
  <c r="E4735" i="1"/>
  <c r="B4735" i="1"/>
  <c r="K4734" i="1"/>
  <c r="E4734" i="1"/>
  <c r="B4734" i="1"/>
  <c r="K4733" i="1"/>
  <c r="E4733" i="1"/>
  <c r="B4733" i="1"/>
  <c r="K4732" i="1"/>
  <c r="E4732" i="1"/>
  <c r="B4732" i="1"/>
  <c r="K4731" i="1"/>
  <c r="E4731" i="1"/>
  <c r="B4731" i="1"/>
  <c r="K4730" i="1"/>
  <c r="E4730" i="1"/>
  <c r="B4730" i="1"/>
  <c r="K4729" i="1"/>
  <c r="E4729" i="1"/>
  <c r="B4729" i="1"/>
  <c r="K4728" i="1"/>
  <c r="E4728" i="1"/>
  <c r="B4728" i="1"/>
  <c r="K4727" i="1"/>
  <c r="E4727" i="1"/>
  <c r="B4727" i="1"/>
  <c r="K4726" i="1"/>
  <c r="E4726" i="1"/>
  <c r="B4726" i="1"/>
  <c r="K4725" i="1"/>
  <c r="E4725" i="1"/>
  <c r="B4725" i="1"/>
  <c r="K4724" i="1"/>
  <c r="E4724" i="1"/>
  <c r="B4724" i="1"/>
  <c r="K4723" i="1"/>
  <c r="E4723" i="1"/>
  <c r="B4723" i="1"/>
  <c r="K4722" i="1"/>
  <c r="E4722" i="1"/>
  <c r="B4722" i="1"/>
  <c r="K4721" i="1"/>
  <c r="E4721" i="1"/>
  <c r="B4721" i="1"/>
  <c r="K4720" i="1"/>
  <c r="E4720" i="1"/>
  <c r="B4720" i="1"/>
  <c r="K4719" i="1"/>
  <c r="E4719" i="1"/>
  <c r="B4719" i="1"/>
  <c r="K4718" i="1"/>
  <c r="E4718" i="1"/>
  <c r="B4718" i="1"/>
  <c r="K4717" i="1"/>
  <c r="E4717" i="1"/>
  <c r="B4717" i="1"/>
  <c r="K4716" i="1"/>
  <c r="E4716" i="1"/>
  <c r="B4716" i="1"/>
  <c r="E4715" i="1"/>
  <c r="B4715" i="1"/>
  <c r="K4714" i="1"/>
  <c r="E4714" i="1"/>
  <c r="B4714" i="1"/>
  <c r="K4713" i="1"/>
  <c r="E4713" i="1"/>
  <c r="B4713" i="1"/>
  <c r="K4712" i="1"/>
  <c r="E4712" i="1"/>
  <c r="B4712" i="1"/>
  <c r="K4711" i="1"/>
  <c r="E4711" i="1"/>
  <c r="B4711" i="1"/>
  <c r="K4710" i="1"/>
  <c r="E4710" i="1"/>
  <c r="B4710" i="1"/>
  <c r="K4709" i="1"/>
  <c r="E4709" i="1"/>
  <c r="B4709" i="1"/>
  <c r="K4708" i="1"/>
  <c r="E4708" i="1"/>
  <c r="B4708" i="1"/>
  <c r="K4707" i="1"/>
  <c r="E4707" i="1"/>
  <c r="B4707" i="1"/>
  <c r="K4706" i="1"/>
  <c r="E4706" i="1"/>
  <c r="B4706" i="1"/>
  <c r="K4705" i="1"/>
  <c r="E4705" i="1"/>
  <c r="B4705" i="1"/>
  <c r="K4704" i="1"/>
  <c r="E4704" i="1"/>
  <c r="B4704" i="1"/>
  <c r="K4703" i="1"/>
  <c r="E4703" i="1"/>
  <c r="B4703" i="1"/>
  <c r="K4702" i="1"/>
  <c r="E4702" i="1"/>
  <c r="B4702" i="1"/>
  <c r="K4701" i="1"/>
  <c r="E4701" i="1"/>
  <c r="B4701" i="1"/>
  <c r="K4700" i="1"/>
  <c r="E4700" i="1"/>
  <c r="B4700" i="1"/>
  <c r="K4699" i="1"/>
  <c r="E4699" i="1"/>
  <c r="B4699" i="1"/>
  <c r="K4698" i="1"/>
  <c r="E4698" i="1"/>
  <c r="B4698" i="1"/>
  <c r="K4697" i="1"/>
  <c r="E4697" i="1"/>
  <c r="B4697" i="1"/>
  <c r="K4696" i="1"/>
  <c r="E4696" i="1"/>
  <c r="B4696" i="1"/>
  <c r="K4695" i="1"/>
  <c r="E4695" i="1"/>
  <c r="B4695" i="1"/>
  <c r="K4694" i="1"/>
  <c r="E4694" i="1"/>
  <c r="B4694" i="1"/>
  <c r="K4693" i="1"/>
  <c r="E4693" i="1"/>
  <c r="B4693" i="1"/>
  <c r="K4692" i="1"/>
  <c r="E4692" i="1"/>
  <c r="B4692" i="1"/>
  <c r="K4691" i="1"/>
  <c r="E4691" i="1"/>
  <c r="B4691" i="1"/>
  <c r="E4690" i="1"/>
  <c r="B4690" i="1"/>
  <c r="K4689" i="1"/>
  <c r="E4689" i="1"/>
  <c r="B4689" i="1"/>
  <c r="K4688" i="1"/>
  <c r="E4688" i="1"/>
  <c r="B4688" i="1"/>
  <c r="K4687" i="1"/>
  <c r="E4687" i="1"/>
  <c r="B4687" i="1"/>
  <c r="K4686" i="1"/>
  <c r="E4686" i="1"/>
  <c r="B4686" i="1"/>
  <c r="K4685" i="1"/>
  <c r="E4685" i="1"/>
  <c r="B4685" i="1"/>
  <c r="K4684" i="1"/>
  <c r="E4684" i="1"/>
  <c r="B4684" i="1"/>
  <c r="K4683" i="1"/>
  <c r="E4683" i="1"/>
  <c r="B4683" i="1"/>
  <c r="K4682" i="1"/>
  <c r="E4682" i="1"/>
  <c r="B4682" i="1"/>
  <c r="K4681" i="1"/>
  <c r="E4681" i="1"/>
  <c r="B4681" i="1"/>
  <c r="K4680" i="1"/>
  <c r="E4680" i="1"/>
  <c r="B4680" i="1"/>
  <c r="K4679" i="1"/>
  <c r="E4679" i="1"/>
  <c r="B4679" i="1"/>
  <c r="K4678" i="1"/>
  <c r="E4678" i="1"/>
  <c r="B4678" i="1"/>
  <c r="K4677" i="1"/>
  <c r="E4677" i="1"/>
  <c r="B4677" i="1"/>
  <c r="K4676" i="1"/>
  <c r="E4676" i="1"/>
  <c r="B4676" i="1"/>
  <c r="K4675" i="1"/>
  <c r="E4675" i="1"/>
  <c r="B4675" i="1"/>
  <c r="K4674" i="1"/>
  <c r="E4674" i="1"/>
  <c r="B4674" i="1"/>
  <c r="K4673" i="1"/>
  <c r="E4673" i="1"/>
  <c r="B4673" i="1"/>
  <c r="K4672" i="1"/>
  <c r="E4672" i="1"/>
  <c r="B4672" i="1"/>
  <c r="K4671" i="1"/>
  <c r="E4671" i="1"/>
  <c r="B4671" i="1"/>
  <c r="K4670" i="1"/>
  <c r="E4670" i="1"/>
  <c r="B4670" i="1"/>
  <c r="K4669" i="1"/>
  <c r="E4669" i="1"/>
  <c r="B4669" i="1"/>
  <c r="K4668" i="1"/>
  <c r="E4668" i="1"/>
  <c r="B4668" i="1"/>
  <c r="K4667" i="1"/>
  <c r="E4667" i="1"/>
  <c r="B4667" i="1"/>
  <c r="K4666" i="1"/>
  <c r="E4666" i="1"/>
  <c r="B4666" i="1"/>
  <c r="K4665" i="1"/>
  <c r="E4665" i="1"/>
  <c r="B4665" i="1"/>
  <c r="K4664" i="1"/>
  <c r="E4664" i="1"/>
  <c r="B4664" i="1"/>
  <c r="K4663" i="1"/>
  <c r="E4663" i="1"/>
  <c r="B4663" i="1"/>
  <c r="K4662" i="1"/>
  <c r="E4662" i="1"/>
  <c r="B4662" i="1"/>
  <c r="K4661" i="1"/>
  <c r="E4661" i="1"/>
  <c r="B4661" i="1"/>
  <c r="K4660" i="1"/>
  <c r="E4660" i="1"/>
  <c r="B4660" i="1"/>
  <c r="K4659" i="1"/>
  <c r="E4659" i="1"/>
  <c r="B4659" i="1"/>
  <c r="K4658" i="1"/>
  <c r="E4658" i="1"/>
  <c r="B4658" i="1"/>
  <c r="K4657" i="1"/>
  <c r="E4657" i="1"/>
  <c r="B4657" i="1"/>
  <c r="K4656" i="1"/>
  <c r="E4656" i="1"/>
  <c r="B4656" i="1"/>
  <c r="K4655" i="1"/>
  <c r="E4655" i="1"/>
  <c r="B4655" i="1"/>
  <c r="K4654" i="1"/>
  <c r="E4654" i="1"/>
  <c r="B4654" i="1"/>
  <c r="K4653" i="1"/>
  <c r="E4653" i="1"/>
  <c r="B4653" i="1"/>
  <c r="K4652" i="1"/>
  <c r="E4652" i="1"/>
  <c r="B4652" i="1"/>
  <c r="K4651" i="1"/>
  <c r="E4651" i="1"/>
  <c r="B4651" i="1"/>
  <c r="K4650" i="1"/>
  <c r="E4650" i="1"/>
  <c r="B4650" i="1"/>
  <c r="K4649" i="1"/>
  <c r="E4649" i="1"/>
  <c r="B4649" i="1"/>
  <c r="K4648" i="1"/>
  <c r="E4648" i="1"/>
  <c r="B4648" i="1"/>
  <c r="K4647" i="1"/>
  <c r="E4647" i="1"/>
  <c r="B4647" i="1"/>
  <c r="K4646" i="1"/>
  <c r="E4646" i="1"/>
  <c r="B4646" i="1"/>
  <c r="K4645" i="1"/>
  <c r="E4645" i="1"/>
  <c r="B4645" i="1"/>
  <c r="K4644" i="1"/>
  <c r="E4644" i="1"/>
  <c r="B4644" i="1"/>
  <c r="K4643" i="1"/>
  <c r="E4643" i="1"/>
  <c r="B4643" i="1"/>
  <c r="K4642" i="1"/>
  <c r="E4642" i="1"/>
  <c r="B4642" i="1"/>
  <c r="K4641" i="1"/>
  <c r="E4641" i="1"/>
  <c r="B4641" i="1"/>
  <c r="K4640" i="1"/>
  <c r="E4640" i="1"/>
  <c r="B4640" i="1"/>
  <c r="K4639" i="1"/>
  <c r="E4639" i="1"/>
  <c r="B4639" i="1"/>
  <c r="K4638" i="1"/>
  <c r="E4638" i="1"/>
  <c r="B4638" i="1"/>
  <c r="K4637" i="1"/>
  <c r="E4637" i="1"/>
  <c r="B4637" i="1"/>
  <c r="K4636" i="1"/>
  <c r="E4636" i="1"/>
  <c r="B4636" i="1"/>
  <c r="K4635" i="1"/>
  <c r="E4635" i="1"/>
  <c r="B4635" i="1"/>
  <c r="K4634" i="1"/>
  <c r="E4634" i="1"/>
  <c r="B4634" i="1"/>
  <c r="K4633" i="1"/>
  <c r="E4633" i="1"/>
  <c r="B4633" i="1"/>
  <c r="K4632" i="1"/>
  <c r="E4632" i="1"/>
  <c r="B4632" i="1"/>
  <c r="K4631" i="1"/>
  <c r="E4631" i="1"/>
  <c r="B4631" i="1"/>
  <c r="K4630" i="1"/>
  <c r="E4630" i="1"/>
  <c r="B4630" i="1"/>
  <c r="K4629" i="1"/>
  <c r="E4629" i="1"/>
  <c r="B4629" i="1"/>
  <c r="K4628" i="1"/>
  <c r="E4628" i="1"/>
  <c r="B4628" i="1"/>
  <c r="K4627" i="1"/>
  <c r="E4627" i="1"/>
  <c r="B4627" i="1"/>
  <c r="K4626" i="1"/>
  <c r="E4626" i="1"/>
  <c r="B4626" i="1"/>
  <c r="K4625" i="1"/>
  <c r="E4625" i="1"/>
  <c r="B4625" i="1"/>
  <c r="K4624" i="1"/>
  <c r="E4624" i="1"/>
  <c r="B4624" i="1"/>
  <c r="K4623" i="1"/>
  <c r="E4623" i="1"/>
  <c r="B4623" i="1"/>
  <c r="K4622" i="1"/>
  <c r="E4622" i="1"/>
  <c r="B4622" i="1"/>
  <c r="K4621" i="1"/>
  <c r="E4621" i="1"/>
  <c r="B4621" i="1"/>
  <c r="K4620" i="1"/>
  <c r="E4620" i="1"/>
  <c r="B4620" i="1"/>
  <c r="K4619" i="1"/>
  <c r="E4619" i="1"/>
  <c r="B4619" i="1"/>
  <c r="K4618" i="1"/>
  <c r="E4618" i="1"/>
  <c r="B4618" i="1"/>
  <c r="K4617" i="1"/>
  <c r="E4617" i="1"/>
  <c r="B4617" i="1"/>
  <c r="K4616" i="1"/>
  <c r="E4616" i="1"/>
  <c r="B4616" i="1"/>
  <c r="K4615" i="1"/>
  <c r="E4615" i="1"/>
  <c r="B4615" i="1"/>
  <c r="K4614" i="1"/>
  <c r="E4614" i="1"/>
  <c r="B4614" i="1"/>
  <c r="K4613" i="1"/>
  <c r="E4613" i="1"/>
  <c r="B4613" i="1"/>
  <c r="K4612" i="1"/>
  <c r="E4612" i="1"/>
  <c r="B4612" i="1"/>
  <c r="K4611" i="1"/>
  <c r="E4611" i="1"/>
  <c r="B4611" i="1"/>
  <c r="K4610" i="1"/>
  <c r="E4610" i="1"/>
  <c r="B4610" i="1"/>
  <c r="K4609" i="1"/>
  <c r="E4609" i="1"/>
  <c r="B4609" i="1"/>
  <c r="K4608" i="1"/>
  <c r="E4608" i="1"/>
  <c r="B4608" i="1"/>
  <c r="K4607" i="1"/>
  <c r="E4607" i="1"/>
  <c r="B4607" i="1"/>
  <c r="K4606" i="1"/>
  <c r="E4606" i="1"/>
  <c r="B4606" i="1"/>
  <c r="K4605" i="1"/>
  <c r="E4605" i="1"/>
  <c r="B4605" i="1"/>
  <c r="K4604" i="1"/>
  <c r="E4604" i="1"/>
  <c r="B4604" i="1"/>
  <c r="K4603" i="1"/>
  <c r="E4603" i="1"/>
  <c r="B4603" i="1"/>
  <c r="K4602" i="1"/>
  <c r="E4602" i="1"/>
  <c r="B4602" i="1"/>
  <c r="K4601" i="1"/>
  <c r="E4601" i="1"/>
  <c r="B4601" i="1"/>
  <c r="K4600" i="1"/>
  <c r="E4600" i="1"/>
  <c r="B4600" i="1"/>
  <c r="K4599" i="1"/>
  <c r="E4599" i="1"/>
  <c r="B4599" i="1"/>
  <c r="K4598" i="1"/>
  <c r="E4598" i="1"/>
  <c r="B4598" i="1"/>
  <c r="K4597" i="1"/>
  <c r="E4597" i="1"/>
  <c r="B4597" i="1"/>
  <c r="K4596" i="1"/>
  <c r="E4596" i="1"/>
  <c r="B4596" i="1"/>
  <c r="K4595" i="1"/>
  <c r="E4595" i="1"/>
  <c r="B4595" i="1"/>
  <c r="K4594" i="1"/>
  <c r="E4594" i="1"/>
  <c r="B4594" i="1"/>
  <c r="K4593" i="1"/>
  <c r="E4593" i="1"/>
  <c r="B4593" i="1"/>
  <c r="K4592" i="1"/>
  <c r="E4592" i="1"/>
  <c r="B4592" i="1"/>
  <c r="K4591" i="1"/>
  <c r="E4591" i="1"/>
  <c r="B4591" i="1"/>
  <c r="K4590" i="1"/>
  <c r="E4590" i="1"/>
  <c r="B4590" i="1"/>
  <c r="K4589" i="1"/>
  <c r="E4589" i="1"/>
  <c r="B4589" i="1"/>
  <c r="K4588" i="1"/>
  <c r="E4588" i="1"/>
  <c r="B4588" i="1"/>
  <c r="K4587" i="1"/>
  <c r="E4587" i="1"/>
  <c r="B4587" i="1"/>
  <c r="K4586" i="1"/>
  <c r="E4586" i="1"/>
  <c r="B4586" i="1"/>
  <c r="E4585" i="1"/>
  <c r="B4585" i="1"/>
  <c r="K4584" i="1"/>
  <c r="E4584" i="1"/>
  <c r="B4584" i="1"/>
  <c r="K4583" i="1"/>
  <c r="E4583" i="1"/>
  <c r="B4583" i="1"/>
  <c r="K4582" i="1"/>
  <c r="E4582" i="1"/>
  <c r="B4582" i="1"/>
  <c r="K4581" i="1"/>
  <c r="E4581" i="1"/>
  <c r="B4581" i="1"/>
  <c r="K4580" i="1"/>
  <c r="E4580" i="1"/>
  <c r="B4580" i="1"/>
  <c r="K4579" i="1"/>
  <c r="E4579" i="1"/>
  <c r="B4579" i="1"/>
  <c r="K4578" i="1"/>
  <c r="E4578" i="1"/>
  <c r="B4578" i="1"/>
  <c r="K4577" i="1"/>
  <c r="E4577" i="1"/>
  <c r="B4577" i="1"/>
  <c r="K4576" i="1"/>
  <c r="E4576" i="1"/>
  <c r="B4576" i="1"/>
  <c r="K4575" i="1"/>
  <c r="E4575" i="1"/>
  <c r="B4575" i="1"/>
  <c r="K4574" i="1"/>
  <c r="E4574" i="1"/>
  <c r="B4574" i="1"/>
  <c r="K4573" i="1"/>
  <c r="E4573" i="1"/>
  <c r="B4573" i="1"/>
  <c r="K4572" i="1"/>
  <c r="E4572" i="1"/>
  <c r="B4572" i="1"/>
  <c r="K4571" i="1"/>
  <c r="E4571" i="1"/>
  <c r="B4571" i="1"/>
  <c r="K4570" i="1"/>
  <c r="E4570" i="1"/>
  <c r="B4570" i="1"/>
  <c r="K4569" i="1"/>
  <c r="E4569" i="1"/>
  <c r="B4569" i="1"/>
  <c r="K4568" i="1"/>
  <c r="E4568" i="1"/>
  <c r="B4568" i="1"/>
  <c r="K4567" i="1"/>
  <c r="E4567" i="1"/>
  <c r="B4567" i="1"/>
  <c r="K4566" i="1"/>
  <c r="E4566" i="1"/>
  <c r="B4566" i="1"/>
  <c r="K4565" i="1"/>
  <c r="E4565" i="1"/>
  <c r="B4565" i="1"/>
  <c r="K4564" i="1"/>
  <c r="E4564" i="1"/>
  <c r="B4564" i="1"/>
  <c r="K4563" i="1"/>
  <c r="E4563" i="1"/>
  <c r="B4563" i="1"/>
  <c r="K4562" i="1"/>
  <c r="E4562" i="1"/>
  <c r="B4562" i="1"/>
  <c r="K4561" i="1"/>
  <c r="E4561" i="1"/>
  <c r="B4561" i="1"/>
  <c r="K4560" i="1"/>
  <c r="E4560" i="1"/>
  <c r="B4560" i="1"/>
  <c r="K4559" i="1"/>
  <c r="E4559" i="1"/>
  <c r="B4559" i="1"/>
  <c r="E4558" i="1"/>
  <c r="B4558" i="1"/>
  <c r="K4557" i="1"/>
  <c r="E4557" i="1"/>
  <c r="B4557" i="1"/>
  <c r="K4556" i="1"/>
  <c r="E4556" i="1"/>
  <c r="B4556" i="1"/>
  <c r="K4555" i="1"/>
  <c r="E4555" i="1"/>
  <c r="B4555" i="1"/>
  <c r="K4554" i="1"/>
  <c r="E4554" i="1"/>
  <c r="B4554" i="1"/>
  <c r="K4553" i="1"/>
  <c r="E4553" i="1"/>
  <c r="B4553" i="1"/>
  <c r="K4552" i="1"/>
  <c r="E4552" i="1"/>
  <c r="B4552" i="1"/>
  <c r="K4551" i="1"/>
  <c r="E4551" i="1"/>
  <c r="B4551" i="1"/>
  <c r="K4550" i="1"/>
  <c r="E4550" i="1"/>
  <c r="B4550" i="1"/>
  <c r="K4549" i="1"/>
  <c r="E4549" i="1"/>
  <c r="B4549" i="1"/>
  <c r="K4548" i="1"/>
  <c r="E4548" i="1"/>
  <c r="B4548" i="1"/>
  <c r="K4547" i="1"/>
  <c r="E4547" i="1"/>
  <c r="B4547" i="1"/>
  <c r="K4546" i="1"/>
  <c r="E4546" i="1"/>
  <c r="B4546" i="1"/>
  <c r="K4545" i="1"/>
  <c r="E4545" i="1"/>
  <c r="B4545" i="1"/>
  <c r="K4544" i="1"/>
  <c r="E4544" i="1"/>
  <c r="B4544" i="1"/>
  <c r="K4543" i="1"/>
  <c r="E4543" i="1"/>
  <c r="B4543" i="1"/>
  <c r="K4542" i="1"/>
  <c r="E4542" i="1"/>
  <c r="B4542" i="1"/>
  <c r="K4541" i="1"/>
  <c r="E4541" i="1"/>
  <c r="B4541" i="1"/>
  <c r="K4540" i="1"/>
  <c r="E4540" i="1"/>
  <c r="B4540" i="1"/>
  <c r="K4539" i="1"/>
  <c r="E4539" i="1"/>
  <c r="B4539" i="1"/>
  <c r="K4538" i="1"/>
  <c r="E4538" i="1"/>
  <c r="B4538" i="1"/>
  <c r="K4537" i="1"/>
  <c r="E4537" i="1"/>
  <c r="B4537" i="1"/>
  <c r="K4536" i="1"/>
  <c r="E4536" i="1"/>
  <c r="B4536" i="1"/>
  <c r="K4535" i="1"/>
  <c r="E4535" i="1"/>
  <c r="B4535" i="1"/>
  <c r="K4534" i="1"/>
  <c r="E4534" i="1"/>
  <c r="B4534" i="1"/>
  <c r="K4533" i="1"/>
  <c r="E4533" i="1"/>
  <c r="B4533" i="1"/>
  <c r="K4532" i="1"/>
  <c r="E4532" i="1"/>
  <c r="B4532" i="1"/>
  <c r="K4531" i="1"/>
  <c r="E4531" i="1"/>
  <c r="B4531" i="1"/>
  <c r="K4530" i="1"/>
  <c r="E4530" i="1"/>
  <c r="B4530" i="1"/>
  <c r="K4529" i="1"/>
  <c r="E4529" i="1"/>
  <c r="B4529" i="1"/>
  <c r="K4528" i="1"/>
  <c r="E4528" i="1"/>
  <c r="B4528" i="1"/>
  <c r="K4527" i="1"/>
  <c r="E4527" i="1"/>
  <c r="B4527" i="1"/>
  <c r="K4526" i="1"/>
  <c r="E4526" i="1"/>
  <c r="B4526" i="1"/>
  <c r="K4525" i="1"/>
  <c r="E4525" i="1"/>
  <c r="B4525" i="1"/>
  <c r="K4524" i="1"/>
  <c r="E4524" i="1"/>
  <c r="B4524" i="1"/>
  <c r="K4523" i="1"/>
  <c r="E4523" i="1"/>
  <c r="B4523" i="1"/>
  <c r="K4522" i="1"/>
  <c r="E4522" i="1"/>
  <c r="B4522" i="1"/>
  <c r="K4521" i="1"/>
  <c r="E4521" i="1"/>
  <c r="B4521" i="1"/>
  <c r="K4520" i="1"/>
  <c r="E4520" i="1"/>
  <c r="B4520" i="1"/>
  <c r="K4519" i="1"/>
  <c r="E4519" i="1"/>
  <c r="B4519" i="1"/>
  <c r="K4518" i="1"/>
  <c r="E4518" i="1"/>
  <c r="B4518" i="1"/>
  <c r="K4517" i="1"/>
  <c r="E4517" i="1"/>
  <c r="B4517" i="1"/>
  <c r="K4516" i="1"/>
  <c r="E4516" i="1"/>
  <c r="B4516" i="1"/>
  <c r="K4515" i="1"/>
  <c r="E4515" i="1"/>
  <c r="B4515" i="1"/>
  <c r="K4514" i="1"/>
  <c r="E4514" i="1"/>
  <c r="B4514" i="1"/>
  <c r="K4513" i="1"/>
  <c r="E4513" i="1"/>
  <c r="B4513" i="1"/>
  <c r="K4512" i="1"/>
  <c r="E4512" i="1"/>
  <c r="B4512" i="1"/>
  <c r="K4511" i="1"/>
  <c r="E4511" i="1"/>
  <c r="B4511" i="1"/>
  <c r="K4510" i="1"/>
  <c r="E4510" i="1"/>
  <c r="B4510" i="1"/>
  <c r="K4509" i="1"/>
  <c r="E4509" i="1"/>
  <c r="B4509" i="1"/>
  <c r="K4508" i="1"/>
  <c r="E4508" i="1"/>
  <c r="B4508" i="1"/>
  <c r="K4507" i="1"/>
  <c r="E4507" i="1"/>
  <c r="B4507" i="1"/>
  <c r="K4506" i="1"/>
  <c r="E4506" i="1"/>
  <c r="B4506" i="1"/>
  <c r="K4505" i="1"/>
  <c r="E4505" i="1"/>
  <c r="B4505" i="1"/>
  <c r="K4504" i="1"/>
  <c r="E4504" i="1"/>
  <c r="B4504" i="1"/>
  <c r="K4503" i="1"/>
  <c r="E4503" i="1"/>
  <c r="B4503" i="1"/>
  <c r="K4502" i="1"/>
  <c r="E4502" i="1"/>
  <c r="B4502" i="1"/>
  <c r="K4501" i="1"/>
  <c r="E4501" i="1"/>
  <c r="B4501" i="1"/>
  <c r="K4500" i="1"/>
  <c r="E4500" i="1"/>
  <c r="B4500" i="1"/>
  <c r="K4499" i="1"/>
  <c r="E4499" i="1"/>
  <c r="B4499" i="1"/>
  <c r="K4498" i="1"/>
  <c r="E4498" i="1"/>
  <c r="B4498" i="1"/>
  <c r="K4497" i="1"/>
  <c r="E4497" i="1"/>
  <c r="B4497" i="1"/>
  <c r="K4496" i="1"/>
  <c r="E4496" i="1"/>
  <c r="B4496" i="1"/>
  <c r="K4495" i="1"/>
  <c r="E4495" i="1"/>
  <c r="B4495" i="1"/>
  <c r="K4494" i="1"/>
  <c r="E4494" i="1"/>
  <c r="B4494" i="1"/>
  <c r="K4493" i="1"/>
  <c r="E4493" i="1"/>
  <c r="B4493" i="1"/>
  <c r="K4492" i="1"/>
  <c r="E4492" i="1"/>
  <c r="B4492" i="1"/>
  <c r="K4491" i="1"/>
  <c r="E4491" i="1"/>
  <c r="B4491" i="1"/>
  <c r="K4490" i="1"/>
  <c r="E4490" i="1"/>
  <c r="B4490" i="1"/>
  <c r="K4489" i="1"/>
  <c r="E4489" i="1"/>
  <c r="B4489" i="1"/>
  <c r="K4488" i="1"/>
  <c r="E4488" i="1"/>
  <c r="B4488" i="1"/>
  <c r="K4487" i="1"/>
  <c r="E4487" i="1"/>
  <c r="B4487" i="1"/>
  <c r="K4486" i="1"/>
  <c r="E4486" i="1"/>
  <c r="B4486" i="1"/>
  <c r="K4485" i="1"/>
  <c r="E4485" i="1"/>
  <c r="B4485" i="1"/>
  <c r="K4484" i="1"/>
  <c r="E4484" i="1"/>
  <c r="B4484" i="1"/>
  <c r="K4483" i="1"/>
  <c r="E4483" i="1"/>
  <c r="B4483" i="1"/>
  <c r="K4482" i="1"/>
  <c r="E4482" i="1"/>
  <c r="B4482" i="1"/>
  <c r="K4481" i="1"/>
  <c r="E4481" i="1"/>
  <c r="B4481" i="1"/>
  <c r="K4480" i="1"/>
  <c r="E4480" i="1"/>
  <c r="B4480" i="1"/>
  <c r="K4479" i="1"/>
  <c r="E4479" i="1"/>
  <c r="B4479" i="1"/>
  <c r="K4478" i="1"/>
  <c r="E4478" i="1"/>
  <c r="B4478" i="1"/>
  <c r="K4477" i="1"/>
  <c r="E4477" i="1"/>
  <c r="B4477" i="1"/>
  <c r="K4476" i="1"/>
  <c r="E4476" i="1"/>
  <c r="B4476" i="1"/>
  <c r="K4475" i="1"/>
  <c r="E4475" i="1"/>
  <c r="B4475" i="1"/>
  <c r="K4474" i="1"/>
  <c r="E4474" i="1"/>
  <c r="B4474" i="1"/>
  <c r="K4473" i="1"/>
  <c r="E4473" i="1"/>
  <c r="B4473" i="1"/>
  <c r="K4472" i="1"/>
  <c r="E4472" i="1"/>
  <c r="B4472" i="1"/>
  <c r="K4471" i="1"/>
  <c r="E4471" i="1"/>
  <c r="B4471" i="1"/>
  <c r="K4470" i="1"/>
  <c r="E4470" i="1"/>
  <c r="B4470" i="1"/>
  <c r="K4469" i="1"/>
  <c r="E4469" i="1"/>
  <c r="B4469" i="1"/>
  <c r="K4468" i="1"/>
  <c r="E4468" i="1"/>
  <c r="B4468" i="1"/>
  <c r="K4467" i="1"/>
  <c r="E4467" i="1"/>
  <c r="B4467" i="1"/>
  <c r="K4466" i="1"/>
  <c r="E4466" i="1"/>
  <c r="B4466" i="1"/>
  <c r="K4465" i="1"/>
  <c r="E4465" i="1"/>
  <c r="B4465" i="1"/>
  <c r="K4464" i="1"/>
  <c r="E4464" i="1"/>
  <c r="B4464" i="1"/>
  <c r="K4463" i="1"/>
  <c r="E4463" i="1"/>
  <c r="B4463" i="1"/>
  <c r="K4462" i="1"/>
  <c r="E4462" i="1"/>
  <c r="B4462" i="1"/>
  <c r="K4461" i="1"/>
  <c r="E4461" i="1"/>
  <c r="B4461" i="1"/>
  <c r="K4460" i="1"/>
  <c r="E4460" i="1"/>
  <c r="B4460" i="1"/>
  <c r="K4459" i="1"/>
  <c r="E4459" i="1"/>
  <c r="B4459" i="1"/>
  <c r="K4458" i="1"/>
  <c r="E4458" i="1"/>
  <c r="B4458" i="1"/>
  <c r="K4457" i="1"/>
  <c r="E4457" i="1"/>
  <c r="B4457" i="1"/>
  <c r="K4456" i="1"/>
  <c r="E4456" i="1"/>
  <c r="B4456" i="1"/>
  <c r="K4455" i="1"/>
  <c r="E4455" i="1"/>
  <c r="B4455" i="1"/>
  <c r="K4454" i="1"/>
  <c r="E4454" i="1"/>
  <c r="B4454" i="1"/>
  <c r="K4453" i="1"/>
  <c r="E4453" i="1"/>
  <c r="B4453" i="1"/>
  <c r="K4452" i="1"/>
  <c r="E4452" i="1"/>
  <c r="B4452" i="1"/>
  <c r="E4451" i="1"/>
  <c r="B4451" i="1"/>
  <c r="K4450" i="1"/>
  <c r="E4450" i="1"/>
  <c r="B4450" i="1"/>
  <c r="K4449" i="1"/>
  <c r="E4449" i="1"/>
  <c r="B4449" i="1"/>
  <c r="K4448" i="1"/>
  <c r="E4448" i="1"/>
  <c r="B4448" i="1"/>
  <c r="K4447" i="1"/>
  <c r="E4447" i="1"/>
  <c r="B4447" i="1"/>
  <c r="K4446" i="1"/>
  <c r="E4446" i="1"/>
  <c r="B4446" i="1"/>
  <c r="K4445" i="1"/>
  <c r="E4445" i="1"/>
  <c r="B4445" i="1"/>
  <c r="K4444" i="1"/>
  <c r="E4444" i="1"/>
  <c r="B4444" i="1"/>
  <c r="K4443" i="1"/>
  <c r="E4443" i="1"/>
  <c r="B4443" i="1"/>
  <c r="K4442" i="1"/>
  <c r="E4442" i="1"/>
  <c r="B4442" i="1"/>
  <c r="K4441" i="1"/>
  <c r="E4441" i="1"/>
  <c r="B4441" i="1"/>
  <c r="K4440" i="1"/>
  <c r="E4440" i="1"/>
  <c r="B4440" i="1"/>
  <c r="K4439" i="1"/>
  <c r="E4439" i="1"/>
  <c r="B4439" i="1"/>
  <c r="K4438" i="1"/>
  <c r="E4438" i="1"/>
  <c r="B4438" i="1"/>
  <c r="K4437" i="1"/>
  <c r="E4437" i="1"/>
  <c r="B4437" i="1"/>
  <c r="K4436" i="1"/>
  <c r="E4436" i="1"/>
  <c r="B4436" i="1"/>
  <c r="K4435" i="1"/>
  <c r="E4435" i="1"/>
  <c r="B4435" i="1"/>
  <c r="K4434" i="1"/>
  <c r="E4434" i="1"/>
  <c r="B4434" i="1"/>
  <c r="K4433" i="1"/>
  <c r="E4433" i="1"/>
  <c r="B4433" i="1"/>
  <c r="K4432" i="1"/>
  <c r="E4432" i="1"/>
  <c r="B4432" i="1"/>
  <c r="K4431" i="1"/>
  <c r="E4431" i="1"/>
  <c r="B4431" i="1"/>
  <c r="K4430" i="1"/>
  <c r="E4430" i="1"/>
  <c r="B4430" i="1"/>
  <c r="K4429" i="1"/>
  <c r="E4429" i="1"/>
  <c r="B4429" i="1"/>
  <c r="K4428" i="1"/>
  <c r="E4428" i="1"/>
  <c r="B4428" i="1"/>
  <c r="K4427" i="1"/>
  <c r="E4427" i="1"/>
  <c r="B4427" i="1"/>
  <c r="K4426" i="1"/>
  <c r="E4426" i="1"/>
  <c r="B4426" i="1"/>
  <c r="K4425" i="1"/>
  <c r="E4425" i="1"/>
  <c r="B4425" i="1"/>
  <c r="K4424" i="1"/>
  <c r="E4424" i="1"/>
  <c r="B4424" i="1"/>
  <c r="K4423" i="1"/>
  <c r="E4423" i="1"/>
  <c r="B4423" i="1"/>
  <c r="K4422" i="1"/>
  <c r="E4422" i="1"/>
  <c r="B4422" i="1"/>
  <c r="K4421" i="1"/>
  <c r="E4421" i="1"/>
  <c r="B4421" i="1"/>
  <c r="K4420" i="1"/>
  <c r="E4420" i="1"/>
  <c r="B4420" i="1"/>
  <c r="K4419" i="1"/>
  <c r="E4419" i="1"/>
  <c r="B4419" i="1"/>
  <c r="K4418" i="1"/>
  <c r="E4418" i="1"/>
  <c r="B4418" i="1"/>
  <c r="K4417" i="1"/>
  <c r="E4417" i="1"/>
  <c r="B4417" i="1"/>
  <c r="K4416" i="1"/>
  <c r="E4416" i="1"/>
  <c r="B4416" i="1"/>
  <c r="K4415" i="1"/>
  <c r="E4415" i="1"/>
  <c r="B4415" i="1"/>
  <c r="K4414" i="1"/>
  <c r="E4414" i="1"/>
  <c r="B4414" i="1"/>
  <c r="K4413" i="1"/>
  <c r="E4413" i="1"/>
  <c r="B4413" i="1"/>
  <c r="K4412" i="1"/>
  <c r="E4412" i="1"/>
  <c r="B4412" i="1"/>
  <c r="K4411" i="1"/>
  <c r="E4411" i="1"/>
  <c r="B4411" i="1"/>
  <c r="K4410" i="1"/>
  <c r="E4410" i="1"/>
  <c r="B4410" i="1"/>
  <c r="K4409" i="1"/>
  <c r="E4409" i="1"/>
  <c r="B4409" i="1"/>
  <c r="K4408" i="1"/>
  <c r="E4408" i="1"/>
  <c r="B4408" i="1"/>
  <c r="K4407" i="1"/>
  <c r="E4407" i="1"/>
  <c r="B4407" i="1"/>
  <c r="K4406" i="1"/>
  <c r="E4406" i="1"/>
  <c r="B4406" i="1"/>
  <c r="K4405" i="1"/>
  <c r="E4405" i="1"/>
  <c r="B4405" i="1"/>
  <c r="K4404" i="1"/>
  <c r="E4404" i="1"/>
  <c r="B4404" i="1"/>
  <c r="K4403" i="1"/>
  <c r="E4403" i="1"/>
  <c r="B4403" i="1"/>
  <c r="K4402" i="1"/>
  <c r="E4402" i="1"/>
  <c r="B4402" i="1"/>
  <c r="K4401" i="1"/>
  <c r="E4401" i="1"/>
  <c r="B4401" i="1"/>
  <c r="K4400" i="1"/>
  <c r="E4400" i="1"/>
  <c r="B4400" i="1"/>
  <c r="K4399" i="1"/>
  <c r="E4399" i="1"/>
  <c r="B4399" i="1"/>
  <c r="K4398" i="1"/>
  <c r="E4398" i="1"/>
  <c r="B4398" i="1"/>
  <c r="K4397" i="1"/>
  <c r="E4397" i="1"/>
  <c r="B4397" i="1"/>
  <c r="K4396" i="1"/>
  <c r="E4396" i="1"/>
  <c r="B4396" i="1"/>
  <c r="K4395" i="1"/>
  <c r="E4395" i="1"/>
  <c r="B4395" i="1"/>
  <c r="K4394" i="1"/>
  <c r="E4394" i="1"/>
  <c r="B4394" i="1"/>
  <c r="K4393" i="1"/>
  <c r="E4393" i="1"/>
  <c r="B4393" i="1"/>
  <c r="K4392" i="1"/>
  <c r="E4392" i="1"/>
  <c r="B4392" i="1"/>
  <c r="K4391" i="1"/>
  <c r="E4391" i="1"/>
  <c r="B4391" i="1"/>
  <c r="K4390" i="1"/>
  <c r="E4390" i="1"/>
  <c r="B4390" i="1"/>
  <c r="K4389" i="1"/>
  <c r="E4389" i="1"/>
  <c r="B4389" i="1"/>
  <c r="K4388" i="1"/>
  <c r="E4388" i="1"/>
  <c r="B4388" i="1"/>
  <c r="K4387" i="1"/>
  <c r="E4387" i="1"/>
  <c r="B4387" i="1"/>
  <c r="K4386" i="1"/>
  <c r="E4386" i="1"/>
  <c r="B4386" i="1"/>
  <c r="K4385" i="1"/>
  <c r="E4385" i="1"/>
  <c r="B4385" i="1"/>
  <c r="K4384" i="1"/>
  <c r="E4384" i="1"/>
  <c r="B4384" i="1"/>
  <c r="K4383" i="1"/>
  <c r="E4383" i="1"/>
  <c r="B4383" i="1"/>
  <c r="K4382" i="1"/>
  <c r="E4382" i="1"/>
  <c r="B4382" i="1"/>
  <c r="K4381" i="1"/>
  <c r="E4381" i="1"/>
  <c r="B4381" i="1"/>
  <c r="K4380" i="1"/>
  <c r="E4380" i="1"/>
  <c r="B4380" i="1"/>
  <c r="K4379" i="1"/>
  <c r="E4379" i="1"/>
  <c r="B4379" i="1"/>
  <c r="K4378" i="1"/>
  <c r="E4378" i="1"/>
  <c r="B4378" i="1"/>
  <c r="K4377" i="1"/>
  <c r="E4377" i="1"/>
  <c r="B4377" i="1"/>
  <c r="K4376" i="1"/>
  <c r="E4376" i="1"/>
  <c r="B4376" i="1"/>
  <c r="K4375" i="1"/>
  <c r="E4375" i="1"/>
  <c r="B4375" i="1"/>
  <c r="K4374" i="1"/>
  <c r="E4374" i="1"/>
  <c r="B4374" i="1"/>
  <c r="K4373" i="1"/>
  <c r="E4373" i="1"/>
  <c r="B4373" i="1"/>
  <c r="K4372" i="1"/>
  <c r="E4372" i="1"/>
  <c r="B4372" i="1"/>
  <c r="K4371" i="1"/>
  <c r="E4371" i="1"/>
  <c r="B4371" i="1"/>
  <c r="K4370" i="1"/>
  <c r="E4370" i="1"/>
  <c r="B4370" i="1"/>
  <c r="K4369" i="1"/>
  <c r="E4369" i="1"/>
  <c r="B4369" i="1"/>
  <c r="K4368" i="1"/>
  <c r="E4368" i="1"/>
  <c r="B4368" i="1"/>
  <c r="K4367" i="1"/>
  <c r="E4367" i="1"/>
  <c r="B4367" i="1"/>
  <c r="K4366" i="1"/>
  <c r="E4366" i="1"/>
  <c r="B4366" i="1"/>
  <c r="K4365" i="1"/>
  <c r="E4365" i="1"/>
  <c r="B4365" i="1"/>
  <c r="K4364" i="1"/>
  <c r="E4364" i="1"/>
  <c r="B4364" i="1"/>
  <c r="K4363" i="1"/>
  <c r="E4363" i="1"/>
  <c r="B4363" i="1"/>
  <c r="K4362" i="1"/>
  <c r="E4362" i="1"/>
  <c r="B4362" i="1"/>
  <c r="K4361" i="1"/>
  <c r="E4361" i="1"/>
  <c r="B4361" i="1"/>
  <c r="K4360" i="1"/>
  <c r="E4360" i="1"/>
  <c r="B4360" i="1"/>
  <c r="K4359" i="1"/>
  <c r="E4359" i="1"/>
  <c r="B4359" i="1"/>
  <c r="K4358" i="1"/>
  <c r="E4358" i="1"/>
  <c r="B4358" i="1"/>
  <c r="K4357" i="1"/>
  <c r="E4357" i="1"/>
  <c r="B4357" i="1"/>
  <c r="K4356" i="1"/>
  <c r="E4356" i="1"/>
  <c r="B4356" i="1"/>
  <c r="K4355" i="1"/>
  <c r="E4355" i="1"/>
  <c r="B4355" i="1"/>
  <c r="K4354" i="1"/>
  <c r="E4354" i="1"/>
  <c r="B4354" i="1"/>
  <c r="K4353" i="1"/>
  <c r="E4353" i="1"/>
  <c r="B4353" i="1"/>
  <c r="K4352" i="1"/>
  <c r="E4352" i="1"/>
  <c r="B4352" i="1"/>
  <c r="K4351" i="1"/>
  <c r="E4351" i="1"/>
  <c r="B4351" i="1"/>
  <c r="K4350" i="1"/>
  <c r="E4350" i="1"/>
  <c r="B4350" i="1"/>
  <c r="K4349" i="1"/>
  <c r="E4349" i="1"/>
  <c r="B4349" i="1"/>
  <c r="K4348" i="1"/>
  <c r="E4348" i="1"/>
  <c r="B4348" i="1"/>
  <c r="K4347" i="1"/>
  <c r="E4347" i="1"/>
  <c r="B4347" i="1"/>
  <c r="K4346" i="1"/>
  <c r="E4346" i="1"/>
  <c r="B4346" i="1"/>
  <c r="K4345" i="1"/>
  <c r="E4345" i="1"/>
  <c r="B4345" i="1"/>
  <c r="K4344" i="1"/>
  <c r="E4344" i="1"/>
  <c r="B4344" i="1"/>
  <c r="K4343" i="1"/>
  <c r="E4343" i="1"/>
  <c r="B4343" i="1"/>
  <c r="K4342" i="1"/>
  <c r="E4342" i="1"/>
  <c r="B4342" i="1"/>
  <c r="K4341" i="1"/>
  <c r="E4341" i="1"/>
  <c r="B4341" i="1"/>
  <c r="K4340" i="1"/>
  <c r="E4340" i="1"/>
  <c r="B4340" i="1"/>
  <c r="K4339" i="1"/>
  <c r="E4339" i="1"/>
  <c r="B4339" i="1"/>
  <c r="K4338" i="1"/>
  <c r="E4338" i="1"/>
  <c r="B4338" i="1"/>
  <c r="K4337" i="1"/>
  <c r="E4337" i="1"/>
  <c r="B4337" i="1"/>
  <c r="K4336" i="1"/>
  <c r="E4336" i="1"/>
  <c r="B4336" i="1"/>
  <c r="K4335" i="1"/>
  <c r="E4335" i="1"/>
  <c r="B4335" i="1"/>
  <c r="K4334" i="1"/>
  <c r="E4334" i="1"/>
  <c r="B4334" i="1"/>
  <c r="K4333" i="1"/>
  <c r="E4333" i="1"/>
  <c r="B4333" i="1"/>
  <c r="K4332" i="1"/>
  <c r="E4332" i="1"/>
  <c r="B4332" i="1"/>
  <c r="K4331" i="1"/>
  <c r="E4331" i="1"/>
  <c r="B4331" i="1"/>
  <c r="K4330" i="1"/>
  <c r="E4330" i="1"/>
  <c r="B4330" i="1"/>
  <c r="K4329" i="1"/>
  <c r="E4329" i="1"/>
  <c r="B4329" i="1"/>
  <c r="K4328" i="1"/>
  <c r="E4328" i="1"/>
  <c r="B4328" i="1"/>
  <c r="K4327" i="1"/>
  <c r="E4327" i="1"/>
  <c r="B4327" i="1"/>
  <c r="K4326" i="1"/>
  <c r="E4326" i="1"/>
  <c r="B4326" i="1"/>
  <c r="K4325" i="1"/>
  <c r="E4325" i="1"/>
  <c r="B4325" i="1"/>
  <c r="K4324" i="1"/>
  <c r="E4324" i="1"/>
  <c r="B4324" i="1"/>
  <c r="K4323" i="1"/>
  <c r="E4323" i="1"/>
  <c r="B4323" i="1"/>
  <c r="K4322" i="1"/>
  <c r="E4322" i="1"/>
  <c r="B4322" i="1"/>
  <c r="K4321" i="1"/>
  <c r="E4321" i="1"/>
  <c r="B4321" i="1"/>
  <c r="K4320" i="1"/>
  <c r="E4320" i="1"/>
  <c r="B4320" i="1"/>
  <c r="K4319" i="1"/>
  <c r="E4319" i="1"/>
  <c r="B4319" i="1"/>
  <c r="K4318" i="1"/>
  <c r="E4318" i="1"/>
  <c r="B4318" i="1"/>
  <c r="K4317" i="1"/>
  <c r="E4317" i="1"/>
  <c r="B4317" i="1"/>
  <c r="K4316" i="1"/>
  <c r="E4316" i="1"/>
  <c r="B4316" i="1"/>
  <c r="K4315" i="1"/>
  <c r="E4315" i="1"/>
  <c r="B4315" i="1"/>
  <c r="K4314" i="1"/>
  <c r="E4314" i="1"/>
  <c r="B4314" i="1"/>
  <c r="K4313" i="1"/>
  <c r="E4313" i="1"/>
  <c r="B4313" i="1"/>
  <c r="K4312" i="1"/>
  <c r="E4312" i="1"/>
  <c r="B4312" i="1"/>
  <c r="K4311" i="1"/>
  <c r="E4311" i="1"/>
  <c r="B4311" i="1"/>
  <c r="K4310" i="1"/>
  <c r="E4310" i="1"/>
  <c r="B4310" i="1"/>
  <c r="K4309" i="1"/>
  <c r="E4309" i="1"/>
  <c r="B4309" i="1"/>
  <c r="K4308" i="1"/>
  <c r="E4308" i="1"/>
  <c r="B4308" i="1"/>
  <c r="K4307" i="1"/>
  <c r="E4307" i="1"/>
  <c r="B4307" i="1"/>
  <c r="K4306" i="1"/>
  <c r="E4306" i="1"/>
  <c r="B4306" i="1"/>
  <c r="K4305" i="1"/>
  <c r="E4305" i="1"/>
  <c r="B4305" i="1"/>
  <c r="K4304" i="1"/>
  <c r="E4304" i="1"/>
  <c r="B4304" i="1"/>
  <c r="K4303" i="1"/>
  <c r="E4303" i="1"/>
  <c r="B4303" i="1"/>
  <c r="K4302" i="1"/>
  <c r="E4302" i="1"/>
  <c r="B4302" i="1"/>
  <c r="K4301" i="1"/>
  <c r="E4301" i="1"/>
  <c r="B4301" i="1"/>
  <c r="K4300" i="1"/>
  <c r="E4300" i="1"/>
  <c r="B4300" i="1"/>
  <c r="K4299" i="1"/>
  <c r="E4299" i="1"/>
  <c r="B4299" i="1"/>
  <c r="K4298" i="1"/>
  <c r="E4298" i="1"/>
  <c r="B4298" i="1"/>
  <c r="K4297" i="1"/>
  <c r="E4297" i="1"/>
  <c r="B4297" i="1"/>
  <c r="K4296" i="1"/>
  <c r="E4296" i="1"/>
  <c r="B4296" i="1"/>
  <c r="K4295" i="1"/>
  <c r="E4295" i="1"/>
  <c r="B4295" i="1"/>
  <c r="K4294" i="1"/>
  <c r="E4294" i="1"/>
  <c r="B4294" i="1"/>
  <c r="K4293" i="1"/>
  <c r="E4293" i="1"/>
  <c r="B4293" i="1"/>
  <c r="K4292" i="1"/>
  <c r="E4292" i="1"/>
  <c r="B4292" i="1"/>
  <c r="K4291" i="1"/>
  <c r="E4291" i="1"/>
  <c r="B4291" i="1"/>
  <c r="K4290" i="1"/>
  <c r="E4290" i="1"/>
  <c r="B4290" i="1"/>
  <c r="K4289" i="1"/>
  <c r="E4289" i="1"/>
  <c r="B4289" i="1"/>
  <c r="K4288" i="1"/>
  <c r="E4288" i="1"/>
  <c r="B4288" i="1"/>
  <c r="K4287" i="1"/>
  <c r="E4287" i="1"/>
  <c r="B4287" i="1"/>
  <c r="K4286" i="1"/>
  <c r="E4286" i="1"/>
  <c r="B4286" i="1"/>
  <c r="K4285" i="1"/>
  <c r="E4285" i="1"/>
  <c r="B4285" i="1"/>
  <c r="K4284" i="1"/>
  <c r="E4284" i="1"/>
  <c r="B4284" i="1"/>
  <c r="K4283" i="1"/>
  <c r="E4283" i="1"/>
  <c r="B4283" i="1"/>
  <c r="K4282" i="1"/>
  <c r="E4282" i="1"/>
  <c r="B4282" i="1"/>
  <c r="K4281" i="1"/>
  <c r="E4281" i="1"/>
  <c r="B4281" i="1"/>
  <c r="K4280" i="1"/>
  <c r="E4280" i="1"/>
  <c r="B4280" i="1"/>
  <c r="K4279" i="1"/>
  <c r="E4279" i="1"/>
  <c r="B4279" i="1"/>
  <c r="K4278" i="1"/>
  <c r="E4278" i="1"/>
  <c r="B4278" i="1"/>
  <c r="K4277" i="1"/>
  <c r="E4277" i="1"/>
  <c r="B4277" i="1"/>
  <c r="K4276" i="1"/>
  <c r="E4276" i="1"/>
  <c r="B4276" i="1"/>
  <c r="K4275" i="1"/>
  <c r="E4275" i="1"/>
  <c r="B4275" i="1"/>
  <c r="K4274" i="1"/>
  <c r="E4274" i="1"/>
  <c r="B4274" i="1"/>
  <c r="K4273" i="1"/>
  <c r="E4273" i="1"/>
  <c r="B4273" i="1"/>
  <c r="K4272" i="1"/>
  <c r="E4272" i="1"/>
  <c r="B4272" i="1"/>
  <c r="K4271" i="1"/>
  <c r="E4271" i="1"/>
  <c r="B4271" i="1"/>
  <c r="K4270" i="1"/>
  <c r="E4270" i="1"/>
  <c r="B4270" i="1"/>
  <c r="K4269" i="1"/>
  <c r="E4269" i="1"/>
  <c r="B4269" i="1"/>
  <c r="K4268" i="1"/>
  <c r="E4268" i="1"/>
  <c r="B4268" i="1"/>
  <c r="K4267" i="1"/>
  <c r="E4267" i="1"/>
  <c r="B4267" i="1"/>
  <c r="K4266" i="1"/>
  <c r="E4266" i="1"/>
  <c r="B4266" i="1"/>
  <c r="K4265" i="1"/>
  <c r="E4265" i="1"/>
  <c r="B4265" i="1"/>
  <c r="K4264" i="1"/>
  <c r="E4264" i="1"/>
  <c r="B4264" i="1"/>
  <c r="K4263" i="1"/>
  <c r="E4263" i="1"/>
  <c r="B4263" i="1"/>
  <c r="K4262" i="1"/>
  <c r="E4262" i="1"/>
  <c r="B4262" i="1"/>
  <c r="K4261" i="1"/>
  <c r="E4261" i="1"/>
  <c r="B4261" i="1"/>
  <c r="K4260" i="1"/>
  <c r="E4260" i="1"/>
  <c r="B4260" i="1"/>
  <c r="K4259" i="1"/>
  <c r="E4259" i="1"/>
  <c r="B4259" i="1"/>
  <c r="K4258" i="1"/>
  <c r="E4258" i="1"/>
  <c r="B4258" i="1"/>
  <c r="K4257" i="1"/>
  <c r="E4257" i="1"/>
  <c r="B4257" i="1"/>
  <c r="K4256" i="1"/>
  <c r="E4256" i="1"/>
  <c r="B4256" i="1"/>
  <c r="K4255" i="1"/>
  <c r="E4255" i="1"/>
  <c r="B4255" i="1"/>
  <c r="K4254" i="1"/>
  <c r="E4254" i="1"/>
  <c r="B4254" i="1"/>
  <c r="K4253" i="1"/>
  <c r="E4253" i="1"/>
  <c r="B4253" i="1"/>
  <c r="K4252" i="1"/>
  <c r="E4252" i="1"/>
  <c r="B4252" i="1"/>
  <c r="K4251" i="1"/>
  <c r="E4251" i="1"/>
  <c r="B4251" i="1"/>
  <c r="K4250" i="1"/>
  <c r="E4250" i="1"/>
  <c r="B4250" i="1"/>
  <c r="K4249" i="1"/>
  <c r="E4249" i="1"/>
  <c r="B4249" i="1"/>
  <c r="K4248" i="1"/>
  <c r="E4248" i="1"/>
  <c r="B4248" i="1"/>
  <c r="K4247" i="1"/>
  <c r="E4247" i="1"/>
  <c r="B4247" i="1"/>
  <c r="K4246" i="1"/>
  <c r="E4246" i="1"/>
  <c r="B4246" i="1"/>
  <c r="K4245" i="1"/>
  <c r="E4245" i="1"/>
  <c r="B4245" i="1"/>
  <c r="K4244" i="1"/>
  <c r="E4244" i="1"/>
  <c r="B4244" i="1"/>
  <c r="K4243" i="1"/>
  <c r="E4243" i="1"/>
  <c r="B4243" i="1"/>
  <c r="K4242" i="1"/>
  <c r="E4242" i="1"/>
  <c r="B4242" i="1"/>
  <c r="K4241" i="1"/>
  <c r="E4241" i="1"/>
  <c r="B4241" i="1"/>
  <c r="K4240" i="1"/>
  <c r="E4240" i="1"/>
  <c r="B4240" i="1"/>
  <c r="K4239" i="1"/>
  <c r="E4239" i="1"/>
  <c r="B4239" i="1"/>
  <c r="K4238" i="1"/>
  <c r="E4238" i="1"/>
  <c r="B4238" i="1"/>
  <c r="K4237" i="1"/>
  <c r="E4237" i="1"/>
  <c r="B4237" i="1"/>
  <c r="K4236" i="1"/>
  <c r="E4236" i="1"/>
  <c r="B4236" i="1"/>
  <c r="K4235" i="1"/>
  <c r="E4235" i="1"/>
  <c r="B4235" i="1"/>
  <c r="K4234" i="1"/>
  <c r="E4234" i="1"/>
  <c r="B4234" i="1"/>
  <c r="K4233" i="1"/>
  <c r="E4233" i="1"/>
  <c r="B4233" i="1"/>
  <c r="K4232" i="1"/>
  <c r="E4232" i="1"/>
  <c r="B4232" i="1"/>
  <c r="K4231" i="1"/>
  <c r="E4231" i="1"/>
  <c r="B4231" i="1"/>
  <c r="K4230" i="1"/>
  <c r="E4230" i="1"/>
  <c r="B4230" i="1"/>
  <c r="K4229" i="1"/>
  <c r="E4229" i="1"/>
  <c r="B4229" i="1"/>
  <c r="K4228" i="1"/>
  <c r="E4228" i="1"/>
  <c r="B4228" i="1"/>
  <c r="K4227" i="1"/>
  <c r="E4227" i="1"/>
  <c r="B4227" i="1"/>
  <c r="K4226" i="1"/>
  <c r="E4226" i="1"/>
  <c r="B4226" i="1"/>
  <c r="K4225" i="1"/>
  <c r="E4225" i="1"/>
  <c r="B4225" i="1"/>
  <c r="K4224" i="1"/>
  <c r="E4224" i="1"/>
  <c r="B4224" i="1"/>
  <c r="K4223" i="1"/>
  <c r="E4223" i="1"/>
  <c r="B4223" i="1"/>
  <c r="K4222" i="1"/>
  <c r="E4222" i="1"/>
  <c r="B4222" i="1"/>
  <c r="K4221" i="1"/>
  <c r="E4221" i="1"/>
  <c r="B4221" i="1"/>
  <c r="K4220" i="1"/>
  <c r="E4220" i="1"/>
  <c r="B4220" i="1"/>
  <c r="K4219" i="1"/>
  <c r="E4219" i="1"/>
  <c r="B4219" i="1"/>
  <c r="K4218" i="1"/>
  <c r="E4218" i="1"/>
  <c r="B4218" i="1"/>
  <c r="K4217" i="1"/>
  <c r="E4217" i="1"/>
  <c r="B4217" i="1"/>
  <c r="K4216" i="1"/>
  <c r="E4216" i="1"/>
  <c r="B4216" i="1"/>
  <c r="K4215" i="1"/>
  <c r="E4215" i="1"/>
  <c r="B4215" i="1"/>
  <c r="K4214" i="1"/>
  <c r="E4214" i="1"/>
  <c r="B4214" i="1"/>
  <c r="K4213" i="1"/>
  <c r="E4213" i="1"/>
  <c r="B4213" i="1"/>
  <c r="K4212" i="1"/>
  <c r="E4212" i="1"/>
  <c r="B4212" i="1"/>
  <c r="K4211" i="1"/>
  <c r="E4211" i="1"/>
  <c r="B4211" i="1"/>
  <c r="K4210" i="1"/>
  <c r="E4210" i="1"/>
  <c r="B4210" i="1"/>
  <c r="K4209" i="1"/>
  <c r="E4209" i="1"/>
  <c r="B4209" i="1"/>
  <c r="K4208" i="1"/>
  <c r="E4208" i="1"/>
  <c r="B4208" i="1"/>
  <c r="K4207" i="1"/>
  <c r="E4207" i="1"/>
  <c r="B4207" i="1"/>
  <c r="K4206" i="1"/>
  <c r="E4206" i="1"/>
  <c r="B4206" i="1"/>
  <c r="K4205" i="1"/>
  <c r="E4205" i="1"/>
  <c r="B4205" i="1"/>
  <c r="E4204" i="1"/>
  <c r="B4204" i="1"/>
  <c r="K4203" i="1"/>
  <c r="E4203" i="1"/>
  <c r="B4203" i="1"/>
  <c r="K4202" i="1"/>
  <c r="E4202" i="1"/>
  <c r="B4202" i="1"/>
  <c r="K4201" i="1"/>
  <c r="E4201" i="1"/>
  <c r="B4201" i="1"/>
  <c r="K4200" i="1"/>
  <c r="E4200" i="1"/>
  <c r="B4200" i="1"/>
  <c r="K4199" i="1"/>
  <c r="E4199" i="1"/>
  <c r="B4199" i="1"/>
  <c r="K4198" i="1"/>
  <c r="E4198" i="1"/>
  <c r="B4198" i="1"/>
  <c r="E4197" i="1"/>
  <c r="B4197" i="1"/>
  <c r="K4196" i="1"/>
  <c r="E4196" i="1"/>
  <c r="B4196" i="1"/>
  <c r="K4195" i="1"/>
  <c r="E4195" i="1"/>
  <c r="B4195" i="1"/>
  <c r="K4194" i="1"/>
  <c r="E4194" i="1"/>
  <c r="B4194" i="1"/>
  <c r="K4193" i="1"/>
  <c r="E4193" i="1"/>
  <c r="B4193" i="1"/>
  <c r="K4192" i="1"/>
  <c r="E4192" i="1"/>
  <c r="B4192" i="1"/>
  <c r="E4191" i="1"/>
  <c r="B4191" i="1"/>
  <c r="K4190" i="1"/>
  <c r="E4190" i="1"/>
  <c r="B4190" i="1"/>
  <c r="K4189" i="1"/>
  <c r="E4189" i="1"/>
  <c r="B4189" i="1"/>
  <c r="K4188" i="1"/>
  <c r="E4188" i="1"/>
  <c r="B4188" i="1"/>
  <c r="K4187" i="1"/>
  <c r="E4187" i="1"/>
  <c r="B4187" i="1"/>
  <c r="K4186" i="1"/>
  <c r="E4186" i="1"/>
  <c r="B4186" i="1"/>
  <c r="K4185" i="1"/>
  <c r="E4185" i="1"/>
  <c r="B4185" i="1"/>
  <c r="K4184" i="1"/>
  <c r="E4184" i="1"/>
  <c r="B4184" i="1"/>
  <c r="K4183" i="1"/>
  <c r="E4183" i="1"/>
  <c r="B4183" i="1"/>
  <c r="E4182" i="1"/>
  <c r="B4182" i="1"/>
  <c r="K4181" i="1"/>
  <c r="E4181" i="1"/>
  <c r="B4181" i="1"/>
  <c r="K4180" i="1"/>
  <c r="E4180" i="1"/>
  <c r="B4180" i="1"/>
  <c r="K4179" i="1"/>
  <c r="E4179" i="1"/>
  <c r="B4179" i="1"/>
  <c r="K4178" i="1"/>
  <c r="E4178" i="1"/>
  <c r="B4178" i="1"/>
  <c r="K4177" i="1"/>
  <c r="E4177" i="1"/>
  <c r="B4177" i="1"/>
  <c r="K4176" i="1"/>
  <c r="E4176" i="1"/>
  <c r="B4176" i="1"/>
  <c r="K4175" i="1"/>
  <c r="E4175" i="1"/>
  <c r="B4175" i="1"/>
  <c r="K4174" i="1"/>
  <c r="E4174" i="1"/>
  <c r="B4174" i="1"/>
  <c r="K4173" i="1"/>
  <c r="E4173" i="1"/>
  <c r="B4173" i="1"/>
  <c r="K4172" i="1"/>
  <c r="E4172" i="1"/>
  <c r="B4172" i="1"/>
  <c r="K4171" i="1"/>
  <c r="E4171" i="1"/>
  <c r="B4171" i="1"/>
  <c r="K4170" i="1"/>
  <c r="E4170" i="1"/>
  <c r="B4170" i="1"/>
  <c r="K4169" i="1"/>
  <c r="E4169" i="1"/>
  <c r="B4169" i="1"/>
  <c r="K4168" i="1"/>
  <c r="E4168" i="1"/>
  <c r="B4168" i="1"/>
  <c r="K4167" i="1"/>
  <c r="E4167" i="1"/>
  <c r="B4167" i="1"/>
  <c r="K4166" i="1"/>
  <c r="E4166" i="1"/>
  <c r="B4166" i="1"/>
  <c r="K4165" i="1"/>
  <c r="E4165" i="1"/>
  <c r="B4165" i="1"/>
  <c r="K4164" i="1"/>
  <c r="E4164" i="1"/>
  <c r="B4164" i="1"/>
  <c r="K4163" i="1"/>
  <c r="E4163" i="1"/>
  <c r="B4163" i="1"/>
  <c r="K4162" i="1"/>
  <c r="E4162" i="1"/>
  <c r="B4162" i="1"/>
  <c r="K4161" i="1"/>
  <c r="E4161" i="1"/>
  <c r="B4161" i="1"/>
  <c r="K4160" i="1"/>
  <c r="E4160" i="1"/>
  <c r="B4160" i="1"/>
  <c r="K4159" i="1"/>
  <c r="E4159" i="1"/>
  <c r="B4159" i="1"/>
  <c r="K4158" i="1"/>
  <c r="E4158" i="1"/>
  <c r="B4158" i="1"/>
  <c r="K4157" i="1"/>
  <c r="E4157" i="1"/>
  <c r="B4157" i="1"/>
  <c r="K4156" i="1"/>
  <c r="E4156" i="1"/>
  <c r="B4156" i="1"/>
  <c r="K4155" i="1"/>
  <c r="E4155" i="1"/>
  <c r="B4155" i="1"/>
  <c r="K4154" i="1"/>
  <c r="E4154" i="1"/>
  <c r="B4154" i="1"/>
  <c r="K4153" i="1"/>
  <c r="E4153" i="1"/>
  <c r="B4153" i="1"/>
  <c r="K4152" i="1"/>
  <c r="E4152" i="1"/>
  <c r="B4152" i="1"/>
  <c r="K4151" i="1"/>
  <c r="E4151" i="1"/>
  <c r="B4151" i="1"/>
  <c r="K4150" i="1"/>
  <c r="E4150" i="1"/>
  <c r="B4150" i="1"/>
  <c r="K4149" i="1"/>
  <c r="E4149" i="1"/>
  <c r="B4149" i="1"/>
  <c r="K4148" i="1"/>
  <c r="E4148" i="1"/>
  <c r="B4148" i="1"/>
  <c r="K4147" i="1"/>
  <c r="E4147" i="1"/>
  <c r="B4147" i="1"/>
  <c r="K4146" i="1"/>
  <c r="E4146" i="1"/>
  <c r="B4146" i="1"/>
  <c r="K4145" i="1"/>
  <c r="E4145" i="1"/>
  <c r="B4145" i="1"/>
  <c r="K4144" i="1"/>
  <c r="E4144" i="1"/>
  <c r="B4144" i="1"/>
  <c r="K4143" i="1"/>
  <c r="E4143" i="1"/>
  <c r="B4143" i="1"/>
  <c r="K4142" i="1"/>
  <c r="E4142" i="1"/>
  <c r="B4142" i="1"/>
  <c r="K4141" i="1"/>
  <c r="E4141" i="1"/>
  <c r="B4141" i="1"/>
  <c r="K4140" i="1"/>
  <c r="E4140" i="1"/>
  <c r="B4140" i="1"/>
  <c r="K4139" i="1"/>
  <c r="E4139" i="1"/>
  <c r="B4139" i="1"/>
  <c r="K4138" i="1"/>
  <c r="E4138" i="1"/>
  <c r="B4138" i="1"/>
  <c r="K4137" i="1"/>
  <c r="E4137" i="1"/>
  <c r="B4137" i="1"/>
  <c r="K4136" i="1"/>
  <c r="E4136" i="1"/>
  <c r="B4136" i="1"/>
  <c r="K4135" i="1"/>
  <c r="E4135" i="1"/>
  <c r="B4135" i="1"/>
  <c r="K4134" i="1"/>
  <c r="E4134" i="1"/>
  <c r="B4134" i="1"/>
  <c r="K4133" i="1"/>
  <c r="E4133" i="1"/>
  <c r="B4133" i="1"/>
  <c r="E4132" i="1"/>
  <c r="B4132" i="1"/>
  <c r="K4131" i="1"/>
  <c r="E4131" i="1"/>
  <c r="B4131" i="1"/>
  <c r="K4130" i="1"/>
  <c r="E4130" i="1"/>
  <c r="B4130" i="1"/>
  <c r="K4129" i="1"/>
  <c r="E4129" i="1"/>
  <c r="B4129" i="1"/>
  <c r="K4128" i="1"/>
  <c r="E4128" i="1"/>
  <c r="B4128" i="1"/>
  <c r="K4127" i="1"/>
  <c r="E4127" i="1"/>
  <c r="B4127" i="1"/>
  <c r="K4126" i="1"/>
  <c r="E4126" i="1"/>
  <c r="B4126" i="1"/>
  <c r="K4125" i="1"/>
  <c r="E4125" i="1"/>
  <c r="B4125" i="1"/>
  <c r="K4124" i="1"/>
  <c r="E4124" i="1"/>
  <c r="B4124" i="1"/>
  <c r="K4123" i="1"/>
  <c r="E4123" i="1"/>
  <c r="B4123" i="1"/>
  <c r="K4122" i="1"/>
  <c r="E4122" i="1"/>
  <c r="B4122" i="1"/>
  <c r="K4121" i="1"/>
  <c r="E4121" i="1"/>
  <c r="B4121" i="1"/>
  <c r="K4120" i="1"/>
  <c r="E4120" i="1"/>
  <c r="B4120" i="1"/>
  <c r="E4119" i="1"/>
  <c r="B4119" i="1"/>
  <c r="K4118" i="1"/>
  <c r="E4118" i="1"/>
  <c r="B4118" i="1"/>
  <c r="K4117" i="1"/>
  <c r="E4117" i="1"/>
  <c r="B4117" i="1"/>
  <c r="K4116" i="1"/>
  <c r="E4116" i="1"/>
  <c r="B4116" i="1"/>
  <c r="K4115" i="1"/>
  <c r="E4115" i="1"/>
  <c r="B4115" i="1"/>
  <c r="K4114" i="1"/>
  <c r="E4114" i="1"/>
  <c r="B4114" i="1"/>
  <c r="K4113" i="1"/>
  <c r="E4113" i="1"/>
  <c r="B4113" i="1"/>
  <c r="K4112" i="1"/>
  <c r="E4112" i="1"/>
  <c r="B4112" i="1"/>
  <c r="K4111" i="1"/>
  <c r="E4111" i="1"/>
  <c r="B4111" i="1"/>
  <c r="K4110" i="1"/>
  <c r="E4110" i="1"/>
  <c r="B4110" i="1"/>
  <c r="K4109" i="1"/>
  <c r="E4109" i="1"/>
  <c r="B4109" i="1"/>
  <c r="K4108" i="1"/>
  <c r="E4108" i="1"/>
  <c r="B4108" i="1"/>
  <c r="K4107" i="1"/>
  <c r="E4107" i="1"/>
  <c r="B4107" i="1"/>
  <c r="K4106" i="1"/>
  <c r="E4106" i="1"/>
  <c r="B4106" i="1"/>
  <c r="K4105" i="1"/>
  <c r="E4105" i="1"/>
  <c r="B4105" i="1"/>
  <c r="K4104" i="1"/>
  <c r="E4104" i="1"/>
  <c r="B4104" i="1"/>
  <c r="K4103" i="1"/>
  <c r="E4103" i="1"/>
  <c r="B4103" i="1"/>
  <c r="K4102" i="1"/>
  <c r="E4102" i="1"/>
  <c r="B4102" i="1"/>
  <c r="K4101" i="1"/>
  <c r="E4101" i="1"/>
  <c r="B4101" i="1"/>
  <c r="K4100" i="1"/>
  <c r="E4100" i="1"/>
  <c r="B4100" i="1"/>
  <c r="E4099" i="1"/>
  <c r="B4099" i="1"/>
  <c r="K4098" i="1"/>
  <c r="E4098" i="1"/>
  <c r="B4098" i="1"/>
  <c r="K4097" i="1"/>
  <c r="E4097" i="1"/>
  <c r="B4097" i="1"/>
  <c r="K4096" i="1"/>
  <c r="E4096" i="1"/>
  <c r="B4096" i="1"/>
  <c r="K4095" i="1"/>
  <c r="E4095" i="1"/>
  <c r="B4095" i="1"/>
  <c r="K4094" i="1"/>
  <c r="E4094" i="1"/>
  <c r="B4094" i="1"/>
  <c r="K4093" i="1"/>
  <c r="E4093" i="1"/>
  <c r="B4093" i="1"/>
  <c r="K4092" i="1"/>
  <c r="E4092" i="1"/>
  <c r="B4092" i="1"/>
  <c r="K4091" i="1"/>
  <c r="E4091" i="1"/>
  <c r="B4091" i="1"/>
  <c r="K4090" i="1"/>
  <c r="E4090" i="1"/>
  <c r="B4090" i="1"/>
  <c r="K4089" i="1"/>
  <c r="E4089" i="1"/>
  <c r="B4089" i="1"/>
  <c r="K4088" i="1"/>
  <c r="E4088" i="1"/>
  <c r="B4088" i="1"/>
  <c r="K4087" i="1"/>
  <c r="E4087" i="1"/>
  <c r="B4087" i="1"/>
  <c r="K4086" i="1"/>
  <c r="E4086" i="1"/>
  <c r="B4086" i="1"/>
  <c r="K4085" i="1"/>
  <c r="E4085" i="1"/>
  <c r="B4085" i="1"/>
  <c r="K4084" i="1"/>
  <c r="E4084" i="1"/>
  <c r="B4084" i="1"/>
  <c r="K4083" i="1"/>
  <c r="E4083" i="1"/>
  <c r="B4083" i="1"/>
  <c r="K4082" i="1"/>
  <c r="E4082" i="1"/>
  <c r="B4082" i="1"/>
  <c r="K4081" i="1"/>
  <c r="E4081" i="1"/>
  <c r="B4081" i="1"/>
  <c r="K4080" i="1"/>
  <c r="E4080" i="1"/>
  <c r="B4080" i="1"/>
  <c r="K4079" i="1"/>
  <c r="E4079" i="1"/>
  <c r="B4079" i="1"/>
  <c r="K4078" i="1"/>
  <c r="E4078" i="1"/>
  <c r="B4078" i="1"/>
  <c r="K4077" i="1"/>
  <c r="E4077" i="1"/>
  <c r="B4077" i="1"/>
  <c r="K4076" i="1"/>
  <c r="E4076" i="1"/>
  <c r="B4076" i="1"/>
  <c r="K4075" i="1"/>
  <c r="E4075" i="1"/>
  <c r="B4075" i="1"/>
  <c r="K4074" i="1"/>
  <c r="E4074" i="1"/>
  <c r="B4074" i="1"/>
  <c r="K4073" i="1"/>
  <c r="E4073" i="1"/>
  <c r="B4073" i="1"/>
  <c r="K4072" i="1"/>
  <c r="E4072" i="1"/>
  <c r="B4072" i="1"/>
  <c r="K4071" i="1"/>
  <c r="E4071" i="1"/>
  <c r="B4071" i="1"/>
  <c r="K4070" i="1"/>
  <c r="E4070" i="1"/>
  <c r="B4070" i="1"/>
  <c r="K4069" i="1"/>
  <c r="E4069" i="1"/>
  <c r="B4069" i="1"/>
  <c r="K4068" i="1"/>
  <c r="E4068" i="1"/>
  <c r="B4068" i="1"/>
  <c r="K4067" i="1"/>
  <c r="E4067" i="1"/>
  <c r="B4067" i="1"/>
  <c r="K4066" i="1"/>
  <c r="E4066" i="1"/>
  <c r="B4066" i="1"/>
  <c r="K4065" i="1"/>
  <c r="E4065" i="1"/>
  <c r="B4065" i="1"/>
  <c r="K4064" i="1"/>
  <c r="E4064" i="1"/>
  <c r="B4064" i="1"/>
  <c r="K4063" i="1"/>
  <c r="E4063" i="1"/>
  <c r="B4063" i="1"/>
  <c r="K4062" i="1"/>
  <c r="E4062" i="1"/>
  <c r="B4062" i="1"/>
  <c r="K4061" i="1"/>
  <c r="E4061" i="1"/>
  <c r="B4061" i="1"/>
  <c r="K4060" i="1"/>
  <c r="E4060" i="1"/>
  <c r="B4060" i="1"/>
  <c r="K4059" i="1"/>
  <c r="E4059" i="1"/>
  <c r="B4059" i="1"/>
  <c r="K4058" i="1"/>
  <c r="E4058" i="1"/>
  <c r="B4058" i="1"/>
  <c r="K4057" i="1"/>
  <c r="E4057" i="1"/>
  <c r="B4057" i="1"/>
  <c r="K4056" i="1"/>
  <c r="E4056" i="1"/>
  <c r="B4056" i="1"/>
  <c r="K4055" i="1"/>
  <c r="E4055" i="1"/>
  <c r="B4055" i="1"/>
  <c r="K4054" i="1"/>
  <c r="E4054" i="1"/>
  <c r="B4054" i="1"/>
  <c r="K4053" i="1"/>
  <c r="E4053" i="1"/>
  <c r="B4053" i="1"/>
  <c r="K4052" i="1"/>
  <c r="E4052" i="1"/>
  <c r="B4052" i="1"/>
  <c r="K4051" i="1"/>
  <c r="E4051" i="1"/>
  <c r="B4051" i="1"/>
  <c r="K4050" i="1"/>
  <c r="E4050" i="1"/>
  <c r="B4050" i="1"/>
  <c r="K4049" i="1"/>
  <c r="E4049" i="1"/>
  <c r="B4049" i="1"/>
  <c r="K4048" i="1"/>
  <c r="E4048" i="1"/>
  <c r="B4048" i="1"/>
  <c r="K4047" i="1"/>
  <c r="E4047" i="1"/>
  <c r="B4047" i="1"/>
  <c r="K4046" i="1"/>
  <c r="E4046" i="1"/>
  <c r="B4046" i="1"/>
  <c r="K4045" i="1"/>
  <c r="E4045" i="1"/>
  <c r="B4045" i="1"/>
  <c r="K4044" i="1"/>
  <c r="E4044" i="1"/>
  <c r="B4044" i="1"/>
  <c r="K4043" i="1"/>
  <c r="E4043" i="1"/>
  <c r="B4043" i="1"/>
  <c r="K4042" i="1"/>
  <c r="E4042" i="1"/>
  <c r="B4042" i="1"/>
  <c r="K4041" i="1"/>
  <c r="E4041" i="1"/>
  <c r="B4041" i="1"/>
  <c r="K4040" i="1"/>
  <c r="E4040" i="1"/>
  <c r="B4040" i="1"/>
  <c r="K4039" i="1"/>
  <c r="E4039" i="1"/>
  <c r="B4039" i="1"/>
  <c r="K4038" i="1"/>
  <c r="E4038" i="1"/>
  <c r="B4038" i="1"/>
  <c r="K4037" i="1"/>
  <c r="E4037" i="1"/>
  <c r="B4037" i="1"/>
  <c r="K4036" i="1"/>
  <c r="E4036" i="1"/>
  <c r="B4036" i="1"/>
  <c r="K4035" i="1"/>
  <c r="E4035" i="1"/>
  <c r="B4035" i="1"/>
  <c r="K4034" i="1"/>
  <c r="E4034" i="1"/>
  <c r="B4034" i="1"/>
  <c r="K4033" i="1"/>
  <c r="E4033" i="1"/>
  <c r="B4033" i="1"/>
  <c r="K4032" i="1"/>
  <c r="E4032" i="1"/>
  <c r="B4032" i="1"/>
  <c r="E4031" i="1"/>
  <c r="B4031" i="1"/>
  <c r="K4030" i="1"/>
  <c r="E4030" i="1"/>
  <c r="B4030" i="1"/>
  <c r="K4029" i="1"/>
  <c r="E4029" i="1"/>
  <c r="B4029" i="1"/>
  <c r="K4028" i="1"/>
  <c r="E4028" i="1"/>
  <c r="B4028" i="1"/>
  <c r="K4027" i="1"/>
  <c r="E4027" i="1"/>
  <c r="B4027" i="1"/>
  <c r="K4026" i="1"/>
  <c r="E4026" i="1"/>
  <c r="B4026" i="1"/>
  <c r="K4025" i="1"/>
  <c r="E4025" i="1"/>
  <c r="B4025" i="1"/>
  <c r="K4024" i="1"/>
  <c r="E4024" i="1"/>
  <c r="B4024" i="1"/>
  <c r="K4023" i="1"/>
  <c r="E4023" i="1"/>
  <c r="B4023" i="1"/>
  <c r="K4022" i="1"/>
  <c r="E4022" i="1"/>
  <c r="B4022" i="1"/>
  <c r="K4021" i="1"/>
  <c r="E4021" i="1"/>
  <c r="B4021" i="1"/>
  <c r="K4020" i="1"/>
  <c r="E4020" i="1"/>
  <c r="B4020" i="1"/>
  <c r="K4019" i="1"/>
  <c r="E4019" i="1"/>
  <c r="B4019" i="1"/>
  <c r="K4018" i="1"/>
  <c r="E4018" i="1"/>
  <c r="B4018" i="1"/>
  <c r="K4017" i="1"/>
  <c r="E4017" i="1"/>
  <c r="B4017" i="1"/>
  <c r="K4016" i="1"/>
  <c r="E4016" i="1"/>
  <c r="B4016" i="1"/>
  <c r="K4015" i="1"/>
  <c r="E4015" i="1"/>
  <c r="B4015" i="1"/>
  <c r="K4014" i="1"/>
  <c r="E4014" i="1"/>
  <c r="B4014" i="1"/>
  <c r="K4013" i="1"/>
  <c r="E4013" i="1"/>
  <c r="B4013" i="1"/>
  <c r="K4012" i="1"/>
  <c r="E4012" i="1"/>
  <c r="B4012" i="1"/>
  <c r="K4011" i="1"/>
  <c r="E4011" i="1"/>
  <c r="B4011" i="1"/>
  <c r="K4010" i="1"/>
  <c r="E4010" i="1"/>
  <c r="B4010" i="1"/>
  <c r="K4009" i="1"/>
  <c r="E4009" i="1"/>
  <c r="B4009" i="1"/>
  <c r="K4008" i="1"/>
  <c r="E4008" i="1"/>
  <c r="B4008" i="1"/>
  <c r="K4007" i="1"/>
  <c r="E4007" i="1"/>
  <c r="B4007" i="1"/>
  <c r="K4006" i="1"/>
  <c r="E4006" i="1"/>
  <c r="B4006" i="1"/>
  <c r="K4005" i="1"/>
  <c r="E4005" i="1"/>
  <c r="B4005" i="1"/>
  <c r="K4004" i="1"/>
  <c r="E4004" i="1"/>
  <c r="B4004" i="1"/>
  <c r="K4003" i="1"/>
  <c r="E4003" i="1"/>
  <c r="B4003" i="1"/>
  <c r="K4002" i="1"/>
  <c r="E4002" i="1"/>
  <c r="B4002" i="1"/>
  <c r="K4001" i="1"/>
  <c r="E4001" i="1"/>
  <c r="B4001" i="1"/>
  <c r="E4000" i="1"/>
  <c r="B4000" i="1"/>
  <c r="K3999" i="1"/>
  <c r="E3999" i="1"/>
  <c r="B3999" i="1"/>
  <c r="K3998" i="1"/>
  <c r="E3998" i="1"/>
  <c r="B3998" i="1"/>
  <c r="K3997" i="1"/>
  <c r="E3997" i="1"/>
  <c r="B3997" i="1"/>
  <c r="K3996" i="1"/>
  <c r="E3996" i="1"/>
  <c r="B3996" i="1"/>
  <c r="K3995" i="1"/>
  <c r="E3995" i="1"/>
  <c r="B3995" i="1"/>
  <c r="K3994" i="1"/>
  <c r="E3994" i="1"/>
  <c r="B3994" i="1"/>
  <c r="K3993" i="1"/>
  <c r="E3993" i="1"/>
  <c r="B3993" i="1"/>
  <c r="K3992" i="1"/>
  <c r="E3992" i="1"/>
  <c r="B3992" i="1"/>
  <c r="K3991" i="1"/>
  <c r="E3991" i="1"/>
  <c r="B3991" i="1"/>
  <c r="K3990" i="1"/>
  <c r="E3990" i="1"/>
  <c r="B3990" i="1"/>
  <c r="K3989" i="1"/>
  <c r="E3989" i="1"/>
  <c r="B3989" i="1"/>
  <c r="K3988" i="1"/>
  <c r="E3988" i="1"/>
  <c r="B3988" i="1"/>
  <c r="K3987" i="1"/>
  <c r="E3987" i="1"/>
  <c r="B3987" i="1"/>
  <c r="K3986" i="1"/>
  <c r="E3986" i="1"/>
  <c r="B3986" i="1"/>
  <c r="K3985" i="1"/>
  <c r="E3985" i="1"/>
  <c r="B3985" i="1"/>
  <c r="K3984" i="1"/>
  <c r="E3984" i="1"/>
  <c r="B3984" i="1"/>
  <c r="K3983" i="1"/>
  <c r="E3983" i="1"/>
  <c r="B3983" i="1"/>
  <c r="K3982" i="1"/>
  <c r="E3982" i="1"/>
  <c r="B3982" i="1"/>
  <c r="K3981" i="1"/>
  <c r="E3981" i="1"/>
  <c r="B3981" i="1"/>
  <c r="E3980" i="1"/>
  <c r="B3980" i="1"/>
  <c r="K3979" i="1"/>
  <c r="E3979" i="1"/>
  <c r="B3979" i="1"/>
  <c r="K3978" i="1"/>
  <c r="E3978" i="1"/>
  <c r="B3978" i="1"/>
  <c r="K3977" i="1"/>
  <c r="E3977" i="1"/>
  <c r="B3977" i="1"/>
  <c r="K3976" i="1"/>
  <c r="E3976" i="1"/>
  <c r="B3976" i="1"/>
  <c r="K3975" i="1"/>
  <c r="E3975" i="1"/>
  <c r="B3975" i="1"/>
  <c r="K3974" i="1"/>
  <c r="E3974" i="1"/>
  <c r="B3974" i="1"/>
  <c r="K3973" i="1"/>
  <c r="E3973" i="1"/>
  <c r="B3973" i="1"/>
  <c r="K3972" i="1"/>
  <c r="E3972" i="1"/>
  <c r="B3972" i="1"/>
  <c r="K3971" i="1"/>
  <c r="E3971" i="1"/>
  <c r="B3971" i="1"/>
  <c r="K3970" i="1"/>
  <c r="E3970" i="1"/>
  <c r="B3970" i="1"/>
  <c r="E3969" i="1"/>
  <c r="B3969" i="1"/>
  <c r="K3968" i="1"/>
  <c r="E3968" i="1"/>
  <c r="B3968" i="1"/>
  <c r="K3967" i="1"/>
  <c r="E3967" i="1"/>
  <c r="B3967" i="1"/>
  <c r="K3966" i="1"/>
  <c r="E3966" i="1"/>
  <c r="B3966" i="1"/>
  <c r="K3965" i="1"/>
  <c r="E3965" i="1"/>
  <c r="B3965" i="1"/>
  <c r="E3964" i="1"/>
  <c r="B3964" i="1"/>
  <c r="K3963" i="1"/>
  <c r="E3963" i="1"/>
  <c r="B3963" i="1"/>
  <c r="K3962" i="1"/>
  <c r="E3962" i="1"/>
  <c r="B3962" i="1"/>
  <c r="E3961" i="1"/>
  <c r="B3961" i="1"/>
  <c r="K3960" i="1"/>
  <c r="E3960" i="1"/>
  <c r="B3960" i="1"/>
  <c r="K3959" i="1"/>
  <c r="E3959" i="1"/>
  <c r="B3959" i="1"/>
  <c r="E3958" i="1"/>
  <c r="B3958" i="1"/>
  <c r="E3957" i="1"/>
  <c r="B3957" i="1"/>
  <c r="K3956" i="1"/>
  <c r="E3956" i="1"/>
  <c r="B3956" i="1"/>
  <c r="E3955" i="1"/>
  <c r="B3955" i="1"/>
  <c r="E3954" i="1"/>
  <c r="B3954" i="1"/>
  <c r="E3953" i="1"/>
  <c r="B3953" i="1"/>
  <c r="E3952" i="1"/>
  <c r="B3952" i="1"/>
  <c r="K3951" i="1"/>
  <c r="E3951" i="1"/>
  <c r="B3951" i="1"/>
  <c r="K3950" i="1"/>
  <c r="E3950" i="1"/>
  <c r="B3950" i="1"/>
  <c r="K3949" i="1"/>
  <c r="E3949" i="1"/>
  <c r="B3949" i="1"/>
  <c r="K3948" i="1"/>
  <c r="E3948" i="1"/>
  <c r="B3948" i="1"/>
  <c r="K3947" i="1"/>
  <c r="E3947" i="1"/>
  <c r="B3947" i="1"/>
  <c r="K3946" i="1"/>
  <c r="E3946" i="1"/>
  <c r="B3946" i="1"/>
  <c r="K3945" i="1"/>
  <c r="E3945" i="1"/>
  <c r="B3945" i="1"/>
  <c r="K3944" i="1"/>
  <c r="E3944" i="1"/>
  <c r="B3944" i="1"/>
  <c r="K3943" i="1"/>
  <c r="E3943" i="1"/>
  <c r="B3943" i="1"/>
  <c r="K3942" i="1"/>
  <c r="E3942" i="1"/>
  <c r="B3942" i="1"/>
  <c r="K3941" i="1"/>
  <c r="E3941" i="1"/>
  <c r="B3941" i="1"/>
  <c r="K3940" i="1"/>
  <c r="E3940" i="1"/>
  <c r="B3940" i="1"/>
  <c r="K3939" i="1"/>
  <c r="E3939" i="1"/>
  <c r="B3939" i="1"/>
  <c r="K3938" i="1"/>
  <c r="E3938" i="1"/>
  <c r="B3938" i="1"/>
  <c r="K3937" i="1"/>
  <c r="E3937" i="1"/>
  <c r="B3937" i="1"/>
  <c r="K3936" i="1"/>
  <c r="E3936" i="1"/>
  <c r="B3936" i="1"/>
  <c r="K3935" i="1"/>
  <c r="E3935" i="1"/>
  <c r="B3935" i="1"/>
  <c r="K3934" i="1"/>
  <c r="E3934" i="1"/>
  <c r="B3934" i="1"/>
  <c r="K3933" i="1"/>
  <c r="E3933" i="1"/>
  <c r="B3933" i="1"/>
  <c r="K3932" i="1"/>
  <c r="E3932" i="1"/>
  <c r="B3932" i="1"/>
  <c r="K3931" i="1"/>
  <c r="E3931" i="1"/>
  <c r="B3931" i="1"/>
  <c r="K3930" i="1"/>
  <c r="E3930" i="1"/>
  <c r="B3930" i="1"/>
  <c r="K3929" i="1"/>
  <c r="E3929" i="1"/>
  <c r="B3929" i="1"/>
  <c r="K3928" i="1"/>
  <c r="E3928" i="1"/>
  <c r="B3928" i="1"/>
  <c r="K3927" i="1"/>
  <c r="E3927" i="1"/>
  <c r="B3927" i="1"/>
  <c r="K3926" i="1"/>
  <c r="E3926" i="1"/>
  <c r="B3926" i="1"/>
  <c r="K3925" i="1"/>
  <c r="E3925" i="1"/>
  <c r="B3925" i="1"/>
  <c r="K3924" i="1"/>
  <c r="E3924" i="1"/>
  <c r="B3924" i="1"/>
  <c r="K3923" i="1"/>
  <c r="E3923" i="1"/>
  <c r="B3923" i="1"/>
  <c r="K3922" i="1"/>
  <c r="E3922" i="1"/>
  <c r="B3922" i="1"/>
  <c r="E3921" i="1"/>
  <c r="B3921" i="1"/>
  <c r="K3920" i="1"/>
  <c r="E3920" i="1"/>
  <c r="B3920" i="1"/>
  <c r="K3919" i="1"/>
  <c r="E3919" i="1"/>
  <c r="B3919" i="1"/>
  <c r="K3918" i="1"/>
  <c r="E3918" i="1"/>
  <c r="B3918" i="1"/>
  <c r="K3917" i="1"/>
  <c r="E3917" i="1"/>
  <c r="B3917" i="1"/>
  <c r="K3916" i="1"/>
  <c r="E3916" i="1"/>
  <c r="B3916" i="1"/>
  <c r="K3915" i="1"/>
  <c r="E3915" i="1"/>
  <c r="B3915" i="1"/>
  <c r="K3914" i="1"/>
  <c r="E3914" i="1"/>
  <c r="B3914" i="1"/>
  <c r="K3913" i="1"/>
  <c r="E3913" i="1"/>
  <c r="B3913" i="1"/>
  <c r="K3912" i="1"/>
  <c r="E3912" i="1"/>
  <c r="B3912" i="1"/>
  <c r="K3911" i="1"/>
  <c r="E3911" i="1"/>
  <c r="B3911" i="1"/>
  <c r="K3910" i="1"/>
  <c r="E3910" i="1"/>
  <c r="B3910" i="1"/>
  <c r="K3909" i="1"/>
  <c r="E3909" i="1"/>
  <c r="B3909" i="1"/>
  <c r="K3908" i="1"/>
  <c r="E3908" i="1"/>
  <c r="B3908" i="1"/>
  <c r="K3907" i="1"/>
  <c r="E3907" i="1"/>
  <c r="B3907" i="1"/>
  <c r="K3906" i="1"/>
  <c r="E3906" i="1"/>
  <c r="B3906" i="1"/>
  <c r="K3905" i="1"/>
  <c r="E3905" i="1"/>
  <c r="B3905" i="1"/>
  <c r="K3904" i="1"/>
  <c r="E3904" i="1"/>
  <c r="B3904" i="1"/>
  <c r="K3903" i="1"/>
  <c r="E3903" i="1"/>
  <c r="B3903" i="1"/>
  <c r="K3902" i="1"/>
  <c r="E3902" i="1"/>
  <c r="B3902" i="1"/>
  <c r="K3901" i="1"/>
  <c r="E3901" i="1"/>
  <c r="B3901" i="1"/>
  <c r="K3900" i="1"/>
  <c r="E3900" i="1"/>
  <c r="B3900" i="1"/>
  <c r="K3899" i="1"/>
  <c r="E3899" i="1"/>
  <c r="B3899" i="1"/>
  <c r="K3898" i="1"/>
  <c r="E3898" i="1"/>
  <c r="B3898" i="1"/>
  <c r="K3897" i="1"/>
  <c r="E3897" i="1"/>
  <c r="B3897" i="1"/>
  <c r="K3896" i="1"/>
  <c r="E3896" i="1"/>
  <c r="B3896" i="1"/>
  <c r="K3895" i="1"/>
  <c r="E3895" i="1"/>
  <c r="B3895" i="1"/>
  <c r="K3894" i="1"/>
  <c r="E3894" i="1"/>
  <c r="B3894" i="1"/>
  <c r="K3893" i="1"/>
  <c r="E3893" i="1"/>
  <c r="B3893" i="1"/>
  <c r="K3892" i="1"/>
  <c r="E3892" i="1"/>
  <c r="B3892" i="1"/>
  <c r="K3891" i="1"/>
  <c r="E3891" i="1"/>
  <c r="B3891" i="1"/>
  <c r="K3890" i="1"/>
  <c r="E3890" i="1"/>
  <c r="B3890" i="1"/>
  <c r="K3889" i="1"/>
  <c r="E3889" i="1"/>
  <c r="B3889" i="1"/>
  <c r="K3888" i="1"/>
  <c r="E3888" i="1"/>
  <c r="B3888" i="1"/>
  <c r="K3887" i="1"/>
  <c r="E3887" i="1"/>
  <c r="B3887" i="1"/>
  <c r="K3886" i="1"/>
  <c r="E3886" i="1"/>
  <c r="B3886" i="1"/>
  <c r="K3885" i="1"/>
  <c r="E3885" i="1"/>
  <c r="B3885" i="1"/>
  <c r="K3884" i="1"/>
  <c r="E3884" i="1"/>
  <c r="B3884" i="1"/>
  <c r="E3883" i="1"/>
  <c r="B3883" i="1"/>
  <c r="K3882" i="1"/>
  <c r="E3882" i="1"/>
  <c r="B3882" i="1"/>
  <c r="K3881" i="1"/>
  <c r="E3881" i="1"/>
  <c r="B3881" i="1"/>
  <c r="K3880" i="1"/>
  <c r="E3880" i="1"/>
  <c r="B3880" i="1"/>
  <c r="K3879" i="1"/>
  <c r="E3879" i="1"/>
  <c r="B3879" i="1"/>
  <c r="K3878" i="1"/>
  <c r="E3878" i="1"/>
  <c r="B3878" i="1"/>
  <c r="K3877" i="1"/>
  <c r="E3877" i="1"/>
  <c r="B3877" i="1"/>
  <c r="E3876" i="1"/>
  <c r="B3876" i="1"/>
  <c r="K3875" i="1"/>
  <c r="E3875" i="1"/>
  <c r="B3875" i="1"/>
  <c r="K3874" i="1"/>
  <c r="E3874" i="1"/>
  <c r="B3874" i="1"/>
  <c r="K3873" i="1"/>
  <c r="E3873" i="1"/>
  <c r="B3873" i="1"/>
  <c r="K3872" i="1"/>
  <c r="E3872" i="1"/>
  <c r="B3872" i="1"/>
  <c r="K3871" i="1"/>
  <c r="E3871" i="1"/>
  <c r="B3871" i="1"/>
  <c r="K3870" i="1"/>
  <c r="E3870" i="1"/>
  <c r="B3870" i="1"/>
  <c r="K3869" i="1"/>
  <c r="E3869" i="1"/>
  <c r="B3869" i="1"/>
  <c r="K3868" i="1"/>
  <c r="E3868" i="1"/>
  <c r="B3868" i="1"/>
  <c r="K3867" i="1"/>
  <c r="E3867" i="1"/>
  <c r="B3867" i="1"/>
  <c r="K3866" i="1"/>
  <c r="E3866" i="1"/>
  <c r="B3866" i="1"/>
  <c r="E3865" i="1"/>
  <c r="B3865" i="1"/>
  <c r="K3864" i="1"/>
  <c r="E3864" i="1"/>
  <c r="B3864" i="1"/>
  <c r="K3863" i="1"/>
  <c r="E3863" i="1"/>
  <c r="B3863" i="1"/>
  <c r="K3862" i="1"/>
  <c r="E3862" i="1"/>
  <c r="B3862" i="1"/>
  <c r="E3861" i="1"/>
  <c r="B3861" i="1"/>
  <c r="K3860" i="1"/>
  <c r="E3860" i="1"/>
  <c r="B3860" i="1"/>
  <c r="K3859" i="1"/>
  <c r="E3859" i="1"/>
  <c r="B3859" i="1"/>
  <c r="E3858" i="1"/>
  <c r="B3858" i="1"/>
  <c r="K3857" i="1"/>
  <c r="E3857" i="1"/>
  <c r="B3857" i="1"/>
  <c r="K3856" i="1"/>
  <c r="E3856" i="1"/>
  <c r="B3856" i="1"/>
  <c r="K3855" i="1"/>
  <c r="E3855" i="1"/>
  <c r="B3855" i="1"/>
  <c r="K3854" i="1"/>
  <c r="E3854" i="1"/>
  <c r="B3854" i="1"/>
  <c r="K3853" i="1"/>
  <c r="E3853" i="1"/>
  <c r="B3853" i="1"/>
  <c r="K3852" i="1"/>
  <c r="E3852" i="1"/>
  <c r="B3852" i="1"/>
  <c r="K3851" i="1"/>
  <c r="E3851" i="1"/>
  <c r="B3851" i="1"/>
  <c r="K3850" i="1"/>
  <c r="E3850" i="1"/>
  <c r="B3850" i="1"/>
  <c r="K3849" i="1"/>
  <c r="E3849" i="1"/>
  <c r="B3849" i="1"/>
  <c r="K3848" i="1"/>
  <c r="E3848" i="1"/>
  <c r="B3848" i="1"/>
  <c r="K3847" i="1"/>
  <c r="E3847" i="1"/>
  <c r="B3847" i="1"/>
  <c r="K3846" i="1"/>
  <c r="E3846" i="1"/>
  <c r="B3846" i="1"/>
  <c r="K3845" i="1"/>
  <c r="E3845" i="1"/>
  <c r="B3845" i="1"/>
  <c r="K3844" i="1"/>
  <c r="E3844" i="1"/>
  <c r="B3844" i="1"/>
  <c r="K3843" i="1"/>
  <c r="E3843" i="1"/>
  <c r="B3843" i="1"/>
  <c r="K3842" i="1"/>
  <c r="E3842" i="1"/>
  <c r="B3842" i="1"/>
  <c r="K3841" i="1"/>
  <c r="E3841" i="1"/>
  <c r="B3841" i="1"/>
  <c r="K3840" i="1"/>
  <c r="E3840" i="1"/>
  <c r="B3840" i="1"/>
  <c r="K3839" i="1"/>
  <c r="E3839" i="1"/>
  <c r="B3839" i="1"/>
  <c r="K3838" i="1"/>
  <c r="E3838" i="1"/>
  <c r="B3838" i="1"/>
  <c r="K3837" i="1"/>
  <c r="E3837" i="1"/>
  <c r="B3837" i="1"/>
  <c r="K3836" i="1"/>
  <c r="E3836" i="1"/>
  <c r="B3836" i="1"/>
  <c r="K3835" i="1"/>
  <c r="E3835" i="1"/>
  <c r="B3835" i="1"/>
  <c r="K3834" i="1"/>
  <c r="E3834" i="1"/>
  <c r="B3834" i="1"/>
  <c r="K3833" i="1"/>
  <c r="E3833" i="1"/>
  <c r="B3833" i="1"/>
  <c r="K3832" i="1"/>
  <c r="E3832" i="1"/>
  <c r="B3832" i="1"/>
  <c r="K3831" i="1"/>
  <c r="E3831" i="1"/>
  <c r="B3831" i="1"/>
  <c r="K3830" i="1"/>
  <c r="E3830" i="1"/>
  <c r="B3830" i="1"/>
  <c r="K3829" i="1"/>
  <c r="E3829" i="1"/>
  <c r="B3829" i="1"/>
  <c r="K3828" i="1"/>
  <c r="E3828" i="1"/>
  <c r="B3828" i="1"/>
  <c r="K3827" i="1"/>
  <c r="E3827" i="1"/>
  <c r="B3827" i="1"/>
  <c r="K3826" i="1"/>
  <c r="E3826" i="1"/>
  <c r="B3826" i="1"/>
  <c r="K3825" i="1"/>
  <c r="E3825" i="1"/>
  <c r="B3825" i="1"/>
  <c r="K3824" i="1"/>
  <c r="E3824" i="1"/>
  <c r="B3824" i="1"/>
  <c r="K3823" i="1"/>
  <c r="E3823" i="1"/>
  <c r="B3823" i="1"/>
  <c r="K3822" i="1"/>
  <c r="E3822" i="1"/>
  <c r="B3822" i="1"/>
  <c r="K3821" i="1"/>
  <c r="E3821" i="1"/>
  <c r="B3821" i="1"/>
  <c r="K3820" i="1"/>
  <c r="E3820" i="1"/>
  <c r="B3820" i="1"/>
  <c r="K3819" i="1"/>
  <c r="E3819" i="1"/>
  <c r="B3819" i="1"/>
  <c r="K3818" i="1"/>
  <c r="E3818" i="1"/>
  <c r="B3818" i="1"/>
  <c r="K3817" i="1"/>
  <c r="E3817" i="1"/>
  <c r="B3817" i="1"/>
  <c r="K3816" i="1"/>
  <c r="E3816" i="1"/>
  <c r="B3816" i="1"/>
  <c r="K3815" i="1"/>
  <c r="E3815" i="1"/>
  <c r="B3815" i="1"/>
  <c r="K3814" i="1"/>
  <c r="E3814" i="1"/>
  <c r="B3814" i="1"/>
  <c r="K3813" i="1"/>
  <c r="E3813" i="1"/>
  <c r="B3813" i="1"/>
  <c r="K3812" i="1"/>
  <c r="E3812" i="1"/>
  <c r="B3812" i="1"/>
  <c r="K3811" i="1"/>
  <c r="E3811" i="1"/>
  <c r="B3811" i="1"/>
  <c r="K3810" i="1"/>
  <c r="E3810" i="1"/>
  <c r="B3810" i="1"/>
  <c r="K3809" i="1"/>
  <c r="E3809" i="1"/>
  <c r="B3809" i="1"/>
  <c r="E3808" i="1"/>
  <c r="B3808" i="1"/>
  <c r="K3807" i="1"/>
  <c r="E3807" i="1"/>
  <c r="B3807" i="1"/>
  <c r="K3806" i="1"/>
  <c r="E3806" i="1"/>
  <c r="B3806" i="1"/>
  <c r="K3805" i="1"/>
  <c r="E3805" i="1"/>
  <c r="B3805" i="1"/>
  <c r="K3804" i="1"/>
  <c r="E3804" i="1"/>
  <c r="B3804" i="1"/>
  <c r="K3803" i="1"/>
  <c r="E3803" i="1"/>
  <c r="B3803" i="1"/>
  <c r="E3802" i="1"/>
  <c r="B3802" i="1"/>
  <c r="K3801" i="1"/>
  <c r="E3801" i="1"/>
  <c r="B3801" i="1"/>
  <c r="K3800" i="1"/>
  <c r="E3800" i="1"/>
  <c r="B3800" i="1"/>
  <c r="K3799" i="1"/>
  <c r="E3799" i="1"/>
  <c r="B3799" i="1"/>
  <c r="K3798" i="1"/>
  <c r="E3798" i="1"/>
  <c r="B3798" i="1"/>
  <c r="K3797" i="1"/>
  <c r="E3797" i="1"/>
  <c r="B3797" i="1"/>
  <c r="K3796" i="1"/>
  <c r="E3796" i="1"/>
  <c r="B3796" i="1"/>
  <c r="K3795" i="1"/>
  <c r="E3795" i="1"/>
  <c r="B3795" i="1"/>
  <c r="K3794" i="1"/>
  <c r="E3794" i="1"/>
  <c r="B3794" i="1"/>
  <c r="K3793" i="1"/>
  <c r="E3793" i="1"/>
  <c r="B3793" i="1"/>
  <c r="K3792" i="1"/>
  <c r="E3792" i="1"/>
  <c r="B3792" i="1"/>
  <c r="K3791" i="1"/>
  <c r="E3791" i="1"/>
  <c r="B3791" i="1"/>
  <c r="K3790" i="1"/>
  <c r="E3790" i="1"/>
  <c r="B3790" i="1"/>
  <c r="K3789" i="1"/>
  <c r="E3789" i="1"/>
  <c r="B3789" i="1"/>
  <c r="K3788" i="1"/>
  <c r="E3788" i="1"/>
  <c r="B3788" i="1"/>
  <c r="K3787" i="1"/>
  <c r="E3787" i="1"/>
  <c r="B3787" i="1"/>
  <c r="K3786" i="1"/>
  <c r="E3786" i="1"/>
  <c r="B3786" i="1"/>
  <c r="K3785" i="1"/>
  <c r="E3785" i="1"/>
  <c r="B3785" i="1"/>
  <c r="K3784" i="1"/>
  <c r="E3784" i="1"/>
  <c r="B3784" i="1"/>
  <c r="K3783" i="1"/>
  <c r="E3783" i="1"/>
  <c r="B3783" i="1"/>
  <c r="K3782" i="1"/>
  <c r="E3782" i="1"/>
  <c r="B3782" i="1"/>
  <c r="K3781" i="1"/>
  <c r="E3781" i="1"/>
  <c r="B3781" i="1"/>
  <c r="K3780" i="1"/>
  <c r="E3780" i="1"/>
  <c r="B3780" i="1"/>
  <c r="K3779" i="1"/>
  <c r="E3779" i="1"/>
  <c r="B3779" i="1"/>
  <c r="K3778" i="1"/>
  <c r="E3778" i="1"/>
  <c r="B3778" i="1"/>
  <c r="K3777" i="1"/>
  <c r="E3777" i="1"/>
  <c r="B3777" i="1"/>
  <c r="K3776" i="1"/>
  <c r="E3776" i="1"/>
  <c r="B3776" i="1"/>
  <c r="K3775" i="1"/>
  <c r="E3775" i="1"/>
  <c r="B3775" i="1"/>
  <c r="K3774" i="1"/>
  <c r="E3774" i="1"/>
  <c r="B3774" i="1"/>
  <c r="K3773" i="1"/>
  <c r="E3773" i="1"/>
  <c r="B3773" i="1"/>
  <c r="K3772" i="1"/>
  <c r="E3772" i="1"/>
  <c r="B3772" i="1"/>
  <c r="K3771" i="1"/>
  <c r="E3771" i="1"/>
  <c r="B3771" i="1"/>
  <c r="K3770" i="1"/>
  <c r="E3770" i="1"/>
  <c r="B3770" i="1"/>
  <c r="K3769" i="1"/>
  <c r="E3769" i="1"/>
  <c r="B3769" i="1"/>
  <c r="K3768" i="1"/>
  <c r="E3768" i="1"/>
  <c r="B3768" i="1"/>
  <c r="K3767" i="1"/>
  <c r="E3767" i="1"/>
  <c r="B3767" i="1"/>
  <c r="K3766" i="1"/>
  <c r="E3766" i="1"/>
  <c r="B3766" i="1"/>
  <c r="K3765" i="1"/>
  <c r="E3765" i="1"/>
  <c r="B3765" i="1"/>
  <c r="K3764" i="1"/>
  <c r="E3764" i="1"/>
  <c r="B3764" i="1"/>
  <c r="K3763" i="1"/>
  <c r="E3763" i="1"/>
  <c r="B3763" i="1"/>
  <c r="K3762" i="1"/>
  <c r="E3762" i="1"/>
  <c r="B3762" i="1"/>
  <c r="K3761" i="1"/>
  <c r="E3761" i="1"/>
  <c r="B3761" i="1"/>
  <c r="K3760" i="1"/>
  <c r="E3760" i="1"/>
  <c r="B3760" i="1"/>
  <c r="K3759" i="1"/>
  <c r="E3759" i="1"/>
  <c r="B3759" i="1"/>
  <c r="K3758" i="1"/>
  <c r="E3758" i="1"/>
  <c r="B3758" i="1"/>
  <c r="K3757" i="1"/>
  <c r="E3757" i="1"/>
  <c r="B3757" i="1"/>
  <c r="K3756" i="1"/>
  <c r="E3756" i="1"/>
  <c r="B3756" i="1"/>
  <c r="K3755" i="1"/>
  <c r="E3755" i="1"/>
  <c r="B3755" i="1"/>
  <c r="K3754" i="1"/>
  <c r="E3754" i="1"/>
  <c r="B3754" i="1"/>
  <c r="K3753" i="1"/>
  <c r="E3753" i="1"/>
  <c r="B3753" i="1"/>
  <c r="K3752" i="1"/>
  <c r="E3752" i="1"/>
  <c r="B3752" i="1"/>
  <c r="K3751" i="1"/>
  <c r="E3751" i="1"/>
  <c r="B3751" i="1"/>
  <c r="K3750" i="1"/>
  <c r="E3750" i="1"/>
  <c r="B3750" i="1"/>
  <c r="K3749" i="1"/>
  <c r="E3749" i="1"/>
  <c r="B3749" i="1"/>
  <c r="K3748" i="1"/>
  <c r="E3748" i="1"/>
  <c r="B3748" i="1"/>
  <c r="K3747" i="1"/>
  <c r="E3747" i="1"/>
  <c r="B3747" i="1"/>
  <c r="K3746" i="1"/>
  <c r="E3746" i="1"/>
  <c r="B3746" i="1"/>
  <c r="K3745" i="1"/>
  <c r="E3745" i="1"/>
  <c r="B3745" i="1"/>
  <c r="K3744" i="1"/>
  <c r="E3744" i="1"/>
  <c r="B3744" i="1"/>
  <c r="K3743" i="1"/>
  <c r="E3743" i="1"/>
  <c r="B3743" i="1"/>
  <c r="K3742" i="1"/>
  <c r="E3742" i="1"/>
  <c r="B3742" i="1"/>
  <c r="K3741" i="1"/>
  <c r="E3741" i="1"/>
  <c r="B3741" i="1"/>
  <c r="K3740" i="1"/>
  <c r="E3740" i="1"/>
  <c r="B3740" i="1"/>
  <c r="K3739" i="1"/>
  <c r="E3739" i="1"/>
  <c r="B3739" i="1"/>
  <c r="K3738" i="1"/>
  <c r="E3738" i="1"/>
  <c r="B3738" i="1"/>
  <c r="K3737" i="1"/>
  <c r="E3737" i="1"/>
  <c r="B3737" i="1"/>
  <c r="K3736" i="1"/>
  <c r="E3736" i="1"/>
  <c r="B3736" i="1"/>
  <c r="K3735" i="1"/>
  <c r="E3735" i="1"/>
  <c r="B3735" i="1"/>
  <c r="K3734" i="1"/>
  <c r="E3734" i="1"/>
  <c r="B3734" i="1"/>
  <c r="K3733" i="1"/>
  <c r="E3733" i="1"/>
  <c r="B3733" i="1"/>
  <c r="K3732" i="1"/>
  <c r="E3732" i="1"/>
  <c r="B3732" i="1"/>
  <c r="K3731" i="1"/>
  <c r="E3731" i="1"/>
  <c r="B3731" i="1"/>
  <c r="K3730" i="1"/>
  <c r="E3730" i="1"/>
  <c r="B3730" i="1"/>
  <c r="K3729" i="1"/>
  <c r="E3729" i="1"/>
  <c r="B3729" i="1"/>
  <c r="K3728" i="1"/>
  <c r="E3728" i="1"/>
  <c r="B3728" i="1"/>
  <c r="K3727" i="1"/>
  <c r="E3727" i="1"/>
  <c r="B3727" i="1"/>
  <c r="K3726" i="1"/>
  <c r="E3726" i="1"/>
  <c r="B3726" i="1"/>
  <c r="K3725" i="1"/>
  <c r="E3725" i="1"/>
  <c r="B3725" i="1"/>
  <c r="K3724" i="1"/>
  <c r="E3724" i="1"/>
  <c r="B3724" i="1"/>
  <c r="E3723" i="1"/>
  <c r="B3723" i="1"/>
  <c r="K3722" i="1"/>
  <c r="E3722" i="1"/>
  <c r="B3722" i="1"/>
  <c r="K3721" i="1"/>
  <c r="E3721" i="1"/>
  <c r="B3721" i="1"/>
  <c r="K3720" i="1"/>
  <c r="E3720" i="1"/>
  <c r="B3720" i="1"/>
  <c r="K3719" i="1"/>
  <c r="E3719" i="1"/>
  <c r="B3719" i="1"/>
  <c r="K3718" i="1"/>
  <c r="E3718" i="1"/>
  <c r="B3718" i="1"/>
  <c r="K3717" i="1"/>
  <c r="E3717" i="1"/>
  <c r="B3717" i="1"/>
  <c r="K3716" i="1"/>
  <c r="E3716" i="1"/>
  <c r="B3716" i="1"/>
  <c r="E3715" i="1"/>
  <c r="B3715" i="1"/>
  <c r="K3714" i="1"/>
  <c r="E3714" i="1"/>
  <c r="B3714" i="1"/>
  <c r="K3713" i="1"/>
  <c r="E3713" i="1"/>
  <c r="B3713" i="1"/>
  <c r="K3712" i="1"/>
  <c r="E3712" i="1"/>
  <c r="B3712" i="1"/>
  <c r="E3711" i="1"/>
  <c r="B3711" i="1"/>
  <c r="K3710" i="1"/>
  <c r="E3710" i="1"/>
  <c r="B3710" i="1"/>
  <c r="K3709" i="1"/>
  <c r="E3709" i="1"/>
  <c r="B3709" i="1"/>
  <c r="K3708" i="1"/>
  <c r="E3708" i="1"/>
  <c r="B3708" i="1"/>
  <c r="K3707" i="1"/>
  <c r="E3707" i="1"/>
  <c r="B3707" i="1"/>
  <c r="K3706" i="1"/>
  <c r="E3706" i="1"/>
  <c r="B3706" i="1"/>
  <c r="K3705" i="1"/>
  <c r="E3705" i="1"/>
  <c r="B3705" i="1"/>
  <c r="K3704" i="1"/>
  <c r="E3704" i="1"/>
  <c r="B3704" i="1"/>
  <c r="K3703" i="1"/>
  <c r="E3703" i="1"/>
  <c r="B3703" i="1"/>
  <c r="K3702" i="1"/>
  <c r="E3702" i="1"/>
  <c r="B3702" i="1"/>
  <c r="K3701" i="1"/>
  <c r="E3701" i="1"/>
  <c r="B3701" i="1"/>
  <c r="K3700" i="1"/>
  <c r="E3700" i="1"/>
  <c r="B3700" i="1"/>
  <c r="K3699" i="1"/>
  <c r="E3699" i="1"/>
  <c r="B3699" i="1"/>
  <c r="K3698" i="1"/>
  <c r="E3698" i="1"/>
  <c r="B3698" i="1"/>
  <c r="K3697" i="1"/>
  <c r="E3697" i="1"/>
  <c r="B3697" i="1"/>
  <c r="K3696" i="1"/>
  <c r="E3696" i="1"/>
  <c r="B3696" i="1"/>
  <c r="K3695" i="1"/>
  <c r="E3695" i="1"/>
  <c r="B3695" i="1"/>
  <c r="K3694" i="1"/>
  <c r="E3694" i="1"/>
  <c r="B3694" i="1"/>
  <c r="K3693" i="1"/>
  <c r="E3693" i="1"/>
  <c r="B3693" i="1"/>
  <c r="K3692" i="1"/>
  <c r="E3692" i="1"/>
  <c r="B3692" i="1"/>
  <c r="K3691" i="1"/>
  <c r="E3691" i="1"/>
  <c r="B3691" i="1"/>
  <c r="K3690" i="1"/>
  <c r="E3690" i="1"/>
  <c r="B3690" i="1"/>
  <c r="K3689" i="1"/>
  <c r="E3689" i="1"/>
  <c r="B3689" i="1"/>
  <c r="K3688" i="1"/>
  <c r="E3688" i="1"/>
  <c r="B3688" i="1"/>
  <c r="K3687" i="1"/>
  <c r="E3687" i="1"/>
  <c r="B3687" i="1"/>
  <c r="E3686" i="1"/>
  <c r="B3686" i="1"/>
  <c r="K3685" i="1"/>
  <c r="E3685" i="1"/>
  <c r="B3685" i="1"/>
  <c r="K3684" i="1"/>
  <c r="E3684" i="1"/>
  <c r="B3684" i="1"/>
  <c r="K3683" i="1"/>
  <c r="E3683" i="1"/>
  <c r="B3683" i="1"/>
  <c r="K3682" i="1"/>
  <c r="E3682" i="1"/>
  <c r="B3682" i="1"/>
  <c r="K3681" i="1"/>
  <c r="E3681" i="1"/>
  <c r="B3681" i="1"/>
  <c r="K3680" i="1"/>
  <c r="E3680" i="1"/>
  <c r="B3680" i="1"/>
  <c r="K3679" i="1"/>
  <c r="E3679" i="1"/>
  <c r="B3679" i="1"/>
  <c r="K3678" i="1"/>
  <c r="E3678" i="1"/>
  <c r="B3678" i="1"/>
  <c r="K3677" i="1"/>
  <c r="E3677" i="1"/>
  <c r="B3677" i="1"/>
  <c r="K3676" i="1"/>
  <c r="E3676" i="1"/>
  <c r="B3676" i="1"/>
  <c r="K3675" i="1"/>
  <c r="E3675" i="1"/>
  <c r="B3675" i="1"/>
  <c r="K3674" i="1"/>
  <c r="E3674" i="1"/>
  <c r="B3674" i="1"/>
  <c r="K3673" i="1"/>
  <c r="E3673" i="1"/>
  <c r="B3673" i="1"/>
  <c r="K3672" i="1"/>
  <c r="E3672" i="1"/>
  <c r="B3672" i="1"/>
  <c r="K3671" i="1"/>
  <c r="E3671" i="1"/>
  <c r="B3671" i="1"/>
  <c r="K3670" i="1"/>
  <c r="E3670" i="1"/>
  <c r="B3670" i="1"/>
  <c r="K3669" i="1"/>
  <c r="E3669" i="1"/>
  <c r="B3669" i="1"/>
  <c r="K3668" i="1"/>
  <c r="E3668" i="1"/>
  <c r="B3668" i="1"/>
  <c r="K3667" i="1"/>
  <c r="E3667" i="1"/>
  <c r="B3667" i="1"/>
  <c r="K3666" i="1"/>
  <c r="E3666" i="1"/>
  <c r="B3666" i="1"/>
  <c r="K3665" i="1"/>
  <c r="E3665" i="1"/>
  <c r="B3665" i="1"/>
  <c r="K3664" i="1"/>
  <c r="E3664" i="1"/>
  <c r="B3664" i="1"/>
  <c r="K3663" i="1"/>
  <c r="E3663" i="1"/>
  <c r="B3663" i="1"/>
  <c r="K3662" i="1"/>
  <c r="E3662" i="1"/>
  <c r="B3662" i="1"/>
  <c r="K3661" i="1"/>
  <c r="E3661" i="1"/>
  <c r="B3661" i="1"/>
  <c r="K3660" i="1"/>
  <c r="E3660" i="1"/>
  <c r="B3660" i="1"/>
  <c r="K3659" i="1"/>
  <c r="E3659" i="1"/>
  <c r="B3659" i="1"/>
  <c r="K3658" i="1"/>
  <c r="E3658" i="1"/>
  <c r="B3658" i="1"/>
  <c r="K3657" i="1"/>
  <c r="E3657" i="1"/>
  <c r="B3657" i="1"/>
  <c r="K3656" i="1"/>
  <c r="E3656" i="1"/>
  <c r="B3656" i="1"/>
  <c r="K3655" i="1"/>
  <c r="E3655" i="1"/>
  <c r="B3655" i="1"/>
  <c r="K3654" i="1"/>
  <c r="E3654" i="1"/>
  <c r="B3654" i="1"/>
  <c r="K3653" i="1"/>
  <c r="E3653" i="1"/>
  <c r="B3653" i="1"/>
  <c r="K3652" i="1"/>
  <c r="E3652" i="1"/>
  <c r="B3652" i="1"/>
  <c r="K3651" i="1"/>
  <c r="E3651" i="1"/>
  <c r="B3651" i="1"/>
  <c r="K3650" i="1"/>
  <c r="E3650" i="1"/>
  <c r="B3650" i="1"/>
  <c r="K3649" i="1"/>
  <c r="E3649" i="1"/>
  <c r="B3649" i="1"/>
  <c r="K3648" i="1"/>
  <c r="E3648" i="1"/>
  <c r="B3648" i="1"/>
  <c r="K3647" i="1"/>
  <c r="E3647" i="1"/>
  <c r="B3647" i="1"/>
  <c r="K3646" i="1"/>
  <c r="E3646" i="1"/>
  <c r="B3646" i="1"/>
  <c r="K3645" i="1"/>
  <c r="E3645" i="1"/>
  <c r="B3645" i="1"/>
  <c r="K3644" i="1"/>
  <c r="E3644" i="1"/>
  <c r="B3644" i="1"/>
  <c r="K3643" i="1"/>
  <c r="E3643" i="1"/>
  <c r="B3643" i="1"/>
  <c r="K3642" i="1"/>
  <c r="E3642" i="1"/>
  <c r="B3642" i="1"/>
  <c r="K3641" i="1"/>
  <c r="E3641" i="1"/>
  <c r="B3641" i="1"/>
  <c r="K3640" i="1"/>
  <c r="E3640" i="1"/>
  <c r="B3640" i="1"/>
  <c r="K3639" i="1"/>
  <c r="E3639" i="1"/>
  <c r="B3639" i="1"/>
  <c r="K3638" i="1"/>
  <c r="E3638" i="1"/>
  <c r="B3638" i="1"/>
  <c r="K3637" i="1"/>
  <c r="E3637" i="1"/>
  <c r="B3637" i="1"/>
  <c r="K3636" i="1"/>
  <c r="E3636" i="1"/>
  <c r="B3636" i="1"/>
  <c r="K3635" i="1"/>
  <c r="E3635" i="1"/>
  <c r="B3635" i="1"/>
  <c r="K3634" i="1"/>
  <c r="E3634" i="1"/>
  <c r="B3634" i="1"/>
  <c r="K3633" i="1"/>
  <c r="E3633" i="1"/>
  <c r="B3633" i="1"/>
  <c r="K3632" i="1"/>
  <c r="E3632" i="1"/>
  <c r="B3632" i="1"/>
  <c r="K3631" i="1"/>
  <c r="E3631" i="1"/>
  <c r="B3631" i="1"/>
  <c r="K3630" i="1"/>
  <c r="E3630" i="1"/>
  <c r="B3630" i="1"/>
  <c r="K3629" i="1"/>
  <c r="E3629" i="1"/>
  <c r="B3629" i="1"/>
  <c r="K3628" i="1"/>
  <c r="E3628" i="1"/>
  <c r="B3628" i="1"/>
  <c r="K3627" i="1"/>
  <c r="E3627" i="1"/>
  <c r="B3627" i="1"/>
  <c r="K3626" i="1"/>
  <c r="E3626" i="1"/>
  <c r="B3626" i="1"/>
  <c r="K3625" i="1"/>
  <c r="E3625" i="1"/>
  <c r="B3625" i="1"/>
  <c r="K3624" i="1"/>
  <c r="E3624" i="1"/>
  <c r="B3624" i="1"/>
  <c r="K3623" i="1"/>
  <c r="E3623" i="1"/>
  <c r="B3623" i="1"/>
  <c r="K3622" i="1"/>
  <c r="E3622" i="1"/>
  <c r="B3622" i="1"/>
  <c r="K3621" i="1"/>
  <c r="E3621" i="1"/>
  <c r="B3621" i="1"/>
  <c r="K3620" i="1"/>
  <c r="E3620" i="1"/>
  <c r="B3620" i="1"/>
  <c r="K3619" i="1"/>
  <c r="E3619" i="1"/>
  <c r="B3619" i="1"/>
  <c r="K3618" i="1"/>
  <c r="E3618" i="1"/>
  <c r="B3618" i="1"/>
  <c r="K3617" i="1"/>
  <c r="E3617" i="1"/>
  <c r="B3617" i="1"/>
  <c r="K3616" i="1"/>
  <c r="E3616" i="1"/>
  <c r="B3616" i="1"/>
  <c r="K3615" i="1"/>
  <c r="E3615" i="1"/>
  <c r="B3615" i="1"/>
  <c r="K3614" i="1"/>
  <c r="E3614" i="1"/>
  <c r="B3614" i="1"/>
  <c r="K3613" i="1"/>
  <c r="E3613" i="1"/>
  <c r="B3613" i="1"/>
  <c r="K3612" i="1"/>
  <c r="E3612" i="1"/>
  <c r="B3612" i="1"/>
  <c r="K3611" i="1"/>
  <c r="E3611" i="1"/>
  <c r="B3611" i="1"/>
  <c r="K3610" i="1"/>
  <c r="E3610" i="1"/>
  <c r="B3610" i="1"/>
  <c r="K3609" i="1"/>
  <c r="E3609" i="1"/>
  <c r="B3609" i="1"/>
  <c r="K3608" i="1"/>
  <c r="E3608" i="1"/>
  <c r="B3608" i="1"/>
  <c r="K3607" i="1"/>
  <c r="E3607" i="1"/>
  <c r="B3607" i="1"/>
  <c r="K3606" i="1"/>
  <c r="E3606" i="1"/>
  <c r="B3606" i="1"/>
  <c r="K3605" i="1"/>
  <c r="E3605" i="1"/>
  <c r="B3605" i="1"/>
  <c r="K3604" i="1"/>
  <c r="E3604" i="1"/>
  <c r="B3604" i="1"/>
  <c r="K3603" i="1"/>
  <c r="E3603" i="1"/>
  <c r="B3603" i="1"/>
  <c r="K3602" i="1"/>
  <c r="E3602" i="1"/>
  <c r="B3602" i="1"/>
  <c r="K3601" i="1"/>
  <c r="E3601" i="1"/>
  <c r="B3601" i="1"/>
  <c r="K3600" i="1"/>
  <c r="E3600" i="1"/>
  <c r="B3600" i="1"/>
  <c r="K3599" i="1"/>
  <c r="E3599" i="1"/>
  <c r="B3599" i="1"/>
  <c r="K3598" i="1"/>
  <c r="E3598" i="1"/>
  <c r="B3598" i="1"/>
  <c r="K3597" i="1"/>
  <c r="E3597" i="1"/>
  <c r="B3597" i="1"/>
  <c r="K3596" i="1"/>
  <c r="E3596" i="1"/>
  <c r="B3596" i="1"/>
  <c r="K3595" i="1"/>
  <c r="E3595" i="1"/>
  <c r="B3595" i="1"/>
  <c r="K3594" i="1"/>
  <c r="E3594" i="1"/>
  <c r="B3594" i="1"/>
  <c r="K3593" i="1"/>
  <c r="E3593" i="1"/>
  <c r="B3593" i="1"/>
  <c r="K3592" i="1"/>
  <c r="E3592" i="1"/>
  <c r="B3592" i="1"/>
  <c r="K3591" i="1"/>
  <c r="E3591" i="1"/>
  <c r="B3591" i="1"/>
  <c r="K3590" i="1"/>
  <c r="E3590" i="1"/>
  <c r="B3590" i="1"/>
  <c r="K3589" i="1"/>
  <c r="E3589" i="1"/>
  <c r="B3589" i="1"/>
  <c r="K3588" i="1"/>
  <c r="E3588" i="1"/>
  <c r="B3588" i="1"/>
  <c r="K3587" i="1"/>
  <c r="E3587" i="1"/>
  <c r="B3587" i="1"/>
  <c r="E3586" i="1"/>
  <c r="B3586" i="1"/>
  <c r="K3585" i="1"/>
  <c r="E3585" i="1"/>
  <c r="B3585" i="1"/>
  <c r="K3584" i="1"/>
  <c r="E3584" i="1"/>
  <c r="B3584" i="1"/>
  <c r="K3583" i="1"/>
  <c r="E3583" i="1"/>
  <c r="B3583" i="1"/>
  <c r="K3582" i="1"/>
  <c r="E3582" i="1"/>
  <c r="B3582" i="1"/>
  <c r="K3581" i="1"/>
  <c r="E3581" i="1"/>
  <c r="B3581" i="1"/>
  <c r="K3580" i="1"/>
  <c r="E3580" i="1"/>
  <c r="B3580" i="1"/>
  <c r="K3579" i="1"/>
  <c r="E3579" i="1"/>
  <c r="B3579" i="1"/>
  <c r="K3578" i="1"/>
  <c r="E3578" i="1"/>
  <c r="B3578" i="1"/>
  <c r="K3577" i="1"/>
  <c r="E3577" i="1"/>
  <c r="B3577" i="1"/>
  <c r="K3576" i="1"/>
  <c r="E3576" i="1"/>
  <c r="B3576" i="1"/>
  <c r="K3575" i="1"/>
  <c r="E3575" i="1"/>
  <c r="B3575" i="1"/>
  <c r="K3574" i="1"/>
  <c r="E3574" i="1"/>
  <c r="B3574" i="1"/>
  <c r="K3573" i="1"/>
  <c r="E3573" i="1"/>
  <c r="B3573" i="1"/>
  <c r="K3572" i="1"/>
  <c r="E3572" i="1"/>
  <c r="B3572" i="1"/>
  <c r="K3571" i="1"/>
  <c r="E3571" i="1"/>
  <c r="B3571" i="1"/>
  <c r="K3570" i="1"/>
  <c r="E3570" i="1"/>
  <c r="B3570" i="1"/>
  <c r="K3569" i="1"/>
  <c r="E3569" i="1"/>
  <c r="B3569" i="1"/>
  <c r="K3568" i="1"/>
  <c r="E3568" i="1"/>
  <c r="B3568" i="1"/>
  <c r="K3567" i="1"/>
  <c r="E3567" i="1"/>
  <c r="B3567" i="1"/>
  <c r="K3566" i="1"/>
  <c r="E3566" i="1"/>
  <c r="B3566" i="1"/>
  <c r="K3565" i="1"/>
  <c r="E3565" i="1"/>
  <c r="B3565" i="1"/>
  <c r="K3564" i="1"/>
  <c r="E3564" i="1"/>
  <c r="B3564" i="1"/>
  <c r="K3563" i="1"/>
  <c r="E3563" i="1"/>
  <c r="B3563" i="1"/>
  <c r="K3562" i="1"/>
  <c r="E3562" i="1"/>
  <c r="B3562" i="1"/>
  <c r="K3561" i="1"/>
  <c r="E3561" i="1"/>
  <c r="B3561" i="1"/>
  <c r="K3560" i="1"/>
  <c r="E3560" i="1"/>
  <c r="B3560" i="1"/>
  <c r="K3559" i="1"/>
  <c r="E3559" i="1"/>
  <c r="B3559" i="1"/>
  <c r="K3558" i="1"/>
  <c r="E3558" i="1"/>
  <c r="B3558" i="1"/>
  <c r="K3557" i="1"/>
  <c r="E3557" i="1"/>
  <c r="B3557" i="1"/>
  <c r="K3556" i="1"/>
  <c r="E3556" i="1"/>
  <c r="B3556" i="1"/>
  <c r="K3555" i="1"/>
  <c r="E3555" i="1"/>
  <c r="B3555" i="1"/>
  <c r="K3554" i="1"/>
  <c r="E3554" i="1"/>
  <c r="B3554" i="1"/>
  <c r="K3553" i="1"/>
  <c r="E3553" i="1"/>
  <c r="B3553" i="1"/>
  <c r="K3552" i="1"/>
  <c r="E3552" i="1"/>
  <c r="B3552" i="1"/>
  <c r="K3551" i="1"/>
  <c r="E3551" i="1"/>
  <c r="B3551" i="1"/>
  <c r="K3550" i="1"/>
  <c r="E3550" i="1"/>
  <c r="B3550" i="1"/>
  <c r="K3549" i="1"/>
  <c r="E3549" i="1"/>
  <c r="B3549" i="1"/>
  <c r="K3548" i="1"/>
  <c r="E3548" i="1"/>
  <c r="B3548" i="1"/>
  <c r="K3547" i="1"/>
  <c r="E3547" i="1"/>
  <c r="B3547" i="1"/>
  <c r="K3546" i="1"/>
  <c r="E3546" i="1"/>
  <c r="B3546" i="1"/>
  <c r="K3545" i="1"/>
  <c r="E3545" i="1"/>
  <c r="B3545" i="1"/>
  <c r="K3544" i="1"/>
  <c r="E3544" i="1"/>
  <c r="B3544" i="1"/>
  <c r="K3543" i="1"/>
  <c r="E3543" i="1"/>
  <c r="B3543" i="1"/>
  <c r="K3542" i="1"/>
  <c r="E3542" i="1"/>
  <c r="B3542" i="1"/>
  <c r="K3541" i="1"/>
  <c r="E3541" i="1"/>
  <c r="B3541" i="1"/>
  <c r="K3540" i="1"/>
  <c r="E3540" i="1"/>
  <c r="B3540" i="1"/>
  <c r="K3539" i="1"/>
  <c r="E3539" i="1"/>
  <c r="B3539" i="1"/>
  <c r="K3538" i="1"/>
  <c r="E3538" i="1"/>
  <c r="B3538" i="1"/>
  <c r="K3537" i="1"/>
  <c r="E3537" i="1"/>
  <c r="B3537" i="1"/>
  <c r="K3536" i="1"/>
  <c r="E3536" i="1"/>
  <c r="B3536" i="1"/>
  <c r="K3535" i="1"/>
  <c r="E3535" i="1"/>
  <c r="B3535" i="1"/>
  <c r="K3534" i="1"/>
  <c r="E3534" i="1"/>
  <c r="B3534" i="1"/>
  <c r="K3533" i="1"/>
  <c r="E3533" i="1"/>
  <c r="B3533" i="1"/>
  <c r="K3532" i="1"/>
  <c r="E3532" i="1"/>
  <c r="B3532" i="1"/>
  <c r="K3531" i="1"/>
  <c r="E3531" i="1"/>
  <c r="B3531" i="1"/>
  <c r="K3530" i="1"/>
  <c r="E3530" i="1"/>
  <c r="B3530" i="1"/>
  <c r="K3529" i="1"/>
  <c r="E3529" i="1"/>
  <c r="B3529" i="1"/>
  <c r="K3528" i="1"/>
  <c r="E3528" i="1"/>
  <c r="B3528" i="1"/>
  <c r="K3527" i="1"/>
  <c r="E3527" i="1"/>
  <c r="B3527" i="1"/>
  <c r="K3526" i="1"/>
  <c r="E3526" i="1"/>
  <c r="B3526" i="1"/>
  <c r="K3525" i="1"/>
  <c r="E3525" i="1"/>
  <c r="B3525" i="1"/>
  <c r="K3524" i="1"/>
  <c r="E3524" i="1"/>
  <c r="B3524" i="1"/>
  <c r="K3523" i="1"/>
  <c r="E3523" i="1"/>
  <c r="B3523" i="1"/>
  <c r="K3522" i="1"/>
  <c r="E3522" i="1"/>
  <c r="B3522" i="1"/>
  <c r="K3521" i="1"/>
  <c r="E3521" i="1"/>
  <c r="B3521" i="1"/>
  <c r="K3520" i="1"/>
  <c r="E3520" i="1"/>
  <c r="B3520" i="1"/>
  <c r="K3519" i="1"/>
  <c r="E3519" i="1"/>
  <c r="B3519" i="1"/>
  <c r="K3518" i="1"/>
  <c r="E3518" i="1"/>
  <c r="B3518" i="1"/>
  <c r="K3517" i="1"/>
  <c r="E3517" i="1"/>
  <c r="B3517" i="1"/>
  <c r="K3516" i="1"/>
  <c r="E3516" i="1"/>
  <c r="B3516" i="1"/>
  <c r="K3515" i="1"/>
  <c r="E3515" i="1"/>
  <c r="B3515" i="1"/>
  <c r="K3514" i="1"/>
  <c r="E3514" i="1"/>
  <c r="B3514" i="1"/>
  <c r="K3513" i="1"/>
  <c r="E3513" i="1"/>
  <c r="B3513" i="1"/>
  <c r="E3512" i="1"/>
  <c r="B3512" i="1"/>
  <c r="E3511" i="1"/>
  <c r="B3511" i="1"/>
  <c r="K3510" i="1"/>
  <c r="E3510" i="1"/>
  <c r="B3510" i="1"/>
  <c r="K3509" i="1"/>
  <c r="E3509" i="1"/>
  <c r="B3509" i="1"/>
  <c r="K3508" i="1"/>
  <c r="E3508" i="1"/>
  <c r="B3508" i="1"/>
  <c r="K3507" i="1"/>
  <c r="E3507" i="1"/>
  <c r="B3507" i="1"/>
  <c r="K3506" i="1"/>
  <c r="E3506" i="1"/>
  <c r="B3506" i="1"/>
  <c r="K3505" i="1"/>
  <c r="E3505" i="1"/>
  <c r="B3505" i="1"/>
  <c r="K3504" i="1"/>
  <c r="E3504" i="1"/>
  <c r="B3504" i="1"/>
  <c r="K3503" i="1"/>
  <c r="E3503" i="1"/>
  <c r="B3503" i="1"/>
  <c r="K3502" i="1"/>
  <c r="E3502" i="1"/>
  <c r="B3502" i="1"/>
  <c r="K3501" i="1"/>
  <c r="E3501" i="1"/>
  <c r="B3501" i="1"/>
  <c r="K3500" i="1"/>
  <c r="E3500" i="1"/>
  <c r="B3500" i="1"/>
  <c r="K3499" i="1"/>
  <c r="E3499" i="1"/>
  <c r="B3499" i="1"/>
  <c r="K3498" i="1"/>
  <c r="E3498" i="1"/>
  <c r="B3498" i="1"/>
  <c r="K3497" i="1"/>
  <c r="E3497" i="1"/>
  <c r="B3497" i="1"/>
  <c r="K3496" i="1"/>
  <c r="E3496" i="1"/>
  <c r="B3496" i="1"/>
  <c r="K3495" i="1"/>
  <c r="E3495" i="1"/>
  <c r="B3495" i="1"/>
  <c r="K3494" i="1"/>
  <c r="E3494" i="1"/>
  <c r="B3494" i="1"/>
  <c r="K3493" i="1"/>
  <c r="E3493" i="1"/>
  <c r="B3493" i="1"/>
  <c r="K3492" i="1"/>
  <c r="E3492" i="1"/>
  <c r="B3492" i="1"/>
  <c r="K3491" i="1"/>
  <c r="E3491" i="1"/>
  <c r="B3491" i="1"/>
  <c r="K3490" i="1"/>
  <c r="E3490" i="1"/>
  <c r="B3490" i="1"/>
  <c r="K3489" i="1"/>
  <c r="E3489" i="1"/>
  <c r="B3489" i="1"/>
  <c r="K3488" i="1"/>
  <c r="E3488" i="1"/>
  <c r="B3488" i="1"/>
  <c r="K3487" i="1"/>
  <c r="E3487" i="1"/>
  <c r="B3487" i="1"/>
  <c r="K3486" i="1"/>
  <c r="E3486" i="1"/>
  <c r="B3486" i="1"/>
  <c r="K3485" i="1"/>
  <c r="E3485" i="1"/>
  <c r="B3485" i="1"/>
  <c r="K3484" i="1"/>
  <c r="E3484" i="1"/>
  <c r="B3484" i="1"/>
  <c r="K3483" i="1"/>
  <c r="E3483" i="1"/>
  <c r="B3483" i="1"/>
  <c r="K3482" i="1"/>
  <c r="E3482" i="1"/>
  <c r="B3482" i="1"/>
  <c r="K3481" i="1"/>
  <c r="E3481" i="1"/>
  <c r="B3481" i="1"/>
  <c r="K3480" i="1"/>
  <c r="E3480" i="1"/>
  <c r="B3480" i="1"/>
  <c r="K3479" i="1"/>
  <c r="E3479" i="1"/>
  <c r="B3479" i="1"/>
  <c r="K3478" i="1"/>
  <c r="E3478" i="1"/>
  <c r="B3478" i="1"/>
  <c r="K3477" i="1"/>
  <c r="E3477" i="1"/>
  <c r="B3477" i="1"/>
  <c r="K3476" i="1"/>
  <c r="E3476" i="1"/>
  <c r="B3476" i="1"/>
  <c r="K3475" i="1"/>
  <c r="E3475" i="1"/>
  <c r="B3475" i="1"/>
  <c r="K3474" i="1"/>
  <c r="E3474" i="1"/>
  <c r="B3474" i="1"/>
  <c r="K3473" i="1"/>
  <c r="E3473" i="1"/>
  <c r="B3473" i="1"/>
  <c r="K3472" i="1"/>
  <c r="E3472" i="1"/>
  <c r="B3472" i="1"/>
  <c r="K3471" i="1"/>
  <c r="E3471" i="1"/>
  <c r="B3471" i="1"/>
  <c r="K3470" i="1"/>
  <c r="E3470" i="1"/>
  <c r="B3470" i="1"/>
  <c r="K3469" i="1"/>
  <c r="E3469" i="1"/>
  <c r="B3469" i="1"/>
  <c r="K3468" i="1"/>
  <c r="E3468" i="1"/>
  <c r="B3468" i="1"/>
  <c r="K3467" i="1"/>
  <c r="E3467" i="1"/>
  <c r="B3467" i="1"/>
  <c r="K3466" i="1"/>
  <c r="E3466" i="1"/>
  <c r="B3466" i="1"/>
  <c r="K3465" i="1"/>
  <c r="E3465" i="1"/>
  <c r="B3465" i="1"/>
  <c r="K3464" i="1"/>
  <c r="E3464" i="1"/>
  <c r="B3464" i="1"/>
  <c r="K3463" i="1"/>
  <c r="E3463" i="1"/>
  <c r="B3463" i="1"/>
  <c r="K3462" i="1"/>
  <c r="E3462" i="1"/>
  <c r="B3462" i="1"/>
  <c r="K3461" i="1"/>
  <c r="E3461" i="1"/>
  <c r="B3461" i="1"/>
  <c r="K3460" i="1"/>
  <c r="E3460" i="1"/>
  <c r="B3460" i="1"/>
  <c r="K3459" i="1"/>
  <c r="E3459" i="1"/>
  <c r="B3459" i="1"/>
  <c r="K3458" i="1"/>
  <c r="E3458" i="1"/>
  <c r="B3458" i="1"/>
  <c r="K3457" i="1"/>
  <c r="E3457" i="1"/>
  <c r="B3457" i="1"/>
  <c r="K3456" i="1"/>
  <c r="E3456" i="1"/>
  <c r="B3456" i="1"/>
  <c r="K3455" i="1"/>
  <c r="E3455" i="1"/>
  <c r="B3455" i="1"/>
  <c r="K3454" i="1"/>
  <c r="E3454" i="1"/>
  <c r="B3454" i="1"/>
  <c r="K3453" i="1"/>
  <c r="E3453" i="1"/>
  <c r="B3453" i="1"/>
  <c r="K3452" i="1"/>
  <c r="E3452" i="1"/>
  <c r="B3452" i="1"/>
  <c r="K3451" i="1"/>
  <c r="E3451" i="1"/>
  <c r="B3451" i="1"/>
  <c r="K3450" i="1"/>
  <c r="E3450" i="1"/>
  <c r="B3450" i="1"/>
  <c r="K3449" i="1"/>
  <c r="E3449" i="1"/>
  <c r="B3449" i="1"/>
  <c r="K3448" i="1"/>
  <c r="E3448" i="1"/>
  <c r="B3448" i="1"/>
  <c r="K3447" i="1"/>
  <c r="E3447" i="1"/>
  <c r="B3447" i="1"/>
  <c r="K3446" i="1"/>
  <c r="E3446" i="1"/>
  <c r="B3446" i="1"/>
  <c r="K3445" i="1"/>
  <c r="E3445" i="1"/>
  <c r="B3445" i="1"/>
  <c r="K3444" i="1"/>
  <c r="E3444" i="1"/>
  <c r="B3444" i="1"/>
  <c r="K3443" i="1"/>
  <c r="E3443" i="1"/>
  <c r="B3443" i="1"/>
  <c r="K3442" i="1"/>
  <c r="E3442" i="1"/>
  <c r="B3442" i="1"/>
  <c r="K3441" i="1"/>
  <c r="E3441" i="1"/>
  <c r="B3441" i="1"/>
  <c r="K3440" i="1"/>
  <c r="E3440" i="1"/>
  <c r="B3440" i="1"/>
  <c r="K3439" i="1"/>
  <c r="E3439" i="1"/>
  <c r="B3439" i="1"/>
  <c r="K3438" i="1"/>
  <c r="E3438" i="1"/>
  <c r="B3438" i="1"/>
  <c r="K3437" i="1"/>
  <c r="E3437" i="1"/>
  <c r="B3437" i="1"/>
  <c r="K3436" i="1"/>
  <c r="E3436" i="1"/>
  <c r="B3436" i="1"/>
  <c r="K3435" i="1"/>
  <c r="E3435" i="1"/>
  <c r="B3435" i="1"/>
  <c r="K3434" i="1"/>
  <c r="E3434" i="1"/>
  <c r="B3434" i="1"/>
  <c r="K3433" i="1"/>
  <c r="E3433" i="1"/>
  <c r="B3433" i="1"/>
  <c r="K3432" i="1"/>
  <c r="E3432" i="1"/>
  <c r="B3432" i="1"/>
  <c r="K3431" i="1"/>
  <c r="E3431" i="1"/>
  <c r="B3431" i="1"/>
  <c r="K3430" i="1"/>
  <c r="E3430" i="1"/>
  <c r="B3430" i="1"/>
  <c r="K3429" i="1"/>
  <c r="E3429" i="1"/>
  <c r="B3429" i="1"/>
  <c r="K3428" i="1"/>
  <c r="E3428" i="1"/>
  <c r="B3428" i="1"/>
  <c r="K3427" i="1"/>
  <c r="E3427" i="1"/>
  <c r="B3427" i="1"/>
  <c r="K3426" i="1"/>
  <c r="E3426" i="1"/>
  <c r="B3426" i="1"/>
  <c r="K3425" i="1"/>
  <c r="E3425" i="1"/>
  <c r="B3425" i="1"/>
  <c r="K3424" i="1"/>
  <c r="E3424" i="1"/>
  <c r="B3424" i="1"/>
  <c r="K3423" i="1"/>
  <c r="E3423" i="1"/>
  <c r="B3423" i="1"/>
  <c r="K3422" i="1"/>
  <c r="E3422" i="1"/>
  <c r="B3422" i="1"/>
  <c r="K3421" i="1"/>
  <c r="E3421" i="1"/>
  <c r="B3421" i="1"/>
  <c r="K3420" i="1"/>
  <c r="E3420" i="1"/>
  <c r="B3420" i="1"/>
  <c r="K3419" i="1"/>
  <c r="E3419" i="1"/>
  <c r="B3419" i="1"/>
  <c r="K3418" i="1"/>
  <c r="E3418" i="1"/>
  <c r="B3418" i="1"/>
  <c r="K3417" i="1"/>
  <c r="E3417" i="1"/>
  <c r="B3417" i="1"/>
  <c r="K3416" i="1"/>
  <c r="E3416" i="1"/>
  <c r="B3416" i="1"/>
  <c r="K3415" i="1"/>
  <c r="E3415" i="1"/>
  <c r="B3415" i="1"/>
  <c r="K3414" i="1"/>
  <c r="E3414" i="1"/>
  <c r="B3414" i="1"/>
  <c r="K3413" i="1"/>
  <c r="E3413" i="1"/>
  <c r="B3413" i="1"/>
  <c r="K3412" i="1"/>
  <c r="E3412" i="1"/>
  <c r="B3412" i="1"/>
  <c r="K3411" i="1"/>
  <c r="E3411" i="1"/>
  <c r="B3411" i="1"/>
  <c r="K3410" i="1"/>
  <c r="E3410" i="1"/>
  <c r="B3410" i="1"/>
  <c r="K3409" i="1"/>
  <c r="E3409" i="1"/>
  <c r="B3409" i="1"/>
  <c r="K3408" i="1"/>
  <c r="E3408" i="1"/>
  <c r="B3408" i="1"/>
  <c r="K3407" i="1"/>
  <c r="E3407" i="1"/>
  <c r="B3407" i="1"/>
  <c r="K3406" i="1"/>
  <c r="E3406" i="1"/>
  <c r="B3406" i="1"/>
  <c r="K3405" i="1"/>
  <c r="E3405" i="1"/>
  <c r="B3405" i="1"/>
  <c r="K3404" i="1"/>
  <c r="E3404" i="1"/>
  <c r="B3404" i="1"/>
  <c r="K3403" i="1"/>
  <c r="E3403" i="1"/>
  <c r="B3403" i="1"/>
  <c r="K3402" i="1"/>
  <c r="E3402" i="1"/>
  <c r="B3402" i="1"/>
  <c r="K3401" i="1"/>
  <c r="E3401" i="1"/>
  <c r="B3401" i="1"/>
  <c r="K3400" i="1"/>
  <c r="E3400" i="1"/>
  <c r="B3400" i="1"/>
  <c r="K3399" i="1"/>
  <c r="E3399" i="1"/>
  <c r="B3399" i="1"/>
  <c r="K3398" i="1"/>
  <c r="E3398" i="1"/>
  <c r="B3398" i="1"/>
  <c r="K3397" i="1"/>
  <c r="E3397" i="1"/>
  <c r="B3397" i="1"/>
  <c r="K3396" i="1"/>
  <c r="E3396" i="1"/>
  <c r="B3396" i="1"/>
  <c r="K3395" i="1"/>
  <c r="E3395" i="1"/>
  <c r="B3395" i="1"/>
  <c r="K3394" i="1"/>
  <c r="E3394" i="1"/>
  <c r="B3394" i="1"/>
  <c r="K3393" i="1"/>
  <c r="E3393" i="1"/>
  <c r="B3393" i="1"/>
  <c r="K3392" i="1"/>
  <c r="E3392" i="1"/>
  <c r="B3392" i="1"/>
  <c r="K3391" i="1"/>
  <c r="E3391" i="1"/>
  <c r="B3391" i="1"/>
  <c r="K3390" i="1"/>
  <c r="E3390" i="1"/>
  <c r="B3390" i="1"/>
  <c r="K3389" i="1"/>
  <c r="E3389" i="1"/>
  <c r="B3389" i="1"/>
  <c r="K3388" i="1"/>
  <c r="E3388" i="1"/>
  <c r="B3388" i="1"/>
  <c r="K3387" i="1"/>
  <c r="E3387" i="1"/>
  <c r="B3387" i="1"/>
  <c r="K3386" i="1"/>
  <c r="E3386" i="1"/>
  <c r="B3386" i="1"/>
  <c r="K3385" i="1"/>
  <c r="E3385" i="1"/>
  <c r="B3385" i="1"/>
  <c r="K3384" i="1"/>
  <c r="E3384" i="1"/>
  <c r="B3384" i="1"/>
  <c r="K3383" i="1"/>
  <c r="E3383" i="1"/>
  <c r="B3383" i="1"/>
  <c r="K3382" i="1"/>
  <c r="E3382" i="1"/>
  <c r="B3382" i="1"/>
  <c r="K3381" i="1"/>
  <c r="E3381" i="1"/>
  <c r="B3381" i="1"/>
  <c r="K3380" i="1"/>
  <c r="E3380" i="1"/>
  <c r="B3380" i="1"/>
  <c r="K3379" i="1"/>
  <c r="E3379" i="1"/>
  <c r="B3379" i="1"/>
  <c r="K3378" i="1"/>
  <c r="E3378" i="1"/>
  <c r="B3378" i="1"/>
  <c r="K3377" i="1"/>
  <c r="E3377" i="1"/>
  <c r="B3377" i="1"/>
  <c r="K3376" i="1"/>
  <c r="E3376" i="1"/>
  <c r="B3376" i="1"/>
  <c r="K3375" i="1"/>
  <c r="E3375" i="1"/>
  <c r="B3375" i="1"/>
  <c r="K3374" i="1"/>
  <c r="E3374" i="1"/>
  <c r="B3374" i="1"/>
  <c r="K3373" i="1"/>
  <c r="E3373" i="1"/>
  <c r="B3373" i="1"/>
  <c r="K3372" i="1"/>
  <c r="E3372" i="1"/>
  <c r="B3372" i="1"/>
  <c r="K3371" i="1"/>
  <c r="E3371" i="1"/>
  <c r="B3371" i="1"/>
  <c r="K3370" i="1"/>
  <c r="E3370" i="1"/>
  <c r="B3370" i="1"/>
  <c r="K3369" i="1"/>
  <c r="E3369" i="1"/>
  <c r="B3369" i="1"/>
  <c r="K3368" i="1"/>
  <c r="E3368" i="1"/>
  <c r="B3368" i="1"/>
  <c r="K3367" i="1"/>
  <c r="E3367" i="1"/>
  <c r="B3367" i="1"/>
  <c r="K3366" i="1"/>
  <c r="E3366" i="1"/>
  <c r="B3366" i="1"/>
  <c r="K3365" i="1"/>
  <c r="E3365" i="1"/>
  <c r="B3365" i="1"/>
  <c r="K3364" i="1"/>
  <c r="E3364" i="1"/>
  <c r="B3364" i="1"/>
  <c r="K3363" i="1"/>
  <c r="E3363" i="1"/>
  <c r="B3363" i="1"/>
  <c r="K3362" i="1"/>
  <c r="E3362" i="1"/>
  <c r="B3362" i="1"/>
  <c r="K3361" i="1"/>
  <c r="E3361" i="1"/>
  <c r="B3361" i="1"/>
  <c r="K3360" i="1"/>
  <c r="E3360" i="1"/>
  <c r="B3360" i="1"/>
  <c r="K3359" i="1"/>
  <c r="E3359" i="1"/>
  <c r="B3359" i="1"/>
  <c r="E3358" i="1"/>
  <c r="B3358" i="1"/>
  <c r="K3357" i="1"/>
  <c r="E3357" i="1"/>
  <c r="B3357" i="1"/>
  <c r="K3356" i="1"/>
  <c r="E3356" i="1"/>
  <c r="B3356" i="1"/>
  <c r="K3355" i="1"/>
  <c r="E3355" i="1"/>
  <c r="B3355" i="1"/>
  <c r="K3354" i="1"/>
  <c r="E3354" i="1"/>
  <c r="B3354" i="1"/>
  <c r="K3353" i="1"/>
  <c r="E3353" i="1"/>
  <c r="B3353" i="1"/>
  <c r="K3352" i="1"/>
  <c r="E3352" i="1"/>
  <c r="B3352" i="1"/>
  <c r="K3351" i="1"/>
  <c r="E3351" i="1"/>
  <c r="B3351" i="1"/>
  <c r="K3350" i="1"/>
  <c r="E3350" i="1"/>
  <c r="B3350" i="1"/>
  <c r="K3349" i="1"/>
  <c r="E3349" i="1"/>
  <c r="B3349" i="1"/>
  <c r="K3348" i="1"/>
  <c r="E3348" i="1"/>
  <c r="B3348" i="1"/>
  <c r="K3347" i="1"/>
  <c r="E3347" i="1"/>
  <c r="B3347" i="1"/>
  <c r="K3346" i="1"/>
  <c r="E3346" i="1"/>
  <c r="B3346" i="1"/>
  <c r="K3345" i="1"/>
  <c r="E3345" i="1"/>
  <c r="B3345" i="1"/>
  <c r="K3344" i="1"/>
  <c r="E3344" i="1"/>
  <c r="B3344" i="1"/>
  <c r="K3343" i="1"/>
  <c r="E3343" i="1"/>
  <c r="B3343" i="1"/>
  <c r="K3342" i="1"/>
  <c r="E3342" i="1"/>
  <c r="B3342" i="1"/>
  <c r="K3341" i="1"/>
  <c r="E3341" i="1"/>
  <c r="B3341" i="1"/>
  <c r="K3340" i="1"/>
  <c r="E3340" i="1"/>
  <c r="B3340" i="1"/>
  <c r="K3339" i="1"/>
  <c r="E3339" i="1"/>
  <c r="B3339" i="1"/>
  <c r="K3338" i="1"/>
  <c r="E3338" i="1"/>
  <c r="B3338" i="1"/>
  <c r="K3337" i="1"/>
  <c r="E3337" i="1"/>
  <c r="B3337" i="1"/>
  <c r="K3336" i="1"/>
  <c r="E3336" i="1"/>
  <c r="B3336" i="1"/>
  <c r="K3335" i="1"/>
  <c r="E3335" i="1"/>
  <c r="B3335" i="1"/>
  <c r="K3334" i="1"/>
  <c r="E3334" i="1"/>
  <c r="B3334" i="1"/>
  <c r="K3333" i="1"/>
  <c r="E3333" i="1"/>
  <c r="B3333" i="1"/>
  <c r="K3332" i="1"/>
  <c r="E3332" i="1"/>
  <c r="B3332" i="1"/>
  <c r="K3331" i="1"/>
  <c r="E3331" i="1"/>
  <c r="B3331" i="1"/>
  <c r="K3330" i="1"/>
  <c r="E3330" i="1"/>
  <c r="B3330" i="1"/>
  <c r="K3329" i="1"/>
  <c r="E3329" i="1"/>
  <c r="B3329" i="1"/>
  <c r="K3328" i="1"/>
  <c r="E3328" i="1"/>
  <c r="B3328" i="1"/>
  <c r="K3327" i="1"/>
  <c r="E3327" i="1"/>
  <c r="B3327" i="1"/>
  <c r="K3326" i="1"/>
  <c r="E3326" i="1"/>
  <c r="B3326" i="1"/>
  <c r="K3325" i="1"/>
  <c r="E3325" i="1"/>
  <c r="B3325" i="1"/>
  <c r="K3324" i="1"/>
  <c r="E3324" i="1"/>
  <c r="B3324" i="1"/>
  <c r="K3323" i="1"/>
  <c r="E3323" i="1"/>
  <c r="B3323" i="1"/>
  <c r="K3322" i="1"/>
  <c r="E3322" i="1"/>
  <c r="B3322" i="1"/>
  <c r="K3321" i="1"/>
  <c r="E3321" i="1"/>
  <c r="B3321" i="1"/>
  <c r="K3320" i="1"/>
  <c r="E3320" i="1"/>
  <c r="B3320" i="1"/>
  <c r="K3319" i="1"/>
  <c r="E3319" i="1"/>
  <c r="B3319" i="1"/>
  <c r="K3318" i="1"/>
  <c r="E3318" i="1"/>
  <c r="B3318" i="1"/>
  <c r="K3317" i="1"/>
  <c r="E3317" i="1"/>
  <c r="B3317" i="1"/>
  <c r="K3316" i="1"/>
  <c r="E3316" i="1"/>
  <c r="B3316" i="1"/>
  <c r="K3315" i="1"/>
  <c r="E3315" i="1"/>
  <c r="B3315" i="1"/>
  <c r="K3314" i="1"/>
  <c r="E3314" i="1"/>
  <c r="B3314" i="1"/>
  <c r="K3313" i="1"/>
  <c r="E3313" i="1"/>
  <c r="B3313" i="1"/>
  <c r="K3312" i="1"/>
  <c r="E3312" i="1"/>
  <c r="B3312" i="1"/>
  <c r="K3311" i="1"/>
  <c r="E3311" i="1"/>
  <c r="B3311" i="1"/>
  <c r="K3310" i="1"/>
  <c r="E3310" i="1"/>
  <c r="B3310" i="1"/>
  <c r="K3309" i="1"/>
  <c r="E3309" i="1"/>
  <c r="B3309" i="1"/>
  <c r="K3308" i="1"/>
  <c r="E3308" i="1"/>
  <c r="B3308" i="1"/>
  <c r="K3307" i="1"/>
  <c r="E3307" i="1"/>
  <c r="B3307" i="1"/>
  <c r="K3306" i="1"/>
  <c r="E3306" i="1"/>
  <c r="B3306" i="1"/>
  <c r="K3305" i="1"/>
  <c r="E3305" i="1"/>
  <c r="B3305" i="1"/>
  <c r="K3304" i="1"/>
  <c r="E3304" i="1"/>
  <c r="B3304" i="1"/>
  <c r="K3303" i="1"/>
  <c r="E3303" i="1"/>
  <c r="B3303" i="1"/>
  <c r="K3302" i="1"/>
  <c r="E3302" i="1"/>
  <c r="B3302" i="1"/>
  <c r="K3301" i="1"/>
  <c r="E3301" i="1"/>
  <c r="B3301" i="1"/>
  <c r="E3300" i="1"/>
  <c r="B3300" i="1"/>
  <c r="E3299" i="1"/>
  <c r="B3299" i="1"/>
  <c r="K3298" i="1"/>
  <c r="E3298" i="1"/>
  <c r="B3298" i="1"/>
  <c r="K3297" i="1"/>
  <c r="E3297" i="1"/>
  <c r="B3297" i="1"/>
  <c r="K3296" i="1"/>
  <c r="E3296" i="1"/>
  <c r="B3296" i="1"/>
  <c r="E3295" i="1"/>
  <c r="B3295" i="1"/>
  <c r="E3294" i="1"/>
  <c r="B3294" i="1"/>
  <c r="E3293" i="1"/>
  <c r="B3293" i="1"/>
  <c r="K3292" i="1"/>
  <c r="E3292" i="1"/>
  <c r="B3292" i="1"/>
  <c r="K3291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K3285" i="1"/>
  <c r="E3285" i="1"/>
  <c r="B3285" i="1"/>
  <c r="K3284" i="1"/>
  <c r="E3284" i="1"/>
  <c r="B3284" i="1"/>
  <c r="K3283" i="1"/>
  <c r="E3283" i="1"/>
  <c r="B3283" i="1"/>
  <c r="K3282" i="1"/>
  <c r="E3282" i="1"/>
  <c r="B3282" i="1"/>
  <c r="K3281" i="1"/>
  <c r="E3281" i="1"/>
  <c r="B3281" i="1"/>
  <c r="K3280" i="1"/>
  <c r="E3280" i="1"/>
  <c r="B3280" i="1"/>
  <c r="K3279" i="1"/>
  <c r="E3279" i="1"/>
  <c r="B3279" i="1"/>
  <c r="K3278" i="1"/>
  <c r="E3278" i="1"/>
  <c r="B3278" i="1"/>
  <c r="K3277" i="1"/>
  <c r="E3277" i="1"/>
  <c r="B3277" i="1"/>
  <c r="K3276" i="1"/>
  <c r="E3276" i="1"/>
  <c r="B3276" i="1"/>
  <c r="K3275" i="1"/>
  <c r="E3275" i="1"/>
  <c r="B3275" i="1"/>
  <c r="K3274" i="1"/>
  <c r="E3274" i="1"/>
  <c r="B3274" i="1"/>
  <c r="K3273" i="1"/>
  <c r="E3273" i="1"/>
  <c r="B3273" i="1"/>
  <c r="K3272" i="1"/>
  <c r="E3272" i="1"/>
  <c r="B3272" i="1"/>
  <c r="K3271" i="1"/>
  <c r="E3271" i="1"/>
  <c r="B3271" i="1"/>
  <c r="K3270" i="1"/>
  <c r="E3270" i="1"/>
  <c r="B3270" i="1"/>
  <c r="K3269" i="1"/>
  <c r="E3269" i="1"/>
  <c r="B3269" i="1"/>
  <c r="K3268" i="1"/>
  <c r="E3268" i="1"/>
  <c r="B3268" i="1"/>
  <c r="K3267" i="1"/>
  <c r="E3267" i="1"/>
  <c r="B3267" i="1"/>
  <c r="K3266" i="1"/>
  <c r="E3266" i="1"/>
  <c r="B3266" i="1"/>
  <c r="K3265" i="1"/>
  <c r="E3265" i="1"/>
  <c r="B3265" i="1"/>
  <c r="K3264" i="1"/>
  <c r="E3264" i="1"/>
  <c r="B3264" i="1"/>
  <c r="K3263" i="1"/>
  <c r="E3263" i="1"/>
  <c r="B3263" i="1"/>
  <c r="K3262" i="1"/>
  <c r="E3262" i="1"/>
  <c r="B3262" i="1"/>
  <c r="K3261" i="1"/>
  <c r="E3261" i="1"/>
  <c r="B3261" i="1"/>
  <c r="K3260" i="1"/>
  <c r="E3260" i="1"/>
  <c r="B3260" i="1"/>
  <c r="K3259" i="1"/>
  <c r="E3259" i="1"/>
  <c r="B3259" i="1"/>
  <c r="K3258" i="1"/>
  <c r="E3258" i="1"/>
  <c r="B3258" i="1"/>
  <c r="K3257" i="1"/>
  <c r="E3257" i="1"/>
  <c r="B3257" i="1"/>
  <c r="K3256" i="1"/>
  <c r="E3256" i="1"/>
  <c r="B3256" i="1"/>
  <c r="K3255" i="1"/>
  <c r="E3255" i="1"/>
  <c r="B3255" i="1"/>
  <c r="K3254" i="1"/>
  <c r="E3254" i="1"/>
  <c r="B3254" i="1"/>
  <c r="K3253" i="1"/>
  <c r="E3253" i="1"/>
  <c r="B3253" i="1"/>
  <c r="K3252" i="1"/>
  <c r="E3252" i="1"/>
  <c r="B3252" i="1"/>
  <c r="K3251" i="1"/>
  <c r="E3251" i="1"/>
  <c r="B3251" i="1"/>
  <c r="K3250" i="1"/>
  <c r="E3250" i="1"/>
  <c r="B3250" i="1"/>
  <c r="K3249" i="1"/>
  <c r="E3249" i="1"/>
  <c r="B3249" i="1"/>
  <c r="K3248" i="1"/>
  <c r="E3248" i="1"/>
  <c r="B3248" i="1"/>
  <c r="K3247" i="1"/>
  <c r="E3247" i="1"/>
  <c r="B3247" i="1"/>
  <c r="K3246" i="1"/>
  <c r="E3246" i="1"/>
  <c r="B3246" i="1"/>
  <c r="K3245" i="1"/>
  <c r="E3245" i="1"/>
  <c r="B3245" i="1"/>
  <c r="K3244" i="1"/>
  <c r="E3244" i="1"/>
  <c r="B3244" i="1"/>
  <c r="K3243" i="1"/>
  <c r="E3243" i="1"/>
  <c r="B3243" i="1"/>
  <c r="K3242" i="1"/>
  <c r="E3242" i="1"/>
  <c r="B3242" i="1"/>
  <c r="K3241" i="1"/>
  <c r="E3241" i="1"/>
  <c r="B3241" i="1"/>
  <c r="K3240" i="1"/>
  <c r="E3240" i="1"/>
  <c r="B3240" i="1"/>
  <c r="K3239" i="1"/>
  <c r="E3239" i="1"/>
  <c r="B3239" i="1"/>
  <c r="K3238" i="1"/>
  <c r="E3238" i="1"/>
  <c r="B3238" i="1"/>
  <c r="K3237" i="1"/>
  <c r="E3237" i="1"/>
  <c r="B3237" i="1"/>
  <c r="K3236" i="1"/>
  <c r="E3236" i="1"/>
  <c r="B3236" i="1"/>
  <c r="K3235" i="1"/>
  <c r="E3235" i="1"/>
  <c r="B3235" i="1"/>
  <c r="K3234" i="1"/>
  <c r="E3234" i="1"/>
  <c r="B3234" i="1"/>
  <c r="K3233" i="1"/>
  <c r="E3233" i="1"/>
  <c r="B3233" i="1"/>
  <c r="K3232" i="1"/>
  <c r="E3232" i="1"/>
  <c r="B3232" i="1"/>
  <c r="K3231" i="1"/>
  <c r="E3231" i="1"/>
  <c r="B3231" i="1"/>
  <c r="K3230" i="1"/>
  <c r="E3230" i="1"/>
  <c r="B3230" i="1"/>
  <c r="K3229" i="1"/>
  <c r="E3229" i="1"/>
  <c r="B3229" i="1"/>
  <c r="K3228" i="1"/>
  <c r="E3228" i="1"/>
  <c r="B3228" i="1"/>
  <c r="K3227" i="1"/>
  <c r="E3227" i="1"/>
  <c r="B3227" i="1"/>
  <c r="K3226" i="1"/>
  <c r="E3226" i="1"/>
  <c r="B3226" i="1"/>
  <c r="K3225" i="1"/>
  <c r="E3225" i="1"/>
  <c r="B3225" i="1"/>
  <c r="K3224" i="1"/>
  <c r="E3224" i="1"/>
  <c r="B3224" i="1"/>
  <c r="K3223" i="1"/>
  <c r="E3223" i="1"/>
  <c r="B3223" i="1"/>
  <c r="K3222" i="1"/>
  <c r="E3222" i="1"/>
  <c r="B3222" i="1"/>
  <c r="K3221" i="1"/>
  <c r="E3221" i="1"/>
  <c r="B3221" i="1"/>
  <c r="K3220" i="1"/>
  <c r="E3220" i="1"/>
  <c r="B3220" i="1"/>
  <c r="K3219" i="1"/>
  <c r="E3219" i="1"/>
  <c r="B3219" i="1"/>
  <c r="K3218" i="1"/>
  <c r="E3218" i="1"/>
  <c r="B3218" i="1"/>
  <c r="K3217" i="1"/>
  <c r="E3217" i="1"/>
  <c r="B3217" i="1"/>
  <c r="K3216" i="1"/>
  <c r="E3216" i="1"/>
  <c r="B3216" i="1"/>
  <c r="K3215" i="1"/>
  <c r="E3215" i="1"/>
  <c r="B3215" i="1"/>
  <c r="K3214" i="1"/>
  <c r="E3214" i="1"/>
  <c r="B3214" i="1"/>
  <c r="K3213" i="1"/>
  <c r="E3213" i="1"/>
  <c r="B3213" i="1"/>
  <c r="K3212" i="1"/>
  <c r="E3212" i="1"/>
  <c r="B3212" i="1"/>
  <c r="K3211" i="1"/>
  <c r="E3211" i="1"/>
  <c r="B3211" i="1"/>
  <c r="K3210" i="1"/>
  <c r="E3210" i="1"/>
  <c r="B3210" i="1"/>
  <c r="K3209" i="1"/>
  <c r="E3209" i="1"/>
  <c r="B3209" i="1"/>
  <c r="K3208" i="1"/>
  <c r="E3208" i="1"/>
  <c r="B3208" i="1"/>
  <c r="K3207" i="1"/>
  <c r="E3207" i="1"/>
  <c r="B3207" i="1"/>
  <c r="K3206" i="1"/>
  <c r="E3206" i="1"/>
  <c r="B3206" i="1"/>
  <c r="K3205" i="1"/>
  <c r="E3205" i="1"/>
  <c r="B3205" i="1"/>
  <c r="K3204" i="1"/>
  <c r="E3204" i="1"/>
  <c r="B3204" i="1"/>
  <c r="K3203" i="1"/>
  <c r="E3203" i="1"/>
  <c r="B3203" i="1"/>
  <c r="K3202" i="1"/>
  <c r="E3202" i="1"/>
  <c r="B3202" i="1"/>
  <c r="K3201" i="1"/>
  <c r="E3201" i="1"/>
  <c r="B3201" i="1"/>
  <c r="K3200" i="1"/>
  <c r="E3200" i="1"/>
  <c r="B3200" i="1"/>
  <c r="K3199" i="1"/>
  <c r="E3199" i="1"/>
  <c r="B3199" i="1"/>
  <c r="K3198" i="1"/>
  <c r="E3198" i="1"/>
  <c r="B3198" i="1"/>
  <c r="K3197" i="1"/>
  <c r="E3197" i="1"/>
  <c r="B3197" i="1"/>
  <c r="K3196" i="1"/>
  <c r="E3196" i="1"/>
  <c r="B3196" i="1"/>
  <c r="K3195" i="1"/>
  <c r="E3195" i="1"/>
  <c r="B3195" i="1"/>
  <c r="K3194" i="1"/>
  <c r="E3194" i="1"/>
  <c r="B3194" i="1"/>
  <c r="K3193" i="1"/>
  <c r="E3193" i="1"/>
  <c r="B3193" i="1"/>
  <c r="K3192" i="1"/>
  <c r="E3192" i="1"/>
  <c r="B3192" i="1"/>
  <c r="K3191" i="1"/>
  <c r="E3191" i="1"/>
  <c r="B3191" i="1"/>
  <c r="K3190" i="1"/>
  <c r="E3190" i="1"/>
  <c r="B3190" i="1"/>
  <c r="K3189" i="1"/>
  <c r="E3189" i="1"/>
  <c r="B3189" i="1"/>
  <c r="K3188" i="1"/>
  <c r="E3188" i="1"/>
  <c r="B3188" i="1"/>
  <c r="K3187" i="1"/>
  <c r="E3187" i="1"/>
  <c r="B3187" i="1"/>
  <c r="K3186" i="1"/>
  <c r="E3186" i="1"/>
  <c r="B3186" i="1"/>
  <c r="K3185" i="1"/>
  <c r="E3185" i="1"/>
  <c r="B3185" i="1"/>
  <c r="K3184" i="1"/>
  <c r="E3184" i="1"/>
  <c r="B3184" i="1"/>
  <c r="K3183" i="1"/>
  <c r="E3183" i="1"/>
  <c r="B3183" i="1"/>
  <c r="K3182" i="1"/>
  <c r="E3182" i="1"/>
  <c r="B3182" i="1"/>
  <c r="K3181" i="1"/>
  <c r="E3181" i="1"/>
  <c r="B3181" i="1"/>
  <c r="K3180" i="1"/>
  <c r="E3180" i="1"/>
  <c r="B3180" i="1"/>
  <c r="K3179" i="1"/>
  <c r="E3179" i="1"/>
  <c r="B3179" i="1"/>
  <c r="K3178" i="1"/>
  <c r="E3178" i="1"/>
  <c r="B3178" i="1"/>
  <c r="E3177" i="1"/>
  <c r="B3177" i="1"/>
  <c r="K3176" i="1"/>
  <c r="E3176" i="1"/>
  <c r="B3176" i="1"/>
  <c r="K3175" i="1"/>
  <c r="E3175" i="1"/>
  <c r="B3175" i="1"/>
  <c r="K3174" i="1"/>
  <c r="E3174" i="1"/>
  <c r="B3174" i="1"/>
  <c r="K3173" i="1"/>
  <c r="E3173" i="1"/>
  <c r="B3173" i="1"/>
  <c r="K3172" i="1"/>
  <c r="E3172" i="1"/>
  <c r="B3172" i="1"/>
  <c r="K3171" i="1"/>
  <c r="E3171" i="1"/>
  <c r="B3171" i="1"/>
  <c r="K3170" i="1"/>
  <c r="E3170" i="1"/>
  <c r="B3170" i="1"/>
  <c r="K3169" i="1"/>
  <c r="E3169" i="1"/>
  <c r="B3169" i="1"/>
  <c r="K3168" i="1"/>
  <c r="E3168" i="1"/>
  <c r="B3168" i="1"/>
  <c r="K3167" i="1"/>
  <c r="E3167" i="1"/>
  <c r="B3167" i="1"/>
  <c r="K3166" i="1"/>
  <c r="E3166" i="1"/>
  <c r="B3166" i="1"/>
  <c r="K3165" i="1"/>
  <c r="E3165" i="1"/>
  <c r="B3165" i="1"/>
  <c r="K3164" i="1"/>
  <c r="E3164" i="1"/>
  <c r="B3164" i="1"/>
  <c r="K3163" i="1"/>
  <c r="E3163" i="1"/>
  <c r="B3163" i="1"/>
  <c r="K3162" i="1"/>
  <c r="E3162" i="1"/>
  <c r="B3162" i="1"/>
  <c r="E3161" i="1"/>
  <c r="B3161" i="1"/>
  <c r="K3160" i="1"/>
  <c r="E3160" i="1"/>
  <c r="B3160" i="1"/>
  <c r="K3159" i="1"/>
  <c r="E3159" i="1"/>
  <c r="B3159" i="1"/>
  <c r="K3158" i="1"/>
  <c r="E3158" i="1"/>
  <c r="B3158" i="1"/>
  <c r="K3157" i="1"/>
  <c r="E3157" i="1"/>
  <c r="B3157" i="1"/>
  <c r="K3156" i="1"/>
  <c r="E3156" i="1"/>
  <c r="B3156" i="1"/>
  <c r="K3155" i="1"/>
  <c r="E3155" i="1"/>
  <c r="B3155" i="1"/>
  <c r="K3154" i="1"/>
  <c r="E3154" i="1"/>
  <c r="B3154" i="1"/>
  <c r="K3153" i="1"/>
  <c r="E3153" i="1"/>
  <c r="B3153" i="1"/>
  <c r="K3152" i="1"/>
  <c r="E3152" i="1"/>
  <c r="B3152" i="1"/>
  <c r="K3151" i="1"/>
  <c r="E3151" i="1"/>
  <c r="B3151" i="1"/>
  <c r="K3150" i="1"/>
  <c r="E3150" i="1"/>
  <c r="B3150" i="1"/>
  <c r="K3149" i="1"/>
  <c r="E3149" i="1"/>
  <c r="B3149" i="1"/>
  <c r="K3148" i="1"/>
  <c r="E3148" i="1"/>
  <c r="B3148" i="1"/>
  <c r="K3147" i="1"/>
  <c r="E3147" i="1"/>
  <c r="B3147" i="1"/>
  <c r="K3146" i="1"/>
  <c r="E3146" i="1"/>
  <c r="B3146" i="1"/>
  <c r="K3145" i="1"/>
  <c r="E3145" i="1"/>
  <c r="B3145" i="1"/>
  <c r="K3144" i="1"/>
  <c r="E3144" i="1"/>
  <c r="B3144" i="1"/>
  <c r="K3143" i="1"/>
  <c r="E3143" i="1"/>
  <c r="B3143" i="1"/>
  <c r="K3142" i="1"/>
  <c r="E3142" i="1"/>
  <c r="B3142" i="1"/>
  <c r="K3141" i="1"/>
  <c r="E3141" i="1"/>
  <c r="B3141" i="1"/>
  <c r="K3140" i="1"/>
  <c r="E3140" i="1"/>
  <c r="B3140" i="1"/>
  <c r="K3139" i="1"/>
  <c r="E3139" i="1"/>
  <c r="B3139" i="1"/>
  <c r="K3138" i="1"/>
  <c r="E3138" i="1"/>
  <c r="B3138" i="1"/>
  <c r="K3137" i="1"/>
  <c r="E3137" i="1"/>
  <c r="B3137" i="1"/>
  <c r="K3136" i="1"/>
  <c r="E3136" i="1"/>
  <c r="B3136" i="1"/>
  <c r="K3135" i="1"/>
  <c r="E3135" i="1"/>
  <c r="B3135" i="1"/>
  <c r="K3134" i="1"/>
  <c r="E3134" i="1"/>
  <c r="B3134" i="1"/>
  <c r="K3133" i="1"/>
  <c r="E3133" i="1"/>
  <c r="B3133" i="1"/>
  <c r="K3132" i="1"/>
  <c r="E3132" i="1"/>
  <c r="B3132" i="1"/>
  <c r="K3131" i="1"/>
  <c r="E3131" i="1"/>
  <c r="B3131" i="1"/>
  <c r="K3130" i="1"/>
  <c r="E3130" i="1"/>
  <c r="B3130" i="1"/>
  <c r="K3129" i="1"/>
  <c r="E3129" i="1"/>
  <c r="B3129" i="1"/>
  <c r="K3128" i="1"/>
  <c r="E3128" i="1"/>
  <c r="B3128" i="1"/>
  <c r="K3127" i="1"/>
  <c r="E3127" i="1"/>
  <c r="B3127" i="1"/>
  <c r="K3126" i="1"/>
  <c r="E3126" i="1"/>
  <c r="B3126" i="1"/>
  <c r="K3125" i="1"/>
  <c r="E3125" i="1"/>
  <c r="B3125" i="1"/>
  <c r="K3124" i="1"/>
  <c r="E3124" i="1"/>
  <c r="B3124" i="1"/>
  <c r="K3123" i="1"/>
  <c r="E3123" i="1"/>
  <c r="B3123" i="1"/>
  <c r="K3122" i="1"/>
  <c r="E3122" i="1"/>
  <c r="B3122" i="1"/>
  <c r="E3121" i="1"/>
  <c r="B3121" i="1"/>
  <c r="K3120" i="1"/>
  <c r="E3120" i="1"/>
  <c r="B3120" i="1"/>
  <c r="K3119" i="1"/>
  <c r="E3119" i="1"/>
  <c r="B3119" i="1"/>
  <c r="K3118" i="1"/>
  <c r="E3118" i="1"/>
  <c r="B3118" i="1"/>
  <c r="K3117" i="1"/>
  <c r="E3117" i="1"/>
  <c r="B3117" i="1"/>
  <c r="K3116" i="1"/>
  <c r="E3116" i="1"/>
  <c r="B3116" i="1"/>
  <c r="K3115" i="1"/>
  <c r="E3115" i="1"/>
  <c r="B3115" i="1"/>
  <c r="K3114" i="1"/>
  <c r="E3114" i="1"/>
  <c r="B3114" i="1"/>
  <c r="K3113" i="1"/>
  <c r="E3113" i="1"/>
  <c r="B3113" i="1"/>
  <c r="K3112" i="1"/>
  <c r="E3112" i="1"/>
  <c r="B3112" i="1"/>
  <c r="K3111" i="1"/>
  <c r="E3111" i="1"/>
  <c r="B3111" i="1"/>
  <c r="K3110" i="1"/>
  <c r="E3110" i="1"/>
  <c r="B3110" i="1"/>
  <c r="K3109" i="1"/>
  <c r="E3109" i="1"/>
  <c r="B3109" i="1"/>
  <c r="K3108" i="1"/>
  <c r="E3108" i="1"/>
  <c r="B3108" i="1"/>
  <c r="K3107" i="1"/>
  <c r="E3107" i="1"/>
  <c r="B3107" i="1"/>
  <c r="K3106" i="1"/>
  <c r="E3106" i="1"/>
  <c r="B3106" i="1"/>
  <c r="K3105" i="1"/>
  <c r="E3105" i="1"/>
  <c r="B3105" i="1"/>
  <c r="K3104" i="1"/>
  <c r="E3104" i="1"/>
  <c r="B3104" i="1"/>
  <c r="K3103" i="1"/>
  <c r="E3103" i="1"/>
  <c r="B3103" i="1"/>
  <c r="K3102" i="1"/>
  <c r="E3102" i="1"/>
  <c r="B3102" i="1"/>
  <c r="K3101" i="1"/>
  <c r="E3101" i="1"/>
  <c r="B3101" i="1"/>
  <c r="K3100" i="1"/>
  <c r="E3100" i="1"/>
  <c r="B3100" i="1"/>
  <c r="K3099" i="1"/>
  <c r="E3099" i="1"/>
  <c r="B3099" i="1"/>
  <c r="K3098" i="1"/>
  <c r="E3098" i="1"/>
  <c r="B3098" i="1"/>
  <c r="K3097" i="1"/>
  <c r="E3097" i="1"/>
  <c r="B3097" i="1"/>
  <c r="K3096" i="1"/>
  <c r="E3096" i="1"/>
  <c r="B3096" i="1"/>
  <c r="K3095" i="1"/>
  <c r="E3095" i="1"/>
  <c r="B3095" i="1"/>
  <c r="K3094" i="1"/>
  <c r="E3094" i="1"/>
  <c r="B3094" i="1"/>
  <c r="K3093" i="1"/>
  <c r="E3093" i="1"/>
  <c r="B3093" i="1"/>
  <c r="K3092" i="1"/>
  <c r="E3092" i="1"/>
  <c r="B3092" i="1"/>
  <c r="K3091" i="1"/>
  <c r="E3091" i="1"/>
  <c r="B3091" i="1"/>
  <c r="K3090" i="1"/>
  <c r="E3090" i="1"/>
  <c r="B3090" i="1"/>
  <c r="K3089" i="1"/>
  <c r="E3089" i="1"/>
  <c r="B3089" i="1"/>
  <c r="K3088" i="1"/>
  <c r="E3088" i="1"/>
  <c r="B3088" i="1"/>
  <c r="K3087" i="1"/>
  <c r="E3087" i="1"/>
  <c r="B3087" i="1"/>
  <c r="K3086" i="1"/>
  <c r="E3086" i="1"/>
  <c r="B3086" i="1"/>
  <c r="K3085" i="1"/>
  <c r="E3085" i="1"/>
  <c r="B3085" i="1"/>
  <c r="K3084" i="1"/>
  <c r="E3084" i="1"/>
  <c r="B3084" i="1"/>
  <c r="K3083" i="1"/>
  <c r="E3083" i="1"/>
  <c r="B3083" i="1"/>
  <c r="K3082" i="1"/>
  <c r="E3082" i="1"/>
  <c r="B3082" i="1"/>
  <c r="K3081" i="1"/>
  <c r="E3081" i="1"/>
  <c r="B3081" i="1"/>
  <c r="K3080" i="1"/>
  <c r="E3080" i="1"/>
  <c r="B3080" i="1"/>
  <c r="K3079" i="1"/>
  <c r="E3079" i="1"/>
  <c r="B3079" i="1"/>
  <c r="K3078" i="1"/>
  <c r="E3078" i="1"/>
  <c r="B3078" i="1"/>
  <c r="K3077" i="1"/>
  <c r="E3077" i="1"/>
  <c r="B3077" i="1"/>
  <c r="K3076" i="1"/>
  <c r="E3076" i="1"/>
  <c r="B3076" i="1"/>
  <c r="K3075" i="1"/>
  <c r="E3075" i="1"/>
  <c r="B3075" i="1"/>
  <c r="K3074" i="1"/>
  <c r="E3074" i="1"/>
  <c r="B3074" i="1"/>
  <c r="K3073" i="1"/>
  <c r="E3073" i="1"/>
  <c r="B3073" i="1"/>
  <c r="K3072" i="1"/>
  <c r="E3072" i="1"/>
  <c r="B3072" i="1"/>
  <c r="K3071" i="1"/>
  <c r="E3071" i="1"/>
  <c r="B3071" i="1"/>
  <c r="K3070" i="1"/>
  <c r="E3070" i="1"/>
  <c r="B3070" i="1"/>
  <c r="K3069" i="1"/>
  <c r="E3069" i="1"/>
  <c r="B3069" i="1"/>
  <c r="K3068" i="1"/>
  <c r="E3068" i="1"/>
  <c r="B3068" i="1"/>
  <c r="K3067" i="1"/>
  <c r="E3067" i="1"/>
  <c r="B3067" i="1"/>
  <c r="K3066" i="1"/>
  <c r="E3066" i="1"/>
  <c r="B3066" i="1"/>
  <c r="K3065" i="1"/>
  <c r="E3065" i="1"/>
  <c r="B3065" i="1"/>
  <c r="K3064" i="1"/>
  <c r="E3064" i="1"/>
  <c r="B3064" i="1"/>
  <c r="K3063" i="1"/>
  <c r="E3063" i="1"/>
  <c r="B3063" i="1"/>
  <c r="K3062" i="1"/>
  <c r="E3062" i="1"/>
  <c r="B3062" i="1"/>
  <c r="K3061" i="1"/>
  <c r="E3061" i="1"/>
  <c r="B3061" i="1"/>
  <c r="K3060" i="1"/>
  <c r="E3060" i="1"/>
  <c r="B3060" i="1"/>
  <c r="K3059" i="1"/>
  <c r="E3059" i="1"/>
  <c r="B3059" i="1"/>
  <c r="K3058" i="1"/>
  <c r="E3058" i="1"/>
  <c r="B3058" i="1"/>
  <c r="K3057" i="1"/>
  <c r="E3057" i="1"/>
  <c r="B3057" i="1"/>
  <c r="K3056" i="1"/>
  <c r="E3056" i="1"/>
  <c r="B3056" i="1"/>
  <c r="K3055" i="1"/>
  <c r="E3055" i="1"/>
  <c r="B3055" i="1"/>
  <c r="K3054" i="1"/>
  <c r="E3054" i="1"/>
  <c r="B3054" i="1"/>
  <c r="K3053" i="1"/>
  <c r="E3053" i="1"/>
  <c r="B3053" i="1"/>
  <c r="K3052" i="1"/>
  <c r="E3052" i="1"/>
  <c r="B3052" i="1"/>
  <c r="K3051" i="1"/>
  <c r="E3051" i="1"/>
  <c r="B3051" i="1"/>
  <c r="K3050" i="1"/>
  <c r="E3050" i="1"/>
  <c r="B3050" i="1"/>
  <c r="K3049" i="1"/>
  <c r="E3049" i="1"/>
  <c r="B3049" i="1"/>
  <c r="K3048" i="1"/>
  <c r="E3048" i="1"/>
  <c r="B3048" i="1"/>
  <c r="K3047" i="1"/>
  <c r="E3047" i="1"/>
  <c r="B3047" i="1"/>
  <c r="K3046" i="1"/>
  <c r="E3046" i="1"/>
  <c r="B3046" i="1"/>
  <c r="K3045" i="1"/>
  <c r="E3045" i="1"/>
  <c r="B3045" i="1"/>
  <c r="K3044" i="1"/>
  <c r="E3044" i="1"/>
  <c r="B3044" i="1"/>
  <c r="K3043" i="1"/>
  <c r="E3043" i="1"/>
  <c r="B3043" i="1"/>
  <c r="K3042" i="1"/>
  <c r="E3042" i="1"/>
  <c r="B3042" i="1"/>
  <c r="K3041" i="1"/>
  <c r="E3041" i="1"/>
  <c r="B3041" i="1"/>
  <c r="K3040" i="1"/>
  <c r="E3040" i="1"/>
  <c r="B3040" i="1"/>
  <c r="K3039" i="1"/>
  <c r="E3039" i="1"/>
  <c r="B3039" i="1"/>
  <c r="K3038" i="1"/>
  <c r="E3038" i="1"/>
  <c r="B3038" i="1"/>
  <c r="K3037" i="1"/>
  <c r="E3037" i="1"/>
  <c r="B3037" i="1"/>
  <c r="K3036" i="1"/>
  <c r="E3036" i="1"/>
  <c r="B3036" i="1"/>
  <c r="K3035" i="1"/>
  <c r="E3035" i="1"/>
  <c r="B3035" i="1"/>
  <c r="K3034" i="1"/>
  <c r="E3034" i="1"/>
  <c r="B3034" i="1"/>
  <c r="K3033" i="1"/>
  <c r="E3033" i="1"/>
  <c r="B3033" i="1"/>
  <c r="E3032" i="1"/>
  <c r="B3032" i="1"/>
  <c r="K3031" i="1"/>
  <c r="E3031" i="1"/>
  <c r="B3031" i="1"/>
  <c r="K3030" i="1"/>
  <c r="E3030" i="1"/>
  <c r="B3030" i="1"/>
  <c r="E3029" i="1"/>
  <c r="B3029" i="1"/>
  <c r="K3028" i="1"/>
  <c r="E3028" i="1"/>
  <c r="B3028" i="1"/>
  <c r="K3027" i="1"/>
  <c r="E3027" i="1"/>
  <c r="B3027" i="1"/>
  <c r="E3026" i="1"/>
  <c r="B3026" i="1"/>
  <c r="K3025" i="1"/>
  <c r="E3025" i="1"/>
  <c r="B3025" i="1"/>
  <c r="K3024" i="1"/>
  <c r="E3024" i="1"/>
  <c r="B3024" i="1"/>
  <c r="K3023" i="1"/>
  <c r="E3023" i="1"/>
  <c r="B3023" i="1"/>
  <c r="K3022" i="1"/>
  <c r="E3022" i="1"/>
  <c r="B3022" i="1"/>
  <c r="K3021" i="1"/>
  <c r="E3021" i="1"/>
  <c r="B3021" i="1"/>
  <c r="K3020" i="1"/>
  <c r="E3020" i="1"/>
  <c r="B3020" i="1"/>
  <c r="K3019" i="1"/>
  <c r="E3019" i="1"/>
  <c r="B3019" i="1"/>
  <c r="K3018" i="1"/>
  <c r="E3018" i="1"/>
  <c r="B3018" i="1"/>
  <c r="K3017" i="1"/>
  <c r="E3017" i="1"/>
  <c r="B3017" i="1"/>
  <c r="K3016" i="1"/>
  <c r="E3016" i="1"/>
  <c r="B3016" i="1"/>
  <c r="K3015" i="1"/>
  <c r="E3015" i="1"/>
  <c r="B3015" i="1"/>
  <c r="K3014" i="1"/>
  <c r="E3014" i="1"/>
  <c r="B3014" i="1"/>
  <c r="K3013" i="1"/>
  <c r="E3013" i="1"/>
  <c r="B3013" i="1"/>
  <c r="K3012" i="1"/>
  <c r="E3012" i="1"/>
  <c r="B3012" i="1"/>
  <c r="K3011" i="1"/>
  <c r="E3011" i="1"/>
  <c r="B3011" i="1"/>
  <c r="K3010" i="1"/>
  <c r="E3010" i="1"/>
  <c r="B3010" i="1"/>
  <c r="K3009" i="1"/>
  <c r="E3009" i="1"/>
  <c r="B3009" i="1"/>
  <c r="K3008" i="1"/>
  <c r="E3008" i="1"/>
  <c r="B3008" i="1"/>
  <c r="K3007" i="1"/>
  <c r="E3007" i="1"/>
  <c r="B3007" i="1"/>
  <c r="K3006" i="1"/>
  <c r="E3006" i="1"/>
  <c r="B3006" i="1"/>
  <c r="K3005" i="1"/>
  <c r="E3005" i="1"/>
  <c r="B3005" i="1"/>
  <c r="K3004" i="1"/>
  <c r="E3004" i="1"/>
  <c r="B3004" i="1"/>
  <c r="K3003" i="1"/>
  <c r="E3003" i="1"/>
  <c r="B3003" i="1"/>
  <c r="K3002" i="1"/>
  <c r="E3002" i="1"/>
  <c r="B3002" i="1"/>
  <c r="K3001" i="1"/>
  <c r="E3001" i="1"/>
  <c r="B3001" i="1"/>
  <c r="K3000" i="1"/>
  <c r="E3000" i="1"/>
  <c r="B3000" i="1"/>
  <c r="K2999" i="1"/>
  <c r="E2999" i="1"/>
  <c r="B2999" i="1"/>
  <c r="K2998" i="1"/>
  <c r="E2998" i="1"/>
  <c r="B2998" i="1"/>
  <c r="K2997" i="1"/>
  <c r="E2997" i="1"/>
  <c r="B2997" i="1"/>
  <c r="K2996" i="1"/>
  <c r="E2996" i="1"/>
  <c r="B2996" i="1"/>
  <c r="K2995" i="1"/>
  <c r="E2995" i="1"/>
  <c r="B2995" i="1"/>
  <c r="K2994" i="1"/>
  <c r="E2994" i="1"/>
  <c r="B2994" i="1"/>
  <c r="K2993" i="1"/>
  <c r="E2993" i="1"/>
  <c r="B2993" i="1"/>
  <c r="K2992" i="1"/>
  <c r="E2992" i="1"/>
  <c r="B2992" i="1"/>
  <c r="E2991" i="1"/>
  <c r="B2991" i="1"/>
  <c r="E2990" i="1"/>
  <c r="B2990" i="1"/>
  <c r="K2989" i="1"/>
  <c r="E2989" i="1"/>
  <c r="B2989" i="1"/>
  <c r="E2988" i="1"/>
  <c r="B2988" i="1"/>
  <c r="K2987" i="1"/>
  <c r="E2987" i="1"/>
  <c r="B2987" i="1"/>
  <c r="E2986" i="1"/>
  <c r="B2986" i="1"/>
  <c r="K2985" i="1"/>
  <c r="E2985" i="1"/>
  <c r="B2985" i="1"/>
  <c r="K2984" i="1"/>
  <c r="E2984" i="1"/>
  <c r="B2984" i="1"/>
  <c r="E2983" i="1"/>
  <c r="B2983" i="1"/>
  <c r="K2982" i="1"/>
  <c r="E2982" i="1"/>
  <c r="B2982" i="1"/>
  <c r="K2981" i="1"/>
  <c r="E2981" i="1"/>
  <c r="B2981" i="1"/>
  <c r="K2980" i="1"/>
  <c r="E2980" i="1"/>
  <c r="B2980" i="1"/>
  <c r="K2979" i="1"/>
  <c r="E2979" i="1"/>
  <c r="B2979" i="1"/>
  <c r="K2978" i="1"/>
  <c r="E2978" i="1"/>
  <c r="B2978" i="1"/>
  <c r="K2977" i="1"/>
  <c r="E2977" i="1"/>
  <c r="B2977" i="1"/>
  <c r="K2976" i="1"/>
  <c r="E2976" i="1"/>
  <c r="B2976" i="1"/>
  <c r="E2975" i="1"/>
  <c r="B2975" i="1"/>
  <c r="K2974" i="1"/>
  <c r="E2974" i="1"/>
  <c r="B2974" i="1"/>
  <c r="K2973" i="1"/>
  <c r="E2973" i="1"/>
  <c r="B2973" i="1"/>
  <c r="K2972" i="1"/>
  <c r="E2972" i="1"/>
  <c r="B2972" i="1"/>
  <c r="K2971" i="1"/>
  <c r="E2971" i="1"/>
  <c r="B2971" i="1"/>
  <c r="E2970" i="1"/>
  <c r="B2970" i="1"/>
  <c r="K2969" i="1"/>
  <c r="E2969" i="1"/>
  <c r="B2969" i="1"/>
  <c r="K2968" i="1"/>
  <c r="E2968" i="1"/>
  <c r="B2968" i="1"/>
  <c r="K2967" i="1"/>
  <c r="E2967" i="1"/>
  <c r="B2967" i="1"/>
  <c r="E2966" i="1"/>
  <c r="B2966" i="1"/>
  <c r="K2965" i="1"/>
  <c r="E2965" i="1"/>
  <c r="B2965" i="1"/>
  <c r="K2964" i="1"/>
  <c r="E2964" i="1"/>
  <c r="B2964" i="1"/>
  <c r="K2963" i="1"/>
  <c r="E2963" i="1"/>
  <c r="B2963" i="1"/>
  <c r="E2962" i="1"/>
  <c r="B2962" i="1"/>
  <c r="K2961" i="1"/>
  <c r="E2961" i="1"/>
  <c r="B2961" i="1"/>
  <c r="K2960" i="1"/>
  <c r="E2960" i="1"/>
  <c r="B2960" i="1"/>
  <c r="K2959" i="1"/>
  <c r="E2959" i="1"/>
  <c r="B2959" i="1"/>
  <c r="K2958" i="1"/>
  <c r="E2958" i="1"/>
  <c r="B2958" i="1"/>
  <c r="K2957" i="1"/>
  <c r="E2957" i="1"/>
  <c r="B2957" i="1"/>
  <c r="E2956" i="1"/>
  <c r="B2956" i="1"/>
  <c r="K2955" i="1"/>
  <c r="E2955" i="1"/>
  <c r="B2955" i="1"/>
  <c r="E2954" i="1"/>
  <c r="B2954" i="1"/>
  <c r="K2953" i="1"/>
  <c r="E2953" i="1"/>
  <c r="B2953" i="1"/>
  <c r="E2952" i="1"/>
  <c r="B2952" i="1"/>
  <c r="E2951" i="1"/>
  <c r="B2951" i="1"/>
  <c r="E2950" i="1"/>
  <c r="B2950" i="1"/>
  <c r="E2949" i="1"/>
  <c r="B2949" i="1"/>
  <c r="K2948" i="1"/>
  <c r="E2948" i="1"/>
  <c r="B2948" i="1"/>
  <c r="K2947" i="1"/>
  <c r="E2947" i="1"/>
  <c r="B2947" i="1"/>
  <c r="E2946" i="1"/>
  <c r="B2946" i="1"/>
  <c r="K2945" i="1"/>
  <c r="E2945" i="1"/>
  <c r="B2945" i="1"/>
  <c r="K2944" i="1"/>
  <c r="E2944" i="1"/>
  <c r="B2944" i="1"/>
  <c r="K2943" i="1"/>
  <c r="E2943" i="1"/>
  <c r="B2943" i="1"/>
  <c r="K2942" i="1"/>
  <c r="E2942" i="1"/>
  <c r="B2942" i="1"/>
  <c r="K2941" i="1"/>
  <c r="E2941" i="1"/>
  <c r="B2941" i="1"/>
  <c r="K2940" i="1"/>
  <c r="E2940" i="1"/>
  <c r="B2940" i="1"/>
  <c r="K2939" i="1"/>
  <c r="E2939" i="1"/>
  <c r="B2939" i="1"/>
  <c r="K2938" i="1"/>
  <c r="E2938" i="1"/>
  <c r="B2938" i="1"/>
  <c r="K2937" i="1"/>
  <c r="E2937" i="1"/>
  <c r="B2937" i="1"/>
  <c r="E2936" i="1"/>
  <c r="B2936" i="1"/>
  <c r="K2935" i="1"/>
  <c r="E2935" i="1"/>
  <c r="B2935" i="1"/>
  <c r="K2934" i="1"/>
  <c r="E2934" i="1"/>
  <c r="B2934" i="1"/>
  <c r="K2933" i="1"/>
  <c r="E2933" i="1"/>
  <c r="B2933" i="1"/>
  <c r="K2932" i="1"/>
  <c r="E2932" i="1"/>
  <c r="B2932" i="1"/>
  <c r="K2931" i="1"/>
  <c r="E2931" i="1"/>
  <c r="B2931" i="1"/>
  <c r="K2930" i="1"/>
  <c r="E2930" i="1"/>
  <c r="B2930" i="1"/>
  <c r="E2929" i="1"/>
  <c r="B2929" i="1"/>
  <c r="E2928" i="1"/>
  <c r="B2928" i="1"/>
  <c r="K2927" i="1"/>
  <c r="E2927" i="1"/>
  <c r="B2927" i="1"/>
  <c r="K2926" i="1"/>
  <c r="E2926" i="1"/>
  <c r="B2926" i="1"/>
  <c r="K2925" i="1"/>
  <c r="E2925" i="1"/>
  <c r="B2925" i="1"/>
  <c r="K2924" i="1"/>
  <c r="E2924" i="1"/>
  <c r="B2924" i="1"/>
  <c r="K2923" i="1"/>
  <c r="E2923" i="1"/>
  <c r="B2923" i="1"/>
  <c r="K2922" i="1"/>
  <c r="E2922" i="1"/>
  <c r="B2922" i="1"/>
  <c r="K2921" i="1"/>
  <c r="E2921" i="1"/>
  <c r="B2921" i="1"/>
  <c r="K2920" i="1"/>
  <c r="E2920" i="1"/>
  <c r="B2920" i="1"/>
  <c r="K2919" i="1"/>
  <c r="E2919" i="1"/>
  <c r="B2919" i="1"/>
  <c r="E2918" i="1"/>
  <c r="B2918" i="1"/>
  <c r="K2917" i="1"/>
  <c r="E2917" i="1"/>
  <c r="B2917" i="1"/>
  <c r="K2916" i="1"/>
  <c r="E2916" i="1"/>
  <c r="B2916" i="1"/>
  <c r="K2915" i="1"/>
  <c r="E2915" i="1"/>
  <c r="B2915" i="1"/>
  <c r="E2914" i="1"/>
  <c r="B2914" i="1"/>
  <c r="K2913" i="1"/>
  <c r="E2913" i="1"/>
  <c r="B2913" i="1"/>
  <c r="K2912" i="1"/>
  <c r="E2912" i="1"/>
  <c r="B2912" i="1"/>
  <c r="K2911" i="1"/>
  <c r="E2911" i="1"/>
  <c r="B2911" i="1"/>
  <c r="K2910" i="1"/>
  <c r="E2910" i="1"/>
  <c r="B2910" i="1"/>
  <c r="K2909" i="1"/>
  <c r="E2909" i="1"/>
  <c r="B2909" i="1"/>
  <c r="E2908" i="1"/>
  <c r="B2908" i="1"/>
  <c r="E2907" i="1"/>
  <c r="B2907" i="1"/>
  <c r="E2906" i="1"/>
  <c r="B2906" i="1"/>
  <c r="K2905" i="1"/>
  <c r="E2905" i="1"/>
  <c r="B2905" i="1"/>
  <c r="E2904" i="1"/>
  <c r="B2904" i="1"/>
  <c r="K2903" i="1"/>
  <c r="E2903" i="1"/>
  <c r="B2903" i="1"/>
  <c r="K2902" i="1"/>
  <c r="E2902" i="1"/>
  <c r="B2902" i="1"/>
  <c r="K2901" i="1"/>
  <c r="E2901" i="1"/>
  <c r="B2901" i="1"/>
  <c r="K2900" i="1"/>
  <c r="E2900" i="1"/>
  <c r="B2900" i="1"/>
  <c r="K2899" i="1"/>
  <c r="E2899" i="1"/>
  <c r="B2899" i="1"/>
  <c r="K2898" i="1"/>
  <c r="E2898" i="1"/>
  <c r="B2898" i="1"/>
  <c r="K2897" i="1"/>
  <c r="E2897" i="1"/>
  <c r="B2897" i="1"/>
  <c r="K2896" i="1"/>
  <c r="E2896" i="1"/>
  <c r="B2896" i="1"/>
  <c r="K2895" i="1"/>
  <c r="E2895" i="1"/>
  <c r="B2895" i="1"/>
  <c r="E2894" i="1"/>
  <c r="B2894" i="1"/>
  <c r="K2893" i="1"/>
  <c r="E2893" i="1"/>
  <c r="B2893" i="1"/>
  <c r="K2892" i="1"/>
  <c r="E2892" i="1"/>
  <c r="B2892" i="1"/>
  <c r="K2891" i="1"/>
  <c r="E2891" i="1"/>
  <c r="B2891" i="1"/>
  <c r="K2890" i="1"/>
  <c r="E2890" i="1"/>
  <c r="B2890" i="1"/>
  <c r="K2889" i="1"/>
  <c r="E2889" i="1"/>
  <c r="B2889" i="1"/>
  <c r="K2888" i="1"/>
  <c r="E2888" i="1"/>
  <c r="B2888" i="1"/>
  <c r="K2887" i="1"/>
  <c r="E2887" i="1"/>
  <c r="B2887" i="1"/>
  <c r="K2886" i="1"/>
  <c r="E2886" i="1"/>
  <c r="B2886" i="1"/>
  <c r="K2885" i="1"/>
  <c r="E2885" i="1"/>
  <c r="B2885" i="1"/>
  <c r="K2884" i="1"/>
  <c r="E2884" i="1"/>
  <c r="B2884" i="1"/>
  <c r="K2883" i="1"/>
  <c r="E2883" i="1"/>
  <c r="B2883" i="1"/>
  <c r="K2882" i="1"/>
  <c r="E2882" i="1"/>
  <c r="B2882" i="1"/>
  <c r="K2881" i="1"/>
  <c r="E2881" i="1"/>
  <c r="B2881" i="1"/>
  <c r="K2880" i="1"/>
  <c r="E2880" i="1"/>
  <c r="B2880" i="1"/>
  <c r="K2879" i="1"/>
  <c r="E2879" i="1"/>
  <c r="B2879" i="1"/>
  <c r="K2878" i="1"/>
  <c r="E2878" i="1"/>
  <c r="B2878" i="1"/>
  <c r="K2877" i="1"/>
  <c r="E2877" i="1"/>
  <c r="B2877" i="1"/>
  <c r="K2876" i="1"/>
  <c r="E2876" i="1"/>
  <c r="B2876" i="1"/>
  <c r="K2875" i="1"/>
  <c r="E2875" i="1"/>
  <c r="B2875" i="1"/>
  <c r="K2874" i="1"/>
  <c r="E2874" i="1"/>
  <c r="B2874" i="1"/>
  <c r="K2873" i="1"/>
  <c r="E2873" i="1"/>
  <c r="B2873" i="1"/>
  <c r="K2872" i="1"/>
  <c r="E2872" i="1"/>
  <c r="B2872" i="1"/>
  <c r="K2871" i="1"/>
  <c r="E2871" i="1"/>
  <c r="B2871" i="1"/>
  <c r="K2870" i="1"/>
  <c r="E2870" i="1"/>
  <c r="B2870" i="1"/>
  <c r="K2869" i="1"/>
  <c r="E2869" i="1"/>
  <c r="B2869" i="1"/>
  <c r="K2868" i="1"/>
  <c r="E2868" i="1"/>
  <c r="B2868" i="1"/>
  <c r="K2867" i="1"/>
  <c r="E2867" i="1"/>
  <c r="B2867" i="1"/>
  <c r="K2866" i="1"/>
  <c r="E2866" i="1"/>
  <c r="B2866" i="1"/>
  <c r="K2865" i="1"/>
  <c r="E2865" i="1"/>
  <c r="B2865" i="1"/>
  <c r="K2864" i="1"/>
  <c r="E2864" i="1"/>
  <c r="B2864" i="1"/>
  <c r="K2863" i="1"/>
  <c r="E2863" i="1"/>
  <c r="B2863" i="1"/>
  <c r="K2862" i="1"/>
  <c r="E2862" i="1"/>
  <c r="B2862" i="1"/>
  <c r="K2861" i="1"/>
  <c r="E2861" i="1"/>
  <c r="B2861" i="1"/>
  <c r="K2860" i="1"/>
  <c r="E2860" i="1"/>
  <c r="B2860" i="1"/>
  <c r="K2859" i="1"/>
  <c r="E2859" i="1"/>
  <c r="B2859" i="1"/>
  <c r="K2858" i="1"/>
  <c r="E2858" i="1"/>
  <c r="B2858" i="1"/>
  <c r="K2857" i="1"/>
  <c r="E2857" i="1"/>
  <c r="B2857" i="1"/>
  <c r="K2856" i="1"/>
  <c r="E2856" i="1"/>
  <c r="B2856" i="1"/>
  <c r="K2855" i="1"/>
  <c r="E2855" i="1"/>
  <c r="B2855" i="1"/>
  <c r="E2854" i="1"/>
  <c r="B2854" i="1"/>
  <c r="K2853" i="1"/>
  <c r="E2853" i="1"/>
  <c r="B2853" i="1"/>
  <c r="K2852" i="1"/>
  <c r="E2852" i="1"/>
  <c r="B2852" i="1"/>
  <c r="K2851" i="1"/>
  <c r="E2851" i="1"/>
  <c r="B2851" i="1"/>
  <c r="K2850" i="1"/>
  <c r="E2850" i="1"/>
  <c r="B2850" i="1"/>
  <c r="K2849" i="1"/>
  <c r="E2849" i="1"/>
  <c r="B2849" i="1"/>
  <c r="K2848" i="1"/>
  <c r="E2848" i="1"/>
  <c r="B2848" i="1"/>
  <c r="K2847" i="1"/>
  <c r="E2847" i="1"/>
  <c r="B2847" i="1"/>
  <c r="K2846" i="1"/>
  <c r="E2846" i="1"/>
  <c r="B2846" i="1"/>
  <c r="K2845" i="1"/>
  <c r="E2845" i="1"/>
  <c r="B2845" i="1"/>
  <c r="E2844" i="1"/>
  <c r="B2844" i="1"/>
  <c r="K2843" i="1"/>
  <c r="E2843" i="1"/>
  <c r="B2843" i="1"/>
  <c r="K2842" i="1"/>
  <c r="E2842" i="1"/>
  <c r="B2842" i="1"/>
  <c r="K2841" i="1"/>
  <c r="E2841" i="1"/>
  <c r="B2841" i="1"/>
  <c r="K2840" i="1"/>
  <c r="E2840" i="1"/>
  <c r="B2840" i="1"/>
  <c r="K2839" i="1"/>
  <c r="E2839" i="1"/>
  <c r="B2839" i="1"/>
  <c r="K2838" i="1"/>
  <c r="E2838" i="1"/>
  <c r="B2838" i="1"/>
  <c r="K2837" i="1"/>
  <c r="E2837" i="1"/>
  <c r="B2837" i="1"/>
  <c r="K2836" i="1"/>
  <c r="E2836" i="1"/>
  <c r="B2836" i="1"/>
  <c r="K2835" i="1"/>
  <c r="E2835" i="1"/>
  <c r="B2835" i="1"/>
  <c r="K2834" i="1"/>
  <c r="E2834" i="1"/>
  <c r="B2834" i="1"/>
  <c r="K2833" i="1"/>
  <c r="E2833" i="1"/>
  <c r="B2833" i="1"/>
  <c r="K2832" i="1"/>
  <c r="E2832" i="1"/>
  <c r="B2832" i="1"/>
  <c r="K2831" i="1"/>
  <c r="E2831" i="1"/>
  <c r="B2831" i="1"/>
  <c r="K2830" i="1"/>
  <c r="E2830" i="1"/>
  <c r="B2830" i="1"/>
  <c r="K2829" i="1"/>
  <c r="E2829" i="1"/>
  <c r="B2829" i="1"/>
  <c r="K2828" i="1"/>
  <c r="E2828" i="1"/>
  <c r="B2828" i="1"/>
  <c r="E2827" i="1"/>
  <c r="B2827" i="1"/>
  <c r="K2826" i="1"/>
  <c r="E2826" i="1"/>
  <c r="B2826" i="1"/>
  <c r="K2825" i="1"/>
  <c r="E2825" i="1"/>
  <c r="B2825" i="1"/>
  <c r="E2824" i="1"/>
  <c r="B2824" i="1"/>
  <c r="K2823" i="1"/>
  <c r="E2823" i="1"/>
  <c r="B2823" i="1"/>
  <c r="K2822" i="1"/>
  <c r="E2822" i="1"/>
  <c r="B2822" i="1"/>
  <c r="K2821" i="1"/>
  <c r="E2821" i="1"/>
  <c r="B2821" i="1"/>
  <c r="K2820" i="1"/>
  <c r="E2820" i="1"/>
  <c r="B2820" i="1"/>
  <c r="K2819" i="1"/>
  <c r="E2819" i="1"/>
  <c r="B2819" i="1"/>
  <c r="K2818" i="1"/>
  <c r="E2818" i="1"/>
  <c r="B2818" i="1"/>
  <c r="K2817" i="1"/>
  <c r="E2817" i="1"/>
  <c r="B2817" i="1"/>
  <c r="K2816" i="1"/>
  <c r="E2816" i="1"/>
  <c r="B2816" i="1"/>
  <c r="K2815" i="1"/>
  <c r="E2815" i="1"/>
  <c r="B2815" i="1"/>
  <c r="K2814" i="1"/>
  <c r="E2814" i="1"/>
  <c r="B2814" i="1"/>
  <c r="E2813" i="1"/>
  <c r="B2813" i="1"/>
  <c r="E2812" i="1"/>
  <c r="B2812" i="1"/>
  <c r="K2811" i="1"/>
  <c r="E2811" i="1"/>
  <c r="B2811" i="1"/>
  <c r="K2810" i="1"/>
  <c r="E2810" i="1"/>
  <c r="B2810" i="1"/>
  <c r="K2809" i="1"/>
  <c r="E2809" i="1"/>
  <c r="B2809" i="1"/>
  <c r="K2808" i="1"/>
  <c r="E2808" i="1"/>
  <c r="B2808" i="1"/>
  <c r="E2807" i="1"/>
  <c r="B2807" i="1"/>
  <c r="E2806" i="1"/>
  <c r="B2806" i="1"/>
  <c r="K2805" i="1"/>
  <c r="E2805" i="1"/>
  <c r="B2805" i="1"/>
  <c r="K2804" i="1"/>
  <c r="E2804" i="1"/>
  <c r="B2804" i="1"/>
  <c r="E2803" i="1"/>
  <c r="B2803" i="1"/>
  <c r="E2802" i="1"/>
  <c r="B2802" i="1"/>
  <c r="K2801" i="1"/>
  <c r="E2801" i="1"/>
  <c r="B2801" i="1"/>
  <c r="E2800" i="1"/>
  <c r="B2800" i="1"/>
  <c r="E2799" i="1"/>
  <c r="B2799" i="1"/>
  <c r="E2798" i="1"/>
  <c r="B2798" i="1"/>
  <c r="K2797" i="1"/>
  <c r="E2797" i="1"/>
  <c r="B2797" i="1"/>
  <c r="K2796" i="1"/>
  <c r="E2796" i="1"/>
  <c r="B2796" i="1"/>
  <c r="K2795" i="1"/>
  <c r="E2795" i="1"/>
  <c r="B2795" i="1"/>
  <c r="K2794" i="1"/>
  <c r="E2794" i="1"/>
  <c r="B2794" i="1"/>
  <c r="K2793" i="1"/>
  <c r="E2793" i="1"/>
  <c r="B2793" i="1"/>
  <c r="K2792" i="1"/>
  <c r="E2792" i="1"/>
  <c r="B2792" i="1"/>
  <c r="K2791" i="1"/>
  <c r="E2791" i="1"/>
  <c r="B2791" i="1"/>
  <c r="K2790" i="1"/>
  <c r="E2790" i="1"/>
  <c r="B2790" i="1"/>
  <c r="K2789" i="1"/>
  <c r="E2789" i="1"/>
  <c r="B2789" i="1"/>
  <c r="K2788" i="1"/>
  <c r="E2788" i="1"/>
  <c r="B2788" i="1"/>
  <c r="K2787" i="1"/>
  <c r="E2787" i="1"/>
  <c r="B2787" i="1"/>
  <c r="K2786" i="1"/>
  <c r="E2786" i="1"/>
  <c r="B2786" i="1"/>
  <c r="K2785" i="1"/>
  <c r="E2785" i="1"/>
  <c r="B2785" i="1"/>
  <c r="K2784" i="1"/>
  <c r="E2784" i="1"/>
  <c r="B2784" i="1"/>
  <c r="K2783" i="1"/>
  <c r="E2783" i="1"/>
  <c r="B2783" i="1"/>
  <c r="K2782" i="1"/>
  <c r="E2782" i="1"/>
  <c r="B2782" i="1"/>
  <c r="K2781" i="1"/>
  <c r="E2781" i="1"/>
  <c r="B2781" i="1"/>
  <c r="K2780" i="1"/>
  <c r="E2780" i="1"/>
  <c r="B2780" i="1"/>
  <c r="K2779" i="1"/>
  <c r="E2779" i="1"/>
  <c r="B2779" i="1"/>
  <c r="K2778" i="1"/>
  <c r="E2778" i="1"/>
  <c r="B2778" i="1"/>
  <c r="K2777" i="1"/>
  <c r="E2777" i="1"/>
  <c r="B2777" i="1"/>
  <c r="K2776" i="1"/>
  <c r="E2776" i="1"/>
  <c r="B2776" i="1"/>
  <c r="K2775" i="1"/>
  <c r="E2775" i="1"/>
  <c r="B2775" i="1"/>
  <c r="K2774" i="1"/>
  <c r="E2774" i="1"/>
  <c r="B2774" i="1"/>
  <c r="K2773" i="1"/>
  <c r="E2773" i="1"/>
  <c r="B2773" i="1"/>
  <c r="K2772" i="1"/>
  <c r="E2772" i="1"/>
  <c r="B2772" i="1"/>
  <c r="K2771" i="1"/>
  <c r="E2771" i="1"/>
  <c r="B2771" i="1"/>
  <c r="K2770" i="1"/>
  <c r="E2770" i="1"/>
  <c r="B2770" i="1"/>
  <c r="K2769" i="1"/>
  <c r="E2769" i="1"/>
  <c r="B2769" i="1"/>
  <c r="K2768" i="1"/>
  <c r="E2768" i="1"/>
  <c r="B2768" i="1"/>
  <c r="K2767" i="1"/>
  <c r="E2767" i="1"/>
  <c r="B2767" i="1"/>
  <c r="K2766" i="1"/>
  <c r="E2766" i="1"/>
  <c r="B2766" i="1"/>
  <c r="K2765" i="1"/>
  <c r="E2765" i="1"/>
  <c r="B2765" i="1"/>
  <c r="K2764" i="1"/>
  <c r="E2764" i="1"/>
  <c r="B2764" i="1"/>
  <c r="K2763" i="1"/>
  <c r="E2763" i="1"/>
  <c r="B2763" i="1"/>
  <c r="K2762" i="1"/>
  <c r="E2762" i="1"/>
  <c r="B2762" i="1"/>
  <c r="K2761" i="1"/>
  <c r="E2761" i="1"/>
  <c r="B2761" i="1"/>
  <c r="K2760" i="1"/>
  <c r="E2760" i="1"/>
  <c r="B2760" i="1"/>
  <c r="K2759" i="1"/>
  <c r="E2759" i="1"/>
  <c r="B2759" i="1"/>
  <c r="K2758" i="1"/>
  <c r="E2758" i="1"/>
  <c r="B2758" i="1"/>
  <c r="K2757" i="1"/>
  <c r="E2757" i="1"/>
  <c r="B2757" i="1"/>
  <c r="K2756" i="1"/>
  <c r="E2756" i="1"/>
  <c r="B2756" i="1"/>
  <c r="K2755" i="1"/>
  <c r="E2755" i="1"/>
  <c r="B2755" i="1"/>
  <c r="K2754" i="1"/>
  <c r="E2754" i="1"/>
  <c r="B2754" i="1"/>
  <c r="K2753" i="1"/>
  <c r="E2753" i="1"/>
  <c r="B2753" i="1"/>
  <c r="K2752" i="1"/>
  <c r="E2752" i="1"/>
  <c r="B2752" i="1"/>
  <c r="K2751" i="1"/>
  <c r="E2751" i="1"/>
  <c r="B2751" i="1"/>
  <c r="K2750" i="1"/>
  <c r="E2750" i="1"/>
  <c r="B2750" i="1"/>
  <c r="K2749" i="1"/>
  <c r="E2749" i="1"/>
  <c r="B2749" i="1"/>
  <c r="K2748" i="1"/>
  <c r="E2748" i="1"/>
  <c r="B2748" i="1"/>
  <c r="K2747" i="1"/>
  <c r="E2747" i="1"/>
  <c r="B2747" i="1"/>
  <c r="K2746" i="1"/>
  <c r="E2746" i="1"/>
  <c r="B2746" i="1"/>
  <c r="K2745" i="1"/>
  <c r="E2745" i="1"/>
  <c r="B2745" i="1"/>
  <c r="K2744" i="1"/>
  <c r="E2744" i="1"/>
  <c r="B2744" i="1"/>
  <c r="K2743" i="1"/>
  <c r="E2743" i="1"/>
  <c r="B2743" i="1"/>
  <c r="K2742" i="1"/>
  <c r="E2742" i="1"/>
  <c r="B2742" i="1"/>
  <c r="K2741" i="1"/>
  <c r="E2741" i="1"/>
  <c r="B2741" i="1"/>
  <c r="K2740" i="1"/>
  <c r="E2740" i="1"/>
  <c r="B2740" i="1"/>
  <c r="K2739" i="1"/>
  <c r="E2739" i="1"/>
  <c r="B2739" i="1"/>
  <c r="K2738" i="1"/>
  <c r="E2738" i="1"/>
  <c r="B2738" i="1"/>
  <c r="K2737" i="1"/>
  <c r="E2737" i="1"/>
  <c r="B2737" i="1"/>
  <c r="K2736" i="1"/>
  <c r="E2736" i="1"/>
  <c r="B2736" i="1"/>
  <c r="K2735" i="1"/>
  <c r="E2735" i="1"/>
  <c r="B2735" i="1"/>
  <c r="K2734" i="1"/>
  <c r="E2734" i="1"/>
  <c r="B2734" i="1"/>
  <c r="K2733" i="1"/>
  <c r="E2733" i="1"/>
  <c r="B2733" i="1"/>
  <c r="K2732" i="1"/>
  <c r="E2732" i="1"/>
  <c r="B2732" i="1"/>
  <c r="K2731" i="1"/>
  <c r="E2731" i="1"/>
  <c r="B2731" i="1"/>
  <c r="K2730" i="1"/>
  <c r="E2730" i="1"/>
  <c r="B2730" i="1"/>
  <c r="K2729" i="1"/>
  <c r="E2729" i="1"/>
  <c r="B2729" i="1"/>
  <c r="K2728" i="1"/>
  <c r="E2728" i="1"/>
  <c r="B2728" i="1"/>
  <c r="K2727" i="1"/>
  <c r="E2727" i="1"/>
  <c r="B2727" i="1"/>
  <c r="K2726" i="1"/>
  <c r="E2726" i="1"/>
  <c r="B2726" i="1"/>
  <c r="K2725" i="1"/>
  <c r="E2725" i="1"/>
  <c r="B2725" i="1"/>
  <c r="K2724" i="1"/>
  <c r="E2724" i="1"/>
  <c r="B2724" i="1"/>
  <c r="K2723" i="1"/>
  <c r="E2723" i="1"/>
  <c r="B2723" i="1"/>
  <c r="K2722" i="1"/>
  <c r="E2722" i="1"/>
  <c r="B2722" i="1"/>
  <c r="K2721" i="1"/>
  <c r="E2721" i="1"/>
  <c r="B2721" i="1"/>
  <c r="K2720" i="1"/>
  <c r="E2720" i="1"/>
  <c r="B2720" i="1"/>
  <c r="K2719" i="1"/>
  <c r="E2719" i="1"/>
  <c r="B2719" i="1"/>
  <c r="K2718" i="1"/>
  <c r="E2718" i="1"/>
  <c r="B2718" i="1"/>
  <c r="K2717" i="1"/>
  <c r="E2717" i="1"/>
  <c r="B2717" i="1"/>
  <c r="K2716" i="1"/>
  <c r="E2716" i="1"/>
  <c r="B2716" i="1"/>
  <c r="K2715" i="1"/>
  <c r="E2715" i="1"/>
  <c r="B2715" i="1"/>
  <c r="K2714" i="1"/>
  <c r="E2714" i="1"/>
  <c r="B2714" i="1"/>
  <c r="K2713" i="1"/>
  <c r="E2713" i="1"/>
  <c r="B2713" i="1"/>
  <c r="K2712" i="1"/>
  <c r="E2712" i="1"/>
  <c r="B2712" i="1"/>
  <c r="K2711" i="1"/>
  <c r="E2711" i="1"/>
  <c r="B2711" i="1"/>
  <c r="K2710" i="1"/>
  <c r="E2710" i="1"/>
  <c r="B2710" i="1"/>
  <c r="K2709" i="1"/>
  <c r="E2709" i="1"/>
  <c r="B2709" i="1"/>
  <c r="K2708" i="1"/>
  <c r="E2708" i="1"/>
  <c r="B2708" i="1"/>
  <c r="K2707" i="1"/>
  <c r="E2707" i="1"/>
  <c r="B2707" i="1"/>
  <c r="K2706" i="1"/>
  <c r="E2706" i="1"/>
  <c r="B2706" i="1"/>
  <c r="K2705" i="1"/>
  <c r="E2705" i="1"/>
  <c r="B2705" i="1"/>
  <c r="K2704" i="1"/>
  <c r="E2704" i="1"/>
  <c r="B2704" i="1"/>
  <c r="K2703" i="1"/>
  <c r="E2703" i="1"/>
  <c r="B2703" i="1"/>
  <c r="K2702" i="1"/>
  <c r="E2702" i="1"/>
  <c r="B2702" i="1"/>
  <c r="K2701" i="1"/>
  <c r="E2701" i="1"/>
  <c r="B2701" i="1"/>
  <c r="K2700" i="1"/>
  <c r="E2700" i="1"/>
  <c r="B2700" i="1"/>
  <c r="K2699" i="1"/>
  <c r="E2699" i="1"/>
  <c r="B2699" i="1"/>
  <c r="K2698" i="1"/>
  <c r="E2698" i="1"/>
  <c r="B2698" i="1"/>
  <c r="E2697" i="1"/>
  <c r="B2697" i="1"/>
  <c r="K2696" i="1"/>
  <c r="E2696" i="1"/>
  <c r="B2696" i="1"/>
  <c r="K2695" i="1"/>
  <c r="E2695" i="1"/>
  <c r="B2695" i="1"/>
  <c r="K2694" i="1"/>
  <c r="E2694" i="1"/>
  <c r="B2694" i="1"/>
  <c r="K2693" i="1"/>
  <c r="E2693" i="1"/>
  <c r="B2693" i="1"/>
  <c r="K2692" i="1"/>
  <c r="E2692" i="1"/>
  <c r="B2692" i="1"/>
  <c r="K2691" i="1"/>
  <c r="E2691" i="1"/>
  <c r="B2691" i="1"/>
  <c r="K2690" i="1"/>
  <c r="E2690" i="1"/>
  <c r="B2690" i="1"/>
  <c r="K2689" i="1"/>
  <c r="E2689" i="1"/>
  <c r="B2689" i="1"/>
  <c r="K2688" i="1"/>
  <c r="E2688" i="1"/>
  <c r="B2688" i="1"/>
  <c r="K2687" i="1"/>
  <c r="E2687" i="1"/>
  <c r="B2687" i="1"/>
  <c r="K2686" i="1"/>
  <c r="E2686" i="1"/>
  <c r="B2686" i="1"/>
  <c r="K2685" i="1"/>
  <c r="E2685" i="1"/>
  <c r="B2685" i="1"/>
  <c r="K2684" i="1"/>
  <c r="E2684" i="1"/>
  <c r="B2684" i="1"/>
  <c r="K2683" i="1"/>
  <c r="E2683" i="1"/>
  <c r="B2683" i="1"/>
  <c r="K2682" i="1"/>
  <c r="E2682" i="1"/>
  <c r="B2682" i="1"/>
  <c r="K2681" i="1"/>
  <c r="E2681" i="1"/>
  <c r="B2681" i="1"/>
  <c r="K2680" i="1"/>
  <c r="E2680" i="1"/>
  <c r="B2680" i="1"/>
  <c r="K2679" i="1"/>
  <c r="E2679" i="1"/>
  <c r="B2679" i="1"/>
  <c r="K2678" i="1"/>
  <c r="E2678" i="1"/>
  <c r="B2678" i="1"/>
  <c r="K2677" i="1"/>
  <c r="E2677" i="1"/>
  <c r="B2677" i="1"/>
  <c r="K2676" i="1"/>
  <c r="E2676" i="1"/>
  <c r="B2676" i="1"/>
  <c r="K2675" i="1"/>
  <c r="E2675" i="1"/>
  <c r="B2675" i="1"/>
  <c r="K2674" i="1"/>
  <c r="E2674" i="1"/>
  <c r="B2674" i="1"/>
  <c r="K2673" i="1"/>
  <c r="E2673" i="1"/>
  <c r="B2673" i="1"/>
  <c r="K2672" i="1"/>
  <c r="E2672" i="1"/>
  <c r="B2672" i="1"/>
  <c r="K2671" i="1"/>
  <c r="E2671" i="1"/>
  <c r="B2671" i="1"/>
  <c r="K2670" i="1"/>
  <c r="E2670" i="1"/>
  <c r="B2670" i="1"/>
  <c r="K2669" i="1"/>
  <c r="E2669" i="1"/>
  <c r="B2669" i="1"/>
  <c r="K2668" i="1"/>
  <c r="E2668" i="1"/>
  <c r="B2668" i="1"/>
  <c r="K2667" i="1"/>
  <c r="E2667" i="1"/>
  <c r="B2667" i="1"/>
  <c r="K2666" i="1"/>
  <c r="E2666" i="1"/>
  <c r="B2666" i="1"/>
  <c r="K2665" i="1"/>
  <c r="E2665" i="1"/>
  <c r="B2665" i="1"/>
  <c r="K2664" i="1"/>
  <c r="E2664" i="1"/>
  <c r="B2664" i="1"/>
  <c r="K2663" i="1"/>
  <c r="E2663" i="1"/>
  <c r="B2663" i="1"/>
  <c r="K2662" i="1"/>
  <c r="E2662" i="1"/>
  <c r="B2662" i="1"/>
  <c r="K2661" i="1"/>
  <c r="E2661" i="1"/>
  <c r="B2661" i="1"/>
  <c r="K2660" i="1"/>
  <c r="E2660" i="1"/>
  <c r="B2660" i="1"/>
  <c r="K2659" i="1"/>
  <c r="E2659" i="1"/>
  <c r="B2659" i="1"/>
  <c r="K2658" i="1"/>
  <c r="E2658" i="1"/>
  <c r="B2658" i="1"/>
  <c r="K2657" i="1"/>
  <c r="E2657" i="1"/>
  <c r="B2657" i="1"/>
  <c r="K2656" i="1"/>
  <c r="E2656" i="1"/>
  <c r="B2656" i="1"/>
  <c r="K2655" i="1"/>
  <c r="E2655" i="1"/>
  <c r="B2655" i="1"/>
  <c r="K2654" i="1"/>
  <c r="E2654" i="1"/>
  <c r="B2654" i="1"/>
  <c r="K2653" i="1"/>
  <c r="E2653" i="1"/>
  <c r="B2653" i="1"/>
  <c r="K2652" i="1"/>
  <c r="E2652" i="1"/>
  <c r="B2652" i="1"/>
  <c r="K2651" i="1"/>
  <c r="E2651" i="1"/>
  <c r="B2651" i="1"/>
  <c r="K2650" i="1"/>
  <c r="E2650" i="1"/>
  <c r="B2650" i="1"/>
  <c r="K2649" i="1"/>
  <c r="E2649" i="1"/>
  <c r="B2649" i="1"/>
  <c r="K2648" i="1"/>
  <c r="E2648" i="1"/>
  <c r="B2648" i="1"/>
  <c r="K2647" i="1"/>
  <c r="E2647" i="1"/>
  <c r="B2647" i="1"/>
  <c r="K2646" i="1"/>
  <c r="E2646" i="1"/>
  <c r="B2646" i="1"/>
  <c r="K2645" i="1"/>
  <c r="E2645" i="1"/>
  <c r="B2645" i="1"/>
  <c r="K2644" i="1"/>
  <c r="E2644" i="1"/>
  <c r="B2644" i="1"/>
  <c r="K2643" i="1"/>
  <c r="E2643" i="1"/>
  <c r="B2643" i="1"/>
  <c r="K2642" i="1"/>
  <c r="E2642" i="1"/>
  <c r="B2642" i="1"/>
  <c r="K2641" i="1"/>
  <c r="E2641" i="1"/>
  <c r="B2641" i="1"/>
  <c r="K2640" i="1"/>
  <c r="E2640" i="1"/>
  <c r="B2640" i="1"/>
  <c r="K2639" i="1"/>
  <c r="E2639" i="1"/>
  <c r="B2639" i="1"/>
  <c r="K2638" i="1"/>
  <c r="E2638" i="1"/>
  <c r="B2638" i="1"/>
  <c r="K2637" i="1"/>
  <c r="E2637" i="1"/>
  <c r="B2637" i="1"/>
  <c r="K2636" i="1"/>
  <c r="E2636" i="1"/>
  <c r="B2636" i="1"/>
  <c r="K2635" i="1"/>
  <c r="E2635" i="1"/>
  <c r="B2635" i="1"/>
  <c r="K2634" i="1"/>
  <c r="E2634" i="1"/>
  <c r="B2634" i="1"/>
  <c r="K2633" i="1"/>
  <c r="E2633" i="1"/>
  <c r="B2633" i="1"/>
  <c r="K2632" i="1"/>
  <c r="E2632" i="1"/>
  <c r="B2632" i="1"/>
  <c r="K2631" i="1"/>
  <c r="E2631" i="1"/>
  <c r="B2631" i="1"/>
  <c r="K2630" i="1"/>
  <c r="E2630" i="1"/>
  <c r="B2630" i="1"/>
  <c r="K2629" i="1"/>
  <c r="E2629" i="1"/>
  <c r="B2629" i="1"/>
  <c r="K2628" i="1"/>
  <c r="E2628" i="1"/>
  <c r="B2628" i="1"/>
  <c r="K2627" i="1"/>
  <c r="E2627" i="1"/>
  <c r="B2627" i="1"/>
  <c r="K2626" i="1"/>
  <c r="E2626" i="1"/>
  <c r="B2626" i="1"/>
  <c r="K2625" i="1"/>
  <c r="E2625" i="1"/>
  <c r="B2625" i="1"/>
  <c r="K2624" i="1"/>
  <c r="E2624" i="1"/>
  <c r="B2624" i="1"/>
  <c r="K2623" i="1"/>
  <c r="E2623" i="1"/>
  <c r="B2623" i="1"/>
  <c r="K2622" i="1"/>
  <c r="E2622" i="1"/>
  <c r="B2622" i="1"/>
  <c r="K2621" i="1"/>
  <c r="E2621" i="1"/>
  <c r="B2621" i="1"/>
  <c r="K2620" i="1"/>
  <c r="E2620" i="1"/>
  <c r="B2620" i="1"/>
  <c r="K2619" i="1"/>
  <c r="E2619" i="1"/>
  <c r="B2619" i="1"/>
  <c r="K2618" i="1"/>
  <c r="E2618" i="1"/>
  <c r="B2618" i="1"/>
  <c r="K2617" i="1"/>
  <c r="E2617" i="1"/>
  <c r="B2617" i="1"/>
  <c r="K2616" i="1"/>
  <c r="E2616" i="1"/>
  <c r="B2616" i="1"/>
  <c r="K2615" i="1"/>
  <c r="E2615" i="1"/>
  <c r="B2615" i="1"/>
  <c r="K2614" i="1"/>
  <c r="E2614" i="1"/>
  <c r="B2614" i="1"/>
  <c r="K2613" i="1"/>
  <c r="E2613" i="1"/>
  <c r="B2613" i="1"/>
  <c r="K2612" i="1"/>
  <c r="E2612" i="1"/>
  <c r="B2612" i="1"/>
  <c r="K2611" i="1"/>
  <c r="E2611" i="1"/>
  <c r="B2611" i="1"/>
  <c r="K2610" i="1"/>
  <c r="E2610" i="1"/>
  <c r="B2610" i="1"/>
  <c r="K2609" i="1"/>
  <c r="E2609" i="1"/>
  <c r="B2609" i="1"/>
  <c r="K2608" i="1"/>
  <c r="E2608" i="1"/>
  <c r="B2608" i="1"/>
  <c r="K2607" i="1"/>
  <c r="E2607" i="1"/>
  <c r="B2607" i="1"/>
  <c r="K2606" i="1"/>
  <c r="E2606" i="1"/>
  <c r="B2606" i="1"/>
  <c r="K2605" i="1"/>
  <c r="E2605" i="1"/>
  <c r="B2605" i="1"/>
  <c r="K2604" i="1"/>
  <c r="E2604" i="1"/>
  <c r="B2604" i="1"/>
  <c r="K2603" i="1"/>
  <c r="E2603" i="1"/>
  <c r="B2603" i="1"/>
  <c r="K2602" i="1"/>
  <c r="E2602" i="1"/>
  <c r="B2602" i="1"/>
  <c r="K2601" i="1"/>
  <c r="E2601" i="1"/>
  <c r="B2601" i="1"/>
  <c r="K2600" i="1"/>
  <c r="E2600" i="1"/>
  <c r="B2600" i="1"/>
  <c r="K2599" i="1"/>
  <c r="E2599" i="1"/>
  <c r="B2599" i="1"/>
  <c r="K2598" i="1"/>
  <c r="E2598" i="1"/>
  <c r="B2598" i="1"/>
  <c r="K2597" i="1"/>
  <c r="E2597" i="1"/>
  <c r="B2597" i="1"/>
  <c r="K2596" i="1"/>
  <c r="E2596" i="1"/>
  <c r="B2596" i="1"/>
  <c r="K2595" i="1"/>
  <c r="E2595" i="1"/>
  <c r="B2595" i="1"/>
  <c r="K2594" i="1"/>
  <c r="E2594" i="1"/>
  <c r="B2594" i="1"/>
  <c r="K2593" i="1"/>
  <c r="E2593" i="1"/>
  <c r="B2593" i="1"/>
  <c r="K2592" i="1"/>
  <c r="E2592" i="1"/>
  <c r="B2592" i="1"/>
  <c r="K2591" i="1"/>
  <c r="E2591" i="1"/>
  <c r="B2591" i="1"/>
  <c r="K2590" i="1"/>
  <c r="E2590" i="1"/>
  <c r="B2590" i="1"/>
  <c r="K2589" i="1"/>
  <c r="E2589" i="1"/>
  <c r="B2589" i="1"/>
  <c r="K2588" i="1"/>
  <c r="E2588" i="1"/>
  <c r="B2588" i="1"/>
  <c r="K2587" i="1"/>
  <c r="E2587" i="1"/>
  <c r="B2587" i="1"/>
  <c r="K2586" i="1"/>
  <c r="E2586" i="1"/>
  <c r="B2586" i="1"/>
  <c r="K2585" i="1"/>
  <c r="E2585" i="1"/>
  <c r="B2585" i="1"/>
  <c r="K2584" i="1"/>
  <c r="E2584" i="1"/>
  <c r="B2584" i="1"/>
  <c r="K2583" i="1"/>
  <c r="E2583" i="1"/>
  <c r="B2583" i="1"/>
  <c r="K2582" i="1"/>
  <c r="E2582" i="1"/>
  <c r="B2582" i="1"/>
  <c r="K2581" i="1"/>
  <c r="E2581" i="1"/>
  <c r="B2581" i="1"/>
  <c r="K2580" i="1"/>
  <c r="E2580" i="1"/>
  <c r="B2580" i="1"/>
  <c r="K2579" i="1"/>
  <c r="E2579" i="1"/>
  <c r="B2579" i="1"/>
  <c r="K2578" i="1"/>
  <c r="E2578" i="1"/>
  <c r="B2578" i="1"/>
  <c r="K2577" i="1"/>
  <c r="E2577" i="1"/>
  <c r="B2577" i="1"/>
  <c r="K2576" i="1"/>
  <c r="E2576" i="1"/>
  <c r="B2576" i="1"/>
  <c r="K2575" i="1"/>
  <c r="E2575" i="1"/>
  <c r="B2575" i="1"/>
  <c r="K2574" i="1"/>
  <c r="E2574" i="1"/>
  <c r="B2574" i="1"/>
  <c r="K2573" i="1"/>
  <c r="E2573" i="1"/>
  <c r="B2573" i="1"/>
  <c r="K2572" i="1"/>
  <c r="E2572" i="1"/>
  <c r="B2572" i="1"/>
  <c r="K2571" i="1"/>
  <c r="E2571" i="1"/>
  <c r="B2571" i="1"/>
  <c r="K2570" i="1"/>
  <c r="E2570" i="1"/>
  <c r="B2570" i="1"/>
  <c r="K2569" i="1"/>
  <c r="E2569" i="1"/>
  <c r="B2569" i="1"/>
  <c r="K2568" i="1"/>
  <c r="E2568" i="1"/>
  <c r="B2568" i="1"/>
  <c r="K2567" i="1"/>
  <c r="E2567" i="1"/>
  <c r="B2567" i="1"/>
  <c r="K2566" i="1"/>
  <c r="E2566" i="1"/>
  <c r="B2566" i="1"/>
  <c r="K2565" i="1"/>
  <c r="E2565" i="1"/>
  <c r="B2565" i="1"/>
  <c r="K2564" i="1"/>
  <c r="E2564" i="1"/>
  <c r="B2564" i="1"/>
  <c r="K2563" i="1"/>
  <c r="E2563" i="1"/>
  <c r="B2563" i="1"/>
  <c r="K2562" i="1"/>
  <c r="E2562" i="1"/>
  <c r="B2562" i="1"/>
  <c r="K2561" i="1"/>
  <c r="E2561" i="1"/>
  <c r="B2561" i="1"/>
  <c r="K2560" i="1"/>
  <c r="E2560" i="1"/>
  <c r="B2560" i="1"/>
  <c r="K2559" i="1"/>
  <c r="E2559" i="1"/>
  <c r="B2559" i="1"/>
  <c r="K2558" i="1"/>
  <c r="E2558" i="1"/>
  <c r="B2558" i="1"/>
  <c r="K2557" i="1"/>
  <c r="E2557" i="1"/>
  <c r="B2557" i="1"/>
  <c r="K2556" i="1"/>
  <c r="E2556" i="1"/>
  <c r="B2556" i="1"/>
  <c r="K2555" i="1"/>
  <c r="E2555" i="1"/>
  <c r="B2555" i="1"/>
  <c r="K2554" i="1"/>
  <c r="E2554" i="1"/>
  <c r="B2554" i="1"/>
  <c r="K2553" i="1"/>
  <c r="E2553" i="1"/>
  <c r="B2553" i="1"/>
  <c r="K2552" i="1"/>
  <c r="E2552" i="1"/>
  <c r="B2552" i="1"/>
  <c r="K2551" i="1"/>
  <c r="E2551" i="1"/>
  <c r="B2551" i="1"/>
  <c r="K2550" i="1"/>
  <c r="E2550" i="1"/>
  <c r="B2550" i="1"/>
  <c r="K2549" i="1"/>
  <c r="E2549" i="1"/>
  <c r="B2549" i="1"/>
  <c r="K2548" i="1"/>
  <c r="E2548" i="1"/>
  <c r="B2548" i="1"/>
  <c r="K2547" i="1"/>
  <c r="E2547" i="1"/>
  <c r="B2547" i="1"/>
  <c r="K2546" i="1"/>
  <c r="E2546" i="1"/>
  <c r="B2546" i="1"/>
  <c r="K2545" i="1"/>
  <c r="E2545" i="1"/>
  <c r="B2545" i="1"/>
  <c r="K2544" i="1"/>
  <c r="E2544" i="1"/>
  <c r="B2544" i="1"/>
  <c r="K2543" i="1"/>
  <c r="E2543" i="1"/>
  <c r="B2543" i="1"/>
  <c r="K2542" i="1"/>
  <c r="E2542" i="1"/>
  <c r="B2542" i="1"/>
  <c r="K2541" i="1"/>
  <c r="E2541" i="1"/>
  <c r="B2541" i="1"/>
  <c r="K2540" i="1"/>
  <c r="E2540" i="1"/>
  <c r="B2540" i="1"/>
  <c r="K2539" i="1"/>
  <c r="E2539" i="1"/>
  <c r="B2539" i="1"/>
  <c r="K2538" i="1"/>
  <c r="E2538" i="1"/>
  <c r="B2538" i="1"/>
  <c r="K2537" i="1"/>
  <c r="E2537" i="1"/>
  <c r="B2537" i="1"/>
  <c r="K2536" i="1"/>
  <c r="E2536" i="1"/>
  <c r="B2536" i="1"/>
  <c r="K2535" i="1"/>
  <c r="E2535" i="1"/>
  <c r="B2535" i="1"/>
  <c r="K2534" i="1"/>
  <c r="E2534" i="1"/>
  <c r="B2534" i="1"/>
  <c r="K2533" i="1"/>
  <c r="E2533" i="1"/>
  <c r="B2533" i="1"/>
  <c r="K2532" i="1"/>
  <c r="E2532" i="1"/>
  <c r="B2532" i="1"/>
  <c r="K2531" i="1"/>
  <c r="E2531" i="1"/>
  <c r="B2531" i="1"/>
  <c r="K2530" i="1"/>
  <c r="E2530" i="1"/>
  <c r="B2530" i="1"/>
  <c r="K2529" i="1"/>
  <c r="E2529" i="1"/>
  <c r="B2529" i="1"/>
  <c r="K2528" i="1"/>
  <c r="E2528" i="1"/>
  <c r="B2528" i="1"/>
  <c r="K2527" i="1"/>
  <c r="E2527" i="1"/>
  <c r="B2527" i="1"/>
  <c r="K2526" i="1"/>
  <c r="E2526" i="1"/>
  <c r="B2526" i="1"/>
  <c r="K2525" i="1"/>
  <c r="E2525" i="1"/>
  <c r="B2525" i="1"/>
  <c r="K2524" i="1"/>
  <c r="E2524" i="1"/>
  <c r="B2524" i="1"/>
  <c r="K2523" i="1"/>
  <c r="E2523" i="1"/>
  <c r="B2523" i="1"/>
  <c r="K2522" i="1"/>
  <c r="E2522" i="1"/>
  <c r="B2522" i="1"/>
  <c r="K2521" i="1"/>
  <c r="E2521" i="1"/>
  <c r="B2521" i="1"/>
  <c r="K2520" i="1"/>
  <c r="E2520" i="1"/>
  <c r="B2520" i="1"/>
  <c r="K2519" i="1"/>
  <c r="E2519" i="1"/>
  <c r="B2519" i="1"/>
  <c r="K2518" i="1"/>
  <c r="E2518" i="1"/>
  <c r="B2518" i="1"/>
  <c r="K2517" i="1"/>
  <c r="E2517" i="1"/>
  <c r="B2517" i="1"/>
  <c r="K2516" i="1"/>
  <c r="E2516" i="1"/>
  <c r="B2516" i="1"/>
  <c r="K2515" i="1"/>
  <c r="E2515" i="1"/>
  <c r="B2515" i="1"/>
  <c r="K2514" i="1"/>
  <c r="E2514" i="1"/>
  <c r="B2514" i="1"/>
  <c r="K2513" i="1"/>
  <c r="E2513" i="1"/>
  <c r="B2513" i="1"/>
  <c r="K2512" i="1"/>
  <c r="E2512" i="1"/>
  <c r="B2512" i="1"/>
  <c r="K2511" i="1"/>
  <c r="E2511" i="1"/>
  <c r="B2511" i="1"/>
  <c r="K2510" i="1"/>
  <c r="E2510" i="1"/>
  <c r="B2510" i="1"/>
  <c r="K2509" i="1"/>
  <c r="E2509" i="1"/>
  <c r="B2509" i="1"/>
  <c r="K2508" i="1"/>
  <c r="E2508" i="1"/>
  <c r="B2508" i="1"/>
  <c r="K2507" i="1"/>
  <c r="E2507" i="1"/>
  <c r="B2507" i="1"/>
  <c r="E2506" i="1"/>
  <c r="B2506" i="1"/>
  <c r="K2505" i="1"/>
  <c r="E2505" i="1"/>
  <c r="B2505" i="1"/>
  <c r="K2504" i="1"/>
  <c r="E2504" i="1"/>
  <c r="B2504" i="1"/>
  <c r="K2503" i="1"/>
  <c r="E2503" i="1"/>
  <c r="B2503" i="1"/>
  <c r="K2502" i="1"/>
  <c r="E2502" i="1"/>
  <c r="B2502" i="1"/>
  <c r="K2501" i="1"/>
  <c r="E2501" i="1"/>
  <c r="B2501" i="1"/>
  <c r="K2500" i="1"/>
  <c r="E2500" i="1"/>
  <c r="B2500" i="1"/>
  <c r="K2499" i="1"/>
  <c r="E2499" i="1"/>
  <c r="B2499" i="1"/>
  <c r="K2498" i="1"/>
  <c r="E2498" i="1"/>
  <c r="B2498" i="1"/>
  <c r="K2497" i="1"/>
  <c r="E2497" i="1"/>
  <c r="B2497" i="1"/>
  <c r="K2496" i="1"/>
  <c r="E2496" i="1"/>
  <c r="B2496" i="1"/>
  <c r="K2495" i="1"/>
  <c r="E2495" i="1"/>
  <c r="B2495" i="1"/>
  <c r="K2494" i="1"/>
  <c r="E2494" i="1"/>
  <c r="B2494" i="1"/>
  <c r="K2493" i="1"/>
  <c r="E2493" i="1"/>
  <c r="B2493" i="1"/>
  <c r="K2492" i="1"/>
  <c r="E2492" i="1"/>
  <c r="B2492" i="1"/>
  <c r="K2491" i="1"/>
  <c r="E2491" i="1"/>
  <c r="B2491" i="1"/>
  <c r="E2490" i="1"/>
  <c r="B2490" i="1"/>
  <c r="E2489" i="1"/>
  <c r="B2489" i="1"/>
  <c r="K2488" i="1"/>
  <c r="E2488" i="1"/>
  <c r="B2488" i="1"/>
  <c r="K2487" i="1"/>
  <c r="E2487" i="1"/>
  <c r="B2487" i="1"/>
  <c r="K2486" i="1"/>
  <c r="E2486" i="1"/>
  <c r="B2486" i="1"/>
  <c r="K2485" i="1"/>
  <c r="E2485" i="1"/>
  <c r="B2485" i="1"/>
  <c r="K2484" i="1"/>
  <c r="E2484" i="1"/>
  <c r="B2484" i="1"/>
  <c r="K2483" i="1"/>
  <c r="E2483" i="1"/>
  <c r="B2483" i="1"/>
  <c r="K2482" i="1"/>
  <c r="E2482" i="1"/>
  <c r="B2482" i="1"/>
  <c r="K2481" i="1"/>
  <c r="E2481" i="1"/>
  <c r="B2481" i="1"/>
  <c r="K2480" i="1"/>
  <c r="E2480" i="1"/>
  <c r="B2480" i="1"/>
  <c r="K2479" i="1"/>
  <c r="E2479" i="1"/>
  <c r="B2479" i="1"/>
  <c r="K2478" i="1"/>
  <c r="E2478" i="1"/>
  <c r="B2478" i="1"/>
  <c r="K2477" i="1"/>
  <c r="E2477" i="1"/>
  <c r="B2477" i="1"/>
  <c r="K2476" i="1"/>
  <c r="E2476" i="1"/>
  <c r="B2476" i="1"/>
  <c r="K2475" i="1"/>
  <c r="E2475" i="1"/>
  <c r="B2475" i="1"/>
  <c r="K2474" i="1"/>
  <c r="E2474" i="1"/>
  <c r="B2474" i="1"/>
  <c r="K2473" i="1"/>
  <c r="E2473" i="1"/>
  <c r="B2473" i="1"/>
  <c r="K2472" i="1"/>
  <c r="E2472" i="1"/>
  <c r="B2472" i="1"/>
  <c r="K2471" i="1"/>
  <c r="E2471" i="1"/>
  <c r="B2471" i="1"/>
  <c r="K2470" i="1"/>
  <c r="E2470" i="1"/>
  <c r="B2470" i="1"/>
  <c r="K2469" i="1"/>
  <c r="E2469" i="1"/>
  <c r="B2469" i="1"/>
  <c r="K2468" i="1"/>
  <c r="E2468" i="1"/>
  <c r="B2468" i="1"/>
  <c r="K2467" i="1"/>
  <c r="E2467" i="1"/>
  <c r="B2467" i="1"/>
  <c r="K2466" i="1"/>
  <c r="E2466" i="1"/>
  <c r="B2466" i="1"/>
  <c r="K2465" i="1"/>
  <c r="E2465" i="1"/>
  <c r="B2465" i="1"/>
  <c r="K2464" i="1"/>
  <c r="E2464" i="1"/>
  <c r="B2464" i="1"/>
  <c r="K2463" i="1"/>
  <c r="E2463" i="1"/>
  <c r="B2463" i="1"/>
  <c r="K2462" i="1"/>
  <c r="E2462" i="1"/>
  <c r="B2462" i="1"/>
  <c r="K2461" i="1"/>
  <c r="E2461" i="1"/>
  <c r="B2461" i="1"/>
  <c r="K2460" i="1"/>
  <c r="E2460" i="1"/>
  <c r="B2460" i="1"/>
  <c r="K2459" i="1"/>
  <c r="E2459" i="1"/>
  <c r="B2459" i="1"/>
  <c r="K2458" i="1"/>
  <c r="E2458" i="1"/>
  <c r="B2458" i="1"/>
  <c r="K2457" i="1"/>
  <c r="E2457" i="1"/>
  <c r="B2457" i="1"/>
  <c r="K2456" i="1"/>
  <c r="E2456" i="1"/>
  <c r="B2456" i="1"/>
  <c r="K2455" i="1"/>
  <c r="E2455" i="1"/>
  <c r="B2455" i="1"/>
  <c r="K2454" i="1"/>
  <c r="E2454" i="1"/>
  <c r="B2454" i="1"/>
  <c r="K2453" i="1"/>
  <c r="E2453" i="1"/>
  <c r="B2453" i="1"/>
  <c r="K2452" i="1"/>
  <c r="E2452" i="1"/>
  <c r="B2452" i="1"/>
  <c r="K2451" i="1"/>
  <c r="E2451" i="1"/>
  <c r="B2451" i="1"/>
  <c r="K2450" i="1"/>
  <c r="E2450" i="1"/>
  <c r="B2450" i="1"/>
  <c r="K2449" i="1"/>
  <c r="E2449" i="1"/>
  <c r="B2449" i="1"/>
  <c r="K2448" i="1"/>
  <c r="E2448" i="1"/>
  <c r="B2448" i="1"/>
  <c r="K2447" i="1"/>
  <c r="E2447" i="1"/>
  <c r="B2447" i="1"/>
  <c r="K2446" i="1"/>
  <c r="E2446" i="1"/>
  <c r="B2446" i="1"/>
  <c r="K2445" i="1"/>
  <c r="E2445" i="1"/>
  <c r="B2445" i="1"/>
  <c r="K2444" i="1"/>
  <c r="E2444" i="1"/>
  <c r="B2444" i="1"/>
  <c r="K2443" i="1"/>
  <c r="E2443" i="1"/>
  <c r="B2443" i="1"/>
  <c r="K2442" i="1"/>
  <c r="E2442" i="1"/>
  <c r="B2442" i="1"/>
  <c r="K2441" i="1"/>
  <c r="E2441" i="1"/>
  <c r="B2441" i="1"/>
  <c r="K2440" i="1"/>
  <c r="E2440" i="1"/>
  <c r="B2440" i="1"/>
  <c r="K2439" i="1"/>
  <c r="E2439" i="1"/>
  <c r="B2439" i="1"/>
  <c r="K2438" i="1"/>
  <c r="E2438" i="1"/>
  <c r="B2438" i="1"/>
  <c r="K2437" i="1"/>
  <c r="E2437" i="1"/>
  <c r="B2437" i="1"/>
  <c r="K2436" i="1"/>
  <c r="E2436" i="1"/>
  <c r="B2436" i="1"/>
  <c r="K2435" i="1"/>
  <c r="E2435" i="1"/>
  <c r="B2435" i="1"/>
  <c r="K2434" i="1"/>
  <c r="E2434" i="1"/>
  <c r="B2434" i="1"/>
  <c r="K2433" i="1"/>
  <c r="E2433" i="1"/>
  <c r="B2433" i="1"/>
  <c r="K2432" i="1"/>
  <c r="E2432" i="1"/>
  <c r="B2432" i="1"/>
  <c r="K2431" i="1"/>
  <c r="E2431" i="1"/>
  <c r="B2431" i="1"/>
  <c r="K2430" i="1"/>
  <c r="E2430" i="1"/>
  <c r="B2430" i="1"/>
  <c r="K2429" i="1"/>
  <c r="E2429" i="1"/>
  <c r="B2429" i="1"/>
  <c r="K2428" i="1"/>
  <c r="E2428" i="1"/>
  <c r="B2428" i="1"/>
  <c r="K2427" i="1"/>
  <c r="E2427" i="1"/>
  <c r="B2427" i="1"/>
  <c r="K2426" i="1"/>
  <c r="E2426" i="1"/>
  <c r="B2426" i="1"/>
  <c r="K2425" i="1"/>
  <c r="E2425" i="1"/>
  <c r="B2425" i="1"/>
  <c r="K2424" i="1"/>
  <c r="E2424" i="1"/>
  <c r="B2424" i="1"/>
  <c r="K2423" i="1"/>
  <c r="E2423" i="1"/>
  <c r="B2423" i="1"/>
  <c r="K2422" i="1"/>
  <c r="E2422" i="1"/>
  <c r="B2422" i="1"/>
  <c r="K2421" i="1"/>
  <c r="E2421" i="1"/>
  <c r="B2421" i="1"/>
  <c r="K2420" i="1"/>
  <c r="E2420" i="1"/>
  <c r="B2420" i="1"/>
  <c r="K2419" i="1"/>
  <c r="E2419" i="1"/>
  <c r="B2419" i="1"/>
  <c r="K2418" i="1"/>
  <c r="E2418" i="1"/>
  <c r="B2418" i="1"/>
  <c r="K2417" i="1"/>
  <c r="E2417" i="1"/>
  <c r="B2417" i="1"/>
  <c r="K2416" i="1"/>
  <c r="E2416" i="1"/>
  <c r="B2416" i="1"/>
  <c r="K2415" i="1"/>
  <c r="E2415" i="1"/>
  <c r="B2415" i="1"/>
  <c r="K2414" i="1"/>
  <c r="E2414" i="1"/>
  <c r="B2414" i="1"/>
  <c r="K2413" i="1"/>
  <c r="E2413" i="1"/>
  <c r="B2413" i="1"/>
  <c r="K2412" i="1"/>
  <c r="E2412" i="1"/>
  <c r="B2412" i="1"/>
  <c r="K2411" i="1"/>
  <c r="E2411" i="1"/>
  <c r="B2411" i="1"/>
  <c r="K2410" i="1"/>
  <c r="E2410" i="1"/>
  <c r="B2410" i="1"/>
  <c r="K2409" i="1"/>
  <c r="E2409" i="1"/>
  <c r="B2409" i="1"/>
  <c r="K2408" i="1"/>
  <c r="E2408" i="1"/>
  <c r="B2408" i="1"/>
  <c r="K2407" i="1"/>
  <c r="E2407" i="1"/>
  <c r="B2407" i="1"/>
  <c r="K2406" i="1"/>
  <c r="E2406" i="1"/>
  <c r="B2406" i="1"/>
  <c r="K2405" i="1"/>
  <c r="E2405" i="1"/>
  <c r="B2405" i="1"/>
  <c r="K2404" i="1"/>
  <c r="E2404" i="1"/>
  <c r="B2404" i="1"/>
  <c r="K2403" i="1"/>
  <c r="E2403" i="1"/>
  <c r="B2403" i="1"/>
  <c r="K2402" i="1"/>
  <c r="E2402" i="1"/>
  <c r="B2402" i="1"/>
  <c r="K2401" i="1"/>
  <c r="E2401" i="1"/>
  <c r="B2401" i="1"/>
  <c r="K2400" i="1"/>
  <c r="E2400" i="1"/>
  <c r="B2400" i="1"/>
  <c r="K2399" i="1"/>
  <c r="E2399" i="1"/>
  <c r="B2399" i="1"/>
  <c r="K2398" i="1"/>
  <c r="E2398" i="1"/>
  <c r="B2398" i="1"/>
  <c r="K2397" i="1"/>
  <c r="E2397" i="1"/>
  <c r="B2397" i="1"/>
  <c r="K2396" i="1"/>
  <c r="E2396" i="1"/>
  <c r="B2396" i="1"/>
  <c r="K2395" i="1"/>
  <c r="E2395" i="1"/>
  <c r="B2395" i="1"/>
  <c r="K2394" i="1"/>
  <c r="E2394" i="1"/>
  <c r="B2394" i="1"/>
  <c r="K2393" i="1"/>
  <c r="E2393" i="1"/>
  <c r="B2393" i="1"/>
  <c r="K2392" i="1"/>
  <c r="E2392" i="1"/>
  <c r="B2392" i="1"/>
  <c r="K2391" i="1"/>
  <c r="E2391" i="1"/>
  <c r="B2391" i="1"/>
  <c r="K2390" i="1"/>
  <c r="E2390" i="1"/>
  <c r="B2390" i="1"/>
  <c r="K2389" i="1"/>
  <c r="E2389" i="1"/>
  <c r="B2389" i="1"/>
  <c r="K2388" i="1"/>
  <c r="E2388" i="1"/>
  <c r="B2388" i="1"/>
  <c r="K2387" i="1"/>
  <c r="E2387" i="1"/>
  <c r="B2387" i="1"/>
  <c r="K2386" i="1"/>
  <c r="E2386" i="1"/>
  <c r="B2386" i="1"/>
  <c r="K2385" i="1"/>
  <c r="E2385" i="1"/>
  <c r="B2385" i="1"/>
  <c r="K2384" i="1"/>
  <c r="E2384" i="1"/>
  <c r="B2384" i="1"/>
  <c r="K2383" i="1"/>
  <c r="E2383" i="1"/>
  <c r="B2383" i="1"/>
  <c r="K2382" i="1"/>
  <c r="E2382" i="1"/>
  <c r="B2382" i="1"/>
  <c r="K2381" i="1"/>
  <c r="E2381" i="1"/>
  <c r="B2381" i="1"/>
  <c r="K2380" i="1"/>
  <c r="E2380" i="1"/>
  <c r="B2380" i="1"/>
  <c r="K2379" i="1"/>
  <c r="E2379" i="1"/>
  <c r="B2379" i="1"/>
  <c r="K2378" i="1"/>
  <c r="E2378" i="1"/>
  <c r="B2378" i="1"/>
  <c r="K2377" i="1"/>
  <c r="E2377" i="1"/>
  <c r="B2377" i="1"/>
  <c r="K2376" i="1"/>
  <c r="E2376" i="1"/>
  <c r="B2376" i="1"/>
  <c r="K2375" i="1"/>
  <c r="E2375" i="1"/>
  <c r="B2375" i="1"/>
  <c r="K2374" i="1"/>
  <c r="E2374" i="1"/>
  <c r="B2374" i="1"/>
  <c r="K2373" i="1"/>
  <c r="E2373" i="1"/>
  <c r="B2373" i="1"/>
  <c r="K2372" i="1"/>
  <c r="E2372" i="1"/>
  <c r="B2372" i="1"/>
  <c r="K2371" i="1"/>
  <c r="E2371" i="1"/>
  <c r="B2371" i="1"/>
  <c r="K2370" i="1"/>
  <c r="E2370" i="1"/>
  <c r="B2370" i="1"/>
  <c r="K2369" i="1"/>
  <c r="E2369" i="1"/>
  <c r="B2369" i="1"/>
  <c r="K2368" i="1"/>
  <c r="E2368" i="1"/>
  <c r="B2368" i="1"/>
  <c r="K2367" i="1"/>
  <c r="E2367" i="1"/>
  <c r="B2367" i="1"/>
  <c r="K2366" i="1"/>
  <c r="E2366" i="1"/>
  <c r="B2366" i="1"/>
  <c r="K2365" i="1"/>
  <c r="E2365" i="1"/>
  <c r="B2365" i="1"/>
  <c r="K2364" i="1"/>
  <c r="E2364" i="1"/>
  <c r="B2364" i="1"/>
  <c r="K2363" i="1"/>
  <c r="E2363" i="1"/>
  <c r="B2363" i="1"/>
  <c r="K2362" i="1"/>
  <c r="E2362" i="1"/>
  <c r="B2362" i="1"/>
  <c r="K2361" i="1"/>
  <c r="E2361" i="1"/>
  <c r="B2361" i="1"/>
  <c r="K2360" i="1"/>
  <c r="E2360" i="1"/>
  <c r="B2360" i="1"/>
  <c r="K2359" i="1"/>
  <c r="E2359" i="1"/>
  <c r="B2359" i="1"/>
  <c r="K2358" i="1"/>
  <c r="E2358" i="1"/>
  <c r="B2358" i="1"/>
  <c r="K2357" i="1"/>
  <c r="E2357" i="1"/>
  <c r="B2357" i="1"/>
  <c r="K2356" i="1"/>
  <c r="E2356" i="1"/>
  <c r="B2356" i="1"/>
  <c r="K2355" i="1"/>
  <c r="E2355" i="1"/>
  <c r="B2355" i="1"/>
  <c r="K2354" i="1"/>
  <c r="E2354" i="1"/>
  <c r="B2354" i="1"/>
  <c r="K2353" i="1"/>
  <c r="E2353" i="1"/>
  <c r="B2353" i="1"/>
  <c r="K2352" i="1"/>
  <c r="E2352" i="1"/>
  <c r="B2352" i="1"/>
  <c r="K2351" i="1"/>
  <c r="E2351" i="1"/>
  <c r="B2351" i="1"/>
  <c r="K2350" i="1"/>
  <c r="E2350" i="1"/>
  <c r="B2350" i="1"/>
  <c r="K2349" i="1"/>
  <c r="E2349" i="1"/>
  <c r="B2349" i="1"/>
  <c r="K2348" i="1"/>
  <c r="E2348" i="1"/>
  <c r="B2348" i="1"/>
  <c r="K2347" i="1"/>
  <c r="E2347" i="1"/>
  <c r="B2347" i="1"/>
  <c r="K2346" i="1"/>
  <c r="E2346" i="1"/>
  <c r="B2346" i="1"/>
  <c r="K2345" i="1"/>
  <c r="E2345" i="1"/>
  <c r="B2345" i="1"/>
  <c r="K2344" i="1"/>
  <c r="E2344" i="1"/>
  <c r="B2344" i="1"/>
  <c r="K2343" i="1"/>
  <c r="E2343" i="1"/>
  <c r="B2343" i="1"/>
  <c r="K2342" i="1"/>
  <c r="E2342" i="1"/>
  <c r="B2342" i="1"/>
  <c r="K2341" i="1"/>
  <c r="E2341" i="1"/>
  <c r="B2341" i="1"/>
  <c r="K2340" i="1"/>
  <c r="E2340" i="1"/>
  <c r="B2340" i="1"/>
  <c r="K2339" i="1"/>
  <c r="E2339" i="1"/>
  <c r="B2339" i="1"/>
  <c r="K2338" i="1"/>
  <c r="E2338" i="1"/>
  <c r="B2338" i="1"/>
  <c r="K2337" i="1"/>
  <c r="E2337" i="1"/>
  <c r="B2337" i="1"/>
  <c r="K2336" i="1"/>
  <c r="E2336" i="1"/>
  <c r="B2336" i="1"/>
  <c r="K2335" i="1"/>
  <c r="E2335" i="1"/>
  <c r="B2335" i="1"/>
  <c r="K2334" i="1"/>
  <c r="E2334" i="1"/>
  <c r="B2334" i="1"/>
  <c r="K2333" i="1"/>
  <c r="E2333" i="1"/>
  <c r="B2333" i="1"/>
  <c r="K2332" i="1"/>
  <c r="E2332" i="1"/>
  <c r="B2332" i="1"/>
  <c r="K2331" i="1"/>
  <c r="E2331" i="1"/>
  <c r="B2331" i="1"/>
  <c r="K2330" i="1"/>
  <c r="E2330" i="1"/>
  <c r="B2330" i="1"/>
  <c r="K2329" i="1"/>
  <c r="E2329" i="1"/>
  <c r="B2329" i="1"/>
  <c r="K2328" i="1"/>
  <c r="E2328" i="1"/>
  <c r="B2328" i="1"/>
  <c r="K2327" i="1"/>
  <c r="E2327" i="1"/>
  <c r="B2327" i="1"/>
  <c r="K2326" i="1"/>
  <c r="E2326" i="1"/>
  <c r="B2326" i="1"/>
  <c r="K2325" i="1"/>
  <c r="E2325" i="1"/>
  <c r="B2325" i="1"/>
  <c r="K2324" i="1"/>
  <c r="E2324" i="1"/>
  <c r="B2324" i="1"/>
  <c r="K2323" i="1"/>
  <c r="E2323" i="1"/>
  <c r="B2323" i="1"/>
  <c r="K2322" i="1"/>
  <c r="E2322" i="1"/>
  <c r="B2322" i="1"/>
  <c r="K2321" i="1"/>
  <c r="E2321" i="1"/>
  <c r="B2321" i="1"/>
  <c r="K2320" i="1"/>
  <c r="E2320" i="1"/>
  <c r="B2320" i="1"/>
  <c r="K2319" i="1"/>
  <c r="E2319" i="1"/>
  <c r="B2319" i="1"/>
  <c r="K2318" i="1"/>
  <c r="E2318" i="1"/>
  <c r="B2318" i="1"/>
  <c r="K2317" i="1"/>
  <c r="E2317" i="1"/>
  <c r="B2317" i="1"/>
  <c r="K2316" i="1"/>
  <c r="E2316" i="1"/>
  <c r="B2316" i="1"/>
  <c r="K2315" i="1"/>
  <c r="E2315" i="1"/>
  <c r="B2315" i="1"/>
  <c r="K2314" i="1"/>
  <c r="E2314" i="1"/>
  <c r="B2314" i="1"/>
  <c r="K2313" i="1"/>
  <c r="E2313" i="1"/>
  <c r="B2313" i="1"/>
  <c r="K2312" i="1"/>
  <c r="E2312" i="1"/>
  <c r="B2312" i="1"/>
  <c r="K2311" i="1"/>
  <c r="E2311" i="1"/>
  <c r="B2311" i="1"/>
  <c r="K2310" i="1"/>
  <c r="E2310" i="1"/>
  <c r="B2310" i="1"/>
  <c r="K2309" i="1"/>
  <c r="E2309" i="1"/>
  <c r="B2309" i="1"/>
  <c r="K2308" i="1"/>
  <c r="E2308" i="1"/>
  <c r="B2308" i="1"/>
  <c r="K2307" i="1"/>
  <c r="E2307" i="1"/>
  <c r="B2307" i="1"/>
  <c r="K2306" i="1"/>
  <c r="E2306" i="1"/>
  <c r="B2306" i="1"/>
  <c r="K2305" i="1"/>
  <c r="E2305" i="1"/>
  <c r="B2305" i="1"/>
  <c r="K2304" i="1"/>
  <c r="E2304" i="1"/>
  <c r="B2304" i="1"/>
  <c r="K2303" i="1"/>
  <c r="E2303" i="1"/>
  <c r="B2303" i="1"/>
  <c r="K2302" i="1"/>
  <c r="E2302" i="1"/>
  <c r="B2302" i="1"/>
  <c r="K2301" i="1"/>
  <c r="E2301" i="1"/>
  <c r="B2301" i="1"/>
  <c r="K2300" i="1"/>
  <c r="E2300" i="1"/>
  <c r="B2300" i="1"/>
  <c r="K2299" i="1"/>
  <c r="E2299" i="1"/>
  <c r="B2299" i="1"/>
  <c r="E2298" i="1"/>
  <c r="B2298" i="1"/>
  <c r="K2297" i="1"/>
  <c r="E2297" i="1"/>
  <c r="B2297" i="1"/>
  <c r="K2296" i="1"/>
  <c r="E2296" i="1"/>
  <c r="B2296" i="1"/>
  <c r="K2295" i="1"/>
  <c r="E2295" i="1"/>
  <c r="B2295" i="1"/>
  <c r="K2294" i="1"/>
  <c r="E2294" i="1"/>
  <c r="B2294" i="1"/>
  <c r="K2293" i="1"/>
  <c r="E2293" i="1"/>
  <c r="B2293" i="1"/>
  <c r="K2292" i="1"/>
  <c r="E2292" i="1"/>
  <c r="B2292" i="1"/>
  <c r="K2291" i="1"/>
  <c r="E2291" i="1"/>
  <c r="B2291" i="1"/>
  <c r="K2290" i="1"/>
  <c r="E2290" i="1"/>
  <c r="B2290" i="1"/>
  <c r="K2289" i="1"/>
  <c r="E2289" i="1"/>
  <c r="B2289" i="1"/>
  <c r="K2288" i="1"/>
  <c r="E2288" i="1"/>
  <c r="B2288" i="1"/>
  <c r="K2287" i="1"/>
  <c r="E2287" i="1"/>
  <c r="B2287" i="1"/>
  <c r="K2286" i="1"/>
  <c r="E2286" i="1"/>
  <c r="B2286" i="1"/>
  <c r="K2285" i="1"/>
  <c r="E2285" i="1"/>
  <c r="B2285" i="1"/>
  <c r="K2284" i="1"/>
  <c r="E2284" i="1"/>
  <c r="B2284" i="1"/>
  <c r="K2283" i="1"/>
  <c r="E2283" i="1"/>
  <c r="B2283" i="1"/>
  <c r="K2282" i="1"/>
  <c r="E2282" i="1"/>
  <c r="B2282" i="1"/>
  <c r="K2281" i="1"/>
  <c r="E2281" i="1"/>
  <c r="B2281" i="1"/>
  <c r="K2280" i="1"/>
  <c r="E2280" i="1"/>
  <c r="B2280" i="1"/>
  <c r="K2279" i="1"/>
  <c r="E2279" i="1"/>
  <c r="B2279" i="1"/>
  <c r="K2278" i="1"/>
  <c r="E2278" i="1"/>
  <c r="B2278" i="1"/>
  <c r="K2277" i="1"/>
  <c r="E2277" i="1"/>
  <c r="B2277" i="1"/>
  <c r="K2276" i="1"/>
  <c r="E2276" i="1"/>
  <c r="B2276" i="1"/>
  <c r="K2275" i="1"/>
  <c r="E2275" i="1"/>
  <c r="B2275" i="1"/>
  <c r="K2274" i="1"/>
  <c r="E2274" i="1"/>
  <c r="B2274" i="1"/>
  <c r="K2273" i="1"/>
  <c r="E2273" i="1"/>
  <c r="B2273" i="1"/>
  <c r="K2272" i="1"/>
  <c r="E2272" i="1"/>
  <c r="B2272" i="1"/>
  <c r="K2271" i="1"/>
  <c r="E2271" i="1"/>
  <c r="B2271" i="1"/>
  <c r="K2270" i="1"/>
  <c r="E2270" i="1"/>
  <c r="B2270" i="1"/>
  <c r="K2269" i="1"/>
  <c r="E2269" i="1"/>
  <c r="B2269" i="1"/>
  <c r="K2268" i="1"/>
  <c r="E2268" i="1"/>
  <c r="B2268" i="1"/>
  <c r="K2267" i="1"/>
  <c r="E2267" i="1"/>
  <c r="B2267" i="1"/>
  <c r="K2266" i="1"/>
  <c r="E2266" i="1"/>
  <c r="B2266" i="1"/>
  <c r="K2265" i="1"/>
  <c r="E2265" i="1"/>
  <c r="B2265" i="1"/>
  <c r="K2264" i="1"/>
  <c r="E2264" i="1"/>
  <c r="B2264" i="1"/>
  <c r="K2263" i="1"/>
  <c r="E2263" i="1"/>
  <c r="B2263" i="1"/>
  <c r="K2262" i="1"/>
  <c r="E2262" i="1"/>
  <c r="B2262" i="1"/>
  <c r="K2261" i="1"/>
  <c r="E2261" i="1"/>
  <c r="B2261" i="1"/>
  <c r="K2260" i="1"/>
  <c r="E2260" i="1"/>
  <c r="B2260" i="1"/>
  <c r="K2259" i="1"/>
  <c r="E2259" i="1"/>
  <c r="B2259" i="1"/>
  <c r="K2258" i="1"/>
  <c r="E2258" i="1"/>
  <c r="B2258" i="1"/>
  <c r="K2257" i="1"/>
  <c r="E2257" i="1"/>
  <c r="B2257" i="1"/>
  <c r="K2256" i="1"/>
  <c r="E2256" i="1"/>
  <c r="B2256" i="1"/>
  <c r="K2255" i="1"/>
  <c r="E2255" i="1"/>
  <c r="B2255" i="1"/>
  <c r="K2254" i="1"/>
  <c r="E2254" i="1"/>
  <c r="B2254" i="1"/>
  <c r="K2253" i="1"/>
  <c r="E2253" i="1"/>
  <c r="B2253" i="1"/>
  <c r="K2252" i="1"/>
  <c r="E2252" i="1"/>
  <c r="B2252" i="1"/>
  <c r="K2251" i="1"/>
  <c r="E2251" i="1"/>
  <c r="B2251" i="1"/>
  <c r="K2250" i="1"/>
  <c r="E2250" i="1"/>
  <c r="B2250" i="1"/>
  <c r="K2249" i="1"/>
  <c r="E2249" i="1"/>
  <c r="B2249" i="1"/>
  <c r="K2248" i="1"/>
  <c r="E2248" i="1"/>
  <c r="B2248" i="1"/>
  <c r="K2247" i="1"/>
  <c r="E2247" i="1"/>
  <c r="B2247" i="1"/>
  <c r="K2246" i="1"/>
  <c r="E2246" i="1"/>
  <c r="B2246" i="1"/>
  <c r="K2245" i="1"/>
  <c r="E2245" i="1"/>
  <c r="B2245" i="1"/>
  <c r="K2244" i="1"/>
  <c r="E2244" i="1"/>
  <c r="B2244" i="1"/>
  <c r="K2243" i="1"/>
  <c r="E2243" i="1"/>
  <c r="B2243" i="1"/>
  <c r="K2242" i="1"/>
  <c r="E2242" i="1"/>
  <c r="B2242" i="1"/>
  <c r="K2241" i="1"/>
  <c r="E2241" i="1"/>
  <c r="B2241" i="1"/>
  <c r="K2240" i="1"/>
  <c r="E2240" i="1"/>
  <c r="B2240" i="1"/>
  <c r="K2239" i="1"/>
  <c r="E2239" i="1"/>
  <c r="B2239" i="1"/>
  <c r="K2238" i="1"/>
  <c r="E2238" i="1"/>
  <c r="B2238" i="1"/>
  <c r="K2237" i="1"/>
  <c r="E2237" i="1"/>
  <c r="B2237" i="1"/>
  <c r="K2236" i="1"/>
  <c r="E2236" i="1"/>
  <c r="B2236" i="1"/>
  <c r="K2235" i="1"/>
  <c r="E2235" i="1"/>
  <c r="B2235" i="1"/>
  <c r="K2234" i="1"/>
  <c r="E2234" i="1"/>
  <c r="B2234" i="1"/>
  <c r="K2233" i="1"/>
  <c r="E2233" i="1"/>
  <c r="B2233" i="1"/>
  <c r="K2232" i="1"/>
  <c r="E2232" i="1"/>
  <c r="B2232" i="1"/>
  <c r="K2231" i="1"/>
  <c r="E2231" i="1"/>
  <c r="B2231" i="1"/>
  <c r="K2230" i="1"/>
  <c r="E2230" i="1"/>
  <c r="B2230" i="1"/>
  <c r="K2229" i="1"/>
  <c r="E2229" i="1"/>
  <c r="B2229" i="1"/>
  <c r="K2228" i="1"/>
  <c r="E2228" i="1"/>
  <c r="B2228" i="1"/>
  <c r="K2227" i="1"/>
  <c r="E2227" i="1"/>
  <c r="B2227" i="1"/>
  <c r="K2226" i="1"/>
  <c r="E2226" i="1"/>
  <c r="B2226" i="1"/>
  <c r="K2225" i="1"/>
  <c r="E2225" i="1"/>
  <c r="B2225" i="1"/>
  <c r="K2224" i="1"/>
  <c r="E2224" i="1"/>
  <c r="B2224" i="1"/>
  <c r="K2223" i="1"/>
  <c r="E2223" i="1"/>
  <c r="B2223" i="1"/>
  <c r="K2222" i="1"/>
  <c r="E2222" i="1"/>
  <c r="B2222" i="1"/>
  <c r="K2221" i="1"/>
  <c r="E2221" i="1"/>
  <c r="B2221" i="1"/>
  <c r="K2220" i="1"/>
  <c r="E2220" i="1"/>
  <c r="B2220" i="1"/>
  <c r="K2219" i="1"/>
  <c r="E2219" i="1"/>
  <c r="B2219" i="1"/>
  <c r="K2218" i="1"/>
  <c r="E2218" i="1"/>
  <c r="B2218" i="1"/>
  <c r="K2217" i="1"/>
  <c r="E2217" i="1"/>
  <c r="B2217" i="1"/>
  <c r="K2216" i="1"/>
  <c r="E2216" i="1"/>
  <c r="B2216" i="1"/>
  <c r="K2215" i="1"/>
  <c r="E2215" i="1"/>
  <c r="B2215" i="1"/>
  <c r="K2214" i="1"/>
  <c r="E2214" i="1"/>
  <c r="B2214" i="1"/>
  <c r="K2213" i="1"/>
  <c r="E2213" i="1"/>
  <c r="B2213" i="1"/>
  <c r="K2212" i="1"/>
  <c r="E2212" i="1"/>
  <c r="B2212" i="1"/>
  <c r="K2211" i="1"/>
  <c r="E2211" i="1"/>
  <c r="B2211" i="1"/>
  <c r="K2210" i="1"/>
  <c r="E2210" i="1"/>
  <c r="B2210" i="1"/>
  <c r="K2209" i="1"/>
  <c r="E2209" i="1"/>
  <c r="B2209" i="1"/>
  <c r="K2208" i="1"/>
  <c r="E2208" i="1"/>
  <c r="B2208" i="1"/>
  <c r="K2207" i="1"/>
  <c r="E2207" i="1"/>
  <c r="B2207" i="1"/>
  <c r="K2206" i="1"/>
  <c r="E2206" i="1"/>
  <c r="B2206" i="1"/>
  <c r="K2205" i="1"/>
  <c r="E2205" i="1"/>
  <c r="B2205" i="1"/>
  <c r="K2204" i="1"/>
  <c r="E2204" i="1"/>
  <c r="B2204" i="1"/>
  <c r="K2203" i="1"/>
  <c r="E2203" i="1"/>
  <c r="B2203" i="1"/>
  <c r="K2202" i="1"/>
  <c r="E2202" i="1"/>
  <c r="B2202" i="1"/>
  <c r="K2201" i="1"/>
  <c r="E2201" i="1"/>
  <c r="B2201" i="1"/>
  <c r="K2200" i="1"/>
  <c r="E2200" i="1"/>
  <c r="B2200" i="1"/>
  <c r="K2199" i="1"/>
  <c r="E2199" i="1"/>
  <c r="B2199" i="1"/>
  <c r="K2198" i="1"/>
  <c r="E2198" i="1"/>
  <c r="B2198" i="1"/>
  <c r="K2197" i="1"/>
  <c r="E2197" i="1"/>
  <c r="B2197" i="1"/>
  <c r="K2196" i="1"/>
  <c r="E2196" i="1"/>
  <c r="B2196" i="1"/>
  <c r="K2195" i="1"/>
  <c r="E2195" i="1"/>
  <c r="B2195" i="1"/>
  <c r="K2194" i="1"/>
  <c r="E2194" i="1"/>
  <c r="B2194" i="1"/>
  <c r="K2193" i="1"/>
  <c r="E2193" i="1"/>
  <c r="B2193" i="1"/>
  <c r="K2192" i="1"/>
  <c r="E2192" i="1"/>
  <c r="B2192" i="1"/>
  <c r="K2191" i="1"/>
  <c r="E2191" i="1"/>
  <c r="B2191" i="1"/>
  <c r="K2190" i="1"/>
  <c r="E2190" i="1"/>
  <c r="B2190" i="1"/>
  <c r="K2189" i="1"/>
  <c r="E2189" i="1"/>
  <c r="B2189" i="1"/>
  <c r="K2188" i="1"/>
  <c r="E2188" i="1"/>
  <c r="B2188" i="1"/>
  <c r="K2187" i="1"/>
  <c r="E2187" i="1"/>
  <c r="B2187" i="1"/>
  <c r="K2186" i="1"/>
  <c r="E2186" i="1"/>
  <c r="B2186" i="1"/>
  <c r="K2185" i="1"/>
  <c r="E2185" i="1"/>
  <c r="B2185" i="1"/>
  <c r="K2184" i="1"/>
  <c r="E2184" i="1"/>
  <c r="B2184" i="1"/>
  <c r="K2183" i="1"/>
  <c r="E2183" i="1"/>
  <c r="B2183" i="1"/>
  <c r="K2182" i="1"/>
  <c r="E2182" i="1"/>
  <c r="B2182" i="1"/>
  <c r="K2181" i="1"/>
  <c r="E2181" i="1"/>
  <c r="B2181" i="1"/>
  <c r="K2180" i="1"/>
  <c r="E2180" i="1"/>
  <c r="B2180" i="1"/>
  <c r="K2179" i="1"/>
  <c r="E2179" i="1"/>
  <c r="B2179" i="1"/>
  <c r="K2178" i="1"/>
  <c r="E2178" i="1"/>
  <c r="B2178" i="1"/>
  <c r="K2177" i="1"/>
  <c r="E2177" i="1"/>
  <c r="B2177" i="1"/>
  <c r="K2176" i="1"/>
  <c r="E2176" i="1"/>
  <c r="B2176" i="1"/>
  <c r="K2175" i="1"/>
  <c r="E2175" i="1"/>
  <c r="B2175" i="1"/>
  <c r="K2174" i="1"/>
  <c r="E2174" i="1"/>
  <c r="B2174" i="1"/>
  <c r="K2173" i="1"/>
  <c r="E2173" i="1"/>
  <c r="B2173" i="1"/>
  <c r="K2172" i="1"/>
  <c r="E2172" i="1"/>
  <c r="B2172" i="1"/>
  <c r="K2171" i="1"/>
  <c r="E2171" i="1"/>
  <c r="B2171" i="1"/>
  <c r="K2170" i="1"/>
  <c r="E2170" i="1"/>
  <c r="B2170" i="1"/>
  <c r="K2169" i="1"/>
  <c r="E2169" i="1"/>
  <c r="B2169" i="1"/>
  <c r="K2168" i="1"/>
  <c r="E2168" i="1"/>
  <c r="B2168" i="1"/>
  <c r="K2167" i="1"/>
  <c r="E2167" i="1"/>
  <c r="B2167" i="1"/>
  <c r="K2166" i="1"/>
  <c r="E2166" i="1"/>
  <c r="B2166" i="1"/>
  <c r="K2165" i="1"/>
  <c r="E2165" i="1"/>
  <c r="B2165" i="1"/>
  <c r="K2164" i="1"/>
  <c r="E2164" i="1"/>
  <c r="B2164" i="1"/>
  <c r="K2163" i="1"/>
  <c r="E2163" i="1"/>
  <c r="B2163" i="1"/>
  <c r="K2162" i="1"/>
  <c r="E2162" i="1"/>
  <c r="B2162" i="1"/>
  <c r="K2161" i="1"/>
  <c r="E2161" i="1"/>
  <c r="B2161" i="1"/>
  <c r="K2160" i="1"/>
  <c r="E2160" i="1"/>
  <c r="B2160" i="1"/>
  <c r="K2159" i="1"/>
  <c r="E2159" i="1"/>
  <c r="B2159" i="1"/>
  <c r="K2158" i="1"/>
  <c r="E2158" i="1"/>
  <c r="B2158" i="1"/>
  <c r="K2157" i="1"/>
  <c r="E2157" i="1"/>
  <c r="B2157" i="1"/>
  <c r="K2156" i="1"/>
  <c r="E2156" i="1"/>
  <c r="B2156" i="1"/>
  <c r="K2155" i="1"/>
  <c r="E2155" i="1"/>
  <c r="B2155" i="1"/>
  <c r="K2154" i="1"/>
  <c r="E2154" i="1"/>
  <c r="B2154" i="1"/>
  <c r="K2153" i="1"/>
  <c r="E2153" i="1"/>
  <c r="B2153" i="1"/>
  <c r="K2152" i="1"/>
  <c r="E2152" i="1"/>
  <c r="B2152" i="1"/>
  <c r="K2151" i="1"/>
  <c r="E2151" i="1"/>
  <c r="B2151" i="1"/>
  <c r="K2150" i="1"/>
  <c r="E2150" i="1"/>
  <c r="B2150" i="1"/>
  <c r="K2149" i="1"/>
  <c r="E2149" i="1"/>
  <c r="B2149" i="1"/>
  <c r="K2148" i="1"/>
  <c r="E2148" i="1"/>
  <c r="B2148" i="1"/>
  <c r="K2147" i="1"/>
  <c r="E2147" i="1"/>
  <c r="B2147" i="1"/>
  <c r="K2146" i="1"/>
  <c r="E2146" i="1"/>
  <c r="B2146" i="1"/>
  <c r="K2145" i="1"/>
  <c r="E2145" i="1"/>
  <c r="B2145" i="1"/>
  <c r="E2144" i="1"/>
  <c r="B2144" i="1"/>
  <c r="K2143" i="1"/>
  <c r="E2143" i="1"/>
  <c r="B2143" i="1"/>
  <c r="K2142" i="1"/>
  <c r="E2142" i="1"/>
  <c r="B2142" i="1"/>
  <c r="K2141" i="1"/>
  <c r="E2141" i="1"/>
  <c r="B2141" i="1"/>
  <c r="K2140" i="1"/>
  <c r="E2140" i="1"/>
  <c r="B2140" i="1"/>
  <c r="K2139" i="1"/>
  <c r="E2139" i="1"/>
  <c r="B2139" i="1"/>
  <c r="K2138" i="1"/>
  <c r="E2138" i="1"/>
  <c r="B2138" i="1"/>
  <c r="K2137" i="1"/>
  <c r="E2137" i="1"/>
  <c r="B2137" i="1"/>
  <c r="K2136" i="1"/>
  <c r="E2136" i="1"/>
  <c r="B2136" i="1"/>
  <c r="K2135" i="1"/>
  <c r="E2135" i="1"/>
  <c r="B2135" i="1"/>
  <c r="K2134" i="1"/>
  <c r="E2134" i="1"/>
  <c r="B2134" i="1"/>
  <c r="K2133" i="1"/>
  <c r="E2133" i="1"/>
  <c r="B2133" i="1"/>
  <c r="K2132" i="1"/>
  <c r="E2132" i="1"/>
  <c r="B2132" i="1"/>
  <c r="K2131" i="1"/>
  <c r="E2131" i="1"/>
  <c r="B2131" i="1"/>
  <c r="K2130" i="1"/>
  <c r="E2130" i="1"/>
  <c r="B2130" i="1"/>
  <c r="K2129" i="1"/>
  <c r="E2129" i="1"/>
  <c r="B2129" i="1"/>
  <c r="K2128" i="1"/>
  <c r="E2128" i="1"/>
  <c r="B2128" i="1"/>
  <c r="K2127" i="1"/>
  <c r="E2127" i="1"/>
  <c r="B2127" i="1"/>
  <c r="K2126" i="1"/>
  <c r="E2126" i="1"/>
  <c r="B2126" i="1"/>
  <c r="K2125" i="1"/>
  <c r="E2125" i="1"/>
  <c r="B2125" i="1"/>
  <c r="K2124" i="1"/>
  <c r="E2124" i="1"/>
  <c r="B2124" i="1"/>
  <c r="K2123" i="1"/>
  <c r="E2123" i="1"/>
  <c r="B2123" i="1"/>
  <c r="K2122" i="1"/>
  <c r="E2122" i="1"/>
  <c r="B2122" i="1"/>
  <c r="K2121" i="1"/>
  <c r="E2121" i="1"/>
  <c r="B2121" i="1"/>
  <c r="K2120" i="1"/>
  <c r="E2120" i="1"/>
  <c r="B2120" i="1"/>
  <c r="K2119" i="1"/>
  <c r="E2119" i="1"/>
  <c r="B2119" i="1"/>
  <c r="K2118" i="1"/>
  <c r="E2118" i="1"/>
  <c r="B2118" i="1"/>
  <c r="K2117" i="1"/>
  <c r="E2117" i="1"/>
  <c r="B2117" i="1"/>
  <c r="K2116" i="1"/>
  <c r="E2116" i="1"/>
  <c r="B2116" i="1"/>
  <c r="K2115" i="1"/>
  <c r="E2115" i="1"/>
  <c r="B2115" i="1"/>
  <c r="K2114" i="1"/>
  <c r="E2114" i="1"/>
  <c r="B2114" i="1"/>
  <c r="K2113" i="1"/>
  <c r="E2113" i="1"/>
  <c r="B2113" i="1"/>
  <c r="K2112" i="1"/>
  <c r="E2112" i="1"/>
  <c r="B2112" i="1"/>
  <c r="K2111" i="1"/>
  <c r="E2111" i="1"/>
  <c r="B2111" i="1"/>
  <c r="K2110" i="1"/>
  <c r="E2110" i="1"/>
  <c r="B2110" i="1"/>
  <c r="K2109" i="1"/>
  <c r="E2109" i="1"/>
  <c r="B2109" i="1"/>
  <c r="K2108" i="1"/>
  <c r="E2108" i="1"/>
  <c r="B2108" i="1"/>
  <c r="K2107" i="1"/>
  <c r="E2107" i="1"/>
  <c r="B2107" i="1"/>
  <c r="K2106" i="1"/>
  <c r="E2106" i="1"/>
  <c r="B2106" i="1"/>
  <c r="K2105" i="1"/>
  <c r="E2105" i="1"/>
  <c r="B2105" i="1"/>
  <c r="K2104" i="1"/>
  <c r="E2104" i="1"/>
  <c r="B2104" i="1"/>
  <c r="E2103" i="1"/>
  <c r="B2103" i="1"/>
  <c r="K2102" i="1"/>
  <c r="E2102" i="1"/>
  <c r="B2102" i="1"/>
  <c r="K2101" i="1"/>
  <c r="E2101" i="1"/>
  <c r="B2101" i="1"/>
  <c r="K2100" i="1"/>
  <c r="E2100" i="1"/>
  <c r="B2100" i="1"/>
  <c r="K2099" i="1"/>
  <c r="E2099" i="1"/>
  <c r="B2099" i="1"/>
  <c r="K2098" i="1"/>
  <c r="E2098" i="1"/>
  <c r="B2098" i="1"/>
  <c r="K2097" i="1"/>
  <c r="E2097" i="1"/>
  <c r="B2097" i="1"/>
  <c r="E2096" i="1"/>
  <c r="B2096" i="1"/>
  <c r="K2095" i="1"/>
  <c r="E2095" i="1"/>
  <c r="B2095" i="1"/>
  <c r="K2094" i="1"/>
  <c r="E2094" i="1"/>
  <c r="B2094" i="1"/>
  <c r="K2093" i="1"/>
  <c r="E2093" i="1"/>
  <c r="B2093" i="1"/>
  <c r="K2092" i="1"/>
  <c r="E2092" i="1"/>
  <c r="B2092" i="1"/>
  <c r="K2091" i="1"/>
  <c r="E2091" i="1"/>
  <c r="B2091" i="1"/>
  <c r="K2090" i="1"/>
  <c r="E2090" i="1"/>
  <c r="B2090" i="1"/>
  <c r="K2089" i="1"/>
  <c r="E2089" i="1"/>
  <c r="B2089" i="1"/>
  <c r="K2088" i="1"/>
  <c r="E2088" i="1"/>
  <c r="B2088" i="1"/>
  <c r="K2087" i="1"/>
  <c r="E2087" i="1"/>
  <c r="B2087" i="1"/>
  <c r="K2086" i="1"/>
  <c r="E2086" i="1"/>
  <c r="B2086" i="1"/>
  <c r="K2085" i="1"/>
  <c r="E2085" i="1"/>
  <c r="B2085" i="1"/>
  <c r="K2084" i="1"/>
  <c r="E2084" i="1"/>
  <c r="B2084" i="1"/>
  <c r="K2083" i="1"/>
  <c r="E2083" i="1"/>
  <c r="B2083" i="1"/>
  <c r="K2082" i="1"/>
  <c r="E2082" i="1"/>
  <c r="B2082" i="1"/>
  <c r="K2081" i="1"/>
  <c r="E2081" i="1"/>
  <c r="B2081" i="1"/>
  <c r="K2080" i="1"/>
  <c r="E2080" i="1"/>
  <c r="B2080" i="1"/>
  <c r="K2079" i="1"/>
  <c r="E2079" i="1"/>
  <c r="B2079" i="1"/>
  <c r="K2078" i="1"/>
  <c r="E2078" i="1"/>
  <c r="B2078" i="1"/>
  <c r="K2077" i="1"/>
  <c r="E2077" i="1"/>
  <c r="B2077" i="1"/>
  <c r="K2076" i="1"/>
  <c r="E2076" i="1"/>
  <c r="B2076" i="1"/>
  <c r="K2075" i="1"/>
  <c r="E2075" i="1"/>
  <c r="B2075" i="1"/>
  <c r="K2074" i="1"/>
  <c r="E2074" i="1"/>
  <c r="B2074" i="1"/>
  <c r="K2073" i="1"/>
  <c r="E2073" i="1"/>
  <c r="B2073" i="1"/>
  <c r="K2072" i="1"/>
  <c r="E2072" i="1"/>
  <c r="B2072" i="1"/>
  <c r="K2071" i="1"/>
  <c r="E2071" i="1"/>
  <c r="B2071" i="1"/>
  <c r="K2070" i="1"/>
  <c r="E2070" i="1"/>
  <c r="B2070" i="1"/>
  <c r="K2069" i="1"/>
  <c r="E2069" i="1"/>
  <c r="B2069" i="1"/>
  <c r="K2068" i="1"/>
  <c r="E2068" i="1"/>
  <c r="B2068" i="1"/>
  <c r="K2067" i="1"/>
  <c r="E2067" i="1"/>
  <c r="B2067" i="1"/>
  <c r="K2066" i="1"/>
  <c r="E2066" i="1"/>
  <c r="B2066" i="1"/>
  <c r="K2065" i="1"/>
  <c r="E2065" i="1"/>
  <c r="B2065" i="1"/>
  <c r="K2064" i="1"/>
  <c r="E2064" i="1"/>
  <c r="B2064" i="1"/>
  <c r="K2063" i="1"/>
  <c r="E2063" i="1"/>
  <c r="B2063" i="1"/>
  <c r="K2062" i="1"/>
  <c r="E2062" i="1"/>
  <c r="B2062" i="1"/>
  <c r="K2061" i="1"/>
  <c r="E2061" i="1"/>
  <c r="B2061" i="1"/>
  <c r="K2060" i="1"/>
  <c r="E2060" i="1"/>
  <c r="B2060" i="1"/>
  <c r="K2059" i="1"/>
  <c r="E2059" i="1"/>
  <c r="B2059" i="1"/>
  <c r="K2058" i="1"/>
  <c r="E2058" i="1"/>
  <c r="B2058" i="1"/>
  <c r="K2057" i="1"/>
  <c r="E2057" i="1"/>
  <c r="B2057" i="1"/>
  <c r="K2056" i="1"/>
  <c r="E2056" i="1"/>
  <c r="B2056" i="1"/>
  <c r="K2055" i="1"/>
  <c r="E2055" i="1"/>
  <c r="B2055" i="1"/>
  <c r="K2054" i="1"/>
  <c r="E2054" i="1"/>
  <c r="B2054" i="1"/>
  <c r="K2053" i="1"/>
  <c r="E2053" i="1"/>
  <c r="B2053" i="1"/>
  <c r="K2052" i="1"/>
  <c r="E2052" i="1"/>
  <c r="B2052" i="1"/>
  <c r="K2051" i="1"/>
  <c r="E2051" i="1"/>
  <c r="B2051" i="1"/>
  <c r="K2050" i="1"/>
  <c r="E2050" i="1"/>
  <c r="B2050" i="1"/>
  <c r="K2049" i="1"/>
  <c r="E2049" i="1"/>
  <c r="B2049" i="1"/>
  <c r="K2048" i="1"/>
  <c r="E2048" i="1"/>
  <c r="B2048" i="1"/>
  <c r="K2047" i="1"/>
  <c r="E2047" i="1"/>
  <c r="B2047" i="1"/>
  <c r="K2046" i="1"/>
  <c r="E2046" i="1"/>
  <c r="B2046" i="1"/>
  <c r="K2045" i="1"/>
  <c r="E2045" i="1"/>
  <c r="B2045" i="1"/>
  <c r="K2044" i="1"/>
  <c r="E2044" i="1"/>
  <c r="B2044" i="1"/>
  <c r="K2043" i="1"/>
  <c r="E2043" i="1"/>
  <c r="B2043" i="1"/>
  <c r="K2042" i="1"/>
  <c r="E2042" i="1"/>
  <c r="B2042" i="1"/>
  <c r="K2041" i="1"/>
  <c r="E2041" i="1"/>
  <c r="B2041" i="1"/>
  <c r="K2040" i="1"/>
  <c r="E2040" i="1"/>
  <c r="B2040" i="1"/>
  <c r="K2039" i="1"/>
  <c r="E2039" i="1"/>
  <c r="B2039" i="1"/>
  <c r="K2038" i="1"/>
  <c r="E2038" i="1"/>
  <c r="B2038" i="1"/>
  <c r="K2037" i="1"/>
  <c r="E2037" i="1"/>
  <c r="B2037" i="1"/>
  <c r="K2036" i="1"/>
  <c r="E2036" i="1"/>
  <c r="B2036" i="1"/>
  <c r="K2035" i="1"/>
  <c r="E2035" i="1"/>
  <c r="B2035" i="1"/>
  <c r="K2034" i="1"/>
  <c r="E2034" i="1"/>
  <c r="B2034" i="1"/>
  <c r="K2033" i="1"/>
  <c r="E2033" i="1"/>
  <c r="B2033" i="1"/>
  <c r="K2032" i="1"/>
  <c r="E2032" i="1"/>
  <c r="B2032" i="1"/>
  <c r="K2031" i="1"/>
  <c r="E2031" i="1"/>
  <c r="B2031" i="1"/>
  <c r="K2030" i="1"/>
  <c r="E2030" i="1"/>
  <c r="B2030" i="1"/>
  <c r="K2029" i="1"/>
  <c r="E2029" i="1"/>
  <c r="B2029" i="1"/>
  <c r="K2028" i="1"/>
  <c r="E2028" i="1"/>
  <c r="B2028" i="1"/>
  <c r="K2027" i="1"/>
  <c r="E2027" i="1"/>
  <c r="B2027" i="1"/>
  <c r="K2026" i="1"/>
  <c r="E2026" i="1"/>
  <c r="B2026" i="1"/>
  <c r="K2025" i="1"/>
  <c r="E2025" i="1"/>
  <c r="B2025" i="1"/>
  <c r="K2024" i="1"/>
  <c r="E2024" i="1"/>
  <c r="B2024" i="1"/>
  <c r="K2023" i="1"/>
  <c r="E2023" i="1"/>
  <c r="B2023" i="1"/>
  <c r="K2022" i="1"/>
  <c r="E2022" i="1"/>
  <c r="B2022" i="1"/>
  <c r="K2021" i="1"/>
  <c r="E2021" i="1"/>
  <c r="B2021" i="1"/>
  <c r="K2020" i="1"/>
  <c r="E2020" i="1"/>
  <c r="B2020" i="1"/>
  <c r="K2019" i="1"/>
  <c r="E2019" i="1"/>
  <c r="B2019" i="1"/>
  <c r="K2018" i="1"/>
  <c r="E2018" i="1"/>
  <c r="B2018" i="1"/>
  <c r="K2017" i="1"/>
  <c r="E2017" i="1"/>
  <c r="B2017" i="1"/>
  <c r="K2016" i="1"/>
  <c r="E2016" i="1"/>
  <c r="B2016" i="1"/>
  <c r="K2015" i="1"/>
  <c r="E2015" i="1"/>
  <c r="B2015" i="1"/>
  <c r="K2014" i="1"/>
  <c r="E2014" i="1"/>
  <c r="B2014" i="1"/>
  <c r="K2013" i="1"/>
  <c r="E2013" i="1"/>
  <c r="B2013" i="1"/>
  <c r="K2012" i="1"/>
  <c r="E2012" i="1"/>
  <c r="B2012" i="1"/>
  <c r="K2011" i="1"/>
  <c r="E2011" i="1"/>
  <c r="B2011" i="1"/>
  <c r="K2010" i="1"/>
  <c r="E2010" i="1"/>
  <c r="B2010" i="1"/>
  <c r="K2009" i="1"/>
  <c r="E2009" i="1"/>
  <c r="B2009" i="1"/>
  <c r="K2008" i="1"/>
  <c r="E2008" i="1"/>
  <c r="B2008" i="1"/>
  <c r="K2007" i="1"/>
  <c r="E2007" i="1"/>
  <c r="B2007" i="1"/>
  <c r="K2006" i="1"/>
  <c r="E2006" i="1"/>
  <c r="B2006" i="1"/>
  <c r="K2005" i="1"/>
  <c r="E2005" i="1"/>
  <c r="B2005" i="1"/>
  <c r="K2004" i="1"/>
  <c r="E2004" i="1"/>
  <c r="B2004" i="1"/>
  <c r="K2003" i="1"/>
  <c r="E2003" i="1"/>
  <c r="B2003" i="1"/>
  <c r="K2002" i="1"/>
  <c r="E2002" i="1"/>
  <c r="B2002" i="1"/>
  <c r="K2001" i="1"/>
  <c r="E2001" i="1"/>
  <c r="B2001" i="1"/>
  <c r="K2000" i="1"/>
  <c r="E2000" i="1"/>
  <c r="B2000" i="1"/>
  <c r="K1999" i="1"/>
  <c r="E1999" i="1"/>
  <c r="B1999" i="1"/>
  <c r="K1998" i="1"/>
  <c r="E1998" i="1"/>
  <c r="B1998" i="1"/>
  <c r="K1997" i="1"/>
  <c r="E1997" i="1"/>
  <c r="B1997" i="1"/>
  <c r="K1996" i="1"/>
  <c r="E1996" i="1"/>
  <c r="B1996" i="1"/>
  <c r="K1995" i="1"/>
  <c r="E1995" i="1"/>
  <c r="B1995" i="1"/>
  <c r="K1994" i="1"/>
  <c r="E1994" i="1"/>
  <c r="B1994" i="1"/>
  <c r="K1993" i="1"/>
  <c r="E1993" i="1"/>
  <c r="B1993" i="1"/>
  <c r="K1992" i="1"/>
  <c r="E1992" i="1"/>
  <c r="B1992" i="1"/>
  <c r="K1991" i="1"/>
  <c r="E1991" i="1"/>
  <c r="B1991" i="1"/>
  <c r="K1990" i="1"/>
  <c r="E1990" i="1"/>
  <c r="B1990" i="1"/>
  <c r="K1989" i="1"/>
  <c r="E1989" i="1"/>
  <c r="B1989" i="1"/>
  <c r="K1988" i="1"/>
  <c r="E1988" i="1"/>
  <c r="B1988" i="1"/>
  <c r="K1987" i="1"/>
  <c r="E1987" i="1"/>
  <c r="B1987" i="1"/>
  <c r="K1986" i="1"/>
  <c r="E1986" i="1"/>
  <c r="B1986" i="1"/>
  <c r="K1985" i="1"/>
  <c r="E1985" i="1"/>
  <c r="B1985" i="1"/>
  <c r="K1984" i="1"/>
  <c r="E1984" i="1"/>
  <c r="B1984" i="1"/>
  <c r="E1983" i="1"/>
  <c r="B1983" i="1"/>
  <c r="K1982" i="1"/>
  <c r="E1982" i="1"/>
  <c r="B1982" i="1"/>
  <c r="K1981" i="1"/>
  <c r="E1981" i="1"/>
  <c r="B1981" i="1"/>
  <c r="K1980" i="1"/>
  <c r="E1980" i="1"/>
  <c r="B1980" i="1"/>
  <c r="K1979" i="1"/>
  <c r="E1979" i="1"/>
  <c r="B1979" i="1"/>
  <c r="K1978" i="1"/>
  <c r="E1978" i="1"/>
  <c r="B1978" i="1"/>
  <c r="K1977" i="1"/>
  <c r="E1977" i="1"/>
  <c r="B1977" i="1"/>
  <c r="K1976" i="1"/>
  <c r="E1976" i="1"/>
  <c r="B1976" i="1"/>
  <c r="K1975" i="1"/>
  <c r="E1975" i="1"/>
  <c r="B1975" i="1"/>
  <c r="K1974" i="1"/>
  <c r="E1974" i="1"/>
  <c r="B1974" i="1"/>
  <c r="K1973" i="1"/>
  <c r="E1973" i="1"/>
  <c r="B1973" i="1"/>
  <c r="K1972" i="1"/>
  <c r="E1972" i="1"/>
  <c r="B1972" i="1"/>
  <c r="K1971" i="1"/>
  <c r="E1971" i="1"/>
  <c r="B1971" i="1"/>
  <c r="K1970" i="1"/>
  <c r="E1970" i="1"/>
  <c r="B1970" i="1"/>
  <c r="K1969" i="1"/>
  <c r="E1969" i="1"/>
  <c r="B1969" i="1"/>
  <c r="K1968" i="1"/>
  <c r="E1968" i="1"/>
  <c r="B1968" i="1"/>
  <c r="K1967" i="1"/>
  <c r="E1967" i="1"/>
  <c r="B1967" i="1"/>
  <c r="K1966" i="1"/>
  <c r="E1966" i="1"/>
  <c r="B1966" i="1"/>
  <c r="K1965" i="1"/>
  <c r="E1965" i="1"/>
  <c r="B1965" i="1"/>
  <c r="K1964" i="1"/>
  <c r="E1964" i="1"/>
  <c r="B1964" i="1"/>
  <c r="K1963" i="1"/>
  <c r="E1963" i="1"/>
  <c r="B1963" i="1"/>
  <c r="K1962" i="1"/>
  <c r="E1962" i="1"/>
  <c r="B1962" i="1"/>
  <c r="E1961" i="1"/>
  <c r="B1961" i="1"/>
  <c r="K1960" i="1"/>
  <c r="E1960" i="1"/>
  <c r="B1960" i="1"/>
  <c r="K1959" i="1"/>
  <c r="E1959" i="1"/>
  <c r="B1959" i="1"/>
  <c r="K1958" i="1"/>
  <c r="E1958" i="1"/>
  <c r="B1958" i="1"/>
  <c r="K1957" i="1"/>
  <c r="E1957" i="1"/>
  <c r="B1957" i="1"/>
  <c r="K1956" i="1"/>
  <c r="E1956" i="1"/>
  <c r="B1956" i="1"/>
  <c r="K1955" i="1"/>
  <c r="E1955" i="1"/>
  <c r="B1955" i="1"/>
  <c r="K1954" i="1"/>
  <c r="E1954" i="1"/>
  <c r="B1954" i="1"/>
  <c r="E1953" i="1"/>
  <c r="B1953" i="1"/>
  <c r="K1952" i="1"/>
  <c r="E1952" i="1"/>
  <c r="B1952" i="1"/>
  <c r="K1951" i="1"/>
  <c r="E1951" i="1"/>
  <c r="B1951" i="1"/>
  <c r="K1950" i="1"/>
  <c r="E1950" i="1"/>
  <c r="B1950" i="1"/>
  <c r="K1949" i="1"/>
  <c r="E1949" i="1"/>
  <c r="B1949" i="1"/>
  <c r="K1948" i="1"/>
  <c r="E1948" i="1"/>
  <c r="B1948" i="1"/>
  <c r="K1947" i="1"/>
  <c r="E1947" i="1"/>
  <c r="B1947" i="1"/>
  <c r="K1946" i="1"/>
  <c r="E1946" i="1"/>
  <c r="B1946" i="1"/>
  <c r="K1945" i="1"/>
  <c r="E1945" i="1"/>
  <c r="B1945" i="1"/>
  <c r="K1944" i="1"/>
  <c r="E1944" i="1"/>
  <c r="B1944" i="1"/>
  <c r="K1943" i="1"/>
  <c r="E1943" i="1"/>
  <c r="B1943" i="1"/>
  <c r="K1942" i="1"/>
  <c r="E1942" i="1"/>
  <c r="B1942" i="1"/>
  <c r="K1941" i="1"/>
  <c r="E1941" i="1"/>
  <c r="B1941" i="1"/>
  <c r="K1940" i="1"/>
  <c r="E1940" i="1"/>
  <c r="B1940" i="1"/>
  <c r="E1939" i="1"/>
  <c r="B1939" i="1"/>
  <c r="K1938" i="1"/>
  <c r="E1938" i="1"/>
  <c r="B1938" i="1"/>
  <c r="K1937" i="1"/>
  <c r="E1937" i="1"/>
  <c r="B1937" i="1"/>
  <c r="K1936" i="1"/>
  <c r="E1936" i="1"/>
  <c r="B1936" i="1"/>
  <c r="K1935" i="1"/>
  <c r="E1935" i="1"/>
  <c r="B1935" i="1"/>
  <c r="K1934" i="1"/>
  <c r="E1934" i="1"/>
  <c r="B1934" i="1"/>
  <c r="K1933" i="1"/>
  <c r="E1933" i="1"/>
  <c r="B1933" i="1"/>
  <c r="K1932" i="1"/>
  <c r="E1932" i="1"/>
  <c r="B1932" i="1"/>
  <c r="K1931" i="1"/>
  <c r="E1931" i="1"/>
  <c r="B1931" i="1"/>
  <c r="K1930" i="1"/>
  <c r="E1930" i="1"/>
  <c r="B1930" i="1"/>
  <c r="K1929" i="1"/>
  <c r="E1929" i="1"/>
  <c r="B1929" i="1"/>
  <c r="K1928" i="1"/>
  <c r="E1928" i="1"/>
  <c r="B1928" i="1"/>
  <c r="K1927" i="1"/>
  <c r="E1927" i="1"/>
  <c r="B1927" i="1"/>
  <c r="K1926" i="1"/>
  <c r="E1926" i="1"/>
  <c r="B1926" i="1"/>
  <c r="K1925" i="1"/>
  <c r="E1925" i="1"/>
  <c r="B1925" i="1"/>
  <c r="K1924" i="1"/>
  <c r="E1924" i="1"/>
  <c r="B1924" i="1"/>
  <c r="K1923" i="1"/>
  <c r="E1923" i="1"/>
  <c r="B1923" i="1"/>
  <c r="K1922" i="1"/>
  <c r="E1922" i="1"/>
  <c r="B1922" i="1"/>
  <c r="K1921" i="1"/>
  <c r="E1921" i="1"/>
  <c r="B1921" i="1"/>
  <c r="K1920" i="1"/>
  <c r="E1920" i="1"/>
  <c r="B1920" i="1"/>
  <c r="K1919" i="1"/>
  <c r="E1919" i="1"/>
  <c r="B1919" i="1"/>
  <c r="K1918" i="1"/>
  <c r="E1918" i="1"/>
  <c r="B1918" i="1"/>
  <c r="K1917" i="1"/>
  <c r="E1917" i="1"/>
  <c r="B1917" i="1"/>
  <c r="K1916" i="1"/>
  <c r="E1916" i="1"/>
  <c r="B1916" i="1"/>
  <c r="K1915" i="1"/>
  <c r="E1915" i="1"/>
  <c r="B1915" i="1"/>
  <c r="K1914" i="1"/>
  <c r="E1914" i="1"/>
  <c r="B1914" i="1"/>
  <c r="K1913" i="1"/>
  <c r="E1913" i="1"/>
  <c r="B1913" i="1"/>
  <c r="K1912" i="1"/>
  <c r="E1912" i="1"/>
  <c r="B1912" i="1"/>
  <c r="K1911" i="1"/>
  <c r="E1911" i="1"/>
  <c r="B1911" i="1"/>
  <c r="K1910" i="1"/>
  <c r="E1910" i="1"/>
  <c r="B1910" i="1"/>
  <c r="K1909" i="1"/>
  <c r="E1909" i="1"/>
  <c r="B1909" i="1"/>
  <c r="K1908" i="1"/>
  <c r="E1908" i="1"/>
  <c r="B1908" i="1"/>
  <c r="K1907" i="1"/>
  <c r="E1907" i="1"/>
  <c r="B1907" i="1"/>
  <c r="K1906" i="1"/>
  <c r="E1906" i="1"/>
  <c r="B1906" i="1"/>
  <c r="K1905" i="1"/>
  <c r="E1905" i="1"/>
  <c r="B1905" i="1"/>
  <c r="K1904" i="1"/>
  <c r="E1904" i="1"/>
  <c r="B1904" i="1"/>
  <c r="K1903" i="1"/>
  <c r="E1903" i="1"/>
  <c r="B1903" i="1"/>
  <c r="K1902" i="1"/>
  <c r="E1902" i="1"/>
  <c r="B1902" i="1"/>
  <c r="K1901" i="1"/>
  <c r="E1901" i="1"/>
  <c r="B1901" i="1"/>
  <c r="K1900" i="1"/>
  <c r="E1900" i="1"/>
  <c r="B1900" i="1"/>
  <c r="K1899" i="1"/>
  <c r="E1899" i="1"/>
  <c r="B1899" i="1"/>
  <c r="K1898" i="1"/>
  <c r="E1898" i="1"/>
  <c r="B1898" i="1"/>
  <c r="K1897" i="1"/>
  <c r="E1897" i="1"/>
  <c r="B1897" i="1"/>
  <c r="K1896" i="1"/>
  <c r="E1896" i="1"/>
  <c r="B1896" i="1"/>
  <c r="K1895" i="1"/>
  <c r="E1895" i="1"/>
  <c r="B1895" i="1"/>
  <c r="K1894" i="1"/>
  <c r="E1894" i="1"/>
  <c r="B1894" i="1"/>
  <c r="K1893" i="1"/>
  <c r="E1893" i="1"/>
  <c r="B1893" i="1"/>
  <c r="K1892" i="1"/>
  <c r="E1892" i="1"/>
  <c r="B1892" i="1"/>
  <c r="E1891" i="1"/>
  <c r="B1891" i="1"/>
  <c r="K1890" i="1"/>
  <c r="E1890" i="1"/>
  <c r="B1890" i="1"/>
  <c r="K1889" i="1"/>
  <c r="E1889" i="1"/>
  <c r="B1889" i="1"/>
  <c r="K1888" i="1"/>
  <c r="E1888" i="1"/>
  <c r="B1888" i="1"/>
  <c r="K1887" i="1"/>
  <c r="E1887" i="1"/>
  <c r="B1887" i="1"/>
  <c r="K1886" i="1"/>
  <c r="E1886" i="1"/>
  <c r="B1886" i="1"/>
  <c r="K1885" i="1"/>
  <c r="E1885" i="1"/>
  <c r="B1885" i="1"/>
  <c r="K1884" i="1"/>
  <c r="E1884" i="1"/>
  <c r="B1884" i="1"/>
  <c r="K1883" i="1"/>
  <c r="E1883" i="1"/>
  <c r="B1883" i="1"/>
  <c r="K1882" i="1"/>
  <c r="E1882" i="1"/>
  <c r="B1882" i="1"/>
  <c r="K1881" i="1"/>
  <c r="E1881" i="1"/>
  <c r="B1881" i="1"/>
  <c r="K1880" i="1"/>
  <c r="E1880" i="1"/>
  <c r="B1880" i="1"/>
  <c r="K1879" i="1"/>
  <c r="E1879" i="1"/>
  <c r="B1879" i="1"/>
  <c r="K1878" i="1"/>
  <c r="E1878" i="1"/>
  <c r="B1878" i="1"/>
  <c r="K1877" i="1"/>
  <c r="E1877" i="1"/>
  <c r="B1877" i="1"/>
  <c r="K1876" i="1"/>
  <c r="E1876" i="1"/>
  <c r="B1876" i="1"/>
  <c r="K1875" i="1"/>
  <c r="E1875" i="1"/>
  <c r="B1875" i="1"/>
  <c r="K1874" i="1"/>
  <c r="E1874" i="1"/>
  <c r="B1874" i="1"/>
  <c r="K1873" i="1"/>
  <c r="E1873" i="1"/>
  <c r="B1873" i="1"/>
  <c r="K1872" i="1"/>
  <c r="E1872" i="1"/>
  <c r="B1872" i="1"/>
  <c r="K1871" i="1"/>
  <c r="E1871" i="1"/>
  <c r="B1871" i="1"/>
  <c r="K1870" i="1"/>
  <c r="E1870" i="1"/>
  <c r="B1870" i="1"/>
  <c r="K1869" i="1"/>
  <c r="E1869" i="1"/>
  <c r="B1869" i="1"/>
  <c r="K1868" i="1"/>
  <c r="E1868" i="1"/>
  <c r="B1868" i="1"/>
  <c r="K1867" i="1"/>
  <c r="E1867" i="1"/>
  <c r="B1867" i="1"/>
  <c r="K1866" i="1"/>
  <c r="E1866" i="1"/>
  <c r="B1866" i="1"/>
  <c r="K1865" i="1"/>
  <c r="E1865" i="1"/>
  <c r="B1865" i="1"/>
  <c r="K1864" i="1"/>
  <c r="E1864" i="1"/>
  <c r="B1864" i="1"/>
  <c r="K1863" i="1"/>
  <c r="E1863" i="1"/>
  <c r="B1863" i="1"/>
  <c r="K1862" i="1"/>
  <c r="E1862" i="1"/>
  <c r="B1862" i="1"/>
  <c r="K1861" i="1"/>
  <c r="E1861" i="1"/>
  <c r="B1861" i="1"/>
  <c r="K1860" i="1"/>
  <c r="E1860" i="1"/>
  <c r="B1860" i="1"/>
  <c r="K1859" i="1"/>
  <c r="E1859" i="1"/>
  <c r="B1859" i="1"/>
  <c r="K1858" i="1"/>
  <c r="E1858" i="1"/>
  <c r="B1858" i="1"/>
  <c r="K1857" i="1"/>
  <c r="E1857" i="1"/>
  <c r="B1857" i="1"/>
  <c r="K1856" i="1"/>
  <c r="E1856" i="1"/>
  <c r="B1856" i="1"/>
  <c r="K1855" i="1"/>
  <c r="E1855" i="1"/>
  <c r="B1855" i="1"/>
  <c r="K1854" i="1"/>
  <c r="E1854" i="1"/>
  <c r="B1854" i="1"/>
  <c r="K1853" i="1"/>
  <c r="E1853" i="1"/>
  <c r="B1853" i="1"/>
  <c r="K1852" i="1"/>
  <c r="E1852" i="1"/>
  <c r="B1852" i="1"/>
  <c r="K1851" i="1"/>
  <c r="E1851" i="1"/>
  <c r="B1851" i="1"/>
  <c r="K1850" i="1"/>
  <c r="E1850" i="1"/>
  <c r="B1850" i="1"/>
  <c r="K1849" i="1"/>
  <c r="E1849" i="1"/>
  <c r="B1849" i="1"/>
  <c r="K1848" i="1"/>
  <c r="E1848" i="1"/>
  <c r="B1848" i="1"/>
  <c r="K1847" i="1"/>
  <c r="E1847" i="1"/>
  <c r="B1847" i="1"/>
  <c r="K1846" i="1"/>
  <c r="E1846" i="1"/>
  <c r="B1846" i="1"/>
  <c r="K1845" i="1"/>
  <c r="E1845" i="1"/>
  <c r="B1845" i="1"/>
  <c r="K1844" i="1"/>
  <c r="E1844" i="1"/>
  <c r="B1844" i="1"/>
  <c r="K1843" i="1"/>
  <c r="E1843" i="1"/>
  <c r="B1843" i="1"/>
  <c r="K1842" i="1"/>
  <c r="E1842" i="1"/>
  <c r="B1842" i="1"/>
  <c r="K1841" i="1"/>
  <c r="E1841" i="1"/>
  <c r="B1841" i="1"/>
  <c r="K1840" i="1"/>
  <c r="E1840" i="1"/>
  <c r="B1840" i="1"/>
  <c r="K1839" i="1"/>
  <c r="E1839" i="1"/>
  <c r="B1839" i="1"/>
  <c r="K1838" i="1"/>
  <c r="E1838" i="1"/>
  <c r="B1838" i="1"/>
  <c r="K1837" i="1"/>
  <c r="E1837" i="1"/>
  <c r="B1837" i="1"/>
  <c r="K1836" i="1"/>
  <c r="E1836" i="1"/>
  <c r="B1836" i="1"/>
  <c r="K1835" i="1"/>
  <c r="E1835" i="1"/>
  <c r="B1835" i="1"/>
  <c r="K1834" i="1"/>
  <c r="E1834" i="1"/>
  <c r="B1834" i="1"/>
  <c r="K1833" i="1"/>
  <c r="E1833" i="1"/>
  <c r="B1833" i="1"/>
  <c r="K1832" i="1"/>
  <c r="E1832" i="1"/>
  <c r="B1832" i="1"/>
  <c r="K1831" i="1"/>
  <c r="E1831" i="1"/>
  <c r="B1831" i="1"/>
  <c r="K1830" i="1"/>
  <c r="E1830" i="1"/>
  <c r="B1830" i="1"/>
  <c r="K1829" i="1"/>
  <c r="E1829" i="1"/>
  <c r="B1829" i="1"/>
  <c r="K1828" i="1"/>
  <c r="E1828" i="1"/>
  <c r="B1828" i="1"/>
  <c r="K1827" i="1"/>
  <c r="E1827" i="1"/>
  <c r="B1827" i="1"/>
  <c r="K1826" i="1"/>
  <c r="E1826" i="1"/>
  <c r="B1826" i="1"/>
  <c r="K1825" i="1"/>
  <c r="E1825" i="1"/>
  <c r="B1825" i="1"/>
  <c r="K1824" i="1"/>
  <c r="E1824" i="1"/>
  <c r="B1824" i="1"/>
  <c r="K1823" i="1"/>
  <c r="E1823" i="1"/>
  <c r="B1823" i="1"/>
  <c r="K1822" i="1"/>
  <c r="E1822" i="1"/>
  <c r="B1822" i="1"/>
  <c r="K1821" i="1"/>
  <c r="E1821" i="1"/>
  <c r="B1821" i="1"/>
  <c r="K1820" i="1"/>
  <c r="E1820" i="1"/>
  <c r="B1820" i="1"/>
  <c r="E1819" i="1"/>
  <c r="B1819" i="1"/>
  <c r="K1818" i="1"/>
  <c r="E1818" i="1"/>
  <c r="B1818" i="1"/>
  <c r="K1817" i="1"/>
  <c r="E1817" i="1"/>
  <c r="B1817" i="1"/>
  <c r="K1816" i="1"/>
  <c r="E1816" i="1"/>
  <c r="B1816" i="1"/>
  <c r="K1815" i="1"/>
  <c r="E1815" i="1"/>
  <c r="B1815" i="1"/>
  <c r="K1814" i="1"/>
  <c r="E1814" i="1"/>
  <c r="B1814" i="1"/>
  <c r="K1813" i="1"/>
  <c r="E1813" i="1"/>
  <c r="B1813" i="1"/>
  <c r="K1812" i="1"/>
  <c r="E1812" i="1"/>
  <c r="B1812" i="1"/>
  <c r="K1811" i="1"/>
  <c r="E1811" i="1"/>
  <c r="B1811" i="1"/>
  <c r="K1810" i="1"/>
  <c r="E1810" i="1"/>
  <c r="B1810" i="1"/>
  <c r="K1809" i="1"/>
  <c r="E1809" i="1"/>
  <c r="B1809" i="1"/>
  <c r="K1808" i="1"/>
  <c r="E1808" i="1"/>
  <c r="B1808" i="1"/>
  <c r="K1807" i="1"/>
  <c r="E1807" i="1"/>
  <c r="B1807" i="1"/>
  <c r="K1806" i="1"/>
  <c r="E1806" i="1"/>
  <c r="B1806" i="1"/>
  <c r="K1805" i="1"/>
  <c r="E1805" i="1"/>
  <c r="B1805" i="1"/>
  <c r="K1804" i="1"/>
  <c r="E1804" i="1"/>
  <c r="B1804" i="1"/>
  <c r="K1803" i="1"/>
  <c r="E1803" i="1"/>
  <c r="B1803" i="1"/>
  <c r="K1802" i="1"/>
  <c r="E1802" i="1"/>
  <c r="B1802" i="1"/>
  <c r="K1801" i="1"/>
  <c r="E1801" i="1"/>
  <c r="B1801" i="1"/>
  <c r="K1800" i="1"/>
  <c r="E1800" i="1"/>
  <c r="B1800" i="1"/>
  <c r="K1799" i="1"/>
  <c r="E1799" i="1"/>
  <c r="B1799" i="1"/>
  <c r="K1798" i="1"/>
  <c r="E1798" i="1"/>
  <c r="B1798" i="1"/>
  <c r="K1797" i="1"/>
  <c r="E1797" i="1"/>
  <c r="B1797" i="1"/>
  <c r="K1796" i="1"/>
  <c r="E1796" i="1"/>
  <c r="B1796" i="1"/>
  <c r="K1795" i="1"/>
  <c r="E1795" i="1"/>
  <c r="B1795" i="1"/>
  <c r="K1794" i="1"/>
  <c r="E1794" i="1"/>
  <c r="B1794" i="1"/>
  <c r="K1793" i="1"/>
  <c r="E1793" i="1"/>
  <c r="B1793" i="1"/>
  <c r="K1792" i="1"/>
  <c r="E1792" i="1"/>
  <c r="B1792" i="1"/>
  <c r="K1791" i="1"/>
  <c r="E1791" i="1"/>
  <c r="B1791" i="1"/>
  <c r="K1790" i="1"/>
  <c r="E1790" i="1"/>
  <c r="B1790" i="1"/>
  <c r="K1789" i="1"/>
  <c r="E1789" i="1"/>
  <c r="B1789" i="1"/>
  <c r="K1788" i="1"/>
  <c r="E1788" i="1"/>
  <c r="B1788" i="1"/>
  <c r="K1787" i="1"/>
  <c r="E1787" i="1"/>
  <c r="B1787" i="1"/>
  <c r="E1786" i="1"/>
  <c r="B1786" i="1"/>
  <c r="K1785" i="1"/>
  <c r="E1785" i="1"/>
  <c r="B1785" i="1"/>
  <c r="K1784" i="1"/>
  <c r="E1784" i="1"/>
  <c r="B1784" i="1"/>
  <c r="K1783" i="1"/>
  <c r="E1783" i="1"/>
  <c r="B1783" i="1"/>
  <c r="K1782" i="1"/>
  <c r="E1782" i="1"/>
  <c r="B1782" i="1"/>
  <c r="K1781" i="1"/>
  <c r="E1781" i="1"/>
  <c r="B1781" i="1"/>
  <c r="K1780" i="1"/>
  <c r="E1780" i="1"/>
  <c r="B1780" i="1"/>
  <c r="K1779" i="1"/>
  <c r="E1779" i="1"/>
  <c r="B1779" i="1"/>
  <c r="K1778" i="1"/>
  <c r="E1778" i="1"/>
  <c r="B1778" i="1"/>
  <c r="K1777" i="1"/>
  <c r="E1777" i="1"/>
  <c r="B1777" i="1"/>
  <c r="K1776" i="1"/>
  <c r="E1776" i="1"/>
  <c r="B1776" i="1"/>
  <c r="K1775" i="1"/>
  <c r="E1775" i="1"/>
  <c r="B1775" i="1"/>
  <c r="K1774" i="1"/>
  <c r="E1774" i="1"/>
  <c r="B1774" i="1"/>
  <c r="K1773" i="1"/>
  <c r="E1773" i="1"/>
  <c r="B1773" i="1"/>
  <c r="K1772" i="1"/>
  <c r="E1772" i="1"/>
  <c r="B1772" i="1"/>
  <c r="K1771" i="1"/>
  <c r="E1771" i="1"/>
  <c r="B1771" i="1"/>
  <c r="K1770" i="1"/>
  <c r="E1770" i="1"/>
  <c r="B1770" i="1"/>
  <c r="K1769" i="1"/>
  <c r="E1769" i="1"/>
  <c r="B1769" i="1"/>
  <c r="K1768" i="1"/>
  <c r="E1768" i="1"/>
  <c r="B1768" i="1"/>
  <c r="K1767" i="1"/>
  <c r="E1767" i="1"/>
  <c r="B1767" i="1"/>
  <c r="K1766" i="1"/>
  <c r="E1766" i="1"/>
  <c r="B1766" i="1"/>
  <c r="K1765" i="1"/>
  <c r="E1765" i="1"/>
  <c r="B1765" i="1"/>
  <c r="K1764" i="1"/>
  <c r="E1764" i="1"/>
  <c r="B1764" i="1"/>
  <c r="K1763" i="1"/>
  <c r="E1763" i="1"/>
  <c r="B1763" i="1"/>
  <c r="K1762" i="1"/>
  <c r="E1762" i="1"/>
  <c r="B1762" i="1"/>
  <c r="K1761" i="1"/>
  <c r="E1761" i="1"/>
  <c r="B1761" i="1"/>
  <c r="K1760" i="1"/>
  <c r="E1760" i="1"/>
  <c r="B1760" i="1"/>
  <c r="K1759" i="1"/>
  <c r="E1759" i="1"/>
  <c r="B1759" i="1"/>
  <c r="K1758" i="1"/>
  <c r="E1758" i="1"/>
  <c r="B1758" i="1"/>
  <c r="K1757" i="1"/>
  <c r="E1757" i="1"/>
  <c r="B1757" i="1"/>
  <c r="K1756" i="1"/>
  <c r="E1756" i="1"/>
  <c r="B1756" i="1"/>
  <c r="K1755" i="1"/>
  <c r="E1755" i="1"/>
  <c r="B1755" i="1"/>
  <c r="K1754" i="1"/>
  <c r="E1754" i="1"/>
  <c r="B1754" i="1"/>
  <c r="K1753" i="1"/>
  <c r="E1753" i="1"/>
  <c r="B1753" i="1"/>
  <c r="K1752" i="1"/>
  <c r="E1752" i="1"/>
  <c r="B1752" i="1"/>
  <c r="K1751" i="1"/>
  <c r="E1751" i="1"/>
  <c r="B1751" i="1"/>
  <c r="K1750" i="1"/>
  <c r="E1750" i="1"/>
  <c r="B1750" i="1"/>
  <c r="K1749" i="1"/>
  <c r="E1749" i="1"/>
  <c r="B1749" i="1"/>
  <c r="K1748" i="1"/>
  <c r="E1748" i="1"/>
  <c r="B1748" i="1"/>
  <c r="K1747" i="1"/>
  <c r="E1747" i="1"/>
  <c r="B1747" i="1"/>
  <c r="K1746" i="1"/>
  <c r="E1746" i="1"/>
  <c r="B1746" i="1"/>
  <c r="K1745" i="1"/>
  <c r="E1745" i="1"/>
  <c r="B1745" i="1"/>
  <c r="K1744" i="1"/>
  <c r="E1744" i="1"/>
  <c r="B1744" i="1"/>
  <c r="K1743" i="1"/>
  <c r="E1743" i="1"/>
  <c r="B1743" i="1"/>
  <c r="E1742" i="1"/>
  <c r="B1742" i="1"/>
  <c r="E1741" i="1"/>
  <c r="B1741" i="1"/>
  <c r="K1740" i="1"/>
  <c r="E1740" i="1"/>
  <c r="B1740" i="1"/>
  <c r="K1739" i="1"/>
  <c r="E1739" i="1"/>
  <c r="B1739" i="1"/>
  <c r="K1738" i="1"/>
  <c r="E1738" i="1"/>
  <c r="B1738" i="1"/>
  <c r="K1737" i="1"/>
  <c r="E1737" i="1"/>
  <c r="B1737" i="1"/>
  <c r="K1736" i="1"/>
  <c r="E1736" i="1"/>
  <c r="B1736" i="1"/>
  <c r="K1735" i="1"/>
  <c r="E1735" i="1"/>
  <c r="B1735" i="1"/>
  <c r="K1734" i="1"/>
  <c r="E1734" i="1"/>
  <c r="B1734" i="1"/>
  <c r="K1733" i="1"/>
  <c r="E1733" i="1"/>
  <c r="B1733" i="1"/>
  <c r="K1732" i="1"/>
  <c r="E1732" i="1"/>
  <c r="B1732" i="1"/>
  <c r="K1731" i="1"/>
  <c r="E1731" i="1"/>
  <c r="B1731" i="1"/>
  <c r="K1730" i="1"/>
  <c r="E1730" i="1"/>
  <c r="B1730" i="1"/>
  <c r="K1729" i="1"/>
  <c r="E1729" i="1"/>
  <c r="B1729" i="1"/>
  <c r="K1728" i="1"/>
  <c r="E1728" i="1"/>
  <c r="B1728" i="1"/>
  <c r="K1727" i="1"/>
  <c r="E1727" i="1"/>
  <c r="B1727" i="1"/>
  <c r="K1726" i="1"/>
  <c r="E1726" i="1"/>
  <c r="B1726" i="1"/>
  <c r="K1725" i="1"/>
  <c r="E1725" i="1"/>
  <c r="B1725" i="1"/>
  <c r="K1724" i="1"/>
  <c r="E1724" i="1"/>
  <c r="B1724" i="1"/>
  <c r="K1723" i="1"/>
  <c r="E1723" i="1"/>
  <c r="B1723" i="1"/>
  <c r="K1722" i="1"/>
  <c r="E1722" i="1"/>
  <c r="B1722" i="1"/>
  <c r="K1721" i="1"/>
  <c r="E1721" i="1"/>
  <c r="B1721" i="1"/>
  <c r="K1720" i="1"/>
  <c r="E1720" i="1"/>
  <c r="B1720" i="1"/>
  <c r="K1719" i="1"/>
  <c r="E1719" i="1"/>
  <c r="B1719" i="1"/>
  <c r="K1718" i="1"/>
  <c r="E1718" i="1"/>
  <c r="B1718" i="1"/>
  <c r="E1717" i="1"/>
  <c r="B1717" i="1"/>
  <c r="K1716" i="1"/>
  <c r="E1716" i="1"/>
  <c r="B1716" i="1"/>
  <c r="K1715" i="1"/>
  <c r="E1715" i="1"/>
  <c r="B1715" i="1"/>
  <c r="K1714" i="1"/>
  <c r="E1714" i="1"/>
  <c r="B1714" i="1"/>
  <c r="K1713" i="1"/>
  <c r="E1713" i="1"/>
  <c r="B1713" i="1"/>
  <c r="K1712" i="1"/>
  <c r="E1712" i="1"/>
  <c r="B1712" i="1"/>
  <c r="K1711" i="1"/>
  <c r="E1711" i="1"/>
  <c r="B1711" i="1"/>
  <c r="K1710" i="1"/>
  <c r="E1710" i="1"/>
  <c r="B1710" i="1"/>
  <c r="K1709" i="1"/>
  <c r="E1709" i="1"/>
  <c r="B1709" i="1"/>
  <c r="K1708" i="1"/>
  <c r="E1708" i="1"/>
  <c r="B1708" i="1"/>
  <c r="K1707" i="1"/>
  <c r="E1707" i="1"/>
  <c r="B1707" i="1"/>
  <c r="K1706" i="1"/>
  <c r="E1706" i="1"/>
  <c r="B1706" i="1"/>
  <c r="K1705" i="1"/>
  <c r="E1705" i="1"/>
  <c r="B1705" i="1"/>
  <c r="K1704" i="1"/>
  <c r="E1704" i="1"/>
  <c r="B1704" i="1"/>
  <c r="E1703" i="1"/>
  <c r="B1703" i="1"/>
  <c r="K1702" i="1"/>
  <c r="E1702" i="1"/>
  <c r="B1702" i="1"/>
  <c r="K1701" i="1"/>
  <c r="E1701" i="1"/>
  <c r="B1701" i="1"/>
  <c r="K1700" i="1"/>
  <c r="E1700" i="1"/>
  <c r="B1700" i="1"/>
  <c r="K1699" i="1"/>
  <c r="E1699" i="1"/>
  <c r="B1699" i="1"/>
  <c r="K1698" i="1"/>
  <c r="E1698" i="1"/>
  <c r="B1698" i="1"/>
  <c r="K1697" i="1"/>
  <c r="E1697" i="1"/>
  <c r="B1697" i="1"/>
  <c r="K1696" i="1"/>
  <c r="E1696" i="1"/>
  <c r="B1696" i="1"/>
  <c r="K1695" i="1"/>
  <c r="E1695" i="1"/>
  <c r="B1695" i="1"/>
  <c r="K1694" i="1"/>
  <c r="E1694" i="1"/>
  <c r="B1694" i="1"/>
  <c r="K1693" i="1"/>
  <c r="E1693" i="1"/>
  <c r="B1693" i="1"/>
  <c r="K1692" i="1"/>
  <c r="E1692" i="1"/>
  <c r="B1692" i="1"/>
  <c r="K1691" i="1"/>
  <c r="E1691" i="1"/>
  <c r="B1691" i="1"/>
  <c r="K1690" i="1"/>
  <c r="E1690" i="1"/>
  <c r="B1690" i="1"/>
  <c r="K1689" i="1"/>
  <c r="E1689" i="1"/>
  <c r="B1689" i="1"/>
  <c r="K1688" i="1"/>
  <c r="E1688" i="1"/>
  <c r="B1688" i="1"/>
  <c r="K1687" i="1"/>
  <c r="E1687" i="1"/>
  <c r="B1687" i="1"/>
  <c r="K1686" i="1"/>
  <c r="E1686" i="1"/>
  <c r="B1686" i="1"/>
  <c r="K1685" i="1"/>
  <c r="E1685" i="1"/>
  <c r="B1685" i="1"/>
  <c r="K1684" i="1"/>
  <c r="E1684" i="1"/>
  <c r="B1684" i="1"/>
  <c r="K1683" i="1"/>
  <c r="E1683" i="1"/>
  <c r="B1683" i="1"/>
  <c r="K1682" i="1"/>
  <c r="E1682" i="1"/>
  <c r="B1682" i="1"/>
  <c r="K1681" i="1"/>
  <c r="E1681" i="1"/>
  <c r="B1681" i="1"/>
  <c r="K1680" i="1"/>
  <c r="E1680" i="1"/>
  <c r="B1680" i="1"/>
  <c r="K1679" i="1"/>
  <c r="E1679" i="1"/>
  <c r="B1679" i="1"/>
  <c r="K1678" i="1"/>
  <c r="E1678" i="1"/>
  <c r="B1678" i="1"/>
  <c r="K1677" i="1"/>
  <c r="E1677" i="1"/>
  <c r="B1677" i="1"/>
  <c r="K1676" i="1"/>
  <c r="E1676" i="1"/>
  <c r="B1676" i="1"/>
  <c r="K1675" i="1"/>
  <c r="E1675" i="1"/>
  <c r="B1675" i="1"/>
  <c r="K1674" i="1"/>
  <c r="E1674" i="1"/>
  <c r="B1674" i="1"/>
  <c r="E1673" i="1"/>
  <c r="B1673" i="1"/>
  <c r="K1672" i="1"/>
  <c r="E1672" i="1"/>
  <c r="B1672" i="1"/>
  <c r="K1671" i="1"/>
  <c r="E1671" i="1"/>
  <c r="B1671" i="1"/>
  <c r="K1670" i="1"/>
  <c r="E1670" i="1"/>
  <c r="B1670" i="1"/>
  <c r="K1669" i="1"/>
  <c r="E1669" i="1"/>
  <c r="B1669" i="1"/>
  <c r="K1668" i="1"/>
  <c r="E1668" i="1"/>
  <c r="B1668" i="1"/>
  <c r="K1667" i="1"/>
  <c r="E1667" i="1"/>
  <c r="B1667" i="1"/>
  <c r="E1666" i="1"/>
  <c r="B1666" i="1"/>
  <c r="K1665" i="1"/>
  <c r="E1665" i="1"/>
  <c r="B1665" i="1"/>
  <c r="K1664" i="1"/>
  <c r="E1664" i="1"/>
  <c r="B1664" i="1"/>
  <c r="K1663" i="1"/>
  <c r="E1663" i="1"/>
  <c r="B1663" i="1"/>
  <c r="K1662" i="1"/>
  <c r="E1662" i="1"/>
  <c r="B1662" i="1"/>
  <c r="K1661" i="1"/>
  <c r="E1661" i="1"/>
  <c r="B1661" i="1"/>
  <c r="K1660" i="1"/>
  <c r="E1660" i="1"/>
  <c r="B1660" i="1"/>
  <c r="K1659" i="1"/>
  <c r="E1659" i="1"/>
  <c r="B1659" i="1"/>
  <c r="K1658" i="1"/>
  <c r="E1658" i="1"/>
  <c r="B1658" i="1"/>
  <c r="K1657" i="1"/>
  <c r="E1657" i="1"/>
  <c r="B1657" i="1"/>
  <c r="K1656" i="1"/>
  <c r="E1656" i="1"/>
  <c r="B1656" i="1"/>
  <c r="K1655" i="1"/>
  <c r="E1655" i="1"/>
  <c r="B1655" i="1"/>
  <c r="K1654" i="1"/>
  <c r="E1654" i="1"/>
  <c r="B1654" i="1"/>
  <c r="K1653" i="1"/>
  <c r="E1653" i="1"/>
  <c r="B1653" i="1"/>
  <c r="K1652" i="1"/>
  <c r="E1652" i="1"/>
  <c r="B1652" i="1"/>
  <c r="K1651" i="1"/>
  <c r="E1651" i="1"/>
  <c r="B1651" i="1"/>
  <c r="K1650" i="1"/>
  <c r="E1650" i="1"/>
  <c r="B1650" i="1"/>
  <c r="K1649" i="1"/>
  <c r="E1649" i="1"/>
  <c r="B1649" i="1"/>
  <c r="K1648" i="1"/>
  <c r="E1648" i="1"/>
  <c r="B1648" i="1"/>
  <c r="K1647" i="1"/>
  <c r="E1647" i="1"/>
  <c r="B1647" i="1"/>
  <c r="K1646" i="1"/>
  <c r="E1646" i="1"/>
  <c r="B1646" i="1"/>
  <c r="K1645" i="1"/>
  <c r="E1645" i="1"/>
  <c r="B1645" i="1"/>
  <c r="K1644" i="1"/>
  <c r="E1644" i="1"/>
  <c r="B1644" i="1"/>
  <c r="K1643" i="1"/>
  <c r="E1643" i="1"/>
  <c r="B1643" i="1"/>
  <c r="K1642" i="1"/>
  <c r="E1642" i="1"/>
  <c r="B1642" i="1"/>
  <c r="K1641" i="1"/>
  <c r="E1641" i="1"/>
  <c r="B1641" i="1"/>
  <c r="K1640" i="1"/>
  <c r="E1640" i="1"/>
  <c r="B1640" i="1"/>
  <c r="K1639" i="1"/>
  <c r="E1639" i="1"/>
  <c r="B1639" i="1"/>
  <c r="K1638" i="1"/>
  <c r="E1638" i="1"/>
  <c r="B1638" i="1"/>
  <c r="K1637" i="1"/>
  <c r="E1637" i="1"/>
  <c r="B1637" i="1"/>
  <c r="K1636" i="1"/>
  <c r="E1636" i="1"/>
  <c r="B1636" i="1"/>
  <c r="K1635" i="1"/>
  <c r="E1635" i="1"/>
  <c r="B1635" i="1"/>
  <c r="K1634" i="1"/>
  <c r="E1634" i="1"/>
  <c r="B1634" i="1"/>
  <c r="K1633" i="1"/>
  <c r="E1633" i="1"/>
  <c r="B1633" i="1"/>
  <c r="K1632" i="1"/>
  <c r="E1632" i="1"/>
  <c r="B1632" i="1"/>
  <c r="K1631" i="1"/>
  <c r="E1631" i="1"/>
  <c r="B1631" i="1"/>
  <c r="K1630" i="1"/>
  <c r="E1630" i="1"/>
  <c r="B1630" i="1"/>
  <c r="K1629" i="1"/>
  <c r="E1629" i="1"/>
  <c r="B1629" i="1"/>
  <c r="K1628" i="1"/>
  <c r="E1628" i="1"/>
  <c r="B1628" i="1"/>
  <c r="E1627" i="1"/>
  <c r="B1627" i="1"/>
  <c r="K1626" i="1"/>
  <c r="E1626" i="1"/>
  <c r="B1626" i="1"/>
  <c r="K1625" i="1"/>
  <c r="E1625" i="1"/>
  <c r="B1625" i="1"/>
  <c r="K1624" i="1"/>
  <c r="E1624" i="1"/>
  <c r="B1624" i="1"/>
  <c r="K1623" i="1"/>
  <c r="E1623" i="1"/>
  <c r="B1623" i="1"/>
  <c r="K1622" i="1"/>
  <c r="E1622" i="1"/>
  <c r="B1622" i="1"/>
  <c r="E1621" i="1"/>
  <c r="B1621" i="1"/>
  <c r="E1620" i="1"/>
  <c r="B1620" i="1"/>
  <c r="K1619" i="1"/>
  <c r="E1619" i="1"/>
  <c r="B1619" i="1"/>
  <c r="K1618" i="1"/>
  <c r="E1618" i="1"/>
  <c r="B1618" i="1"/>
  <c r="K1617" i="1"/>
  <c r="E1617" i="1"/>
  <c r="B1617" i="1"/>
  <c r="K1616" i="1"/>
  <c r="E1616" i="1"/>
  <c r="B1616" i="1"/>
  <c r="K1615" i="1"/>
  <c r="E1615" i="1"/>
  <c r="B1615" i="1"/>
  <c r="E1614" i="1"/>
  <c r="B1614" i="1"/>
  <c r="K1613" i="1"/>
  <c r="E1613" i="1"/>
  <c r="B1613" i="1"/>
  <c r="K1612" i="1"/>
  <c r="E1612" i="1"/>
  <c r="B1612" i="1"/>
  <c r="K1611" i="1"/>
  <c r="E1611" i="1"/>
  <c r="B1611" i="1"/>
  <c r="K1610" i="1"/>
  <c r="E1610" i="1"/>
  <c r="B1610" i="1"/>
  <c r="K1609" i="1"/>
  <c r="E1609" i="1"/>
  <c r="B1609" i="1"/>
  <c r="K1608" i="1"/>
  <c r="E1608" i="1"/>
  <c r="B1608" i="1"/>
  <c r="E1607" i="1"/>
  <c r="B1607" i="1"/>
  <c r="K1606" i="1"/>
  <c r="E1606" i="1"/>
  <c r="B1606" i="1"/>
  <c r="K1605" i="1"/>
  <c r="E1605" i="1"/>
  <c r="B1605" i="1"/>
  <c r="K1604" i="1"/>
  <c r="E1604" i="1"/>
  <c r="B1604" i="1"/>
  <c r="K1603" i="1"/>
  <c r="E1603" i="1"/>
  <c r="B1603" i="1"/>
  <c r="K1602" i="1"/>
  <c r="E1602" i="1"/>
  <c r="B1602" i="1"/>
  <c r="K1601" i="1"/>
  <c r="E1601" i="1"/>
  <c r="B1601" i="1"/>
  <c r="K1600" i="1"/>
  <c r="E1600" i="1"/>
  <c r="B1600" i="1"/>
  <c r="K1599" i="1"/>
  <c r="E1599" i="1"/>
  <c r="B1599" i="1"/>
  <c r="K1598" i="1"/>
  <c r="E1598" i="1"/>
  <c r="B1598" i="1"/>
  <c r="K1597" i="1"/>
  <c r="E1597" i="1"/>
  <c r="B1597" i="1"/>
  <c r="K1596" i="1"/>
  <c r="E1596" i="1"/>
  <c r="B1596" i="1"/>
  <c r="K1595" i="1"/>
  <c r="E1595" i="1"/>
  <c r="B1595" i="1"/>
  <c r="K1594" i="1"/>
  <c r="E1594" i="1"/>
  <c r="B1594" i="1"/>
  <c r="K1593" i="1"/>
  <c r="E1593" i="1"/>
  <c r="B1593" i="1"/>
  <c r="K1592" i="1"/>
  <c r="E1592" i="1"/>
  <c r="B1592" i="1"/>
  <c r="K1591" i="1"/>
  <c r="E1591" i="1"/>
  <c r="B1591" i="1"/>
  <c r="K1590" i="1"/>
  <c r="E1590" i="1"/>
  <c r="B1590" i="1"/>
  <c r="K1589" i="1"/>
  <c r="E1589" i="1"/>
  <c r="B1589" i="1"/>
  <c r="K1588" i="1"/>
  <c r="E1588" i="1"/>
  <c r="B1588" i="1"/>
  <c r="K1587" i="1"/>
  <c r="E1587" i="1"/>
  <c r="B1587" i="1"/>
  <c r="K1586" i="1"/>
  <c r="E1586" i="1"/>
  <c r="B1586" i="1"/>
  <c r="K1585" i="1"/>
  <c r="E1585" i="1"/>
  <c r="B1585" i="1"/>
  <c r="E1584" i="1"/>
  <c r="B1584" i="1"/>
  <c r="K1583" i="1"/>
  <c r="E1583" i="1"/>
  <c r="B1583" i="1"/>
  <c r="K1582" i="1"/>
  <c r="E1582" i="1"/>
  <c r="B1582" i="1"/>
  <c r="E1581" i="1"/>
  <c r="B1581" i="1"/>
  <c r="K1580" i="1"/>
  <c r="E1580" i="1"/>
  <c r="B1580" i="1"/>
  <c r="E1579" i="1"/>
  <c r="B1579" i="1"/>
  <c r="K1578" i="1"/>
  <c r="E1578" i="1"/>
  <c r="B1578" i="1"/>
  <c r="K1577" i="1"/>
  <c r="E1577" i="1"/>
  <c r="B1577" i="1"/>
  <c r="K1576" i="1"/>
  <c r="E1576" i="1"/>
  <c r="B1576" i="1"/>
  <c r="K1575" i="1"/>
  <c r="E1575" i="1"/>
  <c r="B1575" i="1"/>
  <c r="K1574" i="1"/>
  <c r="E1574" i="1"/>
  <c r="B1574" i="1"/>
  <c r="E1573" i="1"/>
  <c r="B1573" i="1"/>
  <c r="E1572" i="1"/>
  <c r="B1572" i="1"/>
  <c r="E1571" i="1"/>
  <c r="B1571" i="1"/>
  <c r="K1570" i="1"/>
  <c r="E1570" i="1"/>
  <c r="B1570" i="1"/>
  <c r="E1569" i="1"/>
  <c r="B1569" i="1"/>
  <c r="K1568" i="1"/>
  <c r="E1568" i="1"/>
  <c r="B1568" i="1"/>
  <c r="K1567" i="1"/>
  <c r="E1567" i="1"/>
  <c r="B1567" i="1"/>
  <c r="K1566" i="1"/>
  <c r="E1566" i="1"/>
  <c r="B1566" i="1"/>
  <c r="K1565" i="1"/>
  <c r="E1565" i="1"/>
  <c r="B1565" i="1"/>
  <c r="E1564" i="1"/>
  <c r="B1564" i="1"/>
  <c r="E1563" i="1"/>
  <c r="B1563" i="1"/>
  <c r="K1562" i="1"/>
  <c r="E1562" i="1"/>
  <c r="B1562" i="1"/>
  <c r="K1561" i="1"/>
  <c r="E1561" i="1"/>
  <c r="B1561" i="1"/>
  <c r="K1560" i="1"/>
  <c r="E1560" i="1"/>
  <c r="B1560" i="1"/>
  <c r="K1559" i="1"/>
  <c r="E1559" i="1"/>
  <c r="B1559" i="1"/>
  <c r="E1558" i="1"/>
  <c r="B1558" i="1"/>
  <c r="K1557" i="1"/>
  <c r="E1557" i="1"/>
  <c r="B1557" i="1"/>
  <c r="K1556" i="1"/>
  <c r="E1556" i="1"/>
  <c r="B1556" i="1"/>
  <c r="K1555" i="1"/>
  <c r="E1555" i="1"/>
  <c r="B1555" i="1"/>
  <c r="K1554" i="1"/>
  <c r="E1554" i="1"/>
  <c r="B1554" i="1"/>
  <c r="K1553" i="1"/>
  <c r="E1553" i="1"/>
  <c r="B1553" i="1"/>
  <c r="K1552" i="1"/>
  <c r="E1552" i="1"/>
  <c r="B1552" i="1"/>
  <c r="E1551" i="1"/>
  <c r="B1551" i="1"/>
  <c r="E1550" i="1"/>
  <c r="B1550" i="1"/>
  <c r="K1549" i="1"/>
  <c r="E1549" i="1"/>
  <c r="B1549" i="1"/>
  <c r="K1548" i="1"/>
  <c r="E1548" i="1"/>
  <c r="B1548" i="1"/>
  <c r="K1547" i="1"/>
  <c r="E1547" i="1"/>
  <c r="B1547" i="1"/>
  <c r="K1546" i="1"/>
  <c r="E1546" i="1"/>
  <c r="B1546" i="1"/>
  <c r="K1545" i="1"/>
  <c r="E1545" i="1"/>
  <c r="B1545" i="1"/>
  <c r="K1544" i="1"/>
  <c r="E1544" i="1"/>
  <c r="B1544" i="1"/>
  <c r="K1543" i="1"/>
  <c r="E1543" i="1"/>
  <c r="B1543" i="1"/>
  <c r="E1542" i="1"/>
  <c r="B1542" i="1"/>
  <c r="K1541" i="1"/>
  <c r="E1541" i="1"/>
  <c r="B1541" i="1"/>
  <c r="E1540" i="1"/>
  <c r="B1540" i="1"/>
  <c r="K1539" i="1"/>
  <c r="E1539" i="1"/>
  <c r="B1539" i="1"/>
  <c r="E1538" i="1"/>
  <c r="B1538" i="1"/>
  <c r="K1537" i="1"/>
  <c r="E1537" i="1"/>
  <c r="B1537" i="1"/>
  <c r="E1536" i="1"/>
  <c r="B1536" i="1"/>
  <c r="E1535" i="1"/>
  <c r="B1535" i="1"/>
  <c r="E1534" i="1"/>
  <c r="B1534" i="1"/>
  <c r="K1533" i="1"/>
  <c r="E1533" i="1"/>
  <c r="B1533" i="1"/>
  <c r="K1532" i="1"/>
  <c r="E1532" i="1"/>
  <c r="B1532" i="1"/>
  <c r="K1531" i="1"/>
  <c r="E1531" i="1"/>
  <c r="B1531" i="1"/>
  <c r="E1530" i="1"/>
  <c r="B1530" i="1"/>
  <c r="E1529" i="1"/>
  <c r="B1529" i="1"/>
  <c r="K1528" i="1"/>
  <c r="E1528" i="1"/>
  <c r="B1528" i="1"/>
  <c r="E1527" i="1"/>
  <c r="B1527" i="1"/>
  <c r="K1526" i="1"/>
  <c r="E1526" i="1"/>
  <c r="B1526" i="1"/>
  <c r="K1525" i="1"/>
  <c r="E1525" i="1"/>
  <c r="B1525" i="1"/>
  <c r="K1524" i="1"/>
  <c r="E1524" i="1"/>
  <c r="B1524" i="1"/>
  <c r="K1523" i="1"/>
  <c r="E1523" i="1"/>
  <c r="B1523" i="1"/>
  <c r="K1522" i="1"/>
  <c r="E1522" i="1"/>
  <c r="B1522" i="1"/>
  <c r="K1521" i="1"/>
  <c r="E1521" i="1"/>
  <c r="B1521" i="1"/>
  <c r="K1520" i="1"/>
  <c r="E1520" i="1"/>
  <c r="B1520" i="1"/>
  <c r="K1519" i="1"/>
  <c r="E1519" i="1"/>
  <c r="B1519" i="1"/>
  <c r="K1518" i="1"/>
  <c r="E1518" i="1"/>
  <c r="B1518" i="1"/>
  <c r="K1517" i="1"/>
  <c r="E1517" i="1"/>
  <c r="B1517" i="1"/>
  <c r="K1516" i="1"/>
  <c r="E1516" i="1"/>
  <c r="B1516" i="1"/>
  <c r="K1515" i="1"/>
  <c r="E1515" i="1"/>
  <c r="B1515" i="1"/>
  <c r="K1514" i="1"/>
  <c r="E1514" i="1"/>
  <c r="B1514" i="1"/>
  <c r="K1513" i="1"/>
  <c r="E1513" i="1"/>
  <c r="B1513" i="1"/>
  <c r="K1512" i="1"/>
  <c r="E1512" i="1"/>
  <c r="B1512" i="1"/>
  <c r="K1511" i="1"/>
  <c r="E1511" i="1"/>
  <c r="B1511" i="1"/>
  <c r="K1510" i="1"/>
  <c r="E1510" i="1"/>
  <c r="B1510" i="1"/>
  <c r="K1509" i="1"/>
  <c r="E1509" i="1"/>
  <c r="B1509" i="1"/>
  <c r="K1508" i="1"/>
  <c r="E1508" i="1"/>
  <c r="B1508" i="1"/>
  <c r="K1507" i="1"/>
  <c r="E1507" i="1"/>
  <c r="B1507" i="1"/>
  <c r="K1506" i="1"/>
  <c r="E1506" i="1"/>
  <c r="B1506" i="1"/>
  <c r="K1505" i="1"/>
  <c r="E1505" i="1"/>
  <c r="B1505" i="1"/>
  <c r="K1504" i="1"/>
  <c r="E1504" i="1"/>
  <c r="B1504" i="1"/>
  <c r="K1503" i="1"/>
  <c r="E1503" i="1"/>
  <c r="B1503" i="1"/>
  <c r="K1502" i="1"/>
  <c r="E1502" i="1"/>
  <c r="B1502" i="1"/>
  <c r="K1501" i="1"/>
  <c r="E1501" i="1"/>
  <c r="B1501" i="1"/>
  <c r="K1500" i="1"/>
  <c r="E1500" i="1"/>
  <c r="B1500" i="1"/>
  <c r="K1499" i="1"/>
  <c r="E1499" i="1"/>
  <c r="B1499" i="1"/>
  <c r="K1498" i="1"/>
  <c r="E1498" i="1"/>
  <c r="B1498" i="1"/>
  <c r="K1497" i="1"/>
  <c r="E1497" i="1"/>
  <c r="B1497" i="1"/>
  <c r="K1496" i="1"/>
  <c r="E1496" i="1"/>
  <c r="B1496" i="1"/>
  <c r="K1495" i="1"/>
  <c r="E1495" i="1"/>
  <c r="B1495" i="1"/>
  <c r="K1494" i="1"/>
  <c r="E1494" i="1"/>
  <c r="B1494" i="1"/>
  <c r="K1493" i="1"/>
  <c r="E1493" i="1"/>
  <c r="B1493" i="1"/>
  <c r="K1492" i="1"/>
  <c r="E1492" i="1"/>
  <c r="B1492" i="1"/>
  <c r="K1491" i="1"/>
  <c r="E1491" i="1"/>
  <c r="B1491" i="1"/>
  <c r="K1490" i="1"/>
  <c r="E1490" i="1"/>
  <c r="B1490" i="1"/>
  <c r="K1489" i="1"/>
  <c r="E1489" i="1"/>
  <c r="B1489" i="1"/>
  <c r="K1488" i="1"/>
  <c r="E1488" i="1"/>
  <c r="B1488" i="1"/>
  <c r="K1487" i="1"/>
  <c r="E1487" i="1"/>
  <c r="B1487" i="1"/>
  <c r="K1486" i="1"/>
  <c r="E1486" i="1"/>
  <c r="B1486" i="1"/>
  <c r="K1485" i="1"/>
  <c r="E1485" i="1"/>
  <c r="B1485" i="1"/>
  <c r="K1484" i="1"/>
  <c r="E1484" i="1"/>
  <c r="B1484" i="1"/>
  <c r="K1483" i="1"/>
  <c r="E1483" i="1"/>
  <c r="B1483" i="1"/>
  <c r="K1482" i="1"/>
  <c r="E1482" i="1"/>
  <c r="B1482" i="1"/>
  <c r="K1481" i="1"/>
  <c r="E1481" i="1"/>
  <c r="B1481" i="1"/>
  <c r="K1480" i="1"/>
  <c r="E1480" i="1"/>
  <c r="B1480" i="1"/>
  <c r="K1479" i="1"/>
  <c r="E1479" i="1"/>
  <c r="B1479" i="1"/>
  <c r="K1478" i="1"/>
  <c r="E1478" i="1"/>
  <c r="B1478" i="1"/>
  <c r="K1477" i="1"/>
  <c r="E1477" i="1"/>
  <c r="B1477" i="1"/>
  <c r="K1476" i="1"/>
  <c r="E1476" i="1"/>
  <c r="B1476" i="1"/>
  <c r="K1475" i="1"/>
  <c r="E1475" i="1"/>
  <c r="B1475" i="1"/>
  <c r="K1474" i="1"/>
  <c r="E1474" i="1"/>
  <c r="B1474" i="1"/>
  <c r="K1473" i="1"/>
  <c r="E1473" i="1"/>
  <c r="B1473" i="1"/>
  <c r="K1472" i="1"/>
  <c r="E1472" i="1"/>
  <c r="B1472" i="1"/>
  <c r="K1471" i="1"/>
  <c r="E1471" i="1"/>
  <c r="B1471" i="1"/>
  <c r="K1470" i="1"/>
  <c r="E1470" i="1"/>
  <c r="B1470" i="1"/>
  <c r="K1469" i="1"/>
  <c r="E1469" i="1"/>
  <c r="B1469" i="1"/>
  <c r="K1468" i="1"/>
  <c r="E1468" i="1"/>
  <c r="B1468" i="1"/>
  <c r="K1467" i="1"/>
  <c r="E1467" i="1"/>
  <c r="B1467" i="1"/>
  <c r="K1466" i="1"/>
  <c r="E1466" i="1"/>
  <c r="B1466" i="1"/>
  <c r="K1465" i="1"/>
  <c r="E1465" i="1"/>
  <c r="B1465" i="1"/>
  <c r="K1464" i="1"/>
  <c r="E1464" i="1"/>
  <c r="B1464" i="1"/>
  <c r="K1463" i="1"/>
  <c r="E1463" i="1"/>
  <c r="B1463" i="1"/>
  <c r="K1462" i="1"/>
  <c r="E1462" i="1"/>
  <c r="B1462" i="1"/>
  <c r="K1461" i="1"/>
  <c r="E1461" i="1"/>
  <c r="B1461" i="1"/>
  <c r="K1460" i="1"/>
  <c r="E1460" i="1"/>
  <c r="B1460" i="1"/>
  <c r="K1459" i="1"/>
  <c r="E1459" i="1"/>
  <c r="B1459" i="1"/>
  <c r="K1458" i="1"/>
  <c r="E1458" i="1"/>
  <c r="B1458" i="1"/>
  <c r="K1457" i="1"/>
  <c r="E1457" i="1"/>
  <c r="B1457" i="1"/>
  <c r="K1456" i="1"/>
  <c r="E1456" i="1"/>
  <c r="B1456" i="1"/>
  <c r="K1455" i="1"/>
  <c r="E1455" i="1"/>
  <c r="B1455" i="1"/>
  <c r="K1454" i="1"/>
  <c r="E1454" i="1"/>
  <c r="B1454" i="1"/>
  <c r="K1453" i="1"/>
  <c r="E1453" i="1"/>
  <c r="B1453" i="1"/>
  <c r="K1452" i="1"/>
  <c r="E1452" i="1"/>
  <c r="B1452" i="1"/>
  <c r="K1451" i="1"/>
  <c r="E1451" i="1"/>
  <c r="B1451" i="1"/>
  <c r="K1450" i="1"/>
  <c r="E1450" i="1"/>
  <c r="B1450" i="1"/>
  <c r="K1449" i="1"/>
  <c r="E1449" i="1"/>
  <c r="B1449" i="1"/>
  <c r="K1448" i="1"/>
  <c r="E1448" i="1"/>
  <c r="B1448" i="1"/>
  <c r="K1447" i="1"/>
  <c r="E1447" i="1"/>
  <c r="B1447" i="1"/>
  <c r="K1446" i="1"/>
  <c r="E1446" i="1"/>
  <c r="B1446" i="1"/>
  <c r="K1445" i="1"/>
  <c r="E1445" i="1"/>
  <c r="B1445" i="1"/>
  <c r="K1444" i="1"/>
  <c r="E1444" i="1"/>
  <c r="B1444" i="1"/>
  <c r="K1443" i="1"/>
  <c r="E1443" i="1"/>
  <c r="B1443" i="1"/>
  <c r="K1442" i="1"/>
  <c r="E1442" i="1"/>
  <c r="B1442" i="1"/>
  <c r="K1441" i="1"/>
  <c r="E1441" i="1"/>
  <c r="B1441" i="1"/>
  <c r="K1440" i="1"/>
  <c r="E1440" i="1"/>
  <c r="B1440" i="1"/>
  <c r="K1439" i="1"/>
  <c r="E1439" i="1"/>
  <c r="B1439" i="1"/>
  <c r="K1438" i="1"/>
  <c r="E1438" i="1"/>
  <c r="B1438" i="1"/>
  <c r="K1437" i="1"/>
  <c r="E1437" i="1"/>
  <c r="B1437" i="1"/>
  <c r="K1436" i="1"/>
  <c r="E1436" i="1"/>
  <c r="B1436" i="1"/>
  <c r="K1435" i="1"/>
  <c r="E1435" i="1"/>
  <c r="B1435" i="1"/>
  <c r="K1434" i="1"/>
  <c r="E1434" i="1"/>
  <c r="B1434" i="1"/>
  <c r="K1433" i="1"/>
  <c r="E1433" i="1"/>
  <c r="B1433" i="1"/>
  <c r="K1432" i="1"/>
  <c r="E1432" i="1"/>
  <c r="B1432" i="1"/>
  <c r="K1431" i="1"/>
  <c r="E1431" i="1"/>
  <c r="B1431" i="1"/>
  <c r="K1430" i="1"/>
  <c r="E1430" i="1"/>
  <c r="B1430" i="1"/>
  <c r="K1429" i="1"/>
  <c r="E1429" i="1"/>
  <c r="B1429" i="1"/>
  <c r="K1428" i="1"/>
  <c r="E1428" i="1"/>
  <c r="B1428" i="1"/>
  <c r="K1427" i="1"/>
  <c r="E1427" i="1"/>
  <c r="B1427" i="1"/>
  <c r="K1426" i="1"/>
  <c r="E1426" i="1"/>
  <c r="B1426" i="1"/>
  <c r="K1425" i="1"/>
  <c r="E1425" i="1"/>
  <c r="B1425" i="1"/>
  <c r="K1424" i="1"/>
  <c r="E1424" i="1"/>
  <c r="B1424" i="1"/>
  <c r="K1423" i="1"/>
  <c r="E1423" i="1"/>
  <c r="B1423" i="1"/>
  <c r="K1422" i="1"/>
  <c r="E1422" i="1"/>
  <c r="B1422" i="1"/>
  <c r="K1421" i="1"/>
  <c r="E1421" i="1"/>
  <c r="B1421" i="1"/>
  <c r="K1420" i="1"/>
  <c r="E1420" i="1"/>
  <c r="B1420" i="1"/>
  <c r="K1419" i="1"/>
  <c r="E1419" i="1"/>
  <c r="B1419" i="1"/>
  <c r="K1418" i="1"/>
  <c r="E1418" i="1"/>
  <c r="B1418" i="1"/>
  <c r="K1417" i="1"/>
  <c r="E1417" i="1"/>
  <c r="B1417" i="1"/>
  <c r="K1416" i="1"/>
  <c r="E1416" i="1"/>
  <c r="B1416" i="1"/>
  <c r="K1415" i="1"/>
  <c r="E1415" i="1"/>
  <c r="B1415" i="1"/>
  <c r="K1414" i="1"/>
  <c r="E1414" i="1"/>
  <c r="B1414" i="1"/>
  <c r="K1413" i="1"/>
  <c r="E1413" i="1"/>
  <c r="B1413" i="1"/>
  <c r="K1412" i="1"/>
  <c r="E1412" i="1"/>
  <c r="B1412" i="1"/>
  <c r="K1411" i="1"/>
  <c r="E1411" i="1"/>
  <c r="B1411" i="1"/>
  <c r="K1410" i="1"/>
  <c r="E1410" i="1"/>
  <c r="B1410" i="1"/>
  <c r="E1409" i="1"/>
  <c r="B1409" i="1"/>
  <c r="E1408" i="1"/>
  <c r="B1408" i="1"/>
  <c r="E1407" i="1"/>
  <c r="B1407" i="1"/>
  <c r="E1406" i="1"/>
  <c r="B1406" i="1"/>
  <c r="K1405" i="1"/>
  <c r="E1405" i="1"/>
  <c r="B1405" i="1"/>
  <c r="K1404" i="1"/>
  <c r="E1404" i="1"/>
  <c r="B1404" i="1"/>
  <c r="K1403" i="1"/>
  <c r="E1403" i="1"/>
  <c r="B1403" i="1"/>
  <c r="K1402" i="1"/>
  <c r="E1402" i="1"/>
  <c r="B1402" i="1"/>
  <c r="K1401" i="1"/>
  <c r="E1401" i="1"/>
  <c r="B1401" i="1"/>
  <c r="K1400" i="1"/>
  <c r="E1400" i="1"/>
  <c r="B1400" i="1"/>
  <c r="K1399" i="1"/>
  <c r="E1399" i="1"/>
  <c r="B1399" i="1"/>
  <c r="K1398" i="1"/>
  <c r="E1398" i="1"/>
  <c r="B1398" i="1"/>
  <c r="K1397" i="1"/>
  <c r="E1397" i="1"/>
  <c r="B1397" i="1"/>
  <c r="K1396" i="1"/>
  <c r="E1396" i="1"/>
  <c r="B1396" i="1"/>
  <c r="K1395" i="1"/>
  <c r="E1395" i="1"/>
  <c r="B1395" i="1"/>
  <c r="K1394" i="1"/>
  <c r="E1394" i="1"/>
  <c r="B1394" i="1"/>
  <c r="K1393" i="1"/>
  <c r="E1393" i="1"/>
  <c r="B1393" i="1"/>
  <c r="K1392" i="1"/>
  <c r="E1392" i="1"/>
  <c r="B1392" i="1"/>
  <c r="K1391" i="1"/>
  <c r="E1391" i="1"/>
  <c r="B1391" i="1"/>
  <c r="K1390" i="1"/>
  <c r="E1390" i="1"/>
  <c r="B1390" i="1"/>
  <c r="K1389" i="1"/>
  <c r="E1389" i="1"/>
  <c r="B1389" i="1"/>
  <c r="K1388" i="1"/>
  <c r="E1388" i="1"/>
  <c r="B1388" i="1"/>
  <c r="K1387" i="1"/>
  <c r="E1387" i="1"/>
  <c r="B1387" i="1"/>
  <c r="K1386" i="1"/>
  <c r="E1386" i="1"/>
  <c r="B1386" i="1"/>
  <c r="K1385" i="1"/>
  <c r="E1385" i="1"/>
  <c r="B1385" i="1"/>
  <c r="K1384" i="1"/>
  <c r="E1384" i="1"/>
  <c r="B1384" i="1"/>
  <c r="E1383" i="1"/>
  <c r="B1383" i="1"/>
  <c r="K1382" i="1"/>
  <c r="E1382" i="1"/>
  <c r="B1382" i="1"/>
  <c r="K1381" i="1"/>
  <c r="E1381" i="1"/>
  <c r="B1381" i="1"/>
  <c r="K1380" i="1"/>
  <c r="E1380" i="1"/>
  <c r="B1380" i="1"/>
  <c r="K1379" i="1"/>
  <c r="E1379" i="1"/>
  <c r="B1379" i="1"/>
  <c r="K1378" i="1"/>
  <c r="E1378" i="1"/>
  <c r="B1378" i="1"/>
  <c r="K1377" i="1"/>
  <c r="E1377" i="1"/>
  <c r="B1377" i="1"/>
  <c r="K1376" i="1"/>
  <c r="E1376" i="1"/>
  <c r="B1376" i="1"/>
  <c r="K1375" i="1"/>
  <c r="E1375" i="1"/>
  <c r="B1375" i="1"/>
  <c r="K1374" i="1"/>
  <c r="E1374" i="1"/>
  <c r="B1374" i="1"/>
  <c r="K1373" i="1"/>
  <c r="E1373" i="1"/>
  <c r="B1373" i="1"/>
  <c r="K1372" i="1"/>
  <c r="E1372" i="1"/>
  <c r="B1372" i="1"/>
  <c r="K1371" i="1"/>
  <c r="E1371" i="1"/>
  <c r="B1371" i="1"/>
  <c r="K1370" i="1"/>
  <c r="E1370" i="1"/>
  <c r="B1370" i="1"/>
  <c r="K1369" i="1"/>
  <c r="E1369" i="1"/>
  <c r="B1369" i="1"/>
  <c r="K1368" i="1"/>
  <c r="E1368" i="1"/>
  <c r="B1368" i="1"/>
  <c r="K1367" i="1"/>
  <c r="E1367" i="1"/>
  <c r="B1367" i="1"/>
  <c r="E1366" i="1"/>
  <c r="B1366" i="1"/>
  <c r="K1365" i="1"/>
  <c r="E1365" i="1"/>
  <c r="B1365" i="1"/>
  <c r="K1364" i="1"/>
  <c r="E1364" i="1"/>
  <c r="B1364" i="1"/>
  <c r="E1363" i="1"/>
  <c r="B1363" i="1"/>
  <c r="K1362" i="1"/>
  <c r="E1362" i="1"/>
  <c r="B1362" i="1"/>
  <c r="K1361" i="1"/>
  <c r="E1361" i="1"/>
  <c r="B1361" i="1"/>
  <c r="K1360" i="1"/>
  <c r="E1360" i="1"/>
  <c r="B1360" i="1"/>
  <c r="K1359" i="1"/>
  <c r="E1359" i="1"/>
  <c r="B1359" i="1"/>
  <c r="K1358" i="1"/>
  <c r="E1358" i="1"/>
  <c r="B1358" i="1"/>
  <c r="K1357" i="1"/>
  <c r="E1357" i="1"/>
  <c r="B1357" i="1"/>
  <c r="K1356" i="1"/>
  <c r="E1356" i="1"/>
  <c r="B1356" i="1"/>
  <c r="K1355" i="1"/>
  <c r="E1355" i="1"/>
  <c r="B1355" i="1"/>
  <c r="K1354" i="1"/>
  <c r="E1354" i="1"/>
  <c r="B1354" i="1"/>
  <c r="K1353" i="1"/>
  <c r="E1353" i="1"/>
  <c r="B1353" i="1"/>
  <c r="K1352" i="1"/>
  <c r="E1352" i="1"/>
  <c r="B1352" i="1"/>
  <c r="K1351" i="1"/>
  <c r="E1351" i="1"/>
  <c r="B1351" i="1"/>
  <c r="K1350" i="1"/>
  <c r="E1350" i="1"/>
  <c r="B1350" i="1"/>
  <c r="K1349" i="1"/>
  <c r="E1349" i="1"/>
  <c r="B1349" i="1"/>
  <c r="K1348" i="1"/>
  <c r="E1348" i="1"/>
  <c r="B1348" i="1"/>
  <c r="K1347" i="1"/>
  <c r="E1347" i="1"/>
  <c r="B1347" i="1"/>
  <c r="K1346" i="1"/>
  <c r="E1346" i="1"/>
  <c r="B1346" i="1"/>
  <c r="K1345" i="1"/>
  <c r="E1345" i="1"/>
  <c r="B1345" i="1"/>
  <c r="K1344" i="1"/>
  <c r="E1344" i="1"/>
  <c r="B1344" i="1"/>
  <c r="K1343" i="1"/>
  <c r="E1343" i="1"/>
  <c r="B1343" i="1"/>
  <c r="K1342" i="1"/>
  <c r="E1342" i="1"/>
  <c r="B1342" i="1"/>
  <c r="K1341" i="1"/>
  <c r="E1341" i="1"/>
  <c r="B1341" i="1"/>
  <c r="E1340" i="1"/>
  <c r="B1340" i="1"/>
  <c r="K1339" i="1"/>
  <c r="E1339" i="1"/>
  <c r="B1339" i="1"/>
  <c r="K1338" i="1"/>
  <c r="E1338" i="1"/>
  <c r="B1338" i="1"/>
  <c r="K1337" i="1"/>
  <c r="E1337" i="1"/>
  <c r="B1337" i="1"/>
  <c r="K1336" i="1"/>
  <c r="E1336" i="1"/>
  <c r="B1336" i="1"/>
  <c r="K1335" i="1"/>
  <c r="E1335" i="1"/>
  <c r="B1335" i="1"/>
  <c r="K1334" i="1"/>
  <c r="E1334" i="1"/>
  <c r="B1334" i="1"/>
  <c r="K1333" i="1"/>
  <c r="E1333" i="1"/>
  <c r="B1333" i="1"/>
  <c r="K1332" i="1"/>
  <c r="E1332" i="1"/>
  <c r="B1332" i="1"/>
  <c r="K1331" i="1"/>
  <c r="E1331" i="1"/>
  <c r="B1331" i="1"/>
  <c r="K1330" i="1"/>
  <c r="E1330" i="1"/>
  <c r="B1330" i="1"/>
  <c r="E1329" i="1"/>
  <c r="B1329" i="1"/>
  <c r="K1328" i="1"/>
  <c r="E1328" i="1"/>
  <c r="B1328" i="1"/>
  <c r="K1327" i="1"/>
  <c r="E1327" i="1"/>
  <c r="B1327" i="1"/>
  <c r="K1326" i="1"/>
  <c r="E1326" i="1"/>
  <c r="B1326" i="1"/>
  <c r="K1325" i="1"/>
  <c r="E1325" i="1"/>
  <c r="B1325" i="1"/>
  <c r="K1324" i="1"/>
  <c r="E1324" i="1"/>
  <c r="B1324" i="1"/>
  <c r="K1323" i="1"/>
  <c r="E1323" i="1"/>
  <c r="B1323" i="1"/>
  <c r="K1322" i="1"/>
  <c r="E1322" i="1"/>
  <c r="B1322" i="1"/>
  <c r="K1321" i="1"/>
  <c r="E1321" i="1"/>
  <c r="B1321" i="1"/>
  <c r="K1320" i="1"/>
  <c r="E1320" i="1"/>
  <c r="B1320" i="1"/>
  <c r="K1319" i="1"/>
  <c r="E1319" i="1"/>
  <c r="B1319" i="1"/>
  <c r="K1318" i="1"/>
  <c r="E1318" i="1"/>
  <c r="B1318" i="1"/>
  <c r="K1317" i="1"/>
  <c r="E1317" i="1"/>
  <c r="B1317" i="1"/>
  <c r="K1316" i="1"/>
  <c r="E1316" i="1"/>
  <c r="B1316" i="1"/>
  <c r="K1315" i="1"/>
  <c r="E1315" i="1"/>
  <c r="B1315" i="1"/>
  <c r="K1314" i="1"/>
  <c r="E1314" i="1"/>
  <c r="B1314" i="1"/>
  <c r="K1313" i="1"/>
  <c r="E1313" i="1"/>
  <c r="B1313" i="1"/>
  <c r="K1312" i="1"/>
  <c r="E1312" i="1"/>
  <c r="B1312" i="1"/>
  <c r="K1311" i="1"/>
  <c r="E1311" i="1"/>
  <c r="B1311" i="1"/>
  <c r="K1310" i="1"/>
  <c r="E1310" i="1"/>
  <c r="B1310" i="1"/>
  <c r="K1309" i="1"/>
  <c r="E1309" i="1"/>
  <c r="B1309" i="1"/>
  <c r="K1308" i="1"/>
  <c r="E1308" i="1"/>
  <c r="B1308" i="1"/>
  <c r="K1307" i="1"/>
  <c r="E1307" i="1"/>
  <c r="B1307" i="1"/>
  <c r="K1306" i="1"/>
  <c r="E1306" i="1"/>
  <c r="B1306" i="1"/>
  <c r="K1305" i="1"/>
  <c r="E1305" i="1"/>
  <c r="B1305" i="1"/>
  <c r="K1304" i="1"/>
  <c r="E1304" i="1"/>
  <c r="B1304" i="1"/>
  <c r="K1303" i="1"/>
  <c r="E1303" i="1"/>
  <c r="B1303" i="1"/>
  <c r="K1302" i="1"/>
  <c r="E1302" i="1"/>
  <c r="B1302" i="1"/>
  <c r="K1301" i="1"/>
  <c r="E1301" i="1"/>
  <c r="B1301" i="1"/>
  <c r="K1300" i="1"/>
  <c r="E1300" i="1"/>
  <c r="B1300" i="1"/>
  <c r="K1299" i="1"/>
  <c r="E1299" i="1"/>
  <c r="B1299" i="1"/>
  <c r="K1298" i="1"/>
  <c r="E1298" i="1"/>
  <c r="B1298" i="1"/>
  <c r="K1297" i="1"/>
  <c r="E1297" i="1"/>
  <c r="B1297" i="1"/>
  <c r="K1296" i="1"/>
  <c r="E1296" i="1"/>
  <c r="B1296" i="1"/>
  <c r="K1295" i="1"/>
  <c r="E1295" i="1"/>
  <c r="B1295" i="1"/>
  <c r="K1294" i="1"/>
  <c r="E1294" i="1"/>
  <c r="B1294" i="1"/>
  <c r="K1293" i="1"/>
  <c r="E1293" i="1"/>
  <c r="B1293" i="1"/>
  <c r="K1292" i="1"/>
  <c r="E1292" i="1"/>
  <c r="B1292" i="1"/>
  <c r="K1291" i="1"/>
  <c r="E1291" i="1"/>
  <c r="B1291" i="1"/>
  <c r="K1290" i="1"/>
  <c r="E1290" i="1"/>
  <c r="B1290" i="1"/>
  <c r="K1289" i="1"/>
  <c r="E1289" i="1"/>
  <c r="B1289" i="1"/>
  <c r="K1288" i="1"/>
  <c r="E1288" i="1"/>
  <c r="B1288" i="1"/>
  <c r="K1287" i="1"/>
  <c r="E1287" i="1"/>
  <c r="B1287" i="1"/>
  <c r="K1286" i="1"/>
  <c r="E1286" i="1"/>
  <c r="B1286" i="1"/>
  <c r="K1285" i="1"/>
  <c r="E1285" i="1"/>
  <c r="B1285" i="1"/>
  <c r="K1284" i="1"/>
  <c r="E1284" i="1"/>
  <c r="B1284" i="1"/>
  <c r="K1283" i="1"/>
  <c r="E1283" i="1"/>
  <c r="B1283" i="1"/>
  <c r="K1282" i="1"/>
  <c r="E1282" i="1"/>
  <c r="B1282" i="1"/>
  <c r="K1281" i="1"/>
  <c r="E1281" i="1"/>
  <c r="B1281" i="1"/>
  <c r="K1280" i="1"/>
  <c r="E1280" i="1"/>
  <c r="B1280" i="1"/>
  <c r="K1279" i="1"/>
  <c r="E1279" i="1"/>
  <c r="B1279" i="1"/>
  <c r="K1278" i="1"/>
  <c r="E1278" i="1"/>
  <c r="B1278" i="1"/>
  <c r="K1277" i="1"/>
  <c r="E1277" i="1"/>
  <c r="B1277" i="1"/>
  <c r="K1276" i="1"/>
  <c r="E1276" i="1"/>
  <c r="B1276" i="1"/>
  <c r="K1275" i="1"/>
  <c r="E1275" i="1"/>
  <c r="B1275" i="1"/>
  <c r="K1274" i="1"/>
  <c r="E1274" i="1"/>
  <c r="B1274" i="1"/>
  <c r="K1273" i="1"/>
  <c r="E1273" i="1"/>
  <c r="B1273" i="1"/>
  <c r="K1272" i="1"/>
  <c r="E1272" i="1"/>
  <c r="B1272" i="1"/>
  <c r="K1271" i="1"/>
  <c r="E1271" i="1"/>
  <c r="B1271" i="1"/>
  <c r="K1270" i="1"/>
  <c r="E1270" i="1"/>
  <c r="B1270" i="1"/>
  <c r="K1269" i="1"/>
  <c r="E1269" i="1"/>
  <c r="B1269" i="1"/>
  <c r="K1268" i="1"/>
  <c r="E1268" i="1"/>
  <c r="B1268" i="1"/>
  <c r="K1267" i="1"/>
  <c r="E1267" i="1"/>
  <c r="B1267" i="1"/>
  <c r="K1266" i="1"/>
  <c r="E1266" i="1"/>
  <c r="B1266" i="1"/>
  <c r="K1265" i="1"/>
  <c r="E1265" i="1"/>
  <c r="B1265" i="1"/>
  <c r="K1264" i="1"/>
  <c r="E1264" i="1"/>
  <c r="B1264" i="1"/>
  <c r="K1263" i="1"/>
  <c r="E1263" i="1"/>
  <c r="B1263" i="1"/>
  <c r="K1262" i="1"/>
  <c r="E1262" i="1"/>
  <c r="B1262" i="1"/>
  <c r="K1261" i="1"/>
  <c r="E1261" i="1"/>
  <c r="B1261" i="1"/>
  <c r="K1260" i="1"/>
  <c r="E1260" i="1"/>
  <c r="B1260" i="1"/>
  <c r="K1259" i="1"/>
  <c r="E1259" i="1"/>
  <c r="B1259" i="1"/>
  <c r="K1258" i="1"/>
  <c r="E1258" i="1"/>
  <c r="B1258" i="1"/>
  <c r="K1257" i="1"/>
  <c r="E1257" i="1"/>
  <c r="B1257" i="1"/>
  <c r="K1256" i="1"/>
  <c r="E1256" i="1"/>
  <c r="B1256" i="1"/>
  <c r="K1255" i="1"/>
  <c r="E1255" i="1"/>
  <c r="B1255" i="1"/>
  <c r="K1254" i="1"/>
  <c r="E1254" i="1"/>
  <c r="B1254" i="1"/>
  <c r="K1253" i="1"/>
  <c r="E1253" i="1"/>
  <c r="B1253" i="1"/>
  <c r="K1252" i="1"/>
  <c r="E1252" i="1"/>
  <c r="B1252" i="1"/>
  <c r="K1251" i="1"/>
  <c r="E1251" i="1"/>
  <c r="B1251" i="1"/>
  <c r="K1250" i="1"/>
  <c r="E1250" i="1"/>
  <c r="B1250" i="1"/>
  <c r="K1249" i="1"/>
  <c r="E1249" i="1"/>
  <c r="B1249" i="1"/>
  <c r="K1248" i="1"/>
  <c r="E1248" i="1"/>
  <c r="B1248" i="1"/>
  <c r="K1247" i="1"/>
  <c r="E1247" i="1"/>
  <c r="B1247" i="1"/>
  <c r="K1246" i="1"/>
  <c r="E1246" i="1"/>
  <c r="B1246" i="1"/>
  <c r="K1245" i="1"/>
  <c r="E1245" i="1"/>
  <c r="B1245" i="1"/>
  <c r="K1244" i="1"/>
  <c r="E1244" i="1"/>
  <c r="B1244" i="1"/>
  <c r="K1243" i="1"/>
  <c r="E1243" i="1"/>
  <c r="B1243" i="1"/>
  <c r="K1242" i="1"/>
  <c r="E1242" i="1"/>
  <c r="B1242" i="1"/>
  <c r="K1241" i="1"/>
  <c r="E1241" i="1"/>
  <c r="B1241" i="1"/>
  <c r="K1240" i="1"/>
  <c r="E1240" i="1"/>
  <c r="B1240" i="1"/>
  <c r="K1239" i="1"/>
  <c r="E1239" i="1"/>
  <c r="B1239" i="1"/>
  <c r="K1238" i="1"/>
  <c r="E1238" i="1"/>
  <c r="B1238" i="1"/>
  <c r="K1237" i="1"/>
  <c r="E1237" i="1"/>
  <c r="B1237" i="1"/>
  <c r="K1236" i="1"/>
  <c r="E1236" i="1"/>
  <c r="B1236" i="1"/>
  <c r="K1235" i="1"/>
  <c r="E1235" i="1"/>
  <c r="B1235" i="1"/>
  <c r="K1234" i="1"/>
  <c r="E1234" i="1"/>
  <c r="B1234" i="1"/>
  <c r="K1233" i="1"/>
  <c r="E1233" i="1"/>
  <c r="B1233" i="1"/>
  <c r="K1232" i="1"/>
  <c r="E1232" i="1"/>
  <c r="B1232" i="1"/>
  <c r="K1231" i="1"/>
  <c r="E1231" i="1"/>
  <c r="B1231" i="1"/>
  <c r="K1230" i="1"/>
  <c r="E1230" i="1"/>
  <c r="B1230" i="1"/>
  <c r="K1229" i="1"/>
  <c r="E1229" i="1"/>
  <c r="B1229" i="1"/>
  <c r="K1228" i="1"/>
  <c r="E1228" i="1"/>
  <c r="B1228" i="1"/>
  <c r="K1227" i="1"/>
  <c r="E1227" i="1"/>
  <c r="B1227" i="1"/>
  <c r="K1226" i="1"/>
  <c r="E1226" i="1"/>
  <c r="B1226" i="1"/>
  <c r="K1225" i="1"/>
  <c r="E1225" i="1"/>
  <c r="B1225" i="1"/>
  <c r="K1224" i="1"/>
  <c r="E1224" i="1"/>
  <c r="B1224" i="1"/>
  <c r="K1223" i="1"/>
  <c r="E1223" i="1"/>
  <c r="B1223" i="1"/>
  <c r="K1222" i="1"/>
  <c r="E1222" i="1"/>
  <c r="B1222" i="1"/>
  <c r="K1221" i="1"/>
  <c r="E1221" i="1"/>
  <c r="B1221" i="1"/>
  <c r="K1220" i="1"/>
  <c r="E1220" i="1"/>
  <c r="B1220" i="1"/>
  <c r="K1219" i="1"/>
  <c r="E1219" i="1"/>
  <c r="B1219" i="1"/>
  <c r="K1218" i="1"/>
  <c r="E1218" i="1"/>
  <c r="B1218" i="1"/>
  <c r="K1217" i="1"/>
  <c r="E1217" i="1"/>
  <c r="B1217" i="1"/>
  <c r="K1216" i="1"/>
  <c r="E1216" i="1"/>
  <c r="B1216" i="1"/>
  <c r="K1215" i="1"/>
  <c r="E1215" i="1"/>
  <c r="B1215" i="1"/>
  <c r="K1214" i="1"/>
  <c r="E1214" i="1"/>
  <c r="B1214" i="1"/>
  <c r="K1213" i="1"/>
  <c r="E1213" i="1"/>
  <c r="B1213" i="1"/>
  <c r="K1212" i="1"/>
  <c r="E1212" i="1"/>
  <c r="B1212" i="1"/>
  <c r="K1211" i="1"/>
  <c r="E1211" i="1"/>
  <c r="B1211" i="1"/>
  <c r="K1210" i="1"/>
  <c r="E1210" i="1"/>
  <c r="B1210" i="1"/>
  <c r="K1209" i="1"/>
  <c r="E1209" i="1"/>
  <c r="B1209" i="1"/>
  <c r="K1208" i="1"/>
  <c r="E1208" i="1"/>
  <c r="B1208" i="1"/>
  <c r="K1207" i="1"/>
  <c r="E1207" i="1"/>
  <c r="B1207" i="1"/>
  <c r="K1206" i="1"/>
  <c r="E1206" i="1"/>
  <c r="B1206" i="1"/>
  <c r="K1205" i="1"/>
  <c r="E1205" i="1"/>
  <c r="B1205" i="1"/>
  <c r="K1204" i="1"/>
  <c r="E1204" i="1"/>
  <c r="B1204" i="1"/>
  <c r="K1203" i="1"/>
  <c r="E1203" i="1"/>
  <c r="B1203" i="1"/>
  <c r="K1202" i="1"/>
  <c r="E1202" i="1"/>
  <c r="B1202" i="1"/>
  <c r="K1201" i="1"/>
  <c r="E1201" i="1"/>
  <c r="B1201" i="1"/>
  <c r="K1200" i="1"/>
  <c r="E1200" i="1"/>
  <c r="B1200" i="1"/>
  <c r="K1199" i="1"/>
  <c r="E1199" i="1"/>
  <c r="B1199" i="1"/>
  <c r="K1198" i="1"/>
  <c r="E1198" i="1"/>
  <c r="B1198" i="1"/>
  <c r="K1197" i="1"/>
  <c r="E1197" i="1"/>
  <c r="B1197" i="1"/>
  <c r="K1196" i="1"/>
  <c r="E1196" i="1"/>
  <c r="B1196" i="1"/>
  <c r="K1195" i="1"/>
  <c r="E1195" i="1"/>
  <c r="B1195" i="1"/>
  <c r="K1194" i="1"/>
  <c r="E1194" i="1"/>
  <c r="B1194" i="1"/>
  <c r="K1193" i="1"/>
  <c r="E1193" i="1"/>
  <c r="B1193" i="1"/>
  <c r="K1192" i="1"/>
  <c r="E1192" i="1"/>
  <c r="B1192" i="1"/>
  <c r="K1191" i="1"/>
  <c r="E1191" i="1"/>
  <c r="B1191" i="1"/>
  <c r="K1190" i="1"/>
  <c r="E1190" i="1"/>
  <c r="B1190" i="1"/>
  <c r="K1189" i="1"/>
  <c r="E1189" i="1"/>
  <c r="B1189" i="1"/>
  <c r="K1188" i="1"/>
  <c r="E1188" i="1"/>
  <c r="B1188" i="1"/>
  <c r="K1187" i="1"/>
  <c r="E1187" i="1"/>
  <c r="B1187" i="1"/>
  <c r="K1186" i="1"/>
  <c r="E1186" i="1"/>
  <c r="B1186" i="1"/>
  <c r="K1185" i="1"/>
  <c r="E1185" i="1"/>
  <c r="B1185" i="1"/>
  <c r="K1184" i="1"/>
  <c r="E1184" i="1"/>
  <c r="B1184" i="1"/>
  <c r="K1183" i="1"/>
  <c r="E1183" i="1"/>
  <c r="B1183" i="1"/>
  <c r="K1182" i="1"/>
  <c r="E1182" i="1"/>
  <c r="B1182" i="1"/>
  <c r="K1181" i="1"/>
  <c r="E1181" i="1"/>
  <c r="B1181" i="1"/>
  <c r="K1180" i="1"/>
  <c r="E1180" i="1"/>
  <c r="B1180" i="1"/>
  <c r="K1179" i="1"/>
  <c r="E1179" i="1"/>
  <c r="B1179" i="1"/>
  <c r="K1178" i="1"/>
  <c r="E1178" i="1"/>
  <c r="B1178" i="1"/>
  <c r="K1177" i="1"/>
  <c r="E1177" i="1"/>
  <c r="B1177" i="1"/>
  <c r="K1176" i="1"/>
  <c r="E1176" i="1"/>
  <c r="B1176" i="1"/>
  <c r="K1175" i="1"/>
  <c r="E1175" i="1"/>
  <c r="B1175" i="1"/>
  <c r="K1174" i="1"/>
  <c r="E1174" i="1"/>
  <c r="B1174" i="1"/>
  <c r="K1173" i="1"/>
  <c r="E1173" i="1"/>
  <c r="B1173" i="1"/>
  <c r="K1172" i="1"/>
  <c r="E1172" i="1"/>
  <c r="B1172" i="1"/>
  <c r="K1171" i="1"/>
  <c r="E1171" i="1"/>
  <c r="B1171" i="1"/>
  <c r="K1170" i="1"/>
  <c r="E1170" i="1"/>
  <c r="B1170" i="1"/>
  <c r="K1169" i="1"/>
  <c r="E1169" i="1"/>
  <c r="B1169" i="1"/>
  <c r="K1168" i="1"/>
  <c r="E1168" i="1"/>
  <c r="B1168" i="1"/>
  <c r="K1167" i="1"/>
  <c r="E1167" i="1"/>
  <c r="B1167" i="1"/>
  <c r="K1166" i="1"/>
  <c r="E1166" i="1"/>
  <c r="B1166" i="1"/>
  <c r="K1165" i="1"/>
  <c r="E1165" i="1"/>
  <c r="B1165" i="1"/>
  <c r="K1164" i="1"/>
  <c r="E1164" i="1"/>
  <c r="B1164" i="1"/>
  <c r="K1163" i="1"/>
  <c r="E1163" i="1"/>
  <c r="B1163" i="1"/>
  <c r="K1162" i="1"/>
  <c r="E1162" i="1"/>
  <c r="B1162" i="1"/>
  <c r="K1161" i="1"/>
  <c r="E1161" i="1"/>
  <c r="B1161" i="1"/>
  <c r="K1160" i="1"/>
  <c r="E1160" i="1"/>
  <c r="B1160" i="1"/>
  <c r="K1159" i="1"/>
  <c r="E1159" i="1"/>
  <c r="B1159" i="1"/>
  <c r="K1158" i="1"/>
  <c r="E1158" i="1"/>
  <c r="B1158" i="1"/>
  <c r="K1157" i="1"/>
  <c r="E1157" i="1"/>
  <c r="B1157" i="1"/>
  <c r="K1156" i="1"/>
  <c r="E1156" i="1"/>
  <c r="B1156" i="1"/>
  <c r="K1155" i="1"/>
  <c r="E1155" i="1"/>
  <c r="B1155" i="1"/>
  <c r="K1154" i="1"/>
  <c r="E1154" i="1"/>
  <c r="B1154" i="1"/>
  <c r="K1153" i="1"/>
  <c r="E1153" i="1"/>
  <c r="B1153" i="1"/>
  <c r="K1152" i="1"/>
  <c r="E1152" i="1"/>
  <c r="B1152" i="1"/>
  <c r="K1151" i="1"/>
  <c r="E1151" i="1"/>
  <c r="B1151" i="1"/>
  <c r="K1150" i="1"/>
  <c r="E1150" i="1"/>
  <c r="B1150" i="1"/>
  <c r="K1149" i="1"/>
  <c r="E1149" i="1"/>
  <c r="B1149" i="1"/>
  <c r="K1148" i="1"/>
  <c r="E1148" i="1"/>
  <c r="B1148" i="1"/>
  <c r="K1147" i="1"/>
  <c r="E1147" i="1"/>
  <c r="B1147" i="1"/>
  <c r="K1146" i="1"/>
  <c r="E1146" i="1"/>
  <c r="B1146" i="1"/>
  <c r="K1145" i="1"/>
  <c r="E1145" i="1"/>
  <c r="B1145" i="1"/>
  <c r="K1144" i="1"/>
  <c r="E1144" i="1"/>
  <c r="B1144" i="1"/>
  <c r="K1143" i="1"/>
  <c r="E1143" i="1"/>
  <c r="B1143" i="1"/>
  <c r="K1142" i="1"/>
  <c r="E1142" i="1"/>
  <c r="B1142" i="1"/>
  <c r="K1141" i="1"/>
  <c r="E1141" i="1"/>
  <c r="B1141" i="1"/>
  <c r="K1140" i="1"/>
  <c r="E1140" i="1"/>
  <c r="B1140" i="1"/>
  <c r="K1139" i="1"/>
  <c r="E1139" i="1"/>
  <c r="B1139" i="1"/>
  <c r="K1138" i="1"/>
  <c r="E1138" i="1"/>
  <c r="B1138" i="1"/>
  <c r="K1137" i="1"/>
  <c r="E1137" i="1"/>
  <c r="B1137" i="1"/>
  <c r="K1136" i="1"/>
  <c r="E1136" i="1"/>
  <c r="B1136" i="1"/>
  <c r="K1135" i="1"/>
  <c r="E1135" i="1"/>
  <c r="B1135" i="1"/>
  <c r="K1134" i="1"/>
  <c r="E1134" i="1"/>
  <c r="B1134" i="1"/>
  <c r="K1133" i="1"/>
  <c r="E1133" i="1"/>
  <c r="B1133" i="1"/>
  <c r="K1132" i="1"/>
  <c r="E1132" i="1"/>
  <c r="B1132" i="1"/>
  <c r="K1131" i="1"/>
  <c r="E1131" i="1"/>
  <c r="B1131" i="1"/>
  <c r="K1130" i="1"/>
  <c r="E1130" i="1"/>
  <c r="B1130" i="1"/>
  <c r="K1129" i="1"/>
  <c r="E1129" i="1"/>
  <c r="B1129" i="1"/>
  <c r="K1128" i="1"/>
  <c r="E1128" i="1"/>
  <c r="B1128" i="1"/>
  <c r="K1127" i="1"/>
  <c r="E1127" i="1"/>
  <c r="B1127" i="1"/>
  <c r="K1126" i="1"/>
  <c r="E1126" i="1"/>
  <c r="B1126" i="1"/>
  <c r="K1125" i="1"/>
  <c r="E1125" i="1"/>
  <c r="B1125" i="1"/>
  <c r="K1124" i="1"/>
  <c r="E1124" i="1"/>
  <c r="B1124" i="1"/>
  <c r="K1123" i="1"/>
  <c r="E1123" i="1"/>
  <c r="B1123" i="1"/>
  <c r="K1122" i="1"/>
  <c r="E1122" i="1"/>
  <c r="B1122" i="1"/>
  <c r="K1121" i="1"/>
  <c r="E1121" i="1"/>
  <c r="B1121" i="1"/>
  <c r="K1120" i="1"/>
  <c r="E1120" i="1"/>
  <c r="B1120" i="1"/>
  <c r="K1119" i="1"/>
  <c r="E1119" i="1"/>
  <c r="B1119" i="1"/>
  <c r="K1118" i="1"/>
  <c r="E1118" i="1"/>
  <c r="B1118" i="1"/>
  <c r="K1117" i="1"/>
  <c r="E1117" i="1"/>
  <c r="B1117" i="1"/>
  <c r="K1116" i="1"/>
  <c r="E1116" i="1"/>
  <c r="B1116" i="1"/>
  <c r="K1115" i="1"/>
  <c r="E1115" i="1"/>
  <c r="B1115" i="1"/>
  <c r="K1114" i="1"/>
  <c r="E1114" i="1"/>
  <c r="B1114" i="1"/>
  <c r="K1113" i="1"/>
  <c r="E1113" i="1"/>
  <c r="B1113" i="1"/>
  <c r="K1112" i="1"/>
  <c r="E1112" i="1"/>
  <c r="B1112" i="1"/>
  <c r="K1111" i="1"/>
  <c r="E1111" i="1"/>
  <c r="B1111" i="1"/>
  <c r="K1110" i="1"/>
  <c r="E1110" i="1"/>
  <c r="B1110" i="1"/>
  <c r="K1109" i="1"/>
  <c r="E1109" i="1"/>
  <c r="B1109" i="1"/>
  <c r="K1108" i="1"/>
  <c r="E1108" i="1"/>
  <c r="B1108" i="1"/>
  <c r="K1107" i="1"/>
  <c r="E1107" i="1"/>
  <c r="B1107" i="1"/>
  <c r="K1106" i="1"/>
  <c r="E1106" i="1"/>
  <c r="B1106" i="1"/>
  <c r="K1105" i="1"/>
  <c r="E1105" i="1"/>
  <c r="B1105" i="1"/>
  <c r="K1104" i="1"/>
  <c r="E1104" i="1"/>
  <c r="B1104" i="1"/>
  <c r="K1103" i="1"/>
  <c r="E1103" i="1"/>
  <c r="B1103" i="1"/>
  <c r="K1102" i="1"/>
  <c r="E1102" i="1"/>
  <c r="B1102" i="1"/>
  <c r="K1101" i="1"/>
  <c r="E1101" i="1"/>
  <c r="B1101" i="1"/>
  <c r="K1100" i="1"/>
  <c r="E1100" i="1"/>
  <c r="B1100" i="1"/>
  <c r="K1099" i="1"/>
  <c r="E1099" i="1"/>
  <c r="B1099" i="1"/>
  <c r="K1098" i="1"/>
  <c r="E1098" i="1"/>
  <c r="B1098" i="1"/>
  <c r="K1097" i="1"/>
  <c r="E1097" i="1"/>
  <c r="B1097" i="1"/>
  <c r="K1096" i="1"/>
  <c r="E1096" i="1"/>
  <c r="B1096" i="1"/>
  <c r="K1095" i="1"/>
  <c r="E1095" i="1"/>
  <c r="B1095" i="1"/>
  <c r="K1094" i="1"/>
  <c r="E1094" i="1"/>
  <c r="B1094" i="1"/>
  <c r="K1093" i="1"/>
  <c r="E1093" i="1"/>
  <c r="B1093" i="1"/>
  <c r="K1092" i="1"/>
  <c r="E1092" i="1"/>
  <c r="B1092" i="1"/>
  <c r="K1091" i="1"/>
  <c r="E1091" i="1"/>
  <c r="B1091" i="1"/>
  <c r="K1090" i="1"/>
  <c r="E1090" i="1"/>
  <c r="B1090" i="1"/>
  <c r="K1089" i="1"/>
  <c r="E1089" i="1"/>
  <c r="B1089" i="1"/>
  <c r="K1088" i="1"/>
  <c r="E1088" i="1"/>
  <c r="B1088" i="1"/>
  <c r="K1087" i="1"/>
  <c r="E1087" i="1"/>
  <c r="B1087" i="1"/>
  <c r="K1086" i="1"/>
  <c r="E1086" i="1"/>
  <c r="B1086" i="1"/>
  <c r="K1085" i="1"/>
  <c r="E1085" i="1"/>
  <c r="B1085" i="1"/>
  <c r="K1084" i="1"/>
  <c r="E1084" i="1"/>
  <c r="B1084" i="1"/>
  <c r="K1083" i="1"/>
  <c r="E1083" i="1"/>
  <c r="B1083" i="1"/>
  <c r="K1082" i="1"/>
  <c r="E1082" i="1"/>
  <c r="B1082" i="1"/>
  <c r="K1081" i="1"/>
  <c r="E1081" i="1"/>
  <c r="B1081" i="1"/>
  <c r="K1080" i="1"/>
  <c r="E1080" i="1"/>
  <c r="B1080" i="1"/>
  <c r="K1079" i="1"/>
  <c r="E1079" i="1"/>
  <c r="B1079" i="1"/>
  <c r="K1078" i="1"/>
  <c r="E1078" i="1"/>
  <c r="B1078" i="1"/>
  <c r="K1077" i="1"/>
  <c r="E1077" i="1"/>
  <c r="B1077" i="1"/>
  <c r="K1076" i="1"/>
  <c r="E1076" i="1"/>
  <c r="B1076" i="1"/>
  <c r="K1075" i="1"/>
  <c r="E1075" i="1"/>
  <c r="B1075" i="1"/>
  <c r="K1074" i="1"/>
  <c r="E1074" i="1"/>
  <c r="B1074" i="1"/>
  <c r="K1073" i="1"/>
  <c r="E1073" i="1"/>
  <c r="B1073" i="1"/>
  <c r="K1072" i="1"/>
  <c r="E1072" i="1"/>
  <c r="B1072" i="1"/>
  <c r="K1071" i="1"/>
  <c r="E1071" i="1"/>
  <c r="B1071" i="1"/>
  <c r="K1070" i="1"/>
  <c r="E1070" i="1"/>
  <c r="B1070" i="1"/>
  <c r="K1069" i="1"/>
  <c r="E1069" i="1"/>
  <c r="B1069" i="1"/>
  <c r="K1068" i="1"/>
  <c r="E1068" i="1"/>
  <c r="B1068" i="1"/>
  <c r="K1067" i="1"/>
  <c r="E1067" i="1"/>
  <c r="B1067" i="1"/>
  <c r="K1066" i="1"/>
  <c r="E1066" i="1"/>
  <c r="B1066" i="1"/>
  <c r="K1065" i="1"/>
  <c r="E1065" i="1"/>
  <c r="B1065" i="1"/>
  <c r="K1064" i="1"/>
  <c r="E1064" i="1"/>
  <c r="B1064" i="1"/>
  <c r="K1063" i="1"/>
  <c r="E1063" i="1"/>
  <c r="B1063" i="1"/>
  <c r="K1062" i="1"/>
  <c r="E1062" i="1"/>
  <c r="B1062" i="1"/>
  <c r="K1061" i="1"/>
  <c r="E1061" i="1"/>
  <c r="B1061" i="1"/>
  <c r="K1060" i="1"/>
  <c r="E1060" i="1"/>
  <c r="B1060" i="1"/>
  <c r="K1059" i="1"/>
  <c r="E1059" i="1"/>
  <c r="B1059" i="1"/>
  <c r="K1058" i="1"/>
  <c r="E1058" i="1"/>
  <c r="B1058" i="1"/>
  <c r="K1057" i="1"/>
  <c r="E1057" i="1"/>
  <c r="B1057" i="1"/>
  <c r="K1056" i="1"/>
  <c r="E1056" i="1"/>
  <c r="B1056" i="1"/>
  <c r="K1055" i="1"/>
  <c r="E1055" i="1"/>
  <c r="B1055" i="1"/>
  <c r="K1054" i="1"/>
  <c r="E1054" i="1"/>
  <c r="B1054" i="1"/>
  <c r="K1053" i="1"/>
  <c r="E1053" i="1"/>
  <c r="B1053" i="1"/>
  <c r="K1052" i="1"/>
  <c r="E1052" i="1"/>
  <c r="B1052" i="1"/>
  <c r="K1051" i="1"/>
  <c r="E1051" i="1"/>
  <c r="B1051" i="1"/>
  <c r="K1050" i="1"/>
  <c r="E1050" i="1"/>
  <c r="B1050" i="1"/>
  <c r="K1049" i="1"/>
  <c r="E1049" i="1"/>
  <c r="B1049" i="1"/>
  <c r="K1048" i="1"/>
  <c r="E1048" i="1"/>
  <c r="B1048" i="1"/>
  <c r="K1047" i="1"/>
  <c r="E1047" i="1"/>
  <c r="B1047" i="1"/>
  <c r="K1046" i="1"/>
  <c r="E1046" i="1"/>
  <c r="B1046" i="1"/>
  <c r="K1045" i="1"/>
  <c r="E1045" i="1"/>
  <c r="B1045" i="1"/>
  <c r="K1044" i="1"/>
  <c r="E1044" i="1"/>
  <c r="B1044" i="1"/>
  <c r="K1043" i="1"/>
  <c r="E1043" i="1"/>
  <c r="B1043" i="1"/>
  <c r="K1042" i="1"/>
  <c r="E1042" i="1"/>
  <c r="B1042" i="1"/>
  <c r="K1041" i="1"/>
  <c r="E1041" i="1"/>
  <c r="B1041" i="1"/>
  <c r="K1040" i="1"/>
  <c r="E1040" i="1"/>
  <c r="B1040" i="1"/>
  <c r="K1039" i="1"/>
  <c r="E1039" i="1"/>
  <c r="B1039" i="1"/>
  <c r="K1038" i="1"/>
  <c r="E1038" i="1"/>
  <c r="B1038" i="1"/>
  <c r="K1037" i="1"/>
  <c r="E1037" i="1"/>
  <c r="B1037" i="1"/>
  <c r="K1036" i="1"/>
  <c r="E1036" i="1"/>
  <c r="B1036" i="1"/>
  <c r="K1035" i="1"/>
  <c r="E1035" i="1"/>
  <c r="B1035" i="1"/>
  <c r="K1034" i="1"/>
  <c r="E1034" i="1"/>
  <c r="B1034" i="1"/>
  <c r="K1033" i="1"/>
  <c r="E1033" i="1"/>
  <c r="B1033" i="1"/>
  <c r="K1032" i="1"/>
  <c r="E1032" i="1"/>
  <c r="B1032" i="1"/>
  <c r="K1031" i="1"/>
  <c r="E1031" i="1"/>
  <c r="B1031" i="1"/>
  <c r="K1030" i="1"/>
  <c r="E1030" i="1"/>
  <c r="B1030" i="1"/>
  <c r="K1029" i="1"/>
  <c r="E1029" i="1"/>
  <c r="B1029" i="1"/>
  <c r="K1028" i="1"/>
  <c r="E1028" i="1"/>
  <c r="B1028" i="1"/>
  <c r="K1027" i="1"/>
  <c r="E1027" i="1"/>
  <c r="B1027" i="1"/>
  <c r="K1026" i="1"/>
  <c r="E1026" i="1"/>
  <c r="B1026" i="1"/>
  <c r="K1025" i="1"/>
  <c r="E1025" i="1"/>
  <c r="B1025" i="1"/>
  <c r="K1024" i="1"/>
  <c r="E1024" i="1"/>
  <c r="B1024" i="1"/>
  <c r="K1023" i="1"/>
  <c r="E1023" i="1"/>
  <c r="B1023" i="1"/>
  <c r="K1022" i="1"/>
  <c r="E1022" i="1"/>
  <c r="B1022" i="1"/>
  <c r="K1021" i="1"/>
  <c r="E1021" i="1"/>
  <c r="B1021" i="1"/>
  <c r="K1020" i="1"/>
  <c r="E1020" i="1"/>
  <c r="B1020" i="1"/>
  <c r="K1019" i="1"/>
  <c r="E1019" i="1"/>
  <c r="B1019" i="1"/>
  <c r="K1018" i="1"/>
  <c r="E1018" i="1"/>
  <c r="B1018" i="1"/>
  <c r="K1017" i="1"/>
  <c r="E1017" i="1"/>
  <c r="B1017" i="1"/>
  <c r="K1016" i="1"/>
  <c r="E1016" i="1"/>
  <c r="B1016" i="1"/>
  <c r="K1015" i="1"/>
  <c r="E1015" i="1"/>
  <c r="B1015" i="1"/>
  <c r="K1014" i="1"/>
  <c r="E1014" i="1"/>
  <c r="B1014" i="1"/>
  <c r="K1013" i="1"/>
  <c r="E1013" i="1"/>
  <c r="B1013" i="1"/>
  <c r="K1012" i="1"/>
  <c r="E1012" i="1"/>
  <c r="B1012" i="1"/>
  <c r="K1011" i="1"/>
  <c r="E1011" i="1"/>
  <c r="B1011" i="1"/>
  <c r="K1010" i="1"/>
  <c r="E1010" i="1"/>
  <c r="B1010" i="1"/>
  <c r="K1009" i="1"/>
  <c r="E1009" i="1"/>
  <c r="B1009" i="1"/>
  <c r="K1008" i="1"/>
  <c r="E1008" i="1"/>
  <c r="B1008" i="1"/>
  <c r="K1007" i="1"/>
  <c r="E1007" i="1"/>
  <c r="B1007" i="1"/>
  <c r="K1006" i="1"/>
  <c r="E1006" i="1"/>
  <c r="B1006" i="1"/>
  <c r="K1005" i="1"/>
  <c r="E1005" i="1"/>
  <c r="B1005" i="1"/>
  <c r="K1004" i="1"/>
  <c r="E1004" i="1"/>
  <c r="B1004" i="1"/>
  <c r="K1003" i="1"/>
  <c r="E1003" i="1"/>
  <c r="B1003" i="1"/>
  <c r="K1002" i="1"/>
  <c r="E1002" i="1"/>
  <c r="B1002" i="1"/>
  <c r="K1001" i="1"/>
  <c r="E1001" i="1"/>
  <c r="B1001" i="1"/>
  <c r="K1000" i="1"/>
  <c r="E1000" i="1"/>
  <c r="B1000" i="1"/>
  <c r="K999" i="1"/>
  <c r="E999" i="1"/>
  <c r="B999" i="1"/>
  <c r="K998" i="1"/>
  <c r="E998" i="1"/>
  <c r="B998" i="1"/>
  <c r="K997" i="1"/>
  <c r="E997" i="1"/>
  <c r="B997" i="1"/>
  <c r="K996" i="1"/>
  <c r="E996" i="1"/>
  <c r="B996" i="1"/>
  <c r="K995" i="1"/>
  <c r="E995" i="1"/>
  <c r="B995" i="1"/>
  <c r="K994" i="1"/>
  <c r="E994" i="1"/>
  <c r="B994" i="1"/>
  <c r="K993" i="1"/>
  <c r="E993" i="1"/>
  <c r="B993" i="1"/>
  <c r="K992" i="1"/>
  <c r="E992" i="1"/>
  <c r="B992" i="1"/>
  <c r="K991" i="1"/>
  <c r="E991" i="1"/>
  <c r="B991" i="1"/>
  <c r="K990" i="1"/>
  <c r="E990" i="1"/>
  <c r="B990" i="1"/>
  <c r="K989" i="1"/>
  <c r="E989" i="1"/>
  <c r="B989" i="1"/>
  <c r="K988" i="1"/>
  <c r="E988" i="1"/>
  <c r="B988" i="1"/>
  <c r="K987" i="1"/>
  <c r="E987" i="1"/>
  <c r="B987" i="1"/>
  <c r="K986" i="1"/>
  <c r="E986" i="1"/>
  <c r="B986" i="1"/>
  <c r="K985" i="1"/>
  <c r="E985" i="1"/>
  <c r="B985" i="1"/>
  <c r="K984" i="1"/>
  <c r="E984" i="1"/>
  <c r="B984" i="1"/>
  <c r="K983" i="1"/>
  <c r="E983" i="1"/>
  <c r="B983" i="1"/>
  <c r="K982" i="1"/>
  <c r="E982" i="1"/>
  <c r="B982" i="1"/>
  <c r="K981" i="1"/>
  <c r="E981" i="1"/>
  <c r="B981" i="1"/>
  <c r="K980" i="1"/>
  <c r="E980" i="1"/>
  <c r="B980" i="1"/>
  <c r="K979" i="1"/>
  <c r="E979" i="1"/>
  <c r="B979" i="1"/>
  <c r="K978" i="1"/>
  <c r="E978" i="1"/>
  <c r="B978" i="1"/>
  <c r="K977" i="1"/>
  <c r="E977" i="1"/>
  <c r="B977" i="1"/>
  <c r="K976" i="1"/>
  <c r="E976" i="1"/>
  <c r="B976" i="1"/>
  <c r="K975" i="1"/>
  <c r="E975" i="1"/>
  <c r="B975" i="1"/>
  <c r="K974" i="1"/>
  <c r="E974" i="1"/>
  <c r="B974" i="1"/>
  <c r="K973" i="1"/>
  <c r="E973" i="1"/>
  <c r="B973" i="1"/>
  <c r="K972" i="1"/>
  <c r="E972" i="1"/>
  <c r="B972" i="1"/>
  <c r="K971" i="1"/>
  <c r="E971" i="1"/>
  <c r="B971" i="1"/>
  <c r="K970" i="1"/>
  <c r="E970" i="1"/>
  <c r="B970" i="1"/>
  <c r="K969" i="1"/>
  <c r="E969" i="1"/>
  <c r="B969" i="1"/>
  <c r="K968" i="1"/>
  <c r="E968" i="1"/>
  <c r="B968" i="1"/>
  <c r="K967" i="1"/>
  <c r="E967" i="1"/>
  <c r="B967" i="1"/>
  <c r="K966" i="1"/>
  <c r="E966" i="1"/>
  <c r="B966" i="1"/>
  <c r="K965" i="1"/>
  <c r="E965" i="1"/>
  <c r="B965" i="1"/>
  <c r="K964" i="1"/>
  <c r="E964" i="1"/>
  <c r="B964" i="1"/>
  <c r="K963" i="1"/>
  <c r="E963" i="1"/>
  <c r="B963" i="1"/>
  <c r="K962" i="1"/>
  <c r="E962" i="1"/>
  <c r="B962" i="1"/>
  <c r="K961" i="1"/>
  <c r="E961" i="1"/>
  <c r="B961" i="1"/>
  <c r="K960" i="1"/>
  <c r="E960" i="1"/>
  <c r="B960" i="1"/>
  <c r="K959" i="1"/>
  <c r="E959" i="1"/>
  <c r="B959" i="1"/>
  <c r="E958" i="1"/>
  <c r="B958" i="1"/>
  <c r="K957" i="1"/>
  <c r="E957" i="1"/>
  <c r="B957" i="1"/>
  <c r="K956" i="1"/>
  <c r="E956" i="1"/>
  <c r="B956" i="1"/>
  <c r="K955" i="1"/>
  <c r="E955" i="1"/>
  <c r="B955" i="1"/>
  <c r="K954" i="1"/>
  <c r="E954" i="1"/>
  <c r="B954" i="1"/>
  <c r="K953" i="1"/>
  <c r="E953" i="1"/>
  <c r="B953" i="1"/>
  <c r="K952" i="1"/>
  <c r="E952" i="1"/>
  <c r="B952" i="1"/>
  <c r="K951" i="1"/>
  <c r="E951" i="1"/>
  <c r="B951" i="1"/>
  <c r="E950" i="1"/>
  <c r="B950" i="1"/>
  <c r="E949" i="1"/>
  <c r="B949" i="1"/>
  <c r="E948" i="1"/>
  <c r="B948" i="1"/>
  <c r="E947" i="1"/>
  <c r="B947" i="1"/>
  <c r="K946" i="1"/>
  <c r="E946" i="1"/>
  <c r="B946" i="1"/>
  <c r="K945" i="1"/>
  <c r="E945" i="1"/>
  <c r="B945" i="1"/>
  <c r="K944" i="1"/>
  <c r="E944" i="1"/>
  <c r="B944" i="1"/>
  <c r="K943" i="1"/>
  <c r="E943" i="1"/>
  <c r="B943" i="1"/>
  <c r="K942" i="1"/>
  <c r="E942" i="1"/>
  <c r="B942" i="1"/>
  <c r="K941" i="1"/>
  <c r="E941" i="1"/>
  <c r="B941" i="1"/>
  <c r="K940" i="1"/>
  <c r="E940" i="1"/>
  <c r="B940" i="1"/>
  <c r="K939" i="1"/>
  <c r="E939" i="1"/>
  <c r="B939" i="1"/>
  <c r="K938" i="1"/>
  <c r="E938" i="1"/>
  <c r="B938" i="1"/>
  <c r="K937" i="1"/>
  <c r="E937" i="1"/>
  <c r="B937" i="1"/>
  <c r="K936" i="1"/>
  <c r="E936" i="1"/>
  <c r="B936" i="1"/>
  <c r="K935" i="1"/>
  <c r="E935" i="1"/>
  <c r="B935" i="1"/>
  <c r="K934" i="1"/>
  <c r="E934" i="1"/>
  <c r="B934" i="1"/>
  <c r="K933" i="1"/>
  <c r="E933" i="1"/>
  <c r="B933" i="1"/>
  <c r="K932" i="1"/>
  <c r="E932" i="1"/>
  <c r="B932" i="1"/>
  <c r="K931" i="1"/>
  <c r="E931" i="1"/>
  <c r="B931" i="1"/>
  <c r="K930" i="1"/>
  <c r="E930" i="1"/>
  <c r="B930" i="1"/>
  <c r="E929" i="1"/>
  <c r="B929" i="1"/>
  <c r="K928" i="1"/>
  <c r="E928" i="1"/>
  <c r="B928" i="1"/>
  <c r="K927" i="1"/>
  <c r="E927" i="1"/>
  <c r="B927" i="1"/>
  <c r="K926" i="1"/>
  <c r="E926" i="1"/>
  <c r="B926" i="1"/>
  <c r="E925" i="1"/>
  <c r="B925" i="1"/>
  <c r="K924" i="1"/>
  <c r="E924" i="1"/>
  <c r="B924" i="1"/>
  <c r="K923" i="1"/>
  <c r="E923" i="1"/>
  <c r="B923" i="1"/>
  <c r="K922" i="1"/>
  <c r="E922" i="1"/>
  <c r="B922" i="1"/>
  <c r="K921" i="1"/>
  <c r="E921" i="1"/>
  <c r="B921" i="1"/>
  <c r="K920" i="1"/>
  <c r="E920" i="1"/>
  <c r="B920" i="1"/>
  <c r="K919" i="1"/>
  <c r="E919" i="1"/>
  <c r="B919" i="1"/>
  <c r="K918" i="1"/>
  <c r="E918" i="1"/>
  <c r="B918" i="1"/>
  <c r="K917" i="1"/>
  <c r="E917" i="1"/>
  <c r="B917" i="1"/>
  <c r="K916" i="1"/>
  <c r="E916" i="1"/>
  <c r="B916" i="1"/>
  <c r="K915" i="1"/>
  <c r="E915" i="1"/>
  <c r="B915" i="1"/>
  <c r="K914" i="1"/>
  <c r="E914" i="1"/>
  <c r="B914" i="1"/>
  <c r="K913" i="1"/>
  <c r="E913" i="1"/>
  <c r="B913" i="1"/>
  <c r="K912" i="1"/>
  <c r="E912" i="1"/>
  <c r="B912" i="1"/>
  <c r="K911" i="1"/>
  <c r="E911" i="1"/>
  <c r="B911" i="1"/>
  <c r="K910" i="1"/>
  <c r="E910" i="1"/>
  <c r="B910" i="1"/>
  <c r="E909" i="1"/>
  <c r="B909" i="1"/>
  <c r="K908" i="1"/>
  <c r="E908" i="1"/>
  <c r="B908" i="1"/>
  <c r="K907" i="1"/>
  <c r="E907" i="1"/>
  <c r="B907" i="1"/>
  <c r="K906" i="1"/>
  <c r="E906" i="1"/>
  <c r="B906" i="1"/>
  <c r="K905" i="1"/>
  <c r="E905" i="1"/>
  <c r="B905" i="1"/>
  <c r="K904" i="1"/>
  <c r="E904" i="1"/>
  <c r="B904" i="1"/>
  <c r="K903" i="1"/>
  <c r="E903" i="1"/>
  <c r="B903" i="1"/>
  <c r="E902" i="1"/>
  <c r="B902" i="1"/>
  <c r="K901" i="1"/>
  <c r="E901" i="1"/>
  <c r="B901" i="1"/>
  <c r="K900" i="1"/>
  <c r="E900" i="1"/>
  <c r="B900" i="1"/>
  <c r="K899" i="1"/>
  <c r="E899" i="1"/>
  <c r="B899" i="1"/>
  <c r="K898" i="1"/>
  <c r="E898" i="1"/>
  <c r="B898" i="1"/>
  <c r="K897" i="1"/>
  <c r="E897" i="1"/>
  <c r="B897" i="1"/>
  <c r="K896" i="1"/>
  <c r="E896" i="1"/>
  <c r="B896" i="1"/>
  <c r="K895" i="1"/>
  <c r="E895" i="1"/>
  <c r="B895" i="1"/>
  <c r="K894" i="1"/>
  <c r="E894" i="1"/>
  <c r="B894" i="1"/>
  <c r="K893" i="1"/>
  <c r="E893" i="1"/>
  <c r="B893" i="1"/>
  <c r="K892" i="1"/>
  <c r="E892" i="1"/>
  <c r="B892" i="1"/>
  <c r="K891" i="1"/>
  <c r="E891" i="1"/>
  <c r="B891" i="1"/>
  <c r="K890" i="1"/>
  <c r="E890" i="1"/>
  <c r="B890" i="1"/>
  <c r="K889" i="1"/>
  <c r="E889" i="1"/>
  <c r="B889" i="1"/>
  <c r="K888" i="1"/>
  <c r="E888" i="1"/>
  <c r="B888" i="1"/>
  <c r="K887" i="1"/>
  <c r="E887" i="1"/>
  <c r="B887" i="1"/>
  <c r="K886" i="1"/>
  <c r="E886" i="1"/>
  <c r="B886" i="1"/>
  <c r="K885" i="1"/>
  <c r="E885" i="1"/>
  <c r="B885" i="1"/>
  <c r="E884" i="1"/>
  <c r="B884" i="1"/>
  <c r="K883" i="1"/>
  <c r="E883" i="1"/>
  <c r="B883" i="1"/>
  <c r="K882" i="1"/>
  <c r="E882" i="1"/>
  <c r="B882" i="1"/>
  <c r="K881" i="1"/>
  <c r="E881" i="1"/>
  <c r="B881" i="1"/>
  <c r="K880" i="1"/>
  <c r="E880" i="1"/>
  <c r="B880" i="1"/>
  <c r="K879" i="1"/>
  <c r="E879" i="1"/>
  <c r="B879" i="1"/>
  <c r="K878" i="1"/>
  <c r="E878" i="1"/>
  <c r="B878" i="1"/>
  <c r="K877" i="1"/>
  <c r="E877" i="1"/>
  <c r="B877" i="1"/>
  <c r="K876" i="1"/>
  <c r="E876" i="1"/>
  <c r="B876" i="1"/>
  <c r="K875" i="1"/>
  <c r="E875" i="1"/>
  <c r="B875" i="1"/>
  <c r="K874" i="1"/>
  <c r="E874" i="1"/>
  <c r="B874" i="1"/>
  <c r="K873" i="1"/>
  <c r="E873" i="1"/>
  <c r="B873" i="1"/>
  <c r="K872" i="1"/>
  <c r="E872" i="1"/>
  <c r="B872" i="1"/>
  <c r="K871" i="1"/>
  <c r="E871" i="1"/>
  <c r="B871" i="1"/>
  <c r="K870" i="1"/>
  <c r="E870" i="1"/>
  <c r="B870" i="1"/>
  <c r="K869" i="1"/>
  <c r="E869" i="1"/>
  <c r="B869" i="1"/>
  <c r="K868" i="1"/>
  <c r="E868" i="1"/>
  <c r="B868" i="1"/>
  <c r="K867" i="1"/>
  <c r="E867" i="1"/>
  <c r="B867" i="1"/>
  <c r="K866" i="1"/>
  <c r="E866" i="1"/>
  <c r="B866" i="1"/>
  <c r="K865" i="1"/>
  <c r="E865" i="1"/>
  <c r="B865" i="1"/>
  <c r="K864" i="1"/>
  <c r="E864" i="1"/>
  <c r="B864" i="1"/>
  <c r="K863" i="1"/>
  <c r="E863" i="1"/>
  <c r="B863" i="1"/>
  <c r="K862" i="1"/>
  <c r="E862" i="1"/>
  <c r="B862" i="1"/>
  <c r="K861" i="1"/>
  <c r="E861" i="1"/>
  <c r="B861" i="1"/>
  <c r="K860" i="1"/>
  <c r="E860" i="1"/>
  <c r="B860" i="1"/>
  <c r="K859" i="1"/>
  <c r="E859" i="1"/>
  <c r="B859" i="1"/>
  <c r="K858" i="1"/>
  <c r="E858" i="1"/>
  <c r="B858" i="1"/>
  <c r="K857" i="1"/>
  <c r="E857" i="1"/>
  <c r="B857" i="1"/>
  <c r="K856" i="1"/>
  <c r="E856" i="1"/>
  <c r="B856" i="1"/>
  <c r="K855" i="1"/>
  <c r="E855" i="1"/>
  <c r="B855" i="1"/>
  <c r="K854" i="1"/>
  <c r="E854" i="1"/>
  <c r="B854" i="1"/>
  <c r="K853" i="1"/>
  <c r="E853" i="1"/>
  <c r="B853" i="1"/>
  <c r="K852" i="1"/>
  <c r="E852" i="1"/>
  <c r="B852" i="1"/>
  <c r="K851" i="1"/>
  <c r="E851" i="1"/>
  <c r="B851" i="1"/>
  <c r="K850" i="1"/>
  <c r="E850" i="1"/>
  <c r="B850" i="1"/>
  <c r="K849" i="1"/>
  <c r="E849" i="1"/>
  <c r="B849" i="1"/>
  <c r="K848" i="1"/>
  <c r="E848" i="1"/>
  <c r="B848" i="1"/>
  <c r="K847" i="1"/>
  <c r="E847" i="1"/>
  <c r="B847" i="1"/>
  <c r="K846" i="1"/>
  <c r="E846" i="1"/>
  <c r="B846" i="1"/>
  <c r="K845" i="1"/>
  <c r="E845" i="1"/>
  <c r="B845" i="1"/>
  <c r="K844" i="1"/>
  <c r="E844" i="1"/>
  <c r="B844" i="1"/>
  <c r="K843" i="1"/>
  <c r="E843" i="1"/>
  <c r="B843" i="1"/>
  <c r="K842" i="1"/>
  <c r="E842" i="1"/>
  <c r="B842" i="1"/>
  <c r="K841" i="1"/>
  <c r="E841" i="1"/>
  <c r="B841" i="1"/>
  <c r="K840" i="1"/>
  <c r="E840" i="1"/>
  <c r="B840" i="1"/>
  <c r="K839" i="1"/>
  <c r="E839" i="1"/>
  <c r="B839" i="1"/>
  <c r="K838" i="1"/>
  <c r="E838" i="1"/>
  <c r="B838" i="1"/>
  <c r="K837" i="1"/>
  <c r="E837" i="1"/>
  <c r="B837" i="1"/>
  <c r="K836" i="1"/>
  <c r="E836" i="1"/>
  <c r="B836" i="1"/>
  <c r="K835" i="1"/>
  <c r="E835" i="1"/>
  <c r="B835" i="1"/>
  <c r="K834" i="1"/>
  <c r="E834" i="1"/>
  <c r="B834" i="1"/>
  <c r="K833" i="1"/>
  <c r="E833" i="1"/>
  <c r="B833" i="1"/>
  <c r="K832" i="1"/>
  <c r="E832" i="1"/>
  <c r="B832" i="1"/>
  <c r="K831" i="1"/>
  <c r="E831" i="1"/>
  <c r="B831" i="1"/>
  <c r="K830" i="1"/>
  <c r="E830" i="1"/>
  <c r="B830" i="1"/>
  <c r="K829" i="1"/>
  <c r="E829" i="1"/>
  <c r="B829" i="1"/>
  <c r="K828" i="1"/>
  <c r="E828" i="1"/>
  <c r="B828" i="1"/>
  <c r="K827" i="1"/>
  <c r="E827" i="1"/>
  <c r="B827" i="1"/>
  <c r="K826" i="1"/>
  <c r="E826" i="1"/>
  <c r="B826" i="1"/>
  <c r="K825" i="1"/>
  <c r="E825" i="1"/>
  <c r="B825" i="1"/>
  <c r="K824" i="1"/>
  <c r="E824" i="1"/>
  <c r="B824" i="1"/>
  <c r="K823" i="1"/>
  <c r="E823" i="1"/>
  <c r="B823" i="1"/>
  <c r="K822" i="1"/>
  <c r="E822" i="1"/>
  <c r="B822" i="1"/>
  <c r="K821" i="1"/>
  <c r="E821" i="1"/>
  <c r="B821" i="1"/>
  <c r="K820" i="1"/>
  <c r="E820" i="1"/>
  <c r="B820" i="1"/>
  <c r="K819" i="1"/>
  <c r="E819" i="1"/>
  <c r="B819" i="1"/>
  <c r="K818" i="1"/>
  <c r="E818" i="1"/>
  <c r="B818" i="1"/>
  <c r="K817" i="1"/>
  <c r="E817" i="1"/>
  <c r="B817" i="1"/>
  <c r="K816" i="1"/>
  <c r="E816" i="1"/>
  <c r="B816" i="1"/>
  <c r="K815" i="1"/>
  <c r="E815" i="1"/>
  <c r="B815" i="1"/>
  <c r="K814" i="1"/>
  <c r="E814" i="1"/>
  <c r="B814" i="1"/>
  <c r="K813" i="1"/>
  <c r="E813" i="1"/>
  <c r="B813" i="1"/>
  <c r="K812" i="1"/>
  <c r="E812" i="1"/>
  <c r="B812" i="1"/>
  <c r="K811" i="1"/>
  <c r="E811" i="1"/>
  <c r="B811" i="1"/>
  <c r="K810" i="1"/>
  <c r="E810" i="1"/>
  <c r="B810" i="1"/>
  <c r="K809" i="1"/>
  <c r="E809" i="1"/>
  <c r="B809" i="1"/>
  <c r="K808" i="1"/>
  <c r="E808" i="1"/>
  <c r="B808" i="1"/>
  <c r="K807" i="1"/>
  <c r="E807" i="1"/>
  <c r="B807" i="1"/>
  <c r="K806" i="1"/>
  <c r="E806" i="1"/>
  <c r="B806" i="1"/>
  <c r="K805" i="1"/>
  <c r="E805" i="1"/>
  <c r="B805" i="1"/>
  <c r="K804" i="1"/>
  <c r="E804" i="1"/>
  <c r="B804" i="1"/>
  <c r="K803" i="1"/>
  <c r="E803" i="1"/>
  <c r="B803" i="1"/>
  <c r="K802" i="1"/>
  <c r="E802" i="1"/>
  <c r="B802" i="1"/>
  <c r="K801" i="1"/>
  <c r="E801" i="1"/>
  <c r="B801" i="1"/>
  <c r="K800" i="1"/>
  <c r="E800" i="1"/>
  <c r="B800" i="1"/>
  <c r="K799" i="1"/>
  <c r="E799" i="1"/>
  <c r="B799" i="1"/>
  <c r="K798" i="1"/>
  <c r="E798" i="1"/>
  <c r="B798" i="1"/>
  <c r="K797" i="1"/>
  <c r="E797" i="1"/>
  <c r="B797" i="1"/>
  <c r="K796" i="1"/>
  <c r="E796" i="1"/>
  <c r="B796" i="1"/>
  <c r="K795" i="1"/>
  <c r="E795" i="1"/>
  <c r="B795" i="1"/>
  <c r="K794" i="1"/>
  <c r="E794" i="1"/>
  <c r="B794" i="1"/>
  <c r="K793" i="1"/>
  <c r="E793" i="1"/>
  <c r="B793" i="1"/>
  <c r="K792" i="1"/>
  <c r="E792" i="1"/>
  <c r="B792" i="1"/>
  <c r="K791" i="1"/>
  <c r="E791" i="1"/>
  <c r="B791" i="1"/>
  <c r="K790" i="1"/>
  <c r="E790" i="1"/>
  <c r="B790" i="1"/>
  <c r="K789" i="1"/>
  <c r="E789" i="1"/>
  <c r="B789" i="1"/>
  <c r="K788" i="1"/>
  <c r="E788" i="1"/>
  <c r="B788" i="1"/>
  <c r="K787" i="1"/>
  <c r="E787" i="1"/>
  <c r="B787" i="1"/>
  <c r="K786" i="1"/>
  <c r="E786" i="1"/>
  <c r="B786" i="1"/>
  <c r="K785" i="1"/>
  <c r="E785" i="1"/>
  <c r="B785" i="1"/>
  <c r="K784" i="1"/>
  <c r="E784" i="1"/>
  <c r="B784" i="1"/>
  <c r="K783" i="1"/>
  <c r="E783" i="1"/>
  <c r="B783" i="1"/>
  <c r="K782" i="1"/>
  <c r="E782" i="1"/>
  <c r="B782" i="1"/>
  <c r="K781" i="1"/>
  <c r="E781" i="1"/>
  <c r="B781" i="1"/>
  <c r="K780" i="1"/>
  <c r="E780" i="1"/>
  <c r="B780" i="1"/>
  <c r="K779" i="1"/>
  <c r="E779" i="1"/>
  <c r="B779" i="1"/>
  <c r="K778" i="1"/>
  <c r="E778" i="1"/>
  <c r="B778" i="1"/>
  <c r="K777" i="1"/>
  <c r="E777" i="1"/>
  <c r="B777" i="1"/>
  <c r="K776" i="1"/>
  <c r="E776" i="1"/>
  <c r="B776" i="1"/>
  <c r="K775" i="1"/>
  <c r="E775" i="1"/>
  <c r="B775" i="1"/>
  <c r="K774" i="1"/>
  <c r="E774" i="1"/>
  <c r="B774" i="1"/>
  <c r="K773" i="1"/>
  <c r="E773" i="1"/>
  <c r="B773" i="1"/>
  <c r="K772" i="1"/>
  <c r="E772" i="1"/>
  <c r="B772" i="1"/>
  <c r="K771" i="1"/>
  <c r="E771" i="1"/>
  <c r="B771" i="1"/>
  <c r="K770" i="1"/>
  <c r="E770" i="1"/>
  <c r="B770" i="1"/>
  <c r="K769" i="1"/>
  <c r="E769" i="1"/>
  <c r="B769" i="1"/>
  <c r="K768" i="1"/>
  <c r="E768" i="1"/>
  <c r="B768" i="1"/>
  <c r="K767" i="1"/>
  <c r="E767" i="1"/>
  <c r="B767" i="1"/>
  <c r="K766" i="1"/>
  <c r="E766" i="1"/>
  <c r="B766" i="1"/>
  <c r="K765" i="1"/>
  <c r="E765" i="1"/>
  <c r="B765" i="1"/>
  <c r="K764" i="1"/>
  <c r="E764" i="1"/>
  <c r="B764" i="1"/>
  <c r="K763" i="1"/>
  <c r="E763" i="1"/>
  <c r="B763" i="1"/>
  <c r="K762" i="1"/>
  <c r="E762" i="1"/>
  <c r="B762" i="1"/>
  <c r="K761" i="1"/>
  <c r="E761" i="1"/>
  <c r="B761" i="1"/>
  <c r="K760" i="1"/>
  <c r="E760" i="1"/>
  <c r="B760" i="1"/>
  <c r="K759" i="1"/>
  <c r="E759" i="1"/>
  <c r="B759" i="1"/>
  <c r="K758" i="1"/>
  <c r="E758" i="1"/>
  <c r="B758" i="1"/>
  <c r="K757" i="1"/>
  <c r="E757" i="1"/>
  <c r="B757" i="1"/>
  <c r="K756" i="1"/>
  <c r="E756" i="1"/>
  <c r="B756" i="1"/>
  <c r="K755" i="1"/>
  <c r="E755" i="1"/>
  <c r="B755" i="1"/>
  <c r="K754" i="1"/>
  <c r="E754" i="1"/>
  <c r="B754" i="1"/>
  <c r="K753" i="1"/>
  <c r="E753" i="1"/>
  <c r="B753" i="1"/>
  <c r="K752" i="1"/>
  <c r="E752" i="1"/>
  <c r="B752" i="1"/>
  <c r="K751" i="1"/>
  <c r="E751" i="1"/>
  <c r="B751" i="1"/>
  <c r="K750" i="1"/>
  <c r="E750" i="1"/>
  <c r="B750" i="1"/>
  <c r="K749" i="1"/>
  <c r="E749" i="1"/>
  <c r="B749" i="1"/>
  <c r="K748" i="1"/>
  <c r="E748" i="1"/>
  <c r="B748" i="1"/>
  <c r="K747" i="1"/>
  <c r="E747" i="1"/>
  <c r="B747" i="1"/>
  <c r="K746" i="1"/>
  <c r="E746" i="1"/>
  <c r="B746" i="1"/>
  <c r="K745" i="1"/>
  <c r="E745" i="1"/>
  <c r="B745" i="1"/>
  <c r="K744" i="1"/>
  <c r="E744" i="1"/>
  <c r="B744" i="1"/>
  <c r="K743" i="1"/>
  <c r="E743" i="1"/>
  <c r="B743" i="1"/>
  <c r="K742" i="1"/>
  <c r="E742" i="1"/>
  <c r="B742" i="1"/>
  <c r="K741" i="1"/>
  <c r="E741" i="1"/>
  <c r="B741" i="1"/>
  <c r="K740" i="1"/>
  <c r="E740" i="1"/>
  <c r="B740" i="1"/>
  <c r="K739" i="1"/>
  <c r="E739" i="1"/>
  <c r="B739" i="1"/>
  <c r="K738" i="1"/>
  <c r="E738" i="1"/>
  <c r="B738" i="1"/>
  <c r="K737" i="1"/>
  <c r="E737" i="1"/>
  <c r="B737" i="1"/>
  <c r="K736" i="1"/>
  <c r="E736" i="1"/>
  <c r="B736" i="1"/>
  <c r="K735" i="1"/>
  <c r="E735" i="1"/>
  <c r="B735" i="1"/>
  <c r="K734" i="1"/>
  <c r="E734" i="1"/>
  <c r="B734" i="1"/>
  <c r="K733" i="1"/>
  <c r="E733" i="1"/>
  <c r="B733" i="1"/>
  <c r="K732" i="1"/>
  <c r="E732" i="1"/>
  <c r="B732" i="1"/>
  <c r="K731" i="1"/>
  <c r="E731" i="1"/>
  <c r="B731" i="1"/>
  <c r="K730" i="1"/>
  <c r="E730" i="1"/>
  <c r="B730" i="1"/>
  <c r="K729" i="1"/>
  <c r="E729" i="1"/>
  <c r="B729" i="1"/>
  <c r="K728" i="1"/>
  <c r="E728" i="1"/>
  <c r="B728" i="1"/>
  <c r="K727" i="1"/>
  <c r="E727" i="1"/>
  <c r="B727" i="1"/>
  <c r="K726" i="1"/>
  <c r="E726" i="1"/>
  <c r="B726" i="1"/>
  <c r="K725" i="1"/>
  <c r="E725" i="1"/>
  <c r="B725" i="1"/>
  <c r="K724" i="1"/>
  <c r="E724" i="1"/>
  <c r="B724" i="1"/>
  <c r="K723" i="1"/>
  <c r="E723" i="1"/>
  <c r="B723" i="1"/>
  <c r="K722" i="1"/>
  <c r="E722" i="1"/>
  <c r="B722" i="1"/>
  <c r="K721" i="1"/>
  <c r="E721" i="1"/>
  <c r="B721" i="1"/>
  <c r="K720" i="1"/>
  <c r="E720" i="1"/>
  <c r="B720" i="1"/>
  <c r="K719" i="1"/>
  <c r="E719" i="1"/>
  <c r="B719" i="1"/>
  <c r="K718" i="1"/>
  <c r="E718" i="1"/>
  <c r="B718" i="1"/>
  <c r="K717" i="1"/>
  <c r="E717" i="1"/>
  <c r="B717" i="1"/>
  <c r="K716" i="1"/>
  <c r="E716" i="1"/>
  <c r="B716" i="1"/>
  <c r="K715" i="1"/>
  <c r="E715" i="1"/>
  <c r="B715" i="1"/>
  <c r="K714" i="1"/>
  <c r="E714" i="1"/>
  <c r="B714" i="1"/>
  <c r="K713" i="1"/>
  <c r="E713" i="1"/>
  <c r="B713" i="1"/>
  <c r="K712" i="1"/>
  <c r="E712" i="1"/>
  <c r="B712" i="1"/>
  <c r="K711" i="1"/>
  <c r="E711" i="1"/>
  <c r="B711" i="1"/>
  <c r="K710" i="1"/>
  <c r="E710" i="1"/>
  <c r="B710" i="1"/>
  <c r="K709" i="1"/>
  <c r="E709" i="1"/>
  <c r="B709" i="1"/>
  <c r="K708" i="1"/>
  <c r="E708" i="1"/>
  <c r="B708" i="1"/>
  <c r="K707" i="1"/>
  <c r="E707" i="1"/>
  <c r="B707" i="1"/>
  <c r="K706" i="1"/>
  <c r="E706" i="1"/>
  <c r="B706" i="1"/>
  <c r="K705" i="1"/>
  <c r="E705" i="1"/>
  <c r="B705" i="1"/>
  <c r="K704" i="1"/>
  <c r="E704" i="1"/>
  <c r="B704" i="1"/>
  <c r="K703" i="1"/>
  <c r="E703" i="1"/>
  <c r="B703" i="1"/>
  <c r="K702" i="1"/>
  <c r="E702" i="1"/>
  <c r="B702" i="1"/>
  <c r="K701" i="1"/>
  <c r="E701" i="1"/>
  <c r="B701" i="1"/>
  <c r="K700" i="1"/>
  <c r="E700" i="1"/>
  <c r="B700" i="1"/>
  <c r="K699" i="1"/>
  <c r="E699" i="1"/>
  <c r="B699" i="1"/>
  <c r="K698" i="1"/>
  <c r="E698" i="1"/>
  <c r="B698" i="1"/>
  <c r="K697" i="1"/>
  <c r="E697" i="1"/>
  <c r="B697" i="1"/>
  <c r="K696" i="1"/>
  <c r="E696" i="1"/>
  <c r="B696" i="1"/>
  <c r="K695" i="1"/>
  <c r="E695" i="1"/>
  <c r="B695" i="1"/>
  <c r="K694" i="1"/>
  <c r="E694" i="1"/>
  <c r="B694" i="1"/>
  <c r="K693" i="1"/>
  <c r="E693" i="1"/>
  <c r="B693" i="1"/>
  <c r="K692" i="1"/>
  <c r="E692" i="1"/>
  <c r="B692" i="1"/>
  <c r="K691" i="1"/>
  <c r="E691" i="1"/>
  <c r="B691" i="1"/>
  <c r="K690" i="1"/>
  <c r="E690" i="1"/>
  <c r="B690" i="1"/>
  <c r="K689" i="1"/>
  <c r="E689" i="1"/>
  <c r="B689" i="1"/>
  <c r="K688" i="1"/>
  <c r="E688" i="1"/>
  <c r="B688" i="1"/>
  <c r="K687" i="1"/>
  <c r="E687" i="1"/>
  <c r="B687" i="1"/>
  <c r="K686" i="1"/>
  <c r="E686" i="1"/>
  <c r="B686" i="1"/>
  <c r="K685" i="1"/>
  <c r="E685" i="1"/>
  <c r="B685" i="1"/>
  <c r="K684" i="1"/>
  <c r="E684" i="1"/>
  <c r="B684" i="1"/>
  <c r="K683" i="1"/>
  <c r="E683" i="1"/>
  <c r="B683" i="1"/>
  <c r="K682" i="1"/>
  <c r="E682" i="1"/>
  <c r="B682" i="1"/>
  <c r="K681" i="1"/>
  <c r="E681" i="1"/>
  <c r="B681" i="1"/>
  <c r="K680" i="1"/>
  <c r="E680" i="1"/>
  <c r="B680" i="1"/>
  <c r="K679" i="1"/>
  <c r="E679" i="1"/>
  <c r="B679" i="1"/>
  <c r="K678" i="1"/>
  <c r="E678" i="1"/>
  <c r="B678" i="1"/>
  <c r="K677" i="1"/>
  <c r="E677" i="1"/>
  <c r="B677" i="1"/>
  <c r="K676" i="1"/>
  <c r="E676" i="1"/>
  <c r="B676" i="1"/>
  <c r="K675" i="1"/>
  <c r="E675" i="1"/>
  <c r="B675" i="1"/>
  <c r="K674" i="1"/>
  <c r="E674" i="1"/>
  <c r="B674" i="1"/>
  <c r="K673" i="1"/>
  <c r="E673" i="1"/>
  <c r="B673" i="1"/>
  <c r="K672" i="1"/>
  <c r="E672" i="1"/>
  <c r="B672" i="1"/>
  <c r="K671" i="1"/>
  <c r="E671" i="1"/>
  <c r="B671" i="1"/>
  <c r="K670" i="1"/>
  <c r="E670" i="1"/>
  <c r="B670" i="1"/>
  <c r="K669" i="1"/>
  <c r="E669" i="1"/>
  <c r="B669" i="1"/>
  <c r="K668" i="1"/>
  <c r="E668" i="1"/>
  <c r="B668" i="1"/>
  <c r="K667" i="1"/>
  <c r="E667" i="1"/>
  <c r="B667" i="1"/>
  <c r="K666" i="1"/>
  <c r="E666" i="1"/>
  <c r="B666" i="1"/>
  <c r="K665" i="1"/>
  <c r="E665" i="1"/>
  <c r="B665" i="1"/>
  <c r="K664" i="1"/>
  <c r="E664" i="1"/>
  <c r="B664" i="1"/>
  <c r="K663" i="1"/>
  <c r="E663" i="1"/>
  <c r="B663" i="1"/>
  <c r="K662" i="1"/>
  <c r="E662" i="1"/>
  <c r="B662" i="1"/>
  <c r="K661" i="1"/>
  <c r="E661" i="1"/>
  <c r="B661" i="1"/>
  <c r="K660" i="1"/>
  <c r="E660" i="1"/>
  <c r="B660" i="1"/>
  <c r="K659" i="1"/>
  <c r="E659" i="1"/>
  <c r="B659" i="1"/>
  <c r="K658" i="1"/>
  <c r="E658" i="1"/>
  <c r="B658" i="1"/>
  <c r="K657" i="1"/>
  <c r="E657" i="1"/>
  <c r="B657" i="1"/>
  <c r="K656" i="1"/>
  <c r="E656" i="1"/>
  <c r="B656" i="1"/>
  <c r="K655" i="1"/>
  <c r="E655" i="1"/>
  <c r="B655" i="1"/>
  <c r="K654" i="1"/>
  <c r="E654" i="1"/>
  <c r="B654" i="1"/>
  <c r="K653" i="1"/>
  <c r="E653" i="1"/>
  <c r="B653" i="1"/>
  <c r="K652" i="1"/>
  <c r="E652" i="1"/>
  <c r="B652" i="1"/>
  <c r="K651" i="1"/>
  <c r="E651" i="1"/>
  <c r="B651" i="1"/>
  <c r="K650" i="1"/>
  <c r="E650" i="1"/>
  <c r="B650" i="1"/>
  <c r="K649" i="1"/>
  <c r="E649" i="1"/>
  <c r="B649" i="1"/>
  <c r="K648" i="1"/>
  <c r="E648" i="1"/>
  <c r="B648" i="1"/>
  <c r="K647" i="1"/>
  <c r="E647" i="1"/>
  <c r="B647" i="1"/>
  <c r="K646" i="1"/>
  <c r="E646" i="1"/>
  <c r="B646" i="1"/>
  <c r="K645" i="1"/>
  <c r="E645" i="1"/>
  <c r="B645" i="1"/>
  <c r="K644" i="1"/>
  <c r="E644" i="1"/>
  <c r="B644" i="1"/>
  <c r="K643" i="1"/>
  <c r="E643" i="1"/>
  <c r="B643" i="1"/>
  <c r="K642" i="1"/>
  <c r="E642" i="1"/>
  <c r="B642" i="1"/>
  <c r="K641" i="1"/>
  <c r="E641" i="1"/>
  <c r="B641" i="1"/>
  <c r="K640" i="1"/>
  <c r="E640" i="1"/>
  <c r="B640" i="1"/>
  <c r="K639" i="1"/>
  <c r="E639" i="1"/>
  <c r="B639" i="1"/>
  <c r="K638" i="1"/>
  <c r="E638" i="1"/>
  <c r="B638" i="1"/>
  <c r="K637" i="1"/>
  <c r="E637" i="1"/>
  <c r="B637" i="1"/>
  <c r="K636" i="1"/>
  <c r="E636" i="1"/>
  <c r="B636" i="1"/>
  <c r="K635" i="1"/>
  <c r="E635" i="1"/>
  <c r="B635" i="1"/>
  <c r="K634" i="1"/>
  <c r="E634" i="1"/>
  <c r="B634" i="1"/>
  <c r="K633" i="1"/>
  <c r="E633" i="1"/>
  <c r="B633" i="1"/>
  <c r="K632" i="1"/>
  <c r="E632" i="1"/>
  <c r="B632" i="1"/>
  <c r="K631" i="1"/>
  <c r="E631" i="1"/>
  <c r="B631" i="1"/>
  <c r="K630" i="1"/>
  <c r="E630" i="1"/>
  <c r="B630" i="1"/>
  <c r="K629" i="1"/>
  <c r="E629" i="1"/>
  <c r="B629" i="1"/>
  <c r="K628" i="1"/>
  <c r="E628" i="1"/>
  <c r="B628" i="1"/>
  <c r="K627" i="1"/>
  <c r="E627" i="1"/>
  <c r="B627" i="1"/>
  <c r="K626" i="1"/>
  <c r="E626" i="1"/>
  <c r="B626" i="1"/>
  <c r="K625" i="1"/>
  <c r="E625" i="1"/>
  <c r="B625" i="1"/>
  <c r="K624" i="1"/>
  <c r="E624" i="1"/>
  <c r="B624" i="1"/>
  <c r="K623" i="1"/>
  <c r="E623" i="1"/>
  <c r="B623" i="1"/>
  <c r="K622" i="1"/>
  <c r="E622" i="1"/>
  <c r="B622" i="1"/>
  <c r="K621" i="1"/>
  <c r="E621" i="1"/>
  <c r="B621" i="1"/>
  <c r="K620" i="1"/>
  <c r="E620" i="1"/>
  <c r="B620" i="1"/>
  <c r="K619" i="1"/>
  <c r="E619" i="1"/>
  <c r="B619" i="1"/>
  <c r="K618" i="1"/>
  <c r="E618" i="1"/>
  <c r="B618" i="1"/>
  <c r="K617" i="1"/>
  <c r="E617" i="1"/>
  <c r="B617" i="1"/>
  <c r="K616" i="1"/>
  <c r="E616" i="1"/>
  <c r="B616" i="1"/>
  <c r="K615" i="1"/>
  <c r="E615" i="1"/>
  <c r="B615" i="1"/>
  <c r="K614" i="1"/>
  <c r="E614" i="1"/>
  <c r="B614" i="1"/>
  <c r="K613" i="1"/>
  <c r="E613" i="1"/>
  <c r="B613" i="1"/>
  <c r="K612" i="1"/>
  <c r="E612" i="1"/>
  <c r="B612" i="1"/>
  <c r="K611" i="1"/>
  <c r="E611" i="1"/>
  <c r="B611" i="1"/>
  <c r="K610" i="1"/>
  <c r="E610" i="1"/>
  <c r="B610" i="1"/>
  <c r="K609" i="1"/>
  <c r="E609" i="1"/>
  <c r="B609" i="1"/>
  <c r="K608" i="1"/>
  <c r="E608" i="1"/>
  <c r="B608" i="1"/>
  <c r="K607" i="1"/>
  <c r="E607" i="1"/>
  <c r="B607" i="1"/>
  <c r="K606" i="1"/>
  <c r="E606" i="1"/>
  <c r="B606" i="1"/>
  <c r="K605" i="1"/>
  <c r="E605" i="1"/>
  <c r="B605" i="1"/>
  <c r="K604" i="1"/>
  <c r="E604" i="1"/>
  <c r="B604" i="1"/>
  <c r="K603" i="1"/>
  <c r="E603" i="1"/>
  <c r="B603" i="1"/>
  <c r="K602" i="1"/>
  <c r="E602" i="1"/>
  <c r="B602" i="1"/>
  <c r="K601" i="1"/>
  <c r="E601" i="1"/>
  <c r="B601" i="1"/>
  <c r="K600" i="1"/>
  <c r="E600" i="1"/>
  <c r="B600" i="1"/>
  <c r="K599" i="1"/>
  <c r="E599" i="1"/>
  <c r="B599" i="1"/>
  <c r="K598" i="1"/>
  <c r="E598" i="1"/>
  <c r="B598" i="1"/>
  <c r="K597" i="1"/>
  <c r="E597" i="1"/>
  <c r="B597" i="1"/>
  <c r="K596" i="1"/>
  <c r="E596" i="1"/>
  <c r="B596" i="1"/>
  <c r="K595" i="1"/>
  <c r="E595" i="1"/>
  <c r="B595" i="1"/>
  <c r="K594" i="1"/>
  <c r="E594" i="1"/>
  <c r="B594" i="1"/>
  <c r="K593" i="1"/>
  <c r="E593" i="1"/>
  <c r="B593" i="1"/>
  <c r="K592" i="1"/>
  <c r="E592" i="1"/>
  <c r="B592" i="1"/>
  <c r="K591" i="1"/>
  <c r="E591" i="1"/>
  <c r="B591" i="1"/>
  <c r="K590" i="1"/>
  <c r="E590" i="1"/>
  <c r="B590" i="1"/>
  <c r="K589" i="1"/>
  <c r="E589" i="1"/>
  <c r="B589" i="1"/>
  <c r="K588" i="1"/>
  <c r="E588" i="1"/>
  <c r="B588" i="1"/>
  <c r="K587" i="1"/>
  <c r="E587" i="1"/>
  <c r="B587" i="1"/>
  <c r="K586" i="1"/>
  <c r="E586" i="1"/>
  <c r="B586" i="1"/>
  <c r="K585" i="1"/>
  <c r="E585" i="1"/>
  <c r="B585" i="1"/>
  <c r="K584" i="1"/>
  <c r="E584" i="1"/>
  <c r="B584" i="1"/>
  <c r="K583" i="1"/>
  <c r="E583" i="1"/>
  <c r="B583" i="1"/>
  <c r="K582" i="1"/>
  <c r="E582" i="1"/>
  <c r="B582" i="1"/>
  <c r="K581" i="1"/>
  <c r="E581" i="1"/>
  <c r="B581" i="1"/>
  <c r="K580" i="1"/>
  <c r="E580" i="1"/>
  <c r="B580" i="1"/>
  <c r="K579" i="1"/>
  <c r="E579" i="1"/>
  <c r="B579" i="1"/>
  <c r="K578" i="1"/>
  <c r="E578" i="1"/>
  <c r="B578" i="1"/>
  <c r="K577" i="1"/>
  <c r="E577" i="1"/>
  <c r="B577" i="1"/>
  <c r="K576" i="1"/>
  <c r="E576" i="1"/>
  <c r="B576" i="1"/>
  <c r="K575" i="1"/>
  <c r="E575" i="1"/>
  <c r="B575" i="1"/>
  <c r="K574" i="1"/>
  <c r="E574" i="1"/>
  <c r="B574" i="1"/>
  <c r="K573" i="1"/>
  <c r="E573" i="1"/>
  <c r="B573" i="1"/>
  <c r="K572" i="1"/>
  <c r="E572" i="1"/>
  <c r="B572" i="1"/>
  <c r="K571" i="1"/>
  <c r="E571" i="1"/>
  <c r="B571" i="1"/>
  <c r="K570" i="1"/>
  <c r="E570" i="1"/>
  <c r="B570" i="1"/>
  <c r="K569" i="1"/>
  <c r="E569" i="1"/>
  <c r="B569" i="1"/>
  <c r="K568" i="1"/>
  <c r="E568" i="1"/>
  <c r="B568" i="1"/>
  <c r="K567" i="1"/>
  <c r="E567" i="1"/>
  <c r="B567" i="1"/>
  <c r="K566" i="1"/>
  <c r="E566" i="1"/>
  <c r="B566" i="1"/>
  <c r="K565" i="1"/>
  <c r="E565" i="1"/>
  <c r="B565" i="1"/>
  <c r="K564" i="1"/>
  <c r="E564" i="1"/>
  <c r="B564" i="1"/>
  <c r="K563" i="1"/>
  <c r="E563" i="1"/>
  <c r="B563" i="1"/>
  <c r="K562" i="1"/>
  <c r="E562" i="1"/>
  <c r="B562" i="1"/>
  <c r="K561" i="1"/>
  <c r="E561" i="1"/>
  <c r="B561" i="1"/>
  <c r="K560" i="1"/>
  <c r="E560" i="1"/>
  <c r="B560" i="1"/>
  <c r="K559" i="1"/>
  <c r="E559" i="1"/>
  <c r="B559" i="1"/>
  <c r="K558" i="1"/>
  <c r="E558" i="1"/>
  <c r="B558" i="1"/>
  <c r="K557" i="1"/>
  <c r="E557" i="1"/>
  <c r="B557" i="1"/>
  <c r="K556" i="1"/>
  <c r="E556" i="1"/>
  <c r="B556" i="1"/>
  <c r="K555" i="1"/>
  <c r="E555" i="1"/>
  <c r="B555" i="1"/>
  <c r="K554" i="1"/>
  <c r="E554" i="1"/>
  <c r="B554" i="1"/>
  <c r="K553" i="1"/>
  <c r="E553" i="1"/>
  <c r="B553" i="1"/>
  <c r="K552" i="1"/>
  <c r="E552" i="1"/>
  <c r="B552" i="1"/>
  <c r="K551" i="1"/>
  <c r="E551" i="1"/>
  <c r="B551" i="1"/>
  <c r="K550" i="1"/>
  <c r="E550" i="1"/>
  <c r="B550" i="1"/>
  <c r="K549" i="1"/>
  <c r="E549" i="1"/>
  <c r="B549" i="1"/>
  <c r="K548" i="1"/>
  <c r="E548" i="1"/>
  <c r="B548" i="1"/>
  <c r="K547" i="1"/>
  <c r="E547" i="1"/>
  <c r="B547" i="1"/>
  <c r="K546" i="1"/>
  <c r="E546" i="1"/>
  <c r="B546" i="1"/>
  <c r="K545" i="1"/>
  <c r="E545" i="1"/>
  <c r="B545" i="1"/>
  <c r="K544" i="1"/>
  <c r="E544" i="1"/>
  <c r="B544" i="1"/>
  <c r="K543" i="1"/>
  <c r="E543" i="1"/>
  <c r="B543" i="1"/>
  <c r="K542" i="1"/>
  <c r="E542" i="1"/>
  <c r="B542" i="1"/>
  <c r="K541" i="1"/>
  <c r="E541" i="1"/>
  <c r="B541" i="1"/>
  <c r="K540" i="1"/>
  <c r="E540" i="1"/>
  <c r="B540" i="1"/>
  <c r="K539" i="1"/>
  <c r="E539" i="1"/>
  <c r="B539" i="1"/>
  <c r="K538" i="1"/>
  <c r="E538" i="1"/>
  <c r="B538" i="1"/>
  <c r="K537" i="1"/>
  <c r="E537" i="1"/>
  <c r="B537" i="1"/>
  <c r="K536" i="1"/>
  <c r="E536" i="1"/>
  <c r="B536" i="1"/>
  <c r="K535" i="1"/>
  <c r="E535" i="1"/>
  <c r="B535" i="1"/>
  <c r="K534" i="1"/>
  <c r="E534" i="1"/>
  <c r="B534" i="1"/>
  <c r="K533" i="1"/>
  <c r="E533" i="1"/>
  <c r="B533" i="1"/>
  <c r="K532" i="1"/>
  <c r="E532" i="1"/>
  <c r="B532" i="1"/>
  <c r="K531" i="1"/>
  <c r="E531" i="1"/>
  <c r="B531" i="1"/>
  <c r="K530" i="1"/>
  <c r="E530" i="1"/>
  <c r="B530" i="1"/>
  <c r="K529" i="1"/>
  <c r="E529" i="1"/>
  <c r="B529" i="1"/>
  <c r="K528" i="1"/>
  <c r="E528" i="1"/>
  <c r="B528" i="1"/>
  <c r="K527" i="1"/>
  <c r="E527" i="1"/>
  <c r="B527" i="1"/>
  <c r="K526" i="1"/>
  <c r="E526" i="1"/>
  <c r="B526" i="1"/>
  <c r="K525" i="1"/>
  <c r="E525" i="1"/>
  <c r="B525" i="1"/>
  <c r="K524" i="1"/>
  <c r="E524" i="1"/>
  <c r="B524" i="1"/>
  <c r="K523" i="1"/>
  <c r="E523" i="1"/>
  <c r="B523" i="1"/>
  <c r="K522" i="1"/>
  <c r="E522" i="1"/>
  <c r="B522" i="1"/>
  <c r="K521" i="1"/>
  <c r="E521" i="1"/>
  <c r="B521" i="1"/>
  <c r="K520" i="1"/>
  <c r="E520" i="1"/>
  <c r="B520" i="1"/>
  <c r="K519" i="1"/>
  <c r="E519" i="1"/>
  <c r="B519" i="1"/>
  <c r="K518" i="1"/>
  <c r="E518" i="1"/>
  <c r="B518" i="1"/>
  <c r="K517" i="1"/>
  <c r="E517" i="1"/>
  <c r="B517" i="1"/>
  <c r="K516" i="1"/>
  <c r="E516" i="1"/>
  <c r="B516" i="1"/>
  <c r="K515" i="1"/>
  <c r="E515" i="1"/>
  <c r="B515" i="1"/>
  <c r="K514" i="1"/>
  <c r="E514" i="1"/>
  <c r="B514" i="1"/>
  <c r="K513" i="1"/>
  <c r="E513" i="1"/>
  <c r="B513" i="1"/>
  <c r="K512" i="1"/>
  <c r="E512" i="1"/>
  <c r="B512" i="1"/>
  <c r="K511" i="1"/>
  <c r="E511" i="1"/>
  <c r="B511" i="1"/>
  <c r="K510" i="1"/>
  <c r="E510" i="1"/>
  <c r="B510" i="1"/>
  <c r="K509" i="1"/>
  <c r="E509" i="1"/>
  <c r="B509" i="1"/>
  <c r="K508" i="1"/>
  <c r="E508" i="1"/>
  <c r="B508" i="1"/>
  <c r="K507" i="1"/>
  <c r="E507" i="1"/>
  <c r="B507" i="1"/>
  <c r="K506" i="1"/>
  <c r="E506" i="1"/>
  <c r="B506" i="1"/>
  <c r="K505" i="1"/>
  <c r="E505" i="1"/>
  <c r="B505" i="1"/>
  <c r="K504" i="1"/>
  <c r="E504" i="1"/>
  <c r="B504" i="1"/>
  <c r="K503" i="1"/>
  <c r="E503" i="1"/>
  <c r="B503" i="1"/>
  <c r="K502" i="1"/>
  <c r="E502" i="1"/>
  <c r="B502" i="1"/>
  <c r="K501" i="1"/>
  <c r="E501" i="1"/>
  <c r="B501" i="1"/>
  <c r="K500" i="1"/>
  <c r="E500" i="1"/>
  <c r="B500" i="1"/>
  <c r="K499" i="1"/>
  <c r="E499" i="1"/>
  <c r="B499" i="1"/>
  <c r="K498" i="1"/>
  <c r="E498" i="1"/>
  <c r="B498" i="1"/>
  <c r="K497" i="1"/>
  <c r="E497" i="1"/>
  <c r="B497" i="1"/>
  <c r="K496" i="1"/>
  <c r="E496" i="1"/>
  <c r="B496" i="1"/>
  <c r="K495" i="1"/>
  <c r="E495" i="1"/>
  <c r="B495" i="1"/>
  <c r="K494" i="1"/>
  <c r="E494" i="1"/>
  <c r="B494" i="1"/>
  <c r="K493" i="1"/>
  <c r="E493" i="1"/>
  <c r="B493" i="1"/>
  <c r="K492" i="1"/>
  <c r="E492" i="1"/>
  <c r="B492" i="1"/>
  <c r="K491" i="1"/>
  <c r="E491" i="1"/>
  <c r="B491" i="1"/>
  <c r="K490" i="1"/>
  <c r="E490" i="1"/>
  <c r="B490" i="1"/>
  <c r="K489" i="1"/>
  <c r="E489" i="1"/>
  <c r="B489" i="1"/>
  <c r="K488" i="1"/>
  <c r="E488" i="1"/>
  <c r="B488" i="1"/>
  <c r="K487" i="1"/>
  <c r="E487" i="1"/>
  <c r="B487" i="1"/>
  <c r="K486" i="1"/>
  <c r="E486" i="1"/>
  <c r="B486" i="1"/>
  <c r="K485" i="1"/>
  <c r="E485" i="1"/>
  <c r="B485" i="1"/>
  <c r="K484" i="1"/>
  <c r="E484" i="1"/>
  <c r="B484" i="1"/>
  <c r="K483" i="1"/>
  <c r="E483" i="1"/>
  <c r="B483" i="1"/>
  <c r="K482" i="1"/>
  <c r="E482" i="1"/>
  <c r="B482" i="1"/>
  <c r="K481" i="1"/>
  <c r="E481" i="1"/>
  <c r="B481" i="1"/>
  <c r="K480" i="1"/>
  <c r="E480" i="1"/>
  <c r="B480" i="1"/>
  <c r="K479" i="1"/>
  <c r="E479" i="1"/>
  <c r="B479" i="1"/>
  <c r="K478" i="1"/>
  <c r="E478" i="1"/>
  <c r="B478" i="1"/>
  <c r="K477" i="1"/>
  <c r="E477" i="1"/>
  <c r="B477" i="1"/>
  <c r="K476" i="1"/>
  <c r="E476" i="1"/>
  <c r="B476" i="1"/>
  <c r="K475" i="1"/>
  <c r="E475" i="1"/>
  <c r="B475" i="1"/>
  <c r="K474" i="1"/>
  <c r="E474" i="1"/>
  <c r="B474" i="1"/>
  <c r="K473" i="1"/>
  <c r="E473" i="1"/>
  <c r="B473" i="1"/>
  <c r="K472" i="1"/>
  <c r="E472" i="1"/>
  <c r="B472" i="1"/>
  <c r="K471" i="1"/>
  <c r="E471" i="1"/>
  <c r="B471" i="1"/>
  <c r="K470" i="1"/>
  <c r="E470" i="1"/>
  <c r="B470" i="1"/>
  <c r="K469" i="1"/>
  <c r="E469" i="1"/>
  <c r="B469" i="1"/>
  <c r="K468" i="1"/>
  <c r="E468" i="1"/>
  <c r="B468" i="1"/>
  <c r="K467" i="1"/>
  <c r="E467" i="1"/>
  <c r="B467" i="1"/>
  <c r="K466" i="1"/>
  <c r="E466" i="1"/>
  <c r="B466" i="1"/>
  <c r="K465" i="1"/>
  <c r="E465" i="1"/>
  <c r="B465" i="1"/>
  <c r="K464" i="1"/>
  <c r="E464" i="1"/>
  <c r="B464" i="1"/>
  <c r="K463" i="1"/>
  <c r="E463" i="1"/>
  <c r="B463" i="1"/>
  <c r="K462" i="1"/>
  <c r="E462" i="1"/>
  <c r="B462" i="1"/>
  <c r="K461" i="1"/>
  <c r="E461" i="1"/>
  <c r="B461" i="1"/>
  <c r="K460" i="1"/>
  <c r="E460" i="1"/>
  <c r="B460" i="1"/>
  <c r="K459" i="1"/>
  <c r="E459" i="1"/>
  <c r="B459" i="1"/>
  <c r="K458" i="1"/>
  <c r="E458" i="1"/>
  <c r="B458" i="1"/>
  <c r="K457" i="1"/>
  <c r="E457" i="1"/>
  <c r="B457" i="1"/>
  <c r="K456" i="1"/>
  <c r="E456" i="1"/>
  <c r="B456" i="1"/>
  <c r="K455" i="1"/>
  <c r="E455" i="1"/>
  <c r="B455" i="1"/>
  <c r="K454" i="1"/>
  <c r="E454" i="1"/>
  <c r="B454" i="1"/>
  <c r="K453" i="1"/>
  <c r="E453" i="1"/>
  <c r="B453" i="1"/>
  <c r="K452" i="1"/>
  <c r="E452" i="1"/>
  <c r="B452" i="1"/>
  <c r="K451" i="1"/>
  <c r="E451" i="1"/>
  <c r="B451" i="1"/>
  <c r="K450" i="1"/>
  <c r="E450" i="1"/>
  <c r="B450" i="1"/>
  <c r="K449" i="1"/>
  <c r="E449" i="1"/>
  <c r="B449" i="1"/>
  <c r="K448" i="1"/>
  <c r="E448" i="1"/>
  <c r="B448" i="1"/>
  <c r="K447" i="1"/>
  <c r="E447" i="1"/>
  <c r="B447" i="1"/>
  <c r="K446" i="1"/>
  <c r="E446" i="1"/>
  <c r="B446" i="1"/>
  <c r="K445" i="1"/>
  <c r="E445" i="1"/>
  <c r="B445" i="1"/>
  <c r="K444" i="1"/>
  <c r="E444" i="1"/>
  <c r="B444" i="1"/>
  <c r="K443" i="1"/>
  <c r="E443" i="1"/>
  <c r="B443" i="1"/>
  <c r="K442" i="1"/>
  <c r="E442" i="1"/>
  <c r="B442" i="1"/>
  <c r="K441" i="1"/>
  <c r="E441" i="1"/>
  <c r="B441" i="1"/>
  <c r="K440" i="1"/>
  <c r="E440" i="1"/>
  <c r="B440" i="1"/>
  <c r="K439" i="1"/>
  <c r="E439" i="1"/>
  <c r="B439" i="1"/>
  <c r="K438" i="1"/>
  <c r="E438" i="1"/>
  <c r="B438" i="1"/>
  <c r="K437" i="1"/>
  <c r="E437" i="1"/>
  <c r="B437" i="1"/>
  <c r="K436" i="1"/>
  <c r="E436" i="1"/>
  <c r="B436" i="1"/>
  <c r="K435" i="1"/>
  <c r="E435" i="1"/>
  <c r="B435" i="1"/>
  <c r="K434" i="1"/>
  <c r="E434" i="1"/>
  <c r="B434" i="1"/>
  <c r="K433" i="1"/>
  <c r="E433" i="1"/>
  <c r="B433" i="1"/>
  <c r="K432" i="1"/>
  <c r="E432" i="1"/>
  <c r="B432" i="1"/>
  <c r="K431" i="1"/>
  <c r="E431" i="1"/>
  <c r="B431" i="1"/>
  <c r="K430" i="1"/>
  <c r="E430" i="1"/>
  <c r="B430" i="1"/>
  <c r="K429" i="1"/>
  <c r="E429" i="1"/>
  <c r="B429" i="1"/>
  <c r="K428" i="1"/>
  <c r="E428" i="1"/>
  <c r="B428" i="1"/>
  <c r="K427" i="1"/>
  <c r="E427" i="1"/>
  <c r="B427" i="1"/>
  <c r="K426" i="1"/>
  <c r="E426" i="1"/>
  <c r="B426" i="1"/>
  <c r="K425" i="1"/>
  <c r="E425" i="1"/>
  <c r="B425" i="1"/>
  <c r="K424" i="1"/>
  <c r="E424" i="1"/>
  <c r="B424" i="1"/>
  <c r="K423" i="1"/>
  <c r="E423" i="1"/>
  <c r="B423" i="1"/>
  <c r="K422" i="1"/>
  <c r="E422" i="1"/>
  <c r="B422" i="1"/>
  <c r="K421" i="1"/>
  <c r="E421" i="1"/>
  <c r="B421" i="1"/>
  <c r="K420" i="1"/>
  <c r="E420" i="1"/>
  <c r="B420" i="1"/>
  <c r="K419" i="1"/>
  <c r="E419" i="1"/>
  <c r="B419" i="1"/>
  <c r="K418" i="1"/>
  <c r="E418" i="1"/>
  <c r="B418" i="1"/>
  <c r="K417" i="1"/>
  <c r="E417" i="1"/>
  <c r="B417" i="1"/>
  <c r="K416" i="1"/>
  <c r="E416" i="1"/>
  <c r="B416" i="1"/>
  <c r="K415" i="1"/>
  <c r="E415" i="1"/>
  <c r="B415" i="1"/>
  <c r="K414" i="1"/>
  <c r="E414" i="1"/>
  <c r="B414" i="1"/>
  <c r="K413" i="1"/>
  <c r="E413" i="1"/>
  <c r="B413" i="1"/>
  <c r="K412" i="1"/>
  <c r="E412" i="1"/>
  <c r="B412" i="1"/>
  <c r="K411" i="1"/>
  <c r="E411" i="1"/>
  <c r="B411" i="1"/>
  <c r="K410" i="1"/>
  <c r="E410" i="1"/>
  <c r="B410" i="1"/>
  <c r="K409" i="1"/>
  <c r="E409" i="1"/>
  <c r="B409" i="1"/>
  <c r="K408" i="1"/>
  <c r="E408" i="1"/>
  <c r="B408" i="1"/>
  <c r="K407" i="1"/>
  <c r="E407" i="1"/>
  <c r="B407" i="1"/>
  <c r="K406" i="1"/>
  <c r="E406" i="1"/>
  <c r="B406" i="1"/>
  <c r="K405" i="1"/>
  <c r="E405" i="1"/>
  <c r="B405" i="1"/>
  <c r="K404" i="1"/>
  <c r="E404" i="1"/>
  <c r="B404" i="1"/>
  <c r="K403" i="1"/>
  <c r="E403" i="1"/>
  <c r="B403" i="1"/>
  <c r="K402" i="1"/>
  <c r="E402" i="1"/>
  <c r="B402" i="1"/>
  <c r="K401" i="1"/>
  <c r="E401" i="1"/>
  <c r="B401" i="1"/>
  <c r="K400" i="1"/>
  <c r="E400" i="1"/>
  <c r="B400" i="1"/>
  <c r="K399" i="1"/>
  <c r="E399" i="1"/>
  <c r="B399" i="1"/>
  <c r="K398" i="1"/>
  <c r="E398" i="1"/>
  <c r="B398" i="1"/>
  <c r="K397" i="1"/>
  <c r="E397" i="1"/>
  <c r="B397" i="1"/>
  <c r="K396" i="1"/>
  <c r="E396" i="1"/>
  <c r="B396" i="1"/>
  <c r="K395" i="1"/>
  <c r="E395" i="1"/>
  <c r="B395" i="1"/>
  <c r="K394" i="1"/>
  <c r="E394" i="1"/>
  <c r="B394" i="1"/>
  <c r="K393" i="1"/>
  <c r="E393" i="1"/>
  <c r="B393" i="1"/>
  <c r="K392" i="1"/>
  <c r="E392" i="1"/>
  <c r="B392" i="1"/>
  <c r="K391" i="1"/>
  <c r="E391" i="1"/>
  <c r="B391" i="1"/>
  <c r="K390" i="1"/>
  <c r="E390" i="1"/>
  <c r="B390" i="1"/>
  <c r="K389" i="1"/>
  <c r="E389" i="1"/>
  <c r="B389" i="1"/>
  <c r="K388" i="1"/>
  <c r="E388" i="1"/>
  <c r="B388" i="1"/>
  <c r="K387" i="1"/>
  <c r="E387" i="1"/>
  <c r="B387" i="1"/>
  <c r="K386" i="1"/>
  <c r="E386" i="1"/>
  <c r="B386" i="1"/>
  <c r="K385" i="1"/>
  <c r="E385" i="1"/>
  <c r="B385" i="1"/>
  <c r="K384" i="1"/>
  <c r="E384" i="1"/>
  <c r="B384" i="1"/>
  <c r="K383" i="1"/>
  <c r="E383" i="1"/>
  <c r="B383" i="1"/>
  <c r="K382" i="1"/>
  <c r="E382" i="1"/>
  <c r="B382" i="1"/>
  <c r="K381" i="1"/>
  <c r="E381" i="1"/>
  <c r="B381" i="1"/>
  <c r="K380" i="1"/>
  <c r="E380" i="1"/>
  <c r="B380" i="1"/>
  <c r="K379" i="1"/>
  <c r="E379" i="1"/>
  <c r="B379" i="1"/>
  <c r="K378" i="1"/>
  <c r="E378" i="1"/>
  <c r="B378" i="1"/>
  <c r="K377" i="1"/>
  <c r="E377" i="1"/>
  <c r="B377" i="1"/>
  <c r="K376" i="1"/>
  <c r="E376" i="1"/>
  <c r="B376" i="1"/>
  <c r="K375" i="1"/>
  <c r="E375" i="1"/>
  <c r="B375" i="1"/>
  <c r="K374" i="1"/>
  <c r="E374" i="1"/>
  <c r="B374" i="1"/>
  <c r="K373" i="1"/>
  <c r="E373" i="1"/>
  <c r="B373" i="1"/>
  <c r="K372" i="1"/>
  <c r="E372" i="1"/>
  <c r="B372" i="1"/>
  <c r="K371" i="1"/>
  <c r="E371" i="1"/>
  <c r="B371" i="1"/>
  <c r="K370" i="1"/>
  <c r="E370" i="1"/>
  <c r="B370" i="1"/>
  <c r="K369" i="1"/>
  <c r="E369" i="1"/>
  <c r="B369" i="1"/>
  <c r="K368" i="1"/>
  <c r="E368" i="1"/>
  <c r="B368" i="1"/>
  <c r="K367" i="1"/>
  <c r="E367" i="1"/>
  <c r="B367" i="1"/>
  <c r="K366" i="1"/>
  <c r="E366" i="1"/>
  <c r="B366" i="1"/>
  <c r="K365" i="1"/>
  <c r="E365" i="1"/>
  <c r="B365" i="1"/>
  <c r="K364" i="1"/>
  <c r="E364" i="1"/>
  <c r="B364" i="1"/>
  <c r="K363" i="1"/>
  <c r="E363" i="1"/>
  <c r="B363" i="1"/>
  <c r="K362" i="1"/>
  <c r="E362" i="1"/>
  <c r="B362" i="1"/>
  <c r="K361" i="1"/>
  <c r="E361" i="1"/>
  <c r="B361" i="1"/>
  <c r="K360" i="1"/>
  <c r="E360" i="1"/>
  <c r="B360" i="1"/>
  <c r="K359" i="1"/>
  <c r="E359" i="1"/>
  <c r="B359" i="1"/>
  <c r="K358" i="1"/>
  <c r="E358" i="1"/>
  <c r="B358" i="1"/>
  <c r="K357" i="1"/>
  <c r="E357" i="1"/>
  <c r="B357" i="1"/>
  <c r="K356" i="1"/>
  <c r="E356" i="1"/>
  <c r="B356" i="1"/>
  <c r="K355" i="1"/>
  <c r="E355" i="1"/>
  <c r="B355" i="1"/>
  <c r="K354" i="1"/>
  <c r="E354" i="1"/>
  <c r="B354" i="1"/>
  <c r="K353" i="1"/>
  <c r="E353" i="1"/>
  <c r="B353" i="1"/>
  <c r="K352" i="1"/>
  <c r="E352" i="1"/>
  <c r="B352" i="1"/>
  <c r="K351" i="1"/>
  <c r="E351" i="1"/>
  <c r="B351" i="1"/>
  <c r="K350" i="1"/>
  <c r="E350" i="1"/>
  <c r="B350" i="1"/>
  <c r="K349" i="1"/>
  <c r="E349" i="1"/>
  <c r="B349" i="1"/>
  <c r="K348" i="1"/>
  <c r="E348" i="1"/>
  <c r="B348" i="1"/>
  <c r="K347" i="1"/>
  <c r="E347" i="1"/>
  <c r="B347" i="1"/>
  <c r="K346" i="1"/>
  <c r="E346" i="1"/>
  <c r="B346" i="1"/>
  <c r="K345" i="1"/>
  <c r="E345" i="1"/>
  <c r="B345" i="1"/>
  <c r="K344" i="1"/>
  <c r="E344" i="1"/>
  <c r="B344" i="1"/>
  <c r="K343" i="1"/>
  <c r="E343" i="1"/>
  <c r="B343" i="1"/>
  <c r="K342" i="1"/>
  <c r="E342" i="1"/>
  <c r="B342" i="1"/>
  <c r="K341" i="1"/>
  <c r="E341" i="1"/>
  <c r="B341" i="1"/>
  <c r="K340" i="1"/>
  <c r="E340" i="1"/>
  <c r="B340" i="1"/>
  <c r="K339" i="1"/>
  <c r="E339" i="1"/>
  <c r="B339" i="1"/>
  <c r="K338" i="1"/>
  <c r="E338" i="1"/>
  <c r="B338" i="1"/>
  <c r="K337" i="1"/>
  <c r="E337" i="1"/>
  <c r="B337" i="1"/>
  <c r="K336" i="1"/>
  <c r="E336" i="1"/>
  <c r="B336" i="1"/>
  <c r="K335" i="1"/>
  <c r="E335" i="1"/>
  <c r="B335" i="1"/>
  <c r="K334" i="1"/>
  <c r="E334" i="1"/>
  <c r="B334" i="1"/>
  <c r="K333" i="1"/>
  <c r="E333" i="1"/>
  <c r="B333" i="1"/>
  <c r="K332" i="1"/>
  <c r="E332" i="1"/>
  <c r="B332" i="1"/>
  <c r="K331" i="1"/>
  <c r="E331" i="1"/>
  <c r="B331" i="1"/>
  <c r="K330" i="1"/>
  <c r="E330" i="1"/>
  <c r="B330" i="1"/>
  <c r="K329" i="1"/>
  <c r="E329" i="1"/>
  <c r="B329" i="1"/>
  <c r="K328" i="1"/>
  <c r="E328" i="1"/>
  <c r="B328" i="1"/>
  <c r="K327" i="1"/>
  <c r="E327" i="1"/>
  <c r="B327" i="1"/>
  <c r="K326" i="1"/>
  <c r="E326" i="1"/>
  <c r="B326" i="1"/>
  <c r="K325" i="1"/>
  <c r="E325" i="1"/>
  <c r="B325" i="1"/>
  <c r="K324" i="1"/>
  <c r="E324" i="1"/>
  <c r="B324" i="1"/>
  <c r="K323" i="1"/>
  <c r="E323" i="1"/>
  <c r="B323" i="1"/>
  <c r="K322" i="1"/>
  <c r="E322" i="1"/>
  <c r="B322" i="1"/>
  <c r="K321" i="1"/>
  <c r="E321" i="1"/>
  <c r="B321" i="1"/>
  <c r="K320" i="1"/>
  <c r="E320" i="1"/>
  <c r="B320" i="1"/>
  <c r="K319" i="1"/>
  <c r="E319" i="1"/>
  <c r="B319" i="1"/>
  <c r="K318" i="1"/>
  <c r="E318" i="1"/>
  <c r="B318" i="1"/>
  <c r="K317" i="1"/>
  <c r="E317" i="1"/>
  <c r="B317" i="1"/>
  <c r="K316" i="1"/>
  <c r="E316" i="1"/>
  <c r="B316" i="1"/>
  <c r="K315" i="1"/>
  <c r="E315" i="1"/>
  <c r="B315" i="1"/>
  <c r="K314" i="1"/>
  <c r="E314" i="1"/>
  <c r="B314" i="1"/>
  <c r="K313" i="1"/>
  <c r="E313" i="1"/>
  <c r="B313" i="1"/>
  <c r="K312" i="1"/>
  <c r="E312" i="1"/>
  <c r="B312" i="1"/>
  <c r="K311" i="1"/>
  <c r="E311" i="1"/>
  <c r="B311" i="1"/>
  <c r="K310" i="1"/>
  <c r="E310" i="1"/>
  <c r="B310" i="1"/>
  <c r="K309" i="1"/>
  <c r="E309" i="1"/>
  <c r="B309" i="1"/>
  <c r="K308" i="1"/>
  <c r="E308" i="1"/>
  <c r="B308" i="1"/>
  <c r="K307" i="1"/>
  <c r="E307" i="1"/>
  <c r="B307" i="1"/>
  <c r="K306" i="1"/>
  <c r="E306" i="1"/>
  <c r="B306" i="1"/>
  <c r="K305" i="1"/>
  <c r="E305" i="1"/>
  <c r="B305" i="1"/>
  <c r="K304" i="1"/>
  <c r="E304" i="1"/>
  <c r="B304" i="1"/>
  <c r="K303" i="1"/>
  <c r="E303" i="1"/>
  <c r="B303" i="1"/>
  <c r="K302" i="1"/>
  <c r="E302" i="1"/>
  <c r="B302" i="1"/>
  <c r="K301" i="1"/>
  <c r="E301" i="1"/>
  <c r="B301" i="1"/>
  <c r="K300" i="1"/>
  <c r="E300" i="1"/>
  <c r="B300" i="1"/>
  <c r="K299" i="1"/>
  <c r="E299" i="1"/>
  <c r="B299" i="1"/>
  <c r="K298" i="1"/>
  <c r="E298" i="1"/>
  <c r="B298" i="1"/>
  <c r="K297" i="1"/>
  <c r="E297" i="1"/>
  <c r="B297" i="1"/>
  <c r="K296" i="1"/>
  <c r="E296" i="1"/>
  <c r="B296" i="1"/>
  <c r="K295" i="1"/>
  <c r="E295" i="1"/>
  <c r="B295" i="1"/>
  <c r="K294" i="1"/>
  <c r="E294" i="1"/>
  <c r="B294" i="1"/>
  <c r="K293" i="1"/>
  <c r="E293" i="1"/>
  <c r="B293" i="1"/>
  <c r="K292" i="1"/>
  <c r="E292" i="1"/>
  <c r="B292" i="1"/>
  <c r="K291" i="1"/>
  <c r="E291" i="1"/>
  <c r="B291" i="1"/>
  <c r="K290" i="1"/>
  <c r="E290" i="1"/>
  <c r="B290" i="1"/>
  <c r="K289" i="1"/>
  <c r="E289" i="1"/>
  <c r="B289" i="1"/>
  <c r="K288" i="1"/>
  <c r="E288" i="1"/>
  <c r="B288" i="1"/>
  <c r="K287" i="1"/>
  <c r="E287" i="1"/>
  <c r="B287" i="1"/>
  <c r="K286" i="1"/>
  <c r="E286" i="1"/>
  <c r="B286" i="1"/>
  <c r="K285" i="1"/>
  <c r="E285" i="1"/>
  <c r="B285" i="1"/>
  <c r="K284" i="1"/>
  <c r="E284" i="1"/>
  <c r="B284" i="1"/>
  <c r="K283" i="1"/>
  <c r="E283" i="1"/>
  <c r="B283" i="1"/>
  <c r="K282" i="1"/>
  <c r="E282" i="1"/>
  <c r="B282" i="1"/>
  <c r="K281" i="1"/>
  <c r="E281" i="1"/>
  <c r="B281" i="1"/>
  <c r="K280" i="1"/>
  <c r="E280" i="1"/>
  <c r="B280" i="1"/>
  <c r="K279" i="1"/>
  <c r="E279" i="1"/>
  <c r="B279" i="1"/>
  <c r="K278" i="1"/>
  <c r="E278" i="1"/>
  <c r="B278" i="1"/>
  <c r="K277" i="1"/>
  <c r="E277" i="1"/>
  <c r="B277" i="1"/>
  <c r="K276" i="1"/>
  <c r="E276" i="1"/>
  <c r="B276" i="1"/>
  <c r="K275" i="1"/>
  <c r="E275" i="1"/>
  <c r="B275" i="1"/>
  <c r="K274" i="1"/>
  <c r="E274" i="1"/>
  <c r="B274" i="1"/>
  <c r="K273" i="1"/>
  <c r="E273" i="1"/>
  <c r="B273" i="1"/>
  <c r="K272" i="1"/>
  <c r="E272" i="1"/>
  <c r="B272" i="1"/>
  <c r="K271" i="1"/>
  <c r="E271" i="1"/>
  <c r="B271" i="1"/>
  <c r="K270" i="1"/>
  <c r="E270" i="1"/>
  <c r="B270" i="1"/>
  <c r="K269" i="1"/>
  <c r="E269" i="1"/>
  <c r="B269" i="1"/>
  <c r="K268" i="1"/>
  <c r="E268" i="1"/>
  <c r="B268" i="1"/>
  <c r="K267" i="1"/>
  <c r="E267" i="1"/>
  <c r="B267" i="1"/>
  <c r="K266" i="1"/>
  <c r="E266" i="1"/>
  <c r="B266" i="1"/>
  <c r="K265" i="1"/>
  <c r="E265" i="1"/>
  <c r="B265" i="1"/>
  <c r="K264" i="1"/>
  <c r="E264" i="1"/>
  <c r="B264" i="1"/>
  <c r="K263" i="1"/>
  <c r="E263" i="1"/>
  <c r="B263" i="1"/>
  <c r="K262" i="1"/>
  <c r="E262" i="1"/>
  <c r="B262" i="1"/>
  <c r="K261" i="1"/>
  <c r="E261" i="1"/>
  <c r="B261" i="1"/>
  <c r="K260" i="1"/>
  <c r="E260" i="1"/>
  <c r="B260" i="1"/>
  <c r="K259" i="1"/>
  <c r="E259" i="1"/>
  <c r="B259" i="1"/>
  <c r="K258" i="1"/>
  <c r="E258" i="1"/>
  <c r="B258" i="1"/>
  <c r="K257" i="1"/>
  <c r="E257" i="1"/>
  <c r="B257" i="1"/>
  <c r="K256" i="1"/>
  <c r="E256" i="1"/>
  <c r="B256" i="1"/>
  <c r="K255" i="1"/>
  <c r="E255" i="1"/>
  <c r="B255" i="1"/>
  <c r="K254" i="1"/>
  <c r="E254" i="1"/>
  <c r="B254" i="1"/>
  <c r="K253" i="1"/>
  <c r="E253" i="1"/>
  <c r="B253" i="1"/>
  <c r="K252" i="1"/>
  <c r="E252" i="1"/>
  <c r="B252" i="1"/>
  <c r="K251" i="1"/>
  <c r="E251" i="1"/>
  <c r="B251" i="1"/>
  <c r="K250" i="1"/>
  <c r="E250" i="1"/>
  <c r="B250" i="1"/>
  <c r="K249" i="1"/>
  <c r="E249" i="1"/>
  <c r="B249" i="1"/>
  <c r="K248" i="1"/>
  <c r="E248" i="1"/>
  <c r="B248" i="1"/>
  <c r="K247" i="1"/>
  <c r="E247" i="1"/>
  <c r="B247" i="1"/>
  <c r="K246" i="1"/>
  <c r="E246" i="1"/>
  <c r="B246" i="1"/>
  <c r="K245" i="1"/>
  <c r="E245" i="1"/>
  <c r="B245" i="1"/>
  <c r="K244" i="1"/>
  <c r="E244" i="1"/>
  <c r="B244" i="1"/>
  <c r="K243" i="1"/>
  <c r="E243" i="1"/>
  <c r="B243" i="1"/>
  <c r="K242" i="1"/>
  <c r="E242" i="1"/>
  <c r="B242" i="1"/>
  <c r="K241" i="1"/>
  <c r="E241" i="1"/>
  <c r="B241" i="1"/>
  <c r="K240" i="1"/>
  <c r="E240" i="1"/>
  <c r="B240" i="1"/>
  <c r="K239" i="1"/>
  <c r="E239" i="1"/>
  <c r="B239" i="1"/>
  <c r="K238" i="1"/>
  <c r="E238" i="1"/>
  <c r="B238" i="1"/>
  <c r="K237" i="1"/>
  <c r="E237" i="1"/>
  <c r="B237" i="1"/>
  <c r="K236" i="1"/>
  <c r="E236" i="1"/>
  <c r="B236" i="1"/>
  <c r="K235" i="1"/>
  <c r="E235" i="1"/>
  <c r="B235" i="1"/>
  <c r="K234" i="1"/>
  <c r="E234" i="1"/>
  <c r="B234" i="1"/>
  <c r="K233" i="1"/>
  <c r="E233" i="1"/>
  <c r="B233" i="1"/>
  <c r="K232" i="1"/>
  <c r="E232" i="1"/>
  <c r="B232" i="1"/>
  <c r="K231" i="1"/>
  <c r="E231" i="1"/>
  <c r="B231" i="1"/>
  <c r="K230" i="1"/>
  <c r="E230" i="1"/>
  <c r="B230" i="1"/>
  <c r="K229" i="1"/>
  <c r="E229" i="1"/>
  <c r="B229" i="1"/>
  <c r="K228" i="1"/>
  <c r="E228" i="1"/>
  <c r="B228" i="1"/>
  <c r="K227" i="1"/>
  <c r="E227" i="1"/>
  <c r="B227" i="1"/>
  <c r="K226" i="1"/>
  <c r="E226" i="1"/>
  <c r="B226" i="1"/>
  <c r="K225" i="1"/>
  <c r="E225" i="1"/>
  <c r="B225" i="1"/>
  <c r="K224" i="1"/>
  <c r="E224" i="1"/>
  <c r="B224" i="1"/>
  <c r="K223" i="1"/>
  <c r="E223" i="1"/>
  <c r="B223" i="1"/>
  <c r="K222" i="1"/>
  <c r="E222" i="1"/>
  <c r="B222" i="1"/>
  <c r="K221" i="1"/>
  <c r="E221" i="1"/>
  <c r="B221" i="1"/>
  <c r="K220" i="1"/>
  <c r="E220" i="1"/>
  <c r="B220" i="1"/>
  <c r="K219" i="1"/>
  <c r="E219" i="1"/>
  <c r="B219" i="1"/>
  <c r="K218" i="1"/>
  <c r="E218" i="1"/>
  <c r="B218" i="1"/>
  <c r="K217" i="1"/>
  <c r="E217" i="1"/>
  <c r="B217" i="1"/>
  <c r="K216" i="1"/>
  <c r="E216" i="1"/>
  <c r="B216" i="1"/>
  <c r="K215" i="1"/>
  <c r="E215" i="1"/>
  <c r="B215" i="1"/>
  <c r="K214" i="1"/>
  <c r="E214" i="1"/>
  <c r="B214" i="1"/>
  <c r="K213" i="1"/>
  <c r="E213" i="1"/>
  <c r="B213" i="1"/>
  <c r="K212" i="1"/>
  <c r="E212" i="1"/>
  <c r="B212" i="1"/>
  <c r="K211" i="1"/>
  <c r="E211" i="1"/>
  <c r="B211" i="1"/>
  <c r="K210" i="1"/>
  <c r="E210" i="1"/>
  <c r="B210" i="1"/>
  <c r="K209" i="1"/>
  <c r="E209" i="1"/>
  <c r="B209" i="1"/>
  <c r="K208" i="1"/>
  <c r="E208" i="1"/>
  <c r="B208" i="1"/>
  <c r="K207" i="1"/>
  <c r="E207" i="1"/>
  <c r="B207" i="1"/>
  <c r="K206" i="1"/>
  <c r="E206" i="1"/>
  <c r="B206" i="1"/>
  <c r="K205" i="1"/>
  <c r="E205" i="1"/>
  <c r="B205" i="1"/>
  <c r="K204" i="1"/>
  <c r="E204" i="1"/>
  <c r="B204" i="1"/>
  <c r="K203" i="1"/>
  <c r="E203" i="1"/>
  <c r="B203" i="1"/>
  <c r="K202" i="1"/>
  <c r="E202" i="1"/>
  <c r="B202" i="1"/>
  <c r="K201" i="1"/>
  <c r="E201" i="1"/>
  <c r="B201" i="1"/>
  <c r="K200" i="1"/>
  <c r="E200" i="1"/>
  <c r="B200" i="1"/>
  <c r="K199" i="1"/>
  <c r="E199" i="1"/>
  <c r="B199" i="1"/>
  <c r="K198" i="1"/>
  <c r="E198" i="1"/>
  <c r="B198" i="1"/>
  <c r="K197" i="1"/>
  <c r="E197" i="1"/>
  <c r="B197" i="1"/>
  <c r="K196" i="1"/>
  <c r="E196" i="1"/>
  <c r="B196" i="1"/>
  <c r="K195" i="1"/>
  <c r="E195" i="1"/>
  <c r="B195" i="1"/>
  <c r="K194" i="1"/>
  <c r="E194" i="1"/>
  <c r="B194" i="1"/>
  <c r="K193" i="1"/>
  <c r="E193" i="1"/>
  <c r="B193" i="1"/>
  <c r="K192" i="1"/>
  <c r="E192" i="1"/>
  <c r="B192" i="1"/>
  <c r="K191" i="1"/>
  <c r="E191" i="1"/>
  <c r="B191" i="1"/>
  <c r="K190" i="1"/>
  <c r="E190" i="1"/>
  <c r="B190" i="1"/>
  <c r="K189" i="1"/>
  <c r="E189" i="1"/>
  <c r="B189" i="1"/>
  <c r="K188" i="1"/>
  <c r="E188" i="1"/>
  <c r="B188" i="1"/>
  <c r="K187" i="1"/>
  <c r="E187" i="1"/>
  <c r="B187" i="1"/>
  <c r="K186" i="1"/>
  <c r="E186" i="1"/>
  <c r="B186" i="1"/>
  <c r="K185" i="1"/>
  <c r="E185" i="1"/>
  <c r="B185" i="1"/>
  <c r="K184" i="1"/>
  <c r="E184" i="1"/>
  <c r="B184" i="1"/>
  <c r="K183" i="1"/>
  <c r="E183" i="1"/>
  <c r="B183" i="1"/>
  <c r="K182" i="1"/>
  <c r="E182" i="1"/>
  <c r="B182" i="1"/>
  <c r="K181" i="1"/>
  <c r="E181" i="1"/>
  <c r="B181" i="1"/>
  <c r="K180" i="1"/>
  <c r="E180" i="1"/>
  <c r="B180" i="1"/>
  <c r="K179" i="1"/>
  <c r="E179" i="1"/>
  <c r="B179" i="1"/>
  <c r="K178" i="1"/>
  <c r="E178" i="1"/>
  <c r="B178" i="1"/>
  <c r="K177" i="1"/>
  <c r="E177" i="1"/>
  <c r="B177" i="1"/>
  <c r="K176" i="1"/>
  <c r="E176" i="1"/>
  <c r="B176" i="1"/>
  <c r="K175" i="1"/>
  <c r="E175" i="1"/>
  <c r="B175" i="1"/>
  <c r="K174" i="1"/>
  <c r="E174" i="1"/>
  <c r="B174" i="1"/>
  <c r="K173" i="1"/>
  <c r="E173" i="1"/>
  <c r="B173" i="1"/>
  <c r="K172" i="1"/>
  <c r="E172" i="1"/>
  <c r="B172" i="1"/>
  <c r="K171" i="1"/>
  <c r="E171" i="1"/>
  <c r="B171" i="1"/>
  <c r="K170" i="1"/>
  <c r="E170" i="1"/>
  <c r="B170" i="1"/>
  <c r="K169" i="1"/>
  <c r="E169" i="1"/>
  <c r="B169" i="1"/>
  <c r="K168" i="1"/>
  <c r="E168" i="1"/>
  <c r="B168" i="1"/>
  <c r="K167" i="1"/>
  <c r="E167" i="1"/>
  <c r="B167" i="1"/>
  <c r="K166" i="1"/>
  <c r="E166" i="1"/>
  <c r="B166" i="1"/>
  <c r="K165" i="1"/>
  <c r="E165" i="1"/>
  <c r="B165" i="1"/>
  <c r="K164" i="1"/>
  <c r="E164" i="1"/>
  <c r="B164" i="1"/>
  <c r="K163" i="1"/>
  <c r="E163" i="1"/>
  <c r="B163" i="1"/>
  <c r="K162" i="1"/>
  <c r="E162" i="1"/>
  <c r="B162" i="1"/>
  <c r="K161" i="1"/>
  <c r="E161" i="1"/>
  <c r="B161" i="1"/>
  <c r="K160" i="1"/>
  <c r="E160" i="1"/>
  <c r="B160" i="1"/>
  <c r="K159" i="1"/>
  <c r="E159" i="1"/>
  <c r="B159" i="1"/>
  <c r="K158" i="1"/>
  <c r="E158" i="1"/>
  <c r="B158" i="1"/>
  <c r="K157" i="1"/>
  <c r="E157" i="1"/>
  <c r="B157" i="1"/>
  <c r="K156" i="1"/>
  <c r="E156" i="1"/>
  <c r="B156" i="1"/>
  <c r="K155" i="1"/>
  <c r="E155" i="1"/>
  <c r="B155" i="1"/>
  <c r="K154" i="1"/>
  <c r="E154" i="1"/>
  <c r="B154" i="1"/>
  <c r="K153" i="1"/>
  <c r="E153" i="1"/>
  <c r="B153" i="1"/>
  <c r="K152" i="1"/>
  <c r="E152" i="1"/>
  <c r="B152" i="1"/>
  <c r="K151" i="1"/>
  <c r="E151" i="1"/>
  <c r="B151" i="1"/>
  <c r="K150" i="1"/>
  <c r="E150" i="1"/>
  <c r="B150" i="1"/>
  <c r="K149" i="1"/>
  <c r="E149" i="1"/>
  <c r="B149" i="1"/>
  <c r="K148" i="1"/>
  <c r="E148" i="1"/>
  <c r="B148" i="1"/>
  <c r="K147" i="1"/>
  <c r="E147" i="1"/>
  <c r="B147" i="1"/>
  <c r="K146" i="1"/>
  <c r="E146" i="1"/>
  <c r="B146" i="1"/>
  <c r="K145" i="1"/>
  <c r="E145" i="1"/>
  <c r="B145" i="1"/>
  <c r="K144" i="1"/>
  <c r="E144" i="1"/>
  <c r="B144" i="1"/>
  <c r="K143" i="1"/>
  <c r="E143" i="1"/>
  <c r="B143" i="1"/>
  <c r="K142" i="1"/>
  <c r="E142" i="1"/>
  <c r="B142" i="1"/>
  <c r="K141" i="1"/>
  <c r="E141" i="1"/>
  <c r="B141" i="1"/>
  <c r="K140" i="1"/>
  <c r="E140" i="1"/>
  <c r="B140" i="1"/>
  <c r="K139" i="1"/>
  <c r="E139" i="1"/>
  <c r="B139" i="1"/>
  <c r="K138" i="1"/>
  <c r="E138" i="1"/>
  <c r="B138" i="1"/>
  <c r="K137" i="1"/>
  <c r="E137" i="1"/>
  <c r="B137" i="1"/>
  <c r="K136" i="1"/>
  <c r="E136" i="1"/>
  <c r="B136" i="1"/>
  <c r="K135" i="1"/>
  <c r="E135" i="1"/>
  <c r="B135" i="1"/>
  <c r="K134" i="1"/>
  <c r="E134" i="1"/>
  <c r="B134" i="1"/>
  <c r="K133" i="1"/>
  <c r="E133" i="1"/>
  <c r="B133" i="1"/>
  <c r="K132" i="1"/>
  <c r="E132" i="1"/>
  <c r="B132" i="1"/>
  <c r="K131" i="1"/>
  <c r="E131" i="1"/>
  <c r="B131" i="1"/>
  <c r="K130" i="1"/>
  <c r="E130" i="1"/>
  <c r="B130" i="1"/>
  <c r="K129" i="1"/>
  <c r="E129" i="1"/>
  <c r="B129" i="1"/>
  <c r="K128" i="1"/>
  <c r="E128" i="1"/>
  <c r="B128" i="1"/>
  <c r="K127" i="1"/>
  <c r="E127" i="1"/>
  <c r="B127" i="1"/>
  <c r="K126" i="1"/>
  <c r="E126" i="1"/>
  <c r="B126" i="1"/>
  <c r="K125" i="1"/>
  <c r="E125" i="1"/>
  <c r="B125" i="1"/>
  <c r="K124" i="1"/>
  <c r="E124" i="1"/>
  <c r="B124" i="1"/>
  <c r="K123" i="1"/>
  <c r="E123" i="1"/>
  <c r="B123" i="1"/>
  <c r="K122" i="1"/>
  <c r="E122" i="1"/>
  <c r="B122" i="1"/>
  <c r="K121" i="1"/>
  <c r="E121" i="1"/>
  <c r="B121" i="1"/>
  <c r="K120" i="1"/>
  <c r="E120" i="1"/>
  <c r="B120" i="1"/>
  <c r="K119" i="1"/>
  <c r="E119" i="1"/>
  <c r="B119" i="1"/>
  <c r="K118" i="1"/>
  <c r="E118" i="1"/>
  <c r="B118" i="1"/>
  <c r="K117" i="1"/>
  <c r="E117" i="1"/>
  <c r="B117" i="1"/>
  <c r="K116" i="1"/>
  <c r="E116" i="1"/>
  <c r="B116" i="1"/>
  <c r="K115" i="1"/>
  <c r="E115" i="1"/>
  <c r="B115" i="1"/>
  <c r="K114" i="1"/>
  <c r="E114" i="1"/>
  <c r="B114" i="1"/>
  <c r="K113" i="1"/>
  <c r="E113" i="1"/>
  <c r="B113" i="1"/>
  <c r="K112" i="1"/>
  <c r="E112" i="1"/>
  <c r="B112" i="1"/>
  <c r="K111" i="1"/>
  <c r="E111" i="1"/>
  <c r="B111" i="1"/>
  <c r="K110" i="1"/>
  <c r="E110" i="1"/>
  <c r="B110" i="1"/>
  <c r="K109" i="1"/>
  <c r="E109" i="1"/>
  <c r="B109" i="1"/>
  <c r="K108" i="1"/>
  <c r="E108" i="1"/>
  <c r="B108" i="1"/>
  <c r="K107" i="1"/>
  <c r="E107" i="1"/>
  <c r="B107" i="1"/>
  <c r="K106" i="1"/>
  <c r="E106" i="1"/>
  <c r="B106" i="1"/>
  <c r="K105" i="1"/>
  <c r="E105" i="1"/>
  <c r="B105" i="1"/>
  <c r="K104" i="1"/>
  <c r="E104" i="1"/>
  <c r="B104" i="1"/>
  <c r="K103" i="1"/>
  <c r="E103" i="1"/>
  <c r="B103" i="1"/>
  <c r="K102" i="1"/>
  <c r="E102" i="1"/>
  <c r="B102" i="1"/>
  <c r="K101" i="1"/>
  <c r="E101" i="1"/>
  <c r="B101" i="1"/>
  <c r="K100" i="1"/>
  <c r="E100" i="1"/>
  <c r="B100" i="1"/>
  <c r="K99" i="1"/>
  <c r="E99" i="1"/>
  <c r="B99" i="1"/>
  <c r="K98" i="1"/>
  <c r="E98" i="1"/>
  <c r="B98" i="1"/>
  <c r="K97" i="1"/>
  <c r="E97" i="1"/>
  <c r="B97" i="1"/>
  <c r="K96" i="1"/>
  <c r="E96" i="1"/>
  <c r="B96" i="1"/>
  <c r="K95" i="1"/>
  <c r="E95" i="1"/>
  <c r="B95" i="1"/>
  <c r="K94" i="1"/>
  <c r="E94" i="1"/>
  <c r="B94" i="1"/>
  <c r="K93" i="1"/>
  <c r="E93" i="1"/>
  <c r="B93" i="1"/>
  <c r="K92" i="1"/>
  <c r="E92" i="1"/>
  <c r="B92" i="1"/>
  <c r="K91" i="1"/>
  <c r="E91" i="1"/>
  <c r="B91" i="1"/>
  <c r="K90" i="1"/>
  <c r="E90" i="1"/>
  <c r="B90" i="1"/>
  <c r="K89" i="1"/>
  <c r="E89" i="1"/>
  <c r="B89" i="1"/>
  <c r="K88" i="1"/>
  <c r="E88" i="1"/>
  <c r="B88" i="1"/>
  <c r="K87" i="1"/>
  <c r="E87" i="1"/>
  <c r="B87" i="1"/>
  <c r="K86" i="1"/>
  <c r="E86" i="1"/>
  <c r="B86" i="1"/>
  <c r="K85" i="1"/>
  <c r="E85" i="1"/>
  <c r="B85" i="1"/>
  <c r="K84" i="1"/>
  <c r="E84" i="1"/>
  <c r="B84" i="1"/>
  <c r="K83" i="1"/>
  <c r="E83" i="1"/>
  <c r="B83" i="1"/>
  <c r="K82" i="1"/>
  <c r="E82" i="1"/>
  <c r="B82" i="1"/>
  <c r="K81" i="1"/>
  <c r="E81" i="1"/>
  <c r="B81" i="1"/>
  <c r="K80" i="1"/>
  <c r="E80" i="1"/>
  <c r="B80" i="1"/>
  <c r="K79" i="1"/>
  <c r="E79" i="1"/>
  <c r="B79" i="1"/>
  <c r="K78" i="1"/>
  <c r="E78" i="1"/>
  <c r="B78" i="1"/>
  <c r="K77" i="1"/>
  <c r="E77" i="1"/>
  <c r="B77" i="1"/>
  <c r="K76" i="1"/>
  <c r="E76" i="1"/>
  <c r="B76" i="1"/>
  <c r="K75" i="1"/>
  <c r="E75" i="1"/>
  <c r="B75" i="1"/>
  <c r="K74" i="1"/>
  <c r="E74" i="1"/>
  <c r="B74" i="1"/>
  <c r="K73" i="1"/>
  <c r="E73" i="1"/>
  <c r="B73" i="1"/>
  <c r="K72" i="1"/>
  <c r="E72" i="1"/>
  <c r="B72" i="1"/>
  <c r="K71" i="1"/>
  <c r="E71" i="1"/>
  <c r="B71" i="1"/>
  <c r="K70" i="1"/>
  <c r="E70" i="1"/>
  <c r="B70" i="1"/>
  <c r="K69" i="1"/>
  <c r="E69" i="1"/>
  <c r="B69" i="1"/>
  <c r="K68" i="1"/>
  <c r="E68" i="1"/>
  <c r="B68" i="1"/>
  <c r="K67" i="1"/>
  <c r="E67" i="1"/>
  <c r="B67" i="1"/>
  <c r="K66" i="1"/>
  <c r="E66" i="1"/>
  <c r="B66" i="1"/>
  <c r="K65" i="1"/>
  <c r="E65" i="1"/>
  <c r="B65" i="1"/>
  <c r="K64" i="1"/>
  <c r="E64" i="1"/>
  <c r="B64" i="1"/>
  <c r="K63" i="1"/>
  <c r="E63" i="1"/>
  <c r="B63" i="1"/>
  <c r="K62" i="1"/>
  <c r="E62" i="1"/>
  <c r="B62" i="1"/>
  <c r="K61" i="1"/>
  <c r="E61" i="1"/>
  <c r="B61" i="1"/>
  <c r="K60" i="1"/>
  <c r="E60" i="1"/>
  <c r="B60" i="1"/>
  <c r="K59" i="1"/>
  <c r="E59" i="1"/>
  <c r="B59" i="1"/>
  <c r="K58" i="1"/>
  <c r="E58" i="1"/>
  <c r="B58" i="1"/>
  <c r="K57" i="1"/>
  <c r="E57" i="1"/>
  <c r="B57" i="1"/>
  <c r="K56" i="1"/>
  <c r="E56" i="1"/>
  <c r="B56" i="1"/>
  <c r="K55" i="1"/>
  <c r="E55" i="1"/>
  <c r="B55" i="1"/>
  <c r="K54" i="1"/>
  <c r="E54" i="1"/>
  <c r="B54" i="1"/>
  <c r="K53" i="1"/>
  <c r="E53" i="1"/>
  <c r="B53" i="1"/>
  <c r="K52" i="1"/>
  <c r="E52" i="1"/>
  <c r="B52" i="1"/>
  <c r="K51" i="1"/>
  <c r="E51" i="1"/>
  <c r="B51" i="1"/>
  <c r="K50" i="1"/>
  <c r="E50" i="1"/>
  <c r="B50" i="1"/>
  <c r="K49" i="1"/>
  <c r="E49" i="1"/>
  <c r="B49" i="1"/>
  <c r="K48" i="1"/>
  <c r="E48" i="1"/>
  <c r="B48" i="1"/>
  <c r="K47" i="1"/>
  <c r="E47" i="1"/>
  <c r="B47" i="1"/>
  <c r="K46" i="1"/>
  <c r="E46" i="1"/>
  <c r="B46" i="1"/>
  <c r="K45" i="1"/>
  <c r="E45" i="1"/>
  <c r="B45" i="1"/>
  <c r="K44" i="1"/>
  <c r="E44" i="1"/>
  <c r="B44" i="1"/>
  <c r="K43" i="1"/>
  <c r="E43" i="1"/>
  <c r="B43" i="1"/>
  <c r="K42" i="1"/>
  <c r="E42" i="1"/>
  <c r="B42" i="1"/>
  <c r="K41" i="1"/>
  <c r="E41" i="1"/>
  <c r="B41" i="1"/>
  <c r="K40" i="1"/>
  <c r="E40" i="1"/>
  <c r="B40" i="1"/>
  <c r="K39" i="1"/>
  <c r="E39" i="1"/>
  <c r="B39" i="1"/>
  <c r="K38" i="1"/>
  <c r="E38" i="1"/>
  <c r="B38" i="1"/>
  <c r="K37" i="1"/>
  <c r="E37" i="1"/>
  <c r="B37" i="1"/>
  <c r="K36" i="1"/>
  <c r="E36" i="1"/>
  <c r="B36" i="1"/>
  <c r="K35" i="1"/>
  <c r="E35" i="1"/>
  <c r="B35" i="1"/>
  <c r="K34" i="1"/>
  <c r="E34" i="1"/>
  <c r="B34" i="1"/>
  <c r="K33" i="1"/>
  <c r="E33" i="1"/>
  <c r="B33" i="1"/>
  <c r="K32" i="1"/>
  <c r="E32" i="1"/>
  <c r="B32" i="1"/>
  <c r="K31" i="1"/>
  <c r="E31" i="1"/>
  <c r="B31" i="1"/>
  <c r="K30" i="1"/>
  <c r="E30" i="1"/>
  <c r="B30" i="1"/>
  <c r="K29" i="1"/>
  <c r="E29" i="1"/>
  <c r="B29" i="1"/>
  <c r="K28" i="1"/>
  <c r="E28" i="1"/>
  <c r="B28" i="1"/>
  <c r="K27" i="1"/>
  <c r="E27" i="1"/>
  <c r="B27" i="1"/>
  <c r="K26" i="1"/>
  <c r="E26" i="1"/>
  <c r="B26" i="1"/>
  <c r="K25" i="1"/>
  <c r="E25" i="1"/>
  <c r="B25" i="1"/>
  <c r="K24" i="1"/>
  <c r="E24" i="1"/>
  <c r="B24" i="1"/>
  <c r="K23" i="1"/>
  <c r="E23" i="1"/>
  <c r="B23" i="1"/>
  <c r="K22" i="1"/>
  <c r="E22" i="1"/>
  <c r="B22" i="1"/>
  <c r="K21" i="1"/>
  <c r="E21" i="1"/>
  <c r="B21" i="1"/>
  <c r="K20" i="1"/>
  <c r="E20" i="1"/>
  <c r="B20" i="1"/>
  <c r="K19" i="1"/>
  <c r="E19" i="1"/>
  <c r="B19" i="1"/>
  <c r="K18" i="1"/>
  <c r="E18" i="1"/>
  <c r="B18" i="1"/>
  <c r="K17" i="1"/>
  <c r="E17" i="1"/>
  <c r="B17" i="1"/>
  <c r="K16" i="1"/>
  <c r="E16" i="1"/>
  <c r="B16" i="1"/>
  <c r="K15" i="1"/>
  <c r="E15" i="1"/>
  <c r="B15" i="1"/>
  <c r="K14" i="1"/>
  <c r="E14" i="1"/>
  <c r="B14" i="1"/>
  <c r="K13" i="1"/>
  <c r="E13" i="1"/>
  <c r="B13" i="1"/>
  <c r="K12" i="1"/>
  <c r="E12" i="1"/>
  <c r="B12" i="1"/>
  <c r="K11" i="1"/>
  <c r="E11" i="1"/>
  <c r="B11" i="1"/>
  <c r="K10" i="1"/>
  <c r="E10" i="1"/>
  <c r="B10" i="1"/>
  <c r="K9" i="1"/>
  <c r="E9" i="1"/>
  <c r="B9" i="1"/>
  <c r="K8" i="1"/>
  <c r="E8" i="1"/>
  <c r="B8" i="1"/>
  <c r="K7" i="1"/>
  <c r="E7" i="1"/>
  <c r="B7" i="1"/>
  <c r="K6" i="1"/>
  <c r="E6" i="1"/>
  <c r="B6" i="1"/>
  <c r="E5" i="1"/>
  <c r="B5" i="1"/>
  <c r="K4" i="1"/>
  <c r="E4" i="1"/>
  <c r="B4" i="1"/>
  <c r="D2" i="1"/>
  <c r="B4" i="3" s="1"/>
  <c r="L1" i="1"/>
  <c r="M1" i="1"/>
  <c r="K2800" i="1" l="1"/>
  <c r="K3032" i="1"/>
  <c r="K3288" i="1"/>
  <c r="K4000" i="1"/>
  <c r="K947" i="1"/>
  <c r="K1363" i="1"/>
  <c r="K1563" i="1"/>
  <c r="K1571" i="1"/>
  <c r="K1579" i="1"/>
  <c r="K1627" i="1"/>
  <c r="K1819" i="1"/>
  <c r="K1891" i="1"/>
  <c r="K1939" i="1"/>
  <c r="K2803" i="1"/>
  <c r="K2827" i="1"/>
  <c r="K2907" i="1"/>
  <c r="K3299" i="1"/>
  <c r="K3715" i="1"/>
  <c r="K3723" i="1"/>
  <c r="K3883" i="1"/>
  <c r="K3955" i="1"/>
  <c r="K4099" i="1"/>
  <c r="K4451" i="1"/>
  <c r="K4715" i="1"/>
  <c r="K6907" i="1"/>
  <c r="K902" i="1"/>
  <c r="K950" i="1"/>
  <c r="K958" i="1"/>
  <c r="K1366" i="1"/>
  <c r="K1406" i="1"/>
  <c r="K1534" i="1"/>
  <c r="K1542" i="1"/>
  <c r="K1550" i="1"/>
  <c r="K1558" i="1"/>
  <c r="K1614" i="1"/>
  <c r="K1742" i="1"/>
  <c r="K2798" i="1"/>
  <c r="K2806" i="1"/>
  <c r="K2854" i="1"/>
  <c r="K2894" i="1"/>
  <c r="K2918" i="1"/>
  <c r="K2950" i="1"/>
  <c r="K2966" i="1"/>
  <c r="K2990" i="1"/>
  <c r="K3286" i="1"/>
  <c r="K3294" i="1"/>
  <c r="K3358" i="1"/>
  <c r="K3686" i="1"/>
  <c r="K3958" i="1"/>
  <c r="K4182" i="1"/>
  <c r="K4558" i="1"/>
  <c r="K4934" i="1"/>
  <c r="K5110" i="1"/>
  <c r="K7078" i="1"/>
  <c r="K7478" i="1"/>
  <c r="K1536" i="1"/>
  <c r="K2096" i="1"/>
  <c r="K2936" i="1"/>
  <c r="K3512" i="1"/>
  <c r="K3808" i="1"/>
  <c r="K3952" i="1"/>
  <c r="K4768" i="1"/>
  <c r="K5488" i="1"/>
  <c r="K929" i="1"/>
  <c r="K1329" i="1"/>
  <c r="K1409" i="1"/>
  <c r="K1529" i="1"/>
  <c r="K1569" i="1"/>
  <c r="K1673" i="1"/>
  <c r="K1953" i="1"/>
  <c r="K1961" i="1"/>
  <c r="K2489" i="1"/>
  <c r="K2697" i="1"/>
  <c r="K2929" i="1"/>
  <c r="K3121" i="1"/>
  <c r="K3161" i="1"/>
  <c r="K3177" i="1"/>
  <c r="K3289" i="1"/>
  <c r="K3865" i="1"/>
  <c r="K3921" i="1"/>
  <c r="K3953" i="1"/>
  <c r="K3961" i="1"/>
  <c r="K3969" i="1"/>
  <c r="K4585" i="1"/>
  <c r="K4825" i="1"/>
  <c r="K4969" i="1"/>
  <c r="K2952" i="1"/>
  <c r="K884" i="1"/>
  <c r="K948" i="1"/>
  <c r="K1340" i="1"/>
  <c r="K1540" i="1"/>
  <c r="K1564" i="1"/>
  <c r="K1572" i="1"/>
  <c r="K1620" i="1"/>
  <c r="K2812" i="1"/>
  <c r="K2844" i="1"/>
  <c r="K2908" i="1"/>
  <c r="K2956" i="1"/>
  <c r="K2988" i="1"/>
  <c r="K3300" i="1"/>
  <c r="K3876" i="1"/>
  <c r="K3964" i="1"/>
  <c r="K3980" i="1"/>
  <c r="K4132" i="1"/>
  <c r="K4204" i="1"/>
  <c r="K4964" i="1"/>
  <c r="K5124" i="1"/>
  <c r="K7508" i="1"/>
  <c r="K7580" i="1"/>
  <c r="K7780" i="1"/>
  <c r="K7796" i="1"/>
  <c r="K1408" i="1"/>
  <c r="K1584" i="1"/>
  <c r="K2824" i="1"/>
  <c r="K2928" i="1"/>
  <c r="K1383" i="1"/>
  <c r="K1407" i="1"/>
  <c r="K1527" i="1"/>
  <c r="K1535" i="1"/>
  <c r="K1551" i="1"/>
  <c r="K1607" i="1"/>
  <c r="K1703" i="1"/>
  <c r="K1983" i="1"/>
  <c r="K2103" i="1"/>
  <c r="K2799" i="1"/>
  <c r="K2807" i="1"/>
  <c r="K2951" i="1"/>
  <c r="K2975" i="1"/>
  <c r="K2983" i="1"/>
  <c r="K2991" i="1"/>
  <c r="K3287" i="1"/>
  <c r="K3295" i="1"/>
  <c r="K3511" i="1"/>
  <c r="K3711" i="1"/>
  <c r="K4031" i="1"/>
  <c r="K4119" i="1"/>
  <c r="K4191" i="1"/>
  <c r="K5135" i="1"/>
  <c r="K6855" i="1"/>
  <c r="K6871" i="1"/>
  <c r="K7079" i="1"/>
  <c r="K7583" i="1"/>
  <c r="K2144" i="1"/>
  <c r="K2904" i="1"/>
  <c r="K5536" i="1"/>
  <c r="K7080" i="1"/>
  <c r="K1530" i="1"/>
  <c r="K1538" i="1"/>
  <c r="K1666" i="1"/>
  <c r="K1786" i="1"/>
  <c r="K2298" i="1"/>
  <c r="K2490" i="1"/>
  <c r="K2506" i="1"/>
  <c r="K2802" i="1"/>
  <c r="K2906" i="1"/>
  <c r="K2914" i="1"/>
  <c r="K2946" i="1"/>
  <c r="K2954" i="1"/>
  <c r="K2962" i="1"/>
  <c r="K2970" i="1"/>
  <c r="K2986" i="1"/>
  <c r="K3026" i="1"/>
  <c r="K3290" i="1"/>
  <c r="K3586" i="1"/>
  <c r="K3802" i="1"/>
  <c r="K3858" i="1"/>
  <c r="K3954" i="1"/>
  <c r="K4690" i="1"/>
  <c r="K5138" i="1"/>
  <c r="K7082" i="1"/>
  <c r="K909" i="1"/>
  <c r="K925" i="1"/>
  <c r="K949" i="1"/>
  <c r="K1573" i="1"/>
  <c r="K1581" i="1"/>
  <c r="K1621" i="1"/>
  <c r="K1717" i="1"/>
  <c r="K1741" i="1"/>
  <c r="K2813" i="1"/>
  <c r="K2949" i="1"/>
  <c r="K3029" i="1"/>
  <c r="K3293" i="1"/>
  <c r="K3861" i="1"/>
  <c r="K3957" i="1"/>
  <c r="K4197" i="1"/>
  <c r="K4829" i="1"/>
  <c r="K5485" i="1"/>
  <c r="K5597" i="1"/>
  <c r="K6965" i="1"/>
  <c r="K7077" i="1"/>
  <c r="H1" i="1"/>
  <c r="K1" i="1"/>
  <c r="C2" i="1"/>
  <c r="B2" i="4" l="1"/>
  <c r="C10" i="4" s="1"/>
  <c r="C11" i="4" l="1"/>
  <c r="B11" i="4" s="1"/>
  <c r="B10" i="4"/>
  <c r="B9" i="4"/>
  <c r="B7" i="4"/>
  <c r="C10" i="3"/>
  <c r="F23" i="3"/>
  <c r="F21" i="3"/>
  <c r="D2" i="4"/>
  <c r="D3" i="4" s="1"/>
  <c r="C14" i="3" s="1"/>
  <c r="F19" i="3"/>
  <c r="C12" i="3" l="1"/>
</calcChain>
</file>

<file path=xl/sharedStrings.xml><?xml version="1.0" encoding="utf-8"?>
<sst xmlns="http://schemas.openxmlformats.org/spreadsheetml/2006/main" count="91534" uniqueCount="21335">
  <si>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</si>
  <si>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</si>
  <si>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</si>
  <si>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</si>
  <si>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</si>
  <si>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</si>
  <si>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</si>
  <si>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</si>
  <si>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</si>
  <si>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Hlavní město Praha</t>
  </si>
  <si>
    <t>Ostrovní</t>
  </si>
  <si>
    <t>Soukenická</t>
  </si>
  <si>
    <t>Opletalova</t>
  </si>
  <si>
    <t>Revoluční</t>
  </si>
  <si>
    <t>Národní</t>
  </si>
  <si>
    <t>Truhlářská</t>
  </si>
  <si>
    <t>Zlatnická</t>
  </si>
  <si>
    <t>Ruská</t>
  </si>
  <si>
    <t>Jesenická</t>
  </si>
  <si>
    <t>1a</t>
  </si>
  <si>
    <t>Moskevská</t>
  </si>
  <si>
    <t>Kubatova</t>
  </si>
  <si>
    <t>Bellova</t>
  </si>
  <si>
    <t>Přátelství</t>
  </si>
  <si>
    <t>Husovo náměstí</t>
  </si>
  <si>
    <t>Chmelová</t>
  </si>
  <si>
    <t>2a</t>
  </si>
  <si>
    <t>Tolstého</t>
  </si>
  <si>
    <t>Mládežnická</t>
  </si>
  <si>
    <t>Švehlova</t>
  </si>
  <si>
    <t>U Školy</t>
  </si>
  <si>
    <t>Mírová</t>
  </si>
  <si>
    <t>Sluneční</t>
  </si>
  <si>
    <t>Jana Masaryka</t>
  </si>
  <si>
    <t>Sekaninova</t>
  </si>
  <si>
    <t>náměstí Míru</t>
  </si>
  <si>
    <t>Sázavská</t>
  </si>
  <si>
    <t>Francouzská</t>
  </si>
  <si>
    <t>Neklanova</t>
  </si>
  <si>
    <t>Americká</t>
  </si>
  <si>
    <t>Mánesova</t>
  </si>
  <si>
    <t>Slovenská</t>
  </si>
  <si>
    <t>Kladská</t>
  </si>
  <si>
    <t>Šumavská</t>
  </si>
  <si>
    <t>Resslova</t>
  </si>
  <si>
    <t>Chelčického</t>
  </si>
  <si>
    <t>Žerotínova</t>
  </si>
  <si>
    <t>Žižkovo náměstí</t>
  </si>
  <si>
    <t>Komenského náměstí</t>
  </si>
  <si>
    <t>Čajkovského</t>
  </si>
  <si>
    <t>Slezská</t>
  </si>
  <si>
    <t>Koněvova</t>
  </si>
  <si>
    <t>náměstí Jiřího z Poděbrad</t>
  </si>
  <si>
    <t>U školky</t>
  </si>
  <si>
    <t>U Školky</t>
  </si>
  <si>
    <t>5. května</t>
  </si>
  <si>
    <t>Vídeňská</t>
  </si>
  <si>
    <t>Plovdivská</t>
  </si>
  <si>
    <t>Táborská</t>
  </si>
  <si>
    <t>Baarova</t>
  </si>
  <si>
    <t>Školní</t>
  </si>
  <si>
    <t>Bělehradská</t>
  </si>
  <si>
    <t>Blatenská</t>
  </si>
  <si>
    <t>8a</t>
  </si>
  <si>
    <t>10a</t>
  </si>
  <si>
    <t>Karasova</t>
  </si>
  <si>
    <t>Jitřní</t>
  </si>
  <si>
    <t>Přímětická</t>
  </si>
  <si>
    <t>Halasova</t>
  </si>
  <si>
    <t>Tajovského</t>
  </si>
  <si>
    <t>Bezová</t>
  </si>
  <si>
    <t>Jeremenkova</t>
  </si>
  <si>
    <t>Jánošíkova</t>
  </si>
  <si>
    <t>Elišky Přemyslovny</t>
  </si>
  <si>
    <t>Preslova</t>
  </si>
  <si>
    <t>Plzeňská</t>
  </si>
  <si>
    <t>Drtinova</t>
  </si>
  <si>
    <t>Štefánikova</t>
  </si>
  <si>
    <t>38b</t>
  </si>
  <si>
    <t>Herčíkova</t>
  </si>
  <si>
    <t>Mohylová</t>
  </si>
  <si>
    <t>Mládí</t>
  </si>
  <si>
    <t>Butovická</t>
  </si>
  <si>
    <t>Rooseveltova</t>
  </si>
  <si>
    <t>4a</t>
  </si>
  <si>
    <t>Studentská</t>
  </si>
  <si>
    <t>Španielova</t>
  </si>
  <si>
    <t>7a</t>
  </si>
  <si>
    <t>Gagarinova</t>
  </si>
  <si>
    <t>12a</t>
  </si>
  <si>
    <t>31a</t>
  </si>
  <si>
    <t>Žákovská</t>
  </si>
  <si>
    <t>Bílá</t>
  </si>
  <si>
    <t>náměstí Svobody</t>
  </si>
  <si>
    <t>Dělnická</t>
  </si>
  <si>
    <t>Jablonského</t>
  </si>
  <si>
    <t>Dobrovského</t>
  </si>
  <si>
    <t>Čechova</t>
  </si>
  <si>
    <t>Veverkova</t>
  </si>
  <si>
    <t>Kostelní</t>
  </si>
  <si>
    <t>29a</t>
  </si>
  <si>
    <t>Ústavní</t>
  </si>
  <si>
    <t>Kollárova</t>
  </si>
  <si>
    <t>Křižíkova</t>
  </si>
  <si>
    <t>Vítkova</t>
  </si>
  <si>
    <t>Sokolovská</t>
  </si>
  <si>
    <t>Národních hrdinů</t>
  </si>
  <si>
    <t>41a</t>
  </si>
  <si>
    <t>Lipí</t>
  </si>
  <si>
    <t>Litoměřická</t>
  </si>
  <si>
    <t>32a</t>
  </si>
  <si>
    <t>Českolipská</t>
  </si>
  <si>
    <t>Lovosická</t>
  </si>
  <si>
    <t>Poděbradská</t>
  </si>
  <si>
    <t>Příborská</t>
  </si>
  <si>
    <t>Rychnovská</t>
  </si>
  <si>
    <t>Albrechtická</t>
  </si>
  <si>
    <t>Šluknovská</t>
  </si>
  <si>
    <t>Kovářská</t>
  </si>
  <si>
    <t>Špitálská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</si>
  <si>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</si>
  <si>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</si>
  <si>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</si>
  <si>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</si>
  <si>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</si>
  <si>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</si>
  <si>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</si>
  <si>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</si>
  <si>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</si>
  <si>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</si>
  <si>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</si>
  <si>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</si>
  <si>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</si>
  <si>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</si>
  <si>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Vyšší odborná škola a Střední škola, s.r.o.</t>
  </si>
  <si>
    <t>Emy Destinové</t>
  </si>
  <si>
    <t>Gymnázium J. V. Jirsíka, České Budějovice, Fráni Šrámka 23</t>
  </si>
  <si>
    <t>Fráni Šrámka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</si>
  <si>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</si>
  <si>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</si>
  <si>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</si>
  <si>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</si>
  <si>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</si>
  <si>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Střední škola informatiky a právních studií, o.p.s.</t>
  </si>
  <si>
    <t>Žižkova tř.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</si>
  <si>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</si>
  <si>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</si>
  <si>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</si>
  <si>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</si>
  <si>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</si>
  <si>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</si>
  <si>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</si>
  <si>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</si>
  <si>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</si>
  <si>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Církevní mateřská škola České Budějovice, Lipenská 3</t>
  </si>
  <si>
    <t>Lipenská</t>
  </si>
  <si>
    <t>Církevní mateřská škola "U sv. Josefa"</t>
  </si>
  <si>
    <t>Na Sadech</t>
  </si>
  <si>
    <t>Holečkova</t>
  </si>
  <si>
    <t>Boršov nad Vltavou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</si>
  <si>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</si>
  <si>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</si>
  <si>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</si>
  <si>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</si>
  <si>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</si>
  <si>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</si>
  <si>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Střední škola a Vyšší odborná škola cestovního ruchu, České Budějovice, Senovážné náměstí 12</t>
  </si>
  <si>
    <t>Senovážné nám.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</si>
  <si>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</si>
  <si>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</si>
  <si>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</si>
  <si>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</si>
  <si>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</si>
  <si>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</si>
  <si>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</si>
  <si>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</si>
  <si>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</si>
  <si>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</si>
  <si>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KinderGarten One - Mateřská škola, s.r.o.</t>
  </si>
  <si>
    <t>F. A. Gerstnera</t>
  </si>
  <si>
    <t>Jírovcova</t>
  </si>
  <si>
    <t>Mateřská škola Vysoké školy technické a ekonomické v Českých Budějovicích s.r.o.</t>
  </si>
  <si>
    <t>Okružní</t>
  </si>
  <si>
    <t>Mateřská škola, České Budějovice, Preslova 592/2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</si>
  <si>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</si>
  <si>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</si>
  <si>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</si>
  <si>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</si>
  <si>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ScioŠkola České Budějovice - základní škola, s.r.o.</t>
  </si>
  <si>
    <t>K. Weise</t>
  </si>
  <si>
    <t>Trhové Sviny</t>
  </si>
  <si>
    <t>Mateřská škola, Základní škola a Praktická škola, Trhové Sviny, Nové Město 228</t>
  </si>
  <si>
    <t>Nové město</t>
  </si>
  <si>
    <t>Týn nad Vltavou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</si>
  <si>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</si>
  <si>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</si>
  <si>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</si>
  <si>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</si>
  <si>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Mateřská škola Boršov nad Vltavou</t>
  </si>
  <si>
    <t>Ke Školce</t>
  </si>
  <si>
    <t>Sedlec</t>
  </si>
  <si>
    <t>Mateřská škola, Dlouhá 35, České Budějovice</t>
  </si>
  <si>
    <t>Dlouhá</t>
  </si>
  <si>
    <t>Mateřská škola Zliv, Lidická 599</t>
  </si>
  <si>
    <t>Lidická</t>
  </si>
  <si>
    <t>Zliv</t>
  </si>
  <si>
    <t>Mateřská škola Roudné</t>
  </si>
  <si>
    <t>Ke Hřišti</t>
  </si>
  <si>
    <t>Roudné</t>
  </si>
  <si>
    <t>Mateřská škola, Pražská 17, České Budějovice</t>
  </si>
  <si>
    <t>Pražská tř.</t>
  </si>
  <si>
    <t>Mateřská škola, Čéčova 40/1, České Budějovice</t>
  </si>
  <si>
    <t>Čéčova</t>
  </si>
  <si>
    <t>40a</t>
  </si>
  <si>
    <t>Mateřská škola Nové Homole</t>
  </si>
  <si>
    <t>Hlavní</t>
  </si>
  <si>
    <t>Homole</t>
  </si>
  <si>
    <t>Mateřská škola Hrdějovice</t>
  </si>
  <si>
    <t>Hrdějovice</t>
  </si>
  <si>
    <t>Nová Ves</t>
  </si>
  <si>
    <t>Adamov</t>
  </si>
  <si>
    <t>Mateřská škola, Větrná 24, České Budějovice</t>
  </si>
  <si>
    <t>Větrná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</si>
  <si>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</si>
  <si>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</si>
  <si>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</si>
  <si>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</si>
  <si>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</si>
  <si>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</si>
  <si>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</si>
  <si>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</si>
  <si>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</si>
  <si>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</si>
  <si>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</si>
  <si>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Železničářská</t>
  </si>
  <si>
    <t>Základní škola a mateřská škola Srubec</t>
  </si>
  <si>
    <t>Na Chalupy</t>
  </si>
  <si>
    <t>Srubec</t>
  </si>
  <si>
    <t>Obecní</t>
  </si>
  <si>
    <t>Mateřská škola, Jizerská 4, České Budějovice</t>
  </si>
  <si>
    <t>Jizerská</t>
  </si>
  <si>
    <t>Mateřská škola, Nerudova 53, České Budějovice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</si>
  <si>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</si>
  <si>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</si>
  <si>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</si>
  <si>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</si>
  <si>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</si>
  <si>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</si>
  <si>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</si>
  <si>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</si>
  <si>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</si>
  <si>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</si>
  <si>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</si>
  <si>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</si>
  <si>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</si>
  <si>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</si>
  <si>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</si>
  <si>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</si>
  <si>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</si>
  <si>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</si>
  <si>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</si>
  <si>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</si>
  <si>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</si>
  <si>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</si>
  <si>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</si>
  <si>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</si>
  <si>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</si>
  <si>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</si>
  <si>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</si>
  <si>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</si>
  <si>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</si>
  <si>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</si>
  <si>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</si>
  <si>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</si>
  <si>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</si>
  <si>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</si>
  <si>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</si>
  <si>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2b</t>
  </si>
  <si>
    <t>Mateřská škola Včelná</t>
  </si>
  <si>
    <t>Sokolovského</t>
  </si>
  <si>
    <t>Včelná</t>
  </si>
  <si>
    <t>Čejkovice</t>
  </si>
  <si>
    <t>Základní škola Boršov nad Vltavou</t>
  </si>
  <si>
    <t>Poříčská</t>
  </si>
  <si>
    <t>Základní škola a Mateřská škola Borek</t>
  </si>
  <si>
    <t>Borek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</si>
  <si>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</si>
  <si>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</si>
  <si>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</si>
  <si>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</si>
  <si>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</si>
  <si>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</si>
  <si>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</si>
  <si>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</si>
  <si>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</si>
  <si>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</si>
  <si>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</si>
  <si>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</si>
  <si>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</si>
  <si>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</si>
  <si>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</si>
  <si>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</si>
  <si>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</si>
  <si>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</si>
  <si>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</si>
  <si>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</si>
  <si>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</si>
  <si>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</si>
  <si>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</si>
  <si>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</si>
  <si>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</si>
  <si>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</si>
  <si>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</si>
  <si>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</si>
  <si>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</si>
  <si>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</si>
  <si>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</si>
  <si>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Hosín</t>
  </si>
  <si>
    <t>Hosín</t>
  </si>
  <si>
    <t>Na sadech</t>
  </si>
  <si>
    <t>Základní škola a Mateřská škola Štěpánovice</t>
  </si>
  <si>
    <t>Štěpánovice</t>
  </si>
  <si>
    <t>Mateřská škola Lipí</t>
  </si>
  <si>
    <t>Mateřská škola Hluboká nad Vltavou</t>
  </si>
  <si>
    <t>Základní škola a Mateřská škola, Emy Destinové 46, České Budějovice</t>
  </si>
  <si>
    <t>Základní škola a Mateřská škola, Nová 5, České Budějovice</t>
  </si>
  <si>
    <t>Jubilejní základní škola svatováclavská ve Strýčicích</t>
  </si>
  <si>
    <t>Strýčice</t>
  </si>
  <si>
    <t>Mateřská škola Trhové Sviny</t>
  </si>
  <si>
    <t>Sídliště</t>
  </si>
  <si>
    <t>Základní škola Borovany</t>
  </si>
  <si>
    <t>Petra z Lindy</t>
  </si>
  <si>
    <t>Borovany</t>
  </si>
  <si>
    <t>Mateřská škola Borovany</t>
  </si>
  <si>
    <t>Lazna</t>
  </si>
  <si>
    <t>Základní škola Trhové Sviny</t>
  </si>
  <si>
    <t>Mateřská škola Nové Hrady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</si>
  <si>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</si>
  <si>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</si>
  <si>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</si>
  <si>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</si>
  <si>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</si>
  <si>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</si>
  <si>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Základní škola a Mateřská škola Olešnice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</si>
  <si>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</si>
  <si>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</si>
  <si>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</si>
  <si>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</si>
  <si>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</si>
  <si>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</si>
  <si>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</si>
  <si>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Mateřská škola Týn nad Vltavou</t>
  </si>
  <si>
    <t>Hlinecká 729</t>
  </si>
  <si>
    <t>Základní škola Týn nad Vltavou, Malá Strana</t>
  </si>
  <si>
    <t>Žižkova</t>
  </si>
  <si>
    <t>Základní škola Týn nad Vltavou, Hlinecká</t>
  </si>
  <si>
    <t>Základní škola a Mateřská škola Žimutice</t>
  </si>
  <si>
    <t>Žimutice</t>
  </si>
  <si>
    <t>Základní škola a Mateřská škola Dolní Bukovsko</t>
  </si>
  <si>
    <t>nám. Jiráskovo</t>
  </si>
  <si>
    <t>Dolní Bukovsko</t>
  </si>
  <si>
    <t>Základní škola a Mateřská škola Chrášťany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</si>
  <si>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</si>
  <si>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</si>
  <si>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</si>
  <si>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</si>
  <si>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</si>
  <si>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</si>
  <si>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</si>
  <si>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</si>
  <si>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</si>
  <si>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</si>
  <si>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</si>
  <si>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</si>
  <si>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Střední uměleckoprůmyslová škola sv. Anežky České, Český Krumlov, Tavírna 109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</si>
  <si>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</si>
  <si>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</si>
  <si>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</si>
  <si>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</si>
  <si>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</si>
  <si>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</si>
  <si>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Střední odborná škola strojní a elektrotechnická, Velešín, U Hřiště 527</t>
  </si>
  <si>
    <t>U Hřiště</t>
  </si>
  <si>
    <t>Velešín</t>
  </si>
  <si>
    <t>Střední odborná škola a Střední odborné učiliště, Kaplice, Pohorská 86</t>
  </si>
  <si>
    <t>Pohorská</t>
  </si>
  <si>
    <t>Mateřská škola, Český Krumlov, Plešivec II/391</t>
  </si>
  <si>
    <t>Sídliště Plešivec</t>
  </si>
  <si>
    <t>Mateřská škola, Český Krumlov, Za Soudem 344</t>
  </si>
  <si>
    <t>Za Soudem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</si>
  <si>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</si>
  <si>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</si>
  <si>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</si>
  <si>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</si>
  <si>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</si>
  <si>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Základní škola a Mateřská škola Zubčice</t>
  </si>
  <si>
    <t>Zubčice</t>
  </si>
  <si>
    <t>Mateřská škola, Český Krumlov, Plešivec I/279</t>
  </si>
  <si>
    <t>Pod Kaštany</t>
  </si>
  <si>
    <t>T. G. Masaryka</t>
  </si>
  <si>
    <t>Základní škola a Mateřská škola Větřní</t>
  </si>
  <si>
    <t>Větřní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</si>
  <si>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</si>
  <si>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</si>
  <si>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</si>
  <si>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</si>
  <si>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</si>
  <si>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</si>
  <si>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</si>
  <si>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</si>
  <si>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</si>
  <si>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</si>
  <si>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</si>
  <si>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</si>
  <si>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</si>
  <si>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</si>
  <si>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</si>
  <si>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</si>
  <si>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</si>
  <si>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</si>
  <si>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</si>
  <si>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</si>
  <si>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</si>
  <si>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</si>
  <si>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</si>
  <si>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</si>
  <si>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</si>
  <si>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</si>
  <si>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</si>
  <si>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</si>
  <si>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</si>
  <si>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</si>
  <si>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</si>
  <si>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</si>
  <si>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a mateřská škola Holubov</t>
  </si>
  <si>
    <t>Holubov</t>
  </si>
  <si>
    <t>Základní škola Kaplice, Fantova 446</t>
  </si>
  <si>
    <t>Gen. Fanty</t>
  </si>
  <si>
    <t>Mateřská škola Kaplice, 1. máje 771</t>
  </si>
  <si>
    <t>1. máje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</si>
  <si>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</si>
  <si>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</si>
  <si>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</si>
  <si>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</si>
  <si>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</si>
  <si>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</si>
  <si>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</si>
  <si>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</si>
  <si>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</si>
  <si>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</si>
  <si>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</si>
  <si>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</si>
  <si>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</si>
  <si>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</si>
  <si>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</si>
  <si>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</si>
  <si>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</si>
  <si>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>Mateřská škola ve Velešíně</t>
  </si>
  <si>
    <t>Základní škola a Mateřská škola Bujanov, příspěvková organizace</t>
  </si>
  <si>
    <t>Bujanov</t>
  </si>
  <si>
    <t>Mateřská škola Kaplice, Nové domky 643</t>
  </si>
  <si>
    <t>Nové domky</t>
  </si>
  <si>
    <t xml:space="preserve">Jindřichův Hradec </t>
  </si>
  <si>
    <t>Dačice</t>
  </si>
  <si>
    <t>Základní škola, Dačice, Neulingerova 108</t>
  </si>
  <si>
    <t>Neulingerova</t>
  </si>
  <si>
    <t>Gymnázium, Dačice, Boženy Němcové 213</t>
  </si>
  <si>
    <t>Střední odborné učiliště zemědělské a služeb, Dačice, nám. Republiky 86</t>
  </si>
  <si>
    <t>nám. Republiky</t>
  </si>
  <si>
    <t>Střední škola technická a obchodní, Dačice, Strojírenská 304</t>
  </si>
  <si>
    <t>Strojírenská</t>
  </si>
  <si>
    <t>Jindřichův Hradec</t>
  </si>
  <si>
    <t>Mateřská škola, Základní škola a Praktická škola, Jindřichův Hradec, Jarošovská 1125/II</t>
  </si>
  <si>
    <t>Jarošovská</t>
  </si>
  <si>
    <t>Střední zdravotnická škola, Jindřichův Hradec, Klášterská 77/II</t>
  </si>
  <si>
    <t>Klášterská</t>
  </si>
  <si>
    <t>Jáchymova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</si>
  <si>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</si>
  <si>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</si>
  <si>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</si>
  <si>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</si>
  <si>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</si>
  <si>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Základní škola praktická, Třeboň, Jiráskova 3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</si>
  <si>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</si>
  <si>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</si>
  <si>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</si>
  <si>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</si>
  <si>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</si>
  <si>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Edubbaa - základní škola, s.r.o.</t>
  </si>
  <si>
    <t>Záblatí</t>
  </si>
  <si>
    <t>Mateřská škola Dačice</t>
  </si>
  <si>
    <t>Bratrská</t>
  </si>
  <si>
    <t>Základní škola a Mateřská škola Budeč</t>
  </si>
  <si>
    <t>Budeč</t>
  </si>
  <si>
    <t>Mateřská škola Slavonice, Brněnská 200</t>
  </si>
  <si>
    <t>Brněnská</t>
  </si>
  <si>
    <t>Slavonice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</si>
  <si>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</si>
  <si>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</si>
  <si>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</si>
  <si>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</si>
  <si>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</si>
  <si>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</si>
  <si>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</si>
  <si>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</si>
  <si>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</si>
  <si>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</si>
  <si>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</si>
  <si>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</si>
  <si>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</si>
  <si>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</si>
  <si>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</si>
  <si>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</si>
  <si>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1. mateřská škola Jindřichův Hradec II, Růžová 39</t>
  </si>
  <si>
    <t>Růžová</t>
  </si>
  <si>
    <t>Mateřská škola Kunžak</t>
  </si>
  <si>
    <t>Sportovní</t>
  </si>
  <si>
    <t>Kunžak</t>
  </si>
  <si>
    <t>Mateřská škola Strmilov, okres Jindřichův Hradec</t>
  </si>
  <si>
    <t>Tyršova</t>
  </si>
  <si>
    <t>Strmilov</t>
  </si>
  <si>
    <t>Zahrádky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</si>
  <si>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</si>
  <si>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</si>
  <si>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</si>
  <si>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</si>
  <si>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</si>
  <si>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</si>
  <si>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</si>
  <si>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</si>
  <si>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</si>
  <si>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</si>
  <si>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</si>
  <si>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</si>
  <si>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</si>
  <si>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</si>
  <si>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</si>
  <si>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</si>
  <si>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</si>
  <si>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</si>
  <si>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</si>
  <si>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</si>
  <si>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</si>
  <si>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</si>
  <si>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</si>
  <si>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</si>
  <si>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</si>
  <si>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</si>
  <si>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</si>
  <si>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</si>
  <si>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</si>
  <si>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Mateřská škola Horní Pěna</t>
  </si>
  <si>
    <t>Horní Pěna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</si>
  <si>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</si>
  <si>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</si>
  <si>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</si>
  <si>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</si>
  <si>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</si>
  <si>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</si>
  <si>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</si>
  <si>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</si>
  <si>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</si>
  <si>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Nová Včelnice, příspěvková organizace</t>
  </si>
  <si>
    <t>Za Kozlovkou</t>
  </si>
  <si>
    <t>3. mateřská škola Třeboň, Jeronýmova 183</t>
  </si>
  <si>
    <t>Základní škola Třeboň, Na Sadech 375</t>
  </si>
  <si>
    <t>Mateřská škola Sluníčko Třeboň, Svobody 1018</t>
  </si>
  <si>
    <t>Svobody</t>
  </si>
  <si>
    <t>Mateřská škola Chlum u Třeboně</t>
  </si>
  <si>
    <t>Sídliště F. Hrubína</t>
  </si>
  <si>
    <t>Chlum u Třeboně</t>
  </si>
  <si>
    <t>Mateřská škola Suchdol nad Lužnicí, okres Jindřichův Hradec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</si>
  <si>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</si>
  <si>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</si>
  <si>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</si>
  <si>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</si>
  <si>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</si>
  <si>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</si>
  <si>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</si>
  <si>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</si>
  <si>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</si>
  <si>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</si>
  <si>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</si>
  <si>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</si>
  <si>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</si>
  <si>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</si>
  <si>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</si>
  <si>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</si>
  <si>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</si>
  <si>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</si>
  <si>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 xml:space="preserve">Písek </t>
  </si>
  <si>
    <t>Milevsko</t>
  </si>
  <si>
    <t>Gymnázium, Milevsko, Masarykova 183</t>
  </si>
  <si>
    <t>Masarykova</t>
  </si>
  <si>
    <t>Střední odborná škola a Střední odborné učiliště, Milevsko, Čs. armády 777</t>
  </si>
  <si>
    <t>Čs. armády</t>
  </si>
  <si>
    <t>Písek</t>
  </si>
  <si>
    <t>Dětský domov, Mateřská škola, Základní škola a Praktická škola, Písek, Šobrova 111</t>
  </si>
  <si>
    <t>Šobrova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</si>
  <si>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</si>
  <si>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</si>
  <si>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</si>
  <si>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</si>
  <si>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</si>
  <si>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</si>
  <si>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Karlova</t>
  </si>
  <si>
    <t>Střední zemědělská škola, Písek, Čelakovského 200</t>
  </si>
  <si>
    <t>Čelakovského</t>
  </si>
  <si>
    <t>Střední odborná škola a Střední odborné učiliště, Písek, Komenského 86</t>
  </si>
  <si>
    <t>Základní škola Cesta</t>
  </si>
  <si>
    <t>U Výstaviště</t>
  </si>
  <si>
    <t>Erbenova</t>
  </si>
  <si>
    <t>Základní škola Fazole, z. ú.</t>
  </si>
  <si>
    <t>Sedláčkova</t>
  </si>
  <si>
    <t>Mateřská škola Chyšky</t>
  </si>
  <si>
    <t>Chyšky</t>
  </si>
  <si>
    <t>Mateřská škola Kovářov, okres Písek</t>
  </si>
  <si>
    <t>Kovářov</t>
  </si>
  <si>
    <t>Mateřská škola Klubíčko Milevsko, B. Němcové 1380, okres Písek</t>
  </si>
  <si>
    <t>Mateřská škola Sluníčko Milevsko, Jeřábkova 781, okres Písek</t>
  </si>
  <si>
    <t>Jeřábkova</t>
  </si>
  <si>
    <t>Mateřská škola Kytička Milevsko, Jiráskova 764, okres Písek</t>
  </si>
  <si>
    <t>Základní škola Chyšky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</si>
  <si>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</si>
  <si>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</si>
  <si>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</si>
  <si>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</si>
  <si>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</si>
  <si>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</si>
  <si>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</si>
  <si>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</si>
  <si>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Mateřská škola Kestřany</t>
  </si>
  <si>
    <t>Kestřany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</si>
  <si>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</si>
  <si>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</si>
  <si>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</si>
  <si>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</si>
  <si>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</si>
  <si>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</si>
  <si>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</si>
  <si>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</si>
  <si>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</si>
  <si>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</si>
  <si>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</si>
  <si>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</si>
  <si>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</si>
  <si>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</si>
  <si>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</si>
  <si>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</si>
  <si>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</si>
  <si>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</si>
  <si>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</si>
  <si>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</si>
  <si>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</si>
  <si>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</si>
  <si>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</si>
  <si>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</si>
  <si>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</si>
  <si>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</si>
  <si>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</si>
  <si>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</si>
  <si>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</si>
  <si>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</si>
  <si>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</si>
  <si>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</si>
  <si>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</si>
  <si>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</si>
  <si>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</si>
  <si>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</si>
  <si>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Zbytiny</t>
  </si>
  <si>
    <t>Strunkovice nad Blanicí</t>
  </si>
  <si>
    <t>Základní škola, Prachatice, Zlatá stezka 387</t>
  </si>
  <si>
    <t>Vimperk</t>
  </si>
  <si>
    <t>Střední škola a Základní škola, Vimperk, Nerudova 267</t>
  </si>
  <si>
    <t>Všeobecné a sportovní gymnázium, Vimperk, Pivovarská 69</t>
  </si>
  <si>
    <t>Pivovarská</t>
  </si>
  <si>
    <t>Vitějovice</t>
  </si>
  <si>
    <t>Základní škola Vitějovice, okres Prachatice</t>
  </si>
  <si>
    <t>Základní škola Zbytiny, okres Prachatice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</si>
  <si>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</si>
  <si>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</si>
  <si>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</si>
  <si>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</si>
  <si>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</si>
  <si>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</si>
  <si>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</si>
  <si>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</si>
  <si>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</si>
  <si>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</si>
  <si>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</si>
  <si>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</si>
  <si>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</si>
  <si>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</si>
  <si>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</si>
  <si>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</si>
  <si>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</si>
  <si>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</si>
  <si>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</si>
  <si>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</si>
  <si>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</si>
  <si>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umělecká škola a Mateřská škola, Vlachovo Březí, okres Prachatice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</si>
  <si>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</si>
  <si>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</si>
  <si>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</si>
  <si>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</si>
  <si>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</si>
  <si>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</si>
  <si>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</si>
  <si>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</si>
  <si>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</si>
  <si>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Mateřská škola Prachatice</t>
  </si>
  <si>
    <t>Krumlovská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</si>
  <si>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</si>
  <si>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</si>
  <si>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</si>
  <si>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</si>
  <si>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</si>
  <si>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</si>
  <si>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Mateřská škola, Vimperk, 1.máje 180, příspěvková organizace</t>
  </si>
  <si>
    <t>Mateřská škola Vimperk, Klostermannova 365, okres Prachatice</t>
  </si>
  <si>
    <t>Klostermannova</t>
  </si>
  <si>
    <t>Mateřská škola Bohumilice</t>
  </si>
  <si>
    <t>Bohumilice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</si>
  <si>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</si>
  <si>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</si>
  <si>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</si>
  <si>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</si>
  <si>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</si>
  <si>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</si>
  <si>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</si>
  <si>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</si>
  <si>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</si>
  <si>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</si>
  <si>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</si>
  <si>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</si>
  <si>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</si>
  <si>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</si>
  <si>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</si>
  <si>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 xml:space="preserve">Strakonice </t>
  </si>
  <si>
    <t>Blatná</t>
  </si>
  <si>
    <t>Základní škola, Blatná, Holečkova 1060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</si>
  <si>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</si>
  <si>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</si>
  <si>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</si>
  <si>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</si>
  <si>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</si>
  <si>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</si>
  <si>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</si>
  <si>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</si>
  <si>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</si>
  <si>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</si>
  <si>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</si>
  <si>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</si>
  <si>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Plánkova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</si>
  <si>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</si>
  <si>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</si>
  <si>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</si>
  <si>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Svobodná lesní základní škola Ráj, z.s.</t>
  </si>
  <si>
    <t>Pracejovice</t>
  </si>
  <si>
    <t>Vodňany</t>
  </si>
  <si>
    <t>Základní škola, Vodňany, nám. 5. května 104</t>
  </si>
  <si>
    <t>Střední rybářská škola a Vyšší odborná škola vodního hospodářství a ekologie, Vodňany, Zátiší 480</t>
  </si>
  <si>
    <t>Zátiší</t>
  </si>
  <si>
    <t>TRIVIS - Střední škola veřejnoprávní Vodňany, s.r.o.</t>
  </si>
  <si>
    <t>Palackého</t>
  </si>
  <si>
    <t>Mateřská škola Blatná, Šilhova</t>
  </si>
  <si>
    <t>Šilhova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</si>
  <si>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</si>
  <si>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</si>
  <si>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</si>
  <si>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</si>
  <si>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</si>
  <si>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</si>
  <si>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</si>
  <si>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</si>
  <si>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</si>
  <si>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</si>
  <si>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</si>
  <si>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</si>
  <si>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</si>
  <si>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Mateřská škola Blatná, Vrchlického</t>
  </si>
  <si>
    <t>Mateřská škola Radomyšl, okres Strakonice</t>
  </si>
  <si>
    <t>Radomyšl</t>
  </si>
  <si>
    <t>Mateřská škola U Parku, Strakonice, Plánkova 353</t>
  </si>
  <si>
    <t>Základní škola Radomyšl, okres Strakonice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</si>
  <si>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</si>
  <si>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</si>
  <si>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</si>
  <si>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</si>
  <si>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</si>
  <si>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</si>
  <si>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</si>
  <si>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</si>
  <si>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</si>
  <si>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</si>
  <si>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</si>
  <si>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</si>
  <si>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</si>
  <si>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</si>
  <si>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</si>
  <si>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</si>
  <si>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</si>
  <si>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</si>
  <si>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</si>
  <si>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</si>
  <si>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</si>
  <si>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</si>
  <si>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</si>
  <si>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</si>
  <si>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</si>
  <si>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</si>
  <si>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</si>
  <si>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</si>
  <si>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</si>
  <si>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</si>
  <si>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Mateřská škola Strakonice, Lidická 625</t>
  </si>
  <si>
    <t>Mateřská škola Strakonice, Šumavská 264</t>
  </si>
  <si>
    <t>Mateřská škola Bavorov, okres Strakonice</t>
  </si>
  <si>
    <t>Útěšovská</t>
  </si>
  <si>
    <t>Bavorov</t>
  </si>
  <si>
    <t>Mateřská škola Vodňany, Smetanova 204</t>
  </si>
  <si>
    <t>Základní škola a Gymnázium Vodňany</t>
  </si>
  <si>
    <t>Alešova</t>
  </si>
  <si>
    <t>Základní škola Bavorov, příspěvková organizace</t>
  </si>
  <si>
    <t>Ke koupališti</t>
  </si>
  <si>
    <t>Střední odborné učiliště služeb Vodňany, Zeyerovy sady 43/II</t>
  </si>
  <si>
    <t>Zeyerovy sady</t>
  </si>
  <si>
    <t>Škola v přírodě a školní jídelna Čestice</t>
  </si>
  <si>
    <t xml:space="preserve">Tábor </t>
  </si>
  <si>
    <t>Soběslav</t>
  </si>
  <si>
    <t>Mateřská škola, základní škola speciální a praktická škola Diakonie ČCE Rolnička Soběslav</t>
  </si>
  <si>
    <t>Mrázkova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</si>
  <si>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</si>
  <si>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</si>
  <si>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</si>
  <si>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</si>
  <si>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</si>
  <si>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</si>
  <si>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</si>
  <si>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</si>
  <si>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</si>
  <si>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</si>
  <si>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</si>
  <si>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</si>
  <si>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</si>
  <si>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</si>
  <si>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</si>
  <si>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</si>
  <si>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</si>
  <si>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</si>
  <si>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</si>
  <si>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</si>
  <si>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</si>
  <si>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</si>
  <si>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</si>
  <si>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</si>
  <si>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</si>
  <si>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</si>
  <si>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</si>
  <si>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</si>
  <si>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</si>
  <si>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</si>
  <si>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Církevní mateřská škola Rybička</t>
  </si>
  <si>
    <t>Příběnická</t>
  </si>
  <si>
    <t>Základní škola Bernarda Bolzana obecně prospěšná společnost</t>
  </si>
  <si>
    <t>Školní nám.</t>
  </si>
  <si>
    <t>Církevní základní škola ORBIS-PICTUS</t>
  </si>
  <si>
    <t>Budějovická</t>
  </si>
  <si>
    <t>Vyšší odborná škola, Střední škola, Centrum odborné přípravy, Sezimovo Ústí, Budějovická 421</t>
  </si>
  <si>
    <t>Sezimovo Ústí</t>
  </si>
  <si>
    <t>Dětský domov, Základní škola a Školní jídelna, Radenín 1</t>
  </si>
  <si>
    <t>Radenín</t>
  </si>
  <si>
    <t>Montessori Základní škola Pampeliška</t>
  </si>
  <si>
    <t>Střední škola obchodu, služeb a řemesel a Jazyková škola s právem státní jazykové zkoušky, Tábor, Bydlinského 2474</t>
  </si>
  <si>
    <t>Montessori mateřská škola Mufík Dětem z. s.</t>
  </si>
  <si>
    <t>Waldorfská základní škola Mistra Jana</t>
  </si>
  <si>
    <t>Ratibořské Hory</t>
  </si>
  <si>
    <t>Základní škola a Mateřská škola Tučapy</t>
  </si>
  <si>
    <t>Tučapy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</si>
  <si>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</si>
  <si>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</si>
  <si>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</si>
  <si>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</si>
  <si>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</si>
  <si>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</si>
  <si>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Sviny</t>
  </si>
  <si>
    <t>Mateřská škola Soběslav, Nerudova 711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</si>
  <si>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</si>
  <si>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</si>
  <si>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</si>
  <si>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</si>
  <si>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Školní jídelna Veselí nad Lužnicí, Blatské sídliště 23</t>
  </si>
  <si>
    <t>Základní škola a Mateřská škola Slapy</t>
  </si>
  <si>
    <t>Slapy</t>
  </si>
  <si>
    <t>Základní škola a mateřská škola Stádlec</t>
  </si>
  <si>
    <t>Stádlec</t>
  </si>
  <si>
    <t>Základní škola Bechyně, Školní 293</t>
  </si>
  <si>
    <t>Základní škola a Mateřská škola Košice, okres Tábor</t>
  </si>
  <si>
    <t>Košice</t>
  </si>
  <si>
    <t>Mateřská škola Sezimovo Ústí, Lipová 649</t>
  </si>
  <si>
    <t>Lipová</t>
  </si>
  <si>
    <t>Mateřská škola Jahůdka, Bechyně, Na Libuši 859</t>
  </si>
  <si>
    <t>Na Libuši</t>
  </si>
  <si>
    <t>Mateřská škola Zahrádka Sezimovo Ústí, Kaplického 1037</t>
  </si>
  <si>
    <t>Kaplického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</si>
  <si>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</si>
  <si>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</si>
  <si>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</si>
  <si>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</si>
  <si>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</si>
  <si>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</si>
  <si>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</si>
  <si>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</si>
  <si>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</si>
  <si>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</si>
  <si>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</si>
  <si>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</si>
  <si>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</si>
  <si>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</si>
  <si>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</si>
  <si>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</si>
  <si>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</si>
  <si>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</si>
  <si>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</si>
  <si>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</si>
  <si>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</si>
  <si>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</si>
  <si>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</si>
  <si>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</si>
  <si>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</si>
  <si>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</si>
  <si>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</si>
  <si>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</si>
  <si>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</si>
  <si>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</si>
  <si>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</si>
  <si>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</si>
  <si>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</si>
  <si>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</si>
  <si>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</si>
  <si>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</si>
  <si>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</si>
  <si>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</si>
  <si>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</si>
  <si>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</si>
  <si>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</si>
  <si>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</si>
  <si>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</si>
  <si>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</si>
  <si>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</si>
  <si>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</si>
  <si>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Mateřská škola Tábor, Sokolovská 2417</t>
  </si>
  <si>
    <t>Mateřská škola Tábor, Kollárova 2497</t>
  </si>
  <si>
    <t>Jihomoravský kraj</t>
  </si>
  <si>
    <t xml:space="preserve">Blansko </t>
  </si>
  <si>
    <t>Blansko</t>
  </si>
  <si>
    <t>Bezručova</t>
  </si>
  <si>
    <t>Gymnázium Blansko, příspěvková organizace</t>
  </si>
  <si>
    <t>Seifertova</t>
  </si>
  <si>
    <t>Nad Čertovkou</t>
  </si>
  <si>
    <t>Základní škola Blansko, Nad Čertovkou, příspěvková organizace</t>
  </si>
  <si>
    <t>Základní škola speciální Blansko, příspěvková organizace</t>
  </si>
  <si>
    <t>Ostrov u Macochy</t>
  </si>
  <si>
    <t>Střední průmyslová škola Jedovnice, příspěvková organizace</t>
  </si>
  <si>
    <t>Na Větřáku</t>
  </si>
  <si>
    <t>Jedovnice</t>
  </si>
  <si>
    <t>Boskovice</t>
  </si>
  <si>
    <t>Masarykova střední škola Letovice, příspěvková organizace</t>
  </si>
  <si>
    <t>Letovice</t>
  </si>
  <si>
    <t>Střední škola André Citroëna Boskovice, příspěvková organizace</t>
  </si>
  <si>
    <t>náměstí 9. května</t>
  </si>
  <si>
    <t>Gymnázium Boskovice, příspěvková organizace</t>
  </si>
  <si>
    <t>Palackého náměstí</t>
  </si>
  <si>
    <t>Mateřská škola, základní škola a praktická škola Boskovice, příspěvková organizace</t>
  </si>
  <si>
    <t>Štefanikova</t>
  </si>
  <si>
    <t>Křetín</t>
  </si>
  <si>
    <t>Hodonín</t>
  </si>
  <si>
    <t>Vyšší odborná škola a střední škola Boskovice, příspěvková organizace</t>
  </si>
  <si>
    <t>Hybešova</t>
  </si>
  <si>
    <t>Sadová</t>
  </si>
  <si>
    <t>Kunštát</t>
  </si>
  <si>
    <t>Lipůvka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</si>
  <si>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</si>
  <si>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</si>
  <si>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</si>
  <si>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</si>
  <si>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</si>
  <si>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</si>
  <si>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</si>
  <si>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</si>
  <si>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</si>
  <si>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</si>
  <si>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</si>
  <si>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</si>
  <si>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Doubravice nad Svitavou, příspěvková organizace</t>
  </si>
  <si>
    <t>Dolní</t>
  </si>
  <si>
    <t>Doubravice nad Svitavou</t>
  </si>
  <si>
    <t>Mateřská škola Jedovnice, příspěvková organizace</t>
  </si>
  <si>
    <t>Tišnovská</t>
  </si>
  <si>
    <t>Mateřská škola Blansko, Dvorská 96, příspěvková organizace</t>
  </si>
  <si>
    <t>Dvorská</t>
  </si>
  <si>
    <t>Mateřská škola Blansko, Údolní 8, příspěvková organizace</t>
  </si>
  <si>
    <t>Údolní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</si>
  <si>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</si>
  <si>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</si>
  <si>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</si>
  <si>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</si>
  <si>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</si>
  <si>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</si>
  <si>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</si>
  <si>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</si>
  <si>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</si>
  <si>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</si>
  <si>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</si>
  <si>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</si>
  <si>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</si>
  <si>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</si>
  <si>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</si>
  <si>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</si>
  <si>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</si>
  <si>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</si>
  <si>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</si>
  <si>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</si>
  <si>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</si>
  <si>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</si>
  <si>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</si>
  <si>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</si>
  <si>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</si>
  <si>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</si>
  <si>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</si>
  <si>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</si>
  <si>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</si>
  <si>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</si>
  <si>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</si>
  <si>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</si>
  <si>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Základní škola Doubravice nad Svitavou, příspěvková organizace</t>
  </si>
  <si>
    <t>Soukopovo náměstí</t>
  </si>
  <si>
    <t>Petrovice</t>
  </si>
  <si>
    <t>Němčice</t>
  </si>
  <si>
    <t>Základní škola Šebetov, příspěvková organizace</t>
  </si>
  <si>
    <t>Šebetov</t>
  </si>
  <si>
    <t>Mateřská škola Lysice, okres Blansko, příspěvková organizace</t>
  </si>
  <si>
    <t>Zámecká</t>
  </si>
  <si>
    <t>Lysice</t>
  </si>
  <si>
    <t>Základní škola Černovice, okres Blansko</t>
  </si>
  <si>
    <t>Černovice</t>
  </si>
  <si>
    <t>Základní škola Rozseč nad Kunštátem, okres Blansko</t>
  </si>
  <si>
    <t>Rozseč nad Kunštátem</t>
  </si>
  <si>
    <t>Základní škola Sulíkov, příspěvková organizace</t>
  </si>
  <si>
    <t>Sulíkov</t>
  </si>
  <si>
    <t>Cetkovice</t>
  </si>
  <si>
    <t>Mateřská škola Letovice, Čapkova 802/10, okres Blansko, příspěvková organizace</t>
  </si>
  <si>
    <t>Čapkova</t>
  </si>
  <si>
    <t>Mateřská škola Letovice, Komenského 671/11, okres Blansko, příspěvková organizace</t>
  </si>
  <si>
    <t>Mateřská škola Rozseč nad Kunštátem, okres Blansko, příspěvková organizace</t>
  </si>
  <si>
    <t>2. mateřská škola Velké Opatovice, příspěvková organizace</t>
  </si>
  <si>
    <t>Eduarda Ušela</t>
  </si>
  <si>
    <t>Velké Opatovice</t>
  </si>
  <si>
    <t>Okrouhlá</t>
  </si>
  <si>
    <t>Mateřská škola Letovice, Třebětínská 28/19, okres Blansko, příspěvková organizace</t>
  </si>
  <si>
    <t>Třebětínská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</si>
  <si>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</si>
  <si>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</si>
  <si>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</si>
  <si>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</si>
  <si>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</si>
  <si>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</si>
  <si>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</si>
  <si>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</si>
  <si>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</si>
  <si>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</si>
  <si>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</si>
  <si>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</si>
  <si>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</si>
  <si>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</si>
  <si>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</si>
  <si>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</si>
  <si>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</si>
  <si>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</si>
  <si>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</si>
  <si>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</si>
  <si>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</si>
  <si>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</si>
  <si>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</si>
  <si>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</si>
  <si>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</si>
  <si>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</si>
  <si>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</si>
  <si>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</si>
  <si>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</si>
  <si>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</si>
  <si>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</si>
  <si>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</si>
  <si>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</si>
  <si>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</si>
  <si>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</si>
  <si>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</si>
  <si>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</si>
  <si>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</si>
  <si>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</si>
  <si>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Náves</t>
  </si>
  <si>
    <t>Základní škola a Mateřská škola Křetín, okres Blansko, příspěvková organizace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</si>
  <si>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</si>
  <si>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</si>
  <si>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</si>
  <si>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</si>
  <si>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</si>
  <si>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</si>
  <si>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</si>
  <si>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</si>
  <si>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</si>
  <si>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</si>
  <si>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</si>
  <si>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</si>
  <si>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</si>
  <si>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Církevní střední zdravotnická škola s.r.o.</t>
  </si>
  <si>
    <t>Grohova</t>
  </si>
  <si>
    <t>Evangelická akademie, Vyšší odborná škola sociálně právní</t>
  </si>
  <si>
    <t>Biskupské gymnázium Brno a mateřská škola</t>
  </si>
  <si>
    <t>Barvičova</t>
  </si>
  <si>
    <t>Gymnázium Brno-Řečkovice, příspěvková organizace</t>
  </si>
  <si>
    <t>Terezy Novákové</t>
  </si>
  <si>
    <t>Konzervatoř Brno, příspěvková organizace</t>
  </si>
  <si>
    <t>třída Kpt. Jaroše</t>
  </si>
  <si>
    <t>Gymnázium Brno, Vídeňská, příspěvková organizace</t>
  </si>
  <si>
    <t>Gymnázium Brno, Křenová, příspěvková organizace</t>
  </si>
  <si>
    <t>Křenová</t>
  </si>
  <si>
    <t>Kotlářská</t>
  </si>
  <si>
    <t>Bzenecká</t>
  </si>
  <si>
    <t>Gymnázium Globe, s.r.o.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</si>
  <si>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</si>
  <si>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</si>
  <si>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</si>
  <si>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</si>
  <si>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</si>
  <si>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</si>
  <si>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</si>
  <si>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</si>
  <si>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</si>
  <si>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</si>
  <si>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</si>
  <si>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</si>
  <si>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Střední škola Brno, Charbulova, příspěvková organizace</t>
  </si>
  <si>
    <t>Charbulova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</si>
  <si>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</si>
  <si>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</si>
  <si>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</si>
  <si>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</si>
  <si>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</si>
  <si>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</si>
  <si>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</si>
  <si>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</si>
  <si>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</si>
  <si>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</si>
  <si>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</si>
  <si>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</si>
  <si>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</si>
  <si>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</si>
  <si>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</si>
  <si>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</si>
  <si>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</si>
  <si>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</si>
  <si>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</si>
  <si>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</si>
  <si>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</si>
  <si>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</si>
  <si>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</si>
  <si>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</si>
  <si>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</si>
  <si>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</si>
  <si>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</si>
  <si>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Ernsta Macha</t>
  </si>
  <si>
    <t>27d</t>
  </si>
  <si>
    <t>Mateřská škola a základní škola Sluníčko - Montessori, s.r.o.</t>
  </si>
  <si>
    <t>Šrámkova</t>
  </si>
  <si>
    <t>MATEŘÍDOUŠKA - soukromá mateřská škola s.r.o.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</si>
  <si>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</si>
  <si>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</si>
  <si>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</si>
  <si>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</si>
  <si>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</si>
  <si>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</si>
  <si>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</si>
  <si>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</si>
  <si>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</si>
  <si>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</si>
  <si>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</si>
  <si>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</si>
  <si>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6a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</si>
  <si>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</si>
  <si>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</si>
  <si>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</si>
  <si>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</si>
  <si>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</si>
  <si>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</si>
  <si>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</si>
  <si>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</si>
  <si>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</si>
  <si>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</si>
  <si>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</si>
  <si>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</si>
  <si>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</si>
  <si>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</si>
  <si>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</si>
  <si>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Lužánky - středisko volného času Brno, příspěvková organizace</t>
  </si>
  <si>
    <t>Veveří</t>
  </si>
  <si>
    <t>Klášterského</t>
  </si>
  <si>
    <t>Středisko výchovné péče HELP ME, z.s.</t>
  </si>
  <si>
    <t>Bořetická</t>
  </si>
  <si>
    <t>Základní škola Slunovrat</t>
  </si>
  <si>
    <t>Viniční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</si>
  <si>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</si>
  <si>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</si>
  <si>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</si>
  <si>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</si>
  <si>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Integrovaná střední škola automobilní Brno, příspěvková organizace</t>
  </si>
  <si>
    <t>Svážná</t>
  </si>
  <si>
    <t>Mateřská škola speciální, základní škola speciální a praktická škola Ibsenka Brno, příspěvková organizace</t>
  </si>
  <si>
    <t>Ibsenova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</si>
  <si>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</si>
  <si>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</si>
  <si>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</si>
  <si>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</si>
  <si>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</si>
  <si>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</si>
  <si>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Mateřská škola Safirka s.r.o.</t>
  </si>
  <si>
    <t>Opálkova</t>
  </si>
  <si>
    <t>Univerzitní mateřská škola Hrášek Mendelovy univerzity v Brně</t>
  </si>
  <si>
    <t>Kohoutova</t>
  </si>
  <si>
    <t>Základní škola a mateřská škola Didaktis s.r.o.</t>
  </si>
  <si>
    <t>Mlýnská</t>
  </si>
  <si>
    <t>Základní škola Letokruh</t>
  </si>
  <si>
    <t>62a</t>
  </si>
  <si>
    <t>Zdravá školní jídelna Vitalité s.r.o.</t>
  </si>
  <si>
    <t>Cejl</t>
  </si>
  <si>
    <t>2. základní škola Heuréka, s.r.o.</t>
  </si>
  <si>
    <t>Pellicova</t>
  </si>
  <si>
    <t>2c</t>
  </si>
  <si>
    <t>Základní škola Five Star Montessori, s.r.o.</t>
  </si>
  <si>
    <t>Sochorova</t>
  </si>
  <si>
    <t>ScioŠkola Brno - základní škola, s.r.o.</t>
  </si>
  <si>
    <t>Sokolova</t>
  </si>
  <si>
    <t>Montessori Institut, základní škola, s.r.o.</t>
  </si>
  <si>
    <t>Příční</t>
  </si>
  <si>
    <t>Ponny kids mateřská škola s.r.o.</t>
  </si>
  <si>
    <t>Krondlova</t>
  </si>
  <si>
    <t>LABYRINTH - základní škola, s.r.o.</t>
  </si>
  <si>
    <t>Lištička - lesní mateřská škola, z.s.</t>
  </si>
  <si>
    <t>Haasova</t>
  </si>
  <si>
    <t>Lesní mateřská škola Sýkorka - Frank Bold Kids</t>
  </si>
  <si>
    <t>Škola příběhem - církevní základní škola</t>
  </si>
  <si>
    <t>Slunná</t>
  </si>
  <si>
    <t>Mateřská škola Brno, Uzbecká 30, příspěvková organizace</t>
  </si>
  <si>
    <t>Uzbecká</t>
  </si>
  <si>
    <t>Mateřská škola Brno, Slavíčkova 1, příspěvková organizace</t>
  </si>
  <si>
    <t>Slavíčkova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</si>
  <si>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</si>
  <si>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</si>
  <si>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</si>
  <si>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</si>
  <si>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</si>
  <si>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</si>
  <si>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Mateřská škola Bořetická 7, 62900 Brno</t>
  </si>
  <si>
    <t>Mateřská škola Brno, Kohoutova 6, příspěvková organizace</t>
  </si>
  <si>
    <t>Mateřská škola, Brno, Oderská 2</t>
  </si>
  <si>
    <t>Oderská</t>
  </si>
  <si>
    <t>Mateřská škola NA OSADĚ, Brno,Koperníkova 6</t>
  </si>
  <si>
    <t>Mateřská škola Brno, Amerlingova 4, příspěvková organizace</t>
  </si>
  <si>
    <t>Amerlingova</t>
  </si>
  <si>
    <t>Mateřská škola Brno, Kamenná 21, příspěvková organizace</t>
  </si>
  <si>
    <t>Kamenná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</si>
  <si>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</si>
  <si>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</si>
  <si>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</si>
  <si>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</si>
  <si>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Bulharská</t>
  </si>
  <si>
    <t>Mateřská škola POHÁDKA, Brno, Běloruská 4, příspěvková organizace</t>
  </si>
  <si>
    <t>Běloruská</t>
  </si>
  <si>
    <t>Mateřská škola Brno, Černopolní 3a, příspěvková organizace</t>
  </si>
  <si>
    <t>3a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</si>
  <si>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</si>
  <si>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</si>
  <si>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</si>
  <si>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</si>
  <si>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</si>
  <si>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</si>
  <si>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</si>
  <si>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</si>
  <si>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</si>
  <si>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Mateřská škola, Brno, Elišky Krásnohorské 15, příspěvková organizace</t>
  </si>
  <si>
    <t>Elišky Krásnohorské</t>
  </si>
  <si>
    <t>Mateřská škola, Brno, Herčíkova 21, příspěvková organizace</t>
  </si>
  <si>
    <t>Mateřská škola ZDISLAVA, Brno, Pellicova 4, příspěvková organizace</t>
  </si>
  <si>
    <t>Mateřská škola POD ŠPILBERKEM, Brno, Údolní 9a, příspěvková organizace</t>
  </si>
  <si>
    <t>Mateřská škola, Brno, Labská 7, příspěvková organizace</t>
  </si>
  <si>
    <t>Labská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</si>
  <si>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</si>
  <si>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</si>
  <si>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</si>
  <si>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</si>
  <si>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Horní</t>
  </si>
  <si>
    <t>Mateřská škola, Brno, Božetěchova 65, příspěvková organizace</t>
  </si>
  <si>
    <t>Božetěchova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</si>
  <si>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</si>
  <si>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</si>
  <si>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</si>
  <si>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</si>
  <si>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</si>
  <si>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</si>
  <si>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</si>
  <si>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</si>
  <si>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</si>
  <si>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</si>
  <si>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</si>
  <si>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</si>
  <si>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</si>
  <si>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</si>
  <si>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</si>
  <si>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</si>
  <si>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</si>
  <si>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</si>
  <si>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</si>
  <si>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</si>
  <si>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</si>
  <si>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</si>
  <si>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Jugoslávská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</si>
  <si>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</si>
  <si>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</si>
  <si>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</si>
  <si>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</si>
  <si>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</si>
  <si>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</si>
  <si>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</si>
  <si>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</si>
  <si>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</si>
  <si>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</si>
  <si>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</si>
  <si>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</si>
  <si>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</si>
  <si>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</si>
  <si>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25a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</si>
  <si>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</si>
  <si>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</si>
  <si>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</si>
  <si>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</si>
  <si>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</si>
  <si>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</si>
  <si>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</si>
  <si>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</si>
  <si>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</si>
  <si>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</si>
  <si>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</si>
  <si>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</si>
  <si>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</si>
  <si>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</si>
  <si>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</si>
  <si>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</si>
  <si>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Vinařská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</si>
  <si>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</si>
  <si>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</si>
  <si>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</si>
  <si>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</si>
  <si>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Adélka, Brno, U Velké ceny 8, příspěvková organizace</t>
  </si>
  <si>
    <t>U Velké ceny</t>
  </si>
  <si>
    <t>Mateřská škola Brno, Záhumenice 1, příspěvková organizace</t>
  </si>
  <si>
    <t>Záhumenice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</si>
  <si>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</si>
  <si>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</si>
  <si>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</si>
  <si>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</si>
  <si>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</si>
  <si>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</si>
  <si>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</si>
  <si>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</si>
  <si>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</si>
  <si>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</si>
  <si>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</si>
  <si>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</si>
  <si>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</si>
  <si>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</si>
  <si>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</si>
  <si>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</si>
  <si>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</si>
  <si>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</si>
  <si>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Švermova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</si>
  <si>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</si>
  <si>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</si>
  <si>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</si>
  <si>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</si>
  <si>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</si>
  <si>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</si>
  <si>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</si>
  <si>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</si>
  <si>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</si>
  <si>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</si>
  <si>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</si>
  <si>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</si>
  <si>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</si>
  <si>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</si>
  <si>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</si>
  <si>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Zengrova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</si>
  <si>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</si>
  <si>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</si>
  <si>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</si>
  <si>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</si>
  <si>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</si>
  <si>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</si>
  <si>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</si>
  <si>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Marie Majerové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</si>
  <si>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</si>
  <si>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</si>
  <si>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</si>
  <si>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</si>
  <si>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Vackova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</si>
  <si>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</si>
  <si>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</si>
  <si>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</si>
  <si>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</si>
  <si>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</si>
  <si>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</si>
  <si>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</si>
  <si>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Cihelní</t>
  </si>
  <si>
    <t>Mateřská škola, Brno, Kneslova 7, příspěvková organizace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</si>
  <si>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</si>
  <si>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</si>
  <si>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</si>
  <si>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</si>
  <si>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</si>
  <si>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</si>
  <si>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</si>
  <si>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</si>
  <si>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</si>
  <si>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</si>
  <si>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</si>
  <si>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</si>
  <si>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</si>
  <si>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</si>
  <si>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</si>
  <si>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</si>
  <si>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</si>
  <si>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</si>
  <si>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</si>
  <si>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</si>
  <si>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</si>
  <si>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</si>
  <si>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</si>
  <si>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</si>
  <si>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</si>
  <si>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</si>
  <si>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</si>
  <si>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</si>
  <si>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</si>
  <si>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</si>
  <si>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</si>
  <si>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</si>
  <si>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</si>
  <si>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</si>
  <si>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</si>
  <si>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</si>
  <si>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</si>
  <si>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</si>
  <si>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</si>
  <si>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</si>
  <si>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</si>
  <si>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</si>
  <si>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</si>
  <si>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</si>
  <si>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</si>
  <si>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</si>
  <si>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</si>
  <si>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</si>
  <si>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</si>
  <si>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</si>
  <si>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</si>
  <si>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</si>
  <si>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</si>
  <si>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</si>
  <si>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</si>
  <si>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</si>
  <si>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</si>
  <si>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</si>
  <si>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</si>
  <si>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</si>
  <si>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</si>
  <si>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</si>
  <si>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</si>
  <si>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</si>
  <si>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</si>
  <si>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</si>
  <si>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</si>
  <si>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</si>
  <si>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</si>
  <si>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</si>
  <si>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</si>
  <si>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</si>
  <si>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</si>
  <si>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</si>
  <si>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</si>
  <si>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</si>
  <si>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</si>
  <si>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</si>
  <si>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</si>
  <si>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</si>
  <si>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</si>
  <si>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</si>
  <si>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</si>
  <si>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</si>
  <si>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</si>
  <si>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</si>
  <si>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</si>
  <si>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</si>
  <si>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</si>
  <si>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</si>
  <si>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</si>
  <si>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</si>
  <si>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</si>
  <si>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</si>
  <si>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</si>
  <si>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</si>
  <si>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</si>
  <si>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</si>
  <si>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</si>
  <si>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</si>
  <si>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</si>
  <si>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</si>
  <si>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</si>
  <si>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</si>
  <si>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</si>
  <si>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</si>
  <si>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</si>
  <si>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Školní jídelna Brno, nám. Svornosti 7, příspěvková organizace</t>
  </si>
  <si>
    <t>náměstí Svornosti</t>
  </si>
  <si>
    <t>Školní jídelna Brno, Nádvorní 1, příspěvková organizace</t>
  </si>
  <si>
    <t>Základní škola Brno, Čejkovická 10, příspěvková organizace</t>
  </si>
  <si>
    <t>Čejkovická</t>
  </si>
  <si>
    <t>Školní jídelna Brno, Jana Babáka 1, příspěvková organizace</t>
  </si>
  <si>
    <t>Mateřská škola SLUNÍČKO, Brno, Štouračova 23, příspěvková organizace</t>
  </si>
  <si>
    <t>Štouračova</t>
  </si>
  <si>
    <t>Waldorfská základní škola a mateřská škola Brno, Plovdivská 8, příspěvková organizace</t>
  </si>
  <si>
    <t>Mateřská škola POHÁDKA, Brno, Bratří Pelíšků 7, příspěvková organizace</t>
  </si>
  <si>
    <t>bratří Pelíšků</t>
  </si>
  <si>
    <t>Mateřská škola KAMECHY, Brno, Kavčí 3, příspěvková organizace</t>
  </si>
  <si>
    <t>Kavčí</t>
  </si>
  <si>
    <t>Mateřská škola Brno, Šromova 55, příspěvková organizace</t>
  </si>
  <si>
    <t>Šromova</t>
  </si>
  <si>
    <t>Základní škola a Mateřská škola Brno, náměstí Svornosti 7, příspěvková organizace</t>
  </si>
  <si>
    <t>Křížová</t>
  </si>
  <si>
    <t xml:space="preserve">Brno-venkov </t>
  </si>
  <si>
    <t>Základní škola Ježek bez klece</t>
  </si>
  <si>
    <t>Mokrá-Horákov</t>
  </si>
  <si>
    <t>Ivančice</t>
  </si>
  <si>
    <t>Mateřská škola a základní škola Ivančice, příspěvková organizace</t>
  </si>
  <si>
    <t>Široká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</si>
  <si>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</si>
  <si>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</si>
  <si>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</si>
  <si>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</si>
  <si>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</si>
  <si>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</si>
  <si>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Odborné učiliště Cvrčovice, příspěvková organizace</t>
  </si>
  <si>
    <t>Cvrčovice</t>
  </si>
  <si>
    <t>Rosice</t>
  </si>
  <si>
    <t>Gymnázium T. G. Masaryka Zastávka, příspěvková organizace</t>
  </si>
  <si>
    <t>Zastávka</t>
  </si>
  <si>
    <t>Šlapanice</t>
  </si>
  <si>
    <t>Základní škola Želešice, Sadová, příspěvková organizace</t>
  </si>
  <si>
    <t>Želešice</t>
  </si>
  <si>
    <t>Vranov</t>
  </si>
  <si>
    <t>Střední škola elektrotechnická a energetická Sokolnice, příspěvková organizace</t>
  </si>
  <si>
    <t>Učiliště</t>
  </si>
  <si>
    <t>Sokolnice</t>
  </si>
  <si>
    <t>Březina</t>
  </si>
  <si>
    <t>Babice nad Svitavou</t>
  </si>
  <si>
    <t>Lesní mateřská škola Mariánka</t>
  </si>
  <si>
    <t>Viničné Šumice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</si>
  <si>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</si>
  <si>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</si>
  <si>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</si>
  <si>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</si>
  <si>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</si>
  <si>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Střední odborná škola Fortika, příspěvková organizace</t>
  </si>
  <si>
    <t>Lomnice</t>
  </si>
  <si>
    <t>Dětský domov Tišnov, příspěvková organizace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</si>
  <si>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</si>
  <si>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</si>
  <si>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</si>
  <si>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</si>
  <si>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</si>
  <si>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</si>
  <si>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</si>
  <si>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Mateřská škola Dolní Kounice, okres Brno-venkov, příspěvková organizace</t>
  </si>
  <si>
    <t>Tovární</t>
  </si>
  <si>
    <t>Dolní Kounice</t>
  </si>
  <si>
    <t>Mateřská škola Chřestová Ivančice, okres Brno-venkov, příspěvková organizace</t>
  </si>
  <si>
    <t>Chřestová</t>
  </si>
  <si>
    <t>Němčičky</t>
  </si>
  <si>
    <t>Mateřská škola Na Úvoze Ivančice, okres Brno-venkov, příspěvková organizace</t>
  </si>
  <si>
    <t>Na úvoze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</si>
  <si>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</si>
  <si>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</si>
  <si>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</si>
  <si>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</si>
  <si>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</si>
  <si>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</si>
  <si>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</si>
  <si>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</si>
  <si>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</si>
  <si>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</si>
  <si>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</si>
  <si>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</si>
  <si>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</si>
  <si>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</si>
  <si>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</si>
  <si>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</si>
  <si>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</si>
  <si>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</si>
  <si>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</si>
  <si>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Dům dětí a mládeže a školní družina Oslavany, okres Brno-venkov, příspěvková organizace</t>
  </si>
  <si>
    <t>Mateřská škola Duha Oslavany, okres Brno-venkov, příspěvková organizace</t>
  </si>
  <si>
    <t>Mateřská škola Čebín, okres Brno-venkov, příspěvková organizace</t>
  </si>
  <si>
    <t>Čebín</t>
  </si>
  <si>
    <t>Mateřská škola Kuřim, Zborovská 887, okres Brno-venkov, příspěvková organizace</t>
  </si>
  <si>
    <t>Česká</t>
  </si>
  <si>
    <t>Základní škola a mateřská škola Chudčice, okres Brno - venkov, příspěvková organizace</t>
  </si>
  <si>
    <t>Chudčice</t>
  </si>
  <si>
    <t>Mateřská škola Veverská Bítýška, okres Brno-venkov, příspěvková organizace</t>
  </si>
  <si>
    <t>Pavla Perky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</si>
  <si>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</si>
  <si>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</si>
  <si>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</si>
  <si>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</si>
  <si>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</si>
  <si>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</si>
  <si>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</si>
  <si>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</si>
  <si>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</si>
  <si>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</si>
  <si>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</si>
  <si>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</si>
  <si>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</si>
  <si>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</si>
  <si>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</si>
  <si>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Mateřská škola Pohořelice, příspěvková organizace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</si>
  <si>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</si>
  <si>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</si>
  <si>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</si>
  <si>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</si>
  <si>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</si>
  <si>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</si>
  <si>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</si>
  <si>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</si>
  <si>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</si>
  <si>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</si>
  <si>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</si>
  <si>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</si>
  <si>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Loděnice</t>
  </si>
  <si>
    <t>Základní škola Říčany</t>
  </si>
  <si>
    <t>nám. Osvobození</t>
  </si>
  <si>
    <t>Říčany</t>
  </si>
  <si>
    <t>Přibyslavice</t>
  </si>
  <si>
    <t>Zbraslav</t>
  </si>
  <si>
    <t>Mateřská škola, Říčany, okres Brno - venkov, příspěvková organizace</t>
  </si>
  <si>
    <t>Rosická</t>
  </si>
  <si>
    <t>Mateřská škola Zámecká, Rosice, okres Brno-venkov, příspěvková organizace</t>
  </si>
  <si>
    <t>Mateřská škola Zbýšov, okres Brno-venkov, příspěvková organizace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</si>
  <si>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</si>
  <si>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</si>
  <si>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</si>
  <si>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</si>
  <si>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</si>
  <si>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</si>
  <si>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</si>
  <si>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</si>
  <si>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</si>
  <si>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</si>
  <si>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</si>
  <si>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</si>
  <si>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</si>
  <si>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</si>
  <si>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</si>
  <si>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</si>
  <si>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</si>
  <si>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</si>
  <si>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</si>
  <si>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</si>
  <si>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Mateřská škola Tetčice, příspěvková organizace</t>
  </si>
  <si>
    <t>Tetčice</t>
  </si>
  <si>
    <t>Základní škola a mateřská škola Březina, příspěvková organizace</t>
  </si>
  <si>
    <t>Mateřská škola Nebovidy, příspěvková organizace</t>
  </si>
  <si>
    <t>Nebovidy</t>
  </si>
  <si>
    <t>Mateřská škola, Hostěnice,okr. Brno-venkov, příspěvková organizace</t>
  </si>
  <si>
    <t>Hostěnice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</si>
  <si>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</si>
  <si>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</si>
  <si>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</si>
  <si>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</si>
  <si>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</si>
  <si>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</si>
  <si>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</si>
  <si>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</si>
  <si>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</si>
  <si>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</si>
  <si>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</si>
  <si>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</si>
  <si>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</si>
  <si>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Bílovice nad Svitavou, okres Brno - venkov, příspěvková organizace</t>
  </si>
  <si>
    <t>S. K. Neumanna</t>
  </si>
  <si>
    <t>Mateřská škola Mokrá-Horákov, příspěvková organizace</t>
  </si>
  <si>
    <t>Mateřská škola Hvězdička, Šlapanice, okres Brno-venkov, příspěvková organizace</t>
  </si>
  <si>
    <t>Masarykovo náměstí</t>
  </si>
  <si>
    <t>Mateřská škola Sokolnice,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</si>
  <si>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</si>
  <si>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</si>
  <si>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</si>
  <si>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</si>
  <si>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</si>
  <si>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</si>
  <si>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</si>
  <si>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</si>
  <si>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</si>
  <si>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</si>
  <si>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</si>
  <si>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</si>
  <si>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</si>
  <si>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</si>
  <si>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</si>
  <si>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</si>
  <si>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</si>
  <si>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</si>
  <si>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</si>
  <si>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</si>
  <si>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</si>
  <si>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</si>
  <si>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</si>
  <si>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</si>
  <si>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</si>
  <si>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</si>
  <si>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</si>
  <si>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</si>
  <si>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</si>
  <si>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</si>
  <si>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</si>
  <si>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</si>
  <si>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</si>
  <si>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</si>
  <si>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</si>
  <si>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</si>
  <si>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</si>
  <si>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</si>
  <si>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</si>
  <si>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</si>
  <si>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</si>
  <si>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</si>
  <si>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</si>
  <si>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</si>
  <si>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</si>
  <si>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</si>
  <si>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</si>
  <si>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</si>
  <si>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</si>
  <si>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</si>
  <si>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</si>
  <si>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</si>
  <si>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</si>
  <si>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</si>
  <si>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Mateřská škola Moravany, okres Brno-venkov, příspěvková organizace</t>
  </si>
  <si>
    <t>Novosady</t>
  </si>
  <si>
    <t>Mateřská škola Popůvky,příspěvková organizace, Brno-venkov</t>
  </si>
  <si>
    <t>Základní škola Brumov</t>
  </si>
  <si>
    <t>Brumov</t>
  </si>
  <si>
    <t>Základní škola, Základní umělecká škola a Mateřská škola Lomnice</t>
  </si>
  <si>
    <t>Mateřská škola Malhostovice, příspěvková organizace</t>
  </si>
  <si>
    <t>Malhostovice</t>
  </si>
  <si>
    <t>Mateřská škola, Tišnov, U Humpolky, příspěvková organizace</t>
  </si>
  <si>
    <t>Cáhlovská</t>
  </si>
  <si>
    <t>Mateřská škola Sluníčko, Tišnov, příspěvková organizace</t>
  </si>
  <si>
    <t>Na Rybníčku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</si>
  <si>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</si>
  <si>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</si>
  <si>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</si>
  <si>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</si>
  <si>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</si>
  <si>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</si>
  <si>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</si>
  <si>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</si>
  <si>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</si>
  <si>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</si>
  <si>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</si>
  <si>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</si>
  <si>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</si>
  <si>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</si>
  <si>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</si>
  <si>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</si>
  <si>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</si>
  <si>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</si>
  <si>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</si>
  <si>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</si>
  <si>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</si>
  <si>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</si>
  <si>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</si>
  <si>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</si>
  <si>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</si>
  <si>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Mateřská škola Na Paloučku,Tišnov, příspěvková organizace</t>
  </si>
  <si>
    <t>Horova</t>
  </si>
  <si>
    <t>Mateřská škola, Blučina, okres Brno-venkov, příspěvková organizace</t>
  </si>
  <si>
    <t>Blučina</t>
  </si>
  <si>
    <t>Mateřská škola Hrušovany u Brna, okr.Brno - venkov, příspěvková organizace</t>
  </si>
  <si>
    <t>Hrušovany u Brna</t>
  </si>
  <si>
    <t>Mateřská škola Měnín, okres Brno-venkov, příspěvková organizace</t>
  </si>
  <si>
    <t>Měnín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</si>
  <si>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</si>
  <si>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</si>
  <si>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</si>
  <si>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 Židlochovice, okres Brno-venkov, příspěvková organizace</t>
  </si>
  <si>
    <t>sídl. Družba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</si>
  <si>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</si>
  <si>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</si>
  <si>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</si>
  <si>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</si>
  <si>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</si>
  <si>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</si>
  <si>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</si>
  <si>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</si>
  <si>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</si>
  <si>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</si>
  <si>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</si>
  <si>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</si>
  <si>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</si>
  <si>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</si>
  <si>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</si>
  <si>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</si>
  <si>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</si>
  <si>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</si>
  <si>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</si>
  <si>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</si>
  <si>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</si>
  <si>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</si>
  <si>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</si>
  <si>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</si>
  <si>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</si>
  <si>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</si>
  <si>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</si>
  <si>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</si>
  <si>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</si>
  <si>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</si>
  <si>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</si>
  <si>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</si>
  <si>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</si>
  <si>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</si>
  <si>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Mateřská škola Rajhradice, okres Brno-venkov, příspěvková organizace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</si>
  <si>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</si>
  <si>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</si>
  <si>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</si>
  <si>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</si>
  <si>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</si>
  <si>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</si>
  <si>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</si>
  <si>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</si>
  <si>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</si>
  <si>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</si>
  <si>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</si>
  <si>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Mateřská škola a základní škola Břeclav, Herbenova, příspěvková organizace</t>
  </si>
  <si>
    <t>Herbenova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</si>
  <si>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</si>
  <si>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</si>
  <si>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</si>
  <si>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</si>
  <si>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</si>
  <si>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</si>
  <si>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</si>
  <si>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</si>
  <si>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Soukromá střední průmyslová škola Břeclav, spol. s r.o. CULTUS</t>
  </si>
  <si>
    <t>Mateřská škola Břeclav, Břetislavova 6, příspěvková organizace</t>
  </si>
  <si>
    <t>Břetislavova</t>
  </si>
  <si>
    <t>Mateřská škola Lanžhot, Komenského 2</t>
  </si>
  <si>
    <t>Lanžhot</t>
  </si>
  <si>
    <t>Mateřská škola Tvrdonice, příspěvková organizace</t>
  </si>
  <si>
    <t>Tvrdonice</t>
  </si>
  <si>
    <t>Mateřská škola Hrušky, příspěvková organizace</t>
  </si>
  <si>
    <t>Hrušky</t>
  </si>
  <si>
    <t>Mateřská škola Podivín, příspěvková organizace</t>
  </si>
  <si>
    <t>Podivín</t>
  </si>
  <si>
    <t>Mateřská škola Zaječí, Hlavní 196</t>
  </si>
  <si>
    <t>Zaječí</t>
  </si>
  <si>
    <t>Mateřská škola Břeclav, Osvobození 1, příspěvková organizace</t>
  </si>
  <si>
    <t>Mateřská škola Břeclav, U Splavu 2765, příspěvková organizace</t>
  </si>
  <si>
    <t>U Splavu</t>
  </si>
  <si>
    <t>Mateřská škola Lednice, příspěvková organizace</t>
  </si>
  <si>
    <t>Břeclavská</t>
  </si>
  <si>
    <t>Lednice</t>
  </si>
  <si>
    <t>Mateřská škola Moravský Žižkov, příspěvková organizace</t>
  </si>
  <si>
    <t>Moravský Žižkov</t>
  </si>
  <si>
    <t>Mateřská škola Valtice, okres Břeclav, příspěvková organizace</t>
  </si>
  <si>
    <t>Jabloňová</t>
  </si>
  <si>
    <t>Mateřská škola Velké Bílovice, příspěvková organizace</t>
  </si>
  <si>
    <t>Fabian</t>
  </si>
  <si>
    <t>Velké Bílovice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</si>
  <si>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</si>
  <si>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</si>
  <si>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</si>
  <si>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</si>
  <si>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</si>
  <si>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</si>
  <si>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Mateřská škola Břeclav, Na Valtické 727, příspěvková organizace</t>
  </si>
  <si>
    <t>Na Valtické</t>
  </si>
  <si>
    <t>Základní škola a Mateřská škola Hlohovec, příspěvková organizace</t>
  </si>
  <si>
    <t>Dolní konec</t>
  </si>
  <si>
    <t>Hlohovec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</si>
  <si>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</si>
  <si>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</si>
  <si>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</si>
  <si>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</si>
  <si>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</si>
  <si>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</si>
  <si>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</si>
  <si>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</si>
  <si>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</si>
  <si>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</si>
  <si>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</si>
  <si>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</si>
  <si>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</si>
  <si>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</si>
  <si>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</si>
  <si>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</si>
  <si>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</si>
  <si>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</si>
  <si>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</si>
  <si>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</si>
  <si>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</si>
  <si>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</si>
  <si>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</si>
  <si>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</si>
  <si>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</si>
  <si>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</si>
  <si>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</si>
  <si>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</si>
  <si>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Mateřská škola Vrbice, okres Břeclav příspěvková organizace</t>
  </si>
  <si>
    <t>Vrbice</t>
  </si>
  <si>
    <t>Mateřská škola Křepice, příspěvková organizace</t>
  </si>
  <si>
    <t>Křepice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</si>
  <si>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</si>
  <si>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</si>
  <si>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</si>
  <si>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Pouzdřany</t>
  </si>
  <si>
    <t>Mateřská škola Starovice, okres Břeclav, příspěvková organizace</t>
  </si>
  <si>
    <t>Starovice</t>
  </si>
  <si>
    <t>Základní škola a mateřská škola, Němčičky, okres Břeclav, příspěvková organizace</t>
  </si>
  <si>
    <t>Mateřská škola Velké Pavlovice, V sadech 48 příspěvková organizace</t>
  </si>
  <si>
    <t>V Sadech</t>
  </si>
  <si>
    <t>Velké Pavlovice</t>
  </si>
  <si>
    <t>Mateřská škola Hustopeče, Na Sídlišti 5, okres Břeclav, příspěvková organizace</t>
  </si>
  <si>
    <t>Na Sídlišti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</si>
  <si>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</si>
  <si>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</si>
  <si>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</si>
  <si>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</si>
  <si>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</si>
  <si>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</si>
  <si>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</si>
  <si>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</si>
  <si>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</si>
  <si>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</si>
  <si>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</si>
  <si>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</si>
  <si>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</si>
  <si>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</si>
  <si>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</si>
  <si>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</si>
  <si>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</si>
  <si>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</si>
  <si>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</si>
  <si>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</si>
  <si>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</si>
  <si>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</si>
  <si>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</si>
  <si>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</si>
  <si>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</si>
  <si>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</si>
  <si>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</si>
  <si>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</si>
  <si>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</si>
  <si>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</si>
  <si>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</si>
  <si>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</si>
  <si>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</si>
  <si>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</si>
  <si>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</si>
  <si>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</si>
  <si>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</si>
  <si>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Školní jídelna Velké Němčice, příspěvková organizace</t>
  </si>
  <si>
    <t>Městská střední odborná škola, Klobouky u Brna, nám. Míru 6, příspěvková organizace</t>
  </si>
  <si>
    <t>Gymnázium, Velké Pavlovice, Pod Školou 10, příspěvková organizace</t>
  </si>
  <si>
    <t>Pod Školou</t>
  </si>
  <si>
    <t>Mateřská škola Mikulov, Pod Strání 6, okres Břeclav, příspěvková organizace</t>
  </si>
  <si>
    <t>Pod Strání</t>
  </si>
  <si>
    <t>Mateřská škola Novosedly, okres Břeclav, příspěvková organizace</t>
  </si>
  <si>
    <t>Mateřská škola Pavlov, okres Břeclav, příspěvková organizace</t>
  </si>
  <si>
    <t>23. dubna</t>
  </si>
  <si>
    <t>Pavlov</t>
  </si>
  <si>
    <t>Mateřská škola Mikulov, Habánská 82, příspěvková organizace</t>
  </si>
  <si>
    <t>Habánská</t>
  </si>
  <si>
    <t>Základní škola a Mateřská škola Sedlec, okres Břeclav, příspěvková organizace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</si>
  <si>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</si>
  <si>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</si>
  <si>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</si>
  <si>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</si>
  <si>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</si>
  <si>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</si>
  <si>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</si>
  <si>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</si>
  <si>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</si>
  <si>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</si>
  <si>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</si>
  <si>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</si>
  <si>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</si>
  <si>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</si>
  <si>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</si>
  <si>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Mateřská škola Březí, okres Břeclav, příspěvková organizace</t>
  </si>
  <si>
    <t xml:space="preserve">Hodonín 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</si>
  <si>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</si>
  <si>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</si>
  <si>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</si>
  <si>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</si>
  <si>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</si>
  <si>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Jarošova</t>
  </si>
  <si>
    <t>Integrovaná střední škola Hodonín, příspěvková organizace</t>
  </si>
  <si>
    <t>Mateřská škola, Hodonín, Sídlištní 2, příspěvková organizace</t>
  </si>
  <si>
    <t>Sídlištní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</si>
  <si>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</si>
  <si>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</si>
  <si>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</si>
  <si>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</si>
  <si>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</si>
  <si>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</si>
  <si>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</si>
  <si>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</si>
  <si>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</si>
  <si>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</si>
  <si>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</si>
  <si>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</si>
  <si>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</si>
  <si>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</si>
  <si>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Střední škola automobilní Kyjov, příspěvková organizace</t>
  </si>
  <si>
    <t>Základní škola Montessori Kyjov</t>
  </si>
  <si>
    <t>Veselí nad Moravou</t>
  </si>
  <si>
    <t>Obchodní akademie a Střední odborné učiliště Veselí nad Moravou, příspěvková organizace</t>
  </si>
  <si>
    <t>Veřejnosprávní akademie a střední škola, s.r.o.</t>
  </si>
  <si>
    <t>Základní škola a praktická škola Veselí nad Moravou, příspěvková organizace</t>
  </si>
  <si>
    <t>Církevní základní škola ve Veselí nad Moravou</t>
  </si>
  <si>
    <t>Mateřská škola I Dubňany, příspěvková organizace</t>
  </si>
  <si>
    <t>Hornická</t>
  </si>
  <si>
    <t>Dubňany</t>
  </si>
  <si>
    <t>Mateřská škola Čejkovice, okres Hodonín, příspěvková organizace</t>
  </si>
  <si>
    <t>Wurmova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</si>
  <si>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</si>
  <si>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</si>
  <si>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</si>
  <si>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</si>
  <si>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P. Jilemnického</t>
  </si>
  <si>
    <t>Mateřská škola Mozaika Hodonín, Sídlištní 3993/4, příspěvková organizace</t>
  </si>
  <si>
    <t>Mateřská škola II Dubňany, příspěvková organizace</t>
  </si>
  <si>
    <t>Mateřská škola Hodonín, Družstevní čtvrť 3149, příspěvková organizace</t>
  </si>
  <si>
    <t>Družstevní čtvrť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</si>
  <si>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</si>
  <si>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</si>
  <si>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</si>
  <si>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</si>
  <si>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</si>
  <si>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</si>
  <si>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</si>
  <si>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</si>
  <si>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</si>
  <si>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</si>
  <si>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</si>
  <si>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</si>
  <si>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</si>
  <si>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</si>
  <si>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</si>
  <si>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</si>
  <si>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</si>
  <si>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</si>
  <si>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</si>
  <si>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</si>
  <si>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</si>
  <si>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</si>
  <si>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</si>
  <si>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</si>
  <si>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</si>
  <si>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</si>
  <si>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</si>
  <si>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</si>
  <si>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</si>
  <si>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</si>
  <si>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</si>
  <si>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</si>
  <si>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</si>
  <si>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Školní jídelna Dubňany, příspěvková organizace, 696 03 Dubňany, Hodonínská 925, okr. Hodonín</t>
  </si>
  <si>
    <t>Mateřská škola Vacenovice, příspěvková organizace</t>
  </si>
  <si>
    <t>U Větřáku</t>
  </si>
  <si>
    <t>Vacenovice</t>
  </si>
  <si>
    <t>Mateřská škola Střed, příspěvková organizace města Kyjova</t>
  </si>
  <si>
    <t>Mezi Mlaty</t>
  </si>
  <si>
    <t>Mateřská škola Šardice, příspěvková organizace</t>
  </si>
  <si>
    <t>Šardice</t>
  </si>
  <si>
    <t>Mateřská škola Nádražní, příspěvková organizace města Kyjova</t>
  </si>
  <si>
    <t>Mateřská škola Vracov, okres Hodonín, příspěvková organizace</t>
  </si>
  <si>
    <t>Vracov</t>
  </si>
  <si>
    <t>Základní škola a Mateřská škola, Lovčice, okres Hodonín, příspěvková organizace</t>
  </si>
  <si>
    <t>Lovčice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</si>
  <si>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</si>
  <si>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</si>
  <si>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</si>
  <si>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</si>
  <si>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</si>
  <si>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</si>
  <si>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</si>
  <si>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</si>
  <si>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</si>
  <si>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</si>
  <si>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</si>
  <si>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</si>
  <si>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</si>
  <si>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</si>
  <si>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</si>
  <si>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</si>
  <si>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</si>
  <si>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</si>
  <si>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</si>
  <si>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</si>
  <si>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</si>
  <si>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</si>
  <si>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Moravany, okres Hodonín, příspěvková organizace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</si>
  <si>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</si>
  <si>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</si>
  <si>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</si>
  <si>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</si>
  <si>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</si>
  <si>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</si>
  <si>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</si>
  <si>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</si>
  <si>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</si>
  <si>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</si>
  <si>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</si>
  <si>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</si>
  <si>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</si>
  <si>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</si>
  <si>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</si>
  <si>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</si>
  <si>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</si>
  <si>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</si>
  <si>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</si>
  <si>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</si>
  <si>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</si>
  <si>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</si>
  <si>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</si>
  <si>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</si>
  <si>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</si>
  <si>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</si>
  <si>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</si>
  <si>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</si>
  <si>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</si>
  <si>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</si>
  <si>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</si>
  <si>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Mateřská škola Velká nad Veličkou</t>
  </si>
  <si>
    <t>Velká nad Veličkou</t>
  </si>
  <si>
    <t>Tasov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</si>
  <si>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</si>
  <si>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</si>
  <si>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</si>
  <si>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</si>
  <si>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</si>
  <si>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</si>
  <si>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</si>
  <si>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</si>
  <si>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</si>
  <si>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</si>
  <si>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</si>
  <si>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</si>
  <si>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</si>
  <si>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</si>
  <si>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</si>
  <si>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</si>
  <si>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</si>
  <si>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</si>
  <si>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</si>
  <si>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</si>
  <si>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</si>
  <si>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</si>
  <si>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</si>
  <si>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</si>
  <si>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</si>
  <si>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</si>
  <si>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</si>
  <si>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</si>
  <si>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</si>
  <si>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</si>
  <si>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Louka, okres Hodonín, příspěvková organizace</t>
  </si>
  <si>
    <t>Louka</t>
  </si>
  <si>
    <t>Základní škola Tvarožná Lhota, příspěvková organizace</t>
  </si>
  <si>
    <t>Tvarožná Lhota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</si>
  <si>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</si>
  <si>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</si>
  <si>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</si>
  <si>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</si>
  <si>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</si>
  <si>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</si>
  <si>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</si>
  <si>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</si>
  <si>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Křesťanská mateřská škola Karolínka ve Slavkově u Brna</t>
  </si>
  <si>
    <t>Vyškov</t>
  </si>
  <si>
    <t>Gymnázium a Střední odborná škola zdravotnická a ekonomická Vyškov, příspěvková organizace</t>
  </si>
  <si>
    <t>Jarní</t>
  </si>
  <si>
    <t>Mateřská škola, základní škola a střední škola Vyškov, příspěvková organizace</t>
  </si>
  <si>
    <t>Sídliště Osvobození</t>
  </si>
  <si>
    <t>Základní škola Prameny</t>
  </si>
  <si>
    <t>Rousínov</t>
  </si>
  <si>
    <t>Základní škola Letonice, okres Vyškov, příspěvková organizace</t>
  </si>
  <si>
    <t>Letonice</t>
  </si>
  <si>
    <t>Mateřská škola Bučovice, příspěvková organizace</t>
  </si>
  <si>
    <t>Sovětská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</si>
  <si>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</si>
  <si>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</si>
  <si>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</si>
  <si>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</si>
  <si>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</si>
  <si>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</si>
  <si>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</si>
  <si>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</si>
  <si>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</si>
  <si>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</si>
  <si>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</si>
  <si>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</si>
  <si>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</si>
  <si>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Hodějice</t>
  </si>
  <si>
    <t>Mateřská škola Zvídálek, Komenského náměstí 495, Slavkov u Brna, příspěvková organizace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</si>
  <si>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</si>
  <si>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</si>
  <si>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</si>
  <si>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</si>
  <si>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</si>
  <si>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</si>
  <si>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</si>
  <si>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</si>
  <si>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</si>
  <si>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</si>
  <si>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</si>
  <si>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</si>
  <si>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Nížkovice, okres Vyškov, příspěvková organizace</t>
  </si>
  <si>
    <t>Nížkovice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</si>
  <si>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</si>
  <si>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</si>
  <si>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</si>
  <si>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</si>
  <si>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</si>
  <si>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</si>
  <si>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</si>
  <si>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</si>
  <si>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</si>
  <si>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</si>
  <si>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</si>
  <si>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</si>
  <si>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</si>
  <si>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Mateřská škola Hraničky, Vyškov, příspěvková organizace</t>
  </si>
  <si>
    <t>Puškinova</t>
  </si>
  <si>
    <t>Mateřská škola Drysice , okres Vyškov , příspěvková organizace</t>
  </si>
  <si>
    <t>Drysice</t>
  </si>
  <si>
    <t>Mateřská škola Rousínov</t>
  </si>
  <si>
    <t>Habrovanská</t>
  </si>
  <si>
    <t>Studnice</t>
  </si>
  <si>
    <t>Mateřská škola Jarní, Vyškov, příspěvková organizace</t>
  </si>
  <si>
    <t>Mateřská škola Olšany, okres Vyškov, příspěvková organizace</t>
  </si>
  <si>
    <t>Olšany</t>
  </si>
  <si>
    <t>Mateřská škola Luleč - Příspěvková organizace</t>
  </si>
  <si>
    <t>Luleč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</si>
  <si>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</si>
  <si>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</si>
  <si>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</si>
  <si>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</si>
  <si>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Hoštice-Heroltice</t>
  </si>
  <si>
    <t>Mateřská škola Havlíčkova, Vyškov, příspěvková organizace</t>
  </si>
  <si>
    <t>Mateřská škola Ivanovice na Hané, Mlýnská 366, příspěvková organizace</t>
  </si>
  <si>
    <t>Ivanovice na Hané</t>
  </si>
  <si>
    <t>Radslavice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</si>
  <si>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</si>
  <si>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</si>
  <si>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</si>
  <si>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</si>
  <si>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</si>
  <si>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</si>
  <si>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Komořany, okres Vyškov příspěvková organizace</t>
  </si>
  <si>
    <t>Komořany</t>
  </si>
  <si>
    <t>Mateřská škola Šikulka, Vyškov, příspěvková organizace</t>
  </si>
  <si>
    <t>Víta Nejedlého</t>
  </si>
  <si>
    <t>Základní škola Vyškov, Nádražní 5, příspěvková organizace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</si>
  <si>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</si>
  <si>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</si>
  <si>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</si>
  <si>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</si>
  <si>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</si>
  <si>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</si>
  <si>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</si>
  <si>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</si>
  <si>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</si>
  <si>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</si>
  <si>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</si>
  <si>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</si>
  <si>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</si>
  <si>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</si>
  <si>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</si>
  <si>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</si>
  <si>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</si>
  <si>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</si>
  <si>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</si>
  <si>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</si>
  <si>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</si>
  <si>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</si>
  <si>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</si>
  <si>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</si>
  <si>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</si>
  <si>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</si>
  <si>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</si>
  <si>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</si>
  <si>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</si>
  <si>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</si>
  <si>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>Mateřská škola Sochorova, Vyškov, příspěvková organizace</t>
  </si>
  <si>
    <t xml:space="preserve">Znojmo </t>
  </si>
  <si>
    <t>Moravský Krumlov</t>
  </si>
  <si>
    <t>Střední škola dopravy, obchodu a služeb Moravský Krumlov, příspěvková organizace</t>
  </si>
  <si>
    <t>nám. Klášterní</t>
  </si>
  <si>
    <t>Znojmo</t>
  </si>
  <si>
    <t>Střední zdravotnická škola a Vyšší odborná škola zdravotnická Znojmo, příspěvková organizace</t>
  </si>
  <si>
    <t>Jana Palacha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</si>
  <si>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</si>
  <si>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</si>
  <si>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</si>
  <si>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</si>
  <si>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</si>
  <si>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</si>
  <si>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Mateřská škola, základní škola a praktická škola Znojmo, příspěvková organizace</t>
  </si>
  <si>
    <t>Horní Česká</t>
  </si>
  <si>
    <t>Základní škola, Hostěradice, okres Znojmo</t>
  </si>
  <si>
    <t>Hostěradice</t>
  </si>
  <si>
    <t>Mateřská škola, Moravský Krumlov, Husova 299, okres Znojmo, příspěvková organizace</t>
  </si>
  <si>
    <t>Mateřská škola, Vémyslice, okres Znojmo, příspěvková organizace</t>
  </si>
  <si>
    <t>Vémyslice</t>
  </si>
  <si>
    <t>Mateřská škola, Hostěradice, okres Znojmo, příspěvková organizace</t>
  </si>
  <si>
    <t>Jiřice u Miroslavi</t>
  </si>
  <si>
    <t>Mateřská škola Pastelka, Miroslav, Husova 55/32, okres Znojmo, příspěvková organizace</t>
  </si>
  <si>
    <t>Miroslav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</si>
  <si>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</si>
  <si>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</si>
  <si>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</si>
  <si>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</si>
  <si>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</si>
  <si>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</si>
  <si>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</si>
  <si>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</si>
  <si>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</si>
  <si>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</si>
  <si>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</si>
  <si>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</si>
  <si>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</si>
  <si>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</si>
  <si>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</si>
  <si>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</si>
  <si>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</si>
  <si>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</si>
  <si>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</si>
  <si>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</si>
  <si>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</si>
  <si>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</si>
  <si>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</si>
  <si>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</si>
  <si>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</si>
  <si>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</si>
  <si>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</si>
  <si>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</si>
  <si>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</si>
  <si>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</si>
  <si>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</si>
  <si>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</si>
  <si>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</si>
  <si>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</si>
  <si>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Šatov</t>
  </si>
  <si>
    <t>Základní škola Lubnice, okres Znojmo, příspěvková organizace</t>
  </si>
  <si>
    <t>Lubnice</t>
  </si>
  <si>
    <t>Mateřská škola, Práče, okres Znojmo - příspěvková organizace</t>
  </si>
  <si>
    <t>Práče</t>
  </si>
  <si>
    <t>Mateřská škola, Znojmo, Holandská 2, příspěvková organizace</t>
  </si>
  <si>
    <t>Holandská</t>
  </si>
  <si>
    <t>Mateřská škola, Znojmo, Pražská 80, příspěvková organizace</t>
  </si>
  <si>
    <t>Základní škola, Želetice, okres Znojmo</t>
  </si>
  <si>
    <t>Želetice</t>
  </si>
  <si>
    <t>Těšetice</t>
  </si>
  <si>
    <t>Základní škola, Práče, okres Znojmo - příspěvková organizace</t>
  </si>
  <si>
    <t>Prosiměřice</t>
  </si>
  <si>
    <t>Strachotice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</si>
  <si>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</si>
  <si>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</si>
  <si>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</si>
  <si>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</si>
  <si>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</si>
  <si>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</si>
  <si>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Znojemská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</si>
  <si>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</si>
  <si>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</si>
  <si>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</si>
  <si>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</si>
  <si>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</si>
  <si>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U Kostela</t>
  </si>
  <si>
    <t>Hodonice</t>
  </si>
  <si>
    <t>Mateřská škola, Hrušovany nad Jevišovkou, okres Znojmo, příspěvková organizace</t>
  </si>
  <si>
    <t>Na Vršku</t>
  </si>
  <si>
    <t>Hrušovany nad Jevišovkou</t>
  </si>
  <si>
    <t>Mateřská škola, Znojmo, Dělnická 2, příspěvková organizace</t>
  </si>
  <si>
    <t>Mateřská škola, Znojmo, nám. Republiky 15, příspěvková organizace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</si>
  <si>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</si>
  <si>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</si>
  <si>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</si>
  <si>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</si>
  <si>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</si>
  <si>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</si>
  <si>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</si>
  <si>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</si>
  <si>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</si>
  <si>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</si>
  <si>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</si>
  <si>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</si>
  <si>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</si>
  <si>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</si>
  <si>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</si>
  <si>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</si>
  <si>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</si>
  <si>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</si>
  <si>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</si>
  <si>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</si>
  <si>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</si>
  <si>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</si>
  <si>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</si>
  <si>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</si>
  <si>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</si>
  <si>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</si>
  <si>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</si>
  <si>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</si>
  <si>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</si>
  <si>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</si>
  <si>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</si>
  <si>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</si>
  <si>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</si>
  <si>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</si>
  <si>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</si>
  <si>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</si>
  <si>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</si>
  <si>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</si>
  <si>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</si>
  <si>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</si>
  <si>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</si>
  <si>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</si>
  <si>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</si>
  <si>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</si>
  <si>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</si>
  <si>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</si>
  <si>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</si>
  <si>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</si>
  <si>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</si>
  <si>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</si>
  <si>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</si>
  <si>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</si>
  <si>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</si>
  <si>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</si>
  <si>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</si>
  <si>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</si>
  <si>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</si>
  <si>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</si>
  <si>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</si>
  <si>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</si>
  <si>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</si>
  <si>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</si>
  <si>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</si>
  <si>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</si>
  <si>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</si>
  <si>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</si>
  <si>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</si>
  <si>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Mateřská škola Suchohrdly, příspěvková organizace</t>
  </si>
  <si>
    <t>Těšetická</t>
  </si>
  <si>
    <t>Karlovarský kraj</t>
  </si>
  <si>
    <t xml:space="preserve">Cheb </t>
  </si>
  <si>
    <t>Cheb</t>
  </si>
  <si>
    <t>Střední zdravotnická škola a vyšší odborná škola Cheb, příspěvková organizace</t>
  </si>
  <si>
    <t>Svobodná chebská škola, základní škola a gymnázium s.r.o.</t>
  </si>
  <si>
    <t>Jánské náměstí</t>
  </si>
  <si>
    <t>Integrovaná střední škola Cheb, příspěvková organizace</t>
  </si>
  <si>
    <t>Obrněné brigády</t>
  </si>
  <si>
    <t>Mateřská škola Diakonie ČCE Cheb</t>
  </si>
  <si>
    <t>26. dubna</t>
  </si>
  <si>
    <t>Mariánské Lázně</t>
  </si>
  <si>
    <t>Gymnázium a obchodní akademie Mariánské Lázně, příspěvková organizace</t>
  </si>
  <si>
    <t>Hotelová škola Mariánské Lázně, příspěvková organizace</t>
  </si>
  <si>
    <t>Domov mládeže a školní jídelna Mariánské Lázně, příspěvková organizace</t>
  </si>
  <si>
    <t>Klíčová</t>
  </si>
  <si>
    <t>Dětský domov Mariánské Lázně a Aš, příspěvková organizace</t>
  </si>
  <si>
    <t>JEZDECKÁ AKADEMIE - střední odborná škola Mariánské Lázně s.r.o.</t>
  </si>
  <si>
    <t>Základní škola a lesní mateřská škola Čtyřlístek</t>
  </si>
  <si>
    <t>Poštovní</t>
  </si>
  <si>
    <t>Aš</t>
  </si>
  <si>
    <t>Moravská</t>
  </si>
  <si>
    <t>Mateřská škola Hranice, okres Cheb</t>
  </si>
  <si>
    <t>Soukenná</t>
  </si>
  <si>
    <t>Hranice</t>
  </si>
  <si>
    <t>Mateřská škola Aš, Neumannova 2560, okres Cheb, příspěvková organizace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</si>
  <si>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</si>
  <si>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</si>
  <si>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</si>
  <si>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</si>
  <si>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</si>
  <si>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</si>
  <si>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</si>
  <si>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</si>
  <si>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Základní škola a střední škola Aš, příspěvková organizace</t>
  </si>
  <si>
    <t>Mateřská škola Cheb, Bezručova 1, příspěvková organizace</t>
  </si>
  <si>
    <t>Malé náměstí</t>
  </si>
  <si>
    <t>Mateřská škola Cheb, 26. dubna 39, příspěvková organizace</t>
  </si>
  <si>
    <t>Mateřská škola Luby, okres Cheb, příspěvková organizace</t>
  </si>
  <si>
    <t>Luby</t>
  </si>
  <si>
    <t>Mateřská škola Františkovy Lázně, Školní 182</t>
  </si>
  <si>
    <t>Františkovy Lázně</t>
  </si>
  <si>
    <t>Mateřská škola Cheb, Komenského 27, příspěvková organizace</t>
  </si>
  <si>
    <t>Mateřská škola Skalná, příspěvková organizace</t>
  </si>
  <si>
    <t>Skalná</t>
  </si>
  <si>
    <t>Mateřská škola a Základní škola Nový Kostel, okres Cheb, příspěvková organizace</t>
  </si>
  <si>
    <t>Nový Kostel</t>
  </si>
  <si>
    <t>Mateřská škola Cheb, Do Zátiší 3, příspěvková organizace</t>
  </si>
  <si>
    <t>Do Zátiší</t>
  </si>
  <si>
    <t>Mateřská škola Cheb, Osvobození 67, příspěvková organizace</t>
  </si>
  <si>
    <t>14a</t>
  </si>
  <si>
    <t>Základní škola a mateřská škola Lipová, okres Cheb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</si>
  <si>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</si>
  <si>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</si>
  <si>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</si>
  <si>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</si>
  <si>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</si>
  <si>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</si>
  <si>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</si>
  <si>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</si>
  <si>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</si>
  <si>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</si>
  <si>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</si>
  <si>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</si>
  <si>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</si>
  <si>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</si>
  <si>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</si>
  <si>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</si>
  <si>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</si>
  <si>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</si>
  <si>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</si>
  <si>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</si>
  <si>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</si>
  <si>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</si>
  <si>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Velká Hleďsebe</t>
  </si>
  <si>
    <t>Mateřská škola Teplá, příspěvková organizace</t>
  </si>
  <si>
    <t>Teplá</t>
  </si>
  <si>
    <t>Mateřská škola, Mariánské Lázně, Hlavní 440, příspěvková organizace</t>
  </si>
  <si>
    <t>Hlavní třída</t>
  </si>
  <si>
    <t>Mateřská škola, Mariánské Lázně, Křižíkova 555, příspěvková organizace</t>
  </si>
  <si>
    <t>Mateřská škola Velká Hleďsebe, okres Cheb, příspěvková organizace</t>
  </si>
  <si>
    <t>Mateřská škola Vora, Mariánské Lázně, Za Tratí 687, příspěvková organizace</t>
  </si>
  <si>
    <t>Za Tratí</t>
  </si>
  <si>
    <t>11b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</si>
  <si>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</si>
  <si>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</si>
  <si>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</si>
  <si>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K Rybníku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</si>
  <si>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</si>
  <si>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</si>
  <si>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</si>
  <si>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</si>
  <si>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</si>
  <si>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</si>
  <si>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</si>
  <si>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</si>
  <si>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</si>
  <si>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</si>
  <si>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</si>
  <si>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</si>
  <si>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</si>
  <si>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</si>
  <si>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</si>
  <si>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</si>
  <si>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Mírové náměstí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</si>
  <si>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</si>
  <si>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</si>
  <si>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</si>
  <si>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</si>
  <si>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odborná škola Karlovy Vary, s.r.o.</t>
  </si>
  <si>
    <t>Konečná</t>
  </si>
  <si>
    <t>Střední lesnická škola Žlutice, příspěvková organizace</t>
  </si>
  <si>
    <t>Žižkov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</si>
  <si>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</si>
  <si>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</si>
  <si>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</si>
  <si>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</si>
  <si>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</si>
  <si>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Šeříková</t>
  </si>
  <si>
    <t>Waldorfská základní škola a mateřská škola Wlaštovka Karlovy Vary o.p.s.</t>
  </si>
  <si>
    <t>Modenská</t>
  </si>
  <si>
    <t>Základní škola, mateřská škola a dětské jesle Moudrá sova s.r.o.</t>
  </si>
  <si>
    <t>Ostrov</t>
  </si>
  <si>
    <t>Základní škola Ostrov, příspěvková organizace</t>
  </si>
  <si>
    <t>Krušnohorská</t>
  </si>
  <si>
    <t>Střední průmyslová škola Ostrov, příspěvková organizace</t>
  </si>
  <si>
    <t>Klínovecká</t>
  </si>
  <si>
    <t>Dukelských hrdinů</t>
  </si>
  <si>
    <t>Jáchymov</t>
  </si>
  <si>
    <t>Bochov</t>
  </si>
  <si>
    <t>Mateřská škola Cestička Nová Role, příspěvková organizace</t>
  </si>
  <si>
    <t>Rolavská</t>
  </si>
  <si>
    <t>Nová Role</t>
  </si>
  <si>
    <t>Mateřská škola Žlutice</t>
  </si>
  <si>
    <t>Poděbradova</t>
  </si>
  <si>
    <t>Mateřská škola Sídliště 429, Toužim</t>
  </si>
  <si>
    <t>Toužim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</si>
  <si>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</si>
  <si>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</si>
  <si>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</si>
  <si>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</si>
  <si>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</si>
  <si>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</si>
  <si>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</si>
  <si>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</si>
  <si>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</si>
  <si>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</si>
  <si>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</si>
  <si>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</si>
  <si>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</si>
  <si>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</si>
  <si>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</si>
  <si>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</si>
  <si>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</si>
  <si>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</si>
  <si>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</si>
  <si>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</si>
  <si>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</si>
  <si>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</si>
  <si>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</si>
  <si>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</si>
  <si>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</si>
  <si>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</si>
  <si>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</si>
  <si>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</si>
  <si>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</si>
  <si>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</si>
  <si>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</si>
  <si>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</si>
  <si>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</si>
  <si>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</si>
  <si>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</si>
  <si>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</si>
  <si>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</si>
  <si>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</si>
  <si>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</si>
  <si>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</si>
  <si>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</si>
  <si>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</si>
  <si>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Mozartova</t>
  </si>
  <si>
    <t>2. základní škola Bochov, příspěvková organizace</t>
  </si>
  <si>
    <t>Základní škola a mateřská škola Regionu Karlovarský venkov</t>
  </si>
  <si>
    <t>Sadov</t>
  </si>
  <si>
    <t>Mateřská škola Nejdek, Lipová, příspěvková organizace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</si>
  <si>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</si>
  <si>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</si>
  <si>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</si>
  <si>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</si>
  <si>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Nejdek, Nerudova, příspěvková organizace</t>
  </si>
  <si>
    <t>Hroznětín</t>
  </si>
  <si>
    <t>Mateřská škola Merklín, okres Karlovy Vary</t>
  </si>
  <si>
    <t>Merklín</t>
  </si>
  <si>
    <t>Základní škola Merklín, okres Karlovy Vary</t>
  </si>
  <si>
    <t>Mateřská škola Ostrov, Halasova 765,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</si>
  <si>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</si>
  <si>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</si>
  <si>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</si>
  <si>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</si>
  <si>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</si>
  <si>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</si>
  <si>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</si>
  <si>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</si>
  <si>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</si>
  <si>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</si>
  <si>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</si>
  <si>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</si>
  <si>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</si>
  <si>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</si>
  <si>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</si>
  <si>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</si>
  <si>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</si>
  <si>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Západní</t>
  </si>
  <si>
    <t xml:space="preserve">Sokolov </t>
  </si>
  <si>
    <t>Sokolov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</si>
  <si>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</si>
  <si>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</si>
  <si>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</si>
  <si>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</si>
  <si>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Husitská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</si>
  <si>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</si>
  <si>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</si>
  <si>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</si>
  <si>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</si>
  <si>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</si>
  <si>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</si>
  <si>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</si>
  <si>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</si>
  <si>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</si>
  <si>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</si>
  <si>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</si>
  <si>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</si>
  <si>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</si>
  <si>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</si>
  <si>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</si>
  <si>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</si>
  <si>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Mateřská škola Sokolov, Vítězná 725</t>
  </si>
  <si>
    <t>Vintířov</t>
  </si>
  <si>
    <t>Sklářská</t>
  </si>
  <si>
    <t>Nové Sedlo</t>
  </si>
  <si>
    <t>Základní škola Loket, okres Sokolov</t>
  </si>
  <si>
    <t>Loket</t>
  </si>
  <si>
    <t>Základní škola Vintířov, okres Sokolov</t>
  </si>
  <si>
    <t>Mateřská škola Kynšperk nad Ohří, U Pivovaru 367, okres Sokolov, příspěvková organizace</t>
  </si>
  <si>
    <t>U Pivovaru</t>
  </si>
  <si>
    <t>Kynšperk nad Ohří</t>
  </si>
  <si>
    <t>Mateřská škola Loket, okres Sokolov</t>
  </si>
  <si>
    <t>Mateřská škola Březová, Komenského 11, okres Sokolov</t>
  </si>
  <si>
    <t>Mateřská škola Březová, Smetanova 218, okres Sokolov</t>
  </si>
  <si>
    <t>Mateřská škola Duhová Habartov, okres Sokolov, příspěvková organizace</t>
  </si>
  <si>
    <t>Habartov</t>
  </si>
  <si>
    <t>Kladenská</t>
  </si>
  <si>
    <t>Mateřská škola Horní Slavkov, Dlouhá 620/1, příspěvková organizace</t>
  </si>
  <si>
    <t>Horní Slavkov</t>
  </si>
  <si>
    <t>Mateřská škola Lomnice, okres Sokolov</t>
  </si>
  <si>
    <t>Kraslická</t>
  </si>
  <si>
    <t>Mateřská škola Sokolov, Pionýrů 1344</t>
  </si>
  <si>
    <t>Pionýrů</t>
  </si>
  <si>
    <t>Lázeňská</t>
  </si>
  <si>
    <t>Královské Poříčí</t>
  </si>
  <si>
    <t>Mateřská škola Kynšperk, Zahradní 385, příspěvková organizace</t>
  </si>
  <si>
    <t>Mateřská škola Dolní Rychnov, okres Sokolov</t>
  </si>
  <si>
    <t>Dolní Rychnov</t>
  </si>
  <si>
    <t>Mateřská škola Sokolov, Marie Majerové 1650</t>
  </si>
  <si>
    <t>Mateřská škola Sokolov, Alšova 1746</t>
  </si>
  <si>
    <t>Alšova</t>
  </si>
  <si>
    <t>Mateřská škola Habartov, Okružní 111, okres Sokolov</t>
  </si>
  <si>
    <t>Mateřská škola Horní Slavkov, Sportovní 713, příspěvková organizace</t>
  </si>
  <si>
    <t>Mateřská škola Sokolov, Kosmonautů 1881</t>
  </si>
  <si>
    <t>Kosmonautů</t>
  </si>
  <si>
    <t>Mateřská škola Chodov, okres Sokolov, příspěvková organizace</t>
  </si>
  <si>
    <t>Chodov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</si>
  <si>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</si>
  <si>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</si>
  <si>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</si>
  <si>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</si>
  <si>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</si>
  <si>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</si>
  <si>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</si>
  <si>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</si>
  <si>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</si>
  <si>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</si>
  <si>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</si>
  <si>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</si>
  <si>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</si>
  <si>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</si>
  <si>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</si>
  <si>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</si>
  <si>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</si>
  <si>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</si>
  <si>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</si>
  <si>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</si>
  <si>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</si>
  <si>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</si>
  <si>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</si>
  <si>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</si>
  <si>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Chodov, Nejdecká 254, okres Sokolov, příspěvková organizace</t>
  </si>
  <si>
    <t>Nejdecká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</si>
  <si>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</si>
  <si>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</si>
  <si>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</si>
  <si>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</si>
  <si>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</si>
  <si>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Pospíšilova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</si>
  <si>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</si>
  <si>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</si>
  <si>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</si>
  <si>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</si>
  <si>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Vyšší odborná škola zdravotnická a Střední zdravotnická škola, Hradec Králové, Komenského 234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</si>
  <si>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</si>
  <si>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</si>
  <si>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</si>
  <si>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</si>
  <si>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</si>
  <si>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Tylovo nábřeží</t>
  </si>
  <si>
    <t>Střední uměleckoprůmyslová škola hudebních nástrojů a nábytku, Hradec Králové, 17. listopadu 1202</t>
  </si>
  <si>
    <t>17. listopadu</t>
  </si>
  <si>
    <t>Hotelová škola Hradec Králové, s.r.o.</t>
  </si>
  <si>
    <t>Československé armády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</si>
  <si>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</si>
  <si>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</si>
  <si>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</si>
  <si>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</si>
  <si>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</si>
  <si>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</si>
  <si>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</si>
  <si>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</si>
  <si>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</si>
  <si>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Nechanice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</si>
  <si>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</si>
  <si>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</si>
  <si>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</si>
  <si>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</si>
  <si>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</si>
  <si>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Třebechovice pod Orebem</t>
  </si>
  <si>
    <t>Mateřská škola Sion, Hradec Králové</t>
  </si>
  <si>
    <t>Biskupské gymnázium, církevní základní škola, mateřská škola a základní umělecká škola Hradec Králové</t>
  </si>
  <si>
    <t>Orlické nábřeží</t>
  </si>
  <si>
    <t>Safari Baby Club - mateřská škola</t>
  </si>
  <si>
    <t>Mrštíkova</t>
  </si>
  <si>
    <t>Střední škola Sion High School, Hradec Králové</t>
  </si>
  <si>
    <t>Na Výsluní</t>
  </si>
  <si>
    <t>Nový Bydžov</t>
  </si>
  <si>
    <t>Gymnázium, Střední odborná škola a Vyšší odborná škola, 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</si>
  <si>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</si>
  <si>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</si>
  <si>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</si>
  <si>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</si>
  <si>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Mateřská škola, Třesovice</t>
  </si>
  <si>
    <t>Třesovice</t>
  </si>
  <si>
    <t>Mateřská škola, Číbuz</t>
  </si>
  <si>
    <t>Mateřská škola, Holohlavy</t>
  </si>
  <si>
    <t>Holohlavy</t>
  </si>
  <si>
    <t>Mateřská škola Lužická, Hradec Králové, Severní 842</t>
  </si>
  <si>
    <t>Severní</t>
  </si>
  <si>
    <t>Mateřská škola, Hradec Králové, M. Horákové 1143</t>
  </si>
  <si>
    <t>Milady Horákové</t>
  </si>
  <si>
    <t>Mateřská škola Klíček, Hradec Králové, Urxova 342</t>
  </si>
  <si>
    <t>Urxova</t>
  </si>
  <si>
    <t>Mateřská škola, Hradec Králové-Věkoše, K Sokolovně 349</t>
  </si>
  <si>
    <t>K Sokolovně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</si>
  <si>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</si>
  <si>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</si>
  <si>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</si>
  <si>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</si>
  <si>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</si>
  <si>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</si>
  <si>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</si>
  <si>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</si>
  <si>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</si>
  <si>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</si>
  <si>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</si>
  <si>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</si>
  <si>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</si>
  <si>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</si>
  <si>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</si>
  <si>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</si>
  <si>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</si>
  <si>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</si>
  <si>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</si>
  <si>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</si>
  <si>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</si>
  <si>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</si>
  <si>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</si>
  <si>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</si>
  <si>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</si>
  <si>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</si>
  <si>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</si>
  <si>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</si>
  <si>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</si>
  <si>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</si>
  <si>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</si>
  <si>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</si>
  <si>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</si>
  <si>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</si>
  <si>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</si>
  <si>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</si>
  <si>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</si>
  <si>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</si>
  <si>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</si>
  <si>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</si>
  <si>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</si>
  <si>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</si>
  <si>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</si>
  <si>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</si>
  <si>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</si>
  <si>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</si>
  <si>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</si>
  <si>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</si>
  <si>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</si>
  <si>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</si>
  <si>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</si>
  <si>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</si>
  <si>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</si>
  <si>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</si>
  <si>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</si>
  <si>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</si>
  <si>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</si>
  <si>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</si>
  <si>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</si>
  <si>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</si>
  <si>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</si>
  <si>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</si>
  <si>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</si>
  <si>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</si>
  <si>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</si>
  <si>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</si>
  <si>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</si>
  <si>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</si>
  <si>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</si>
  <si>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</si>
  <si>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</si>
  <si>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</si>
  <si>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</si>
  <si>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Mateřská škola Kamarád, Hradec Králové, Veverkova 1495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</si>
  <si>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</si>
  <si>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</si>
  <si>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</si>
  <si>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</si>
  <si>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</si>
  <si>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</si>
  <si>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</si>
  <si>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</si>
  <si>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Mateřská škola Beruška, Chlumec nad Cidlinou, Pod Loretou 460/IV</t>
  </si>
  <si>
    <t>Pod Loretou</t>
  </si>
  <si>
    <t>Mateřská škola, Třebechovice pod Orebem</t>
  </si>
  <si>
    <t>Mateřská škola Zvoneček, Hradec Králové, Čajkovského 1093</t>
  </si>
  <si>
    <t>5a</t>
  </si>
  <si>
    <t>Mateřská škola Podzámčí, Hradec Králové, Svatojánská 680/15</t>
  </si>
  <si>
    <t>Svatojánská</t>
  </si>
  <si>
    <t>Mateřská škola, Sloupno</t>
  </si>
  <si>
    <t>Sloupno</t>
  </si>
  <si>
    <t>Mateřská škola, Nový Bydžov, F. Palackého 1241</t>
  </si>
  <si>
    <t>Mateřská škola Sluníčko, Nový Bydžov, U Plovárny 1380</t>
  </si>
  <si>
    <t>U Plovárny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</si>
  <si>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</si>
  <si>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</si>
  <si>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</si>
  <si>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</si>
  <si>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</si>
  <si>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</si>
  <si>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</si>
  <si>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</si>
  <si>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</si>
  <si>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</si>
  <si>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</si>
  <si>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</si>
  <si>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</si>
  <si>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</si>
  <si>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</si>
  <si>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</si>
  <si>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</si>
  <si>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Luční</t>
  </si>
  <si>
    <t xml:space="preserve">Jičín </t>
  </si>
  <si>
    <t>Hořice</t>
  </si>
  <si>
    <t>Blahoslavova</t>
  </si>
  <si>
    <t>Střední uměleckoprůmyslová škola sochařská a kamenická, Hořice, příspěvková organizace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</si>
  <si>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</si>
  <si>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</si>
  <si>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</si>
  <si>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</si>
  <si>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</si>
  <si>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</si>
  <si>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</si>
  <si>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</si>
  <si>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</si>
  <si>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</si>
  <si>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</si>
  <si>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</si>
  <si>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</si>
  <si>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 a Praktická škola, Jičín</t>
  </si>
  <si>
    <t>Sv. Čecha</t>
  </si>
  <si>
    <t>Soukromá základní škola a mateřská škola, Úlibice, okres Jičín</t>
  </si>
  <si>
    <t>Úlibice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</si>
  <si>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</si>
  <si>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</si>
  <si>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</si>
  <si>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</si>
  <si>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</si>
  <si>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</si>
  <si>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</si>
  <si>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Jeřice</t>
  </si>
  <si>
    <t>Mateřská škola Pod Lipou, Hořice</t>
  </si>
  <si>
    <t>Pod Lipou</t>
  </si>
  <si>
    <t>Školní jídelna, Hořice, Přemyslova 401</t>
  </si>
  <si>
    <t>Přemyslova</t>
  </si>
  <si>
    <t>Základní škola, Jeřice, okres Jičín</t>
  </si>
  <si>
    <t>Mateřská škola, Hořice, Husova 2166</t>
  </si>
  <si>
    <t>Mateřská škola Na Habru, Hořice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</si>
  <si>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</si>
  <si>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</si>
  <si>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</si>
  <si>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</si>
  <si>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</si>
  <si>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</si>
  <si>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</si>
  <si>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</si>
  <si>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</si>
  <si>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</si>
  <si>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</si>
  <si>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</si>
  <si>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</si>
  <si>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</si>
  <si>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</si>
  <si>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</si>
  <si>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</si>
  <si>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</si>
  <si>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</si>
  <si>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</si>
  <si>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Mateřská škola Máj, Jičín, Pod Koželuhy 171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</si>
  <si>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</si>
  <si>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</si>
  <si>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</si>
  <si>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</si>
  <si>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</si>
  <si>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</si>
  <si>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</si>
  <si>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Mateřská škola Větrov, Jičín, Křižíkova 1288</t>
  </si>
  <si>
    <t>Křižíkova 1288</t>
  </si>
  <si>
    <t>Mateřská škola, Jičín, J. Š. Kubína 465</t>
  </si>
  <si>
    <t>J. Š. Kubína</t>
  </si>
  <si>
    <t>Jičínská</t>
  </si>
  <si>
    <t>Sobotka</t>
  </si>
  <si>
    <t>Markvartice</t>
  </si>
  <si>
    <t>Mateřská škola, Valdice</t>
  </si>
  <si>
    <t>Valdice</t>
  </si>
  <si>
    <t>Bystřice</t>
  </si>
  <si>
    <t>Mateřská škola, Milíčeves</t>
  </si>
  <si>
    <t>Mateřská škola, Jičín, Fügnerova 750</t>
  </si>
  <si>
    <t>Fügnerova</t>
  </si>
  <si>
    <t>Bělohradská mateřská škola</t>
  </si>
  <si>
    <t>Lázně Bělohrad</t>
  </si>
  <si>
    <t>Základní škola, Jičín, Železnická 460</t>
  </si>
  <si>
    <t>Železnická</t>
  </si>
  <si>
    <t>Základní škola K. V. Raise, Lázně Bělohrad, okres Jičín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</si>
  <si>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</si>
  <si>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</si>
  <si>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</si>
  <si>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</si>
  <si>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</si>
  <si>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</si>
  <si>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</si>
  <si>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</si>
  <si>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</si>
  <si>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</si>
  <si>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</si>
  <si>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</si>
  <si>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</si>
  <si>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</si>
  <si>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</si>
  <si>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</si>
  <si>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</si>
  <si>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</si>
  <si>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</si>
  <si>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škola, Lužany, okres Jičín</t>
  </si>
  <si>
    <t>Lužany</t>
  </si>
  <si>
    <t>Základní škola a Mateřská škola Libáň, okres Jičín</t>
  </si>
  <si>
    <t>Libáň</t>
  </si>
  <si>
    <t>Mateřská škola U Kina, Jičín, 17. listopadu 46, příspěvková organizace</t>
  </si>
  <si>
    <t>Školní jídelna, Nová Paka, Komenského 555</t>
  </si>
  <si>
    <t>Mateřská škola, Stará Paka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</si>
  <si>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</si>
  <si>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</si>
  <si>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</si>
  <si>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</si>
  <si>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</si>
  <si>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</si>
  <si>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</si>
  <si>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</si>
  <si>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>2. mateřská škola, Nová Paka, Školní 1257</t>
  </si>
  <si>
    <t>1. mateřská škola, Nová Paka, Husitská 217</t>
  </si>
  <si>
    <t xml:space="preserve">Náchod </t>
  </si>
  <si>
    <t>Broumov</t>
  </si>
  <si>
    <t>Gymnázium, Broumov, Hradební 218</t>
  </si>
  <si>
    <t>Základní škola a Praktická škola, Broumov</t>
  </si>
  <si>
    <t>Dětský domov, mateřská škola a školní jídelna, Broumov, třída Masarykova 246</t>
  </si>
  <si>
    <t>třída Masarykova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</si>
  <si>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</si>
  <si>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</si>
  <si>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</si>
  <si>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</si>
  <si>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</si>
  <si>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</si>
  <si>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Střední odborná škola sociální a zdravotnická - Evangelická akademie</t>
  </si>
  <si>
    <t>ACADEMIA MERCURII soukromá střední škola, s.r.o.</t>
  </si>
  <si>
    <t>Smiřických</t>
  </si>
  <si>
    <t>Praktická škola, Základní škola a Mateřská škola Josefa Zemana, Náchod</t>
  </si>
  <si>
    <t>Červený Kostelec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</si>
  <si>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</si>
  <si>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</si>
  <si>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</si>
  <si>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</si>
  <si>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</si>
  <si>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</si>
  <si>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</si>
  <si>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</si>
  <si>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</si>
  <si>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</si>
  <si>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</si>
  <si>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Meziměstí</t>
  </si>
  <si>
    <t>Mateřská škola Meziměstí, 5. května 115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</si>
  <si>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</si>
  <si>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</si>
  <si>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</si>
  <si>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</si>
  <si>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</si>
  <si>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</si>
  <si>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</si>
  <si>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Mateřská škola Broumov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</si>
  <si>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</si>
  <si>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</si>
  <si>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</si>
  <si>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</si>
  <si>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</si>
  <si>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</si>
  <si>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</si>
  <si>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Základní škola a Mateřská škola, Dolany, okres Náchod</t>
  </si>
  <si>
    <t>Dolany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</si>
  <si>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</si>
  <si>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</si>
  <si>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</si>
  <si>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</si>
  <si>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</si>
  <si>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</si>
  <si>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</si>
  <si>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</si>
  <si>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Zařízení školního stravování Jaroměř</t>
  </si>
  <si>
    <t>Na Karlově</t>
  </si>
  <si>
    <t>Rychnovek</t>
  </si>
  <si>
    <t>Mateřská škola Jaroměř, Lužická 321</t>
  </si>
  <si>
    <t>Základní škola a Mateřská škola, Jasenná, okres Náchod</t>
  </si>
  <si>
    <t>Jasenná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</si>
  <si>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</si>
  <si>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</si>
  <si>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</si>
  <si>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</si>
  <si>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</si>
  <si>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</si>
  <si>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</si>
  <si>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Základní škola, Náchod, 1. Máje 365</t>
  </si>
  <si>
    <t>1. Máje</t>
  </si>
  <si>
    <t>Mateřská škola Police nad Metují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</si>
  <si>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</si>
  <si>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</si>
  <si>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</si>
  <si>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</si>
  <si>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</si>
  <si>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</si>
  <si>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</si>
  <si>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</si>
  <si>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</si>
  <si>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</si>
  <si>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</si>
  <si>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</si>
  <si>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</si>
  <si>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</si>
  <si>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</si>
  <si>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</si>
  <si>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</si>
  <si>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</si>
  <si>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</si>
  <si>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</si>
  <si>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</si>
  <si>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</si>
  <si>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</si>
  <si>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</si>
  <si>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</si>
  <si>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</si>
  <si>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</si>
  <si>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</si>
  <si>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</si>
  <si>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</si>
  <si>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</si>
  <si>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</si>
  <si>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</si>
  <si>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</si>
  <si>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</si>
  <si>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</si>
  <si>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</si>
  <si>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</si>
  <si>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</si>
  <si>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</si>
  <si>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</si>
  <si>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</si>
  <si>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</si>
  <si>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</si>
  <si>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</si>
  <si>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</si>
  <si>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</si>
  <si>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</si>
  <si>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Nový Hrádek</t>
  </si>
  <si>
    <t>Hradní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</si>
  <si>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</si>
  <si>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</si>
  <si>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</si>
  <si>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</si>
  <si>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Březinova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</si>
  <si>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</si>
  <si>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</si>
  <si>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</si>
  <si>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</si>
  <si>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škola, Náchod, Vítkova 304</t>
  </si>
  <si>
    <t>Mateřská škola, Červený Kostelec, Náchodská 270, okres Náchod</t>
  </si>
  <si>
    <t>Mateřská škola, Červený Kostelec, Větrník 999, okres Náchod</t>
  </si>
  <si>
    <t>Větrník</t>
  </si>
  <si>
    <t>Mateřská škola J. A. Komenského, Česká Skalice</t>
  </si>
  <si>
    <t>Křenkova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</si>
  <si>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</si>
  <si>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</si>
  <si>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</si>
  <si>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Bohuslavice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</si>
  <si>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</si>
  <si>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</si>
  <si>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</si>
  <si>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</si>
  <si>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</si>
  <si>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Černčice</t>
  </si>
  <si>
    <t>Mateřská škola, Nové Město nad Metují, Rašínova 600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</si>
  <si>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</si>
  <si>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</si>
  <si>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</si>
  <si>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</si>
  <si>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</si>
  <si>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</si>
  <si>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</si>
  <si>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</si>
  <si>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</si>
  <si>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</si>
  <si>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</si>
  <si>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</si>
  <si>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</si>
  <si>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</si>
  <si>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</si>
  <si>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</si>
  <si>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</si>
  <si>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</si>
  <si>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Základní škola a Praktická škola, Rychnov nad Kněžnou, Kolowratská 485</t>
  </si>
  <si>
    <t>Kolowratská</t>
  </si>
  <si>
    <t>Českých bratří</t>
  </si>
  <si>
    <t>Potštejn</t>
  </si>
  <si>
    <t>Vyšší odborná škola a Střední průmyslová škola, Rychnov nad Kněžnou, U Stadionu 1166</t>
  </si>
  <si>
    <t>Základní škola speciální Neratov</t>
  </si>
  <si>
    <t>Bartošovice v Orlických horách</t>
  </si>
  <si>
    <t>Mateřská škola, České Meziříčí</t>
  </si>
  <si>
    <t>České Meziříčí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</si>
  <si>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</si>
  <si>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</si>
  <si>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</si>
  <si>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</si>
  <si>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</si>
  <si>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</si>
  <si>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</si>
  <si>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</si>
  <si>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</si>
  <si>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</si>
  <si>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</si>
  <si>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</si>
  <si>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</si>
  <si>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</si>
  <si>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</si>
  <si>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</si>
  <si>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</si>
  <si>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</si>
  <si>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</si>
  <si>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</si>
  <si>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</si>
  <si>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Mateřská škola Dobré</t>
  </si>
  <si>
    <t>Mateřská škola J. A. Komenského, Dobruška, Komenského 577</t>
  </si>
  <si>
    <t>Základní škola a Mateřská škola v Olešnici v Orlických horách</t>
  </si>
  <si>
    <t>Olešnice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</si>
  <si>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</si>
  <si>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</si>
  <si>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</si>
  <si>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</si>
  <si>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</si>
  <si>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</si>
  <si>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</si>
  <si>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</si>
  <si>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</si>
  <si>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</si>
  <si>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</si>
  <si>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</si>
  <si>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</si>
  <si>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</si>
  <si>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</si>
  <si>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</si>
  <si>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</si>
  <si>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</si>
  <si>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</si>
  <si>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Mateřská škola Chleny</t>
  </si>
  <si>
    <t>Chleny</t>
  </si>
  <si>
    <t>Základní škola a Mateřská škola, Čestice, okres Rychnov nad Kněžnou</t>
  </si>
  <si>
    <t>Mateřská škola Kostelec nad Orlicí, Krupkova 1411</t>
  </si>
  <si>
    <t>Krupkova</t>
  </si>
  <si>
    <t>Mateřská škola Kostelec nad Orlicí, Mánesova 987</t>
  </si>
  <si>
    <t>Mateřská škola - U Dubu, Týniště nad Orlicí, Družstevní 938</t>
  </si>
  <si>
    <t>Základní škola a mateřská škola Pěčín</t>
  </si>
  <si>
    <t>Pěčín</t>
  </si>
  <si>
    <t>Mateřská škola Rokytnice v Orlických horách</t>
  </si>
  <si>
    <t>Horská</t>
  </si>
  <si>
    <t>Rokytnice v Orlických horách</t>
  </si>
  <si>
    <t>Základní škola a Mateřská škola Lukavice, okres Rychnov nad Kněžnou</t>
  </si>
  <si>
    <t>Lukavice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</si>
  <si>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</si>
  <si>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</si>
  <si>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</si>
  <si>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</si>
  <si>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</si>
  <si>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</si>
  <si>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</si>
  <si>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</si>
  <si>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</si>
  <si>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</si>
  <si>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</si>
  <si>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</si>
  <si>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</si>
  <si>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</si>
  <si>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</si>
  <si>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</si>
  <si>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</si>
  <si>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</si>
  <si>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</si>
  <si>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</si>
  <si>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Mateřská škola Vamberk, Tyršova 280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</si>
  <si>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</si>
  <si>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</si>
  <si>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</si>
  <si>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</si>
  <si>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</si>
  <si>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</si>
  <si>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</si>
  <si>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</si>
  <si>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</si>
  <si>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</si>
  <si>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</si>
  <si>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</si>
  <si>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</si>
  <si>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</si>
  <si>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Mateřská škola Čtyřlístek, Rychnov nad Kněžnou, Mírová 1487</t>
  </si>
  <si>
    <t>Mateřská škola Klíček, Rychnov nad Kněžnou, Na Drahách 129</t>
  </si>
  <si>
    <t>Na Drahách</t>
  </si>
  <si>
    <t>Mateřská škola Kytička, Rychnov nad Kněžnou, B. Němcové 648</t>
  </si>
  <si>
    <t>Boženy Němcové</t>
  </si>
  <si>
    <t>Mateřská škola Láň, Rychnov nad Kněžnou, Českých bratří 1387</t>
  </si>
  <si>
    <t>Mateřská škola Sluníčko, Rychnov nad Kněžnou, Javornická 1379</t>
  </si>
  <si>
    <t>Mateřská škola Solnice</t>
  </si>
  <si>
    <t>Kvasinská</t>
  </si>
  <si>
    <t>Základní škola a Mateřská škola Orlické Záhoří</t>
  </si>
  <si>
    <t>Orlické Záhoří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</si>
  <si>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</si>
  <si>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</si>
  <si>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</si>
  <si>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</si>
  <si>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</si>
  <si>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</si>
  <si>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Mateřská škola JUTA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</si>
  <si>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</si>
  <si>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</si>
  <si>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</si>
  <si>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</si>
  <si>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</si>
  <si>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</si>
  <si>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</si>
  <si>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</si>
  <si>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</si>
  <si>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Úpice</t>
  </si>
  <si>
    <t>Mateřská škola, Trutnov, Na Struze 124</t>
  </si>
  <si>
    <t>Na Struze</t>
  </si>
  <si>
    <t>Střední průmyslová škola, Trutnov, Školní 101</t>
  </si>
  <si>
    <t>Bezpečnostně právní akademie, s.r.o., střední škola</t>
  </si>
  <si>
    <t>Malé Svatoňovice</t>
  </si>
  <si>
    <t>Základní škola Mraveniště</t>
  </si>
  <si>
    <t>Velké Svatoňovice</t>
  </si>
  <si>
    <t>Vrchlabí</t>
  </si>
  <si>
    <t>Krkonošské gymnázium a Střední odborná škola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</si>
  <si>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</si>
  <si>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</si>
  <si>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</si>
  <si>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</si>
  <si>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Hostinné</t>
  </si>
  <si>
    <t>Dětský domov, základní škola a školní jídelna, Dolní Lánov 240</t>
  </si>
  <si>
    <t>Dolní Lánov</t>
  </si>
  <si>
    <t>F - Gastro catering zařízení školního stravování s.r.o.</t>
  </si>
  <si>
    <t>Karolíny Světlé</t>
  </si>
  <si>
    <t>Základní škola Na Dvoře a Lesní mateřská škola Mraveneček z. ú.</t>
  </si>
  <si>
    <t>Lánov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</si>
  <si>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</si>
  <si>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</si>
  <si>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</si>
  <si>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</si>
  <si>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</si>
  <si>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</si>
  <si>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</si>
  <si>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</si>
  <si>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</si>
  <si>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</si>
  <si>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</si>
  <si>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</si>
  <si>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</si>
  <si>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Mateřská škola Choustníkovo Hradiště</t>
  </si>
  <si>
    <t>Základní škola a Mateřská škola, Mostek, okres Trutnov</t>
  </si>
  <si>
    <t>Mostek</t>
  </si>
  <si>
    <t>Mateřská škola, Dvůr Králové nad Labem, Elišky Krásnohorské 2428</t>
  </si>
  <si>
    <t>Mateřská škola, Dvůr Králové nad Labem, Drtinova 1444</t>
  </si>
  <si>
    <t>Mateřská škola, Trutnov</t>
  </si>
  <si>
    <t>Mateřská škola Úpice</t>
  </si>
  <si>
    <t>Plickova</t>
  </si>
  <si>
    <t>Mateřská škola, Jívka</t>
  </si>
  <si>
    <t>Jívka</t>
  </si>
  <si>
    <t>Mateřská škola, Žacléř</t>
  </si>
  <si>
    <t>Žacléř</t>
  </si>
  <si>
    <t>Základní škola Úpice - Lány</t>
  </si>
  <si>
    <t>Mateřská škola Rtyně v Podkrkonoší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</si>
  <si>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</si>
  <si>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</si>
  <si>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</si>
  <si>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</si>
  <si>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</si>
  <si>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</si>
  <si>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</si>
  <si>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</si>
  <si>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</si>
  <si>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</si>
  <si>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</si>
  <si>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</si>
  <si>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</si>
  <si>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</si>
  <si>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</si>
  <si>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</si>
  <si>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</si>
  <si>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</si>
  <si>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</si>
  <si>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</si>
  <si>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</si>
  <si>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</si>
  <si>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</si>
  <si>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</si>
  <si>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</si>
  <si>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</si>
  <si>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</si>
  <si>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</si>
  <si>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</si>
  <si>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</si>
  <si>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</si>
  <si>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</si>
  <si>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</si>
  <si>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</si>
  <si>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</si>
  <si>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</si>
  <si>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</si>
  <si>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</si>
  <si>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Janské Lázně, okres Trutnov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</si>
  <si>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</si>
  <si>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</si>
  <si>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</si>
  <si>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</si>
  <si>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</si>
  <si>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</si>
  <si>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</si>
  <si>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Mateřská škola, Malé Svatoňovice</t>
  </si>
  <si>
    <t>Základní škola Karla Klíče Hostinné</t>
  </si>
  <si>
    <t>Mateřská škola, Vrchlabí, Labská 338</t>
  </si>
  <si>
    <t>Mateřská škola, Vrchlabí, Jiráskova 926</t>
  </si>
  <si>
    <t>Al. Jiráska</t>
  </si>
  <si>
    <t>Mateřská škola, Vrchlabí, Komenského 1248</t>
  </si>
  <si>
    <t>Mateřská škola, Vrchlabí, Letná 1249</t>
  </si>
  <si>
    <t>Letná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</si>
  <si>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</si>
  <si>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</si>
  <si>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</si>
  <si>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</si>
  <si>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</si>
  <si>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</si>
  <si>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</si>
  <si>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</si>
  <si>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</si>
  <si>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</si>
  <si>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</si>
  <si>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</si>
  <si>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</si>
  <si>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</si>
  <si>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</si>
  <si>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</si>
  <si>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</si>
  <si>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</si>
  <si>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Mateřská škola Hostinné</t>
  </si>
  <si>
    <t>Tyršovy sady</t>
  </si>
  <si>
    <t>Liberecký kraj</t>
  </si>
  <si>
    <t xml:space="preserve">Česká Lípa </t>
  </si>
  <si>
    <t>Česká Lípa</t>
  </si>
  <si>
    <t>Dubá</t>
  </si>
  <si>
    <t>Základní škola a Mateřská škola Klíč s.r.o.</t>
  </si>
  <si>
    <t>Mateřská škola U Bílého králíka, s.r.o.</t>
  </si>
  <si>
    <t>náměstí Osvobození</t>
  </si>
  <si>
    <t>Střední průmyslová škola, Česká Lípa, Havlíčkova 426, příspěvková organizace</t>
  </si>
  <si>
    <t>Střední škola Klíč s.r.o.</t>
  </si>
  <si>
    <t>Euroškola Česká Lípa střední odborná škola s.r.o.</t>
  </si>
  <si>
    <t>Dětský domov, Česká Lípa, Mariánská 570, příspěvková organizace</t>
  </si>
  <si>
    <t>Mariánská</t>
  </si>
  <si>
    <t>Nový Bor</t>
  </si>
  <si>
    <t>Základní škola a Mateřská škola při dětské léčebně, Cvikov, Ústavní 531, příspěvková organizace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</si>
  <si>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</si>
  <si>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</si>
  <si>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</si>
  <si>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</si>
  <si>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</si>
  <si>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Dětský domov, Základní škola a Mateřská škola, Krompach 47, příspěvková organizace</t>
  </si>
  <si>
    <t>Krompach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</si>
  <si>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</si>
  <si>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</si>
  <si>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</si>
  <si>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</si>
  <si>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</si>
  <si>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</si>
  <si>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Mateřská škola Horní Police, okres Česká Lípa, příspěvková organizace</t>
  </si>
  <si>
    <t>Horní Police</t>
  </si>
  <si>
    <t>Mateřská škola Stružnice, okres Česká Lípa, příspěvková organizace</t>
  </si>
  <si>
    <t>Stružnice</t>
  </si>
  <si>
    <t>Kravaře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</si>
  <si>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</si>
  <si>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</si>
  <si>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</si>
  <si>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</si>
  <si>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</si>
  <si>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Arbesova</t>
  </si>
  <si>
    <t>Mateřská škola Pastelka, Česká Lípa, Svárovská 3315, příspěvková organizace</t>
  </si>
  <si>
    <t>Svárovská</t>
  </si>
  <si>
    <t>Mateřská škola Doksy Libušina 838 - příspěvková organizace</t>
  </si>
  <si>
    <t>Doksy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</si>
  <si>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</si>
  <si>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</si>
  <si>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</si>
  <si>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</si>
  <si>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</si>
  <si>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</si>
  <si>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</si>
  <si>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</si>
  <si>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</si>
  <si>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</si>
  <si>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</si>
  <si>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</si>
  <si>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</si>
  <si>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</si>
  <si>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</si>
  <si>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</si>
  <si>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</si>
  <si>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</si>
  <si>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</si>
  <si>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</si>
  <si>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</si>
  <si>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</si>
  <si>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</si>
  <si>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</si>
  <si>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</si>
  <si>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</si>
  <si>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</si>
  <si>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</si>
  <si>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</si>
  <si>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</si>
  <si>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</si>
  <si>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</si>
  <si>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</si>
  <si>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</si>
  <si>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</si>
  <si>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</si>
  <si>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</si>
  <si>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</si>
  <si>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</si>
  <si>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</si>
  <si>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</si>
  <si>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</si>
  <si>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</si>
  <si>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</si>
  <si>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</si>
  <si>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</si>
  <si>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</si>
  <si>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</si>
  <si>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</si>
  <si>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</si>
  <si>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</si>
  <si>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Mateřská škola Šikulka, Česká Lípa, Moskevská 2434, příspěvková organizace</t>
  </si>
  <si>
    <t>Mateřská škola Cvikov, Jiráskova 88/I, příspěvková organizace</t>
  </si>
  <si>
    <t>Mateřská škola "Klíček" Nový Bor, Svojsíkova 754, okres Česká Lípa, příspěvková organizace</t>
  </si>
  <si>
    <t>Svojsíkova</t>
  </si>
  <si>
    <t>Svor</t>
  </si>
  <si>
    <t>Základní škola Nový Bor, Generála Svobody 114, okres Česká Lípa, příspěvková organizace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</si>
  <si>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</si>
  <si>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</si>
  <si>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</si>
  <si>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</si>
  <si>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</si>
  <si>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</si>
  <si>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</si>
  <si>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</si>
  <si>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</si>
  <si>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</si>
  <si>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</si>
  <si>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</si>
  <si>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</si>
  <si>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</si>
  <si>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</si>
  <si>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</si>
  <si>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</si>
  <si>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</si>
  <si>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</si>
  <si>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</si>
  <si>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</si>
  <si>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 xml:space="preserve">Jablonec nad Nisou 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</si>
  <si>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</si>
  <si>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</si>
  <si>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</si>
  <si>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</si>
  <si>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</si>
  <si>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Horní náměstí</t>
  </si>
  <si>
    <t>Střední škola řemesel a služeb, Jablonec nad Nisou, Smetanova 66, příspěvková organizace</t>
  </si>
  <si>
    <t>Základní škola Antonína Bratršovského</t>
  </si>
  <si>
    <t>Saskova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</si>
  <si>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</si>
  <si>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</si>
  <si>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</si>
  <si>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</si>
  <si>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</si>
  <si>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</si>
  <si>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</si>
  <si>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</si>
  <si>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</si>
  <si>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</si>
  <si>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</si>
  <si>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Rádlo</t>
  </si>
  <si>
    <t>ZÁKLADNÍ ŠKOLA RÁDLO, okres Jablonec nad Nisou, příspěvková organizace</t>
  </si>
  <si>
    <t>Mateřská škola Jablonec nad Nisou, Palackého 37, příspěvková organizace</t>
  </si>
  <si>
    <t>Maršovice</t>
  </si>
  <si>
    <t>Mateřská škola Lučany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</si>
  <si>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</si>
  <si>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</si>
  <si>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</si>
  <si>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</si>
  <si>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</si>
  <si>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</si>
  <si>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</si>
  <si>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</si>
  <si>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</si>
  <si>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</si>
  <si>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</si>
  <si>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</si>
  <si>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</si>
  <si>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</si>
  <si>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</si>
  <si>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</si>
  <si>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</si>
  <si>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</si>
  <si>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</si>
  <si>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</si>
  <si>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</si>
  <si>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</si>
  <si>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Mateřská škola Jablonec nad Nisou, Švédská 14, příspěvková organizace</t>
  </si>
  <si>
    <t>Švédská</t>
  </si>
  <si>
    <t>Mateřská škola Jablonec nad Nisou, Havlíčkova 4, příspěvková organizace</t>
  </si>
  <si>
    <t>Mateřská škola Montessori Jablonec nad Nisou, Zámecká 10, příspěvková organizace</t>
  </si>
  <si>
    <t>Mateřská škola Jablonec nad Nisou, Lovecká 11, příspěvková organizace</t>
  </si>
  <si>
    <t>Lovecká</t>
  </si>
  <si>
    <t>Mateřská škola Jablonec nad Nisou - Mšeno, Josefa Hory 31, příspěvková organizace</t>
  </si>
  <si>
    <t>Josefa Hory</t>
  </si>
  <si>
    <t>Mateřská škola Jablonec nad Nisou, Střelecká 14, příspěvková organizace</t>
  </si>
  <si>
    <t>Střelecká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</si>
  <si>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</si>
  <si>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</si>
  <si>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</si>
  <si>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</si>
  <si>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</si>
  <si>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Tichá</t>
  </si>
  <si>
    <t>Mateřská škola Jablonec nad Nisou - Kokonín, Dolní 3969, příspěvková organizace</t>
  </si>
  <si>
    <t>Mateřská škola Jablonec nad Nisou, Hřbitovní 10, příspěvková organizace</t>
  </si>
  <si>
    <t>Mateřská škola Jablonec nad Nisou, Slunečná 9, příspěvková organizace</t>
  </si>
  <si>
    <t>Slunečná</t>
  </si>
  <si>
    <t>Mateřská škola Jablonec nad Nisou - Mšeno, Arbesova 50, příspěvková organizace</t>
  </si>
  <si>
    <t>Mateřská škola Jablonec nad Nisou, Husova 3, příspěvková organizace</t>
  </si>
  <si>
    <t>Mateřská škola Jablonec nad Nisou, 28. října 16, příspěvková organizace</t>
  </si>
  <si>
    <t>Mateřská škola Plavy, okres Jablonec nad Nisou - příspěvková organizace</t>
  </si>
  <si>
    <t>Plavy</t>
  </si>
  <si>
    <t>Masarykova základní škola Tanvald, příspěvková organizace</t>
  </si>
  <si>
    <t>Smržovka</t>
  </si>
  <si>
    <t>Mateřská škola Tanvald, U Školky 579, příspěvková organizace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</si>
  <si>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</si>
  <si>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</si>
  <si>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</si>
  <si>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</si>
  <si>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</si>
  <si>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</si>
  <si>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</si>
  <si>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</si>
  <si>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</si>
  <si>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</si>
  <si>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</si>
  <si>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</si>
  <si>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</si>
  <si>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</si>
  <si>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</si>
  <si>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Mateřská škola Jenišovice - příspěvková organizace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</si>
  <si>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</si>
  <si>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</si>
  <si>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</si>
  <si>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</si>
  <si>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Mateřská škola Koberovy, příspěvková organizace</t>
  </si>
  <si>
    <t>Koberovy</t>
  </si>
  <si>
    <t>Pěnčín</t>
  </si>
  <si>
    <t>Základní škola Pěnčín 22 -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</si>
  <si>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</si>
  <si>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</si>
  <si>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</si>
  <si>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</si>
  <si>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</si>
  <si>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</si>
  <si>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</si>
  <si>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</si>
  <si>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</si>
  <si>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</si>
  <si>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Mateřská škola Koníček Železný Brod, příspěvková organizace</t>
  </si>
  <si>
    <t>Stavbařů</t>
  </si>
  <si>
    <t>Mateřská škola Železný Brod, Na Vápence 766, příspěvková organizace</t>
  </si>
  <si>
    <t>Na Vápence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</si>
  <si>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</si>
  <si>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</si>
  <si>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</si>
  <si>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</si>
  <si>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Liberec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</si>
  <si>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</si>
  <si>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</si>
  <si>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</si>
  <si>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</si>
  <si>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</si>
  <si>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odborná škola, Liberec, Jablonecká 999, příspěvková organizace</t>
  </si>
  <si>
    <t>Jablonecká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</si>
  <si>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</si>
  <si>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</si>
  <si>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</si>
  <si>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</si>
  <si>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</si>
  <si>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</si>
  <si>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</si>
  <si>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</si>
  <si>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</si>
  <si>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</si>
  <si>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</si>
  <si>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</si>
  <si>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</si>
  <si>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Křesťanská základní škola a mateřská škola J. A. Komenského</t>
  </si>
  <si>
    <t>Růžodolská</t>
  </si>
  <si>
    <t>Jablonné v Podještědí</t>
  </si>
  <si>
    <t>Školní jídelna GASTRON - Zuzana Vaníčková s.r.o.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</si>
  <si>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</si>
  <si>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</si>
  <si>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</si>
  <si>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</si>
  <si>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při nemocnici, Liberec, Husova 357/10, příspěvková organizace</t>
  </si>
  <si>
    <t>PERSONNEL WELFARE - zařízení školního stravování, s.r.o.</t>
  </si>
  <si>
    <t>nám. Pod Branou</t>
  </si>
  <si>
    <t>Mateřská škola - Happy Smile Liberec, s.r.o.</t>
  </si>
  <si>
    <t>Mateřská škola - Liberecká jazyková školka, o. p. s.</t>
  </si>
  <si>
    <t>Ruprechtická</t>
  </si>
  <si>
    <t>Doctrina - základní škola a mateřská škola, s.r.o.</t>
  </si>
  <si>
    <t>Na Perštýně</t>
  </si>
  <si>
    <t>Mateřská škola DOMINO s.r.o.</t>
  </si>
  <si>
    <t>Proletářská</t>
  </si>
  <si>
    <t>Česko-anglická Montessori mateřská škola Život hrou, s.r.o.</t>
  </si>
  <si>
    <t>nám. Štefánikovo</t>
  </si>
  <si>
    <t>Obchodní</t>
  </si>
  <si>
    <t>Mateřská škola Studánka Jablonné v Podještědí, příspěvková organizace</t>
  </si>
  <si>
    <t>Základní škola a Základní umělecká škola Jablonné v Podještědí, příspěvková organizace</t>
  </si>
  <si>
    <t>Mateřská škola, Hodkovice nad Mohelkou, Podlesí č.560, okres Liberec, příspěvková organizace</t>
  </si>
  <si>
    <t>Podlesí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</si>
  <si>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</si>
  <si>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</si>
  <si>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</si>
  <si>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</si>
  <si>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</si>
  <si>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</si>
  <si>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</si>
  <si>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</si>
  <si>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</si>
  <si>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</si>
  <si>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</si>
  <si>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</si>
  <si>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</si>
  <si>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</si>
  <si>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Dětská</t>
  </si>
  <si>
    <t>Mateřská škola "Jablůňka", Liberec, Jabloňová 446/29, příspěvková organizace</t>
  </si>
  <si>
    <t>Mateřská škola "Klubíčko", Liberec, Jugoslávská 128/1,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</si>
  <si>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</si>
  <si>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</si>
  <si>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</si>
  <si>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Nezvalova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</si>
  <si>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</si>
  <si>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</si>
  <si>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</si>
  <si>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</si>
  <si>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</si>
  <si>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</si>
  <si>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</si>
  <si>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</si>
  <si>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</si>
  <si>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</si>
  <si>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</si>
  <si>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</si>
  <si>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Východní</t>
  </si>
  <si>
    <t>Mateřská škola Český Dub, příspěvková organizace</t>
  </si>
  <si>
    <t>Český Dub</t>
  </si>
  <si>
    <t>Mateřská škola "Klíček", Liberec, Žitná 832/19, příspěvková organizace</t>
  </si>
  <si>
    <t>Žitná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</si>
  <si>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</si>
  <si>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</si>
  <si>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</si>
  <si>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</si>
  <si>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</si>
  <si>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</si>
  <si>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</si>
  <si>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</si>
  <si>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</si>
  <si>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</si>
  <si>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</si>
  <si>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</si>
  <si>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</si>
  <si>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</si>
  <si>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</si>
  <si>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</si>
  <si>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</si>
  <si>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</si>
  <si>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</si>
  <si>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</si>
  <si>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</si>
  <si>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</si>
  <si>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</si>
  <si>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</si>
  <si>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</si>
  <si>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</si>
  <si>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</si>
  <si>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</si>
  <si>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</si>
  <si>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</si>
  <si>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</si>
  <si>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</si>
  <si>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</si>
  <si>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</si>
  <si>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</si>
  <si>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</si>
  <si>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</si>
  <si>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</si>
  <si>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</si>
  <si>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</si>
  <si>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</si>
  <si>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</si>
  <si>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</si>
  <si>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</si>
  <si>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</si>
  <si>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</si>
  <si>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</si>
  <si>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</si>
  <si>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</si>
  <si>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</si>
  <si>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</si>
  <si>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</si>
  <si>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</si>
  <si>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</si>
  <si>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</si>
  <si>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</si>
  <si>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</si>
  <si>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</si>
  <si>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</si>
  <si>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</si>
  <si>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</si>
  <si>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</si>
  <si>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</si>
  <si>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</si>
  <si>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</si>
  <si>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</si>
  <si>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</si>
  <si>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</si>
  <si>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</si>
  <si>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</si>
  <si>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</si>
  <si>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</si>
  <si>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</si>
  <si>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</si>
  <si>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</si>
  <si>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</si>
  <si>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</si>
  <si>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</si>
  <si>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Mateřská škola "Hvězdička", Liberec, Gagarinova 788/9, příspěvková organizace</t>
  </si>
  <si>
    <t>Základní škola, Liberec, nám. Míru 212/2, příspěvková organizace</t>
  </si>
  <si>
    <t>Základní škola, Komenského, Jablonné v Podještědí, příspěvková organizace</t>
  </si>
  <si>
    <t>Lázně Libverda</t>
  </si>
  <si>
    <t>Mateřská škola, Nové Město pod Smrkem, okres Liberec, příspěvková organizace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</si>
  <si>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</si>
  <si>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</si>
  <si>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</si>
  <si>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</si>
  <si>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</si>
  <si>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</si>
  <si>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</si>
  <si>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</si>
  <si>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</si>
  <si>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</si>
  <si>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</si>
  <si>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</si>
  <si>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</si>
  <si>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</si>
  <si>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</si>
  <si>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</si>
  <si>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</si>
  <si>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</si>
  <si>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</si>
  <si>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</si>
  <si>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</si>
  <si>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</si>
  <si>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</si>
  <si>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</si>
  <si>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</si>
  <si>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</si>
  <si>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</si>
  <si>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Příšovice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</si>
  <si>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</si>
  <si>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</si>
  <si>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</si>
  <si>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</si>
  <si>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</si>
  <si>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</si>
  <si>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</si>
  <si>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</si>
  <si>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</si>
  <si>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</si>
  <si>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</si>
  <si>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</si>
  <si>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</si>
  <si>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</si>
  <si>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</si>
  <si>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Základní škola speciální, Semily, Nádražní 213, příspěvková organizace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</si>
  <si>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</si>
  <si>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</si>
  <si>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</si>
  <si>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</si>
  <si>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</si>
  <si>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</si>
  <si>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</si>
  <si>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</si>
  <si>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</si>
  <si>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</si>
  <si>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Benecko, příspěvková organizace</t>
  </si>
  <si>
    <t>Benecko</t>
  </si>
  <si>
    <t>Základní škola Poniklá, příspěvková organizace</t>
  </si>
  <si>
    <t>Poniklá</t>
  </si>
  <si>
    <t>Mateřská škola Poniklá, příspěvková organizace</t>
  </si>
  <si>
    <t>Mateřská škola Rokytnice nad Jizerou, Dolní Rokytnice 210, příspěvková organizace</t>
  </si>
  <si>
    <t>Rokytnice nad Jizerou</t>
  </si>
  <si>
    <t>Mateřská škola Víchová nad Jizerou, příspěvková organizace</t>
  </si>
  <si>
    <t>Víchová nad Jizerou</t>
  </si>
  <si>
    <t>Mateřská škola Rokytnice nad Jizerou, Horní Rokytnice 555, příspěvková organizace</t>
  </si>
  <si>
    <t>Základní škola a Mateřská škola Mříčná, příspěvková organizace</t>
  </si>
  <si>
    <t>Mříčná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</si>
  <si>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</si>
  <si>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</si>
  <si>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</si>
  <si>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</si>
  <si>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</si>
  <si>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</si>
  <si>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</si>
  <si>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</si>
  <si>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</si>
  <si>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</si>
  <si>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</si>
  <si>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</si>
  <si>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</si>
  <si>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</si>
  <si>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</si>
  <si>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</si>
  <si>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</si>
  <si>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</si>
  <si>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</si>
  <si>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Mateřská škola Jilemnice, příspěvková organizace</t>
  </si>
  <si>
    <t>Roztocká</t>
  </si>
  <si>
    <t>Mateřská škola Košťálov, příspěvková organizace</t>
  </si>
  <si>
    <t>Košťálov</t>
  </si>
  <si>
    <t>Libštát</t>
  </si>
  <si>
    <t>Základní škola Košťálov, příspěvková organizace</t>
  </si>
  <si>
    <t>Mateřská škola Lomnice nad Popelkou, příspěvková organizace</t>
  </si>
  <si>
    <t>Josefa Kábrta</t>
  </si>
  <si>
    <t>Mateřská škola Klubíčko Lomnice nad Popelkou, příspěvková organizace</t>
  </si>
  <si>
    <t>Mateřská škola Treperka a waldorfská Semily, příspěvková organizace</t>
  </si>
  <si>
    <t>Mateřská škola Luční Semily, příspěvková organizace</t>
  </si>
  <si>
    <t>Pekárenská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</si>
  <si>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</si>
  <si>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</si>
  <si>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</si>
  <si>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</si>
  <si>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</si>
  <si>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</si>
  <si>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</si>
  <si>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</si>
  <si>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</si>
  <si>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</si>
  <si>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</si>
  <si>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</si>
  <si>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</si>
  <si>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</si>
  <si>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</si>
  <si>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</si>
  <si>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</si>
  <si>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</si>
  <si>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</si>
  <si>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</si>
  <si>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</si>
  <si>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Nad Špejcharem</t>
  </si>
  <si>
    <t>Základní škola a základní škola speciální Lomnice nad Popelkou, příspěvková organizace</t>
  </si>
  <si>
    <t>Základní škola praktická a speciální Semily, příspěvková organizace</t>
  </si>
  <si>
    <t>Základní škola a Mateřská škola Chuchelna, příspěvková organizace</t>
  </si>
  <si>
    <t>Chuchelna</t>
  </si>
  <si>
    <t>Mateřská škola Kamínek, Harrachov, příspěvková organizace</t>
  </si>
  <si>
    <t>Harrachov</t>
  </si>
  <si>
    <t>Základní škola Dr. h. c. Jana Masaryka, Harrachov, příspěvková organizace</t>
  </si>
  <si>
    <t>Mateřská škola Turnov, Alešova 1140, příspěvková organizace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</si>
  <si>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</si>
  <si>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</si>
  <si>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</si>
  <si>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Turnov - Mašov, příspěvková organizace</t>
  </si>
  <si>
    <t>Mateřská škola Turnov, 28. října 757, příspěvková organizace</t>
  </si>
  <si>
    <t>Mateřská škola, Mírová pod Kozákovem, příspěvková organizace</t>
  </si>
  <si>
    <t>Mírová pod Kozákovem</t>
  </si>
  <si>
    <t>Rovensko pod Troskami</t>
  </si>
  <si>
    <t>Waldorfská mateřská škola Turnov, příspěvková organizace</t>
  </si>
  <si>
    <t>Hruborohozecká</t>
  </si>
  <si>
    <t>Mateřská škola Turnov, Jana Palacha 1931, příspěvková organizace</t>
  </si>
  <si>
    <t>Ohrazenice</t>
  </si>
  <si>
    <t>Mateřská škola Přepeře, okres Semily- příspěvková organizace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</si>
  <si>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</si>
  <si>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</si>
  <si>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</si>
  <si>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</si>
  <si>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</si>
  <si>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</si>
  <si>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</si>
  <si>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</si>
  <si>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</si>
  <si>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Turnov, 28. října 18,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</si>
  <si>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</si>
  <si>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</si>
  <si>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</si>
  <si>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Turnov, Zborovská 519, příspěvková organizace</t>
  </si>
  <si>
    <t>Karlovice</t>
  </si>
  <si>
    <t>Moravskoslezský kraj</t>
  </si>
  <si>
    <t xml:space="preserve">Bruntál 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</si>
  <si>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</si>
  <si>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</si>
  <si>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</si>
  <si>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</si>
  <si>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</si>
  <si>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</si>
  <si>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</si>
  <si>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</si>
  <si>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škola, Dětský domov, Školní družina a Školní jídelna, Vrbno p. Pradědem, nám. Sv. Michala 17, příspěvková organizace</t>
  </si>
  <si>
    <t>nám. Sv. Michala</t>
  </si>
  <si>
    <t>Vrbno pod Pradědem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</si>
  <si>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</si>
  <si>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</si>
  <si>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</si>
  <si>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</si>
  <si>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</si>
  <si>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</si>
  <si>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umělecká škola varhanářská o.p.s.</t>
  </si>
  <si>
    <t>Střední škola průmyslová, Krnov, příspěvková organizace</t>
  </si>
  <si>
    <t>21C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</si>
  <si>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</si>
  <si>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</si>
  <si>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</si>
  <si>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</si>
  <si>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</si>
  <si>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</si>
  <si>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</si>
  <si>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</si>
  <si>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Mateřská škola Bruntál, Smetanova 21</t>
  </si>
  <si>
    <t>Mateřská škola Bruntál, Komenského 7</t>
  </si>
  <si>
    <t>Základní škola Bruntál, Cihelní 6</t>
  </si>
  <si>
    <t>Mateřská škola Bruntál, U Rybníka 3</t>
  </si>
  <si>
    <t>U Rybníka</t>
  </si>
  <si>
    <t>Mateřská škola Bruntál, Pionýrská 9</t>
  </si>
  <si>
    <t>Pionýrská</t>
  </si>
  <si>
    <t>Staré Město</t>
  </si>
  <si>
    <t>Mateřská škola Vrbno pod Pradědem, Ve Svahu 578, okres Bruntál, příspěvková organizace</t>
  </si>
  <si>
    <t>Ve Svahu</t>
  </si>
  <si>
    <t>Mateřská škola Vrbno pod Pradědem, Jesenická 448, okres Bruntál, příspěvková organizace</t>
  </si>
  <si>
    <t>Mateřská škola Bruntál, Okružní 23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</si>
  <si>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</si>
  <si>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</si>
  <si>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</si>
  <si>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</si>
  <si>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</si>
  <si>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</si>
  <si>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</si>
  <si>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</si>
  <si>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</si>
  <si>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</si>
  <si>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</si>
  <si>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</si>
  <si>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</si>
  <si>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</si>
  <si>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</si>
  <si>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</si>
  <si>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</si>
  <si>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</si>
  <si>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</si>
  <si>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</si>
  <si>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</si>
  <si>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</si>
  <si>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</si>
  <si>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</si>
  <si>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</si>
  <si>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</si>
  <si>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</si>
  <si>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</si>
  <si>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</si>
  <si>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Krnov, Jiráskova 43, okres Bruntál, příspěvková organizace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</si>
  <si>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</si>
  <si>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</si>
  <si>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</si>
  <si>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</si>
  <si>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</si>
  <si>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</si>
  <si>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</si>
  <si>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</si>
  <si>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</si>
  <si>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</si>
  <si>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</si>
  <si>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</si>
  <si>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</si>
  <si>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</si>
  <si>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</si>
  <si>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</si>
  <si>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</si>
  <si>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</si>
  <si>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</si>
  <si>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</si>
  <si>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</si>
  <si>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</si>
  <si>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</si>
  <si>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</si>
  <si>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</si>
  <si>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</si>
  <si>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</si>
  <si>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</si>
  <si>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</si>
  <si>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Mateřská škola, Karla Čapka 12a, Krnov, okres Bruntál, příspěvková organizace</t>
  </si>
  <si>
    <t>K. Čapka</t>
  </si>
  <si>
    <t>Základní škola Břidličná, okres Bruntál</t>
  </si>
  <si>
    <t>Břidličná</t>
  </si>
  <si>
    <t>Malá Morávka</t>
  </si>
  <si>
    <t>Mateřská škola Břidličná, Hřbitovní 439, okres Bruntál, příspěvková organizace</t>
  </si>
  <si>
    <t>Mateřská škola Rýmařov, Jelínkova 3, příspěvková organizace</t>
  </si>
  <si>
    <t>Jelínkova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</si>
  <si>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</si>
  <si>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</si>
  <si>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</si>
  <si>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</si>
  <si>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</si>
  <si>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</si>
  <si>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</si>
  <si>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</si>
  <si>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</si>
  <si>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</si>
  <si>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</si>
  <si>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</si>
  <si>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</si>
  <si>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</si>
  <si>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</si>
  <si>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</si>
  <si>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</si>
  <si>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</si>
  <si>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Mateřská škola se zdravotnickou péčí, s.r.o.</t>
  </si>
  <si>
    <t>Ke Splavu</t>
  </si>
  <si>
    <t>Na Hrázi</t>
  </si>
  <si>
    <t>Střední odborná škola, Frýdek-Místek, příspěvková organizace</t>
  </si>
  <si>
    <t>Lískovecká</t>
  </si>
  <si>
    <t>Střední škola, Základní škola a Mateřská škola, Frýdek-Místek, příspěvková organizace</t>
  </si>
  <si>
    <t>Pionýrů 2352</t>
  </si>
  <si>
    <t>Řepiště</t>
  </si>
  <si>
    <t>Mateřská škola Kouzelný svět</t>
  </si>
  <si>
    <t>GALILEO SCHOOL - bilingvní mateřská škola a základní škola, s.r.o.</t>
  </si>
  <si>
    <t>Jana Čapka</t>
  </si>
  <si>
    <t>Campana - Mezinárodní Montessori mateřská škola a Montessori centrum, s.r.o.</t>
  </si>
  <si>
    <t>Hluboká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</si>
  <si>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</si>
  <si>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</si>
  <si>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</si>
  <si>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</si>
  <si>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Čeladná</t>
  </si>
  <si>
    <t>Základní škola a Mateřská škola, Frýdlant nad Ostravicí, Náměstí 7, příspěvková organizace</t>
  </si>
  <si>
    <t>Mateřská škola HAPPY DAY s.r.o.</t>
  </si>
  <si>
    <t>PLANETA - Montessori základní škola s.r.o.</t>
  </si>
  <si>
    <t>Pstružovská</t>
  </si>
  <si>
    <t>Jablunkov</t>
  </si>
  <si>
    <t>Střední škola, Jablunkov, příspěvková organizace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</si>
  <si>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</si>
  <si>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</si>
  <si>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</si>
  <si>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</si>
  <si>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</si>
  <si>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</si>
  <si>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</si>
  <si>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</si>
  <si>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</si>
  <si>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</si>
  <si>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</si>
  <si>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</si>
  <si>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</si>
  <si>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</si>
  <si>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</si>
  <si>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</si>
  <si>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</si>
  <si>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</si>
  <si>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</si>
  <si>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</si>
  <si>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</si>
  <si>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</si>
  <si>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</si>
  <si>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Mateřská škola Krmelín, příspěvková organizace</t>
  </si>
  <si>
    <t>Krmelín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</si>
  <si>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</si>
  <si>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</si>
  <si>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</si>
  <si>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</si>
  <si>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</si>
  <si>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Mateřská škola Pohádka, Frýdek-Místek, Třanovského 404</t>
  </si>
  <si>
    <t>Třanovského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</si>
  <si>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</si>
  <si>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</si>
  <si>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</si>
  <si>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</si>
  <si>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</si>
  <si>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</si>
  <si>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</si>
  <si>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</si>
  <si>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</si>
  <si>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</si>
  <si>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</si>
  <si>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</si>
  <si>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</si>
  <si>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</si>
  <si>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</si>
  <si>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</si>
  <si>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</si>
  <si>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</si>
  <si>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</si>
  <si>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</si>
  <si>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</si>
  <si>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</si>
  <si>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</si>
  <si>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</si>
  <si>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</si>
  <si>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</si>
  <si>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</si>
  <si>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</si>
  <si>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</si>
  <si>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</si>
  <si>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</si>
  <si>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</si>
  <si>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</si>
  <si>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</si>
  <si>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</si>
  <si>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</si>
  <si>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</si>
  <si>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</si>
  <si>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</si>
  <si>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</si>
  <si>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</si>
  <si>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Soběšovice, okres Frýdek-Místek, příspěvková organizace</t>
  </si>
  <si>
    <t>Soběšovice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</si>
  <si>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</si>
  <si>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</si>
  <si>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</si>
  <si>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</si>
  <si>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</si>
  <si>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</si>
  <si>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</si>
  <si>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</si>
  <si>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</si>
  <si>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</si>
  <si>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</si>
  <si>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</si>
  <si>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</si>
  <si>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</si>
  <si>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</si>
  <si>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</si>
  <si>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Mateřská škola Frýdek-Místek, Anenská 656, příspěvková organizace</t>
  </si>
  <si>
    <t>Anenská</t>
  </si>
  <si>
    <t>Základní škola J. Šlosara Sviadnov</t>
  </si>
  <si>
    <t>Na závodí</t>
  </si>
  <si>
    <t>Sviadnov</t>
  </si>
  <si>
    <t>Mateřská škola Pohoda Sviadnov</t>
  </si>
  <si>
    <t>Na drahách</t>
  </si>
  <si>
    <t>Základní škola Čeladná, příspěvková organizace</t>
  </si>
  <si>
    <t>Základní škola a mateřská škola Pstruží, příspěvková organizace</t>
  </si>
  <si>
    <t>Pstruží</t>
  </si>
  <si>
    <t>Základní škola a Mateřská škola Janovice, okres Frýdek-Místek, příspěvková organizace</t>
  </si>
  <si>
    <t>Janovice</t>
  </si>
  <si>
    <t>Základní škola Mjr. Ambrože Bílka a Mateřská škola Metylovice, příspěvková organizace</t>
  </si>
  <si>
    <t>Metylovice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</si>
  <si>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</si>
  <si>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</si>
  <si>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</si>
  <si>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</si>
  <si>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Staré Hamry, okres Frýdek-Místek, příspěvková organizace</t>
  </si>
  <si>
    <t>Staré Hamry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</si>
  <si>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</si>
  <si>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</si>
  <si>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</si>
  <si>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Mateřská škola Čeladná, příspěvková organizace</t>
  </si>
  <si>
    <t>Mateřská škola Frýdlant nad Ostravicí, ul. Janáčkova 1444, příspěvková organizace</t>
  </si>
  <si>
    <t>Janáčkova</t>
  </si>
  <si>
    <t>Mateřská škola Čeladenská beruška, příspěvková organizace</t>
  </si>
  <si>
    <t>Mateřská škola Kaštánek Návsí, příspěvková organizace</t>
  </si>
  <si>
    <t>Návsí</t>
  </si>
  <si>
    <t>Mateřská škola - Przedszkole Jablunkov, Školní 800, příspěvková organizace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</si>
  <si>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</si>
  <si>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</si>
  <si>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</si>
  <si>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</si>
  <si>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</si>
  <si>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</si>
  <si>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</si>
  <si>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</si>
  <si>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</si>
  <si>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</si>
  <si>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</si>
  <si>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</si>
  <si>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</si>
  <si>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</si>
  <si>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Písek, příspěvková organizace</t>
  </si>
  <si>
    <t>Základní škola a Mateřská škola Milíkov, příspěvková organizace</t>
  </si>
  <si>
    <t>Milíkov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</si>
  <si>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</si>
  <si>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</si>
  <si>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</si>
  <si>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</si>
  <si>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Mateřská škola Jablunkov, Školní 800, příspěvková organizace</t>
  </si>
  <si>
    <t>Mateřská škola Vendryně č. 1, okres Frýdek-Místek, příspěvková organizace</t>
  </si>
  <si>
    <t>Vendryně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</si>
  <si>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</si>
  <si>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</si>
  <si>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</si>
  <si>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</si>
  <si>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</si>
  <si>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</si>
  <si>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</si>
  <si>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</si>
  <si>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</si>
  <si>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</si>
  <si>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</si>
  <si>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</si>
  <si>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</si>
  <si>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</si>
  <si>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</si>
  <si>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</si>
  <si>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</si>
  <si>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</si>
  <si>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</si>
  <si>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</si>
  <si>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</si>
  <si>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</si>
  <si>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</si>
  <si>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</si>
  <si>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</si>
  <si>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</si>
  <si>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</si>
  <si>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</si>
  <si>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Košařiska</t>
  </si>
  <si>
    <t>Mateřská škola, Třinec, Nerudova 313, příspěvková organizace</t>
  </si>
  <si>
    <t>Mateřská škola Čtyřlístek, Třinec, Oldřichovice 670, příspěvková organizace</t>
  </si>
  <si>
    <t>Mateřská škola, Třinec, Slezská 778, příspěvková organizace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</si>
  <si>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</si>
  <si>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</si>
  <si>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</si>
  <si>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</si>
  <si>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</si>
  <si>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</si>
  <si>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</si>
  <si>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</si>
  <si>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</si>
  <si>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Mateřská škola, základní škola a střední škola Slezské diakonie</t>
  </si>
  <si>
    <t>Havířov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</si>
  <si>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</si>
  <si>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</si>
  <si>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</si>
  <si>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elektrotechnická, Havířov, příspěvková organizace</t>
  </si>
  <si>
    <t>Makarenkova</t>
  </si>
  <si>
    <t>Hotelová škola a Obchodní akademie Havířov s.r.o.</t>
  </si>
  <si>
    <t>Mateřská škola MATEŘINKA s.r.o.</t>
  </si>
  <si>
    <t>Mateřská škola Paraplíčko, Havířov, příspěvková organizace</t>
  </si>
  <si>
    <t>Střední škola a Základní škola, Havířov-Šumbark, příspěvková organizace</t>
  </si>
  <si>
    <t>Střední škola technických oborů, Havířov-Šumbark, Lidická 1a/600, příspěvková organizace</t>
  </si>
  <si>
    <t>Kapitána Jasioka</t>
  </si>
  <si>
    <t>Montessori základní škola Úsměv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</si>
  <si>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</si>
  <si>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</si>
  <si>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</si>
  <si>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</si>
  <si>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</si>
  <si>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</si>
  <si>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</si>
  <si>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</si>
  <si>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</si>
  <si>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Mateřská škola Klíček, Karviná-Hranice, Einsteinova 2849, příspěvková organizace</t>
  </si>
  <si>
    <t>Einsteinova</t>
  </si>
  <si>
    <t>Dětský domov SRDCE a Školní jídelna, Karviná-Fryštát, Vydmuchov 10, příspěvková organizace</t>
  </si>
  <si>
    <t>Vydmuchov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</si>
  <si>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</si>
  <si>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</si>
  <si>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</si>
  <si>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</si>
  <si>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</si>
  <si>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</si>
  <si>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</si>
  <si>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Soukromá základní škola PIANETA, s.r.o.</t>
  </si>
  <si>
    <t>Základní škola a Mateřská škola Horní Bludovice, příspěvková organizace</t>
  </si>
  <si>
    <t>Horní Bludovice</t>
  </si>
  <si>
    <t>Mateřská škola Havířov-Šumbark Mládí 23/1147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</si>
  <si>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</si>
  <si>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</si>
  <si>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</si>
  <si>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</si>
  <si>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</si>
  <si>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</si>
  <si>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</si>
  <si>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</si>
  <si>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</si>
  <si>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</si>
  <si>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</si>
  <si>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</si>
  <si>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</si>
  <si>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</si>
  <si>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</si>
  <si>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</si>
  <si>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</si>
  <si>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</si>
  <si>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</si>
  <si>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</si>
  <si>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</si>
  <si>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</si>
  <si>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</si>
  <si>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</si>
  <si>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</si>
  <si>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Lípová</t>
  </si>
  <si>
    <t>Mateřská škola Havířov-Město Sukova 2a</t>
  </si>
  <si>
    <t>Sukova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</si>
  <si>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</si>
  <si>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</si>
  <si>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</si>
  <si>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</si>
  <si>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</si>
  <si>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</si>
  <si>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</si>
  <si>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</si>
  <si>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</si>
  <si>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</si>
  <si>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</si>
  <si>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</si>
  <si>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</si>
  <si>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</si>
  <si>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</si>
  <si>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</si>
  <si>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</si>
  <si>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</si>
  <si>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</si>
  <si>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</si>
  <si>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</si>
  <si>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</si>
  <si>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</si>
  <si>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</si>
  <si>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</si>
  <si>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</si>
  <si>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</si>
  <si>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</si>
  <si>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</si>
  <si>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</si>
  <si>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</si>
  <si>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</si>
  <si>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</si>
  <si>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</si>
  <si>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</si>
  <si>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</si>
  <si>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</si>
  <si>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</si>
  <si>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</si>
  <si>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</si>
  <si>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</si>
  <si>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</si>
  <si>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</si>
  <si>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</si>
  <si>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</si>
  <si>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</si>
  <si>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</si>
  <si>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</si>
  <si>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</si>
  <si>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</si>
  <si>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</si>
  <si>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</si>
  <si>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</si>
  <si>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</si>
  <si>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</si>
  <si>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</si>
  <si>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</si>
  <si>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</si>
  <si>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</si>
  <si>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</si>
  <si>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</si>
  <si>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</si>
  <si>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</si>
  <si>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</si>
  <si>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</si>
  <si>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</si>
  <si>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</si>
  <si>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</si>
  <si>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</si>
  <si>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</si>
  <si>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Mateřská škola Rychvald, Mírová 1744, okres Karviná, příspěvková organizace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</si>
  <si>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</si>
  <si>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</si>
  <si>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</si>
  <si>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</si>
  <si>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</si>
  <si>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</si>
  <si>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</si>
  <si>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</si>
  <si>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</si>
  <si>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</si>
  <si>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</si>
  <si>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Mateřská škola Orlová-Lutyně K. Dvořáčka 1228 okres Karviná, příspěvková organizace</t>
  </si>
  <si>
    <t>Karla Dvořáčka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</si>
  <si>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</si>
  <si>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</si>
  <si>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</si>
  <si>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Orlová-Lutyně Na Vyhlídce 1143 okres Karviná, příspěvková organizace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</si>
  <si>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</si>
  <si>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</si>
  <si>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</si>
  <si>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</si>
  <si>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</si>
  <si>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</si>
  <si>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</si>
  <si>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</si>
  <si>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</si>
  <si>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</si>
  <si>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</si>
  <si>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</si>
  <si>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</si>
  <si>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Mateřská škola Petřvald 2. května 1654, příspěvková organizace</t>
  </si>
  <si>
    <t>2. května</t>
  </si>
  <si>
    <t>Mateřská škola Orlová-Lutyně Ke Studánce 1033 okres Karviná, příspěvková organizace</t>
  </si>
  <si>
    <t xml:space="preserve">Nový Jičín </t>
  </si>
  <si>
    <t>Bílovec</t>
  </si>
  <si>
    <t>Gymnázium Mikuláše Koperníka, Bílovec, příspěvková organizace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</si>
  <si>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</si>
  <si>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</si>
  <si>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</si>
  <si>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</si>
  <si>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</si>
  <si>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</si>
  <si>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Hotelová škola, Frenštát pod Radhoštěm, příspěvková organizace</t>
  </si>
  <si>
    <t>Kopřivnice</t>
  </si>
  <si>
    <t>Závišice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</si>
  <si>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</si>
  <si>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</si>
  <si>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</si>
  <si>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</si>
  <si>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</si>
  <si>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Základní škola a Mateřská škola Motýlek, Kopřivnice, Smetanova 1122, příspěvková organizace</t>
  </si>
  <si>
    <t>Mateřská škola Hájov s.r.o.</t>
  </si>
  <si>
    <t>Štramberk</t>
  </si>
  <si>
    <t>Základní škola a mateřská škola Gaudi, s.r.o.</t>
  </si>
  <si>
    <t>Nový Jičín</t>
  </si>
  <si>
    <t>Mendelova střední škola, Nový Jičín, příspěvková organizace</t>
  </si>
  <si>
    <t>Divadelní</t>
  </si>
  <si>
    <t>Gymnázium, Nový Jičín, příspěvková organizace</t>
  </si>
  <si>
    <t>Střední škola technická a zemědělská, Nový Jičín, příspěvková organizace</t>
  </si>
  <si>
    <t>U Jezu</t>
  </si>
  <si>
    <t>MATEŘSKÁ ŠKOLA PALOVÁČEK, s.r.o.</t>
  </si>
  <si>
    <t>Suvorovova</t>
  </si>
  <si>
    <t>Šenov u Nového Jičína</t>
  </si>
  <si>
    <t>Mateřská škola novojičínská Beruška, spol. s 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</si>
  <si>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</si>
  <si>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</si>
  <si>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</si>
  <si>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</si>
  <si>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</si>
  <si>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</si>
  <si>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</si>
  <si>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</si>
  <si>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Fulnek</t>
  </si>
  <si>
    <t>Mateřská škola Studénka, Komenského 700, příspěvková organizace</t>
  </si>
  <si>
    <t>Základní škola a Mateřská škola Albrechtičky, příspěvková organizace</t>
  </si>
  <si>
    <t>Albrechtičky</t>
  </si>
  <si>
    <t>Základní škola Studénka, Butovická 346, příspěvková organizace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</si>
  <si>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</si>
  <si>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</si>
  <si>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</si>
  <si>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</si>
  <si>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</si>
  <si>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</si>
  <si>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</si>
  <si>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</si>
  <si>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</si>
  <si>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</si>
  <si>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</si>
  <si>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</si>
  <si>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</si>
  <si>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</si>
  <si>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</si>
  <si>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</si>
  <si>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</si>
  <si>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</si>
  <si>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</si>
  <si>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Mateřská škola Jistebník okres Nový Jičín,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</si>
  <si>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</si>
  <si>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</si>
  <si>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Trojanovice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</si>
  <si>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</si>
  <si>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</si>
  <si>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</si>
  <si>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</si>
  <si>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</si>
  <si>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</si>
  <si>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Kateřinice</t>
  </si>
  <si>
    <t>Mateřská škola Příbor, Pionýrů 1519, okres Nový Jičín, příspěvková organizace</t>
  </si>
  <si>
    <t>Mateřská škola Kamarád, Příbor, Frenštátská 1370</t>
  </si>
  <si>
    <t>Frenštátská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</si>
  <si>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</si>
  <si>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</si>
  <si>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</si>
  <si>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</si>
  <si>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</si>
  <si>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</si>
  <si>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</si>
  <si>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</si>
  <si>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</si>
  <si>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</si>
  <si>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</si>
  <si>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</si>
  <si>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</si>
  <si>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</si>
  <si>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</si>
  <si>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</si>
  <si>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</si>
  <si>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</si>
  <si>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Základní škola a Mateřská škola Ženklava příspěvková organizace</t>
  </si>
  <si>
    <t>Ženklava</t>
  </si>
  <si>
    <t>Školní jídelna Komenského, Příbor, ul. Komenského čp. 458</t>
  </si>
  <si>
    <t>Mateřské školy Kopřivnice okres Nový Jičín, příspěvková organizace</t>
  </si>
  <si>
    <t>Krátká</t>
  </si>
  <si>
    <t>Mateřská škola Rybí okres Nový Jičín, příspěvková organizace</t>
  </si>
  <si>
    <t>Rybí</t>
  </si>
  <si>
    <t>Mateřská škola Sady Nový Jičín, Revoluční 52, příspěvková organizace</t>
  </si>
  <si>
    <t>Mateřská škola Trojlístek Nový Jičín, Máchova 62, příspěvková organizace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</si>
  <si>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</si>
  <si>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</si>
  <si>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</si>
  <si>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</si>
  <si>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</si>
  <si>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</si>
  <si>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</si>
  <si>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</si>
  <si>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</si>
  <si>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</si>
  <si>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</si>
  <si>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</si>
  <si>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</si>
  <si>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</si>
  <si>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</si>
  <si>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</si>
  <si>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</si>
  <si>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</si>
  <si>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</si>
  <si>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</si>
  <si>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</si>
  <si>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</si>
  <si>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</si>
  <si>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</si>
  <si>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</si>
  <si>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</si>
  <si>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</si>
  <si>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</si>
  <si>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</si>
  <si>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</si>
  <si>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</si>
  <si>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Mateřská škola Máj Nový Jičín, K. Čapka 6, příspěvková organizace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</si>
  <si>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</si>
  <si>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</si>
  <si>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</si>
  <si>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</si>
  <si>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</si>
  <si>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</si>
  <si>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</si>
  <si>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</si>
  <si>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</si>
  <si>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</si>
  <si>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</si>
  <si>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</si>
  <si>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</si>
  <si>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</si>
  <si>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</si>
  <si>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</si>
  <si>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</si>
  <si>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>Mateřská škola Čtyřlístek Odry, příspěvková organizace</t>
  </si>
  <si>
    <t xml:space="preserve">Opava </t>
  </si>
  <si>
    <t>Hlučín</t>
  </si>
  <si>
    <t>Střední škola hotelnictví, gastronomie a služeb SČMSD Šilheřovice, s.r.o.</t>
  </si>
  <si>
    <t>Šilheřovice</t>
  </si>
  <si>
    <t>Církevní mateřská škola Ludgeřovice, Nádražní 495</t>
  </si>
  <si>
    <t>Ludgeřovice</t>
  </si>
  <si>
    <t>Hlučínská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</si>
  <si>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</si>
  <si>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</si>
  <si>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</si>
  <si>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</si>
  <si>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</si>
  <si>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</si>
  <si>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</si>
  <si>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</si>
  <si>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</si>
  <si>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</si>
  <si>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Základní škola, Hlučín, Gen. Svobody 8, příspěvková organizace</t>
  </si>
  <si>
    <t>Mateřská škola Eliška, Opava, příspěvková organizace</t>
  </si>
  <si>
    <t>Střední škola, Dětský domov a Školní jídelna, Velké Heraltice, příspěvková organizace</t>
  </si>
  <si>
    <t>Opavská</t>
  </si>
  <si>
    <t>Velké Heraltice</t>
  </si>
  <si>
    <t>Dětský domov a Školní jídelna, Opava, Rybí trh 14, příspěvková organizace</t>
  </si>
  <si>
    <t>Rybí trh</t>
  </si>
  <si>
    <t>Základní škola při zdravotnickém zařízení a Mateřská škola při zdravotnickém zařízení, Opava, Olomoucká 88, příspěvková organizace</t>
  </si>
  <si>
    <t>Základní škola a Praktická škola, Opava, Slezského odboje 5, příspěvková organizace</t>
  </si>
  <si>
    <t>náměstí Slezského odboje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</si>
  <si>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</si>
  <si>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</si>
  <si>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</si>
  <si>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Střední škola hotelnictví a služeb a Vyšší odborná škola, Opava, příspěvková organizace</t>
  </si>
  <si>
    <t>Základní škola Erazim</t>
  </si>
  <si>
    <t>Ratibořská</t>
  </si>
  <si>
    <t>Základní škola Labyrint Lhota, s.r.o.</t>
  </si>
  <si>
    <t>Háj ve Slezsku</t>
  </si>
  <si>
    <t>Vítkov</t>
  </si>
  <si>
    <t>Radkov</t>
  </si>
  <si>
    <t>Základní škola, Vítkov, nám. J. Zajíce č. 1, příspěvková organizace</t>
  </si>
  <si>
    <t>náměstí Jana Zajíce</t>
  </si>
  <si>
    <t>Budišov nad Budišovkou</t>
  </si>
  <si>
    <t>Melč</t>
  </si>
  <si>
    <t>Mateřská škola Jakartovice, příspěvková organizace</t>
  </si>
  <si>
    <t>Jakartovice</t>
  </si>
  <si>
    <t>Mateřská škola Opava, Edvarda Beneše-příspěvková organizace</t>
  </si>
  <si>
    <t>Edvarda Beneše</t>
  </si>
  <si>
    <t>Základní škola Stěbořice, okres Opava</t>
  </si>
  <si>
    <t>Stěbořice</t>
  </si>
  <si>
    <t>Školní jídelna Slavkov, příspěvková organizace</t>
  </si>
  <si>
    <t>Slavkov</t>
  </si>
  <si>
    <t>Mateřská škola Stěbořice, příspěvková organizace</t>
  </si>
  <si>
    <t>Mateřská škola Sedmikrásky, Opava, příspěvková organizace</t>
  </si>
  <si>
    <t>Mateřská škola Opava, Pekařská-příspěvková organizace</t>
  </si>
  <si>
    <t>Pekařská</t>
  </si>
  <si>
    <t>Mateřská škola Opava, Havlíčkova - příspěvková organizace</t>
  </si>
  <si>
    <t>Mateřská škola Sluníčko Opava, Krnovská - příspěvková organizace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</si>
  <si>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</si>
  <si>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</si>
  <si>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</si>
  <si>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</si>
  <si>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</si>
  <si>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</si>
  <si>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</si>
  <si>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</si>
  <si>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</si>
  <si>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</si>
  <si>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</si>
  <si>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</si>
  <si>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</si>
  <si>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</si>
  <si>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</si>
  <si>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</si>
  <si>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</si>
  <si>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</si>
  <si>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</si>
  <si>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</si>
  <si>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</si>
  <si>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</si>
  <si>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</si>
  <si>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</si>
  <si>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</si>
  <si>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</si>
  <si>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</si>
  <si>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</si>
  <si>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</si>
  <si>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</si>
  <si>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</si>
  <si>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</si>
  <si>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</si>
  <si>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</si>
  <si>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</si>
  <si>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</si>
  <si>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</si>
  <si>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</si>
  <si>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</si>
  <si>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</si>
  <si>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</si>
  <si>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</si>
  <si>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</si>
  <si>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</si>
  <si>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</si>
  <si>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</si>
  <si>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</si>
  <si>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</si>
  <si>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</si>
  <si>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</si>
  <si>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</si>
  <si>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</si>
  <si>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</si>
  <si>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</si>
  <si>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</si>
  <si>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</si>
  <si>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</si>
  <si>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</si>
  <si>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</si>
  <si>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</si>
  <si>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</si>
  <si>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</si>
  <si>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</si>
  <si>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</si>
  <si>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</si>
  <si>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</si>
  <si>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</si>
  <si>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</si>
  <si>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</si>
  <si>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</si>
  <si>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</si>
  <si>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</si>
  <si>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</si>
  <si>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</si>
  <si>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</si>
  <si>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</si>
  <si>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</si>
  <si>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</si>
  <si>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</si>
  <si>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</si>
  <si>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</si>
  <si>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</si>
  <si>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</si>
  <si>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Mateřská škola Holasovice, příspěvková organizace</t>
  </si>
  <si>
    <t>Holasovice</t>
  </si>
  <si>
    <t>Zařízení školního stravování Opava, příspěvková organizace</t>
  </si>
  <si>
    <t>Základní škola Nový svět, Opava, příspěvková organizace</t>
  </si>
  <si>
    <t>Mateřská škola Opava, 17. listopadu, příspěvková organizace</t>
  </si>
  <si>
    <t>Mateřská škola Opava, Šrámkova, příspěvková organizace</t>
  </si>
  <si>
    <t>Mateřská škola Hlučín, Cihelní, příspěvková organizace</t>
  </si>
  <si>
    <t>Mateřská škola Dolní Benešov, Osada míru, příspěvková organizace</t>
  </si>
  <si>
    <t>Osada míru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</si>
  <si>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</si>
  <si>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</si>
  <si>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</si>
  <si>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</si>
  <si>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</si>
  <si>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</si>
  <si>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</si>
  <si>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</si>
  <si>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</si>
  <si>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</si>
  <si>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</si>
  <si>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</si>
  <si>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</si>
  <si>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</si>
  <si>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</si>
  <si>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</si>
  <si>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</si>
  <si>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</si>
  <si>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</si>
  <si>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</si>
  <si>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</si>
  <si>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</si>
  <si>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</si>
  <si>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</si>
  <si>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</si>
  <si>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</si>
  <si>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</si>
  <si>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</si>
  <si>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</si>
  <si>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</si>
  <si>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</si>
  <si>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</si>
  <si>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</si>
  <si>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</si>
  <si>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Mateřská škola Hlučín, Severní, příspěvková organizace</t>
  </si>
  <si>
    <t>Mateřská škola Markvartovice, příspěvková organizace</t>
  </si>
  <si>
    <t>Mateřská škola Kravaře - Kouty, příspěvková organizace</t>
  </si>
  <si>
    <t>Mateřská škola Kravaře, Petra z Kravař, příspěvková organizace</t>
  </si>
  <si>
    <t>Petra z Kravař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</si>
  <si>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</si>
  <si>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</si>
  <si>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</si>
  <si>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</si>
  <si>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</si>
  <si>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</si>
  <si>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</si>
  <si>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</si>
  <si>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</si>
  <si>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</si>
  <si>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</si>
  <si>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</si>
  <si>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</si>
  <si>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</si>
  <si>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</si>
  <si>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Mateřská škola Vítkov, Husova 629, okres Opava, příspěvková organizace</t>
  </si>
  <si>
    <t>Mateřská škola Budišov nad Budišovkou, okres Opava, příspěvková organizace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</si>
  <si>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</si>
  <si>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</si>
  <si>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</si>
  <si>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</si>
  <si>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</si>
  <si>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</si>
  <si>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</si>
  <si>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</si>
  <si>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</si>
  <si>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</si>
  <si>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</si>
  <si>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</si>
  <si>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</si>
  <si>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Obchodní akademie, Ostrava-Poruba, příspěvková organizace</t>
  </si>
  <si>
    <t>Polská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</si>
  <si>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</si>
  <si>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</si>
  <si>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</si>
  <si>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</si>
  <si>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</si>
  <si>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</si>
  <si>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</si>
  <si>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</si>
  <si>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</si>
  <si>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</si>
  <si>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</si>
  <si>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</si>
  <si>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</si>
  <si>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</si>
  <si>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průmyslová škola, Ostrava-Vítkovice, příspěvková organizace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</si>
  <si>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</si>
  <si>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</si>
  <si>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</si>
  <si>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</si>
  <si>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</si>
  <si>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Soukromá vyšší odborná škola podnikatelská, s.r.o.</t>
  </si>
  <si>
    <t>Michálkovická</t>
  </si>
  <si>
    <t>Moravskoslezská obchodní akademie, s.r.o.</t>
  </si>
  <si>
    <t>INškolka s.r.o.</t>
  </si>
  <si>
    <t>Hornopolní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</si>
  <si>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</si>
  <si>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</si>
  <si>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</si>
  <si>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</si>
  <si>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</si>
  <si>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</si>
  <si>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</si>
  <si>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</si>
  <si>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</si>
  <si>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</si>
  <si>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</si>
  <si>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</si>
  <si>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</si>
  <si>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</si>
  <si>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</si>
  <si>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</si>
  <si>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</si>
  <si>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</si>
  <si>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</si>
  <si>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</si>
  <si>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</si>
  <si>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</si>
  <si>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</si>
  <si>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Krakovská</t>
  </si>
  <si>
    <t>Střední škola společného stravování, Ostrava-Hrabůvka, příspěvková organizace</t>
  </si>
  <si>
    <t>Střední škola elektrotechnická, Ostrava, Na Jízdárně 30, příspěvková organizace</t>
  </si>
  <si>
    <t>Na Jízdárně</t>
  </si>
  <si>
    <t>Základní škola, Ostrava-Mariánské Hory, Karasova 6, příspěvková organizace</t>
  </si>
  <si>
    <t>Základní škola logopedická s.r.o.</t>
  </si>
  <si>
    <t>Paskovská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</si>
  <si>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</si>
  <si>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</si>
  <si>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</si>
  <si>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Ukrajinská</t>
  </si>
  <si>
    <t>Soukromá základní škola a mateřská škola, s.r.o.</t>
  </si>
  <si>
    <t>Hasičská</t>
  </si>
  <si>
    <t>Základní škola, Ostrava-Slezská Ostrava, Na Vizině 28, příspěvková organizace</t>
  </si>
  <si>
    <t>VÍTKOVICKÁ STŘEDNÍ PRŮMYSLOVÁ ŠKOLA</t>
  </si>
  <si>
    <t>Střední škola, základní škola a mateřská škola Monty School</t>
  </si>
  <si>
    <t>Gymnázium, základní škola a mateřská škola Hello s.r.o.</t>
  </si>
  <si>
    <t>Čs. exilu</t>
  </si>
  <si>
    <t>Mateřská škola ZDRAVÍ s.r.o.</t>
  </si>
  <si>
    <t>Na Nivách</t>
  </si>
  <si>
    <t>Vyšší odborná škola a Jazyková škola s právem státní jazykové zkoušky PRIGO, s.r.o.</t>
  </si>
  <si>
    <t>Mojmírovců</t>
  </si>
  <si>
    <t>Matrosovova</t>
  </si>
  <si>
    <t>EDUCATION INSTITUTE základní škola, mateřská škola, s.r.o.</t>
  </si>
  <si>
    <t>MRŇOUSKOVA MATEŘSKÁ ŠKOLA</t>
  </si>
  <si>
    <t>Edisonova</t>
  </si>
  <si>
    <t>Základní škola a mateřská škola Montessori Ostrava</t>
  </si>
  <si>
    <t>Univerzitní mateřská škola VŠB-TUO</t>
  </si>
  <si>
    <t>Základní škola PRIGO, s.r.o.</t>
  </si>
  <si>
    <t>Soukromá mateřská škola Sluníčko Ostrava Poruba</t>
  </si>
  <si>
    <t>Bohuslava Martinů</t>
  </si>
  <si>
    <t>Mateřská škola Paprsek s.r.o.</t>
  </si>
  <si>
    <t>Svazácká</t>
  </si>
  <si>
    <t>Zdravá vařečka - školní jídelna - vývařovna s.r.o.</t>
  </si>
  <si>
    <t>Zámostní</t>
  </si>
  <si>
    <t>Základní škola Mezi stromy s.r.o.</t>
  </si>
  <si>
    <t>Maixnerova</t>
  </si>
  <si>
    <t>1st Baby School - Mateřská škola s.r.o.</t>
  </si>
  <si>
    <t>AGEL Střední zdravotnická škola a Vyšší odborná škola zdravotnická s.r.o.</t>
  </si>
  <si>
    <t>Antošovická</t>
  </si>
  <si>
    <t>Lesní mateřská škola Mraveniště z.s.</t>
  </si>
  <si>
    <t>Brušperská</t>
  </si>
  <si>
    <t>Stará Ves nad Ondřejnicí</t>
  </si>
  <si>
    <t>Mateřská škola Klimkovice, příspěvková organizace</t>
  </si>
  <si>
    <t>Mateřská škola Vratimov, Na Vyhlídce 25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</si>
  <si>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</si>
  <si>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</si>
  <si>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</si>
  <si>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</si>
  <si>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</si>
  <si>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</si>
  <si>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</si>
  <si>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</si>
  <si>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</si>
  <si>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</si>
  <si>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</si>
  <si>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</si>
  <si>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</si>
  <si>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</si>
  <si>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</si>
  <si>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</si>
  <si>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Vřesinská</t>
  </si>
  <si>
    <t>Mateřská škola Zelená 73/A, příspěvková organizace</t>
  </si>
  <si>
    <t>73a</t>
  </si>
  <si>
    <t>Mateřská škola Dolní Lhota, příspěvková organizace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</si>
  <si>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</si>
  <si>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</si>
  <si>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</si>
  <si>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</si>
  <si>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</si>
  <si>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</si>
  <si>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</si>
  <si>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</si>
  <si>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 Ostrava-Petřkovice, U Kaple 670, příspěvková organizace</t>
  </si>
  <si>
    <t>U Kaple</t>
  </si>
  <si>
    <t>Mateřská škola Ostrava - Mariánské Hory, Gen. Janka 1/1236, příspěvková organizace</t>
  </si>
  <si>
    <t>Gen. Janka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</si>
  <si>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</si>
  <si>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</si>
  <si>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</si>
  <si>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</si>
  <si>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</si>
  <si>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</si>
  <si>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</si>
  <si>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</si>
  <si>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</si>
  <si>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</si>
  <si>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</si>
  <si>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</si>
  <si>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</si>
  <si>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</si>
  <si>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</si>
  <si>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</si>
  <si>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</si>
  <si>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</si>
  <si>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Mateřská škola Ostrava, Na Jízdárně 19a, příspěvková organizace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</si>
  <si>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</si>
  <si>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</si>
  <si>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</si>
  <si>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</si>
  <si>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Špálova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</si>
  <si>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</si>
  <si>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</si>
  <si>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</si>
  <si>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</si>
  <si>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</si>
  <si>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</si>
  <si>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</si>
  <si>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</si>
  <si>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</si>
  <si>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</si>
  <si>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</si>
  <si>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</si>
  <si>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</si>
  <si>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</si>
  <si>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</si>
  <si>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</si>
  <si>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</si>
  <si>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</si>
  <si>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</si>
  <si>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</si>
  <si>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</si>
  <si>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</si>
  <si>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</si>
  <si>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</si>
  <si>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</si>
  <si>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</si>
  <si>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</si>
  <si>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</si>
  <si>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</si>
  <si>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</si>
  <si>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</si>
  <si>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</si>
  <si>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</si>
  <si>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</si>
  <si>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</si>
  <si>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</si>
  <si>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</si>
  <si>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</si>
  <si>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</si>
  <si>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</si>
  <si>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</si>
  <si>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</si>
  <si>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</si>
  <si>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</si>
  <si>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</si>
  <si>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</si>
  <si>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</si>
  <si>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</si>
  <si>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</si>
  <si>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</si>
  <si>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</si>
  <si>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</si>
  <si>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</si>
  <si>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</si>
  <si>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</si>
  <si>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</si>
  <si>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</si>
  <si>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</si>
  <si>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</si>
  <si>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</si>
  <si>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</si>
  <si>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</si>
  <si>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</si>
  <si>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</si>
  <si>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</si>
  <si>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</si>
  <si>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</si>
  <si>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</si>
  <si>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</si>
  <si>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</si>
  <si>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</si>
  <si>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</si>
  <si>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</si>
  <si>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</si>
  <si>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</si>
  <si>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</si>
  <si>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</si>
  <si>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</si>
  <si>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</si>
  <si>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</si>
  <si>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</si>
  <si>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</si>
  <si>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</si>
  <si>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</si>
  <si>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</si>
  <si>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</si>
  <si>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</si>
  <si>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</si>
  <si>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</si>
  <si>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Mateřská škola Šenov,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</si>
  <si>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</si>
  <si>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</si>
  <si>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Prokopa Velikého</t>
  </si>
  <si>
    <t>Mateřská škola Ostrava - Dubina, A. Gavlase 12A, příspěvková organizace</t>
  </si>
  <si>
    <t>Aloise Gavlase</t>
  </si>
  <si>
    <t>Mateřská škola Ostrava-Zábřeh, Za Školou 1, příspěvková organizace</t>
  </si>
  <si>
    <t>Za Školou</t>
  </si>
  <si>
    <t>Mateřská škola Ostrava-Hrabůvka, Adamusova 7, příspěvková organizace</t>
  </si>
  <si>
    <t>Adamusova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</si>
  <si>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</si>
  <si>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</si>
  <si>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</si>
  <si>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</si>
  <si>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</si>
  <si>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</si>
  <si>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</si>
  <si>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škola, Ostrava-Poruba, Dvorní 763, příspěvková organizace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</si>
  <si>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</si>
  <si>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</si>
  <si>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</si>
  <si>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</si>
  <si>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</si>
  <si>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</si>
  <si>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</si>
  <si>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</si>
  <si>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Ostrava-Stará Bělá, příspěvková organizace</t>
  </si>
  <si>
    <t>Blanická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</si>
  <si>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</si>
  <si>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</si>
  <si>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</si>
  <si>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</si>
  <si>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Mateřská škola Slezská Ostrava, Zámostní 31, příspěvková organizace</t>
  </si>
  <si>
    <t>Chrudimská</t>
  </si>
  <si>
    <t>Olomoucký kraj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</si>
  <si>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</si>
  <si>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</si>
  <si>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</si>
  <si>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</si>
  <si>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</si>
  <si>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</si>
  <si>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</si>
  <si>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Dětský domov a Školní jídelna, Černá Voda 1</t>
  </si>
  <si>
    <t>Černá Voda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</si>
  <si>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</si>
  <si>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</si>
  <si>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</si>
  <si>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</si>
  <si>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Mateřská škola Mikulovice, okres Jeseník</t>
  </si>
  <si>
    <t>Základní škola Zlaté Hory</t>
  </si>
  <si>
    <t>Mateřská škola Žulová, příspěvková organizace</t>
  </si>
  <si>
    <t>Žulová</t>
  </si>
  <si>
    <t>Mateřská škola Karla Čapka Jeseník</t>
  </si>
  <si>
    <t>Mateřská škola Vápenná, okres Jeseník, příspěvková organizace</t>
  </si>
  <si>
    <t>Vápenná</t>
  </si>
  <si>
    <t>Mateřská škola Vidnava</t>
  </si>
  <si>
    <t>Vidnava</t>
  </si>
  <si>
    <t>Základní škola Mikulovice, okres Jeseník</t>
  </si>
  <si>
    <t>Základní škola Žulová, okres Jeseník -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</si>
  <si>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</si>
  <si>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</si>
  <si>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</si>
  <si>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</si>
  <si>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</si>
  <si>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</si>
  <si>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</si>
  <si>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Jeseník, Křížkovského 1217, příspěvková organizace</t>
  </si>
  <si>
    <t>Křižkovského</t>
  </si>
  <si>
    <t>Mateřská škola Kopretina Jeseník, příspěvková organizace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</si>
  <si>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</si>
  <si>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</si>
  <si>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</si>
  <si>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</si>
  <si>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</si>
  <si>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</si>
  <si>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</si>
  <si>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</si>
  <si>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</si>
  <si>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</si>
  <si>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</si>
  <si>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</si>
  <si>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</si>
  <si>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</si>
  <si>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</si>
  <si>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</si>
  <si>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</si>
  <si>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</si>
  <si>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</si>
  <si>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</si>
  <si>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</si>
  <si>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</si>
  <si>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</si>
  <si>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</si>
  <si>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Základní škola, Dětský domov a Školní jídelna Litovel</t>
  </si>
  <si>
    <t>30a</t>
  </si>
  <si>
    <t>Církevní mateřská škola Svatojánek v Litovli</t>
  </si>
  <si>
    <t>Olomouc</t>
  </si>
  <si>
    <t>Střední škola zemědělská a zahradnická, Olomouc, U Hradiska 4</t>
  </si>
  <si>
    <t>U Hradiska</t>
  </si>
  <si>
    <t>Kosinova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</si>
  <si>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</si>
  <si>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</si>
  <si>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</si>
  <si>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</si>
  <si>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</si>
  <si>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</si>
  <si>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</si>
  <si>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</si>
  <si>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</si>
  <si>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</si>
  <si>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Střední zdravotnická škola a Vyšší odborná škola zdravotnická Emanuela Pöttinga a Jazyková škola s právem státní jazykové zkoušky Olomouc</t>
  </si>
  <si>
    <t>Pöttingova</t>
  </si>
  <si>
    <t>Konzervatoř Evangelické akademie</t>
  </si>
  <si>
    <t>Gymnázium, Olomouc - Hejčín, Tomkova 45</t>
  </si>
  <si>
    <t>Tomkova</t>
  </si>
  <si>
    <t>Gymnázium, Olomouc, Čajkovského 9</t>
  </si>
  <si>
    <t>Střední škola logistiky a chemie, Olomouc, U Hradiska 29</t>
  </si>
  <si>
    <t>Střední průmyslová škola strojnická Olomouc</t>
  </si>
  <si>
    <t>Střední odborná škola služeb s.r.o.</t>
  </si>
  <si>
    <t>Pavlovická</t>
  </si>
  <si>
    <t>Střední odborná škola obchodu a služeb, Olomouc, Štursova 14</t>
  </si>
  <si>
    <t>Štursova</t>
  </si>
  <si>
    <t>Střední škola polytechnická, Olomouc, Rooseveltova 79</t>
  </si>
  <si>
    <t>Základní škola sv. Voršily v Olomouci</t>
  </si>
  <si>
    <t>Aksamitova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</si>
  <si>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</si>
  <si>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</si>
  <si>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</si>
  <si>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</si>
  <si>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</si>
  <si>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</si>
  <si>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</si>
  <si>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Střední škola stavební - HORSTAV</t>
  </si>
  <si>
    <t>Na vlčinci</t>
  </si>
  <si>
    <t>Waldorfská základní škola a mateřská škola Olomouc s.r.o.</t>
  </si>
  <si>
    <t>Mateřská škola 1. olomoucká sportovní s.r.o.</t>
  </si>
  <si>
    <t>Karafiátová</t>
  </si>
  <si>
    <t>Církevní mateřská škola Ovečka v Olomouci</t>
  </si>
  <si>
    <t>Na hradě</t>
  </si>
  <si>
    <t>Gargulák s.r.o.</t>
  </si>
  <si>
    <t>Krčmaňská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</si>
  <si>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</si>
  <si>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</si>
  <si>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</si>
  <si>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</si>
  <si>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Soukromá základní škola Dobré nálady, školská právnická osoba</t>
  </si>
  <si>
    <t>Vodní</t>
  </si>
  <si>
    <t>Horka nad Moravou</t>
  </si>
  <si>
    <t>Mateřská škola U Sila, s.r.o.</t>
  </si>
  <si>
    <t>Litovelská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</si>
  <si>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</si>
  <si>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</si>
  <si>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</si>
  <si>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</si>
  <si>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Základní škola Šternberk, Olomoucká 76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</si>
  <si>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</si>
  <si>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</si>
  <si>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</si>
  <si>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</si>
  <si>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</si>
  <si>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Základní škola Uničov, Šternberská 456</t>
  </si>
  <si>
    <t>Šternberská</t>
  </si>
  <si>
    <t>Vyšší odborná škola hotelnictví a turismu, o.p.s.</t>
  </si>
  <si>
    <t>Mateřská škola Olomouc, Jílová 41, příspěvková organizace</t>
  </si>
  <si>
    <t>Mateřská škola Hlušovice, okr. Olomouc, příspěvková organizace</t>
  </si>
  <si>
    <t>Hlušovice</t>
  </si>
  <si>
    <t>Mateřská škola Doloplazy, okres Olomouc, příspěvková organizace</t>
  </si>
  <si>
    <t>Doloplazy</t>
  </si>
  <si>
    <t>Mateřská škola Věrovany, okres Olomouc, příspěvková organizace</t>
  </si>
  <si>
    <t>Věrovany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</si>
  <si>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</si>
  <si>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</si>
  <si>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</si>
  <si>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</si>
  <si>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</si>
  <si>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</si>
  <si>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</si>
  <si>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</si>
  <si>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Štěpánov</t>
  </si>
  <si>
    <t>Mateřská škola Štěpánov, Sídliště 555, příspěvková organizace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</si>
  <si>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</si>
  <si>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</si>
  <si>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</si>
  <si>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</si>
  <si>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</si>
  <si>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Mateřská škola Sedmikráska Olomouc, Škrétova 2, příspěvková organizace</t>
  </si>
  <si>
    <t>Mateřská škola Velký Týnec, příspěvková organizace</t>
  </si>
  <si>
    <t>Mateřská škola Hlubočky, Dukelských hrdinů 220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</si>
  <si>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</si>
  <si>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</si>
  <si>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</si>
  <si>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</si>
  <si>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</si>
  <si>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</si>
  <si>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</si>
  <si>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</si>
  <si>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</si>
  <si>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</si>
  <si>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</si>
  <si>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</si>
  <si>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</si>
  <si>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</si>
  <si>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</si>
  <si>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</si>
  <si>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</si>
  <si>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</si>
  <si>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</si>
  <si>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</si>
  <si>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</si>
  <si>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</si>
  <si>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</si>
  <si>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</si>
  <si>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</si>
  <si>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</si>
  <si>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</si>
  <si>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</si>
  <si>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</si>
  <si>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</si>
  <si>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</si>
  <si>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</si>
  <si>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</si>
  <si>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</si>
  <si>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</si>
  <si>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</si>
  <si>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</si>
  <si>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</si>
  <si>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</si>
  <si>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</si>
  <si>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</si>
  <si>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</si>
  <si>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</si>
  <si>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</si>
  <si>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</si>
  <si>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</si>
  <si>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</si>
  <si>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</si>
  <si>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</si>
  <si>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</si>
  <si>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</si>
  <si>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</si>
  <si>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</si>
  <si>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</si>
  <si>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Blatec, okres Olomouc, příspěvková organizace</t>
  </si>
  <si>
    <t>Blatec</t>
  </si>
  <si>
    <t>Základní škola a Mateřská škola Grygov, příspěvková organizace</t>
  </si>
  <si>
    <t>Grygov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</si>
  <si>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</si>
  <si>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</si>
  <si>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</si>
  <si>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</si>
  <si>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</si>
  <si>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</si>
  <si>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</si>
  <si>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</si>
  <si>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</si>
  <si>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</si>
  <si>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</si>
  <si>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</si>
  <si>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</si>
  <si>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</si>
  <si>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</si>
  <si>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</si>
  <si>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</si>
  <si>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</si>
  <si>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</si>
  <si>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</si>
  <si>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</si>
  <si>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</si>
  <si>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</si>
  <si>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</si>
  <si>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Drahanovice, příspěvková organizace</t>
  </si>
  <si>
    <t>Drahanovice</t>
  </si>
  <si>
    <t>Základní škola a Mateřská škola Loučany, příspěvková organizace</t>
  </si>
  <si>
    <t>Loučany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</si>
  <si>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</si>
  <si>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</si>
  <si>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</si>
  <si>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</si>
  <si>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</si>
  <si>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Mateřská škola Olomouc, Herrmannova 1, příspěvková organizace</t>
  </si>
  <si>
    <t>Herrmannova</t>
  </si>
  <si>
    <t>Mateřská škola Olomouc, Wolkerova 34, příspěvková organizace</t>
  </si>
  <si>
    <t>34a</t>
  </si>
  <si>
    <t>Mateřská škola Olomouc, Žižkovo nám. 3, příspěvková organizace</t>
  </si>
  <si>
    <t>Žižkovo nám.</t>
  </si>
  <si>
    <t>Mateřská škola Olomouc, kpt. Nálepky 10, příspěvková organizace</t>
  </si>
  <si>
    <t>kpt. Nálepky</t>
  </si>
  <si>
    <t>Mateřská škola Gemerská, příspěvková organizace</t>
  </si>
  <si>
    <t>Gemerská</t>
  </si>
  <si>
    <t>Základní škola Vilémov, okres Olomouc, příspěvková organizace</t>
  </si>
  <si>
    <t>Vilémov</t>
  </si>
  <si>
    <t>Mateřská škola Bílá Lhota, okres Olomouc, příspěvková organizace</t>
  </si>
  <si>
    <t>Bílá Lhota</t>
  </si>
  <si>
    <t>Mateřská škola G. Frištenského, příspěvková organizace</t>
  </si>
  <si>
    <t>G. Frištenského</t>
  </si>
  <si>
    <t>Mateřská škola Senice na Hané,okres Olomouc, příspěvková organizace</t>
  </si>
  <si>
    <t>Senice na Hané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</si>
  <si>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</si>
  <si>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</si>
  <si>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</si>
  <si>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</si>
  <si>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</si>
  <si>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</si>
  <si>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</si>
  <si>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</si>
  <si>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</si>
  <si>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</si>
  <si>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</si>
  <si>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škola, Mateřská škola, Školní jídelna a Školní družina Bouzov, příspěvková organizace</t>
  </si>
  <si>
    <t>Bouzov</t>
  </si>
  <si>
    <t>Základní škola a Mateřská škola Haňovice, příspěvková organizace</t>
  </si>
  <si>
    <t>Haňovice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</si>
  <si>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</si>
  <si>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</si>
  <si>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</si>
  <si>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</si>
  <si>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</si>
  <si>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</si>
  <si>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Mateřská škola Moravský Beroun, příspěvková organizace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</si>
  <si>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</si>
  <si>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</si>
  <si>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</si>
  <si>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</si>
  <si>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Mateřská škola Lužice, okres Olomouc, příspěvková organizace</t>
  </si>
  <si>
    <t>Mateřská škola Komenského 44, Šternberk, příspěvková organizace</t>
  </si>
  <si>
    <t>Základní škola a Mateřská škola Jívová, okres Olomouc, příspěvková organizace</t>
  </si>
  <si>
    <t>Jívová</t>
  </si>
  <si>
    <t>Mateřská škola Nádražní 7, Šternberk,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</si>
  <si>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</si>
  <si>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</si>
  <si>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</si>
  <si>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</si>
  <si>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</si>
  <si>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</si>
  <si>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Základní škola a Mateřská škola Babice, příspěvková organizace</t>
  </si>
  <si>
    <t>Babice</t>
  </si>
  <si>
    <t>Základní škola a mateřská škola Žerotín, příspěvková organizace</t>
  </si>
  <si>
    <t>Žerotín</t>
  </si>
  <si>
    <t>Základní škola a Mateřská škola Mladějovice, okres Olomouc, příspěvková organizace</t>
  </si>
  <si>
    <t>Mladějovice</t>
  </si>
  <si>
    <t>Základní škola a Mateřská škola Město Libavá, příspěvková organizace</t>
  </si>
  <si>
    <t>Město Libavá</t>
  </si>
  <si>
    <t>Mateřská škola Světlov, Šternberk, příspěvková organizace</t>
  </si>
  <si>
    <t>Světlov</t>
  </si>
  <si>
    <t>Základní škola Uničov, Pionýrů 685</t>
  </si>
  <si>
    <t>Mateřská škola Paseka, příspěvková organizace</t>
  </si>
  <si>
    <t>Paseka</t>
  </si>
  <si>
    <t>Mateřská škola Šumvald, okres Olomouc, příspěvková organizace</t>
  </si>
  <si>
    <t>Šumvald</t>
  </si>
  <si>
    <t>Základní škola Uničov, U Stadionu 849</t>
  </si>
  <si>
    <t>MATEŘSKÁ ŠKOLA TROUBELICE, PŘÍSPĚVKOVÁ ORGANIZACE</t>
  </si>
  <si>
    <t>Troubelice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</si>
  <si>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</si>
  <si>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</si>
  <si>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</si>
  <si>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</si>
  <si>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</si>
  <si>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</si>
  <si>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</si>
  <si>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</si>
  <si>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</si>
  <si>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</si>
  <si>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</si>
  <si>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</si>
  <si>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>Mateřská škola Uničov, příspěvková organizace</t>
  </si>
  <si>
    <t>Mateřská škola Dlouhá Loučka, 1. máje 561, příspěvková organizace</t>
  </si>
  <si>
    <t xml:space="preserve">Prostějov </t>
  </si>
  <si>
    <t>Prostějov</t>
  </si>
  <si>
    <t>Střední zdravotnická škola, Prostějov, Vápenice 3</t>
  </si>
  <si>
    <t>Vápenice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</si>
  <si>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</si>
  <si>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</si>
  <si>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</si>
  <si>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</si>
  <si>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</si>
  <si>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</si>
  <si>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</si>
  <si>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</si>
  <si>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</si>
  <si>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Tetín</t>
  </si>
  <si>
    <t>Plumlov</t>
  </si>
  <si>
    <t>Střední odborná škola průmyslová a Střední odborné učiliště strojírenské, Prostějov, Lidická 4</t>
  </si>
  <si>
    <t>Dětský domov a Školní jídelna Prostějov</t>
  </si>
  <si>
    <t>Němčice nad Hanou</t>
  </si>
  <si>
    <t>Mateřská škola Plumlov, příspěvková organizace</t>
  </si>
  <si>
    <t>Na stráži</t>
  </si>
  <si>
    <t>Reálné gymnázium a základní škola města Prostějova, Studentská ul. 2</t>
  </si>
  <si>
    <t>Pivín</t>
  </si>
  <si>
    <t>Mateřská škola Prostějov, ul. Šárka 4a</t>
  </si>
  <si>
    <t>Šárka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</si>
  <si>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</si>
  <si>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</si>
  <si>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</si>
  <si>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</si>
  <si>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</si>
  <si>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Biskupice</t>
  </si>
  <si>
    <t>Mateřská škola Prostějov, Moravská ul. 30 , příspěvková organizace</t>
  </si>
  <si>
    <t>Klenovice na Hané</t>
  </si>
  <si>
    <t>Kralice na Hané</t>
  </si>
  <si>
    <t>Mateřská škola Němčice nad Hanou, okres Prostějov, příspěvková organizace</t>
  </si>
  <si>
    <t>Trávnická</t>
  </si>
  <si>
    <t>Mateřská škola Prostějov, Rumunská ul. 23, příspěvková organizace</t>
  </si>
  <si>
    <t>Rumunská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</si>
  <si>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</si>
  <si>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</si>
  <si>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</si>
  <si>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</si>
  <si>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</si>
  <si>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</si>
  <si>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</si>
  <si>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Mateřská škola Prostějov, Partyzánská ul. 34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</si>
  <si>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</si>
  <si>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</si>
  <si>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</si>
  <si>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</si>
  <si>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</si>
  <si>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</si>
  <si>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</si>
  <si>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</si>
  <si>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</si>
  <si>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</si>
  <si>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</si>
  <si>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</si>
  <si>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</si>
  <si>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</si>
  <si>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</si>
  <si>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</si>
  <si>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</si>
  <si>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</si>
  <si>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</si>
  <si>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</si>
  <si>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</si>
  <si>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</si>
  <si>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</si>
  <si>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</si>
  <si>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</si>
  <si>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</si>
  <si>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</si>
  <si>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</si>
  <si>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</si>
  <si>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</si>
  <si>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</si>
  <si>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</si>
  <si>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</si>
  <si>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</si>
  <si>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</si>
  <si>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</si>
  <si>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</si>
  <si>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</si>
  <si>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</si>
  <si>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</si>
  <si>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</si>
  <si>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</si>
  <si>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</si>
  <si>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</si>
  <si>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</si>
  <si>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</si>
  <si>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</si>
  <si>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</si>
  <si>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</si>
  <si>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</si>
  <si>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</si>
  <si>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</si>
  <si>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</si>
  <si>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</si>
  <si>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</si>
  <si>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</si>
  <si>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</si>
  <si>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Konice</t>
  </si>
  <si>
    <t>Základní škola a gymnázium města Konice, příspěvková organizace</t>
  </si>
  <si>
    <t>Suchdol</t>
  </si>
  <si>
    <t>Mateřská škola Konice, příspěvková organizace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</si>
  <si>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</si>
  <si>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</si>
  <si>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</si>
  <si>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</si>
  <si>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</si>
  <si>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</si>
  <si>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</si>
  <si>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</si>
  <si>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</si>
  <si>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</si>
  <si>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 xml:space="preserve">Přerov </t>
  </si>
  <si>
    <t>Střední lesnická škola, Hranice, Jurikova 588</t>
  </si>
  <si>
    <t>Jurikova</t>
  </si>
  <si>
    <t>Střední průmyslová škola Hranice</t>
  </si>
  <si>
    <t>Střední odborná škola Hranice, školská právnická osoba</t>
  </si>
  <si>
    <t>Střední zdravotnická škola, Hranice, Nová 1820</t>
  </si>
  <si>
    <t>Prima mateřská škola, s.r.o.</t>
  </si>
  <si>
    <t>Teplická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</si>
  <si>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</si>
  <si>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</si>
  <si>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</si>
  <si>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Lipník nad Bečvou</t>
  </si>
  <si>
    <t>Komenského sady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</si>
  <si>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</si>
  <si>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</si>
  <si>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</si>
  <si>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</si>
  <si>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</si>
  <si>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</si>
  <si>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</si>
  <si>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</si>
  <si>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</si>
  <si>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</si>
  <si>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</si>
  <si>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</si>
  <si>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</si>
  <si>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</si>
  <si>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</si>
  <si>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</si>
  <si>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U Bečvy</t>
  </si>
  <si>
    <t>Soukromá základní škola Acorn´s &amp; John´s school s.r.o.</t>
  </si>
  <si>
    <t>Speciální mateřská škola A &amp; J s.r.o.</t>
  </si>
  <si>
    <t>Odborné učiliště a Základní škola, Křenovice</t>
  </si>
  <si>
    <t>Střední škola, Základní škola a Mateřská škola Přerov, Malá Dlážka 4</t>
  </si>
  <si>
    <t>Malá Dlážka</t>
  </si>
  <si>
    <t>Sušilova</t>
  </si>
  <si>
    <t>Střední škola gastronomie a služeb, Přerov, Šířava 7</t>
  </si>
  <si>
    <t>Šířava</t>
  </si>
  <si>
    <t>Střední škola technická, Přerov, Kouřílkova 8</t>
  </si>
  <si>
    <t>Kouřílkova</t>
  </si>
  <si>
    <t>Mateřská škola Přerov, Kratochvílova 19</t>
  </si>
  <si>
    <t>Mateřská škola Přerov, Dvořákova 23</t>
  </si>
  <si>
    <t>Mateřská škola Píšťalka, Přerov, Máchova 8</t>
  </si>
  <si>
    <t>Základní škola a Mateřská škola Kokory</t>
  </si>
  <si>
    <t>Kokory</t>
  </si>
  <si>
    <t>Základní škola Přerov, Svisle 13</t>
  </si>
  <si>
    <t>Svisle</t>
  </si>
  <si>
    <t>Bochoř</t>
  </si>
  <si>
    <t>Mateřská škola Přerov, Komenského 25</t>
  </si>
  <si>
    <t>Mateřská škola Přerov, Máchova 14</t>
  </si>
  <si>
    <t>Sušice</t>
  </si>
  <si>
    <t>Mateřská škola Včelka, Líšná, příspěvková organizace</t>
  </si>
  <si>
    <t>Líšná</t>
  </si>
  <si>
    <t>Mateřská škola Přerov, Kouřílkova 2</t>
  </si>
  <si>
    <t>Základní škola Přerov, Trávník 27</t>
  </si>
  <si>
    <t>Trávník</t>
  </si>
  <si>
    <t>Základní škola Přerov, Za mlýnem 1</t>
  </si>
  <si>
    <t>Za Mlýnem</t>
  </si>
  <si>
    <t>Mateřská škola Radost, Přerov, Kozlovská 44</t>
  </si>
  <si>
    <t>Kozlovská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</si>
  <si>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</si>
  <si>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</si>
  <si>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</si>
  <si>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</si>
  <si>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</si>
  <si>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</si>
  <si>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</si>
  <si>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</si>
  <si>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</si>
  <si>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</si>
  <si>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</si>
  <si>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Kojetín, příspěvková organizace</t>
  </si>
  <si>
    <t>Hanusíkova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</si>
  <si>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</si>
  <si>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</si>
  <si>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</si>
  <si>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</si>
  <si>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</si>
  <si>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</si>
  <si>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</si>
  <si>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</si>
  <si>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</si>
  <si>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</si>
  <si>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</si>
  <si>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</si>
  <si>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</si>
  <si>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</si>
  <si>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</si>
  <si>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</si>
  <si>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</si>
  <si>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</si>
  <si>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</si>
  <si>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</si>
  <si>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</si>
  <si>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</si>
  <si>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</si>
  <si>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</si>
  <si>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</si>
  <si>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</si>
  <si>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</si>
  <si>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</si>
  <si>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</si>
  <si>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</si>
  <si>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</si>
  <si>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</si>
  <si>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</si>
  <si>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</si>
  <si>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</si>
  <si>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Zařízení školního stravování Přerov, Kratochvílova 30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</si>
  <si>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</si>
  <si>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</si>
  <si>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</si>
  <si>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</si>
  <si>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</si>
  <si>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</si>
  <si>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</si>
  <si>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</si>
  <si>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</si>
  <si>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</si>
  <si>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</si>
  <si>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</si>
  <si>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</si>
  <si>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</si>
  <si>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Plynárenská</t>
  </si>
  <si>
    <t>Hustopeče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</si>
  <si>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</si>
  <si>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</si>
  <si>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</si>
  <si>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</si>
  <si>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</si>
  <si>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</si>
  <si>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</si>
  <si>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</si>
  <si>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Hranice, příspěvková organizace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</si>
  <si>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</si>
  <si>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</si>
  <si>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</si>
  <si>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</si>
  <si>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</si>
  <si>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Školní jídelna Hranice,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</si>
  <si>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</si>
  <si>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</si>
  <si>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</si>
  <si>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</si>
  <si>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</si>
  <si>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</si>
  <si>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</si>
  <si>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</si>
  <si>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</si>
  <si>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</si>
  <si>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</si>
  <si>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</si>
  <si>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</si>
  <si>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Mateřská škola Veselíčko, okres Přerov, příspěvková organizace</t>
  </si>
  <si>
    <t>Veselíčko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</si>
  <si>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</si>
  <si>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</si>
  <si>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</si>
  <si>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</si>
  <si>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</si>
  <si>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</si>
  <si>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</si>
  <si>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</si>
  <si>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</si>
  <si>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</si>
  <si>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</si>
  <si>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</si>
  <si>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</si>
  <si>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</si>
  <si>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Mateřská škola Lipník nad Bečvou, příspěvková organizace</t>
  </si>
  <si>
    <t>Na Zelince</t>
  </si>
  <si>
    <t xml:space="preserve">Šumperk </t>
  </si>
  <si>
    <t>Mohelnice</t>
  </si>
  <si>
    <t>Odborné učiliště a Praktická škola, Mohelnice, Vodní 27</t>
  </si>
  <si>
    <t>Střední škola technická a zemědělská Mohelnice</t>
  </si>
  <si>
    <t>Střední škola, Základní škola a Mateřská škola Mohelnice, Masarykova 4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</si>
  <si>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</si>
  <si>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</si>
  <si>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</si>
  <si>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</si>
  <si>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</si>
  <si>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</si>
  <si>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</si>
  <si>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Velké Losiny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</si>
  <si>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</si>
  <si>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</si>
  <si>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</si>
  <si>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</si>
  <si>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Střední škola železniční, technická a služeb, Šumperk</t>
  </si>
  <si>
    <t>Moravičany</t>
  </si>
  <si>
    <t>Zábřeh</t>
  </si>
  <si>
    <t>Gymnázium, Zábřeh, náměstí Osvobození 20</t>
  </si>
  <si>
    <t>Střední škola sociální péče a služeb, Zábřeh, nám. 8. května 2</t>
  </si>
  <si>
    <t>náměstí 8. května</t>
  </si>
  <si>
    <t>Vyšší odborná škola a Střední škola automobilní, Zábřeh, U Dráhy 6</t>
  </si>
  <si>
    <t>U Dráhy</t>
  </si>
  <si>
    <t>Střední škola, Základní škola, Mateřská škola a Dětský domov Zábřeh</t>
  </si>
  <si>
    <t>Mateřská škola Mohelnice, Na Zámečku 10</t>
  </si>
  <si>
    <t>Na Zámečku</t>
  </si>
  <si>
    <t>Mateřská škola Mohelnice, Hálkova 12</t>
  </si>
  <si>
    <t>Mateřská škola Loštice, okres Šumperk, příspěvková organizace</t>
  </si>
  <si>
    <t>Loštice</t>
  </si>
  <si>
    <t>Mateřská škola Moravičany, okres Šumperk, příspěvková organizace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</si>
  <si>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</si>
  <si>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</si>
  <si>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</si>
  <si>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</si>
  <si>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</si>
  <si>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Základní škola Loštice, okres Šumperk, příspěvková organizace</t>
  </si>
  <si>
    <t>Základní škola a Mateřská škola Úsov, příspěvková organizace</t>
  </si>
  <si>
    <t>Úsov</t>
  </si>
  <si>
    <t>Základní škola a Mateřská škola Pavlov,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</si>
  <si>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</si>
  <si>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</si>
  <si>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</si>
  <si>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</si>
  <si>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</si>
  <si>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Mateřská škola Libina, okres Šumperk, příspěvková organizace</t>
  </si>
  <si>
    <t>Libina</t>
  </si>
  <si>
    <t>Mateřská škola Bohutín, okres Šumperk, příspěvková organizace</t>
  </si>
  <si>
    <t>Bohutín</t>
  </si>
  <si>
    <t>Mateřská škola Ruda nad Moravou, příspěvková organizace</t>
  </si>
  <si>
    <t>Ruda nad Moravou</t>
  </si>
  <si>
    <t>Mateřská škola Bludov, příspěvková organizace</t>
  </si>
  <si>
    <t>Polní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</si>
  <si>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</si>
  <si>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</si>
  <si>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</si>
  <si>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</si>
  <si>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</si>
  <si>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</si>
  <si>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</si>
  <si>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</si>
  <si>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</si>
  <si>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</si>
  <si>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</si>
  <si>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</si>
  <si>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</si>
  <si>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Bratrušov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</si>
  <si>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</si>
  <si>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</si>
  <si>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</si>
  <si>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</si>
  <si>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</si>
  <si>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</si>
  <si>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</si>
  <si>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</si>
  <si>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</si>
  <si>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</si>
  <si>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</si>
  <si>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</si>
  <si>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</si>
  <si>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</si>
  <si>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</si>
  <si>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Bušín, okres Šumperk, příspěvková organizace</t>
  </si>
  <si>
    <t>Bušín</t>
  </si>
  <si>
    <t>Základní škola a Mateřská škola Písařov, okres Šumperk, příspěvková organizace</t>
  </si>
  <si>
    <t>Písařov</t>
  </si>
  <si>
    <t>Základní škola a mateřská škola Oskava, příspěvková organizace</t>
  </si>
  <si>
    <t>Oskava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</si>
  <si>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</si>
  <si>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</si>
  <si>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</si>
  <si>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</si>
  <si>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Vikýřovice, okres Šumperk, příspěvková organizace</t>
  </si>
  <si>
    <t>Vikýřovice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</si>
  <si>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</si>
  <si>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</si>
  <si>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</si>
  <si>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</si>
  <si>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Mateřská škola Pohádka Šumperk, Nerudova 4B, příspěvková organizace</t>
  </si>
  <si>
    <t>4B</t>
  </si>
  <si>
    <t>Severovýchod</t>
  </si>
  <si>
    <t>Mateřská škola SEVERÁČEK, Zábřeh, Severovýchod 483/25</t>
  </si>
  <si>
    <t>Drozdov</t>
  </si>
  <si>
    <t>Mateřská škola Zábřeh, Zahradní 182/20</t>
  </si>
  <si>
    <t>Mateřská škola Zábřeh, Strejcova 132/2a</t>
  </si>
  <si>
    <t>Strejcova</t>
  </si>
  <si>
    <t>Mateřská škola POHÁDKA, Zábřeh, Československé armády 650/13</t>
  </si>
  <si>
    <t>Mateřská škola Postřelmov, Nová 404, příspěvková organizace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</si>
  <si>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</si>
  <si>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</si>
  <si>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</si>
  <si>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</si>
  <si>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</si>
  <si>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</si>
  <si>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</si>
  <si>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</si>
  <si>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</si>
  <si>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</si>
  <si>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</si>
  <si>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</si>
  <si>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</si>
  <si>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</si>
  <si>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</si>
  <si>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</si>
  <si>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</si>
  <si>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Svébohov, okres Šumperk, příspěvková organizace</t>
  </si>
  <si>
    <t>Svébohov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</si>
  <si>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</si>
  <si>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</si>
  <si>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</si>
  <si>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</si>
  <si>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</si>
  <si>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</si>
  <si>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</si>
  <si>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</si>
  <si>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</si>
  <si>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</si>
  <si>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</si>
  <si>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</si>
  <si>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</si>
  <si>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</si>
  <si>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</si>
  <si>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</si>
  <si>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</si>
  <si>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</si>
  <si>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</si>
  <si>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</si>
  <si>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</si>
  <si>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</si>
  <si>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</si>
  <si>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</si>
  <si>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</si>
  <si>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</si>
  <si>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</si>
  <si>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</si>
  <si>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</si>
  <si>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</si>
  <si>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</si>
  <si>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</si>
  <si>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Slatiňany</t>
  </si>
  <si>
    <t>Tyršovo náměstí</t>
  </si>
  <si>
    <t>Bohemia - Hotelová škola a Střední pedagogická škola a Základní škola s.r.o.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</si>
  <si>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</si>
  <si>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</si>
  <si>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</si>
  <si>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</si>
  <si>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</si>
  <si>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</si>
  <si>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</si>
  <si>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</si>
  <si>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</si>
  <si>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</si>
  <si>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</si>
  <si>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</si>
  <si>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</si>
  <si>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</si>
  <si>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</si>
  <si>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</si>
  <si>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Mateřská škola, Pokřikov, okres Chrudim</t>
  </si>
  <si>
    <t>Pokřikov</t>
  </si>
  <si>
    <t>Mateřská škola, Hlinsko, Rubešova 1250</t>
  </si>
  <si>
    <t>Základní škola a mateřská škola Svratouch</t>
  </si>
  <si>
    <t>Svratouch</t>
  </si>
  <si>
    <t>Základní škola, Raná, okres Chrudim</t>
  </si>
  <si>
    <t>Raná</t>
  </si>
  <si>
    <t>Mateřská škola, Trhová Kamenice, okres Chrudim</t>
  </si>
  <si>
    <t>U sklárny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</si>
  <si>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</si>
  <si>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</si>
  <si>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</si>
  <si>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</si>
  <si>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</si>
  <si>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</si>
  <si>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</si>
  <si>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</si>
  <si>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</si>
  <si>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Mateřská škola, Hlinsko, Budovatelů 1229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</si>
  <si>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</si>
  <si>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</si>
  <si>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</si>
  <si>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</si>
  <si>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</si>
  <si>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</si>
  <si>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</si>
  <si>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</si>
  <si>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</si>
  <si>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</si>
  <si>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Mateřská škola, Luže, okres Chrudim</t>
  </si>
  <si>
    <t>Luže</t>
  </si>
  <si>
    <t>Mateřská škola Slatiňany, okres Chrudim</t>
  </si>
  <si>
    <t>Mladoňovice</t>
  </si>
  <si>
    <t>Mateřská škola, Skuteč, Poršova ulice 240, okres Chrudim</t>
  </si>
  <si>
    <t>Poršova</t>
  </si>
  <si>
    <t>Mateřská škola, Seč, okres Chrudim</t>
  </si>
  <si>
    <t>Seč</t>
  </si>
  <si>
    <t>Mateřská škola Řestoky, okres Chrudim</t>
  </si>
  <si>
    <t>Řestoky</t>
  </si>
  <si>
    <t>Mateřská škola, Bítovany, okres Chrudim</t>
  </si>
  <si>
    <t>Bítovany</t>
  </si>
  <si>
    <t>Bojanov</t>
  </si>
  <si>
    <t>Mateřská škola, Chrudim 4, Strojařů 846</t>
  </si>
  <si>
    <t>Strojařů</t>
  </si>
  <si>
    <t>Základní škola a mateřská škola, Orel, okres Chrudim</t>
  </si>
  <si>
    <t>Orel</t>
  </si>
  <si>
    <t>Základní škola, Seč, okres Chrudim</t>
  </si>
  <si>
    <t>Čs. pionýrů</t>
  </si>
  <si>
    <t>Mateřská škola, Chrudim 2, Na Valech 693</t>
  </si>
  <si>
    <t>Na Valech</t>
  </si>
  <si>
    <t>Dr. Jana Malíka</t>
  </si>
  <si>
    <t>Mateřská škola, Heřmanův Městec, Jonášova 726</t>
  </si>
  <si>
    <t>Jonášova</t>
  </si>
  <si>
    <t>Heřmanův Městec</t>
  </si>
  <si>
    <t>Mateřská škola, Chrudim 3, Sv. Čecha 345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</si>
  <si>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</si>
  <si>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</si>
  <si>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</si>
  <si>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</si>
  <si>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</si>
  <si>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</si>
  <si>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</si>
  <si>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</si>
  <si>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</si>
  <si>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</si>
  <si>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</si>
  <si>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</si>
  <si>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</si>
  <si>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</si>
  <si>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</si>
  <si>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</si>
  <si>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</si>
  <si>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</si>
  <si>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</si>
  <si>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</si>
  <si>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</si>
  <si>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</si>
  <si>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</si>
  <si>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</si>
  <si>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</si>
  <si>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</si>
  <si>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</si>
  <si>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</si>
  <si>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</si>
  <si>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</si>
  <si>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</si>
  <si>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</si>
  <si>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</si>
  <si>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</si>
  <si>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</si>
  <si>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Speciální základní škola Heřmanův Městec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</si>
  <si>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</si>
  <si>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</si>
  <si>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</si>
  <si>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</si>
  <si>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</si>
  <si>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</si>
  <si>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</si>
  <si>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škola, Bojanov, okres Chrudim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</si>
  <si>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</si>
  <si>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</si>
  <si>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</si>
  <si>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</si>
  <si>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</si>
  <si>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</si>
  <si>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</si>
  <si>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</si>
  <si>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</si>
  <si>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</si>
  <si>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</si>
  <si>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</si>
  <si>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</si>
  <si>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Mateřská škola, Třemošnice, okres Chrudim</t>
  </si>
  <si>
    <t>Brigádnická</t>
  </si>
  <si>
    <t>Základní škola a mateřská škola Lukavice, okres Chrudim</t>
  </si>
  <si>
    <t>Mateřská škola, Chrast, okres Chrudim</t>
  </si>
  <si>
    <t>Filcíkova</t>
  </si>
  <si>
    <t>Mateřská škola, Nasavrky, okres Chrudim</t>
  </si>
  <si>
    <t xml:space="preserve">Pardubice </t>
  </si>
  <si>
    <t>Holice</t>
  </si>
  <si>
    <t>Střední škola automobilní Holice</t>
  </si>
  <si>
    <t>Pardubice</t>
  </si>
  <si>
    <t>Obchodní akademie a Jazyková škola s právem státní jazykové zkoušky Pardubice, Štefánikova 325</t>
  </si>
  <si>
    <t>Vyšší odborná škola - Diplomovaný oční technik, s.r.o.</t>
  </si>
  <si>
    <t>Přeloučská</t>
  </si>
  <si>
    <t>Gymnázium, Pardubice, Dašická 1083</t>
  </si>
  <si>
    <t>Dašická</t>
  </si>
  <si>
    <t>Konzervatoř Pardubice</t>
  </si>
  <si>
    <t>Sukova třída</t>
  </si>
  <si>
    <t>Střední škola řemesel a služeb Pardubice, s.r.o.</t>
  </si>
  <si>
    <t>Ke Kobelnici</t>
  </si>
  <si>
    <t>Ke Kamenci</t>
  </si>
  <si>
    <t>Střední odborné učiliště plynárenské Pardubice</t>
  </si>
  <si>
    <t>U Josefa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</si>
  <si>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</si>
  <si>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</si>
  <si>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</si>
  <si>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</si>
  <si>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</si>
  <si>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Střední průmyslová škola stavební Pardubice</t>
  </si>
  <si>
    <t>Rybitví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</si>
  <si>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</si>
  <si>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</si>
  <si>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</si>
  <si>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</si>
  <si>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</si>
  <si>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Soběslavova</t>
  </si>
  <si>
    <t>Základní škola V Pohybu</t>
  </si>
  <si>
    <t>Štolbova</t>
  </si>
  <si>
    <t>Mateřská škola a Základní škola Na cestě, s.r.o.</t>
  </si>
  <si>
    <t>Přelouč</t>
  </si>
  <si>
    <t>Kladruby nad Labem</t>
  </si>
  <si>
    <t>Střední odborné učiliště zemědělské, Chvaletice, Žižkova 139</t>
  </si>
  <si>
    <t>Chvaletice</t>
  </si>
  <si>
    <t>Gymnázium a Střední odborná škola Přelouč</t>
  </si>
  <si>
    <t>Mateřská škola Dašice, okres Pardubice</t>
  </si>
  <si>
    <t>Dašice</t>
  </si>
  <si>
    <t>Mateřská škola Čeperka, okres Pardubice</t>
  </si>
  <si>
    <t>Čeperka</t>
  </si>
  <si>
    <t>Mateřská škola Pastelka Pardubice-Polabiny, Rosická 157</t>
  </si>
  <si>
    <t>Mateřská škola Pardubice-Jesničánky, Raisova 226</t>
  </si>
  <si>
    <t>Mateřská škola Pardubice-Polabiny, Brožíkova 450</t>
  </si>
  <si>
    <t>Brožíkova</t>
  </si>
  <si>
    <t>Mateřská škola Korálek Pardubice, Rumunská 90</t>
  </si>
  <si>
    <t>Mateřská škola Moravany, okres Pardubice</t>
  </si>
  <si>
    <t>Mateřská škola Pardubice, Na Třísle 70</t>
  </si>
  <si>
    <t>Na Třísle</t>
  </si>
  <si>
    <t>Mateřská škola Sluníčko Pardubice, Gorkého 1521</t>
  </si>
  <si>
    <t>Mateřská škola Kamarád Pardubice, Teplého 2100</t>
  </si>
  <si>
    <t>Teplého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</si>
  <si>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</si>
  <si>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</si>
  <si>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</si>
  <si>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</si>
  <si>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</si>
  <si>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</si>
  <si>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</si>
  <si>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</si>
  <si>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</si>
  <si>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</si>
  <si>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</si>
  <si>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</si>
  <si>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</si>
  <si>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</si>
  <si>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</si>
  <si>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Pardubice-Ohrazenice, Školská 225</t>
  </si>
  <si>
    <t>Mateřská škola Kamínek Pardubice, Ke Kamenci 1601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</si>
  <si>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</si>
  <si>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</si>
  <si>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</si>
  <si>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</si>
  <si>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</si>
  <si>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Josefa Ressla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</si>
  <si>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</si>
  <si>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</si>
  <si>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</si>
  <si>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</si>
  <si>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</si>
  <si>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</si>
  <si>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Prokopa Holého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</si>
  <si>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</si>
  <si>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</si>
  <si>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</si>
  <si>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</si>
  <si>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</si>
  <si>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</si>
  <si>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Mateřská škola Koníček Pardubice, Bulharská 119</t>
  </si>
  <si>
    <t>Mateřská škola Kytička Pardubice, Gebauerova 1691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</si>
  <si>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</si>
  <si>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</si>
  <si>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</si>
  <si>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</si>
  <si>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</si>
  <si>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</si>
  <si>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</si>
  <si>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</si>
  <si>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</si>
  <si>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</si>
  <si>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</si>
  <si>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</si>
  <si>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</si>
  <si>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</si>
  <si>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</si>
  <si>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</si>
  <si>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</si>
  <si>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</si>
  <si>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Základní škola Opatovice nad Labem, okres Pardubice</t>
  </si>
  <si>
    <t>Základní škola a mateřská škola Rybitví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</si>
  <si>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</si>
  <si>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</si>
  <si>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</si>
  <si>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</si>
  <si>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</si>
  <si>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</si>
  <si>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</si>
  <si>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</si>
  <si>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</si>
  <si>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</si>
  <si>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</si>
  <si>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</si>
  <si>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</si>
  <si>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</si>
  <si>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</si>
  <si>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</si>
  <si>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</si>
  <si>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</si>
  <si>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</si>
  <si>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</si>
  <si>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</si>
  <si>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</si>
  <si>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</si>
  <si>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</si>
  <si>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</si>
  <si>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</si>
  <si>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</si>
  <si>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</si>
  <si>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</si>
  <si>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</si>
  <si>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</si>
  <si>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</si>
  <si>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Lázně Bohdaneč</t>
  </si>
  <si>
    <t>Lázně Bohdaneč</t>
  </si>
  <si>
    <t>Býšť</t>
  </si>
  <si>
    <t>Mateřská škola Uhersko, okres Pardubice</t>
  </si>
  <si>
    <t>Uhersko</t>
  </si>
  <si>
    <t>Základní škola Holice, Komenského 100, okres Pardubice</t>
  </si>
  <si>
    <t>Základní škola Dolní Ředice, okres Pardubice</t>
  </si>
  <si>
    <t>Holická</t>
  </si>
  <si>
    <t>Dolní Ředice</t>
  </si>
  <si>
    <t>Mateřská škola Dolní Roveň, okres Pardubice</t>
  </si>
  <si>
    <t>Dolní Roveň</t>
  </si>
  <si>
    <t>Mateřská škola Holice, Pardubická 992, okres Pardubice</t>
  </si>
  <si>
    <t>Pardubická</t>
  </si>
  <si>
    <t>Mateřská škola Holice, Holubova 39, okres Pardubice</t>
  </si>
  <si>
    <t>Holubova</t>
  </si>
  <si>
    <t>Mateřská škola Dolní Ředice, okres Pardubice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</si>
  <si>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</si>
  <si>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</si>
  <si>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</si>
  <si>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</si>
  <si>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</si>
  <si>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</si>
  <si>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</si>
  <si>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</si>
  <si>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</si>
  <si>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</si>
  <si>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</si>
  <si>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</si>
  <si>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</si>
  <si>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Semín</t>
  </si>
  <si>
    <t>Základní škola Vápno, okres Pardubice</t>
  </si>
  <si>
    <t>Vápno</t>
  </si>
  <si>
    <t>Základní škola Semín, okres Pardubice</t>
  </si>
  <si>
    <t>Základní škola Břehy, okres Pardubice</t>
  </si>
  <si>
    <t>Břehy</t>
  </si>
  <si>
    <t>Zdechovice</t>
  </si>
  <si>
    <t>Mateřská škola Choltice, okres Pardubice</t>
  </si>
  <si>
    <t>Lipoltická</t>
  </si>
  <si>
    <t>Choltice</t>
  </si>
  <si>
    <t>Mateřská škola Chvaletice, okres Pardubice</t>
  </si>
  <si>
    <t>Mateřská škola Přelouč, Za Fontánou 935, okres Pardubice</t>
  </si>
  <si>
    <t>Za Fontánou</t>
  </si>
  <si>
    <t>Mateřská škola Přelouč, Kladenská 1332, okres Pardubice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</si>
  <si>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</si>
  <si>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</si>
  <si>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</si>
  <si>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</si>
  <si>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</si>
  <si>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</si>
  <si>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</si>
  <si>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</si>
  <si>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</si>
  <si>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 xml:space="preserve">Svitavy </t>
  </si>
  <si>
    <t>Moravská Třebová</t>
  </si>
  <si>
    <t>Vojenská střední škola a Vyšší odborná škola Ministerstva obrany v Moravské Třebové</t>
  </si>
  <si>
    <t>Jevíčská</t>
  </si>
  <si>
    <t>Litomyšl</t>
  </si>
  <si>
    <t>Speciální základní škola Litomyšl</t>
  </si>
  <si>
    <t>Integrovaná střední škola Moravská Třebová</t>
  </si>
  <si>
    <t>Jevíčko</t>
  </si>
  <si>
    <t>Speciální základní škola, mateřská škola a praktická škola Moravská Třebová</t>
  </si>
  <si>
    <t>J. K. Tyla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</si>
  <si>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</si>
  <si>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</si>
  <si>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</si>
  <si>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</si>
  <si>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</si>
  <si>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Speciální mateřská škola a základní škola Polička</t>
  </si>
  <si>
    <t>Středisko výchovné péče Svitavska</t>
  </si>
  <si>
    <t>Květná</t>
  </si>
  <si>
    <t>Svitavy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</si>
  <si>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</si>
  <si>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</si>
  <si>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</si>
  <si>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</si>
  <si>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Střední škola zahradnická a technická Litomyšl</t>
  </si>
  <si>
    <t>Základní škola ŠKOLAMYŠL</t>
  </si>
  <si>
    <t>Hrnčířská</t>
  </si>
  <si>
    <t>Mateřská škola Osík, okres Svitavy</t>
  </si>
  <si>
    <t>Osík</t>
  </si>
  <si>
    <t>Mateřská škola Sloupnice</t>
  </si>
  <si>
    <t>Sloupnice</t>
  </si>
  <si>
    <t>Základní škola Sloupnice</t>
  </si>
  <si>
    <t>Základní škola a mateřská škola Dolní Újezd</t>
  </si>
  <si>
    <t>Benátky</t>
  </si>
  <si>
    <t>Mateřská škola Morašice, okres Svitavy</t>
  </si>
  <si>
    <t>Mateřská škola Janov, okres Svitavy</t>
  </si>
  <si>
    <t>Janov</t>
  </si>
  <si>
    <t>Základní škola Osík, okres Svitavy</t>
  </si>
  <si>
    <t>Mateřská škola Cerekvice nad Loučnou,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</si>
  <si>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</si>
  <si>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</si>
  <si>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</si>
  <si>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</si>
  <si>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</si>
  <si>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</si>
  <si>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</si>
  <si>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</si>
  <si>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</si>
  <si>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</si>
  <si>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</si>
  <si>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</si>
  <si>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</si>
  <si>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</si>
  <si>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</si>
  <si>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Mateřská škola Sedmikráska</t>
  </si>
  <si>
    <t>Mateřská škola v Líbánkách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</si>
  <si>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</si>
  <si>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</si>
  <si>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</si>
  <si>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</si>
  <si>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</si>
  <si>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Mateřská škola Kunčina, okres Svitavy</t>
  </si>
  <si>
    <t>Kunčina</t>
  </si>
  <si>
    <t>Základní škola Jevíčko</t>
  </si>
  <si>
    <t>U Zámečku</t>
  </si>
  <si>
    <t>Mateřská škola Jevíčko</t>
  </si>
  <si>
    <t>Základní škola Kunčina, okres Svitavy</t>
  </si>
  <si>
    <t>I. Mateřská škola, Piaristická 137, Moravská Třebová, okres Svitavy</t>
  </si>
  <si>
    <t>Piaristická</t>
  </si>
  <si>
    <t>II. Mateřská škola Jiráskova 1141, Moravská Třebová, okres Svitavy</t>
  </si>
  <si>
    <t>Základní škola Moravská Třebová, Palackého 1351, okres Svitavy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</si>
  <si>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</si>
  <si>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</si>
  <si>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</si>
  <si>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</si>
  <si>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</si>
  <si>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</si>
  <si>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</si>
  <si>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</si>
  <si>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</si>
  <si>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</si>
  <si>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</si>
  <si>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</si>
  <si>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</si>
  <si>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</si>
  <si>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</si>
  <si>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</si>
  <si>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</si>
  <si>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Hartmanice</t>
  </si>
  <si>
    <t>Mateřská škola Jedlová, okres Svitavy</t>
  </si>
  <si>
    <t>Jedlová</t>
  </si>
  <si>
    <t>Základní škola a mateřská škola Široký Důl</t>
  </si>
  <si>
    <t>Široký Důl</t>
  </si>
  <si>
    <t>Základní škola Bystré, okres Svitavy</t>
  </si>
  <si>
    <t>Bystré</t>
  </si>
  <si>
    <t>Mateřská škola Luční Polička</t>
  </si>
  <si>
    <t>Mateřská škola Čtyřlístek Polička</t>
  </si>
  <si>
    <t>E. Beneše</t>
  </si>
  <si>
    <t>Pomezí</t>
  </si>
  <si>
    <t>Mateřská škola Rozmarýnek Polička</t>
  </si>
  <si>
    <t>Základní škola Jedlová, okres Svitavy</t>
  </si>
  <si>
    <t>Mateřská škola Borová, okres Svitavy</t>
  </si>
  <si>
    <t>Borová</t>
  </si>
  <si>
    <t>Oldřiš</t>
  </si>
  <si>
    <t>Mateřská škola KVÍTEK Bystré, okres Svitavy</t>
  </si>
  <si>
    <t>Základní škola Oldřiš, okres Svitavy</t>
  </si>
  <si>
    <t>Mateřská škola Polička, Palackého nám. 181</t>
  </si>
  <si>
    <t>Palackého nám.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</si>
  <si>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</si>
  <si>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</si>
  <si>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</si>
  <si>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</si>
  <si>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</si>
  <si>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</si>
  <si>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</si>
  <si>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</si>
  <si>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</si>
  <si>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</si>
  <si>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</si>
  <si>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</si>
  <si>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Mateřská škola Svitavy, Větrná 11</t>
  </si>
  <si>
    <t>Radiměř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</si>
  <si>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</si>
  <si>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</si>
  <si>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</si>
  <si>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</si>
  <si>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</si>
  <si>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Mateřská škola Svitavy, Marie Majerové 13</t>
  </si>
  <si>
    <t>Základní škola Vendolí, okres Svitavy</t>
  </si>
  <si>
    <t>Vendolí</t>
  </si>
  <si>
    <t>Mateřská škola Brněnec, Moravská Chrastová 44, okres Svitavy</t>
  </si>
  <si>
    <t>Brněnec</t>
  </si>
  <si>
    <t>Mateřská škola Svitavy, Milady Horákové 27</t>
  </si>
  <si>
    <t>Mateřská škola U dvou sluníček, Brněnec,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</si>
  <si>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</si>
  <si>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</si>
  <si>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</si>
  <si>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</si>
  <si>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</si>
  <si>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</si>
  <si>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</si>
  <si>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</si>
  <si>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</si>
  <si>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</si>
  <si>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</si>
  <si>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</si>
  <si>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</si>
  <si>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</si>
  <si>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</si>
  <si>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Mateřská škola Svitavy, Československé armády 9</t>
  </si>
  <si>
    <t>Základní škola a Mateřská škola Javorník, okres Svitavy</t>
  </si>
  <si>
    <t>Základní škola Brněnec, Moravská Chrastová 100, okres Svitavy</t>
  </si>
  <si>
    <t>Základní škola a Mateřská škola Běly Jensen, Opatov, okres Svitavy</t>
  </si>
  <si>
    <t>Opatov</t>
  </si>
  <si>
    <t>Mateřská škola Zdravíčko Vendolí, okres Svitavy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</si>
  <si>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</si>
  <si>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</si>
  <si>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</si>
  <si>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</si>
  <si>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</si>
  <si>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Speciální základní škola Králíky</t>
  </si>
  <si>
    <t>Lanškroun</t>
  </si>
  <si>
    <t>Střední škola zemědělská a veterinární Lanškroun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</si>
  <si>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</si>
  <si>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</si>
  <si>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</si>
  <si>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</si>
  <si>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</si>
  <si>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</si>
  <si>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</si>
  <si>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</si>
  <si>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Vysoké Mýto</t>
  </si>
  <si>
    <t>Gen. Závady</t>
  </si>
  <si>
    <t>Obchodní akademie a Střední odborná škola cestovního ruchu Choceň</t>
  </si>
  <si>
    <t>Choceň</t>
  </si>
  <si>
    <t>Speciální základní škola a praktická škola Vysoké Mýto</t>
  </si>
  <si>
    <t>Vyšší odborná škola stavební a Střední škola stavební Vysoké Mýto</t>
  </si>
  <si>
    <t>Střední škola technická Vysoké Mýto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</si>
  <si>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</si>
  <si>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</si>
  <si>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</si>
  <si>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</si>
  <si>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</si>
  <si>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Střední škola a základní škola Žamberk</t>
  </si>
  <si>
    <t>Základní škola Erudio Orlicko</t>
  </si>
  <si>
    <t>Velký Hájek</t>
  </si>
  <si>
    <t>Mateřská škola Skipi s.r.o.</t>
  </si>
  <si>
    <t>Mateřská škola Česká Třebová, Vinohrady</t>
  </si>
  <si>
    <t>Mateřská škola Česká Třebová, Habrmanova</t>
  </si>
  <si>
    <t>Mateřská škola Česká Třebová, U Koupaliště</t>
  </si>
  <si>
    <t>U Koupaliště</t>
  </si>
  <si>
    <t>Mateřská škola Česká Třebová, U Stadionu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</si>
  <si>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</si>
  <si>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</si>
  <si>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</si>
  <si>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</si>
  <si>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</si>
  <si>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</si>
  <si>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</si>
  <si>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</si>
  <si>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</si>
  <si>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</si>
  <si>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Základní škola Králíky</t>
  </si>
  <si>
    <t>Mateřská škola, Moravská, Králíky, okres Ústí nad Orlicí</t>
  </si>
  <si>
    <t>Mateřská škola, Pivovarská, Králíky, okres Ústí nad Orlicí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</si>
  <si>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</si>
  <si>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</si>
  <si>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</si>
  <si>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</si>
  <si>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</si>
  <si>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</si>
  <si>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Sázava</t>
  </si>
  <si>
    <t>Horní Čermná</t>
  </si>
  <si>
    <t>Mateřská škola Výprachtice</t>
  </si>
  <si>
    <t>Výprachtice</t>
  </si>
  <si>
    <t>Mateřská škola Dolní Čermná, okres Ústí nad Orlicí</t>
  </si>
  <si>
    <t>Mateřská škola, Lanškroun, Vančurova 87, okres Ústí nad Orlicí</t>
  </si>
  <si>
    <t>Mateřská škola, Lanškroun, Žižkova 365, okres Ústí nad Orlicí</t>
  </si>
  <si>
    <t>Mateřská škola, Lanškroun, Na Výsluní 312, okres Ústí nad Orlicí</t>
  </si>
  <si>
    <t>Mateřská škola, Lanškroun, Wolkerova 85, okres Ústí nad Orlicí</t>
  </si>
  <si>
    <t>Mateřská škola, Horní Čermná, okres Ústí n. Orlicí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</si>
  <si>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</si>
  <si>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</si>
  <si>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</si>
  <si>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</si>
  <si>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</si>
  <si>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</si>
  <si>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</si>
  <si>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</si>
  <si>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</si>
  <si>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</si>
  <si>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</si>
  <si>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</si>
  <si>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</si>
  <si>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</si>
  <si>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</si>
  <si>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</si>
  <si>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</si>
  <si>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</si>
  <si>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</si>
  <si>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</si>
  <si>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</si>
  <si>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</si>
  <si>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</si>
  <si>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</si>
  <si>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</si>
  <si>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Školní jídelna Ústí nad Orlicí, Smetanova 43</t>
  </si>
  <si>
    <t>Hnátnice</t>
  </si>
  <si>
    <t>Mateřská škola Ústí nad Orlicí, Sokolská 165</t>
  </si>
  <si>
    <t>Základní škola Hnátnice, okres Ústí nad Orlicí</t>
  </si>
  <si>
    <t>Mateřská škola Dolní Dobrouč, okres Ústí nad Orlicí</t>
  </si>
  <si>
    <t>Dolní Dobrouč</t>
  </si>
  <si>
    <t>Mateřská škola Ústí nad Orlicí, Na Výsluní 200</t>
  </si>
  <si>
    <t>Mateřská škola Lentilka, Ústí nad Orlicí, Heranova 1348</t>
  </si>
  <si>
    <t>Heranova</t>
  </si>
  <si>
    <t>Mateřská škola KLUBÍČKO Ústí nad Orlicí, Dělnická 67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</si>
  <si>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</si>
  <si>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</si>
  <si>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</si>
  <si>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</si>
  <si>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</si>
  <si>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</si>
  <si>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</si>
  <si>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</si>
  <si>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</si>
  <si>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</si>
  <si>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</si>
  <si>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</si>
  <si>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</si>
  <si>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</si>
  <si>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</si>
  <si>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</si>
  <si>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</si>
  <si>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</si>
  <si>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</si>
  <si>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</si>
  <si>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</si>
  <si>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</si>
  <si>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</si>
  <si>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</si>
  <si>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Základní škola a Mateřská škola Řepníky</t>
  </si>
  <si>
    <t>Řepníky</t>
  </si>
  <si>
    <t>Mateřská škola Koldín, okres Ústí nad Orlicí</t>
  </si>
  <si>
    <t>Koldín</t>
  </si>
  <si>
    <t>Mateřská škola Vostelčice, Choceň</t>
  </si>
  <si>
    <t>Základní škola České Heřmanice</t>
  </si>
  <si>
    <t>České Heřmanice</t>
  </si>
  <si>
    <t>Integrovaná základní škola a mateřská škola</t>
  </si>
  <si>
    <t>Sruby</t>
  </si>
  <si>
    <t>Zámrsk</t>
  </si>
  <si>
    <t>Základní škola a Mateřská škola Nové Hrady</t>
  </si>
  <si>
    <t>Mateřská škola Stromovka, Choceň</t>
  </si>
  <si>
    <t>Mateřská škola Kaštánek, Choceň</t>
  </si>
  <si>
    <t>Mateřská škola Záměstí, Choceň</t>
  </si>
  <si>
    <t>Záměstí</t>
  </si>
  <si>
    <t>Základní škola Zámrsk, okres Ústí nad Orlicí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</si>
  <si>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</si>
  <si>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</si>
  <si>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</si>
  <si>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</si>
  <si>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</si>
  <si>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</si>
  <si>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</si>
  <si>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</si>
  <si>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</si>
  <si>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</si>
  <si>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</si>
  <si>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</si>
  <si>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</si>
  <si>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Školní jídelna základní školy Choceň, Fűgnerova 147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</si>
  <si>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</si>
  <si>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</si>
  <si>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</si>
  <si>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</si>
  <si>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</si>
  <si>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</si>
  <si>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Mateřská škola ČTYŘLÍSTEK, Žamberk</t>
  </si>
  <si>
    <t>Základní škola Česká Rybná, okres Ústí nad Orlicí</t>
  </si>
  <si>
    <t>Česká Rybná</t>
  </si>
  <si>
    <t>Základní škola Žamberk, Nádražní 743</t>
  </si>
  <si>
    <t>Mateřská škola Letohrad, Taušlova</t>
  </si>
  <si>
    <t>Taušlova</t>
  </si>
  <si>
    <t>Záchlumí</t>
  </si>
  <si>
    <t>Základní škola Letohrad, U Dvora 745</t>
  </si>
  <si>
    <t>U Dvora</t>
  </si>
  <si>
    <t>Mateřská škola Letohrad, U Dvora</t>
  </si>
  <si>
    <t>V Aleji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</si>
  <si>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</si>
  <si>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</si>
  <si>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</si>
  <si>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</si>
  <si>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Hradisková, Jablonné nad Orlicí</t>
  </si>
  <si>
    <t>Hradisková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</si>
  <si>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</si>
  <si>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</si>
  <si>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</si>
  <si>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</si>
  <si>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</si>
  <si>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</si>
  <si>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</si>
  <si>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</si>
  <si>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</si>
  <si>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</si>
  <si>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</si>
  <si>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</si>
  <si>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</si>
  <si>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</si>
  <si>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</si>
  <si>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</si>
  <si>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</si>
  <si>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</si>
  <si>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</si>
  <si>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</si>
  <si>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</si>
  <si>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</si>
  <si>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</si>
  <si>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</si>
  <si>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</si>
  <si>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</si>
  <si>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</si>
  <si>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</si>
  <si>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</si>
  <si>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</si>
  <si>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Vyšší odborná škola, Obchodní akademie a Střední zdravotnická škola, Domažlice, Erbenova 184</t>
  </si>
  <si>
    <t>Střední odborné učiliště, Domažlice, Prokopa Velikého 640</t>
  </si>
  <si>
    <t>Milavče</t>
  </si>
  <si>
    <t>Horšovský Týn</t>
  </si>
  <si>
    <t>Základní škola a Odborná škola, Horšovský Týn, Nádražní 89</t>
  </si>
  <si>
    <t>Soukromá Střední odborná škola a Gymnázium BEAN, s.r.o.</t>
  </si>
  <si>
    <t>Staňkov</t>
  </si>
  <si>
    <t>Soukromá základní škola a mateřská škola Adélka, o.p.s.</t>
  </si>
  <si>
    <t>Meclov</t>
  </si>
  <si>
    <t>Střední odborná škola a Střední odborné učiliště, Horšovský Týn, Littrowa 122</t>
  </si>
  <si>
    <t>Jana Littrowa</t>
  </si>
  <si>
    <t>Mateřská škola Kdyně, Dělnická 35, příspěvková organizace</t>
  </si>
  <si>
    <t>Kdyně</t>
  </si>
  <si>
    <t>Mateřská škola Kdyně, Markova 523, příspěvková organizace</t>
  </si>
  <si>
    <t>Markova</t>
  </si>
  <si>
    <t>Mrákov</t>
  </si>
  <si>
    <t>Všeruby</t>
  </si>
  <si>
    <t>Tlumačov</t>
  </si>
  <si>
    <t>Mateřská škola Hostouň, okres Domažlice, příspěvková organizace</t>
  </si>
  <si>
    <t>Dobrohostova</t>
  </si>
  <si>
    <t>Hostouň</t>
  </si>
  <si>
    <t>Kout na Šumavě</t>
  </si>
  <si>
    <t>Mateřská škola Poběžovice, okres Domažlice, příspěvková organizace</t>
  </si>
  <si>
    <t>Drahotínská</t>
  </si>
  <si>
    <t>Poběžovice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</si>
  <si>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</si>
  <si>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</si>
  <si>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</si>
  <si>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</si>
  <si>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</si>
  <si>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</si>
  <si>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</si>
  <si>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</si>
  <si>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</si>
  <si>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</si>
  <si>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</si>
  <si>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</si>
  <si>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</si>
  <si>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</si>
  <si>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</si>
  <si>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</si>
  <si>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</si>
  <si>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</si>
  <si>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</si>
  <si>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</si>
  <si>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</si>
  <si>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</si>
  <si>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Mateřská škola Koloveč, okres Domažlice, příspěvková organizace</t>
  </si>
  <si>
    <t>Mateřská škola Domažlice, příspěvková organizace</t>
  </si>
  <si>
    <t>Základní škola a Mateřská škola Česká Kubice, okres Domažlice, příspěvková organizace</t>
  </si>
  <si>
    <t>Česká Kubice</t>
  </si>
  <si>
    <t>Mateřská škola Staňkov, Puclická 37, příspěvková organizace</t>
  </si>
  <si>
    <t>Puclická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</si>
  <si>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</si>
  <si>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</si>
  <si>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</si>
  <si>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Osvračín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</si>
  <si>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</si>
  <si>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</si>
  <si>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</si>
  <si>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</si>
  <si>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Mateřská škola Horšovský Týn, okres Domažlice, příspěvková organizace</t>
  </si>
  <si>
    <t>Stod</t>
  </si>
  <si>
    <t>Mateřská škola Holýšov</t>
  </si>
  <si>
    <t>Holýšov</t>
  </si>
  <si>
    <t>Základní škola Holýšov, okres Domažlice</t>
  </si>
  <si>
    <t>Táborová</t>
  </si>
  <si>
    <t xml:space="preserve">Klatovy </t>
  </si>
  <si>
    <t>Horažďovice</t>
  </si>
  <si>
    <t>Střední škola, Horažďovice, Blatenská 313</t>
  </si>
  <si>
    <t>Klatovy</t>
  </si>
  <si>
    <t>Základní škola, Klatovy, Hálkova 133</t>
  </si>
  <si>
    <t>Střední škola zemědělská a potravinářská, Klatovy, Národních mučedníků 141</t>
  </si>
  <si>
    <t>Národních mučedníků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</si>
  <si>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</si>
  <si>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</si>
  <si>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</si>
  <si>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</si>
  <si>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Bolešiny</t>
  </si>
  <si>
    <t>Střední odborná škola a Střední odborné učiliště, Sušice, U Kapličky 761</t>
  </si>
  <si>
    <t>Kašperské Hory</t>
  </si>
  <si>
    <t>Základní škola Elanor</t>
  </si>
  <si>
    <t>Pačejov</t>
  </si>
  <si>
    <t>Křesťanská mateřská škola DUHA, Horažďovice, příspěvková organizace</t>
  </si>
  <si>
    <t>Mateřská škola Na Paloučku, Horažďovice, příspěvková organizace</t>
  </si>
  <si>
    <t>Loretská 935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</si>
  <si>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</si>
  <si>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</si>
  <si>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</si>
  <si>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</si>
  <si>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</si>
  <si>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</si>
  <si>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</si>
  <si>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Mateřská škola Janovice nad Úhlavou, okres Klatovy, příspěvková organizace</t>
  </si>
  <si>
    <t>Klenovská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</si>
  <si>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</si>
  <si>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</si>
  <si>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</si>
  <si>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</si>
  <si>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</si>
  <si>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</si>
  <si>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</si>
  <si>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</si>
  <si>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</si>
  <si>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</si>
  <si>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</si>
  <si>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Karla Klostermanna Železná Ruda, příspěvková organizace</t>
  </si>
  <si>
    <t>Železná Ruda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</si>
  <si>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</si>
  <si>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</si>
  <si>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</si>
  <si>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</si>
  <si>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</si>
  <si>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</si>
  <si>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</si>
  <si>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</si>
  <si>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</si>
  <si>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</si>
  <si>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</si>
  <si>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</si>
  <si>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</si>
  <si>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</si>
  <si>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Dolany, okres Klatovy, příspěvková organizace</t>
  </si>
  <si>
    <t>Základní škola a mateřská škola Strážov, příspěvková organizace</t>
  </si>
  <si>
    <t>Strážov</t>
  </si>
  <si>
    <t>Základní škola a mateřská škola Zavlekov, příspěvková organizace</t>
  </si>
  <si>
    <t>Zavlekov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</si>
  <si>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</si>
  <si>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</si>
  <si>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</si>
  <si>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</si>
  <si>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Bezděkov, okres Klatovy, příspěvková organizace</t>
  </si>
  <si>
    <t>Bezděkov</t>
  </si>
  <si>
    <t>Základní škola Dr. ing. Františka Křižíka a mateřská škola Plánice, příspěvková organizace</t>
  </si>
  <si>
    <t>Klatovská</t>
  </si>
  <si>
    <t>Plánice</t>
  </si>
  <si>
    <t>Mateřská škola Klatovy, Studentská 601, příspěvková organizace</t>
  </si>
  <si>
    <t>Mateřská škola Hartmanice, příspěvková organizace</t>
  </si>
  <si>
    <t>Žichovice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</si>
  <si>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</si>
  <si>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</si>
  <si>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</si>
  <si>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</si>
  <si>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</si>
  <si>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</si>
  <si>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</si>
  <si>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</si>
  <si>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</si>
  <si>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Základní škola a mateřská škola Hlavňovice, okres Klatovy, příspěvková organizace</t>
  </si>
  <si>
    <t>Hlavňovice</t>
  </si>
  <si>
    <t>Základní škola a Mateřská škola Žihobce, okres Klatovy</t>
  </si>
  <si>
    <t>Žihobce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</si>
  <si>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</si>
  <si>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</si>
  <si>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</si>
  <si>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</si>
  <si>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</si>
  <si>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</si>
  <si>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Základní škola a mateřská škola Srní, okres Klatovy, příspěvková organizace</t>
  </si>
  <si>
    <t>Srní</t>
  </si>
  <si>
    <t>Základní škola Hartmanice, příspěvková organizace</t>
  </si>
  <si>
    <t>Plzeň</t>
  </si>
  <si>
    <t xml:space="preserve">Plzeň-jih </t>
  </si>
  <si>
    <t>Nepomuk</t>
  </si>
  <si>
    <t>Střední škola a Základní škola, Oselce</t>
  </si>
  <si>
    <t>Oselce</t>
  </si>
  <si>
    <t>Přeštice</t>
  </si>
  <si>
    <t>Základní škola speciální a Praktická škola Diakonie ČCE Merklín</t>
  </si>
  <si>
    <t>Blovice</t>
  </si>
  <si>
    <t>Základní škola Blovice, okres Plzeň-jih</t>
  </si>
  <si>
    <t>Mateřská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</si>
  <si>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</si>
  <si>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</si>
  <si>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</si>
  <si>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</si>
  <si>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</si>
  <si>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</si>
  <si>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</si>
  <si>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Základní škola Mileč, okres Plzeň-jih, příspěvková organizace</t>
  </si>
  <si>
    <t>Mileč</t>
  </si>
  <si>
    <t>Mateřská škola Vrčeň, okres Plzeň-jih, příspěvková organizace</t>
  </si>
  <si>
    <t>Vrčeň</t>
  </si>
  <si>
    <t>Základní škola Nepomuk, okres Plzeň-jih</t>
  </si>
  <si>
    <t>Mateřská škola Kasejovice, okres Plzeň-jih, příspěvková organizace</t>
  </si>
  <si>
    <t>Kasejovice</t>
  </si>
  <si>
    <t>Mateřská škola Nepomuk, okres Plzeň-jih, příspěvková organizace</t>
  </si>
  <si>
    <t>Na Vinici II.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</si>
  <si>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</si>
  <si>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</si>
  <si>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</si>
  <si>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</si>
  <si>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Mateřská škola Chlumčany, okres Plzeň-jih</t>
  </si>
  <si>
    <t>Chlumčany</t>
  </si>
  <si>
    <t>Mateřská škola Merklín, okres Plzeň-jih</t>
  </si>
  <si>
    <t>Mateřská škola Přeštice, Gagarinova 202, okres Plzeň-jih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</si>
  <si>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</si>
  <si>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</si>
  <si>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</si>
  <si>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</si>
  <si>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Řenče, okres Plzeň-jih, příspěvková organizace</t>
  </si>
  <si>
    <t>Řenče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</si>
  <si>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</si>
  <si>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</si>
  <si>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</si>
  <si>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</si>
  <si>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</si>
  <si>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</si>
  <si>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</si>
  <si>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</si>
  <si>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</si>
  <si>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</si>
  <si>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</si>
  <si>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</si>
  <si>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Mateřská škola Chotěšov, okres Plzeň-jih, příspěvková organizace</t>
  </si>
  <si>
    <t>Chotěšov</t>
  </si>
  <si>
    <t>Mateřská škola Dobřany, okres Plzeň-jih, příspěvková organizace</t>
  </si>
  <si>
    <t>Loudů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</si>
  <si>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</si>
  <si>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</si>
  <si>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</si>
  <si>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</si>
  <si>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</si>
  <si>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</si>
  <si>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</si>
  <si>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Akademie hotelnictví a cestovního ruchu - střední škola, s.r.o.</t>
  </si>
  <si>
    <t>Nade Mží</t>
  </si>
  <si>
    <t>Základní škola, Plzeň, Podmostní 1</t>
  </si>
  <si>
    <t>Podmostní</t>
  </si>
  <si>
    <t>Základní škola, Plzeň, Heyrovského 23</t>
  </si>
  <si>
    <t>Základní škola a Mateřská škola pro zrakově postižené a vady řeči, Plzeň, Lazaretní 25</t>
  </si>
  <si>
    <t>Lazaretní</t>
  </si>
  <si>
    <t>Základní škola a Mateřská škola pro sluchově postižené, Plzeň, Mohylová 90</t>
  </si>
  <si>
    <t>Vejprnická</t>
  </si>
  <si>
    <t>Odborná škola, Základní škola a Mateřská škola, Plzeň, Macháčkova 45</t>
  </si>
  <si>
    <t>Macháčkova</t>
  </si>
  <si>
    <t>Hotelová škola, Plzeň, U Borského parku 3</t>
  </si>
  <si>
    <t>U Borského parku</t>
  </si>
  <si>
    <t>Střední odborné učiliště stavební, Plzeň, Borská 55</t>
  </si>
  <si>
    <t>Borská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</si>
  <si>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</si>
  <si>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</si>
  <si>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</si>
  <si>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</si>
  <si>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Církevní základní škola a střední škola Plzeň</t>
  </si>
  <si>
    <t>Konzervatoř, Plzeň, Kopeckého sady 10</t>
  </si>
  <si>
    <t>Kopeckého sady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</si>
  <si>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</si>
  <si>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</si>
  <si>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</si>
  <si>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</si>
  <si>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</si>
  <si>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</si>
  <si>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</si>
  <si>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</si>
  <si>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</si>
  <si>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</si>
  <si>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</si>
  <si>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</si>
  <si>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</si>
  <si>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</si>
  <si>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ZÁKLADNÍ ŠKOLA MARTINA LUTHERA, s.r.o.</t>
  </si>
  <si>
    <t>Soukromá základní škola ELEMENTÁRIA, s.r.o.</t>
  </si>
  <si>
    <t>Dětský domov DOMINO, Plzeň</t>
  </si>
  <si>
    <t>Vojanova</t>
  </si>
  <si>
    <t>Topolová</t>
  </si>
  <si>
    <t>Integrovaná střední škola živnostenská, Plzeň, Škroupova 13</t>
  </si>
  <si>
    <t>Škroupova</t>
  </si>
  <si>
    <t>Základní škola speciální, Plzeň, Skupova 15</t>
  </si>
  <si>
    <t>Skupova</t>
  </si>
  <si>
    <t>Základní škola a Mateřská škola při Fakultní nemocnici, Plzeň, alej Svobody 80</t>
  </si>
  <si>
    <t>alej Svobody</t>
  </si>
  <si>
    <t>Střední průmyslová škola dopravní, Plzeň, Karlovarská 99</t>
  </si>
  <si>
    <t>Střední odborné učiliště elektrotechnické, Plzeň, Vejprnická 56</t>
  </si>
  <si>
    <t>Mateřská škola Drobeček s.r.o.</t>
  </si>
  <si>
    <t>27a</t>
  </si>
  <si>
    <t>B 2 B Plzeň - zařízení školního stravování, s.r.o.</t>
  </si>
  <si>
    <t>náměstí Generála Píky</t>
  </si>
  <si>
    <t>Základní škola Easy Start s.r.o.</t>
  </si>
  <si>
    <t>Mateřská škola kardinála Berana Plzeň</t>
  </si>
  <si>
    <t>Žlutická</t>
  </si>
  <si>
    <t>Waldorfská základní škola Dobromysl z.ú.</t>
  </si>
  <si>
    <t>Základní škola Montessori Plzeň</t>
  </si>
  <si>
    <t>náměstí Odboje</t>
  </si>
  <si>
    <t>Mateřská škola Malý svět</t>
  </si>
  <si>
    <t>Třebízského</t>
  </si>
  <si>
    <t>Staniční</t>
  </si>
  <si>
    <t>Lesní mateřská škola Medvíďata</t>
  </si>
  <si>
    <t>Mateřská škola Tymákov</t>
  </si>
  <si>
    <t>Tymákov</t>
  </si>
  <si>
    <t>Základní škola Šťáhlavy</t>
  </si>
  <si>
    <t>Šťáhlavy</t>
  </si>
  <si>
    <t>37. mateřská škola Plzeň, Barvínkova 18, příspěvková organizace</t>
  </si>
  <si>
    <t>Barvínková</t>
  </si>
  <si>
    <t>46. mateřská škola Plzeň, Fibichova 4, příspěvková organizace</t>
  </si>
  <si>
    <t>Fibichova</t>
  </si>
  <si>
    <t>60. mateřská škola Plzeň, Manětínská 37, příspěvková organizace</t>
  </si>
  <si>
    <t>Manětínská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</si>
  <si>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</si>
  <si>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</si>
  <si>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</si>
  <si>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</si>
  <si>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57. mateřská škola Plzeň, Nad Dalmatinkou 1, příspěvková organizace</t>
  </si>
  <si>
    <t>Nad Dalmatinkou</t>
  </si>
  <si>
    <t>61. mateřská škola Plzeň, Nade Mží 3, příspěvková organizace</t>
  </si>
  <si>
    <t>64. mateřská škola Plzeň, Pod Chlumem 3, příspěvková organizace</t>
  </si>
  <si>
    <t>Pod Chlumem</t>
  </si>
  <si>
    <t>32. mateřská škola Plzeň, Resslova 22, příspěvková organizace</t>
  </si>
  <si>
    <t>78. mateřská škola Plzeň, Sokolovská 30, příspěvková organizace</t>
  </si>
  <si>
    <t>31. mateřská škola Plzeň, Spojovací 7, příspěvková organizace</t>
  </si>
  <si>
    <t>23. mateřská škola Plzeň, Topolová 3, příspěvková organizace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</si>
  <si>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</si>
  <si>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</si>
  <si>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</si>
  <si>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</si>
  <si>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</si>
  <si>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</si>
  <si>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</si>
  <si>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</si>
  <si>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</si>
  <si>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</si>
  <si>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38. mateřská škola Plzeň, Spojovací 14, příspěvková organizace</t>
  </si>
  <si>
    <t>50. mateřská škola Plzeň, Družby 4, příspěvková organizace</t>
  </si>
  <si>
    <t>Družby</t>
  </si>
  <si>
    <t>87. mateřská škola Plzeň, Komenského 46, příspěvková organizace</t>
  </si>
  <si>
    <t>Základní škola Tymákov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</si>
  <si>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</si>
  <si>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</si>
  <si>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</si>
  <si>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</si>
  <si>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</si>
  <si>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</si>
  <si>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</si>
  <si>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</si>
  <si>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</si>
  <si>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</si>
  <si>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</si>
  <si>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</si>
  <si>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</si>
  <si>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7. mateřská škola Plzeň, Kralovická 35, příspěvková organizace</t>
  </si>
  <si>
    <t>Kralovická</t>
  </si>
  <si>
    <t>54. mateřská škola Plzeň, Staniční 72, příspěvková organizace</t>
  </si>
  <si>
    <t>63. mateřská škola Plzeň, Lábkova 30, příspěvková organizace</t>
  </si>
  <si>
    <t>Lábkova</t>
  </si>
  <si>
    <t>90. mateřská škola Plzeň, Západní 7, příspěvková organizace</t>
  </si>
  <si>
    <t>81. mateřská škola Plzeň, Hodonínská 53, příspěvková organizace</t>
  </si>
  <si>
    <t>51. mateřská škola Plzeň, Částkova 6, příspěvková organizace</t>
  </si>
  <si>
    <t>Částkova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</si>
  <si>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</si>
  <si>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</si>
  <si>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</si>
  <si>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</si>
  <si>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</si>
  <si>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</si>
  <si>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</si>
  <si>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</si>
  <si>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</si>
  <si>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</si>
  <si>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</si>
  <si>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</si>
  <si>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</si>
  <si>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</si>
  <si>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</si>
  <si>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</si>
  <si>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</si>
  <si>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</si>
  <si>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</si>
  <si>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</si>
  <si>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</si>
  <si>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</si>
  <si>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</si>
  <si>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</si>
  <si>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</si>
  <si>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</si>
  <si>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</si>
  <si>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</si>
  <si>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</si>
  <si>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</si>
  <si>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</si>
  <si>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</si>
  <si>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</si>
  <si>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</si>
  <si>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</si>
  <si>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</si>
  <si>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</si>
  <si>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Mateřská škola Kyšice, okres Plzeň-město, příspěvková organizace</t>
  </si>
  <si>
    <t>Kyšice</t>
  </si>
  <si>
    <t>10. školní jídelna Plzeň, nám. Míru 4, příspěvková organizace</t>
  </si>
  <si>
    <t>11. školní jídelna Plzeň, Baarova 31, příspěvková organizace</t>
  </si>
  <si>
    <t>Mateřská škola Losiná, okres Plzeň-město, příspěvková organizace</t>
  </si>
  <si>
    <t>Losiná</t>
  </si>
  <si>
    <t>Mateřská škola Nezvěstice</t>
  </si>
  <si>
    <t>Nezvěstice</t>
  </si>
  <si>
    <t>Mateřská škola Šťáhlavy</t>
  </si>
  <si>
    <t>Mateřská škola Starý Plzenec,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</si>
  <si>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</si>
  <si>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</si>
  <si>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</si>
  <si>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Mateřská škola Chrást, okres Plzeň-město, příspěvková organizace</t>
  </si>
  <si>
    <t>Železniční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</si>
  <si>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</si>
  <si>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</si>
  <si>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</si>
  <si>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</si>
  <si>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</si>
  <si>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Mateřská škola Plzeň - Křimice, Vochovská 25, příspěvková organizace</t>
  </si>
  <si>
    <t>Vochovská</t>
  </si>
  <si>
    <t>Základní škola a Mateřská škola generála Pattona Dýšina, příspěvková organizace</t>
  </si>
  <si>
    <t>Dýšina</t>
  </si>
  <si>
    <t xml:space="preserve">Plzeň-sever </t>
  </si>
  <si>
    <t>Kralovice</t>
  </si>
  <si>
    <t>Gymnázium a Střední odborná škola, Plasy</t>
  </si>
  <si>
    <t>Plasy</t>
  </si>
  <si>
    <t>Střední škola, Kralovice, nám. Osvobození 32</t>
  </si>
  <si>
    <t>Základní škola Pivoňka</t>
  </si>
  <si>
    <t>Chříč</t>
  </si>
  <si>
    <t>Nýřany</t>
  </si>
  <si>
    <t>Základní škola Inspíria s.r.o.</t>
  </si>
  <si>
    <t>Třemošenská</t>
  </si>
  <si>
    <t>Třemošná</t>
  </si>
  <si>
    <t>Manětín</t>
  </si>
  <si>
    <t>Základní škola Manětín, příspěvková organizace</t>
  </si>
  <si>
    <t>Mateřská škola Plasy, okres Plzeň-sever</t>
  </si>
  <si>
    <t>Stará cesta</t>
  </si>
  <si>
    <t>Mateřská škola Kralovice</t>
  </si>
  <si>
    <t>Mateřská škola Kaznějov sídliště, okres Plzeň-sever, příspěvková organizace</t>
  </si>
  <si>
    <t>Kaznějov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</si>
  <si>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</si>
  <si>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</si>
  <si>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</si>
  <si>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</si>
  <si>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</si>
  <si>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</si>
  <si>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</si>
  <si>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</si>
  <si>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</si>
  <si>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</si>
  <si>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</si>
  <si>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</si>
  <si>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</si>
  <si>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</si>
  <si>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</si>
  <si>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</si>
  <si>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</si>
  <si>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</si>
  <si>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</si>
  <si>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</si>
  <si>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</si>
  <si>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</si>
  <si>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Mateřská škola Úněšov, okres Plzeň-sever, příspěvková organizace</t>
  </si>
  <si>
    <t>Úněšov</t>
  </si>
  <si>
    <t>1. Mateřská škola Horní Bříza-ves, okres Plzeň-sever, příspěvková organizace</t>
  </si>
  <si>
    <t>Třída 1. máje</t>
  </si>
  <si>
    <t>Horní Bříza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</si>
  <si>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</si>
  <si>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</si>
  <si>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</si>
  <si>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</si>
  <si>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2. Mateřská škola Horní Bříza, okres Plzeň-sever, příspěvková organizace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</si>
  <si>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</si>
  <si>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</si>
  <si>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</si>
  <si>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</si>
  <si>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</si>
  <si>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</si>
  <si>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</si>
  <si>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</si>
  <si>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</si>
  <si>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</si>
  <si>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</si>
  <si>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</si>
  <si>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</si>
  <si>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</si>
  <si>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</si>
  <si>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</si>
  <si>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</si>
  <si>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</si>
  <si>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</si>
  <si>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</si>
  <si>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</si>
  <si>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</si>
  <si>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</si>
  <si>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</si>
  <si>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</si>
  <si>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</si>
  <si>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</si>
  <si>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</si>
  <si>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</si>
  <si>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</si>
  <si>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</si>
  <si>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</si>
  <si>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</si>
  <si>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</si>
  <si>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Základní škola a Mateřská škola Pňovany, okres Plzeň-sever, příspěvková organizace</t>
  </si>
  <si>
    <t>Pňovany</t>
  </si>
  <si>
    <t>Mateřská škola Ledce, okres Plzeň-sever, příspěvková organizace</t>
  </si>
  <si>
    <t>Mateřská škola Třemošná, okres Plzeň-sever, příspěvková organizace</t>
  </si>
  <si>
    <t>Mládežníků</t>
  </si>
  <si>
    <t>Základní škola a Mateřská škola Žichlice</t>
  </si>
  <si>
    <t>Hromnice</t>
  </si>
  <si>
    <t xml:space="preserve">Rokycany </t>
  </si>
  <si>
    <t>Rokycany</t>
  </si>
  <si>
    <t>Základní škola, Rokycany, Čechova 40</t>
  </si>
  <si>
    <t>Střední škola, Rokycany, Jeřabinová 96/III</t>
  </si>
  <si>
    <t>Jeřabinová</t>
  </si>
  <si>
    <t>Mateřská škola HARMONIE spol. s r.o.</t>
  </si>
  <si>
    <t>Mateřská škola Zbiroh, okres Rokycany, příspěvková organizace</t>
  </si>
  <si>
    <t>Muchova</t>
  </si>
  <si>
    <t>Zbiroh</t>
  </si>
  <si>
    <t>Dobřív</t>
  </si>
  <si>
    <t>Mateřská škola Strašice, okres Rokycany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</si>
  <si>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</si>
  <si>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</si>
  <si>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</si>
  <si>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</si>
  <si>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</si>
  <si>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</si>
  <si>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</si>
  <si>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</si>
  <si>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</si>
  <si>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</si>
  <si>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</si>
  <si>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</si>
  <si>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</si>
  <si>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</si>
  <si>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</si>
  <si>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Základní škola a Mateřská škola Osek, okres Rokycany, příspěvková organizace</t>
  </si>
  <si>
    <t>Osek</t>
  </si>
  <si>
    <t>Základní škola a Mateřská škola Volduchy, příspěvková organizace</t>
  </si>
  <si>
    <t>Volduchy</t>
  </si>
  <si>
    <t>Základní škola a Mateřská škola Cheznovice, okres Rokycany, příspěvková organizace</t>
  </si>
  <si>
    <t>Cheznovice</t>
  </si>
  <si>
    <t>Základní škola a Mateřská škola Hrádek, okres Rokycany</t>
  </si>
  <si>
    <t>Chylická</t>
  </si>
  <si>
    <t>Základní škola a Mateřská škola Mlečice, příspěvková organizace</t>
  </si>
  <si>
    <t>Mlečice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</si>
  <si>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</si>
  <si>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</si>
  <si>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</si>
  <si>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</si>
  <si>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Ejpovice, okres Rokycany, příspěvková organizace</t>
  </si>
  <si>
    <t>Ejpovice</t>
  </si>
  <si>
    <t>Mateřská škola Sluníčko Mýto, okres Rokycany, příspěvková organizace</t>
  </si>
  <si>
    <t>Letná II</t>
  </si>
  <si>
    <t>Mateřská škola Rokycany, Školní ulice 642, příspěvková organizace</t>
  </si>
  <si>
    <t>Mateřská škola Rokycany, U Saské brány, příspěvková organizace</t>
  </si>
  <si>
    <t>Základní škola a Mateřská škola Radnice, příspěvková organizace</t>
  </si>
  <si>
    <t>Radnice</t>
  </si>
  <si>
    <t xml:space="preserve">Tachov </t>
  </si>
  <si>
    <t>Stříbro</t>
  </si>
  <si>
    <t>Základní škola, Stříbro, Revoluční 1431</t>
  </si>
  <si>
    <t>Střední odborná škola, Stříbro, Benešova 508</t>
  </si>
  <si>
    <t>Tachov</t>
  </si>
  <si>
    <t>Střední škola, Bor, Plzeňská 231</t>
  </si>
  <si>
    <t>Bor</t>
  </si>
  <si>
    <t>Základní škola a Mateřská škola, Tachov, Petra Jilemnického 1995</t>
  </si>
  <si>
    <t>Gymnázium, Tachov, Pionýrská 1370</t>
  </si>
  <si>
    <t>Střední škola živnostenská a Základní škola, Planá</t>
  </si>
  <si>
    <t>Planá</t>
  </si>
  <si>
    <t>Základní škola speciální Royal Rangers při Středisku Víteček</t>
  </si>
  <si>
    <t>Olbramov</t>
  </si>
  <si>
    <t>Mateřská škola Kladruby, okres Tachov, příspěvková organizace</t>
  </si>
  <si>
    <t>Kladruby</t>
  </si>
  <si>
    <t>Mateřská škola Konstantinovy Lázně, okres Tachov, příspěvková organizace</t>
  </si>
  <si>
    <t>Konstantinovy Lázně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</si>
  <si>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</si>
  <si>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</si>
  <si>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</si>
  <si>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</si>
  <si>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</si>
  <si>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</si>
  <si>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</si>
  <si>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</si>
  <si>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</si>
  <si>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</si>
  <si>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</si>
  <si>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</si>
  <si>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Základní škola a Mateřská škola Svojšín, příspěvková organizace</t>
  </si>
  <si>
    <t>Svojšín</t>
  </si>
  <si>
    <t>Základní škola a mateřská škola Záchlumí, příspěvková organizace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</si>
  <si>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</si>
  <si>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</si>
  <si>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</si>
  <si>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</si>
  <si>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</si>
  <si>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</si>
  <si>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Tachov, Tyršova 1546, příspěvková organizace</t>
  </si>
  <si>
    <t>Mateřská škola Přimda, okres Tachov, příspěvková organizace</t>
  </si>
  <si>
    <t>Přimda</t>
  </si>
  <si>
    <t>Mateřská škola Tachov, Stadtrodská 1600, příspěvková organizace</t>
  </si>
  <si>
    <t>Stadtrodská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</si>
  <si>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</si>
  <si>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</si>
  <si>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</si>
  <si>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</si>
  <si>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</si>
  <si>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</si>
  <si>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</si>
  <si>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</si>
  <si>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</si>
  <si>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</si>
  <si>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</si>
  <si>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</si>
  <si>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</si>
  <si>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</si>
  <si>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</si>
  <si>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Základní škola Planá, příspěvková organizace</t>
  </si>
  <si>
    <t>Základní škola a mateřská škola Chodová Planá, okres Tachov, příspěvková organizace</t>
  </si>
  <si>
    <t>Chodová Planá</t>
  </si>
  <si>
    <t>Mateřská škola Bor, Borská 500, okres Tachov, příspěvková organizace</t>
  </si>
  <si>
    <t>V Zahradách</t>
  </si>
  <si>
    <t>Na Vinici</t>
  </si>
  <si>
    <t>Buzulucká</t>
  </si>
  <si>
    <t>Komárov</t>
  </si>
  <si>
    <t>Olešná</t>
  </si>
  <si>
    <t>Hostomice</t>
  </si>
  <si>
    <t>Petra Bezruče</t>
  </si>
  <si>
    <t>Lány</t>
  </si>
  <si>
    <t>Pařížská</t>
  </si>
  <si>
    <t>Dřínov</t>
  </si>
  <si>
    <t>Politických vězňů</t>
  </si>
  <si>
    <t>Rabasova</t>
  </si>
  <si>
    <t>Kmochova</t>
  </si>
  <si>
    <t>V Zátiší</t>
  </si>
  <si>
    <t>nám. Komenského</t>
  </si>
  <si>
    <t>Březno</t>
  </si>
  <si>
    <t>Dolní Krupá</t>
  </si>
  <si>
    <t>Kněžice</t>
  </si>
  <si>
    <t>Lhota</t>
  </si>
  <si>
    <t>Radonice</t>
  </si>
  <si>
    <t>Kamenice</t>
  </si>
  <si>
    <t>3b</t>
  </si>
  <si>
    <t>U Zámku</t>
  </si>
  <si>
    <t>Palachova</t>
  </si>
  <si>
    <t>Štěchovice</t>
  </si>
  <si>
    <t>Legionářů</t>
  </si>
  <si>
    <t>Na Příkopech</t>
  </si>
  <si>
    <t>Březnice</t>
  </si>
  <si>
    <t>Slavíkova</t>
  </si>
  <si>
    <t>Žatecká</t>
  </si>
  <si>
    <t>Ruda</t>
  </si>
  <si>
    <t>Lužná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</si>
  <si>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</si>
  <si>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</si>
  <si>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</si>
  <si>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</si>
  <si>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</si>
  <si>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</si>
  <si>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</si>
  <si>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</si>
  <si>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Speciální základní škola a Praktická škola, Česká Kamenice, Jakubské nám. 113, příspěvková organizace</t>
  </si>
  <si>
    <t>Jakubské náměstí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</si>
  <si>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</si>
  <si>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</si>
  <si>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</si>
  <si>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</si>
  <si>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Střední škola zahradnická a zemědělská Antonína Emanuela Komerse, Děčín - Libverda,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</si>
  <si>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</si>
  <si>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</si>
  <si>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</si>
  <si>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</si>
  <si>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</si>
  <si>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Rumburk</t>
  </si>
  <si>
    <t>Speciální základní škola a Praktická škola, Šluknov, Tyršova 710, příspěvková organizace</t>
  </si>
  <si>
    <t>Šluknov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</si>
  <si>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</si>
  <si>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</si>
  <si>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</si>
  <si>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</si>
  <si>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Krásná Lípa</t>
  </si>
  <si>
    <t>U nemocnice</t>
  </si>
  <si>
    <t>Základní škola Pastelka, o.p.s.</t>
  </si>
  <si>
    <t>Krásnolipská</t>
  </si>
  <si>
    <t>Varnsdorf</t>
  </si>
  <si>
    <t>Speciální základní škola a Mateřská škola, Varnsdorf, T. G. Masaryka 1804, příspěvková organizace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</si>
  <si>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</si>
  <si>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</si>
  <si>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</si>
  <si>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</si>
  <si>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Mateřská škola Dobrná</t>
  </si>
  <si>
    <t>Dobrná</t>
  </si>
  <si>
    <t>Mateřská škola Janov, okres Děčín, příspěvková organizace</t>
  </si>
  <si>
    <t>Mateřská škola Horní Habartice 6, okres Děčín</t>
  </si>
  <si>
    <t>Horní Habartice</t>
  </si>
  <si>
    <t>Mateřská škola, Česká Kamenice, Komenského 182, příspěvková organizace</t>
  </si>
  <si>
    <t>Mateřská škola, Česká Kamenice, Palackého 141, příspěvková organizace</t>
  </si>
  <si>
    <t>Mateřská škola Děčín XXXII, Májová 372,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</si>
  <si>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</si>
  <si>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</si>
  <si>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</si>
  <si>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</si>
  <si>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</si>
  <si>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</si>
  <si>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</si>
  <si>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</si>
  <si>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</si>
  <si>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</si>
  <si>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</si>
  <si>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</si>
  <si>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</si>
  <si>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</si>
  <si>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</si>
  <si>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</si>
  <si>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</si>
  <si>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</si>
  <si>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</si>
  <si>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</si>
  <si>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</si>
  <si>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</si>
  <si>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</si>
  <si>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</si>
  <si>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</si>
  <si>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</si>
  <si>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</si>
  <si>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</si>
  <si>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</si>
  <si>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</si>
  <si>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Centrum dětí a mládeže Česká Kamenice, příspěvková organizace</t>
  </si>
  <si>
    <t>Školní jídelna Benešov nad Ploučnicí, příspěvková organizace</t>
  </si>
  <si>
    <t>Sládkova</t>
  </si>
  <si>
    <t>Jílové</t>
  </si>
  <si>
    <t>Základní škola Malšovice, okres Děčín</t>
  </si>
  <si>
    <t>Vilsnická</t>
  </si>
  <si>
    <t>Mateřská škola Jílové, okres Děčín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</si>
  <si>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</si>
  <si>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</si>
  <si>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</si>
  <si>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</si>
  <si>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Mateřská škola Jiříkov, Filipovská 686, okres Děčín</t>
  </si>
  <si>
    <t>Filipovská</t>
  </si>
  <si>
    <t>Jiříkov</t>
  </si>
  <si>
    <t>Mateřská škola Rumburk, Sukova 1047/4, příspěvková organizace</t>
  </si>
  <si>
    <t>Mateřská škola Rumburk, V Podhájí 277/12, příspěvková organizace</t>
  </si>
  <si>
    <t>V Podhájí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</si>
  <si>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</si>
  <si>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</si>
  <si>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</si>
  <si>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</si>
  <si>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</si>
  <si>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Šluknov, příspěvková organizace</t>
  </si>
  <si>
    <t>Mateřská škola Velký Šenov, okres Děčín</t>
  </si>
  <si>
    <t>Velký Šenov</t>
  </si>
  <si>
    <t>Mateřská škola Rumburk, Krásnolipská 463/8, příspěvková organizace</t>
  </si>
  <si>
    <t>Základní škola Velký Šenov, okres Děčín</t>
  </si>
  <si>
    <t>Základní škola a Mateřská škola Lipová, okres Děčín, příspěvková organizace</t>
  </si>
  <si>
    <t>Základní škola Rumburk, Vojtěcha Kováře 85/31, okres Děčín, příspěvková organizace</t>
  </si>
  <si>
    <t>Základní škola a Mateřská škola Vilémov,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</si>
  <si>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</si>
  <si>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</si>
  <si>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</si>
  <si>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</si>
  <si>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J. Vohradského Šluknov, okres Děčín</t>
  </si>
  <si>
    <t>Základní škola Rumburk, U Nemocnice 1132/5, okres Děčín, příspěvková organizace</t>
  </si>
  <si>
    <t>Základní škola Jiříkov, okres Děčín - příspěvková organizace</t>
  </si>
  <si>
    <t>Dolní Podluží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</si>
  <si>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</si>
  <si>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</si>
  <si>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</si>
  <si>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</si>
  <si>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</si>
  <si>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Varnsdorf, T.G.Masaryka 2180, příspěvková organizace</t>
  </si>
  <si>
    <t>Mateřská škola Varnsdorf, Nezvalova 2024, příspěvková organizace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</si>
  <si>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</si>
  <si>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</si>
  <si>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</si>
  <si>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</si>
  <si>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</si>
  <si>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</si>
  <si>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</si>
  <si>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</si>
  <si>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</si>
  <si>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</si>
  <si>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</si>
  <si>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>Školní jídelna Varnsdorf, Nám. E. Beneše 2926, okres Děčín, příspěvková organizace</t>
  </si>
  <si>
    <t xml:space="preserve">Chomutov </t>
  </si>
  <si>
    <t>Chomutov</t>
  </si>
  <si>
    <t>Střední průmyslová škola a Vyšší odborná škola, Chomutov, Školní 50, příspěvková organizace</t>
  </si>
  <si>
    <t>Střední škola technická, gastronomická a automobilní, Chomutov, příspěvková organizace</t>
  </si>
  <si>
    <t>Dětský domov, Vysoká Pec 145, příspěvková organizace</t>
  </si>
  <si>
    <t>Vysoká Pec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</si>
  <si>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</si>
  <si>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</si>
  <si>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</si>
  <si>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</si>
  <si>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</si>
  <si>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Montessori rodinná, mateřská škola, o. p. s.</t>
  </si>
  <si>
    <t>Základní škola a mateřská škola Svět, Chomutov s.r.o.</t>
  </si>
  <si>
    <t>Podkrušnohorská svobodná Základní škola a Mateřská škola</t>
  </si>
  <si>
    <t>Jirkovská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</si>
  <si>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</si>
  <si>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</si>
  <si>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</si>
  <si>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</si>
  <si>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</si>
  <si>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Mašťov</t>
  </si>
  <si>
    <t>ZAČÍT SPOLU Základní škola a Mateřská škola Kadaň</t>
  </si>
  <si>
    <t>kpt. Jaroše</t>
  </si>
  <si>
    <t>Mateřská škola Zelená - Málkov, příspěvková organizace</t>
  </si>
  <si>
    <t>Málkov</t>
  </si>
  <si>
    <t>Mateřská škola Hora Sv. Šebestiána, okres Chomutov</t>
  </si>
  <si>
    <t>Hora Svatého Šebestiána</t>
  </si>
  <si>
    <t>Mateřská škola Údlice, Droužkovická 306, příspěvková organizace</t>
  </si>
  <si>
    <t>Droužkovická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</si>
  <si>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</si>
  <si>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</si>
  <si>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</si>
  <si>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</si>
  <si>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</si>
  <si>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</si>
  <si>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</si>
  <si>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</si>
  <si>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</si>
  <si>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</si>
  <si>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</si>
  <si>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</si>
  <si>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</si>
  <si>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</si>
  <si>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</si>
  <si>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</si>
  <si>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</si>
  <si>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</si>
  <si>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</si>
  <si>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</si>
  <si>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</si>
  <si>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</si>
  <si>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</si>
  <si>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</si>
  <si>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</si>
  <si>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</si>
  <si>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Mateřská škola Jirkov, příspěvková organizace</t>
  </si>
  <si>
    <t>Smetanovy sady</t>
  </si>
  <si>
    <t>Mateřská škola Chomutov, příspěvková organizace</t>
  </si>
  <si>
    <t>Mateřská škola, Klášterec nad Ohří, Lípová 570, příspěvková organizace</t>
  </si>
  <si>
    <t>Mateřská škola, ul. Husova 1337, 432 01 Kadaň, příspěvková organizace</t>
  </si>
  <si>
    <t>Mateřská škola Olgy Havlové Kadaň,ul. Kpt. Jaroše 581, příspěvková organizace</t>
  </si>
  <si>
    <t>Mateřská škola, ul. Klášterecká 1557, 432 01 Kadaň, příspěvková organizace</t>
  </si>
  <si>
    <t>Klášterecká</t>
  </si>
  <si>
    <t>Mateřská škola, ul. Žitná 615, 432 01 Kadaň, příspěvková organizace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</si>
  <si>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</si>
  <si>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</si>
  <si>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</si>
  <si>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a Mateřská škola Chbany, okres Chomutov, příspěvková organizace</t>
  </si>
  <si>
    <t>Chbany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</si>
  <si>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</si>
  <si>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</si>
  <si>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</si>
  <si>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</si>
  <si>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</si>
  <si>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</si>
  <si>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</si>
  <si>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</si>
  <si>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</si>
  <si>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</si>
  <si>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</si>
  <si>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</si>
  <si>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</si>
  <si>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</si>
  <si>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</si>
  <si>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</si>
  <si>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</si>
  <si>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</si>
  <si>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</si>
  <si>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</si>
  <si>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Speciální základní škola, Štětí, Ostrovní 300, příspěvková organizace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</si>
  <si>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</si>
  <si>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</si>
  <si>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</si>
  <si>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</si>
  <si>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a Mateřská škola, o.p.s.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</si>
  <si>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</si>
  <si>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</si>
  <si>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</si>
  <si>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</si>
  <si>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</si>
  <si>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</si>
  <si>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</si>
  <si>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</si>
  <si>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</si>
  <si>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Lovosice</t>
  </si>
  <si>
    <t>Osvoboditelů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</si>
  <si>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</si>
  <si>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</si>
  <si>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</si>
  <si>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</si>
  <si>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Roudnice nad Labem</t>
  </si>
  <si>
    <t>Základní škola praktická, Roudnice nad Labem, Neklanova 1807, příspěvková organizace</t>
  </si>
  <si>
    <t>Soukromá podřipská střední odborná škola a střední odborné učiliště o.p.s.</t>
  </si>
  <si>
    <t>Náměstí Jana z Dražic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</si>
  <si>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</si>
  <si>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</si>
  <si>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</si>
  <si>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Mateřská škola Polepy, okres Litoměřice</t>
  </si>
  <si>
    <t>Polepy</t>
  </si>
  <si>
    <t>Centrální školní jídelna Štětí, Ostrovní 300</t>
  </si>
  <si>
    <t>Základní škola Štětí, Školní 559, okres Litoměřice</t>
  </si>
  <si>
    <t>Mateřská škola Žitenice</t>
  </si>
  <si>
    <t>Žitenice</t>
  </si>
  <si>
    <t>Základní škola Litoměřice, Ladova 5</t>
  </si>
  <si>
    <t>Ladova</t>
  </si>
  <si>
    <t>Mateřská škola Čtyřlístek Terezín, okres Litoměřice, příspěvková organizace</t>
  </si>
  <si>
    <t>Na Krétě</t>
  </si>
  <si>
    <t>Terezín</t>
  </si>
  <si>
    <t>Mateřská škola PASTELKA, Úštěk, Vilová čtvrť 204, příspěvková organizace</t>
  </si>
  <si>
    <t>Vilová čtvrť</t>
  </si>
  <si>
    <t>Úštěk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</si>
  <si>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</si>
  <si>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</si>
  <si>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</si>
  <si>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</si>
  <si>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</si>
  <si>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</si>
  <si>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</si>
  <si>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</si>
  <si>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</si>
  <si>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</si>
  <si>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</si>
  <si>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</si>
  <si>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</si>
  <si>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</si>
  <si>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</si>
  <si>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</si>
  <si>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</si>
  <si>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</si>
  <si>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</si>
  <si>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</si>
  <si>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</si>
  <si>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</si>
  <si>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</si>
  <si>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</si>
  <si>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</si>
  <si>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</si>
  <si>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Mateřská škola Štětí, příspěvková organizace</t>
  </si>
  <si>
    <t>Stračenská</t>
  </si>
  <si>
    <t>Mateřská škola Litoměřice, příspěvková organizace</t>
  </si>
  <si>
    <t>Lukavec</t>
  </si>
  <si>
    <t>Základní škola Všehrdova 1, Lovosice</t>
  </si>
  <si>
    <t>Všehrdova</t>
  </si>
  <si>
    <t>Mateřská škola Terezínská ul. Lovosice</t>
  </si>
  <si>
    <t>Terezínská</t>
  </si>
  <si>
    <t>Mateřská škola, Sady pionýrů, Lovosice</t>
  </si>
  <si>
    <t>Mateřská škola Resslova 974, Lovosice</t>
  </si>
  <si>
    <t>Mateřská škola SLUNÍČKO - příspěvková organizace</t>
  </si>
  <si>
    <t>Libochovice</t>
  </si>
  <si>
    <t>Mateřská škola se školní jídelnou Malé Žernoseky, okres Litoměřice - příspěvková organizace</t>
  </si>
  <si>
    <t>Malé Žernoseky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</si>
  <si>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</si>
  <si>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</si>
  <si>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</si>
  <si>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</si>
  <si>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</si>
  <si>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</si>
  <si>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</si>
  <si>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</si>
  <si>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</si>
  <si>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</si>
  <si>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</si>
  <si>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</si>
  <si>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</si>
  <si>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</si>
  <si>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</si>
  <si>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</si>
  <si>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</si>
  <si>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</si>
  <si>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</si>
  <si>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Základní škola a mateřská škola Mnetěš</t>
  </si>
  <si>
    <t>Mnetěš</t>
  </si>
  <si>
    <t>Budyně nad Ohří</t>
  </si>
  <si>
    <t>Mateřská škola Horní Beřkovice, okres Litoměřice</t>
  </si>
  <si>
    <t>Horní Beřkovice</t>
  </si>
  <si>
    <t>Mateřská škola Budyně nad Ohří, okres Litoměřice</t>
  </si>
  <si>
    <t>Mateřská škola Pohádka, Josefa Hory 967, Roudnice nad Labem</t>
  </si>
  <si>
    <t>Straškov-Vodochody</t>
  </si>
  <si>
    <t>Mateřská škola Sluníčko Roudnice n.L., Školní 1805</t>
  </si>
  <si>
    <t>Mateřská škola Písnička-U Mevy Roudnice n.L., Řipská 1389</t>
  </si>
  <si>
    <t>Řipská</t>
  </si>
  <si>
    <t>Mateřská škola Pastelka Roudnice nad Labem, Libušina 1067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</si>
  <si>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</si>
  <si>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</si>
  <si>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</si>
  <si>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</si>
  <si>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</si>
  <si>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</si>
  <si>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</si>
  <si>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</si>
  <si>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</si>
  <si>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</si>
  <si>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</si>
  <si>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</si>
  <si>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</si>
  <si>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</si>
  <si>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</si>
  <si>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</si>
  <si>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</si>
  <si>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</si>
  <si>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 xml:space="preserve">Louny </t>
  </si>
  <si>
    <t>Louny</t>
  </si>
  <si>
    <t>Základní škola při Dětské psychiatrické nemocnici, Louny, příspěvková organizace</t>
  </si>
  <si>
    <t>Pod Nemocnicí</t>
  </si>
  <si>
    <t>Gymnázium Václava Hlavatého, Louny, Poděbradova 661, příspěvková organizace</t>
  </si>
  <si>
    <t>Soukromá mateřská škola Mateřinka s.r.o. Louny, Holárkovy sady 2386</t>
  </si>
  <si>
    <t>Holárkovy sady</t>
  </si>
  <si>
    <t>Speciální základní škola, Louny, Poděbradova 640, příspěvková organizace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</si>
  <si>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</si>
  <si>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</si>
  <si>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</si>
  <si>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</si>
  <si>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</si>
  <si>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Střední odborné učiliště a Střední odborná škola SČMSD, Žatec, s.r.o.</t>
  </si>
  <si>
    <t>Hošťálkovo náměstí</t>
  </si>
  <si>
    <t>Dětský domov, Základní škola a Střední škola, Žatec, příspěvková organizace</t>
  </si>
  <si>
    <t>Logopedická základní škola, Měcholupy 1, příspěvková organizace</t>
  </si>
  <si>
    <t>Měcholupy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</si>
  <si>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</si>
  <si>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</si>
  <si>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</si>
  <si>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</si>
  <si>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Mateřská škola Dobroměřice</t>
  </si>
  <si>
    <t>Středohor</t>
  </si>
  <si>
    <t>Dobroměřice</t>
  </si>
  <si>
    <t>Ročov</t>
  </si>
  <si>
    <t>Mateřská škola Lenešice, příspěvková organizace</t>
  </si>
  <si>
    <t>Knížete Václava</t>
  </si>
  <si>
    <t>Lenešice</t>
  </si>
  <si>
    <t>Mateřská škola Panenský Týnec</t>
  </si>
  <si>
    <t>Mateřská škola Peruc, okres Louny, příspěvková organizace</t>
  </si>
  <si>
    <t>Peruc</t>
  </si>
  <si>
    <t>Základní škola Ročov, příspěvková organizace</t>
  </si>
  <si>
    <t>Základní škola Peruc</t>
  </si>
  <si>
    <t>Mateřská škola Louny, V Domcích 2427, příspěvková organizace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</si>
  <si>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</si>
  <si>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</si>
  <si>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</si>
  <si>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Postoloprty, příspěvková organizace, Postoloprty, Jiráskovo nám. 495, PSČ 43942</t>
  </si>
  <si>
    <t>Postoloprty</t>
  </si>
  <si>
    <t>Mateřská škola Louny, Fügnerova 1371, příspěvková organizace</t>
  </si>
  <si>
    <t>Fűgnerova</t>
  </si>
  <si>
    <t>Mateřská škola Louny, Kpt. Nálepky 2309, příspěvková organizace</t>
  </si>
  <si>
    <t>Mateřská škola Louny, Dykova 2210, příspěvková organizace</t>
  </si>
  <si>
    <t>Dykova</t>
  </si>
  <si>
    <t>Mateřská škola Louny, Čs. armády 2371, příspěvková organizace</t>
  </si>
  <si>
    <t>Základní škola a Mateřská škola Domoušice</t>
  </si>
  <si>
    <t>Domoušice</t>
  </si>
  <si>
    <t>Základní škola a Mateřská škola Cítoliby, příspěvková organizace</t>
  </si>
  <si>
    <t>Cítoliby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</si>
  <si>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</si>
  <si>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</si>
  <si>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</si>
  <si>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</si>
  <si>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</si>
  <si>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</si>
  <si>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</si>
  <si>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</si>
  <si>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</si>
  <si>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</si>
  <si>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</si>
  <si>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</si>
  <si>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</si>
  <si>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</si>
  <si>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Mateřská škola speciální Louny, Školní 2428, příspěvková organizace</t>
  </si>
  <si>
    <t>Mateřská škola Kryry, okres Louny</t>
  </si>
  <si>
    <t>Kryry</t>
  </si>
  <si>
    <t>Mateřská škola Podbořany, Bratří Čapků 795,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</si>
  <si>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</si>
  <si>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</si>
  <si>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</si>
  <si>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</si>
  <si>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</si>
  <si>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</si>
  <si>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</si>
  <si>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</si>
  <si>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</si>
  <si>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</si>
  <si>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</si>
  <si>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</si>
  <si>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</si>
  <si>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</si>
  <si>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</si>
  <si>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Mateřská škola Žatec, U Jezu 2903, okres Louny</t>
  </si>
  <si>
    <t>Základní škola, Žatec, Jižní 2777, okres Louny</t>
  </si>
  <si>
    <t>Mateřská škola Žatec, Otakara Březiny 2769, okres Louny</t>
  </si>
  <si>
    <t>Otokara Březiny</t>
  </si>
  <si>
    <t>Základní škola Měcholupy, okres Louny</t>
  </si>
  <si>
    <t>Mateřská škola Žatec, Bratří Čapků 2775, okres Louny</t>
  </si>
  <si>
    <t>Mateřská škola Žatec, Fügnerova 2051,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</si>
  <si>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</si>
  <si>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</si>
  <si>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</si>
  <si>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</si>
  <si>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</si>
  <si>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</si>
  <si>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</si>
  <si>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</si>
  <si>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</si>
  <si>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</si>
  <si>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</si>
  <si>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</si>
  <si>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 Liběšice, okres Louny, příspěvková organizace</t>
  </si>
  <si>
    <t>Základní škola a Mateřská škola Tuchořice</t>
  </si>
  <si>
    <t>Tuchořice</t>
  </si>
  <si>
    <t>Základní škola a Mateřská škola, Žatec, Dvořákova 24, okres Louny</t>
  </si>
  <si>
    <t>Mateřská škola speciální, Žatec, Studentská 1416,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</si>
  <si>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</si>
  <si>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</si>
  <si>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</si>
  <si>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</si>
  <si>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</si>
  <si>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</si>
  <si>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</si>
  <si>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Hora Svaté Kateřiny</t>
  </si>
  <si>
    <t>Střední odborná škola, Litvínov - Hamr, příspěvková organizace</t>
  </si>
  <si>
    <t>Základní škola a mateřská škola Jeřabinka</t>
  </si>
  <si>
    <t>Most</t>
  </si>
  <si>
    <t>Soukromá hotelová škola Bukaschool s.r.o.</t>
  </si>
  <si>
    <t>Františka Kmocha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</si>
  <si>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</si>
  <si>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</si>
  <si>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</si>
  <si>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</si>
  <si>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</si>
  <si>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</si>
  <si>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</si>
  <si>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</si>
  <si>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</si>
  <si>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</si>
  <si>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Široký vrch</t>
  </si>
  <si>
    <t>AMA SCHOOL - základní škola a mateřská škola montessori o.p.s.</t>
  </si>
  <si>
    <t>Soukromá základní škola OPTIMA s.r.o.</t>
  </si>
  <si>
    <t>Vítězslava Nezvala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</si>
  <si>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</si>
  <si>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</si>
  <si>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</si>
  <si>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</si>
  <si>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</si>
  <si>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</si>
  <si>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</si>
  <si>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</si>
  <si>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</si>
  <si>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</si>
  <si>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</si>
  <si>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</si>
  <si>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</si>
  <si>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</si>
  <si>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</si>
  <si>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</si>
  <si>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U Stadionu 1028, příspěvková organizace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</si>
  <si>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</si>
  <si>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</si>
  <si>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</si>
  <si>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</si>
  <si>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</si>
  <si>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</si>
  <si>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škola, Most, Rozmarýnová 1692, příspěvková organizace</t>
  </si>
  <si>
    <t>Základní škola a Mateřská škola Braňany</t>
  </si>
  <si>
    <t>Braňany</t>
  </si>
  <si>
    <t>Mateřská škola, Most, Lidická 44, příspěvková organizace</t>
  </si>
  <si>
    <t>Základní škola speciální a Praktická škola Litvínov, Šafaříkova 991, okres Most</t>
  </si>
  <si>
    <t>Střední odborná škola pro ochranu a obnovu životního prostředí - Schola Humanitas, Litvínov, Ukrajinská 379</t>
  </si>
  <si>
    <t>Mateřská škola, Litvínov, Gorkého 1614, okres Most</t>
  </si>
  <si>
    <t>Základní škola a Mateřská škola, Hora Svaté Kateřiny, nám. Pionýrů 1, okr. Most</t>
  </si>
  <si>
    <t>nám. Pionýrů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</si>
  <si>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</si>
  <si>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</si>
  <si>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</si>
  <si>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</si>
  <si>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</si>
  <si>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</si>
  <si>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</si>
  <si>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</si>
  <si>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</si>
  <si>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</si>
  <si>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</si>
  <si>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 xml:space="preserve">Teplice </t>
  </si>
  <si>
    <t>Bílina</t>
  </si>
  <si>
    <t>Základní škola praktická, Bílina, Kmochova 205/10, příspěvková organizace</t>
  </si>
  <si>
    <t>Ohníč</t>
  </si>
  <si>
    <t>Teplice</t>
  </si>
  <si>
    <t>Biskupské gymnázium, Základní škola a Mateřská škola Bohosudov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</si>
  <si>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</si>
  <si>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</si>
  <si>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</si>
  <si>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</si>
  <si>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</si>
  <si>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</si>
  <si>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</si>
  <si>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</si>
  <si>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</si>
  <si>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</si>
  <si>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</si>
  <si>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</si>
  <si>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</si>
  <si>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</si>
  <si>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</si>
  <si>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</si>
  <si>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</si>
  <si>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</si>
  <si>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</si>
  <si>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</si>
  <si>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Proboštov</t>
  </si>
  <si>
    <t>Bystřany</t>
  </si>
  <si>
    <t>Moskevské náměstí</t>
  </si>
  <si>
    <t>Základní škola Molekula</t>
  </si>
  <si>
    <t>Mateřská škola, Josefa Ressla 1697, Teplice</t>
  </si>
  <si>
    <t>Mateřská škola Modlanská rolnička</t>
  </si>
  <si>
    <t>Modlany</t>
  </si>
  <si>
    <t>Mateřská škola, Hrdlovská 661, 417 05 Osek, okres Teplice</t>
  </si>
  <si>
    <t>Hrdlovská</t>
  </si>
  <si>
    <t>Mateřská škola Čtyřlístek, Zelená 2869, Teplice</t>
  </si>
  <si>
    <t>Mateřská škola Krteček, Okrajová 110, Teplice</t>
  </si>
  <si>
    <t>Okrajová</t>
  </si>
  <si>
    <t>Mateřská škola, Hlávkova 1454, Teplice</t>
  </si>
  <si>
    <t>Mateřská škola, Moskevské nám. 1994, Teplice</t>
  </si>
  <si>
    <t>Mateřská škola, J. V. Sládka 1868, Teplice</t>
  </si>
  <si>
    <t>J. V. Sládka</t>
  </si>
  <si>
    <t>Mateřská škola "Čtyřlístek", Novosedlice</t>
  </si>
  <si>
    <t>Novosedlice</t>
  </si>
  <si>
    <t>Mateřská škola Hrob</t>
  </si>
  <si>
    <t>Hrob</t>
  </si>
  <si>
    <t>Mateřská škola, Na spojce 274, Teplice</t>
  </si>
  <si>
    <t>Na spojce</t>
  </si>
  <si>
    <t>Mateřská škola, Jaselská 354, Teplice</t>
  </si>
  <si>
    <t>Košťany</t>
  </si>
  <si>
    <t>Mateřská škola Písnička Krupka, Dukelských hrdinů 295</t>
  </si>
  <si>
    <t>MATEŘSKÁ ŠKOLA DUBÁNEK, KŘIŽÍKOVA 157, DUBÍ 1, PŘÍSPĚVKOVÁ ORGANIZACE</t>
  </si>
  <si>
    <t>Mateřská škola U Křemílka Dubí 2, Rokosovského 236</t>
  </si>
  <si>
    <t>Rokosovského</t>
  </si>
  <si>
    <t>Mateřská škola Duchcov, Husova ul. 99/23, příspěvková organizace</t>
  </si>
  <si>
    <t>Mateřská škola Duchcov, Osecká ul. 1314/106, příspěvková organizace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</si>
  <si>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</si>
  <si>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</si>
  <si>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</si>
  <si>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</si>
  <si>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</si>
  <si>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</si>
  <si>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</si>
  <si>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</si>
  <si>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</si>
  <si>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</si>
  <si>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</si>
  <si>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</si>
  <si>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</si>
  <si>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</si>
  <si>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</si>
  <si>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</si>
  <si>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</si>
  <si>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</si>
  <si>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</si>
  <si>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</si>
  <si>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</si>
  <si>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</si>
  <si>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</si>
  <si>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</si>
  <si>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</si>
  <si>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</si>
  <si>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</si>
  <si>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</si>
  <si>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</si>
  <si>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</si>
  <si>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</si>
  <si>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</si>
  <si>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</si>
  <si>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</si>
  <si>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</si>
  <si>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</si>
  <si>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</si>
  <si>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</si>
  <si>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</si>
  <si>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</si>
  <si>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</si>
  <si>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</si>
  <si>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</si>
  <si>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</si>
  <si>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</si>
  <si>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</si>
  <si>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</si>
  <si>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</si>
  <si>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</si>
  <si>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</si>
  <si>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</si>
  <si>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</si>
  <si>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</si>
  <si>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Mateřská škola Bílina, Maxe Švabinského 664, příspěvková organizace</t>
  </si>
  <si>
    <t>M. Švabinského</t>
  </si>
  <si>
    <t>Mateřská škola Bílina, Čapkova 869, příspěvková organizace</t>
  </si>
  <si>
    <t>Mateřská škola Bílina, Síbova 332, příspěvková organizace</t>
  </si>
  <si>
    <t>Síbova</t>
  </si>
  <si>
    <t>Mateřská škola Hostomice, Husova 308, příspěvková organizace</t>
  </si>
  <si>
    <t>Mateřská škola Hrobčice, okres Teplice, příspěvková organizace</t>
  </si>
  <si>
    <t>Hrobčice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</si>
  <si>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</si>
  <si>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</si>
  <si>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</si>
  <si>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</si>
  <si>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</si>
  <si>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</si>
  <si>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</si>
  <si>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</si>
  <si>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</si>
  <si>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</si>
  <si>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</si>
  <si>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Vyšší odborná škola zdravotnická a Střední škola zdravotnická, Ústí nad Labem, Palachova 35, příspěvková organizace</t>
  </si>
  <si>
    <t>JV - INTEGRA zařízení školního stravování s. r. o.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</si>
  <si>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</si>
  <si>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</si>
  <si>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</si>
  <si>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</si>
  <si>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</si>
  <si>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</si>
  <si>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Soukromá mateřská škola, obecně prospěšná společnost</t>
  </si>
  <si>
    <t>Tisá</t>
  </si>
  <si>
    <t>Mateřská škola speciální, Demosthenes, o.p.s.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</si>
  <si>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</si>
  <si>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</si>
  <si>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</si>
  <si>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Krajská zdravotní a. s.</t>
  </si>
  <si>
    <t>Sociální péče</t>
  </si>
  <si>
    <t>Křesťanská základní škola Karmel</t>
  </si>
  <si>
    <t>V Zahrádkách</t>
  </si>
  <si>
    <t>Základní škola Trmice, Tyršova 482</t>
  </si>
  <si>
    <t>Trmice</t>
  </si>
  <si>
    <t>Mateřská škola Trmice, Lovecká 600, příspěvková organizace</t>
  </si>
  <si>
    <t>Mateřská škola Kytička, Ústí nad Labem, Pod Vodojemem 313/3b, příspěvková organizace</t>
  </si>
  <si>
    <t>Pod Vodojemem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</si>
  <si>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</si>
  <si>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</si>
  <si>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</si>
  <si>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</si>
  <si>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</si>
  <si>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</si>
  <si>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</si>
  <si>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</si>
  <si>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</si>
  <si>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</si>
  <si>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</si>
  <si>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</si>
  <si>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</si>
  <si>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</si>
  <si>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</si>
  <si>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</si>
  <si>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</si>
  <si>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</si>
  <si>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</si>
  <si>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</si>
  <si>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</si>
  <si>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</si>
  <si>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Mateřská škola Skřivánek, Ústí nad Labem, Stříbrnické nivy 2429/6, příspěvková organizace</t>
  </si>
  <si>
    <t>Stříbrnické nivy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</si>
  <si>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</si>
  <si>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</si>
  <si>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</si>
  <si>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</si>
  <si>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</si>
  <si>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</si>
  <si>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</si>
  <si>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</si>
  <si>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</si>
  <si>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</si>
  <si>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Řehlovice</t>
  </si>
  <si>
    <t>Mateřská škola Velké Březno, příspěvková organizace</t>
  </si>
  <si>
    <t>Alej sportovců</t>
  </si>
  <si>
    <t>Velké Březno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</si>
  <si>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</si>
  <si>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</si>
  <si>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</si>
  <si>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Velké Chvojno</t>
  </si>
  <si>
    <t>Základní škola, Muchova 228, Chlumec - příspěvková organizace</t>
  </si>
  <si>
    <t>Základní škola Ústí nad Labem, Hluboká 150, příspěvková organizace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</si>
  <si>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</si>
  <si>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</si>
  <si>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</si>
  <si>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</si>
  <si>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</si>
  <si>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</si>
  <si>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</si>
  <si>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</si>
  <si>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</si>
  <si>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</si>
  <si>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</si>
  <si>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</si>
  <si>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</si>
  <si>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</si>
  <si>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</si>
  <si>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</si>
  <si>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</si>
  <si>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</si>
  <si>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</si>
  <si>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</si>
  <si>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</si>
  <si>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</si>
  <si>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</si>
  <si>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</si>
  <si>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</si>
  <si>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</si>
  <si>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</si>
  <si>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</si>
  <si>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</si>
  <si>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</si>
  <si>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</si>
  <si>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</si>
  <si>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</si>
  <si>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</si>
  <si>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Internátní mateřská škola, Ústí nad Labem, Čajkovského 1475/12, příspěvková organizace</t>
  </si>
  <si>
    <t>Mateřská škola, Ústí nad Labem, V Zeleni 530/4, příspěvková organizace</t>
  </si>
  <si>
    <t>V Zeleni</t>
  </si>
  <si>
    <t>Zlínský kraj</t>
  </si>
  <si>
    <t xml:space="preserve">Kroměříž </t>
  </si>
  <si>
    <t>Kroměříž</t>
  </si>
  <si>
    <t>Holešov</t>
  </si>
  <si>
    <t>Bystřice pod Hostýnem</t>
  </si>
  <si>
    <t>Střední škola nábytkářská a obchodní Bystřice pod Hostýnem</t>
  </si>
  <si>
    <t>Holešovská</t>
  </si>
  <si>
    <t>Základní škola Bystřice pod Hostýnem, Pod Dubíčkem</t>
  </si>
  <si>
    <t>Pod Dubíčkem</t>
  </si>
  <si>
    <t>Odborné učiliště a Základní škola Holešov</t>
  </si>
  <si>
    <t>Vyšší odborná škola potravinářská a Střední průmyslová škola mlékárenská Kroměříž</t>
  </si>
  <si>
    <t>Střední zdravotnická škola Kroměříž</t>
  </si>
  <si>
    <t>Albertova</t>
  </si>
  <si>
    <t>Konzervatoř P. J. Vejvanovského Kroměříž</t>
  </si>
  <si>
    <t>Pilařova</t>
  </si>
  <si>
    <t>Vyšší odborná škola pedagogická a sociální a Střední pedagogická škola Kroměříž</t>
  </si>
  <si>
    <t>Tauferova střední odborná škola veterinární Kroměříž</t>
  </si>
  <si>
    <t>Na Lindovce</t>
  </si>
  <si>
    <t>Základní škola Kroměříž, 1. máje</t>
  </si>
  <si>
    <t>Základní škola a Mateřská škola při zdravotnickém zařízení Kroměříž</t>
  </si>
  <si>
    <t>Základní škola a Mateřská škola Kroměříž, F. Vančury</t>
  </si>
  <si>
    <t>Františka Vančury</t>
  </si>
  <si>
    <t>U Sýpek</t>
  </si>
  <si>
    <t>Církevní základní škola v Kroměříži</t>
  </si>
  <si>
    <t>Velké náměstí</t>
  </si>
  <si>
    <t>Střední škola - Centrum odborné přípravy technické Kroměříž</t>
  </si>
  <si>
    <t>Nábělkova</t>
  </si>
  <si>
    <t>Střední odborná škola svatého Jana Boska</t>
  </si>
  <si>
    <t>Active Learning Základní škola s.r.o.</t>
  </si>
  <si>
    <t>Hulín</t>
  </si>
  <si>
    <t>Mateřská škola Osíčko, okres Kroměříž, příspěvková organizace</t>
  </si>
  <si>
    <t>Osíčko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</si>
  <si>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</si>
  <si>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</si>
  <si>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</si>
  <si>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</si>
  <si>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</si>
  <si>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</si>
  <si>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</si>
  <si>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</si>
  <si>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</si>
  <si>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</si>
  <si>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</si>
  <si>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</si>
  <si>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</si>
  <si>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</si>
  <si>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</si>
  <si>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</si>
  <si>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</si>
  <si>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Základní škola a Mateřská škola Vítonice, okres Kroměříž, příspěvková organizace</t>
  </si>
  <si>
    <t>Vítonice</t>
  </si>
  <si>
    <t>Kostelec u Holešova</t>
  </si>
  <si>
    <t>Mateřská škola Martinice, okres Kroměříž</t>
  </si>
  <si>
    <t>Martinice</t>
  </si>
  <si>
    <t>Ústřední školní jídelna Holešov</t>
  </si>
  <si>
    <t>nám. Dr. E. Beneše</t>
  </si>
  <si>
    <t>Základní škola Ludslavice, okres Kroměříž</t>
  </si>
  <si>
    <t>Ludslavice</t>
  </si>
  <si>
    <t>Základní škola Jana Bezděka Martinice</t>
  </si>
  <si>
    <t>Mateřská škola Prusinovice, okres Kroměříž</t>
  </si>
  <si>
    <t>Zámčisko</t>
  </si>
  <si>
    <t>Prusinovice</t>
  </si>
  <si>
    <t>Mateřská škola Sluníčko Holešov</t>
  </si>
  <si>
    <t>Přílepy</t>
  </si>
  <si>
    <t>2. Základní škola Holešov</t>
  </si>
  <si>
    <t>1. Základní škola Holešov</t>
  </si>
  <si>
    <t>3. Základní škola Holešov</t>
  </si>
  <si>
    <t>Mateřská škola, Holešov, Grohova 1392, okres Kroměříž</t>
  </si>
  <si>
    <t>Mateřská škola, Holešov, Masarykova 636, okres Kroměříž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</si>
  <si>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</si>
  <si>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</si>
  <si>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</si>
  <si>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</si>
  <si>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</si>
  <si>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</si>
  <si>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</si>
  <si>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Mateřská škola Záříčí, okres Kroměříž, příspěvková organizace</t>
  </si>
  <si>
    <t>Záříčí</t>
  </si>
  <si>
    <t>Základní škola Břest, okres Kroměříž</t>
  </si>
  <si>
    <t>Břest</t>
  </si>
  <si>
    <t>Základní škola, Kvasice, okres Kroměříž</t>
  </si>
  <si>
    <t>Kvasice</t>
  </si>
  <si>
    <t>Mateřská škola Kvasice, okres Kroměříž, příspěvková organizace</t>
  </si>
  <si>
    <t>Včelín</t>
  </si>
  <si>
    <t>Mateřská škola, Koryčany, okres Kroměříž</t>
  </si>
  <si>
    <t>Pivodova</t>
  </si>
  <si>
    <t>Koryčany</t>
  </si>
  <si>
    <t>Základní škola Hulín, příspěvková organizace</t>
  </si>
  <si>
    <t>Základní škola a Mateřská škola Žalkovice</t>
  </si>
  <si>
    <t>Žalkovice</t>
  </si>
  <si>
    <t>Mateřská škola Zdounky, okres Kroměříž</t>
  </si>
  <si>
    <t>Zdounky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</si>
  <si>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</si>
  <si>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</si>
  <si>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</si>
  <si>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 Morkovice, příspěvková organizace, okres Kroměříž</t>
  </si>
  <si>
    <t>Morkovice-Slížany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</si>
  <si>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</si>
  <si>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</si>
  <si>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</si>
  <si>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</si>
  <si>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Mateřská škola, Kroměříž, Páleníčkova 2851, příspěvková organizace</t>
  </si>
  <si>
    <t>Páleníčkova</t>
  </si>
  <si>
    <t>Mateřská škola Zborovice, příspěvková organizace, okres Kroměříž</t>
  </si>
  <si>
    <t>Zborovice</t>
  </si>
  <si>
    <t>Mateřská škola, Kroměříž, Mánesova 3880, příspěvková organizace</t>
  </si>
  <si>
    <t>Chropyně</t>
  </si>
  <si>
    <t>Mateřská škola Pornice, okres Kroměříž, příspěvková organizace</t>
  </si>
  <si>
    <t>Pačlavice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</si>
  <si>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</si>
  <si>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</si>
  <si>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</si>
  <si>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</si>
  <si>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</si>
  <si>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</si>
  <si>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</si>
  <si>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</si>
  <si>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</si>
  <si>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</si>
  <si>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</si>
  <si>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</si>
  <si>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</si>
  <si>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</si>
  <si>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</si>
  <si>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</si>
  <si>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</si>
  <si>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</si>
  <si>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</si>
  <si>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</si>
  <si>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</si>
  <si>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</si>
  <si>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</si>
  <si>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</si>
  <si>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</si>
  <si>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</si>
  <si>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</si>
  <si>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Pravčice</t>
  </si>
  <si>
    <t>Základní škola Zachar, Kroměříž, příspěvková organizace</t>
  </si>
  <si>
    <t>Zařízení školního stravování Chropyně, okres Kroměříž, příspěvková organizace</t>
  </si>
  <si>
    <t>Ječmínkova</t>
  </si>
  <si>
    <t xml:space="preserve">Uherské Hradiště </t>
  </si>
  <si>
    <t>Uherské Hradiště</t>
  </si>
  <si>
    <t>Štěpnická</t>
  </si>
  <si>
    <t>Střední škola průmyslová, hotelová a zdravotnická Uherské Hradiště</t>
  </si>
  <si>
    <t>Střední uměleckoprůmyslová škola Uherské Hradiště</t>
  </si>
  <si>
    <t>Soukromá střední škola, s.r.o.</t>
  </si>
  <si>
    <t>Střední odborná škola a Gymnázium Staré Město</t>
  </si>
  <si>
    <t>Velehradská</t>
  </si>
  <si>
    <t>Kunovice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</si>
  <si>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</si>
  <si>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</si>
  <si>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</si>
  <si>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</si>
  <si>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</si>
  <si>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Uherský Ostroh</t>
  </si>
  <si>
    <t>Střední škola letecká s.r.o.</t>
  </si>
  <si>
    <t>Na Záhonech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</si>
  <si>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</si>
  <si>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</si>
  <si>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</si>
  <si>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</si>
  <si>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</si>
  <si>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</si>
  <si>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</si>
  <si>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</si>
  <si>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</si>
  <si>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</si>
  <si>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</si>
  <si>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</si>
  <si>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Střední škola - Centrum odborné přípravy technické Uherský Brod</t>
  </si>
  <si>
    <t>Vlčnovská</t>
  </si>
  <si>
    <t>Katolická základní škola v Uherském Brodě</t>
  </si>
  <si>
    <t>Jirchářská</t>
  </si>
  <si>
    <t>Mateřská škola, Uherské Hradiště, Svatováclavská 943, příspěvková organizace</t>
  </si>
  <si>
    <t>Mateřská škola Babice, příspěvková organizace, okres Uherské Hradiště</t>
  </si>
  <si>
    <t>Mateřská škola Mistřice, příspěvková organizace okres Uherské Hradiště</t>
  </si>
  <si>
    <t>Mistřice</t>
  </si>
  <si>
    <t>Mateřská škola Hluk, okres Uherské Hradiště, příspěvková organizace</t>
  </si>
  <si>
    <t>Družstevní II</t>
  </si>
  <si>
    <t>Hluk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</si>
  <si>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</si>
  <si>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</si>
  <si>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</si>
  <si>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Mateřská škola, Polešovice, okres Uherské Hradiště, příspěvková organizace</t>
  </si>
  <si>
    <t>Polešovice</t>
  </si>
  <si>
    <t>Mateřská škola, Topolná, okres Uherské Hradiště, příspěvková organizace</t>
  </si>
  <si>
    <t>Topolná</t>
  </si>
  <si>
    <t>Mateřská škola Kostelany nad Moravou, okres Uherské Hradiště, příspěvková organizace</t>
  </si>
  <si>
    <t>Kostelany nad Moravou</t>
  </si>
  <si>
    <t>Mateřská škola, Komenského 1721, Staré Město, okres Uherské Hradiště, příspěvková organizace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</si>
  <si>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</si>
  <si>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</si>
  <si>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</si>
  <si>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</si>
  <si>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</si>
  <si>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škola, Rastislavova 1800, Staré Město, okres Uherské Hradiště, příspěvková organizace</t>
  </si>
  <si>
    <t>Rastislavova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</si>
  <si>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</si>
  <si>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</si>
  <si>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</si>
  <si>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</si>
  <si>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</si>
  <si>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</si>
  <si>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</si>
  <si>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</si>
  <si>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</si>
  <si>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</si>
  <si>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</si>
  <si>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</si>
  <si>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</si>
  <si>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</si>
  <si>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</si>
  <si>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</si>
  <si>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</si>
  <si>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</si>
  <si>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</si>
  <si>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</si>
  <si>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</si>
  <si>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</si>
  <si>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</si>
  <si>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</si>
  <si>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</si>
  <si>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</si>
  <si>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</si>
  <si>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</si>
  <si>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</si>
  <si>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</si>
  <si>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</si>
  <si>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</si>
  <si>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</si>
  <si>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</si>
  <si>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</si>
  <si>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</si>
  <si>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</si>
  <si>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</si>
  <si>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</si>
  <si>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</si>
  <si>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</si>
  <si>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</si>
  <si>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</si>
  <si>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</si>
  <si>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</si>
  <si>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</si>
  <si>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</si>
  <si>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</si>
  <si>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</si>
  <si>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</si>
  <si>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</si>
  <si>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</si>
  <si>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</si>
  <si>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</si>
  <si>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</si>
  <si>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</si>
  <si>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</si>
  <si>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Boršice, příspěvková organizace</t>
  </si>
  <si>
    <t>Mateřská škola Bánov, příspěvková organizace, okres Uherské Hradiště</t>
  </si>
  <si>
    <t>Bánov</t>
  </si>
  <si>
    <t>Mateřská škola Bojkovice, příspěvková organizace</t>
  </si>
  <si>
    <t>Mateřská škola Pitín, okres Uherské Hradiště</t>
  </si>
  <si>
    <t>Pitín</t>
  </si>
  <si>
    <t>Mateřská škola Šumice, okres Uherské Hradiště</t>
  </si>
  <si>
    <t>Šumice</t>
  </si>
  <si>
    <t>Mateřská škola Záhorovice, okres Uherské Hradiště, příspěvková organizace</t>
  </si>
  <si>
    <t>Záhorovice</t>
  </si>
  <si>
    <t>Horní Němčí</t>
  </si>
  <si>
    <t>Mateřská škola Hradčovice, okres Uherské Hradiště, příspěvková organizace</t>
  </si>
  <si>
    <t>Hradčovice</t>
  </si>
  <si>
    <t>Mateřská škola Strání, okres Uherské Hradiště, příspěvková organizace</t>
  </si>
  <si>
    <t>U Třicátku</t>
  </si>
  <si>
    <t>Strání</t>
  </si>
  <si>
    <t>Základní škola Šumice, okres Uherské Hradiště</t>
  </si>
  <si>
    <t>Mateřská škola, Uherský Brod, Primátora Hájka 2030, okres Uherské Hradiště</t>
  </si>
  <si>
    <t>Prim. Hájka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</si>
  <si>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</si>
  <si>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</si>
  <si>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</si>
  <si>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</si>
  <si>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</si>
  <si>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Uherský Brod, Mariánské náměstí 16, okres Uherské Hradiště</t>
  </si>
  <si>
    <t>Mariánské nám.</t>
  </si>
  <si>
    <t>Mateřská škola, Uherský Brod, Svatopluka Čecha 1528, okres Uherské Hradiště</t>
  </si>
  <si>
    <t>Mateřská škola, Uherský Brod - Těšov, Školní 130, okres Uherské Hradiště</t>
  </si>
  <si>
    <t>Mateřská škola Olšava, Uherský Brod, U Školky 2148, okres Uherské Hradiště</t>
  </si>
  <si>
    <t>Mateřská škola, Uherský Brod, Obchodní 1639, okres Uherské Hradiště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</si>
  <si>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</si>
  <si>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</si>
  <si>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</si>
  <si>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</si>
  <si>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</si>
  <si>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</si>
  <si>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</si>
  <si>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</si>
  <si>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</si>
  <si>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</si>
  <si>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</si>
  <si>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</si>
  <si>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</si>
  <si>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</si>
  <si>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</si>
  <si>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</si>
  <si>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</si>
  <si>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</si>
  <si>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</si>
  <si>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</si>
  <si>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</si>
  <si>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</si>
  <si>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</si>
  <si>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</si>
  <si>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</si>
  <si>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</si>
  <si>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</si>
  <si>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</si>
  <si>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</si>
  <si>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</si>
  <si>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</si>
  <si>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</si>
  <si>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</si>
  <si>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</si>
  <si>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</si>
  <si>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cestovního ruchu a Jazyková škola s právem státní jazykové zkoušky, s.r.o.</t>
  </si>
  <si>
    <t>U Kantorka</t>
  </si>
  <si>
    <t>Střední škola informatiky, elektrotechniky a řemesel Rožnov pod Radhoštěm</t>
  </si>
  <si>
    <t>Střední škola zemědělská a přírodovědná Rožnov pod Radhoštěm</t>
  </si>
  <si>
    <t>nábřeží Dukelských hrdinů</t>
  </si>
  <si>
    <t>Základní škola Rožnov pod Radhoštěm, Tyršovo nábřeží</t>
  </si>
  <si>
    <t>Tyršovo nábřeží</t>
  </si>
  <si>
    <t>Valašské Meziříčí</t>
  </si>
  <si>
    <t>Odborné učiliště Kelč</t>
  </si>
  <si>
    <t>Kelč</t>
  </si>
  <si>
    <t>Střední uměleckoprůmyslová škola sklářská Valašské Meziříčí</t>
  </si>
  <si>
    <t>Základní škola Salvátor</t>
  </si>
  <si>
    <t>Králova</t>
  </si>
  <si>
    <t>Zašová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</si>
  <si>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</si>
  <si>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</si>
  <si>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Křižná</t>
  </si>
  <si>
    <t>Vsetín</t>
  </si>
  <si>
    <t>Masarykovo gymnázium, Střední zdravotnická škola a Vyšší odborná škola zdravotnická Vsetín</t>
  </si>
  <si>
    <t>Pod Pecníkem</t>
  </si>
  <si>
    <t>Střední průmyslová škola strojnická Vsetín</t>
  </si>
  <si>
    <t>Dětský domov Liptál</t>
  </si>
  <si>
    <t>Liptál</t>
  </si>
  <si>
    <t>Základní škola INTEGRA Vsetín</t>
  </si>
  <si>
    <t>Na Rybníkách</t>
  </si>
  <si>
    <t>Základní škola Halenkov 25</t>
  </si>
  <si>
    <t>Halenkov</t>
  </si>
  <si>
    <t>Základní škola Horní Lideč 130</t>
  </si>
  <si>
    <t>Horní Lideč</t>
  </si>
  <si>
    <t>Základní škola, Mateřská škola a Praktická škola Vsetín</t>
  </si>
  <si>
    <t>Turkmenská</t>
  </si>
  <si>
    <t>MATEŘSKÁ ŠKOLA TEDDY BEAR s.r.o.</t>
  </si>
  <si>
    <t>Mateřská škola Vidče, okres Vsetín</t>
  </si>
  <si>
    <t>Vidče</t>
  </si>
  <si>
    <t>Základní škola Zubří, okres Vsetín</t>
  </si>
  <si>
    <t>Zubří</t>
  </si>
  <si>
    <t>Mateřská škola DUHA, Na Potoku 369, Zubří, okres Vsetín</t>
  </si>
  <si>
    <t>Na Potoku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</si>
  <si>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</si>
  <si>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</si>
  <si>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</si>
  <si>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</si>
  <si>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</si>
  <si>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</si>
  <si>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</si>
  <si>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</si>
  <si>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</si>
  <si>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</si>
  <si>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</si>
  <si>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</si>
  <si>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</si>
  <si>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</si>
  <si>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</si>
  <si>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</si>
  <si>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</si>
  <si>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</si>
  <si>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</si>
  <si>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</si>
  <si>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škola, Prostřední Bečva, okres Vsetín</t>
  </si>
  <si>
    <t>Prostřední Bečva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</si>
  <si>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</si>
  <si>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</si>
  <si>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</si>
  <si>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</si>
  <si>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</si>
  <si>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</si>
  <si>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</si>
  <si>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</si>
  <si>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</si>
  <si>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</si>
  <si>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</si>
  <si>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Mateřská škola Kelč, okres Vsetín, příspěvková organizace</t>
  </si>
  <si>
    <t>Mateřská škola Zašová, okres Vsetín</t>
  </si>
  <si>
    <t>Mateřská škola Lešná, okres Vsetín</t>
  </si>
  <si>
    <t>Lešná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</si>
  <si>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</si>
  <si>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</si>
  <si>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</si>
  <si>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</si>
  <si>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</si>
  <si>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Podlesí 234, okres Vsetín,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</si>
  <si>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</si>
  <si>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</si>
  <si>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</si>
  <si>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</si>
  <si>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</si>
  <si>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</si>
  <si>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</si>
  <si>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</si>
  <si>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Kladeruby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</si>
  <si>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</si>
  <si>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</si>
  <si>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</si>
  <si>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</si>
  <si>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</si>
  <si>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</si>
  <si>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</si>
  <si>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</si>
  <si>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</si>
  <si>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</si>
  <si>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Základní škola a Mateřská škola Police, okres Vsetín, příspěvková organizace</t>
  </si>
  <si>
    <t>Police</t>
  </si>
  <si>
    <t>Základní škola a Mateřská škola Poličná 276, příspěvková organizace</t>
  </si>
  <si>
    <t>Poličná</t>
  </si>
  <si>
    <t>Mateřská škola Krhová, příspěvková organizace</t>
  </si>
  <si>
    <t>Základní škola a mateřská škola Loučka, okres Vsetín, příspěvková organizace</t>
  </si>
  <si>
    <t>Loučka</t>
  </si>
  <si>
    <t>Mateřská škola Vsetín, Trávníky 1218</t>
  </si>
  <si>
    <t>Josefa Sousedíka</t>
  </si>
  <si>
    <t>Mateřská škola Vsetín, Kobzáňova 1537</t>
  </si>
  <si>
    <t>Kobzáňova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</si>
  <si>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</si>
  <si>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</si>
  <si>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</si>
  <si>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</si>
  <si>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</si>
  <si>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</si>
  <si>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</si>
  <si>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</si>
  <si>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</si>
  <si>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</si>
  <si>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</si>
  <si>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</si>
  <si>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</si>
  <si>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Mateřská škola Valašská Polanka, okres Vsetín</t>
  </si>
  <si>
    <t>Valašská Polanka</t>
  </si>
  <si>
    <t>Základní škola Velké Karlovice, okres Vsetín</t>
  </si>
  <si>
    <t>Velké Karlovice</t>
  </si>
  <si>
    <t>Střelná</t>
  </si>
  <si>
    <t>Mateřská škola Hošťálková, okres Vsetín</t>
  </si>
  <si>
    <t>Mateřská škola Hovězí, okres Vsetín</t>
  </si>
  <si>
    <t>Hovězí</t>
  </si>
  <si>
    <t>Mateřská škola Nový Hrozenkov 736, okres Vsetín</t>
  </si>
  <si>
    <t>Nový Hrozenkov</t>
  </si>
  <si>
    <t>Růžďka</t>
  </si>
  <si>
    <t>Základní škola Vsetín, Luh 1544</t>
  </si>
  <si>
    <t>Jasenická</t>
  </si>
  <si>
    <t>Základní škola Růžďka, okres Vsetín</t>
  </si>
  <si>
    <t>Mateřská škola Vsetín, Luh I 1832</t>
  </si>
  <si>
    <t>Mateřská škola Vsetín, Sychrov 96</t>
  </si>
  <si>
    <t>MUDr. Františka Sovy</t>
  </si>
  <si>
    <t>Mateřská škola Vsetín, Rokytnice 425</t>
  </si>
  <si>
    <t>Mateřská škola Vsetín, Benátky 1175</t>
  </si>
  <si>
    <t>Mateřská škola Halenkov, okres Vsetín</t>
  </si>
  <si>
    <t>Mateřská škola Horní Lideč, okres Vsetín</t>
  </si>
  <si>
    <t>Lačnov</t>
  </si>
  <si>
    <t>Základní škola Huslenky, okres Vsetín</t>
  </si>
  <si>
    <t>Základní škola Lačnov, okres Vsetín</t>
  </si>
  <si>
    <t>Základní škola Střelná, okres Vsetín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</si>
  <si>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</si>
  <si>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</si>
  <si>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</si>
  <si>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</si>
  <si>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</si>
  <si>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</si>
  <si>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</si>
  <si>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</si>
  <si>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</si>
  <si>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</si>
  <si>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Vsetín, Jasenka 757, příspěvková organizace</t>
  </si>
  <si>
    <t>Dolní Jasenka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</si>
  <si>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</si>
  <si>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</si>
  <si>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</si>
  <si>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</si>
  <si>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</si>
  <si>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</si>
  <si>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</si>
  <si>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</si>
  <si>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</si>
  <si>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</si>
  <si>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</si>
  <si>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</si>
  <si>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</si>
  <si>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</si>
  <si>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</si>
  <si>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</si>
  <si>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</si>
  <si>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</si>
  <si>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Lhota u Vsetína, příspěvková organizace</t>
  </si>
  <si>
    <t>Lhota u Vsetína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</si>
  <si>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</si>
  <si>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</si>
  <si>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</si>
  <si>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</si>
  <si>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</si>
  <si>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</si>
  <si>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</si>
  <si>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Základní škola Slavičín, Hrádek na Vlárské dráze</t>
  </si>
  <si>
    <t>Družstevní I</t>
  </si>
  <si>
    <t>Střední odborná škola Luhačovice</t>
  </si>
  <si>
    <t>Otrokovice</t>
  </si>
  <si>
    <t>Střední průmyslová škola Otrokovice</t>
  </si>
  <si>
    <t>tř. Tomáše Bati</t>
  </si>
  <si>
    <t>Základní škola Otrokovice, Komenského</t>
  </si>
  <si>
    <t>Mateřská škola Klubíčko Tlumačov, s.r.o.</t>
  </si>
  <si>
    <t>U Trojice</t>
  </si>
  <si>
    <t>LAPP Czech Republic s. r. o.</t>
  </si>
  <si>
    <t>DOBRÁ Montessori základní škola a mateřská škola s. r. o.</t>
  </si>
  <si>
    <t>Halenkovice</t>
  </si>
  <si>
    <t>Gymnázium Valašské Klobouky</t>
  </si>
  <si>
    <t>Střední odborné učiliště Valašské Klobouky</t>
  </si>
  <si>
    <t>Brumovská</t>
  </si>
  <si>
    <t>Dětský domov, Základní škola a Praktická škola Valašské Klobouky</t>
  </si>
  <si>
    <t>Vizovice</t>
  </si>
  <si>
    <t>Střední škola oděvní a služeb Vizovice</t>
  </si>
  <si>
    <t>Dětský domov a Základní škola Vizovice</t>
  </si>
  <si>
    <t>3. května</t>
  </si>
  <si>
    <t>Zlín</t>
  </si>
  <si>
    <t>třída Svobody</t>
  </si>
  <si>
    <t>Zádveřice-Raková</t>
  </si>
  <si>
    <t>Zlínská soukromá vyšší odborná škola umění, o.p.s.</t>
  </si>
  <si>
    <t>Dřevnická</t>
  </si>
  <si>
    <t>Střední průmyslová škola Zlín</t>
  </si>
  <si>
    <t>třída Tomáše Bati</t>
  </si>
  <si>
    <t>Gymnázium a Jazyková škola s právem státní jazykové zkoušky Zlín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</si>
  <si>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</si>
  <si>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</si>
  <si>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</si>
  <si>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</si>
  <si>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</si>
  <si>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Církevní základní škola a mateřská škola ve Zlíně</t>
  </si>
  <si>
    <t>Základní škola Zlín, Mostní</t>
  </si>
  <si>
    <t>Mostní</t>
  </si>
  <si>
    <t>Dětský domov, Mateřská škola, Základní škola a Praktická škola Zlín</t>
  </si>
  <si>
    <t>Lazy VI</t>
  </si>
  <si>
    <t>Střední průmyslová škola polytechnická - Centrum odborné přípravy Zlín</t>
  </si>
  <si>
    <t>Nad Ovčírnou IV</t>
  </si>
  <si>
    <t>Základní škola Zlín, Středová</t>
  </si>
  <si>
    <t>Středová</t>
  </si>
  <si>
    <t>Střední škola filmová, multimediální a počítačových technologií, s.r.o.</t>
  </si>
  <si>
    <t>Filmová</t>
  </si>
  <si>
    <t>Univerzitní mateřská škola Qočna</t>
  </si>
  <si>
    <t>Montessori Zlín - základní škola a mateřská škola Motýlek</t>
  </si>
  <si>
    <t>ScioŠkola Zlín - základní škola, s.r.o.</t>
  </si>
  <si>
    <t>Základní škola JINOTAJ Zlín, s.r.o.</t>
  </si>
  <si>
    <t>Vavrečkova</t>
  </si>
  <si>
    <t>Mateřská škola Zlín, Družstevní 4514, příspěvková organizace</t>
  </si>
  <si>
    <t>Mateřská škola Zlín, Dětská 4698, příspěvková organizace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</si>
  <si>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</si>
  <si>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</si>
  <si>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</si>
  <si>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</si>
  <si>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Mateřská škola Fryšták, okres Zlín, příspěvková organizace</t>
  </si>
  <si>
    <t>Fryšták</t>
  </si>
  <si>
    <t>Mateřská škola Zlín, Sokolská 3961, příspěvková organizace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</si>
  <si>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</si>
  <si>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</si>
  <si>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</si>
  <si>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</si>
  <si>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</si>
  <si>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</si>
  <si>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</si>
  <si>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</si>
  <si>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Mateřská škola Zlín, Osvoboditelů 3778, příspěvková organizace</t>
  </si>
  <si>
    <t>Mateřská škola Zlín, Potoky 4224, příspěvková organizace</t>
  </si>
  <si>
    <t>Potoky</t>
  </si>
  <si>
    <t>Mateřská škola Zlín, Štefánikova 2222, příspěvková organizace</t>
  </si>
  <si>
    <t>Mateřská škola Zlín, Mariánské nám. 141, příspěvková organizace</t>
  </si>
  <si>
    <t>Mariánské náměstí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</si>
  <si>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</si>
  <si>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</si>
  <si>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</si>
  <si>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</si>
  <si>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Zlín, Slovenská 3660, příspěvková organizace</t>
  </si>
  <si>
    <t>Mateřská škola Lhota, okres Zlín</t>
  </si>
  <si>
    <t>Mateřská škola Zlín, M. Knesla 4056, příspěvková organizace</t>
  </si>
  <si>
    <t>M. Knesla</t>
  </si>
  <si>
    <t>Mateřská škola Zlín, tř. Svobody 835, příspěvková organizace</t>
  </si>
  <si>
    <t>Mateřská škola Lípa, okres Zlín, příspěvková organizace</t>
  </si>
  <si>
    <t>Lípa</t>
  </si>
  <si>
    <t>Mateřská škola Velký Ořechov, okres Zlín, příspěvková organizace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</si>
  <si>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</si>
  <si>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</si>
  <si>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</si>
  <si>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</si>
  <si>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</si>
  <si>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</si>
  <si>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</si>
  <si>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</si>
  <si>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</si>
  <si>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</si>
  <si>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</si>
  <si>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</si>
  <si>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</si>
  <si>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</si>
  <si>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</si>
  <si>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</si>
  <si>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</si>
  <si>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</si>
  <si>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</si>
  <si>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</si>
  <si>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</si>
  <si>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</si>
  <si>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</si>
  <si>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</si>
  <si>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</si>
  <si>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</si>
  <si>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</si>
  <si>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</si>
  <si>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</si>
  <si>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</si>
  <si>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</si>
  <si>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</si>
  <si>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</si>
  <si>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</si>
  <si>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</si>
  <si>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</si>
  <si>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</si>
  <si>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</si>
  <si>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</si>
  <si>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</si>
  <si>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</si>
  <si>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</si>
  <si>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</si>
  <si>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</si>
  <si>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</si>
  <si>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Mateřská škola Lukov, příspěvková organizace</t>
  </si>
  <si>
    <t>K Lůčkám</t>
  </si>
  <si>
    <t>Základní škola a Mateřská škola Želechovice nad Dřevnicí, příspěvková organizace</t>
  </si>
  <si>
    <t>4. května</t>
  </si>
  <si>
    <t>Želechovice nad Dřevnicí</t>
  </si>
  <si>
    <t>Mateřská škola Luhačovice, okres Zlín, příspěvková organizace</t>
  </si>
  <si>
    <t>Mateřská škola Slavičín - Vlára, příspěvková organizace</t>
  </si>
  <si>
    <t>Nad Ovčírnou</t>
  </si>
  <si>
    <t>Mateřská škola Slavičín - Malé Pole, příspěvková organizace</t>
  </si>
  <si>
    <t>Základní škola a Mateřská škola Šanov</t>
  </si>
  <si>
    <t>Základní škola a mateřská škola Sehradice okres Zlín, příspěvková organizace</t>
  </si>
  <si>
    <t>Sehradice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</si>
  <si>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</si>
  <si>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</si>
  <si>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</si>
  <si>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</si>
  <si>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</si>
  <si>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</si>
  <si>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a Mateřská škola Slopné, okres Zlín, příspěvková organizace</t>
  </si>
  <si>
    <t>Slopné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</si>
  <si>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</si>
  <si>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</si>
  <si>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</si>
  <si>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Mateřská škola Napajedla, Komenského 1159, okres Zlín, příspěvková organizace</t>
  </si>
  <si>
    <t>Napajedla</t>
  </si>
  <si>
    <t>Mateřská škola Otrokovice, příspěvková organizace</t>
  </si>
  <si>
    <t>Mateřská škola Tlumačov, okres Zlín, příspěvková organizace</t>
  </si>
  <si>
    <t>Základní škola a Mateřská škola Žlutava, okres Zlín, příspěvková organizace</t>
  </si>
  <si>
    <t>Žlutava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</si>
  <si>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</si>
  <si>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</si>
  <si>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</si>
  <si>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</si>
  <si>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</si>
  <si>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</si>
  <si>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</si>
  <si>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</si>
  <si>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</si>
  <si>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</si>
  <si>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Mateřská škola Štítná nad Vláří, okres Zlín</t>
  </si>
  <si>
    <t>Štítná nad Vláří-Popov</t>
  </si>
  <si>
    <t>Mateřská škola Brumov - Bylnice, okres Zlín, příspěvková organizace</t>
  </si>
  <si>
    <t>Družba</t>
  </si>
  <si>
    <t>Brumov-Bylnice</t>
  </si>
  <si>
    <t>Mateřská škola Vlachovice, okres Zlín, příspěvková organizace</t>
  </si>
  <si>
    <t>Vlachovice</t>
  </si>
  <si>
    <t>Mateřská škola Valašské Klobouky, okres Zlín, příspěvková organizace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</si>
  <si>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</si>
  <si>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</si>
  <si>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</si>
  <si>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</si>
  <si>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</si>
  <si>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</si>
  <si>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</si>
  <si>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</si>
  <si>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</si>
  <si>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</si>
  <si>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</si>
  <si>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Mateřská škola Vizovice, okres Zlín</t>
  </si>
  <si>
    <t>Palackého Nám.</t>
  </si>
  <si>
    <t>Základní škola Trnava, okr. Zlín</t>
  </si>
  <si>
    <t>Trnava</t>
  </si>
  <si>
    <t>Mateřská škola Hrobice, okres Zlín, příspěvková organizace</t>
  </si>
  <si>
    <t>Hrobice</t>
  </si>
  <si>
    <t>Mateřská škola Zádveřice - Raková, okres Zlín, příspěvková organizace</t>
  </si>
  <si>
    <t>Mateřská škola Jasenná, okres Zlín, příspěvková organizace</t>
  </si>
  <si>
    <t>Mateřská škola Sluníčko, Slušovice, příspěvková organizace</t>
  </si>
  <si>
    <t>Slušovice</t>
  </si>
  <si>
    <t>Mateřská škola Trnava, okres Zlín, příspěvková organizace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</si>
  <si>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</si>
  <si>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</si>
  <si>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</si>
  <si>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</si>
  <si>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</si>
  <si>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</si>
  <si>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</si>
  <si>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</si>
  <si>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</si>
  <si>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</si>
  <si>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Základní škola a Mateřská škola Veselá, okres Zlín, příspěvková organizace</t>
  </si>
  <si>
    <t>Kraj Vysočina</t>
  </si>
  <si>
    <t xml:space="preserve">Žďár nad Sázavou 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</si>
  <si>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</si>
  <si>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</si>
  <si>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</si>
  <si>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</si>
  <si>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</si>
  <si>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Mateřská škola Lísek - příspěvková organizace</t>
  </si>
  <si>
    <t>Lísek</t>
  </si>
  <si>
    <t>Mateřská škola Bystřice nad Pernštejnem, příspěvková organizace</t>
  </si>
  <si>
    <t>Mateřská škola Rozsochy, okres Žďár nad Sázavou, příspěvková organizace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</si>
  <si>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</si>
  <si>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</si>
  <si>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</si>
  <si>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</si>
  <si>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</si>
  <si>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</si>
  <si>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</si>
  <si>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</si>
  <si>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</si>
  <si>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</si>
  <si>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</si>
  <si>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</si>
  <si>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</si>
  <si>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</si>
  <si>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</si>
  <si>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</si>
  <si>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</si>
  <si>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</si>
  <si>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Základní škola Prosetín a Mateřská škola Prosetín, okres Žďár nad Sázavou, příspěvková organizace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</si>
  <si>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</si>
  <si>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</si>
  <si>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</si>
  <si>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</si>
  <si>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</si>
  <si>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</si>
  <si>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</si>
  <si>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</si>
  <si>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</si>
  <si>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</si>
  <si>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</si>
  <si>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Obchodní akademie a Hotelová škola Havlíčkův Brod</t>
  </si>
  <si>
    <t>Bratříků</t>
  </si>
  <si>
    <t>Mateřská škola a Základní škola Slunečnice</t>
  </si>
  <si>
    <t>Okrouhlice</t>
  </si>
  <si>
    <t>Základní škola a mateřská škola Lučice</t>
  </si>
  <si>
    <t>Lučice</t>
  </si>
  <si>
    <t>Mateřská škola Přibyslav</t>
  </si>
  <si>
    <t>Přibyslav</t>
  </si>
  <si>
    <t>Základní škola a mateřská škola Dlouhá Ves, okres Havlíčkův Brod</t>
  </si>
  <si>
    <t>Základní škola a mateřská škola Dolní Krupá,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</si>
  <si>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</si>
  <si>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</si>
  <si>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</si>
  <si>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</si>
  <si>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</si>
  <si>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</si>
  <si>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</si>
  <si>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</si>
  <si>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</si>
  <si>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</si>
  <si>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</si>
  <si>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</si>
  <si>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</si>
  <si>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</si>
  <si>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</si>
  <si>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</si>
  <si>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</si>
  <si>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</si>
  <si>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</si>
  <si>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</si>
  <si>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</si>
  <si>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</si>
  <si>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</si>
  <si>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</si>
  <si>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</si>
  <si>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</si>
  <si>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</si>
  <si>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</si>
  <si>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</si>
  <si>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</si>
  <si>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</si>
  <si>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</si>
  <si>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</si>
  <si>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</si>
  <si>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Korálky Havlíčkův Brod</t>
  </si>
  <si>
    <t xml:space="preserve">Pelhřimov </t>
  </si>
  <si>
    <t>Humpolec</t>
  </si>
  <si>
    <t>Střední škola informatiky a cestovního ruchu SČMSD Humpolec, s.r.o.</t>
  </si>
  <si>
    <t>Hradská</t>
  </si>
  <si>
    <t>Senožaty</t>
  </si>
  <si>
    <t>Základní škola Želiv, okres Pelhřimov</t>
  </si>
  <si>
    <t>Želiv</t>
  </si>
  <si>
    <t>Základní škola Senožaty, okres Pelhřimov</t>
  </si>
  <si>
    <t>Mateřská škola Paraplíčko Želiv 251, okr. Pelhřimov</t>
  </si>
  <si>
    <t>Mateřská škola Humpolec, Smetanova 1526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</si>
  <si>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</si>
  <si>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</si>
  <si>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</si>
  <si>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</si>
  <si>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</si>
  <si>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Chotěboř</t>
  </si>
  <si>
    <t>Základní škola a Praktická škola Chotěboř</t>
  </si>
  <si>
    <t>Vyšší odborná škola, Obchodní akademie a Střední odborné učiliště technické Chotěboř</t>
  </si>
  <si>
    <t>Nová Ves u Chotěboře</t>
  </si>
  <si>
    <t>Mateřská škola Krucemburk, okres Havlíčkův Brod</t>
  </si>
  <si>
    <t>Javorová</t>
  </si>
  <si>
    <t>Krucemburk</t>
  </si>
  <si>
    <t>Mateřská škola Chotěboř, Březová 272, okres Havlíčkův Brod</t>
  </si>
  <si>
    <t>Mateřská škola Víska se speciální třídou</t>
  </si>
  <si>
    <t>Víska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</si>
  <si>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</si>
  <si>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</si>
  <si>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</si>
  <si>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</si>
  <si>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</si>
  <si>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</si>
  <si>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</si>
  <si>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</si>
  <si>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</si>
  <si>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</si>
  <si>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</si>
  <si>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</si>
  <si>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</si>
  <si>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</si>
  <si>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</si>
  <si>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</si>
  <si>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</si>
  <si>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</si>
  <si>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</si>
  <si>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Jihlava</t>
  </si>
  <si>
    <t>Základní škola a Mateřská škola Věžnice, příspěvková organizace</t>
  </si>
  <si>
    <t>Věžnice</t>
  </si>
  <si>
    <t xml:space="preserve">Jihlava </t>
  </si>
  <si>
    <t>Škola ekonomiky a cestovního ruchu, soukromá střední odborná škola s.r.o.</t>
  </si>
  <si>
    <t>Rantířovská</t>
  </si>
  <si>
    <t>Gymnázium Jihlava</t>
  </si>
  <si>
    <t>Střední odborná škola sociální u Matky Boží Jihlava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</si>
  <si>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</si>
  <si>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</si>
  <si>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</si>
  <si>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</si>
  <si>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</si>
  <si>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</si>
  <si>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</si>
  <si>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</si>
  <si>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</si>
  <si>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</si>
  <si>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FARMEKO - Vyšší odborná škola zdravotnická a Střední odborná škola, s.r.o.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</si>
  <si>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</si>
  <si>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</si>
  <si>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</si>
  <si>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</si>
  <si>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Indusova</t>
  </si>
  <si>
    <t>Polná</t>
  </si>
  <si>
    <t>Mateřská škola Jersín 80, příspěvková organizace</t>
  </si>
  <si>
    <t>Jersín</t>
  </si>
  <si>
    <t>Mateřská škola Polná, příspěvková organizace</t>
  </si>
  <si>
    <t>Varhánkova</t>
  </si>
  <si>
    <t>Mateřská škola Třešť, příspěvková organizace</t>
  </si>
  <si>
    <t>Základní škola Třešť</t>
  </si>
  <si>
    <t>Mateřská škola a Speciálně pedagogické centrum Jihlava, příspěvková organizace</t>
  </si>
  <si>
    <t>Mateřská škola Mozaika Jihlava, Březinova 114, příspěvková organizace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</si>
  <si>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</si>
  <si>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</si>
  <si>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</si>
  <si>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</si>
  <si>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</si>
  <si>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</si>
  <si>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</si>
  <si>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</si>
  <si>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</si>
  <si>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</si>
  <si>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</si>
  <si>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a mateřská škola Vyskytná nad Jihlavou, příspěvková organizace</t>
  </si>
  <si>
    <t>Vyskytná nad Jihlavou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</si>
  <si>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</si>
  <si>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</si>
  <si>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</si>
  <si>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</si>
  <si>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</si>
  <si>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</si>
  <si>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</si>
  <si>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</si>
  <si>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</si>
  <si>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</si>
  <si>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</si>
  <si>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</si>
  <si>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</si>
  <si>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</si>
  <si>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</si>
  <si>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</si>
  <si>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</si>
  <si>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</si>
  <si>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</si>
  <si>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</si>
  <si>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</si>
  <si>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</si>
  <si>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</si>
  <si>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</si>
  <si>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</si>
  <si>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</si>
  <si>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</si>
  <si>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</si>
  <si>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</si>
  <si>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</si>
  <si>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</si>
  <si>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</si>
  <si>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</si>
  <si>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</si>
  <si>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</si>
  <si>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</si>
  <si>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</si>
  <si>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speciální a Praktická škola Jihlava, příspěvková organizace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</si>
  <si>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</si>
  <si>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</si>
  <si>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</si>
  <si>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</si>
  <si>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</si>
  <si>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</si>
  <si>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</si>
  <si>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</si>
  <si>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</si>
  <si>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</si>
  <si>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</si>
  <si>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</si>
  <si>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</si>
  <si>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</si>
  <si>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Jemnice</t>
  </si>
  <si>
    <t>Mateřská škola Jabula</t>
  </si>
  <si>
    <t>Mateřská škola v Jemnici, příspěvková organizace</t>
  </si>
  <si>
    <t>Mateřská škola Moravské Budějovice, příspěvková organizace</t>
  </si>
  <si>
    <t>Fišerova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</si>
  <si>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</si>
  <si>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</si>
  <si>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</si>
  <si>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</si>
  <si>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</si>
  <si>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</si>
  <si>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</si>
  <si>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</si>
  <si>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</si>
  <si>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</si>
  <si>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</si>
  <si>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</si>
  <si>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</si>
  <si>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</si>
  <si>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</si>
  <si>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</si>
  <si>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</si>
  <si>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</si>
  <si>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</si>
  <si>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</si>
  <si>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</si>
  <si>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</si>
  <si>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</si>
  <si>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</si>
  <si>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Mateřská škola Police, příspěvková organizace</t>
  </si>
  <si>
    <t>Náměšť nad Oslavou</t>
  </si>
  <si>
    <t>Základní škola Rapotice, příspěvková organizace</t>
  </si>
  <si>
    <t>Rapotice</t>
  </si>
  <si>
    <t>Základní škola Mohelno, okres Třebíč</t>
  </si>
  <si>
    <t>Mohelno</t>
  </si>
  <si>
    <t>Mateřská škola Mohelno, příspěvková organizace</t>
  </si>
  <si>
    <t>Mateřská škola Náměšť nad Oslavou Husova, příspěvková organizace</t>
  </si>
  <si>
    <t>Mateřská škola Náměšť nad Oslavou Třebíčská, příspěvková organizace</t>
  </si>
  <si>
    <t>Třebíčská</t>
  </si>
  <si>
    <t>Základní škola a mateřská škola, Studenec, okres Třebíč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</si>
  <si>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</si>
  <si>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</si>
  <si>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</si>
  <si>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</si>
  <si>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</si>
  <si>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</si>
  <si>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</si>
  <si>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</si>
  <si>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</si>
  <si>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</si>
  <si>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Gymnázium Vincence Makovského se sportovními třídami 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</si>
  <si>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</si>
  <si>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</si>
  <si>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</si>
  <si>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</si>
  <si>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</si>
  <si>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Mateřská škola Bobrová, příspěvková organizace</t>
  </si>
  <si>
    <t>Bobrová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</si>
  <si>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</si>
  <si>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</si>
  <si>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</si>
  <si>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</si>
  <si>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</si>
  <si>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</si>
  <si>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</si>
  <si>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</si>
  <si>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</si>
  <si>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</si>
  <si>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</si>
  <si>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</si>
  <si>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</si>
  <si>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</si>
  <si>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</si>
  <si>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</si>
  <si>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</si>
  <si>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</si>
  <si>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</si>
  <si>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</si>
  <si>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</si>
  <si>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</si>
  <si>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</si>
  <si>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</si>
  <si>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</si>
  <si>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</si>
  <si>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</si>
  <si>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Jatecká</t>
  </si>
  <si>
    <t>Obrataň</t>
  </si>
  <si>
    <t>Základní škola Pacov</t>
  </si>
  <si>
    <t>Mateřská škola Pacov, Jatecká 571</t>
  </si>
  <si>
    <t>Mateřská škola Za Branou</t>
  </si>
  <si>
    <t>Jana Vojny</t>
  </si>
  <si>
    <t>Základní škola a mateřská škola Obrataň</t>
  </si>
  <si>
    <t>Základní škola a Mateřská škola Lukavec</t>
  </si>
  <si>
    <t>Na Podskalí</t>
  </si>
  <si>
    <t>Pelhřimov</t>
  </si>
  <si>
    <t>Základní škola Pelhřimov, Komenského 1326</t>
  </si>
  <si>
    <t>Gymnázium a Obchodní akademie Pelhřimov</t>
  </si>
  <si>
    <t>Vyšší odborná škola a Střední škola hotelová SČMSD Pelhřimov, s.r.o.</t>
  </si>
  <si>
    <t>Slovanského bratrství</t>
  </si>
  <si>
    <t>Základní škola Vlásenický dvůr</t>
  </si>
  <si>
    <t>Nová Cerekev</t>
  </si>
  <si>
    <t>Nový Rychnov</t>
  </si>
  <si>
    <t>Mateřská škola Počátky, okres Pelhřimov</t>
  </si>
  <si>
    <t>Počátky</t>
  </si>
  <si>
    <t>Mateřská škola Pelhřimov, příspěvková organizace</t>
  </si>
  <si>
    <t>Mateřská škola Horní Cerekev, okres Pelhřimov</t>
  </si>
  <si>
    <t>Horní Cerekev</t>
  </si>
  <si>
    <t>Mateřská škola se speciálními třídami Kamenice nad Lipou, Na Besídce 632, okres Pelhřimov</t>
  </si>
  <si>
    <t>Za Kult. domem</t>
  </si>
  <si>
    <t>Kamenice nad Lipou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</si>
  <si>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</si>
  <si>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</si>
  <si>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</si>
  <si>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</si>
  <si>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</si>
  <si>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</si>
  <si>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</si>
  <si>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</si>
  <si>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</si>
  <si>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</si>
  <si>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</si>
  <si>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</si>
  <si>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</si>
  <si>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</si>
  <si>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</si>
  <si>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</si>
  <si>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</si>
  <si>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</si>
  <si>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</si>
  <si>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</si>
  <si>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</si>
  <si>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</si>
  <si>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</si>
  <si>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</si>
  <si>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</si>
  <si>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</si>
  <si>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</si>
  <si>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</si>
  <si>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</si>
  <si>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</si>
  <si>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</si>
  <si>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Akademie - Vyšší odborná škola, Gymnázium a Střední odborná škola uměleckoprůmyslová Světlá nad Sázavou</t>
  </si>
  <si>
    <t>Mateřská škola Ledeč nad Sázavou</t>
  </si>
  <si>
    <t>Stínadla</t>
  </si>
  <si>
    <t>Mateřská škola Světlá nad Sázavou, Lánecká 698, příspěvková organizace</t>
  </si>
  <si>
    <t>Lánecká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</si>
  <si>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</si>
  <si>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</si>
  <si>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</si>
  <si>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</si>
  <si>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</si>
  <si>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</si>
  <si>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</si>
  <si>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</si>
  <si>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</si>
  <si>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</si>
  <si>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</si>
  <si>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</si>
  <si>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</si>
  <si>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</si>
  <si>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</si>
  <si>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Telč</t>
  </si>
  <si>
    <t>Mateřská škola Telč, příspěvková organizace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</si>
  <si>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</si>
  <si>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</si>
  <si>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</si>
  <si>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</si>
  <si>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</si>
  <si>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</si>
  <si>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</si>
  <si>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</si>
  <si>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</si>
  <si>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</si>
  <si>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</si>
  <si>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</si>
  <si>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Třebíč</t>
  </si>
  <si>
    <t>Vyšší odborná škola a Střední škola veterinární, zemědělská a zdravotnická Třebíč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</si>
  <si>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</si>
  <si>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</si>
  <si>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</si>
  <si>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</si>
  <si>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</si>
  <si>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</si>
  <si>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Hrotovice</t>
  </si>
  <si>
    <t>Soukromý dětský domov, s.r.o.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</si>
  <si>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</si>
  <si>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</si>
  <si>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</si>
  <si>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</si>
  <si>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</si>
  <si>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Mateřská škola Světýlko s.r.o.</t>
  </si>
  <si>
    <t>Soukromá střední škola zemědělská s.r.o.</t>
  </si>
  <si>
    <t>Pozďatín</t>
  </si>
  <si>
    <t>Kindergarten At The Castle - Mateřská škola Na Hradě, z.s.</t>
  </si>
  <si>
    <t>Základní škola Světlo s.r.o.</t>
  </si>
  <si>
    <t>Základní škola Třebíč, Benešova 585</t>
  </si>
  <si>
    <t>Speciální mateřská škola Třebíč</t>
  </si>
  <si>
    <t>Mateřská škola Budišov - příspěvková organizace</t>
  </si>
  <si>
    <t>Základní škola Třebíč Týnská 8</t>
  </si>
  <si>
    <t>Týnská</t>
  </si>
  <si>
    <t>Mateřská škola DUHA Třebíč</t>
  </si>
  <si>
    <t>Jar. Haška</t>
  </si>
  <si>
    <t>Mateřská škola Hrotovice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</si>
  <si>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</si>
  <si>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</si>
  <si>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</si>
  <si>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</si>
  <si>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</si>
  <si>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</si>
  <si>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</si>
  <si>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</si>
  <si>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</si>
  <si>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</si>
  <si>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</si>
  <si>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</si>
  <si>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</si>
  <si>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</si>
  <si>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</si>
  <si>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</si>
  <si>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</si>
  <si>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</si>
  <si>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</si>
  <si>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</si>
  <si>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</si>
  <si>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</si>
  <si>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</si>
  <si>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</si>
  <si>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</si>
  <si>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</si>
  <si>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</si>
  <si>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</si>
  <si>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</si>
  <si>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</si>
  <si>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</si>
  <si>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</si>
  <si>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</si>
  <si>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</si>
  <si>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</si>
  <si>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</si>
  <si>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</si>
  <si>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</si>
  <si>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</si>
  <si>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</si>
  <si>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</si>
  <si>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</si>
  <si>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</si>
  <si>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</si>
  <si>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</si>
  <si>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</si>
  <si>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</si>
  <si>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</si>
  <si>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</si>
  <si>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</si>
  <si>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</si>
  <si>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</si>
  <si>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</si>
  <si>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</si>
  <si>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</si>
  <si>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</si>
  <si>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</si>
  <si>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</si>
  <si>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</si>
  <si>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</si>
  <si>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</si>
  <si>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</si>
  <si>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</si>
  <si>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</si>
  <si>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</si>
  <si>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</si>
  <si>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</si>
  <si>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</si>
  <si>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</si>
  <si>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</si>
  <si>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</si>
  <si>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</si>
  <si>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při dětské psychiatrické nemocnici Velká Bíteš</t>
  </si>
  <si>
    <t>Velká Bíteš</t>
  </si>
  <si>
    <t>Mateřská škola Měřín - příspěvková organizace</t>
  </si>
  <si>
    <t>Měřín</t>
  </si>
  <si>
    <t>Lavičky</t>
  </si>
  <si>
    <t>Základní škola a mateřská škola Tasov</t>
  </si>
  <si>
    <t>Mateřská škola Velká Bíteš, Masarykovo náměstí 86, příspěvková organizace</t>
  </si>
  <si>
    <t>Mateřská škola Velké Meziříčí, příspěvková organizace</t>
  </si>
  <si>
    <t>Základní škola Měřín</t>
  </si>
  <si>
    <t>Základní škola Netín, okres Žďár nad Sázavou</t>
  </si>
  <si>
    <t>Netín</t>
  </si>
  <si>
    <t>Mateřská škola Velká Bíteš, U Stadionu 538, příspěvková organizace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</si>
  <si>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</si>
  <si>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</si>
  <si>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</si>
  <si>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</si>
  <si>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</si>
  <si>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</si>
  <si>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</si>
  <si>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</si>
  <si>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</si>
  <si>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</si>
  <si>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</si>
  <si>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</si>
  <si>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</si>
  <si>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</si>
  <si>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</si>
  <si>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</si>
  <si>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</si>
  <si>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</si>
  <si>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</si>
  <si>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</si>
  <si>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</si>
  <si>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</si>
  <si>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</si>
  <si>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</si>
  <si>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</si>
  <si>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</si>
  <si>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</si>
  <si>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</si>
  <si>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</si>
  <si>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Žďár nad Sázavou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</si>
  <si>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</si>
  <si>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</si>
  <si>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</si>
  <si>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</si>
  <si>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Vyšší odborná škola a Střední průmyslová škola Žďár nad Sázavou</t>
  </si>
  <si>
    <t>Střední škola obchodní a služeb SČMSD, Žďár nad Sázavou, s.r.o.</t>
  </si>
  <si>
    <t>Základní škola Na Radosti</t>
  </si>
  <si>
    <t>Vojnův Městec</t>
  </si>
  <si>
    <t>Mateřská škola Nížkov, příspěvková organizace</t>
  </si>
  <si>
    <t>Nížkov</t>
  </si>
  <si>
    <t>Mateřská škola Žďár nad Sázavou, příspěvková organizace</t>
  </si>
  <si>
    <t>Ostrov nad Oslavou</t>
  </si>
  <si>
    <t>Základní škola 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</si>
  <si>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</si>
  <si>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</si>
  <si>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</si>
  <si>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</si>
  <si>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</si>
  <si>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</si>
  <si>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</si>
  <si>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</si>
  <si>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</si>
  <si>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</si>
  <si>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</si>
  <si>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</si>
  <si>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</si>
  <si>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</si>
  <si>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</si>
  <si>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</si>
  <si>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</si>
  <si>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</si>
  <si>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</si>
  <si>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</si>
  <si>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</si>
  <si>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</si>
  <si>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</si>
  <si>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</si>
  <si>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</si>
  <si>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</si>
  <si>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</si>
  <si>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</si>
  <si>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</si>
  <si>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</si>
  <si>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</si>
  <si>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60076089</t>
  </si>
  <si>
    <t>60075856</t>
  </si>
  <si>
    <t>60077689</t>
  </si>
  <si>
    <t>25167201</t>
  </si>
  <si>
    <t>00582239</t>
  </si>
  <si>
    <t>25157795</t>
  </si>
  <si>
    <t>25157426</t>
  </si>
  <si>
    <t>60076135</t>
  </si>
  <si>
    <t>60075902</t>
  </si>
  <si>
    <t>60076046</t>
  </si>
  <si>
    <t>00666122</t>
  </si>
  <si>
    <t>25184181</t>
  </si>
  <si>
    <t>60075911</t>
  </si>
  <si>
    <t>00582158</t>
  </si>
  <si>
    <t>60075970</t>
  </si>
  <si>
    <t>60646764</t>
  </si>
  <si>
    <t>25158392</t>
  </si>
  <si>
    <t>47234601</t>
  </si>
  <si>
    <t>49020790</t>
  </si>
  <si>
    <t>00513156</t>
  </si>
  <si>
    <t>00510874</t>
  </si>
  <si>
    <t>00582336</t>
  </si>
  <si>
    <t>60077590</t>
  </si>
  <si>
    <t>75050111</t>
  </si>
  <si>
    <t>28068769</t>
  </si>
  <si>
    <t>28086830</t>
  </si>
  <si>
    <t>28133447</t>
  </si>
  <si>
    <t>28431600</t>
  </si>
  <si>
    <t>03276759</t>
  </si>
  <si>
    <t>71294783</t>
  </si>
  <si>
    <t>03742725</t>
  </si>
  <si>
    <t>22612220</t>
  </si>
  <si>
    <t>08393800</t>
  </si>
  <si>
    <t>60076518</t>
  </si>
  <si>
    <t>60076062</t>
  </si>
  <si>
    <t>00073130</t>
  </si>
  <si>
    <t>75121841</t>
  </si>
  <si>
    <t>62537628</t>
  </si>
  <si>
    <t>70945390</t>
  </si>
  <si>
    <t>75001152</t>
  </si>
  <si>
    <t>62537717</t>
  </si>
  <si>
    <t>70877599</t>
  </si>
  <si>
    <t>75000890</t>
  </si>
  <si>
    <t>62537644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</si>
  <si>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</si>
  <si>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</si>
  <si>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</si>
  <si>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</si>
  <si>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</si>
  <si>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</si>
  <si>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</si>
  <si>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</si>
  <si>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62537725</t>
  </si>
  <si>
    <t>70877637</t>
  </si>
  <si>
    <t>62537768</t>
  </si>
  <si>
    <t>62537741</t>
  </si>
  <si>
    <t>70877611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</si>
  <si>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</si>
  <si>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</si>
  <si>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</si>
  <si>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</si>
  <si>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</si>
  <si>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</si>
  <si>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</si>
  <si>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</si>
  <si>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</si>
  <si>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</si>
  <si>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</si>
  <si>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</si>
  <si>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</si>
  <si>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60077417</t>
  </si>
  <si>
    <t>62537873</t>
  </si>
  <si>
    <t>62537784</t>
  </si>
  <si>
    <t>62537661</t>
  </si>
  <si>
    <t>62537881</t>
  </si>
  <si>
    <t>75000032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</si>
  <si>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</si>
  <si>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</si>
  <si>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</si>
  <si>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</si>
  <si>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</si>
  <si>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</si>
  <si>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</si>
  <si>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</si>
  <si>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</si>
  <si>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</si>
  <si>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</si>
  <si>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</si>
  <si>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</si>
  <si>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</si>
  <si>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</si>
  <si>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</si>
  <si>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</si>
  <si>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</si>
  <si>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75107970</t>
  </si>
  <si>
    <t>75000181</t>
  </si>
  <si>
    <t>04677773</t>
  </si>
  <si>
    <t>04677722</t>
  </si>
  <si>
    <t>07309309</t>
  </si>
  <si>
    <t>62537385</t>
  </si>
  <si>
    <t>62537342</t>
  </si>
  <si>
    <t>62537334</t>
  </si>
  <si>
    <t>00581658</t>
  </si>
  <si>
    <t>70986240</t>
  </si>
  <si>
    <t>70986223</t>
  </si>
  <si>
    <t>75000776</t>
  </si>
  <si>
    <t>70983577</t>
  </si>
  <si>
    <t>75001357</t>
  </si>
  <si>
    <t>70983232</t>
  </si>
  <si>
    <t>72033215</t>
  </si>
  <si>
    <t>60077204</t>
  </si>
  <si>
    <t>60076909</t>
  </si>
  <si>
    <t>60077034</t>
  </si>
  <si>
    <t>75000725</t>
  </si>
  <si>
    <t>75001365</t>
  </si>
  <si>
    <t>70988862</t>
  </si>
  <si>
    <t>75000385</t>
  </si>
  <si>
    <t>75000458</t>
  </si>
  <si>
    <t>60084324</t>
  </si>
  <si>
    <t>60821221</t>
  </si>
  <si>
    <t>60084286</t>
  </si>
  <si>
    <t>60084413</t>
  </si>
  <si>
    <t>00583782</t>
  </si>
  <si>
    <t>00583855</t>
  </si>
  <si>
    <t>75050081</t>
  </si>
  <si>
    <t>70946710</t>
  </si>
  <si>
    <t>70946698</t>
  </si>
  <si>
    <t>70946671</t>
  </si>
  <si>
    <t>70946663</t>
  </si>
  <si>
    <t>70946680</t>
  </si>
  <si>
    <t>75001438</t>
  </si>
  <si>
    <t>70946736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</si>
  <si>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</si>
  <si>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</si>
  <si>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</si>
  <si>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</si>
  <si>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</si>
  <si>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</si>
  <si>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</si>
  <si>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</si>
  <si>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</si>
  <si>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</si>
  <si>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</si>
  <si>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</si>
  <si>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</si>
  <si>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</si>
  <si>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</si>
  <si>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</si>
  <si>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</si>
  <si>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</si>
  <si>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</si>
  <si>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00583634</t>
  </si>
  <si>
    <t>70922616</t>
  </si>
  <si>
    <t>60630108</t>
  </si>
  <si>
    <t>00583596</t>
  </si>
  <si>
    <t>00583651</t>
  </si>
  <si>
    <t>00583669</t>
  </si>
  <si>
    <t>00583723</t>
  </si>
  <si>
    <t>00583766</t>
  </si>
  <si>
    <t>70659206</t>
  </si>
  <si>
    <t>75000440</t>
  </si>
  <si>
    <t>71011773</t>
  </si>
  <si>
    <t>75000377</t>
  </si>
  <si>
    <t>86652231</t>
  </si>
  <si>
    <t>07537328</t>
  </si>
  <si>
    <t>70946965</t>
  </si>
  <si>
    <t>60816929</t>
  </si>
  <si>
    <t>00073172</t>
  </si>
  <si>
    <t>13503308</t>
  </si>
  <si>
    <t>60816848</t>
  </si>
  <si>
    <t>00666718</t>
  </si>
  <si>
    <t>60816767</t>
  </si>
  <si>
    <t>00073181</t>
  </si>
  <si>
    <t>70946981</t>
  </si>
  <si>
    <t>60816945</t>
  </si>
  <si>
    <t>00510912</t>
  </si>
  <si>
    <t>14450917</t>
  </si>
  <si>
    <t>07418264</t>
  </si>
  <si>
    <t>71006044</t>
  </si>
  <si>
    <t>75001284</t>
  </si>
  <si>
    <t>62540475</t>
  </si>
  <si>
    <t>70988331</t>
  </si>
  <si>
    <t>75000041</t>
  </si>
  <si>
    <t>75000059</t>
  </si>
  <si>
    <t>75000938</t>
  </si>
  <si>
    <t>75001292</t>
  </si>
  <si>
    <t>75000652</t>
  </si>
  <si>
    <t>70986576</t>
  </si>
  <si>
    <t>70988382</t>
  </si>
  <si>
    <t>75001241</t>
  </si>
  <si>
    <t>70981965</t>
  </si>
  <si>
    <t>70659222</t>
  </si>
  <si>
    <t>70984522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</si>
  <si>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</si>
  <si>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</si>
  <si>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</si>
  <si>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</si>
  <si>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</si>
  <si>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</si>
  <si>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</si>
  <si>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</si>
  <si>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</si>
  <si>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</si>
  <si>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</si>
  <si>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</si>
  <si>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</si>
  <si>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</si>
  <si>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75000946</t>
  </si>
  <si>
    <t>70985111</t>
  </si>
  <si>
    <t>70981957</t>
  </si>
  <si>
    <t>70981931</t>
  </si>
  <si>
    <t>70981949</t>
  </si>
  <si>
    <t>70981981</t>
  </si>
  <si>
    <t>70981973</t>
  </si>
  <si>
    <t>70982007</t>
  </si>
  <si>
    <t>72071443</t>
  </si>
  <si>
    <t>70989907</t>
  </si>
  <si>
    <t>60816872</t>
  </si>
  <si>
    <t>63263777</t>
  </si>
  <si>
    <t>70986614</t>
  </si>
  <si>
    <t>70659109</t>
  </si>
  <si>
    <t>71006214</t>
  </si>
  <si>
    <t>71002189</t>
  </si>
  <si>
    <t>60818263</t>
  </si>
  <si>
    <t>70986631</t>
  </si>
  <si>
    <t>70873771</t>
  </si>
  <si>
    <t>60818174</t>
  </si>
  <si>
    <t>70988374</t>
  </si>
  <si>
    <t>70985120</t>
  </si>
  <si>
    <t>60869046</t>
  </si>
  <si>
    <t>14450402</t>
  </si>
  <si>
    <t>60869097</t>
  </si>
  <si>
    <t>25159518</t>
  </si>
  <si>
    <t>60869038</t>
  </si>
  <si>
    <t>60869861</t>
  </si>
  <si>
    <t>60869020</t>
  </si>
  <si>
    <t>60869054</t>
  </si>
  <si>
    <t>00511382</t>
  </si>
  <si>
    <t>02716135</t>
  </si>
  <si>
    <t>02034859</t>
  </si>
  <si>
    <t>70986541</t>
  </si>
  <si>
    <t>70986622</t>
  </si>
  <si>
    <t>71000330</t>
  </si>
  <si>
    <t>71000372</t>
  </si>
  <si>
    <t>71000399</t>
  </si>
  <si>
    <t>70993998</t>
  </si>
  <si>
    <t>60869780</t>
  </si>
  <si>
    <t>75001055</t>
  </si>
  <si>
    <t>70986274</t>
  </si>
  <si>
    <t>71000381</t>
  </si>
  <si>
    <t>71000364</t>
  </si>
  <si>
    <t>70997667</t>
  </si>
  <si>
    <t>70986835</t>
  </si>
  <si>
    <t>70986827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</si>
  <si>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</si>
  <si>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</si>
  <si>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</si>
  <si>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</si>
  <si>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</si>
  <si>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</si>
  <si>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</si>
  <si>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</si>
  <si>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</si>
  <si>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</si>
  <si>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</si>
  <si>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70984328</t>
  </si>
  <si>
    <t>75000989</t>
  </si>
  <si>
    <t>75001063</t>
  </si>
  <si>
    <t>71005153</t>
  </si>
  <si>
    <t>60096136</t>
  </si>
  <si>
    <t>00072818</t>
  </si>
  <si>
    <t>70841098</t>
  </si>
  <si>
    <t>00477419</t>
  </si>
  <si>
    <t>00072982</t>
  </si>
  <si>
    <t>70993378</t>
  </si>
  <si>
    <t>71004050</t>
  </si>
  <si>
    <t>75001373</t>
  </si>
  <si>
    <t>70984301</t>
  </si>
  <si>
    <t>70991111</t>
  </si>
  <si>
    <t>47258721</t>
  </si>
  <si>
    <t>70932158</t>
  </si>
  <si>
    <t>00583391</t>
  </si>
  <si>
    <t>60098741</t>
  </si>
  <si>
    <t>68543972</t>
  </si>
  <si>
    <t>70932174</t>
  </si>
  <si>
    <t>47258365</t>
  </si>
  <si>
    <t>60098767</t>
  </si>
  <si>
    <t>70989095</t>
  </si>
  <si>
    <t>75004577</t>
  </si>
  <si>
    <t>70999694</t>
  </si>
  <si>
    <t>70996342</t>
  </si>
  <si>
    <t>71004041</t>
  </si>
  <si>
    <t>70987203</t>
  </si>
  <si>
    <t>68544120</t>
  </si>
  <si>
    <t>00583383</t>
  </si>
  <si>
    <t>70873682</t>
  </si>
  <si>
    <t>70992827</t>
  </si>
  <si>
    <t>60665211</t>
  </si>
  <si>
    <t>75001136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</si>
  <si>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</si>
  <si>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</si>
  <si>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</si>
  <si>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</si>
  <si>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</si>
  <si>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</si>
  <si>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</si>
  <si>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</si>
  <si>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70834814</t>
  </si>
  <si>
    <t>60650486</t>
  </si>
  <si>
    <t>00668079</t>
  </si>
  <si>
    <t>60650494</t>
  </si>
  <si>
    <t>60650443</t>
  </si>
  <si>
    <t>60650478</t>
  </si>
  <si>
    <t>60650737</t>
  </si>
  <si>
    <t>63289920</t>
  </si>
  <si>
    <t>72549581</t>
  </si>
  <si>
    <t>05200423</t>
  </si>
  <si>
    <t>08849218</t>
  </si>
  <si>
    <t>70520208</t>
  </si>
  <si>
    <t>60650770</t>
  </si>
  <si>
    <t>25154044</t>
  </si>
  <si>
    <t>70874191</t>
  </si>
  <si>
    <t>70872490</t>
  </si>
  <si>
    <t>70872481</t>
  </si>
  <si>
    <t>75000512</t>
  </si>
  <si>
    <t>71006265</t>
  </si>
  <si>
    <t>75000971</t>
  </si>
  <si>
    <t>75001128</t>
  </si>
  <si>
    <t>75048523</t>
  </si>
  <si>
    <t>70659257</t>
  </si>
  <si>
    <t>60650419</t>
  </si>
  <si>
    <t>70659265</t>
  </si>
  <si>
    <t>70968462</t>
  </si>
  <si>
    <t>70992801</t>
  </si>
  <si>
    <t>70964581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</si>
  <si>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</si>
  <si>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</si>
  <si>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</si>
  <si>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</si>
  <si>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</si>
  <si>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</si>
  <si>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</si>
  <si>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</si>
  <si>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</si>
  <si>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</si>
  <si>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</si>
  <si>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</si>
  <si>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71002413</t>
  </si>
  <si>
    <t>72081619</t>
  </si>
  <si>
    <t>75000636</t>
  </si>
  <si>
    <t>63289971</t>
  </si>
  <si>
    <t>63289938</t>
  </si>
  <si>
    <t>75000598</t>
  </si>
  <si>
    <t>26099152</t>
  </si>
  <si>
    <t>47254858</t>
  </si>
  <si>
    <t>70806209</t>
  </si>
  <si>
    <t>60064765</t>
  </si>
  <si>
    <t>60061855</t>
  </si>
  <si>
    <t>28090080</t>
  </si>
  <si>
    <t>72549572</t>
  </si>
  <si>
    <t>00476919</t>
  </si>
  <si>
    <t>70842621</t>
  </si>
  <si>
    <t>60061821</t>
  </si>
  <si>
    <t>00667391</t>
  </si>
  <si>
    <t>60064790</t>
  </si>
  <si>
    <t>60064781</t>
  </si>
  <si>
    <t>60061812</t>
  </si>
  <si>
    <t>25158911</t>
  </si>
  <si>
    <t>25160184</t>
  </si>
  <si>
    <t>60061880</t>
  </si>
  <si>
    <t>00582573</t>
  </si>
  <si>
    <t>65018711</t>
  </si>
  <si>
    <t>25159577</t>
  </si>
  <si>
    <t>12907731</t>
  </si>
  <si>
    <t>70535779</t>
  </si>
  <si>
    <t>07922434</t>
  </si>
  <si>
    <t>75050099</t>
  </si>
  <si>
    <t>05063094</t>
  </si>
  <si>
    <t>05981883</t>
  </si>
  <si>
    <t>75000784</t>
  </si>
  <si>
    <t>70934355</t>
  </si>
  <si>
    <t>00582735</t>
  </si>
  <si>
    <t>00582743</t>
  </si>
  <si>
    <t>00582778</t>
  </si>
  <si>
    <t>70934363</t>
  </si>
  <si>
    <t>70890838</t>
  </si>
  <si>
    <t>70893292</t>
  </si>
  <si>
    <t>00582786</t>
  </si>
  <si>
    <t>00582841</t>
  </si>
  <si>
    <t>00582751</t>
  </si>
  <si>
    <t>75001250</t>
  </si>
  <si>
    <t>72545526</t>
  </si>
  <si>
    <t>70991723</t>
  </si>
  <si>
    <t>70979511</t>
  </si>
  <si>
    <t>70938326</t>
  </si>
  <si>
    <t>70991839</t>
  </si>
  <si>
    <t>70938296</t>
  </si>
  <si>
    <t>70982775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</si>
  <si>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</si>
  <si>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</si>
  <si>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</si>
  <si>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</si>
  <si>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</si>
  <si>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</si>
  <si>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</si>
  <si>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</si>
  <si>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</si>
  <si>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</si>
  <si>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</si>
  <si>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</si>
  <si>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</si>
  <si>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</si>
  <si>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</si>
  <si>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</si>
  <si>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</si>
  <si>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</si>
  <si>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</si>
  <si>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</si>
  <si>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</si>
  <si>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</si>
  <si>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</si>
  <si>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75001179</t>
  </si>
  <si>
    <t>75001195</t>
  </si>
  <si>
    <t>62073133</t>
  </si>
  <si>
    <t>62076060</t>
  </si>
  <si>
    <t>62073249</t>
  </si>
  <si>
    <t>62073087</t>
  </si>
  <si>
    <t>66596882</t>
  </si>
  <si>
    <t>00056324</t>
  </si>
  <si>
    <t>62073109</t>
  </si>
  <si>
    <t>62075985</t>
  </si>
  <si>
    <t>62073516</t>
  </si>
  <si>
    <t>62073435</t>
  </si>
  <si>
    <t>62073303</t>
  </si>
  <si>
    <t>71006362</t>
  </si>
  <si>
    <t>71006435</t>
  </si>
  <si>
    <t>62072943</t>
  </si>
  <si>
    <t>62072765</t>
  </si>
  <si>
    <t>62072889</t>
  </si>
  <si>
    <t>71006427</t>
  </si>
  <si>
    <t>71006443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</si>
  <si>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</si>
  <si>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</si>
  <si>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</si>
  <si>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</si>
  <si>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</si>
  <si>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</si>
  <si>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</si>
  <si>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</si>
  <si>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</si>
  <si>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</si>
  <si>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</si>
  <si>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</si>
  <si>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</si>
  <si>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</si>
  <si>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</si>
  <si>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</si>
  <si>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</si>
  <si>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</si>
  <si>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</si>
  <si>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</si>
  <si>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62073419</t>
  </si>
  <si>
    <t>70993751</t>
  </si>
  <si>
    <t>62073214</t>
  </si>
  <si>
    <t>70985073</t>
  </si>
  <si>
    <t>71001981</t>
  </si>
  <si>
    <t>75024209</t>
  </si>
  <si>
    <t>75024225</t>
  </si>
  <si>
    <t>70985081</t>
  </si>
  <si>
    <t>70883181</t>
  </si>
  <si>
    <t>75024217</t>
  </si>
  <si>
    <t>62072871</t>
  </si>
  <si>
    <t>70988625</t>
  </si>
  <si>
    <t>62073354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</si>
  <si>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</si>
  <si>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</si>
  <si>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</si>
  <si>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</si>
  <si>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</si>
  <si>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</si>
  <si>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</si>
  <si>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</si>
  <si>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</si>
  <si>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</si>
  <si>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</si>
  <si>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</si>
  <si>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</si>
  <si>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</si>
  <si>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</si>
  <si>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</si>
  <si>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</si>
  <si>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</si>
  <si>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</si>
  <si>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</si>
  <si>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75021528</t>
  </si>
  <si>
    <t>05666376</t>
  </si>
  <si>
    <t>00638013</t>
  </si>
  <si>
    <t>62159101</t>
  </si>
  <si>
    <t>00638005</t>
  </si>
  <si>
    <t>00637998</t>
  </si>
  <si>
    <t>27681866</t>
  </si>
  <si>
    <t>00226432</t>
  </si>
  <si>
    <t>00532525</t>
  </si>
  <si>
    <t>48513512</t>
  </si>
  <si>
    <t>62157213</t>
  </si>
  <si>
    <t>00558982</t>
  </si>
  <si>
    <t>00558991</t>
  </si>
  <si>
    <t>25330365</t>
  </si>
  <si>
    <t>00567582</t>
  </si>
  <si>
    <t>25332201</t>
  </si>
  <si>
    <t>25326228</t>
  </si>
  <si>
    <t>25335791</t>
  </si>
  <si>
    <t>25549804</t>
  </si>
  <si>
    <t>64329984</t>
  </si>
  <si>
    <t>60552255</t>
  </si>
  <si>
    <t>00380385</t>
  </si>
  <si>
    <t>00559466</t>
  </si>
  <si>
    <t>00567566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</si>
  <si>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</si>
  <si>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</si>
  <si>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</si>
  <si>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</si>
  <si>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</si>
  <si>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</si>
  <si>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</si>
  <si>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</si>
  <si>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</si>
  <si>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</si>
  <si>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</si>
  <si>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</si>
  <si>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</si>
  <si>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25331787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</si>
  <si>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</si>
  <si>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</si>
  <si>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</si>
  <si>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</si>
  <si>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</si>
  <si>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</si>
  <si>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</si>
  <si>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</si>
  <si>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</si>
  <si>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</si>
  <si>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</si>
  <si>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</si>
  <si>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</si>
  <si>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</si>
  <si>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</si>
  <si>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00401803</t>
  </si>
  <si>
    <t>64327965</t>
  </si>
  <si>
    <t>07928157</t>
  </si>
  <si>
    <t>00226475</t>
  </si>
  <si>
    <t>15530213</t>
  </si>
  <si>
    <t>00219321</t>
  </si>
  <si>
    <t>60555998</t>
  </si>
  <si>
    <t>71340955</t>
  </si>
  <si>
    <t>26916061</t>
  </si>
  <si>
    <t>28293240</t>
  </si>
  <si>
    <t>29240026</t>
  </si>
  <si>
    <t>71342338</t>
  </si>
  <si>
    <t>02077469</t>
  </si>
  <si>
    <t>02584735</t>
  </si>
  <si>
    <t>03369684</t>
  </si>
  <si>
    <t>04428757</t>
  </si>
  <si>
    <t>02050439</t>
  </si>
  <si>
    <t>04774850</t>
  </si>
  <si>
    <t>04494482</t>
  </si>
  <si>
    <t>26259451</t>
  </si>
  <si>
    <t>03972071</t>
  </si>
  <si>
    <t>03217604</t>
  </si>
  <si>
    <t>06162967</t>
  </si>
  <si>
    <t>06959474</t>
  </si>
  <si>
    <t>75001578</t>
  </si>
  <si>
    <t>70994161</t>
  </si>
  <si>
    <t>64328341</t>
  </si>
  <si>
    <t>60555122</t>
  </si>
  <si>
    <t>60555220</t>
  </si>
  <si>
    <t>62156811</t>
  </si>
  <si>
    <t>70994081</t>
  </si>
  <si>
    <t>70435952</t>
  </si>
  <si>
    <t>60555319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</si>
  <si>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</si>
  <si>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</si>
  <si>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</si>
  <si>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</si>
  <si>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</si>
  <si>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</si>
  <si>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</si>
  <si>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</si>
  <si>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</si>
  <si>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</si>
  <si>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</si>
  <si>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</si>
  <si>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</si>
  <si>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</si>
  <si>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</si>
  <si>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</si>
  <si>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</si>
  <si>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</si>
  <si>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</si>
  <si>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</si>
  <si>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</si>
  <si>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</si>
  <si>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</si>
  <si>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</si>
  <si>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</si>
  <si>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</si>
  <si>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70888001</t>
  </si>
  <si>
    <t>70887951</t>
  </si>
  <si>
    <t>70993980</t>
  </si>
  <si>
    <t>70283907</t>
  </si>
  <si>
    <t>69651612</t>
  </si>
  <si>
    <t>70435715</t>
  </si>
  <si>
    <t>71012265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</si>
  <si>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</si>
  <si>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</si>
  <si>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</si>
  <si>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</si>
  <si>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</si>
  <si>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</si>
  <si>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</si>
  <si>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</si>
  <si>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</si>
  <si>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</si>
  <si>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</si>
  <si>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</si>
  <si>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</si>
  <si>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</si>
  <si>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</si>
  <si>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</si>
  <si>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</si>
  <si>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</si>
  <si>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70872881</t>
  </si>
  <si>
    <t>75024446</t>
  </si>
  <si>
    <t>70285748</t>
  </si>
  <si>
    <t>70874794</t>
  </si>
  <si>
    <t>70994196</t>
  </si>
  <si>
    <t>70994200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</si>
  <si>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</si>
  <si>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</si>
  <si>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</si>
  <si>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</si>
  <si>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</si>
  <si>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</si>
  <si>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</si>
  <si>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</si>
  <si>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</si>
  <si>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</si>
  <si>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</si>
  <si>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</si>
  <si>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</si>
  <si>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</si>
  <si>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</si>
  <si>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</si>
  <si>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</si>
  <si>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</si>
  <si>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</si>
  <si>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</si>
  <si>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</si>
  <si>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</si>
  <si>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</si>
  <si>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</si>
  <si>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</si>
  <si>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</si>
  <si>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</si>
  <si>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</si>
  <si>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</si>
  <si>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</si>
  <si>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</si>
  <si>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</si>
  <si>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</si>
  <si>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</si>
  <si>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</si>
  <si>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</si>
  <si>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</si>
  <si>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</si>
  <si>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</si>
  <si>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</si>
  <si>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</si>
  <si>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</si>
  <si>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</si>
  <si>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</si>
  <si>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</si>
  <si>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</si>
  <si>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</si>
  <si>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</si>
  <si>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</si>
  <si>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</si>
  <si>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</si>
  <si>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</si>
  <si>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</si>
  <si>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</si>
  <si>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</si>
  <si>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</si>
  <si>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</si>
  <si>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</si>
  <si>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</si>
  <si>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</si>
  <si>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</si>
  <si>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</si>
  <si>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</si>
  <si>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</si>
  <si>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</si>
  <si>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</si>
  <si>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</si>
  <si>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</si>
  <si>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</si>
  <si>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</si>
  <si>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</si>
  <si>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</si>
  <si>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</si>
  <si>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</si>
  <si>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</si>
  <si>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</si>
  <si>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</si>
  <si>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</si>
  <si>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</si>
  <si>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</si>
  <si>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</si>
  <si>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</si>
  <si>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</si>
  <si>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</si>
  <si>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</si>
  <si>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</si>
  <si>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</si>
  <si>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</si>
  <si>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</si>
  <si>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</si>
  <si>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</si>
  <si>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</si>
  <si>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</si>
  <si>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</si>
  <si>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</si>
  <si>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</si>
  <si>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</si>
  <si>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62156659</t>
  </si>
  <si>
    <t>62157558</t>
  </si>
  <si>
    <t>70919682</t>
  </si>
  <si>
    <t>70887641</t>
  </si>
  <si>
    <t>75077434</t>
  </si>
  <si>
    <t>75156237</t>
  </si>
  <si>
    <t>72065761</t>
  </si>
  <si>
    <t>72546051</t>
  </si>
  <si>
    <t>71294911</t>
  </si>
  <si>
    <t>08199876</t>
  </si>
  <si>
    <t>02900041</t>
  </si>
  <si>
    <t>70840661</t>
  </si>
  <si>
    <t>47917865</t>
  </si>
  <si>
    <t>07488866</t>
  </si>
  <si>
    <t>60680300</t>
  </si>
  <si>
    <t>49459899</t>
  </si>
  <si>
    <t>70842663</t>
  </si>
  <si>
    <t>00380407</t>
  </si>
  <si>
    <t>06107591</t>
  </si>
  <si>
    <t>00053198</t>
  </si>
  <si>
    <t>49459881</t>
  </si>
  <si>
    <t>62073257</t>
  </si>
  <si>
    <t>70285772</t>
  </si>
  <si>
    <t>08839026</t>
  </si>
  <si>
    <t>03798798</t>
  </si>
  <si>
    <t>00055468</t>
  </si>
  <si>
    <t>75007606</t>
  </si>
  <si>
    <t>70935467</t>
  </si>
  <si>
    <t>70935335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</si>
  <si>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</si>
  <si>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</si>
  <si>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</si>
  <si>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</si>
  <si>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</si>
  <si>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</si>
  <si>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</si>
  <si>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</si>
  <si>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</si>
  <si>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</si>
  <si>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</si>
  <si>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</si>
  <si>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70915202</t>
  </si>
  <si>
    <t>75146959</t>
  </si>
  <si>
    <t>75023237</t>
  </si>
  <si>
    <t>70988293</t>
  </si>
  <si>
    <t>75002981</t>
  </si>
  <si>
    <t>70994633</t>
  </si>
  <si>
    <t>49457888</t>
  </si>
  <si>
    <t>70875481</t>
  </si>
  <si>
    <t>75003759</t>
  </si>
  <si>
    <t>75023211</t>
  </si>
  <si>
    <t>75021871</t>
  </si>
  <si>
    <t>70988285</t>
  </si>
  <si>
    <t>70982970</t>
  </si>
  <si>
    <t>49137042</t>
  </si>
  <si>
    <t>49963520</t>
  </si>
  <si>
    <t>65268687</t>
  </si>
  <si>
    <t>70499969</t>
  </si>
  <si>
    <t>68729928</t>
  </si>
  <si>
    <t>70877076</t>
  </si>
  <si>
    <t>71011285</t>
  </si>
  <si>
    <t>75021315</t>
  </si>
  <si>
    <t>49461311</t>
  </si>
  <si>
    <t>75023695</t>
  </si>
  <si>
    <t>75004518</t>
  </si>
  <si>
    <t>71007636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</si>
  <si>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</si>
  <si>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</si>
  <si>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</si>
  <si>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</si>
  <si>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</si>
  <si>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</si>
  <si>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</si>
  <si>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</si>
  <si>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</si>
  <si>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</si>
  <si>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04354061</t>
  </si>
  <si>
    <t>75020858</t>
  </si>
  <si>
    <t>75022371</t>
  </si>
  <si>
    <t>71005862</t>
  </si>
  <si>
    <t>75023334</t>
  </si>
  <si>
    <t>75023954</t>
  </si>
  <si>
    <t>75024233</t>
  </si>
  <si>
    <t>70875502</t>
  </si>
  <si>
    <t>75021579</t>
  </si>
  <si>
    <t>70990778</t>
  </si>
  <si>
    <t>70999554</t>
  </si>
  <si>
    <t>71001891</t>
  </si>
  <si>
    <t>75020742</t>
  </si>
  <si>
    <t>75023946</t>
  </si>
  <si>
    <t>70499985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</si>
  <si>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</si>
  <si>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</si>
  <si>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</si>
  <si>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</si>
  <si>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</si>
  <si>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</si>
  <si>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</si>
  <si>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</si>
  <si>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</si>
  <si>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</si>
  <si>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</si>
  <si>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</si>
  <si>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</si>
  <si>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</si>
  <si>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</si>
  <si>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</si>
  <si>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</si>
  <si>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</si>
  <si>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</si>
  <si>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</si>
  <si>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</si>
  <si>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</si>
  <si>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</si>
  <si>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</si>
  <si>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</si>
  <si>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</si>
  <si>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</si>
  <si>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</si>
  <si>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</si>
  <si>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</si>
  <si>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75143381</t>
  </si>
  <si>
    <t>72562498</t>
  </si>
  <si>
    <t>62072692</t>
  </si>
  <si>
    <t>62072951</t>
  </si>
  <si>
    <t>75023971</t>
  </si>
  <si>
    <t>49457560</t>
  </si>
  <si>
    <t>49458744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</si>
  <si>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</si>
  <si>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</si>
  <si>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</si>
  <si>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</si>
  <si>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</si>
  <si>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</si>
  <si>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</si>
  <si>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</si>
  <si>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</si>
  <si>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</si>
  <si>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</si>
  <si>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</si>
  <si>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</si>
  <si>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72049634</t>
  </si>
  <si>
    <t>75001888</t>
  </si>
  <si>
    <t>75023229</t>
  </si>
  <si>
    <t>70997047</t>
  </si>
  <si>
    <t>70999333</t>
  </si>
  <si>
    <t>71011030</t>
  </si>
  <si>
    <t>71001531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</si>
  <si>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</si>
  <si>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</si>
  <si>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</si>
  <si>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</si>
  <si>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</si>
  <si>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</si>
  <si>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</si>
  <si>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</si>
  <si>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</si>
  <si>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</si>
  <si>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</si>
  <si>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</si>
  <si>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</si>
  <si>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</si>
  <si>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</si>
  <si>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</si>
  <si>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</si>
  <si>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</si>
  <si>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</si>
  <si>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75079844</t>
  </si>
  <si>
    <t>60680318</t>
  </si>
  <si>
    <t>60680342</t>
  </si>
  <si>
    <t>60680351</t>
  </si>
  <si>
    <t>25315811</t>
  </si>
  <si>
    <t>70838771</t>
  </si>
  <si>
    <t>16355474</t>
  </si>
  <si>
    <t>70839034</t>
  </si>
  <si>
    <t>60680377</t>
  </si>
  <si>
    <t>70838763</t>
  </si>
  <si>
    <t>27661172</t>
  </si>
  <si>
    <t>49137158</t>
  </si>
  <si>
    <t>65341821</t>
  </si>
  <si>
    <t>70499934</t>
  </si>
  <si>
    <t>70880140</t>
  </si>
  <si>
    <t>49963406</t>
  </si>
  <si>
    <t>70934487</t>
  </si>
  <si>
    <t>49137131</t>
  </si>
  <si>
    <t>49137115</t>
  </si>
  <si>
    <t>75022389</t>
  </si>
  <si>
    <t>70996091</t>
  </si>
  <si>
    <t>70281262</t>
  </si>
  <si>
    <t>70941777</t>
  </si>
  <si>
    <t>70983933</t>
  </si>
  <si>
    <t>75020351</t>
  </si>
  <si>
    <t>63433842</t>
  </si>
  <si>
    <t>70982554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</si>
  <si>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</si>
  <si>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</si>
  <si>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</si>
  <si>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</si>
  <si>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</si>
  <si>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</si>
  <si>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</si>
  <si>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</si>
  <si>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</si>
  <si>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</si>
  <si>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</si>
  <si>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</si>
  <si>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</si>
  <si>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</si>
  <si>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</si>
  <si>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</si>
  <si>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</si>
  <si>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75092654</t>
  </si>
  <si>
    <t>48455822</t>
  </si>
  <si>
    <t>70975574</t>
  </si>
  <si>
    <t>70979634</t>
  </si>
  <si>
    <t>71009833</t>
  </si>
  <si>
    <t>75020572</t>
  </si>
  <si>
    <t>71010149</t>
  </si>
  <si>
    <t>75024331</t>
  </si>
  <si>
    <t>75020017</t>
  </si>
  <si>
    <t>70882291</t>
  </si>
  <si>
    <t>48455687</t>
  </si>
  <si>
    <t>71003266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</si>
  <si>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</si>
  <si>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</si>
  <si>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</si>
  <si>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</si>
  <si>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</si>
  <si>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</si>
  <si>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</si>
  <si>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</si>
  <si>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</si>
  <si>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</si>
  <si>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</si>
  <si>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</si>
  <si>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</si>
  <si>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</si>
  <si>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</si>
  <si>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</si>
  <si>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</si>
  <si>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</si>
  <si>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</si>
  <si>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</si>
  <si>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70287392</t>
  </si>
  <si>
    <t>71219978</t>
  </si>
  <si>
    <t>71220321</t>
  </si>
  <si>
    <t>70876991</t>
  </si>
  <si>
    <t>75022664</t>
  </si>
  <si>
    <t>75024462</t>
  </si>
  <si>
    <t>49137051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</si>
  <si>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</si>
  <si>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</si>
  <si>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</si>
  <si>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</si>
  <si>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</si>
  <si>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</si>
  <si>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</si>
  <si>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</si>
  <si>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08310441</t>
  </si>
  <si>
    <t>00837385</t>
  </si>
  <si>
    <t>70284831</t>
  </si>
  <si>
    <t>00838225</t>
  </si>
  <si>
    <t>71197788</t>
  </si>
  <si>
    <t>04295480</t>
  </si>
  <si>
    <t>00559148</t>
  </si>
  <si>
    <t>00053155</t>
  </si>
  <si>
    <t>00053163</t>
  </si>
  <si>
    <t>69651914</t>
  </si>
  <si>
    <t>00567043</t>
  </si>
  <si>
    <t>70284849</t>
  </si>
  <si>
    <t>00838217</t>
  </si>
  <si>
    <t>08849510</t>
  </si>
  <si>
    <t>00566438</t>
  </si>
  <si>
    <t>25342193</t>
  </si>
  <si>
    <t>70840385</t>
  </si>
  <si>
    <t>71340939</t>
  </si>
  <si>
    <t>75022524</t>
  </si>
  <si>
    <t>70995516</t>
  </si>
  <si>
    <t>71002600</t>
  </si>
  <si>
    <t>71002570</t>
  </si>
  <si>
    <t>71002596</t>
  </si>
  <si>
    <t>71002588</t>
  </si>
  <si>
    <t>75022516</t>
  </si>
  <si>
    <t>65766628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</si>
  <si>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</si>
  <si>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</si>
  <si>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</si>
  <si>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</si>
  <si>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</si>
  <si>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</si>
  <si>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</si>
  <si>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</si>
  <si>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</si>
  <si>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</si>
  <si>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</si>
  <si>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</si>
  <si>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</si>
  <si>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</si>
  <si>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</si>
  <si>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</si>
  <si>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</si>
  <si>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67007244</t>
  </si>
  <si>
    <t>70940525</t>
  </si>
  <si>
    <t>69651221</t>
  </si>
  <si>
    <t>70967491</t>
  </si>
  <si>
    <t>69651213</t>
  </si>
  <si>
    <t>75020734</t>
  </si>
  <si>
    <t>70987131</t>
  </si>
  <si>
    <t>69651205</t>
  </si>
  <si>
    <t>75023610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</si>
  <si>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</si>
  <si>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</si>
  <si>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</si>
  <si>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</si>
  <si>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</si>
  <si>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</si>
  <si>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</si>
  <si>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</si>
  <si>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</si>
  <si>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</si>
  <si>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</si>
  <si>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</si>
  <si>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</si>
  <si>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</si>
  <si>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</si>
  <si>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</si>
  <si>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</si>
  <si>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</si>
  <si>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</si>
  <si>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</si>
  <si>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</si>
  <si>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</si>
  <si>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</si>
  <si>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</si>
  <si>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</si>
  <si>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</si>
  <si>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70947147</t>
  </si>
  <si>
    <t>70991669</t>
  </si>
  <si>
    <t>70992134</t>
  </si>
  <si>
    <t>70872341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</si>
  <si>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</si>
  <si>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</si>
  <si>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</si>
  <si>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</si>
  <si>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</si>
  <si>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</si>
  <si>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</si>
  <si>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</si>
  <si>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</si>
  <si>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</si>
  <si>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</si>
  <si>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</si>
  <si>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</si>
  <si>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</si>
  <si>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</si>
  <si>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72554304</t>
  </si>
  <si>
    <t>00559261</t>
  </si>
  <si>
    <t>49408381</t>
  </si>
  <si>
    <t>71197770</t>
  </si>
  <si>
    <t>71341251</t>
  </si>
  <si>
    <t>00559270</t>
  </si>
  <si>
    <t>70843082</t>
  </si>
  <si>
    <t>04084454</t>
  </si>
  <si>
    <t>75022605</t>
  </si>
  <si>
    <t>75024489</t>
  </si>
  <si>
    <t>70991618</t>
  </si>
  <si>
    <t>75024195</t>
  </si>
  <si>
    <t>75022052</t>
  </si>
  <si>
    <t>75021323</t>
  </si>
  <si>
    <t>46270914</t>
  </si>
  <si>
    <t>46271171</t>
  </si>
  <si>
    <t>46271104</t>
  </si>
  <si>
    <t>71002391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</si>
  <si>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</si>
  <si>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</si>
  <si>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</si>
  <si>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</si>
  <si>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</si>
  <si>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</si>
  <si>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</si>
  <si>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</si>
  <si>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</si>
  <si>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</si>
  <si>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</si>
  <si>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</si>
  <si>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</si>
  <si>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</si>
  <si>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</si>
  <si>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70986894</t>
  </si>
  <si>
    <t>75023440</t>
  </si>
  <si>
    <t>64446948</t>
  </si>
  <si>
    <t>70986924</t>
  </si>
  <si>
    <t>70987645</t>
  </si>
  <si>
    <t>71004980</t>
  </si>
  <si>
    <t>46271091</t>
  </si>
  <si>
    <t>46270906</t>
  </si>
  <si>
    <t>70981621</t>
  </si>
  <si>
    <t>70986886</t>
  </si>
  <si>
    <t>70991596</t>
  </si>
  <si>
    <t>70986860</t>
  </si>
  <si>
    <t>70986959</t>
  </si>
  <si>
    <t>70986932</t>
  </si>
  <si>
    <t>71006001</t>
  </si>
  <si>
    <t>70997322</t>
  </si>
  <si>
    <t>70986983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</si>
  <si>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</si>
  <si>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</si>
  <si>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</si>
  <si>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</si>
  <si>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</si>
  <si>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</si>
  <si>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</si>
  <si>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</si>
  <si>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</si>
  <si>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</si>
  <si>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</si>
  <si>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</si>
  <si>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</si>
  <si>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</si>
  <si>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</si>
  <si>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</si>
  <si>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</si>
  <si>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</si>
  <si>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</si>
  <si>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</si>
  <si>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70986991</t>
  </si>
  <si>
    <t>00055166</t>
  </si>
  <si>
    <t>00638081</t>
  </si>
  <si>
    <t>00055301</t>
  </si>
  <si>
    <t>49438816</t>
  </si>
  <si>
    <t>47900211</t>
  </si>
  <si>
    <t>67011748</t>
  </si>
  <si>
    <t>70997233</t>
  </si>
  <si>
    <t>70995095</t>
  </si>
  <si>
    <t>71011277</t>
  </si>
  <si>
    <t>70997276</t>
  </si>
  <si>
    <t>71010017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</si>
  <si>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</si>
  <si>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</si>
  <si>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</si>
  <si>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</si>
  <si>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</si>
  <si>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</si>
  <si>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</si>
  <si>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</si>
  <si>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</si>
  <si>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</si>
  <si>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</si>
  <si>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</si>
  <si>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</si>
  <si>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</si>
  <si>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</si>
  <si>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</si>
  <si>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70983496</t>
  </si>
  <si>
    <t>71001441</t>
  </si>
  <si>
    <t>49438026</t>
  </si>
  <si>
    <t>70991481</t>
  </si>
  <si>
    <t>70983526</t>
  </si>
  <si>
    <t>70983518</t>
  </si>
  <si>
    <t>71005030</t>
  </si>
  <si>
    <t>70991472</t>
  </si>
  <si>
    <t>71013059</t>
  </si>
  <si>
    <t>70989974</t>
  </si>
  <si>
    <t>70983500</t>
  </si>
  <si>
    <t>75021978</t>
  </si>
  <si>
    <t>70998191</t>
  </si>
  <si>
    <t>70993408</t>
  </si>
  <si>
    <t>75024047</t>
  </si>
  <si>
    <t>70983542</t>
  </si>
  <si>
    <t>70983534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</si>
  <si>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</si>
  <si>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</si>
  <si>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</si>
  <si>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</si>
  <si>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</si>
  <si>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</si>
  <si>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</si>
  <si>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</si>
  <si>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</si>
  <si>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</si>
  <si>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</si>
  <si>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</si>
  <si>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</si>
  <si>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</si>
  <si>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</si>
  <si>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</si>
  <si>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</si>
  <si>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</si>
  <si>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</si>
  <si>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</si>
  <si>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</si>
  <si>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</si>
  <si>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</si>
  <si>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</si>
  <si>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</si>
  <si>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</si>
  <si>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</si>
  <si>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</si>
  <si>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</si>
  <si>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</si>
  <si>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</si>
  <si>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</si>
  <si>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</si>
  <si>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</si>
  <si>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</si>
  <si>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</si>
  <si>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</si>
  <si>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06207413</t>
  </si>
  <si>
    <t>00669733</t>
  </si>
  <si>
    <t>25249355</t>
  </si>
  <si>
    <t>00077461</t>
  </si>
  <si>
    <t>03632504</t>
  </si>
  <si>
    <t>47723394</t>
  </si>
  <si>
    <t>00077119</t>
  </si>
  <si>
    <t>00377945</t>
  </si>
  <si>
    <t>47723424</t>
  </si>
  <si>
    <t>26406624</t>
  </si>
  <si>
    <t>01407104</t>
  </si>
  <si>
    <t>60611391</t>
  </si>
  <si>
    <t>70976457</t>
  </si>
  <si>
    <t>70976473</t>
  </si>
  <si>
    <t>70976481</t>
  </si>
  <si>
    <t>70976490</t>
  </si>
  <si>
    <t>75010895</t>
  </si>
  <si>
    <t>60611405</t>
  </si>
  <si>
    <t>68781580</t>
  </si>
  <si>
    <t>70987301</t>
  </si>
  <si>
    <t>70987327</t>
  </si>
  <si>
    <t>60611456</t>
  </si>
  <si>
    <t>60610115</t>
  </si>
  <si>
    <t>70987149</t>
  </si>
  <si>
    <t>75006570</t>
  </si>
  <si>
    <t>70987840</t>
  </si>
  <si>
    <t>70987271</t>
  </si>
  <si>
    <t>70987319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</si>
  <si>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</si>
  <si>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</si>
  <si>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</si>
  <si>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</si>
  <si>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</si>
  <si>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</si>
  <si>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</si>
  <si>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</si>
  <si>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</si>
  <si>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</si>
  <si>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</si>
  <si>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</si>
  <si>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</si>
  <si>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</si>
  <si>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</si>
  <si>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60611367</t>
  </si>
  <si>
    <t>70997578</t>
  </si>
  <si>
    <t>70997560</t>
  </si>
  <si>
    <t>70997195</t>
  </si>
  <si>
    <t>47723483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</si>
  <si>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</si>
  <si>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</si>
  <si>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</si>
  <si>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</si>
  <si>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</si>
  <si>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</si>
  <si>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</si>
  <si>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</si>
  <si>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73740420</t>
  </si>
  <si>
    <t>00077135</t>
  </si>
  <si>
    <t>00669709</t>
  </si>
  <si>
    <t>66362725</t>
  </si>
  <si>
    <t>00520055</t>
  </si>
  <si>
    <t>25207768</t>
  </si>
  <si>
    <t>49754050</t>
  </si>
  <si>
    <t>00574384</t>
  </si>
  <si>
    <t>00669725</t>
  </si>
  <si>
    <t>29125812</t>
  </si>
  <si>
    <t>29125162</t>
  </si>
  <si>
    <t>70839000</t>
  </si>
  <si>
    <t>70845425</t>
  </si>
  <si>
    <t>70939837</t>
  </si>
  <si>
    <t>63555522</t>
  </si>
  <si>
    <t>49755579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</si>
  <si>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</si>
  <si>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</si>
  <si>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</si>
  <si>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</si>
  <si>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</si>
  <si>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</si>
  <si>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</si>
  <si>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</si>
  <si>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</si>
  <si>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</si>
  <si>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</si>
  <si>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</si>
  <si>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</si>
  <si>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</si>
  <si>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</si>
  <si>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</si>
  <si>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</si>
  <si>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</si>
  <si>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</si>
  <si>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</si>
  <si>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</si>
  <si>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</si>
  <si>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</si>
  <si>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</si>
  <si>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</si>
  <si>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</si>
  <si>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</si>
  <si>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71340696</t>
  </si>
  <si>
    <t>73728985</t>
  </si>
  <si>
    <t>71237011</t>
  </si>
  <si>
    <t>71237003</t>
  </si>
  <si>
    <t>73728977</t>
  </si>
  <si>
    <t>73728969</t>
  </si>
  <si>
    <t>71004769</t>
  </si>
  <si>
    <t>71004777</t>
  </si>
  <si>
    <t>49753461</t>
  </si>
  <si>
    <t>49753495</t>
  </si>
  <si>
    <t>49753509</t>
  </si>
  <si>
    <t>49753533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</si>
  <si>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</si>
  <si>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</si>
  <si>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</si>
  <si>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</si>
  <si>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</si>
  <si>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</si>
  <si>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</si>
  <si>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</si>
  <si>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</si>
  <si>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49766929</t>
  </si>
  <si>
    <t>25232991</t>
  </si>
  <si>
    <t>75059151</t>
  </si>
  <si>
    <t>70984824</t>
  </si>
  <si>
    <t>70984808</t>
  </si>
  <si>
    <t>70984832</t>
  </si>
  <si>
    <t>70984816</t>
  </si>
  <si>
    <t>69979847</t>
  </si>
  <si>
    <t>70984841</t>
  </si>
  <si>
    <t>70945128</t>
  </si>
  <si>
    <t>70984859</t>
  </si>
  <si>
    <t>70980951</t>
  </si>
  <si>
    <t>70947902</t>
  </si>
  <si>
    <t>70984221</t>
  </si>
  <si>
    <t>60610689</t>
  </si>
  <si>
    <t>49766961</t>
  </si>
  <si>
    <t>70984239</t>
  </si>
  <si>
    <t>75005794</t>
  </si>
  <si>
    <t>75005786</t>
  </si>
  <si>
    <t>75006448</t>
  </si>
  <si>
    <t>75005492</t>
  </si>
  <si>
    <t>75006928</t>
  </si>
  <si>
    <t>70834598</t>
  </si>
  <si>
    <t>63531054</t>
  </si>
  <si>
    <t>75007185</t>
  </si>
  <si>
    <t>60611685</t>
  </si>
  <si>
    <t>60611651</t>
  </si>
  <si>
    <t>75006456</t>
  </si>
  <si>
    <t>75005506</t>
  </si>
  <si>
    <t>60611669</t>
  </si>
  <si>
    <t>60610204</t>
  </si>
  <si>
    <t>66359180</t>
  </si>
  <si>
    <t>69978751</t>
  </si>
  <si>
    <t>70995974</t>
  </si>
  <si>
    <t>60611952</t>
  </si>
  <si>
    <t>69979081</t>
  </si>
  <si>
    <t>75006901</t>
  </si>
  <si>
    <t>75006502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</si>
  <si>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</si>
  <si>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</si>
  <si>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</si>
  <si>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</si>
  <si>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</si>
  <si>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</si>
  <si>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</si>
  <si>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</si>
  <si>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</si>
  <si>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</si>
  <si>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70976368</t>
  </si>
  <si>
    <t>69459924</t>
  </si>
  <si>
    <t>25262165</t>
  </si>
  <si>
    <t>25263633</t>
  </si>
  <si>
    <t>62693514</t>
  </si>
  <si>
    <t>00581101</t>
  </si>
  <si>
    <t>25918583</t>
  </si>
  <si>
    <t>25261991</t>
  </si>
  <si>
    <t>62690035</t>
  </si>
  <si>
    <t>62690043</t>
  </si>
  <si>
    <t>00145238</t>
  </si>
  <si>
    <t>25262131</t>
  </si>
  <si>
    <t>25262327</t>
  </si>
  <si>
    <t>62690281</t>
  </si>
  <si>
    <t>04770731</t>
  </si>
  <si>
    <t>25262092</t>
  </si>
  <si>
    <t>62690361</t>
  </si>
  <si>
    <t>00175790</t>
  </si>
  <si>
    <t>08223033</t>
  </si>
  <si>
    <t>75015820</t>
  </si>
  <si>
    <t>75051591</t>
  </si>
  <si>
    <t>71341072</t>
  </si>
  <si>
    <t>71341455</t>
  </si>
  <si>
    <t>71341501</t>
  </si>
  <si>
    <t>62690221</t>
  </si>
  <si>
    <t>00087751</t>
  </si>
  <si>
    <t>70837538</t>
  </si>
  <si>
    <t>75019019</t>
  </si>
  <si>
    <t>71011439</t>
  </si>
  <si>
    <t>70981540</t>
  </si>
  <si>
    <t>71000658</t>
  </si>
  <si>
    <t>71000682</t>
  </si>
  <si>
    <t>71000666</t>
  </si>
  <si>
    <t>71000640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</si>
  <si>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</si>
  <si>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</si>
  <si>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</si>
  <si>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</si>
  <si>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</si>
  <si>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</si>
  <si>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</si>
  <si>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</si>
  <si>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</si>
  <si>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</si>
  <si>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</si>
  <si>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</si>
  <si>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</si>
  <si>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</si>
  <si>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</si>
  <si>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</si>
  <si>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</si>
  <si>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</si>
  <si>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</si>
  <si>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</si>
  <si>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</si>
  <si>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</si>
  <si>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</si>
  <si>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</si>
  <si>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</si>
  <si>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</si>
  <si>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75017580</t>
  </si>
  <si>
    <t>75017181</t>
  </si>
  <si>
    <t>70993254</t>
  </si>
  <si>
    <t>75019001</t>
  </si>
  <si>
    <t>70987955</t>
  </si>
  <si>
    <t>71004475</t>
  </si>
  <si>
    <t>70983917</t>
  </si>
  <si>
    <t>75018136</t>
  </si>
  <si>
    <t>75016753</t>
  </si>
  <si>
    <t>75015854</t>
  </si>
  <si>
    <t>75008319</t>
  </si>
  <si>
    <t>70986126</t>
  </si>
  <si>
    <t>75001659</t>
  </si>
  <si>
    <t>70996067</t>
  </si>
  <si>
    <t>75041511</t>
  </si>
  <si>
    <t>71000755</t>
  </si>
  <si>
    <t>71000747</t>
  </si>
  <si>
    <t>71000712</t>
  </si>
  <si>
    <t>71000763</t>
  </si>
  <si>
    <t>71000691</t>
  </si>
  <si>
    <t>75017504</t>
  </si>
  <si>
    <t>75017423</t>
  </si>
  <si>
    <t>70988901</t>
  </si>
  <si>
    <t>71194550</t>
  </si>
  <si>
    <t>71295054</t>
  </si>
  <si>
    <t>70993505</t>
  </si>
  <si>
    <t>70189013</t>
  </si>
  <si>
    <t>75015935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</si>
  <si>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</si>
  <si>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</si>
  <si>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</si>
  <si>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</si>
  <si>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</si>
  <si>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</si>
  <si>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</si>
  <si>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</si>
  <si>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60116871</t>
  </si>
  <si>
    <t>00087998</t>
  </si>
  <si>
    <t>06668364</t>
  </si>
  <si>
    <t>60116781</t>
  </si>
  <si>
    <t>64812201</t>
  </si>
  <si>
    <t>60116820</t>
  </si>
  <si>
    <t>25270044</t>
  </si>
  <si>
    <t>25994581</t>
  </si>
  <si>
    <t>71197281</t>
  </si>
  <si>
    <t>05141265</t>
  </si>
  <si>
    <t>60117001</t>
  </si>
  <si>
    <t>15055256</t>
  </si>
  <si>
    <t>71340947</t>
  </si>
  <si>
    <t>06668151</t>
  </si>
  <si>
    <t>70188891</t>
  </si>
  <si>
    <t>70971145</t>
  </si>
  <si>
    <t>75015251</t>
  </si>
  <si>
    <t>70188921</t>
  </si>
  <si>
    <t>70188904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</si>
  <si>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</si>
  <si>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</si>
  <si>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</si>
  <si>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</si>
  <si>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</si>
  <si>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</si>
  <si>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</si>
  <si>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</si>
  <si>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</si>
  <si>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</si>
  <si>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</si>
  <si>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75019086</t>
  </si>
  <si>
    <t>71004271</t>
  </si>
  <si>
    <t>70886849</t>
  </si>
  <si>
    <t>70985766</t>
  </si>
  <si>
    <t>70188475</t>
  </si>
  <si>
    <t>75019167</t>
  </si>
  <si>
    <t>75019248</t>
  </si>
  <si>
    <t>70990913</t>
  </si>
  <si>
    <t>71004297</t>
  </si>
  <si>
    <t>75019329</t>
  </si>
  <si>
    <t>71011544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</si>
  <si>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</si>
  <si>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</si>
  <si>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</si>
  <si>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</si>
  <si>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</si>
  <si>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</si>
  <si>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</si>
  <si>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</si>
  <si>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</si>
  <si>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</si>
  <si>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</si>
  <si>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</si>
  <si>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</si>
  <si>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</si>
  <si>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</si>
  <si>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71294503</t>
  </si>
  <si>
    <t>75016834</t>
  </si>
  <si>
    <t>75015218</t>
  </si>
  <si>
    <t>49305620</t>
  </si>
  <si>
    <t>60114011</t>
  </si>
  <si>
    <t>70947384</t>
  </si>
  <si>
    <t>70890072</t>
  </si>
  <si>
    <t>71002791</t>
  </si>
  <si>
    <t>75017628</t>
  </si>
  <si>
    <t>75017547</t>
  </si>
  <si>
    <t>48623679</t>
  </si>
  <si>
    <t>70836469</t>
  </si>
  <si>
    <t>48623741</t>
  </si>
  <si>
    <t>48623695</t>
  </si>
  <si>
    <t>00087815</t>
  </si>
  <si>
    <t>48623733</t>
  </si>
  <si>
    <t>00189391</t>
  </si>
  <si>
    <t>62028561</t>
  </si>
  <si>
    <t>70836418</t>
  </si>
  <si>
    <t>03289681</t>
  </si>
  <si>
    <t>06032958</t>
  </si>
  <si>
    <t>06668275</t>
  </si>
  <si>
    <t>06668356</t>
  </si>
  <si>
    <t>48623725</t>
  </si>
  <si>
    <t>25299140</t>
  </si>
  <si>
    <t>75015897</t>
  </si>
  <si>
    <t>70987076</t>
  </si>
  <si>
    <t>75015978</t>
  </si>
  <si>
    <t>48623008</t>
  </si>
  <si>
    <t>00857742</t>
  </si>
  <si>
    <t>71003401</t>
  </si>
  <si>
    <t>75013002</t>
  </si>
  <si>
    <t>75016630</t>
  </si>
  <si>
    <t>70985839</t>
  </si>
  <si>
    <t>75016478</t>
  </si>
  <si>
    <t>70987173</t>
  </si>
  <si>
    <t>75016796</t>
  </si>
  <si>
    <t>70926336</t>
  </si>
  <si>
    <t>70926662</t>
  </si>
  <si>
    <t>70932085</t>
  </si>
  <si>
    <t>70926719</t>
  </si>
  <si>
    <t>71008063</t>
  </si>
  <si>
    <t>70992576</t>
  </si>
  <si>
    <t>70998752</t>
  </si>
  <si>
    <t>75019418</t>
  </si>
  <si>
    <t>75016559</t>
  </si>
  <si>
    <t>07009411</t>
  </si>
  <si>
    <t>70996491</t>
  </si>
  <si>
    <t>71003894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</si>
  <si>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</si>
  <si>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</si>
  <si>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</si>
  <si>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</si>
  <si>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</si>
  <si>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</si>
  <si>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</si>
  <si>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</si>
  <si>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</si>
  <si>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</si>
  <si>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</si>
  <si>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</si>
  <si>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</si>
  <si>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</si>
  <si>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</si>
  <si>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</si>
  <si>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</si>
  <si>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</si>
  <si>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</si>
  <si>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</si>
  <si>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</si>
  <si>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</si>
  <si>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</si>
  <si>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</si>
  <si>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75015269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</si>
  <si>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</si>
  <si>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</si>
  <si>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</si>
  <si>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</si>
  <si>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</si>
  <si>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</si>
  <si>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</si>
  <si>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</si>
  <si>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70996458</t>
  </si>
  <si>
    <t>75016036</t>
  </si>
  <si>
    <t>75016117</t>
  </si>
  <si>
    <t>70987394</t>
  </si>
  <si>
    <t>00857688</t>
  </si>
  <si>
    <t>00857858</t>
  </si>
  <si>
    <t>71003223</t>
  </si>
  <si>
    <t>75016800</t>
  </si>
  <si>
    <t>70990824</t>
  </si>
  <si>
    <t>70986134</t>
  </si>
  <si>
    <t>75004674</t>
  </si>
  <si>
    <t>72020865</t>
  </si>
  <si>
    <t>60884762</t>
  </si>
  <si>
    <t>60884746</t>
  </si>
  <si>
    <t>64829804</t>
  </si>
  <si>
    <t>70152501</t>
  </si>
  <si>
    <t>60884690</t>
  </si>
  <si>
    <t>42887941</t>
  </si>
  <si>
    <t>25918125</t>
  </si>
  <si>
    <t>70152497</t>
  </si>
  <si>
    <t>75137011</t>
  </si>
  <si>
    <t>02693542</t>
  </si>
  <si>
    <t>70156506</t>
  </si>
  <si>
    <t>75016206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</si>
  <si>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</si>
  <si>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</si>
  <si>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</si>
  <si>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</si>
  <si>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</si>
  <si>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</si>
  <si>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</si>
  <si>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</si>
  <si>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</si>
  <si>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</si>
  <si>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70978719</t>
  </si>
  <si>
    <t>75018535</t>
  </si>
  <si>
    <t>71294091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</si>
  <si>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</si>
  <si>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</si>
  <si>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</si>
  <si>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</si>
  <si>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</si>
  <si>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</si>
  <si>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</si>
  <si>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</si>
  <si>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</si>
  <si>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</si>
  <si>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</si>
  <si>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75016991</t>
  </si>
  <si>
    <t>75015501</t>
  </si>
  <si>
    <t>75015641</t>
  </si>
  <si>
    <t>75016125</t>
  </si>
  <si>
    <t>75017679</t>
  </si>
  <si>
    <t>75017482</t>
  </si>
  <si>
    <t>75015421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</si>
  <si>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</si>
  <si>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</si>
  <si>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</si>
  <si>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</si>
  <si>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</si>
  <si>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</si>
  <si>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</si>
  <si>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</si>
  <si>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</si>
  <si>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</si>
  <si>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</si>
  <si>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</si>
  <si>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70157375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</si>
  <si>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</si>
  <si>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</si>
  <si>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</si>
  <si>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</si>
  <si>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</si>
  <si>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</si>
  <si>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</si>
  <si>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</si>
  <si>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70188505</t>
  </si>
  <si>
    <t>70188548</t>
  </si>
  <si>
    <t>70188521</t>
  </si>
  <si>
    <t>70188513</t>
  </si>
  <si>
    <t>70188530</t>
  </si>
  <si>
    <t>70979642</t>
  </si>
  <si>
    <t>28859235</t>
  </si>
  <si>
    <t>67439918</t>
  </si>
  <si>
    <t>48623091</t>
  </si>
  <si>
    <t>60153351</t>
  </si>
  <si>
    <t>71341161</t>
  </si>
  <si>
    <t>13582968</t>
  </si>
  <si>
    <t>60153237</t>
  </si>
  <si>
    <t>60153296</t>
  </si>
  <si>
    <t>70841179</t>
  </si>
  <si>
    <t>70841144</t>
  </si>
  <si>
    <t>60153041</t>
  </si>
  <si>
    <t>69174415</t>
  </si>
  <si>
    <t>27121313</t>
  </si>
  <si>
    <t>04762126</t>
  </si>
  <si>
    <t>60153245</t>
  </si>
  <si>
    <t>71197621</t>
  </si>
  <si>
    <t>70842116</t>
  </si>
  <si>
    <t>60154021</t>
  </si>
  <si>
    <t>60153270</t>
  </si>
  <si>
    <t>03407985</t>
  </si>
  <si>
    <t>01898159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</si>
  <si>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</si>
  <si>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</si>
  <si>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</si>
  <si>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</si>
  <si>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</si>
  <si>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</si>
  <si>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</si>
  <si>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</si>
  <si>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</si>
  <si>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75015447</t>
  </si>
  <si>
    <t>75017415</t>
  </si>
  <si>
    <t>70995745</t>
  </si>
  <si>
    <t>70995737</t>
  </si>
  <si>
    <t>75009617</t>
  </si>
  <si>
    <t>75016150</t>
  </si>
  <si>
    <t>71005161</t>
  </si>
  <si>
    <t>70988030</t>
  </si>
  <si>
    <t>70883548</t>
  </si>
  <si>
    <t>75015528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</si>
  <si>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</si>
  <si>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</si>
  <si>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</si>
  <si>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</si>
  <si>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</si>
  <si>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</si>
  <si>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</si>
  <si>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</si>
  <si>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</si>
  <si>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</si>
  <si>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</si>
  <si>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</si>
  <si>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</si>
  <si>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</si>
  <si>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</si>
  <si>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</si>
  <si>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</si>
  <si>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</si>
  <si>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</si>
  <si>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</si>
  <si>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</si>
  <si>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</si>
  <si>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</si>
  <si>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</si>
  <si>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</si>
  <si>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</si>
  <si>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</si>
  <si>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70985456</t>
  </si>
  <si>
    <t>43462448</t>
  </si>
  <si>
    <t>71005951</t>
  </si>
  <si>
    <t>71005978</t>
  </si>
  <si>
    <t>71005919</t>
  </si>
  <si>
    <t>71005935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</si>
  <si>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</si>
  <si>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</si>
  <si>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</si>
  <si>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</si>
  <si>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</si>
  <si>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</si>
  <si>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</si>
  <si>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</si>
  <si>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</si>
  <si>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</si>
  <si>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</si>
  <si>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75016672</t>
  </si>
  <si>
    <t>25013564</t>
  </si>
  <si>
    <t>28725611</t>
  </si>
  <si>
    <t>48283142</t>
  </si>
  <si>
    <t>25014986</t>
  </si>
  <si>
    <t>25022342</t>
  </si>
  <si>
    <t>49864360</t>
  </si>
  <si>
    <t>70842922</t>
  </si>
  <si>
    <t>49864688</t>
  </si>
  <si>
    <t>62237039</t>
  </si>
  <si>
    <t>70226458</t>
  </si>
  <si>
    <t>70695113</t>
  </si>
  <si>
    <t>72742160</t>
  </si>
  <si>
    <t>72741562</t>
  </si>
  <si>
    <t>71013105</t>
  </si>
  <si>
    <t>70982678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</si>
  <si>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</si>
  <si>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</si>
  <si>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</si>
  <si>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</si>
  <si>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</si>
  <si>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</si>
  <si>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</si>
  <si>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</si>
  <si>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</si>
  <si>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</si>
  <si>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</si>
  <si>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</si>
  <si>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</si>
  <si>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</si>
  <si>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</si>
  <si>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</si>
  <si>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</si>
  <si>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</si>
  <si>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</si>
  <si>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</si>
  <si>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</si>
  <si>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</si>
  <si>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</si>
  <si>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</si>
  <si>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</si>
  <si>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</si>
  <si>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</si>
  <si>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</si>
  <si>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</si>
  <si>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</si>
  <si>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</si>
  <si>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</si>
  <si>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</si>
  <si>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</si>
  <si>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</si>
  <si>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</si>
  <si>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</si>
  <si>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</si>
  <si>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71173838</t>
  </si>
  <si>
    <t>70695342</t>
  </si>
  <si>
    <t>72744049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</si>
  <si>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</si>
  <si>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</si>
  <si>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</si>
  <si>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</si>
  <si>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</si>
  <si>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</si>
  <si>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</si>
  <si>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</si>
  <si>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</si>
  <si>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</si>
  <si>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</si>
  <si>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</si>
  <si>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72744481</t>
  </si>
  <si>
    <t>72744995</t>
  </si>
  <si>
    <t>60254301</t>
  </si>
  <si>
    <t>60254190</t>
  </si>
  <si>
    <t>60252600</t>
  </si>
  <si>
    <t>00140147</t>
  </si>
  <si>
    <t>16389999</t>
  </si>
  <si>
    <t>60252537</t>
  </si>
  <si>
    <t>25048350</t>
  </si>
  <si>
    <t>60254238</t>
  </si>
  <si>
    <t>60252766</t>
  </si>
  <si>
    <t>70695121</t>
  </si>
  <si>
    <t>72743433</t>
  </si>
  <si>
    <t>72742470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</si>
  <si>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</si>
  <si>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</si>
  <si>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</si>
  <si>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</si>
  <si>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</si>
  <si>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</si>
  <si>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</si>
  <si>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</si>
  <si>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</si>
  <si>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</si>
  <si>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</si>
  <si>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</si>
  <si>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</si>
  <si>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</si>
  <si>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72743778</t>
  </si>
  <si>
    <t>75109522</t>
  </si>
  <si>
    <t>86797034</t>
  </si>
  <si>
    <t>72048069</t>
  </si>
  <si>
    <t>72048174</t>
  </si>
  <si>
    <t>72048085</t>
  </si>
  <si>
    <t>72048131</t>
  </si>
  <si>
    <t>72048107</t>
  </si>
  <si>
    <t>72048115</t>
  </si>
  <si>
    <t>72048166</t>
  </si>
  <si>
    <t>72048140</t>
  </si>
  <si>
    <t>72550376</t>
  </si>
  <si>
    <t>72550406</t>
  </si>
  <si>
    <t>72550384</t>
  </si>
  <si>
    <t>72550368</t>
  </si>
  <si>
    <t>72550341</t>
  </si>
  <si>
    <t>72744405</t>
  </si>
  <si>
    <t>43256791</t>
  </si>
  <si>
    <t>72743441</t>
  </si>
  <si>
    <t>72743638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</si>
  <si>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</si>
  <si>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</si>
  <si>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</si>
  <si>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</si>
  <si>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</si>
  <si>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</si>
  <si>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</si>
  <si>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</si>
  <si>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72741651</t>
  </si>
  <si>
    <t>72741571</t>
  </si>
  <si>
    <t>70982988</t>
  </si>
  <si>
    <t>70695059</t>
  </si>
  <si>
    <t>43257151</t>
  </si>
  <si>
    <t>16389573</t>
  </si>
  <si>
    <t>70695016</t>
  </si>
  <si>
    <t>70695041</t>
  </si>
  <si>
    <t>70698325</t>
  </si>
  <si>
    <t>70694974</t>
  </si>
  <si>
    <t>70694982</t>
  </si>
  <si>
    <t>16389581</t>
  </si>
  <si>
    <t>70694991</t>
  </si>
  <si>
    <t>04624548</t>
  </si>
  <si>
    <t>00082554</t>
  </si>
  <si>
    <t>00555053</t>
  </si>
  <si>
    <t>46748059</t>
  </si>
  <si>
    <t>46749799</t>
  </si>
  <si>
    <t>25023519</t>
  </si>
  <si>
    <t>46746862</t>
  </si>
  <si>
    <t>00673731</t>
  </si>
  <si>
    <t>46747991</t>
  </si>
  <si>
    <t>25018507</t>
  </si>
  <si>
    <t>46747966</t>
  </si>
  <si>
    <t>46748075</t>
  </si>
  <si>
    <t>25016181</t>
  </si>
  <si>
    <t>25026470</t>
  </si>
  <si>
    <t>46747974</t>
  </si>
  <si>
    <t>25015362</t>
  </si>
  <si>
    <t>25019660</t>
  </si>
  <si>
    <t>44223897</t>
  </si>
  <si>
    <t>25027051</t>
  </si>
  <si>
    <t>00671274</t>
  </si>
  <si>
    <t>00526517</t>
  </si>
  <si>
    <t>70972826</t>
  </si>
  <si>
    <t>25046233</t>
  </si>
  <si>
    <t>05373492</t>
  </si>
  <si>
    <t>27267890</t>
  </si>
  <si>
    <t>28695020</t>
  </si>
  <si>
    <t>28709381</t>
  </si>
  <si>
    <t>28744373</t>
  </si>
  <si>
    <t>71013083</t>
  </si>
  <si>
    <t>46750321</t>
  </si>
  <si>
    <t>72744324</t>
  </si>
  <si>
    <t>70983208</t>
  </si>
  <si>
    <t>70983135</t>
  </si>
  <si>
    <t>72741881</t>
  </si>
  <si>
    <t>70695091</t>
  </si>
  <si>
    <t>72742101</t>
  </si>
  <si>
    <t>72743221</t>
  </si>
  <si>
    <t>72742585</t>
  </si>
  <si>
    <t>72741627</t>
  </si>
  <si>
    <t>72743140</t>
  </si>
  <si>
    <t>72742348</t>
  </si>
  <si>
    <t>72743301</t>
  </si>
  <si>
    <t>72742500</t>
  </si>
  <si>
    <t>46747532</t>
  </si>
  <si>
    <t>46746234</t>
  </si>
  <si>
    <t>72741708</t>
  </si>
  <si>
    <t>72742429</t>
  </si>
  <si>
    <t>72742976</t>
  </si>
  <si>
    <t>72742020</t>
  </si>
  <si>
    <t>72743051</t>
  </si>
  <si>
    <t>46746480</t>
  </si>
  <si>
    <t>70695253</t>
  </si>
  <si>
    <t>72743069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</si>
  <si>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</si>
  <si>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</si>
  <si>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</si>
  <si>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</si>
  <si>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</si>
  <si>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</si>
  <si>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</si>
  <si>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</si>
  <si>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</si>
  <si>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</si>
  <si>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</si>
  <si>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</si>
  <si>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</si>
  <si>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</si>
  <si>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</si>
  <si>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</si>
  <si>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</si>
  <si>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</si>
  <si>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</si>
  <si>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</si>
  <si>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</si>
  <si>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</si>
  <si>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</si>
  <si>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</si>
  <si>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</si>
  <si>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</si>
  <si>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</si>
  <si>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</si>
  <si>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</si>
  <si>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</si>
  <si>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</si>
  <si>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</si>
  <si>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</si>
  <si>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</si>
  <si>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</si>
  <si>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</si>
  <si>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</si>
  <si>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</si>
  <si>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</si>
  <si>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</si>
  <si>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</si>
  <si>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</si>
  <si>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69411123</t>
  </si>
  <si>
    <t>72741791</t>
  </si>
  <si>
    <t>72742577</t>
  </si>
  <si>
    <t>70695539</t>
  </si>
  <si>
    <t>70983283</t>
  </si>
  <si>
    <t>72741686</t>
  </si>
  <si>
    <t>72742071</t>
  </si>
  <si>
    <t>72744707</t>
  </si>
  <si>
    <t>72076950</t>
  </si>
  <si>
    <t>71294988</t>
  </si>
  <si>
    <t>71294171</t>
  </si>
  <si>
    <t>72741911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</si>
  <si>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</si>
  <si>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</si>
  <si>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</si>
  <si>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</si>
  <si>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</si>
  <si>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</si>
  <si>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</si>
  <si>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</si>
  <si>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</si>
  <si>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</si>
  <si>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</si>
  <si>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</si>
  <si>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</si>
  <si>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</si>
  <si>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</si>
  <si>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70982066</t>
  </si>
  <si>
    <t>72744961</t>
  </si>
  <si>
    <t>70695938</t>
  </si>
  <si>
    <t>72743689</t>
  </si>
  <si>
    <t>70695946</t>
  </si>
  <si>
    <t>70839921</t>
  </si>
  <si>
    <t>00856037</t>
  </si>
  <si>
    <t>07360401</t>
  </si>
  <si>
    <t>70839999</t>
  </si>
  <si>
    <t>00087891</t>
  </si>
  <si>
    <t>15043151</t>
  </si>
  <si>
    <t>00581071</t>
  </si>
  <si>
    <t>00854981</t>
  </si>
  <si>
    <t>00854999</t>
  </si>
  <si>
    <t>70983623</t>
  </si>
  <si>
    <t>72743077</t>
  </si>
  <si>
    <t>72742992</t>
  </si>
  <si>
    <t>70698040</t>
  </si>
  <si>
    <t>70698309</t>
  </si>
  <si>
    <t>70698031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</si>
  <si>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</si>
  <si>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</si>
  <si>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</si>
  <si>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</si>
  <si>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</si>
  <si>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</si>
  <si>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</si>
  <si>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</si>
  <si>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</si>
  <si>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70695148</t>
  </si>
  <si>
    <t>75017512</t>
  </si>
  <si>
    <t>71002723</t>
  </si>
  <si>
    <t>71011170</t>
  </si>
  <si>
    <t>70156573</t>
  </si>
  <si>
    <t>70156565</t>
  </si>
  <si>
    <t>72742453</t>
  </si>
  <si>
    <t>72742615</t>
  </si>
  <si>
    <t>70939322</t>
  </si>
  <si>
    <t>70939331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</si>
  <si>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</si>
  <si>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</si>
  <si>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</si>
  <si>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</si>
  <si>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</si>
  <si>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</si>
  <si>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</si>
  <si>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</si>
  <si>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</si>
  <si>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</si>
  <si>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</si>
  <si>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</si>
  <si>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</si>
  <si>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</si>
  <si>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</si>
  <si>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70985375</t>
  </si>
  <si>
    <t>70695491</t>
  </si>
  <si>
    <t>00854808</t>
  </si>
  <si>
    <t>72743620</t>
  </si>
  <si>
    <t>72743719</t>
  </si>
  <si>
    <t>72743794</t>
  </si>
  <si>
    <t>72743701</t>
  </si>
  <si>
    <t>72742739</t>
  </si>
  <si>
    <t>72743549</t>
  </si>
  <si>
    <t>72743255</t>
  </si>
  <si>
    <t>72743948</t>
  </si>
  <si>
    <t>72743786</t>
  </si>
  <si>
    <t>72742135</t>
  </si>
  <si>
    <t>71006923</t>
  </si>
  <si>
    <t>72742054</t>
  </si>
  <si>
    <t>70986088</t>
  </si>
  <si>
    <t>70695822</t>
  </si>
  <si>
    <t>70695300</t>
  </si>
  <si>
    <t>00856126</t>
  </si>
  <si>
    <t>00854794</t>
  </si>
  <si>
    <t>00855049</t>
  </si>
  <si>
    <t>71173854</t>
  </si>
  <si>
    <t>71294180</t>
  </si>
  <si>
    <t>00601322</t>
  </si>
  <si>
    <t>13643479</t>
  </si>
  <si>
    <t>25830635</t>
  </si>
  <si>
    <t>60802669</t>
  </si>
  <si>
    <t>00852619</t>
  </si>
  <si>
    <t>00100307</t>
  </si>
  <si>
    <t>00601349</t>
  </si>
  <si>
    <t>25372076</t>
  </si>
  <si>
    <t>00846279</t>
  </si>
  <si>
    <t>69594091</t>
  </si>
  <si>
    <t>71341099</t>
  </si>
  <si>
    <t>00601331</t>
  </si>
  <si>
    <t>60802561</t>
  </si>
  <si>
    <t>63731398</t>
  </si>
  <si>
    <t>62352776</t>
  </si>
  <si>
    <t>66145309</t>
  </si>
  <si>
    <t>60780550</t>
  </si>
  <si>
    <t>60780517</t>
  </si>
  <si>
    <t>70947538</t>
  </si>
  <si>
    <t>70947520</t>
  </si>
  <si>
    <t>62352768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</si>
  <si>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</si>
  <si>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</si>
  <si>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</si>
  <si>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</si>
  <si>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</si>
  <si>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</si>
  <si>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</si>
  <si>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</si>
  <si>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</si>
  <si>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</si>
  <si>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</si>
  <si>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</si>
  <si>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</si>
  <si>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</si>
  <si>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</si>
  <si>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60802677</t>
  </si>
  <si>
    <t>75029189</t>
  </si>
  <si>
    <t>45234647</t>
  </si>
  <si>
    <t>45234621</t>
  </si>
  <si>
    <t>63024578</t>
  </si>
  <si>
    <t>60802596</t>
  </si>
  <si>
    <t>45234639</t>
  </si>
  <si>
    <t>73184586</t>
  </si>
  <si>
    <t>70988579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</si>
  <si>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</si>
  <si>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</si>
  <si>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</si>
  <si>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</si>
  <si>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</si>
  <si>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</si>
  <si>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</si>
  <si>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</si>
  <si>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</si>
  <si>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</si>
  <si>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</si>
  <si>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</si>
  <si>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60802707</t>
  </si>
  <si>
    <t>45234604</t>
  </si>
  <si>
    <t>73184721</t>
  </si>
  <si>
    <t>62352733</t>
  </si>
  <si>
    <t>70988595</t>
  </si>
  <si>
    <t>70997934</t>
  </si>
  <si>
    <t>70985391</t>
  </si>
  <si>
    <t>73184276</t>
  </si>
  <si>
    <t>00852635</t>
  </si>
  <si>
    <t>75027232</t>
  </si>
  <si>
    <t>00561151</t>
  </si>
  <si>
    <t>00846881</t>
  </si>
  <si>
    <t>00577243</t>
  </si>
  <si>
    <t>00601381</t>
  </si>
  <si>
    <t>25371169</t>
  </si>
  <si>
    <t>25378767</t>
  </si>
  <si>
    <t>25380541</t>
  </si>
  <si>
    <t>00844691</t>
  </si>
  <si>
    <t>69610134</t>
  </si>
  <si>
    <t>71341102</t>
  </si>
  <si>
    <t>28660790</t>
  </si>
  <si>
    <t>04232569</t>
  </si>
  <si>
    <t>05738016</t>
  </si>
  <si>
    <t>00601403</t>
  </si>
  <si>
    <t>70632090</t>
  </si>
  <si>
    <t>28660803</t>
  </si>
  <si>
    <t>08090599</t>
  </si>
  <si>
    <t>00100340</t>
  </si>
  <si>
    <t>61944084</t>
  </si>
  <si>
    <t>69610126</t>
  </si>
  <si>
    <t>71249460</t>
  </si>
  <si>
    <t>27856216</t>
  </si>
  <si>
    <t>75026431</t>
  </si>
  <si>
    <t>75027526</t>
  </si>
  <si>
    <t>75029103</t>
  </si>
  <si>
    <t>63699028</t>
  </si>
  <si>
    <t>60046082</t>
  </si>
  <si>
    <t>60046074</t>
  </si>
  <si>
    <t>60046091</t>
  </si>
  <si>
    <t>70992932</t>
  </si>
  <si>
    <t>75026279</t>
  </si>
  <si>
    <t>73184365</t>
  </si>
  <si>
    <t>60046066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</si>
  <si>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</si>
  <si>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</si>
  <si>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</si>
  <si>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</si>
  <si>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</si>
  <si>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</si>
  <si>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</si>
  <si>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</si>
  <si>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</si>
  <si>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</si>
  <si>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</si>
  <si>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</si>
  <si>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</si>
  <si>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</si>
  <si>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</si>
  <si>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</si>
  <si>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</si>
  <si>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</si>
  <si>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</si>
  <si>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</si>
  <si>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</si>
  <si>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</si>
  <si>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</si>
  <si>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</si>
  <si>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</si>
  <si>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</si>
  <si>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</si>
  <si>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</si>
  <si>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</si>
  <si>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</si>
  <si>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</si>
  <si>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</si>
  <si>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</si>
  <si>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</si>
  <si>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</si>
  <si>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75029774</t>
  </si>
  <si>
    <t>07260806</t>
  </si>
  <si>
    <t>07263007</t>
  </si>
  <si>
    <t>75028948</t>
  </si>
  <si>
    <t>70991499</t>
  </si>
  <si>
    <t>73184357</t>
  </si>
  <si>
    <t>61963682</t>
  </si>
  <si>
    <t>73185001</t>
  </si>
  <si>
    <t>75029715</t>
  </si>
  <si>
    <t>70981400</t>
  </si>
  <si>
    <t>64120473</t>
  </si>
  <si>
    <t>73184519</t>
  </si>
  <si>
    <t>75128721</t>
  </si>
  <si>
    <t>73184527</t>
  </si>
  <si>
    <t>72069899</t>
  </si>
  <si>
    <t>70983984</t>
  </si>
  <si>
    <t>70640050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</si>
  <si>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</si>
  <si>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</si>
  <si>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</si>
  <si>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</si>
  <si>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</si>
  <si>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</si>
  <si>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</si>
  <si>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</si>
  <si>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</si>
  <si>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</si>
  <si>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</si>
  <si>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</si>
  <si>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</si>
  <si>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</si>
  <si>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70640076</t>
  </si>
  <si>
    <t>70640041</t>
  </si>
  <si>
    <t>70640246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</si>
  <si>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</si>
  <si>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</si>
  <si>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</si>
  <si>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</si>
  <si>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</si>
  <si>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</si>
  <si>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</si>
  <si>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</si>
  <si>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</si>
  <si>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</si>
  <si>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</si>
  <si>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</si>
  <si>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</si>
  <si>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</si>
  <si>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</si>
  <si>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</si>
  <si>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</si>
  <si>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</si>
  <si>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70983721</t>
  </si>
  <si>
    <t>75028930</t>
  </si>
  <si>
    <t>70983682</t>
  </si>
  <si>
    <t>70983704</t>
  </si>
  <si>
    <t>70983674</t>
  </si>
  <si>
    <t>66932581</t>
  </si>
  <si>
    <t>62331639</t>
  </si>
  <si>
    <t>60337320</t>
  </si>
  <si>
    <t>00577235</t>
  </si>
  <si>
    <t>70240655</t>
  </si>
  <si>
    <t>62331558</t>
  </si>
  <si>
    <t>13644289</t>
  </si>
  <si>
    <t>62331574</t>
  </si>
  <si>
    <t>25378066</t>
  </si>
  <si>
    <t>25372793</t>
  </si>
  <si>
    <t>60337389</t>
  </si>
  <si>
    <t>13644297</t>
  </si>
  <si>
    <t>68321261</t>
  </si>
  <si>
    <t>06045154</t>
  </si>
  <si>
    <t>25831101</t>
  </si>
  <si>
    <t>00844985</t>
  </si>
  <si>
    <t>25353446</t>
  </si>
  <si>
    <t>62331515</t>
  </si>
  <si>
    <t>63024616</t>
  </si>
  <si>
    <t>60337346</t>
  </si>
  <si>
    <t>48004898</t>
  </si>
  <si>
    <t>13644254</t>
  </si>
  <si>
    <t>62331540</t>
  </si>
  <si>
    <t>60775645</t>
  </si>
  <si>
    <t>29445191</t>
  </si>
  <si>
    <t>70989800</t>
  </si>
  <si>
    <t>61988596</t>
  </si>
  <si>
    <t>61988588</t>
  </si>
  <si>
    <t>70958220</t>
  </si>
  <si>
    <t>70958246</t>
  </si>
  <si>
    <t>61988715</t>
  </si>
  <si>
    <t>70958203</t>
  </si>
  <si>
    <t>70958262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</si>
  <si>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</si>
  <si>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</si>
  <si>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</si>
  <si>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</si>
  <si>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</si>
  <si>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</si>
  <si>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</si>
  <si>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</si>
  <si>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</si>
  <si>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</si>
  <si>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</si>
  <si>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</si>
  <si>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</si>
  <si>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</si>
  <si>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</si>
  <si>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</si>
  <si>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</si>
  <si>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</si>
  <si>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</si>
  <si>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</si>
  <si>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</si>
  <si>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</si>
  <si>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</si>
  <si>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</si>
  <si>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</si>
  <si>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</si>
  <si>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</si>
  <si>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</si>
  <si>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</si>
  <si>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</si>
  <si>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</si>
  <si>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</si>
  <si>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</si>
  <si>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</si>
  <si>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</si>
  <si>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</si>
  <si>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</si>
  <si>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</si>
  <si>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</si>
  <si>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</si>
  <si>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</si>
  <si>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</si>
  <si>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</si>
  <si>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</si>
  <si>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</si>
  <si>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</si>
  <si>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</si>
  <si>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</si>
  <si>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</si>
  <si>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</si>
  <si>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</si>
  <si>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</si>
  <si>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</si>
  <si>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</si>
  <si>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</si>
  <si>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</si>
  <si>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</si>
  <si>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</si>
  <si>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70998426</t>
  </si>
  <si>
    <t>48004693</t>
  </si>
  <si>
    <t>48805491</t>
  </si>
  <si>
    <t>71000984</t>
  </si>
  <si>
    <t>60784512</t>
  </si>
  <si>
    <t>72545917</t>
  </si>
  <si>
    <t>72545933</t>
  </si>
  <si>
    <t>48806196</t>
  </si>
  <si>
    <t>75026368</t>
  </si>
  <si>
    <t>48806188</t>
  </si>
  <si>
    <t>66182531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</si>
  <si>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</si>
  <si>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</si>
  <si>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</si>
  <si>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</si>
  <si>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</si>
  <si>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</si>
  <si>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</si>
  <si>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</si>
  <si>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</si>
  <si>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73184993</t>
  </si>
  <si>
    <t>06390757</t>
  </si>
  <si>
    <t>00601667</t>
  </si>
  <si>
    <t>25833685</t>
  </si>
  <si>
    <t>00601659</t>
  </si>
  <si>
    <t>70640718</t>
  </si>
  <si>
    <t>00576441</t>
  </si>
  <si>
    <t>00601624</t>
  </si>
  <si>
    <t>49588656</t>
  </si>
  <si>
    <t>62330390</t>
  </si>
  <si>
    <t>64125912</t>
  </si>
  <si>
    <t>27782689</t>
  </si>
  <si>
    <t>07485018</t>
  </si>
  <si>
    <t>00845027</t>
  </si>
  <si>
    <t>00601675</t>
  </si>
  <si>
    <t>00848077</t>
  </si>
  <si>
    <t>25388355</t>
  </si>
  <si>
    <t>25381393</t>
  </si>
  <si>
    <t>00601594</t>
  </si>
  <si>
    <t>70640700</t>
  </si>
  <si>
    <t>66741335</t>
  </si>
  <si>
    <t>29454956</t>
  </si>
  <si>
    <t>16628144</t>
  </si>
  <si>
    <t>00577910</t>
  </si>
  <si>
    <t>00848671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</si>
  <si>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</si>
  <si>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</si>
  <si>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</si>
  <si>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</si>
  <si>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</si>
  <si>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</si>
  <si>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</si>
  <si>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</si>
  <si>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</si>
  <si>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</si>
  <si>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</si>
  <si>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</si>
  <si>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</si>
  <si>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75027381</t>
  </si>
  <si>
    <t>70986479</t>
  </si>
  <si>
    <t>75027704</t>
  </si>
  <si>
    <t>47657651</t>
  </si>
  <si>
    <t>75029286</t>
  </si>
  <si>
    <t>60336251</t>
  </si>
  <si>
    <t>75027241</t>
  </si>
  <si>
    <t>70983364</t>
  </si>
  <si>
    <t>64125891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</si>
  <si>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</si>
  <si>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</si>
  <si>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</si>
  <si>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</si>
  <si>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</si>
  <si>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</si>
  <si>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</si>
  <si>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</si>
  <si>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</si>
  <si>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</si>
  <si>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</si>
  <si>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</si>
  <si>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</si>
  <si>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</si>
  <si>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70929220</t>
  </si>
  <si>
    <t>70988633</t>
  </si>
  <si>
    <t>75027178</t>
  </si>
  <si>
    <t>62330128</t>
  </si>
  <si>
    <t>62330101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</si>
  <si>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</si>
  <si>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</si>
  <si>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</si>
  <si>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</si>
  <si>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</si>
  <si>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</si>
  <si>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</si>
  <si>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</si>
  <si>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</si>
  <si>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</si>
  <si>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</si>
  <si>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</si>
  <si>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</si>
  <si>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</si>
  <si>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</si>
  <si>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</si>
  <si>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</si>
  <si>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</si>
  <si>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75003732</t>
  </si>
  <si>
    <t>72542179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</si>
  <si>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</si>
  <si>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</si>
  <si>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</si>
  <si>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</si>
  <si>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</si>
  <si>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</si>
  <si>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</si>
  <si>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</si>
  <si>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</si>
  <si>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70981418</t>
  </si>
  <si>
    <t>48396214</t>
  </si>
  <si>
    <t>47813245</t>
  </si>
  <si>
    <t>47813130</t>
  </si>
  <si>
    <t>47813121</t>
  </si>
  <si>
    <t>47813148</t>
  </si>
  <si>
    <t>18054455</t>
  </si>
  <si>
    <t>00601152</t>
  </si>
  <si>
    <t>00849821</t>
  </si>
  <si>
    <t>47813199</t>
  </si>
  <si>
    <t>47813474</t>
  </si>
  <si>
    <t>47813571</t>
  </si>
  <si>
    <t>47811919</t>
  </si>
  <si>
    <t>47813491</t>
  </si>
  <si>
    <t>47813211</t>
  </si>
  <si>
    <t>00845299</t>
  </si>
  <si>
    <t>47813482</t>
  </si>
  <si>
    <t>72547651</t>
  </si>
  <si>
    <t>08971129</t>
  </si>
  <si>
    <t>05024706</t>
  </si>
  <si>
    <t>47813172</t>
  </si>
  <si>
    <t>75029383</t>
  </si>
  <si>
    <t>71000101</t>
  </si>
  <si>
    <t>47813016</t>
  </si>
  <si>
    <t>75028999</t>
  </si>
  <si>
    <t>70965633</t>
  </si>
  <si>
    <t>70999953</t>
  </si>
  <si>
    <t>70999686</t>
  </si>
  <si>
    <t>70999783</t>
  </si>
  <si>
    <t>70999988</t>
  </si>
  <si>
    <t>71000119</t>
  </si>
  <si>
    <t>71000194</t>
  </si>
  <si>
    <t>47813237</t>
  </si>
  <si>
    <t>70984352</t>
  </si>
  <si>
    <t>70999759</t>
  </si>
  <si>
    <t>47813202</t>
  </si>
  <si>
    <t>70981671</t>
  </si>
  <si>
    <t>75029791</t>
  </si>
  <si>
    <t>70961549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</si>
  <si>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</si>
  <si>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</si>
  <si>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</si>
  <si>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</si>
  <si>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</si>
  <si>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</si>
  <si>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</si>
  <si>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</si>
  <si>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</si>
  <si>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</si>
  <si>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</si>
  <si>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</si>
  <si>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</si>
  <si>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</si>
  <si>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</si>
  <si>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</si>
  <si>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</si>
  <si>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</si>
  <si>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</si>
  <si>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</si>
  <si>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</si>
  <si>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</si>
  <si>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</si>
  <si>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</si>
  <si>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</si>
  <si>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</si>
  <si>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</si>
  <si>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</si>
  <si>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</si>
  <si>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</si>
  <si>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</si>
  <si>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</si>
  <si>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</si>
  <si>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</si>
  <si>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</si>
  <si>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</si>
  <si>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</si>
  <si>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</si>
  <si>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</si>
  <si>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</si>
  <si>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70997829</t>
  </si>
  <si>
    <t>70999627</t>
  </si>
  <si>
    <t>72074183</t>
  </si>
  <si>
    <t>06115616</t>
  </si>
  <si>
    <t>06115161</t>
  </si>
  <si>
    <t>75027160</t>
  </si>
  <si>
    <t>70944717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</si>
  <si>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</si>
  <si>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</si>
  <si>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</si>
  <si>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</si>
  <si>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</si>
  <si>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</si>
  <si>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</si>
  <si>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</si>
  <si>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</si>
  <si>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</si>
  <si>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</si>
  <si>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</si>
  <si>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</si>
  <si>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</si>
  <si>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</si>
  <si>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</si>
  <si>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</si>
  <si>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75027151</t>
  </si>
  <si>
    <t>71185763</t>
  </si>
  <si>
    <t>70940061</t>
  </si>
  <si>
    <t>70940053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</si>
  <si>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</si>
  <si>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</si>
  <si>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</si>
  <si>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</si>
  <si>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</si>
  <si>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</si>
  <si>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</si>
  <si>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</si>
  <si>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70996288</t>
  </si>
  <si>
    <t>71002537</t>
  </si>
  <si>
    <t>69987181</t>
  </si>
  <si>
    <t>75027038</t>
  </si>
  <si>
    <t>70984557</t>
  </si>
  <si>
    <t>71002529</t>
  </si>
  <si>
    <t>70982741</t>
  </si>
  <si>
    <t>25378660</t>
  </si>
  <si>
    <t>00602027</t>
  </si>
  <si>
    <t>00600920</t>
  </si>
  <si>
    <t>00602094</t>
  </si>
  <si>
    <t>00842737</t>
  </si>
  <si>
    <t>00842761</t>
  </si>
  <si>
    <t>00602060</t>
  </si>
  <si>
    <t>00602132</t>
  </si>
  <si>
    <t>00602051</t>
  </si>
  <si>
    <t>00845329</t>
  </si>
  <si>
    <t>25379569</t>
  </si>
  <si>
    <t>00602086</t>
  </si>
  <si>
    <t>00602116</t>
  </si>
  <si>
    <t>00602141</t>
  </si>
  <si>
    <t>00845213</t>
  </si>
  <si>
    <t>25370294</t>
  </si>
  <si>
    <t>00602124</t>
  </si>
  <si>
    <t>25375172</t>
  </si>
  <si>
    <t>25380087</t>
  </si>
  <si>
    <t>25381831</t>
  </si>
  <si>
    <t>25368702</t>
  </si>
  <si>
    <t>00850381</t>
  </si>
  <si>
    <t>00601985</t>
  </si>
  <si>
    <t>00601977</t>
  </si>
  <si>
    <t>71197575</t>
  </si>
  <si>
    <t>64628183</t>
  </si>
  <si>
    <t>61989274</t>
  </si>
  <si>
    <t>64628141</t>
  </si>
  <si>
    <t>64628124</t>
  </si>
  <si>
    <t>25373790</t>
  </si>
  <si>
    <t>25376420</t>
  </si>
  <si>
    <t>13644319</t>
  </si>
  <si>
    <t>00577260</t>
  </si>
  <si>
    <t>13644327</t>
  </si>
  <si>
    <t>64628205</t>
  </si>
  <si>
    <t>25369474</t>
  </si>
  <si>
    <t>61989266</t>
  </si>
  <si>
    <t>64628159</t>
  </si>
  <si>
    <t>25858751</t>
  </si>
  <si>
    <t>71172050</t>
  </si>
  <si>
    <t>26836025</t>
  </si>
  <si>
    <t>71340912</t>
  </si>
  <si>
    <t>26829690</t>
  </si>
  <si>
    <t>28600738</t>
  </si>
  <si>
    <t>27731073</t>
  </si>
  <si>
    <t>29386187</t>
  </si>
  <si>
    <t>01709089</t>
  </si>
  <si>
    <t>01820494</t>
  </si>
  <si>
    <t>01827481</t>
  </si>
  <si>
    <t>01721836</t>
  </si>
  <si>
    <t>03396207</t>
  </si>
  <si>
    <t>04152409</t>
  </si>
  <si>
    <t>05417147</t>
  </si>
  <si>
    <t>08350515</t>
  </si>
  <si>
    <t>05710774</t>
  </si>
  <si>
    <t>02560739</t>
  </si>
  <si>
    <t>03887731</t>
  </si>
  <si>
    <t>70986703</t>
  </si>
  <si>
    <t>60043733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</si>
  <si>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</si>
  <si>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</si>
  <si>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</si>
  <si>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</si>
  <si>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</si>
  <si>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</si>
  <si>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</si>
  <si>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</si>
  <si>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</si>
  <si>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70984191</t>
  </si>
  <si>
    <t>75027542</t>
  </si>
  <si>
    <t>75027551</t>
  </si>
  <si>
    <t>75026970</t>
  </si>
  <si>
    <t>70987742</t>
  </si>
  <si>
    <t>70995281</t>
  </si>
  <si>
    <t>70994340</t>
  </si>
  <si>
    <t>70984182</t>
  </si>
  <si>
    <t>61989151</t>
  </si>
  <si>
    <t>70984662</t>
  </si>
  <si>
    <t>70987734</t>
  </si>
  <si>
    <t>70984204</t>
  </si>
  <si>
    <t>70999457</t>
  </si>
  <si>
    <t>75027364</t>
  </si>
  <si>
    <t>75027313</t>
  </si>
  <si>
    <t>75027330</t>
  </si>
  <si>
    <t>75027348</t>
  </si>
  <si>
    <t>70934002</t>
  </si>
  <si>
    <t>70934011</t>
  </si>
  <si>
    <t>75029821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</si>
  <si>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</si>
  <si>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</si>
  <si>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</si>
  <si>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</si>
  <si>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</si>
  <si>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</si>
  <si>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</si>
  <si>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</si>
  <si>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</si>
  <si>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</si>
  <si>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</si>
  <si>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</si>
  <si>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</si>
  <si>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</si>
  <si>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</si>
  <si>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</si>
  <si>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</si>
  <si>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</si>
  <si>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</si>
  <si>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</si>
  <si>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</si>
  <si>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</si>
  <si>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</si>
  <si>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</si>
  <si>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</si>
  <si>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</si>
  <si>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</si>
  <si>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</si>
  <si>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</si>
  <si>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</si>
  <si>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</si>
  <si>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</si>
  <si>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</si>
  <si>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</si>
  <si>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</si>
  <si>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</si>
  <si>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</si>
  <si>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</si>
  <si>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</si>
  <si>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</si>
  <si>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</si>
  <si>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</si>
  <si>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</si>
  <si>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</si>
  <si>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</si>
  <si>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</si>
  <si>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</si>
  <si>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</si>
  <si>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</si>
  <si>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</si>
  <si>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</si>
  <si>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</si>
  <si>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</si>
  <si>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</si>
  <si>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</si>
  <si>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</si>
  <si>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70990743</t>
  </si>
  <si>
    <t>70989079</t>
  </si>
  <si>
    <t>75027402</t>
  </si>
  <si>
    <t>75029880</t>
  </si>
  <si>
    <t>75029855</t>
  </si>
  <si>
    <t>75029871</t>
  </si>
  <si>
    <t>75029847</t>
  </si>
  <si>
    <t>75029863</t>
  </si>
  <si>
    <t>75029839</t>
  </si>
  <si>
    <t>70984379</t>
  </si>
  <si>
    <t>70984646</t>
  </si>
  <si>
    <t>70984361</t>
  </si>
  <si>
    <t>70984671</t>
  </si>
  <si>
    <t>70984654</t>
  </si>
  <si>
    <t>70984697</t>
  </si>
  <si>
    <t>70984689</t>
  </si>
  <si>
    <t>70984638</t>
  </si>
  <si>
    <t>75084481</t>
  </si>
  <si>
    <t>72542721</t>
  </si>
  <si>
    <t>72542713</t>
  </si>
  <si>
    <t>04187997</t>
  </si>
  <si>
    <t>00495433</t>
  </si>
  <si>
    <t>00176401</t>
  </si>
  <si>
    <t>00577391</t>
  </si>
  <si>
    <t>60045141</t>
  </si>
  <si>
    <t>49589741</t>
  </si>
  <si>
    <t>00843032</t>
  </si>
  <si>
    <t>68911513</t>
  </si>
  <si>
    <t>60801093</t>
  </si>
  <si>
    <t>64631648</t>
  </si>
  <si>
    <t>75026996</t>
  </si>
  <si>
    <t>62353080</t>
  </si>
  <si>
    <t>75028905</t>
  </si>
  <si>
    <t>70599882</t>
  </si>
  <si>
    <t>62350820</t>
  </si>
  <si>
    <t>70982511</t>
  </si>
  <si>
    <t>70984255</t>
  </si>
  <si>
    <t>70986231</t>
  </si>
  <si>
    <t>70986258</t>
  </si>
  <si>
    <t>75029430</t>
  </si>
  <si>
    <t>75029723</t>
  </si>
  <si>
    <t>75029251</t>
  </si>
  <si>
    <t>70914877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</si>
  <si>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</si>
  <si>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</si>
  <si>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</si>
  <si>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</si>
  <si>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</si>
  <si>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</si>
  <si>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</si>
  <si>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</si>
  <si>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</si>
  <si>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</si>
  <si>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</si>
  <si>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</si>
  <si>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</si>
  <si>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</si>
  <si>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00848875</t>
  </si>
  <si>
    <t>61989771</t>
  </si>
  <si>
    <t>71341218</t>
  </si>
  <si>
    <t>00602035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</si>
  <si>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</si>
  <si>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</si>
  <si>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</si>
  <si>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</si>
  <si>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</si>
  <si>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</si>
  <si>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</si>
  <si>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</si>
  <si>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</si>
  <si>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00845337</t>
  </si>
  <si>
    <t>00601748</t>
  </si>
  <si>
    <t>25365061</t>
  </si>
  <si>
    <t>00577448</t>
  </si>
  <si>
    <t>13643606</t>
  </si>
  <si>
    <t>49588095</t>
  </si>
  <si>
    <t>00601691</t>
  </si>
  <si>
    <t>25378376</t>
  </si>
  <si>
    <t>00601683</t>
  </si>
  <si>
    <t>25385461</t>
  </si>
  <si>
    <t>25386573</t>
  </si>
  <si>
    <t>71340807</t>
  </si>
  <si>
    <t>28595475</t>
  </si>
  <si>
    <t>28631528</t>
  </si>
  <si>
    <t>71341242</t>
  </si>
  <si>
    <t>03060071</t>
  </si>
  <si>
    <t>03681041</t>
  </si>
  <si>
    <t>08857750</t>
  </si>
  <si>
    <t>04999738</t>
  </si>
  <si>
    <t>28635914</t>
  </si>
  <si>
    <t>07133871</t>
  </si>
  <si>
    <t>00601764</t>
  </si>
  <si>
    <t>00848794</t>
  </si>
  <si>
    <t>61989789</t>
  </si>
  <si>
    <t>25370006</t>
  </si>
  <si>
    <t>00601730</t>
  </si>
  <si>
    <t>25385488</t>
  </si>
  <si>
    <t>61989762</t>
  </si>
  <si>
    <t>27815722</t>
  </si>
  <si>
    <t>61989894</t>
  </si>
  <si>
    <t>75029359</t>
  </si>
  <si>
    <t>70989401</t>
  </si>
  <si>
    <t>70985545</t>
  </si>
  <si>
    <t>75029600</t>
  </si>
  <si>
    <t>75029626</t>
  </si>
  <si>
    <t>75029634</t>
  </si>
  <si>
    <t>75029651</t>
  </si>
  <si>
    <t>61989916</t>
  </si>
  <si>
    <t>75029642</t>
  </si>
  <si>
    <t>70640106</t>
  </si>
  <si>
    <t>75026759</t>
  </si>
  <si>
    <t>70631115</t>
  </si>
  <si>
    <t>61989908</t>
  </si>
  <si>
    <t>73184926</t>
  </si>
  <si>
    <t>70631107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</si>
  <si>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</si>
  <si>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</si>
  <si>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</si>
  <si>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</si>
  <si>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</si>
  <si>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</si>
  <si>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</si>
  <si>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</si>
  <si>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</si>
  <si>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</si>
  <si>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</si>
  <si>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</si>
  <si>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</si>
  <si>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</si>
  <si>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</si>
  <si>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</si>
  <si>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</si>
  <si>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</si>
  <si>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</si>
  <si>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</si>
  <si>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</si>
  <si>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</si>
  <si>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</si>
  <si>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</si>
  <si>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</si>
  <si>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</si>
  <si>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</si>
  <si>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</si>
  <si>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</si>
  <si>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</si>
  <si>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</si>
  <si>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</si>
  <si>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</si>
  <si>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</si>
  <si>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</si>
  <si>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</si>
  <si>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</si>
  <si>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</si>
  <si>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</si>
  <si>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</si>
  <si>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</si>
  <si>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</si>
  <si>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</si>
  <si>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</si>
  <si>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</si>
  <si>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</si>
  <si>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</si>
  <si>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</si>
  <si>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</si>
  <si>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</si>
  <si>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</si>
  <si>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</si>
  <si>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</si>
  <si>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75029561</t>
  </si>
  <si>
    <t>75029588</t>
  </si>
  <si>
    <t>75029553</t>
  </si>
  <si>
    <t>75029545</t>
  </si>
  <si>
    <t>75026317</t>
  </si>
  <si>
    <t>70990131</t>
  </si>
  <si>
    <t>70989427</t>
  </si>
  <si>
    <t>75026325</t>
  </si>
  <si>
    <t>70994528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</si>
  <si>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</si>
  <si>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</si>
  <si>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</si>
  <si>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</si>
  <si>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</si>
  <si>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</si>
  <si>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</si>
  <si>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</si>
  <si>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</si>
  <si>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</si>
  <si>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</si>
  <si>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</si>
  <si>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</si>
  <si>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63024586</t>
  </si>
  <si>
    <t>70640220</t>
  </si>
  <si>
    <t>60802693</t>
  </si>
  <si>
    <t>70997144</t>
  </si>
  <si>
    <t>47654597</t>
  </si>
  <si>
    <t>70985286</t>
  </si>
  <si>
    <t>61989924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</si>
  <si>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</si>
  <si>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</si>
  <si>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</si>
  <si>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</si>
  <si>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</si>
  <si>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</si>
  <si>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</si>
  <si>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</si>
  <si>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07280238</t>
  </si>
  <si>
    <t>64627501</t>
  </si>
  <si>
    <t>70645949</t>
  </si>
  <si>
    <t>75026627</t>
  </si>
  <si>
    <t>64627519</t>
  </si>
  <si>
    <t>75028883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</si>
  <si>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</si>
  <si>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</si>
  <si>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</si>
  <si>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</si>
  <si>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</si>
  <si>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</si>
  <si>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</si>
  <si>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</si>
  <si>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75027071</t>
  </si>
  <si>
    <t>71228411</t>
  </si>
  <si>
    <t>00599212</t>
  </si>
  <si>
    <t>00566896</t>
  </si>
  <si>
    <t>47922061</t>
  </si>
  <si>
    <t>44053916</t>
  </si>
  <si>
    <t>00544612</t>
  </si>
  <si>
    <t>63482746</t>
  </si>
  <si>
    <t>47921374</t>
  </si>
  <si>
    <t>25342924</t>
  </si>
  <si>
    <t>69650721</t>
  </si>
  <si>
    <t>47922265</t>
  </si>
  <si>
    <t>70939292</t>
  </si>
  <si>
    <t>44159960</t>
  </si>
  <si>
    <t>47922435</t>
  </si>
  <si>
    <t>75021498</t>
  </si>
  <si>
    <t>47922338</t>
  </si>
  <si>
    <t>75022761</t>
  </si>
  <si>
    <t>70982945</t>
  </si>
  <si>
    <t>75021684</t>
  </si>
  <si>
    <t>70982821</t>
  </si>
  <si>
    <t>75021111</t>
  </si>
  <si>
    <t>75021277</t>
  </si>
  <si>
    <t>70981574</t>
  </si>
  <si>
    <t>75023385</t>
  </si>
  <si>
    <t>47922427</t>
  </si>
  <si>
    <t>70287431</t>
  </si>
  <si>
    <t>70981612</t>
  </si>
  <si>
    <t>70993386</t>
  </si>
  <si>
    <t>70983968</t>
  </si>
  <si>
    <t>62859056</t>
  </si>
  <si>
    <t>70880883</t>
  </si>
  <si>
    <t>75021099</t>
  </si>
  <si>
    <t>70981256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</si>
  <si>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</si>
  <si>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</si>
  <si>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</si>
  <si>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</si>
  <si>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</si>
  <si>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</si>
  <si>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</si>
  <si>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</si>
  <si>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</si>
  <si>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</si>
  <si>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</si>
  <si>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</si>
  <si>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</si>
  <si>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</si>
  <si>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</si>
  <si>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</si>
  <si>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</si>
  <si>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</si>
  <si>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</si>
  <si>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</si>
  <si>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</si>
  <si>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</si>
  <si>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</si>
  <si>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</si>
  <si>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47918594</t>
  </si>
  <si>
    <t>70988480</t>
  </si>
  <si>
    <t>75022010</t>
  </si>
  <si>
    <t>75023733</t>
  </si>
  <si>
    <t>75021226</t>
  </si>
  <si>
    <t>70872279</t>
  </si>
  <si>
    <t>75021595</t>
  </si>
  <si>
    <t>75023903</t>
  </si>
  <si>
    <t>61986038</t>
  </si>
  <si>
    <t>00842893</t>
  </si>
  <si>
    <t>25375300</t>
  </si>
  <si>
    <t>00600903</t>
  </si>
  <si>
    <t>25367323</t>
  </si>
  <si>
    <t>62350366</t>
  </si>
  <si>
    <t>61985988</t>
  </si>
  <si>
    <t>25366556</t>
  </si>
  <si>
    <t>61985953</t>
  </si>
  <si>
    <t>00845370</t>
  </si>
  <si>
    <t>61985996</t>
  </si>
  <si>
    <t>70259925</t>
  </si>
  <si>
    <t>61985759</t>
  </si>
  <si>
    <t>14616831</t>
  </si>
  <si>
    <t>70259861</t>
  </si>
  <si>
    <t>25366564</t>
  </si>
  <si>
    <t>25378759</t>
  </si>
  <si>
    <t>00842800</t>
  </si>
  <si>
    <t>49558978</t>
  </si>
  <si>
    <t>00577227</t>
  </si>
  <si>
    <t>19013833</t>
  </si>
  <si>
    <t>49558960</t>
  </si>
  <si>
    <t>62350170</t>
  </si>
  <si>
    <t>62350145</t>
  </si>
  <si>
    <t>61985414</t>
  </si>
  <si>
    <t>47858052</t>
  </si>
  <si>
    <t>62350153</t>
  </si>
  <si>
    <t>62350161</t>
  </si>
  <si>
    <t>75029979</t>
  </si>
  <si>
    <t>49558510</t>
  </si>
  <si>
    <t>45180091</t>
  </si>
  <si>
    <t>47858311</t>
  </si>
  <si>
    <t>60782081</t>
  </si>
  <si>
    <t>49558871</t>
  </si>
  <si>
    <t>60782382</t>
  </si>
  <si>
    <t>60782200</t>
  </si>
  <si>
    <t>71004815</t>
  </si>
  <si>
    <t>70984280</t>
  </si>
  <si>
    <t>70932590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</si>
  <si>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</si>
  <si>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</si>
  <si>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</si>
  <si>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</si>
  <si>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</si>
  <si>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</si>
  <si>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</si>
  <si>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</si>
  <si>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</si>
  <si>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</si>
  <si>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</si>
  <si>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</si>
  <si>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</si>
  <si>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</si>
  <si>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</si>
  <si>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</si>
  <si>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</si>
  <si>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</si>
  <si>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</si>
  <si>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</si>
  <si>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</si>
  <si>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49558277</t>
  </si>
  <si>
    <t>70989362</t>
  </si>
  <si>
    <t>70987548</t>
  </si>
  <si>
    <t>70990174</t>
  </si>
  <si>
    <t>70992886</t>
  </si>
  <si>
    <t>73184098</t>
  </si>
  <si>
    <t>75029201</t>
  </si>
  <si>
    <t>49558633</t>
  </si>
  <si>
    <t>49558668</t>
  </si>
  <si>
    <t>49558625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</si>
  <si>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</si>
  <si>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</si>
  <si>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</si>
  <si>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</si>
  <si>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</si>
  <si>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</si>
  <si>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</si>
  <si>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</si>
  <si>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</si>
  <si>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49558617</t>
  </si>
  <si>
    <t>70982571</t>
  </si>
  <si>
    <t>75029758</t>
  </si>
  <si>
    <t>70986185</t>
  </si>
  <si>
    <t>70990140</t>
  </si>
  <si>
    <t>70985448</t>
  </si>
  <si>
    <t>71003827</t>
  </si>
  <si>
    <t>70992835</t>
  </si>
  <si>
    <t>75029961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</si>
  <si>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</si>
  <si>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</si>
  <si>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</si>
  <si>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</si>
  <si>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</si>
  <si>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</si>
  <si>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</si>
  <si>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</si>
  <si>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71011862</t>
  </si>
  <si>
    <t>62353179</t>
  </si>
  <si>
    <t>00851205</t>
  </si>
  <si>
    <t>60341777</t>
  </si>
  <si>
    <t>49589792</t>
  </si>
  <si>
    <t>49589679</t>
  </si>
  <si>
    <t>00852384</t>
  </si>
  <si>
    <t>00843113</t>
  </si>
  <si>
    <t>00851213</t>
  </si>
  <si>
    <t>49589768</t>
  </si>
  <si>
    <t>25827707</t>
  </si>
  <si>
    <t>25828274</t>
  </si>
  <si>
    <t>00851167</t>
  </si>
  <si>
    <t>49589687</t>
  </si>
  <si>
    <t>00409014</t>
  </si>
  <si>
    <t>00577324</t>
  </si>
  <si>
    <t>49589725</t>
  </si>
  <si>
    <t>63696380</t>
  </si>
  <si>
    <t>63696398</t>
  </si>
  <si>
    <t>70985219</t>
  </si>
  <si>
    <t>71002201</t>
  </si>
  <si>
    <t>00852937</t>
  </si>
  <si>
    <t>71002219</t>
  </si>
  <si>
    <t>00852970</t>
  </si>
  <si>
    <t>75029065</t>
  </si>
  <si>
    <t>63696355</t>
  </si>
  <si>
    <t>70944164</t>
  </si>
  <si>
    <t>70989320</t>
  </si>
  <si>
    <t>00852287</t>
  </si>
  <si>
    <t>00852864</t>
  </si>
  <si>
    <t>00852295</t>
  </si>
  <si>
    <t>70991120</t>
  </si>
  <si>
    <t>71008489</t>
  </si>
  <si>
    <t>75029413</t>
  </si>
  <si>
    <t>70997837</t>
  </si>
  <si>
    <t>60801085</t>
  </si>
  <si>
    <t>00852091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</si>
  <si>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</si>
  <si>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</si>
  <si>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</si>
  <si>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</si>
  <si>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</si>
  <si>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</si>
  <si>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</si>
  <si>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</si>
  <si>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</si>
  <si>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</si>
  <si>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</si>
  <si>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</si>
  <si>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</si>
  <si>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</si>
  <si>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</si>
  <si>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</si>
  <si>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</si>
  <si>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</si>
  <si>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75029472</t>
  </si>
  <si>
    <t>70985197</t>
  </si>
  <si>
    <t>70983313</t>
  </si>
  <si>
    <t>73184837</t>
  </si>
  <si>
    <t>75027101</t>
  </si>
  <si>
    <t>70992771</t>
  </si>
  <si>
    <t>71340874</t>
  </si>
  <si>
    <t>71011994</t>
  </si>
  <si>
    <t>63696631</t>
  </si>
  <si>
    <t>70940100</t>
  </si>
  <si>
    <t>60801468</t>
  </si>
  <si>
    <t>60045051</t>
  </si>
  <si>
    <t>70984433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</si>
  <si>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</si>
  <si>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</si>
  <si>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</si>
  <si>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</si>
  <si>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</si>
  <si>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</si>
  <si>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</si>
  <si>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</si>
  <si>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</si>
  <si>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</si>
  <si>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</si>
  <si>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</si>
  <si>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</si>
  <si>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</si>
  <si>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</si>
  <si>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</si>
  <si>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</si>
  <si>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</si>
  <si>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</si>
  <si>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</si>
  <si>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</si>
  <si>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</si>
  <si>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</si>
  <si>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</si>
  <si>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</si>
  <si>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60103329</t>
  </si>
  <si>
    <t>00498891</t>
  </si>
  <si>
    <t>25272501</t>
  </si>
  <si>
    <t>15052591</t>
  </si>
  <si>
    <t>60103370</t>
  </si>
  <si>
    <t>13582259</t>
  </si>
  <si>
    <t>75075920</t>
  </si>
  <si>
    <t>71341064</t>
  </si>
  <si>
    <t>72048905</t>
  </si>
  <si>
    <t>72085410</t>
  </si>
  <si>
    <t>03153266</t>
  </si>
  <si>
    <t>70156735</t>
  </si>
  <si>
    <t>70971269</t>
  </si>
  <si>
    <t>70999929</t>
  </si>
  <si>
    <t>75015790</t>
  </si>
  <si>
    <t>71006249</t>
  </si>
  <si>
    <t>70920834</t>
  </si>
  <si>
    <t>70913510</t>
  </si>
  <si>
    <t>70913528</t>
  </si>
  <si>
    <t>70913501</t>
  </si>
  <si>
    <t>75015811</t>
  </si>
  <si>
    <t>70971251</t>
  </si>
  <si>
    <t>75017199</t>
  </si>
  <si>
    <t>70986304</t>
  </si>
  <si>
    <t>70999945</t>
  </si>
  <si>
    <t>71006257</t>
  </si>
  <si>
    <t>60104970</t>
  </si>
  <si>
    <t>75016389</t>
  </si>
  <si>
    <t>75016184</t>
  </si>
  <si>
    <t>70992592</t>
  </si>
  <si>
    <t>71003444</t>
  </si>
  <si>
    <t>71003304</t>
  </si>
  <si>
    <t>75017610</t>
  </si>
  <si>
    <t>75016401</t>
  </si>
  <si>
    <t>70992606</t>
  </si>
  <si>
    <t>75015307</t>
  </si>
  <si>
    <t>70946361</t>
  </si>
  <si>
    <t>75017695</t>
  </si>
  <si>
    <t>71002804</t>
  </si>
  <si>
    <t>70992509</t>
  </si>
  <si>
    <t>75015463</t>
  </si>
  <si>
    <t>70985685</t>
  </si>
  <si>
    <t>75015382</t>
  </si>
  <si>
    <t>70946345</t>
  </si>
  <si>
    <t>70925038</t>
  </si>
  <si>
    <t>70888124</t>
  </si>
  <si>
    <t>70985677</t>
  </si>
  <si>
    <t>70992428</t>
  </si>
  <si>
    <t>75016109</t>
  </si>
  <si>
    <t>75016265</t>
  </si>
  <si>
    <t>70988871</t>
  </si>
  <si>
    <t>75015455</t>
  </si>
  <si>
    <t>70884064</t>
  </si>
  <si>
    <t>71002782</t>
  </si>
  <si>
    <t>70888116</t>
  </si>
  <si>
    <t>70985693</t>
  </si>
  <si>
    <t>70992487</t>
  </si>
  <si>
    <t>75016028</t>
  </si>
  <si>
    <t>75016460</t>
  </si>
  <si>
    <t>70989176</t>
  </si>
  <si>
    <t>70888108</t>
  </si>
  <si>
    <t>70879095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</si>
  <si>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</si>
  <si>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</si>
  <si>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</si>
  <si>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</si>
  <si>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</si>
  <si>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</si>
  <si>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</si>
  <si>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</si>
  <si>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</si>
  <si>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</si>
  <si>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</si>
  <si>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</si>
  <si>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70989184</t>
  </si>
  <si>
    <t>71009957</t>
  </si>
  <si>
    <t>70156794</t>
  </si>
  <si>
    <t>70188947</t>
  </si>
  <si>
    <t>13582909</t>
  </si>
  <si>
    <t>48161209</t>
  </si>
  <si>
    <t>25623028</t>
  </si>
  <si>
    <t>48160989</t>
  </si>
  <si>
    <t>48161110</t>
  </si>
  <si>
    <t>25262301</t>
  </si>
  <si>
    <t>15050670</t>
  </si>
  <si>
    <t>07154143</t>
  </si>
  <si>
    <t>25916092</t>
  </si>
  <si>
    <t>60158981</t>
  </si>
  <si>
    <t>00191191</t>
  </si>
  <si>
    <t>46577742</t>
  </si>
  <si>
    <t>71341081</t>
  </si>
  <si>
    <t>71341269</t>
  </si>
  <si>
    <t>04801601</t>
  </si>
  <si>
    <t>28827147</t>
  </si>
  <si>
    <t>00087840</t>
  </si>
  <si>
    <t>72543159</t>
  </si>
  <si>
    <t>48160199</t>
  </si>
  <si>
    <t>60158883</t>
  </si>
  <si>
    <t>70944091</t>
  </si>
  <si>
    <t>75017822</t>
  </si>
  <si>
    <t>75018624</t>
  </si>
  <si>
    <t>70941939</t>
  </si>
  <si>
    <t>48160385</t>
  </si>
  <si>
    <t>60157372</t>
  </si>
  <si>
    <t>75018543</t>
  </si>
  <si>
    <t>75017989</t>
  </si>
  <si>
    <t>60156961</t>
  </si>
  <si>
    <t>60157241</t>
  </si>
  <si>
    <t>60157259</t>
  </si>
  <si>
    <t>60157275</t>
  </si>
  <si>
    <t>60157321</t>
  </si>
  <si>
    <t>60157411</t>
  </si>
  <si>
    <t>60157488</t>
  </si>
  <si>
    <t>60158964</t>
  </si>
  <si>
    <t>60159090</t>
  </si>
  <si>
    <t>60159197</t>
  </si>
  <si>
    <t>64243095</t>
  </si>
  <si>
    <t>70944831</t>
  </si>
  <si>
    <t>75017903</t>
  </si>
  <si>
    <t>75018306</t>
  </si>
  <si>
    <t>75018225</t>
  </si>
  <si>
    <t>75018063</t>
  </si>
  <si>
    <t>75018144</t>
  </si>
  <si>
    <t>70944849</t>
  </si>
  <si>
    <t>70941921</t>
  </si>
  <si>
    <t>75018381</t>
  </si>
  <si>
    <t>70944075</t>
  </si>
  <si>
    <t>75018705</t>
  </si>
  <si>
    <t>60157313</t>
  </si>
  <si>
    <t>70986436</t>
  </si>
  <si>
    <t>42937515</t>
  </si>
  <si>
    <t>42938554</t>
  </si>
  <si>
    <t>46496921</t>
  </si>
  <si>
    <t>48160164</t>
  </si>
  <si>
    <t>48160610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</si>
  <si>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</si>
  <si>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</si>
  <si>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</si>
  <si>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</si>
  <si>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</si>
  <si>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</si>
  <si>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</si>
  <si>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</si>
  <si>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</si>
  <si>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</si>
  <si>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</si>
  <si>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</si>
  <si>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</si>
  <si>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</si>
  <si>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</si>
  <si>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</si>
  <si>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</si>
  <si>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</si>
  <si>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</si>
  <si>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</si>
  <si>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</si>
  <si>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</si>
  <si>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70837236</t>
  </si>
  <si>
    <t>70987653</t>
  </si>
  <si>
    <t>70985898</t>
  </si>
  <si>
    <t>72563575</t>
  </si>
  <si>
    <t>71007547</t>
  </si>
  <si>
    <t>48159786</t>
  </si>
  <si>
    <t>75019337</t>
  </si>
  <si>
    <t>70997209</t>
  </si>
  <si>
    <t>48159735</t>
  </si>
  <si>
    <t>48159743</t>
  </si>
  <si>
    <t>75019256</t>
  </si>
  <si>
    <t>60158115</t>
  </si>
  <si>
    <t>60158581</t>
  </si>
  <si>
    <t>00191086</t>
  </si>
  <si>
    <t>48160881</t>
  </si>
  <si>
    <t>60157941</t>
  </si>
  <si>
    <t>70987106</t>
  </si>
  <si>
    <t>70150729</t>
  </si>
  <si>
    <t>48159778</t>
  </si>
  <si>
    <t>71007253</t>
  </si>
  <si>
    <t>70988838</t>
  </si>
  <si>
    <t>60158247</t>
  </si>
  <si>
    <t>60157160</t>
  </si>
  <si>
    <t>60159014</t>
  </si>
  <si>
    <t>48160911</t>
  </si>
  <si>
    <t>48160903</t>
  </si>
  <si>
    <t>00191051</t>
  </si>
  <si>
    <t>48160831</t>
  </si>
  <si>
    <t>60156678</t>
  </si>
  <si>
    <t>60157046</t>
  </si>
  <si>
    <t>60158841</t>
  </si>
  <si>
    <t>70189081</t>
  </si>
  <si>
    <t>60158859</t>
  </si>
  <si>
    <t>60162694</t>
  </si>
  <si>
    <t>70838275</t>
  </si>
  <si>
    <t>15034496</t>
  </si>
  <si>
    <t>62033034</t>
  </si>
  <si>
    <t>47469145</t>
  </si>
  <si>
    <t>62032178</t>
  </si>
  <si>
    <t>70838267</t>
  </si>
  <si>
    <t>02709058</t>
  </si>
  <si>
    <t>00498815</t>
  </si>
  <si>
    <t>62033026</t>
  </si>
  <si>
    <t>15034569</t>
  </si>
  <si>
    <t>70838283</t>
  </si>
  <si>
    <t>72085428</t>
  </si>
  <si>
    <t>04840704</t>
  </si>
  <si>
    <t>70989982</t>
  </si>
  <si>
    <t>70986665</t>
  </si>
  <si>
    <t>61235059</t>
  </si>
  <si>
    <t>75016737</t>
  </si>
  <si>
    <t>70157359</t>
  </si>
  <si>
    <t>75015846</t>
  </si>
  <si>
    <t>70989991</t>
  </si>
  <si>
    <t>75016427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</si>
  <si>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</si>
  <si>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</si>
  <si>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</si>
  <si>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</si>
  <si>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</si>
  <si>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</si>
  <si>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</si>
  <si>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</si>
  <si>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</si>
  <si>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</si>
  <si>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70156026</t>
  </si>
  <si>
    <t>70156018</t>
  </si>
  <si>
    <t>70991855</t>
  </si>
  <si>
    <t>71006079</t>
  </si>
  <si>
    <t>70985642</t>
  </si>
  <si>
    <t>70997926</t>
  </si>
  <si>
    <t>70996814</t>
  </si>
  <si>
    <t>70944601</t>
  </si>
  <si>
    <t>70997861</t>
  </si>
  <si>
    <t>70880611</t>
  </si>
  <si>
    <t>70880603</t>
  </si>
  <si>
    <t>62031813</t>
  </si>
  <si>
    <t>63609053</t>
  </si>
  <si>
    <t>63608944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</si>
  <si>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</si>
  <si>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</si>
  <si>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</si>
  <si>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</si>
  <si>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</si>
  <si>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</si>
  <si>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</si>
  <si>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</si>
  <si>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70989915</t>
  </si>
  <si>
    <t>75017172</t>
  </si>
  <si>
    <t>70188084</t>
  </si>
  <si>
    <t>75007983</t>
  </si>
  <si>
    <t>75007991</t>
  </si>
  <si>
    <t>75008017</t>
  </si>
  <si>
    <t>70989893</t>
  </si>
  <si>
    <t>71003045</t>
  </si>
  <si>
    <t>75015609</t>
  </si>
  <si>
    <t>70995168</t>
  </si>
  <si>
    <t>75008025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</si>
  <si>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</si>
  <si>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</si>
  <si>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</si>
  <si>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</si>
  <si>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</si>
  <si>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</si>
  <si>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</si>
  <si>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</si>
  <si>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70993076</t>
  </si>
  <si>
    <t>70947627</t>
  </si>
  <si>
    <t>70990000</t>
  </si>
  <si>
    <t>70828458</t>
  </si>
  <si>
    <t>70993041</t>
  </si>
  <si>
    <t>70942137</t>
  </si>
  <si>
    <t>75016419</t>
  </si>
  <si>
    <t>70993033</t>
  </si>
  <si>
    <t>75016257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</si>
  <si>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</si>
  <si>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</si>
  <si>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</si>
  <si>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</si>
  <si>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</si>
  <si>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</si>
  <si>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</si>
  <si>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</si>
  <si>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</si>
  <si>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</si>
  <si>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70993025</t>
  </si>
  <si>
    <t>75016001</t>
  </si>
  <si>
    <t>75016338</t>
  </si>
  <si>
    <t>75015595</t>
  </si>
  <si>
    <t>75113678</t>
  </si>
  <si>
    <t>49314670</t>
  </si>
  <si>
    <t>49314866</t>
  </si>
  <si>
    <t>61235105</t>
  </si>
  <si>
    <t>00087670</t>
  </si>
  <si>
    <t>70846944</t>
  </si>
  <si>
    <t>15028216</t>
  </si>
  <si>
    <t>00087408</t>
  </si>
  <si>
    <t>00529842</t>
  </si>
  <si>
    <t>70844755</t>
  </si>
  <si>
    <t>49314661</t>
  </si>
  <si>
    <t>70851867</t>
  </si>
  <si>
    <t>49314785</t>
  </si>
  <si>
    <t>15028585</t>
  </si>
  <si>
    <t>25257340</t>
  </si>
  <si>
    <t>00654949</t>
  </si>
  <si>
    <t>49314912</t>
  </si>
  <si>
    <t>49314840</t>
  </si>
  <si>
    <t>04789954</t>
  </si>
  <si>
    <t>06915639</t>
  </si>
  <si>
    <t>70982295</t>
  </si>
  <si>
    <t>70982317</t>
  </si>
  <si>
    <t>70982325</t>
  </si>
  <si>
    <t>70982341</t>
  </si>
  <si>
    <t>70882380</t>
  </si>
  <si>
    <t>70882452</t>
  </si>
  <si>
    <t>70883335</t>
  </si>
  <si>
    <t>75015099</t>
  </si>
  <si>
    <t>70983607</t>
  </si>
  <si>
    <t>75015986</t>
  </si>
  <si>
    <t>49314629</t>
  </si>
  <si>
    <t>75017008</t>
  </si>
  <si>
    <t>75016923</t>
  </si>
  <si>
    <t>70188831</t>
  </si>
  <si>
    <t>75016141</t>
  </si>
  <si>
    <t>70994838</t>
  </si>
  <si>
    <t>70991707</t>
  </si>
  <si>
    <t>70996849</t>
  </si>
  <si>
    <t>70982431</t>
  </si>
  <si>
    <t>70982465</t>
  </si>
  <si>
    <t>70982449</t>
  </si>
  <si>
    <t>70982457</t>
  </si>
  <si>
    <t>70990204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</si>
  <si>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</si>
  <si>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</si>
  <si>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</si>
  <si>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</si>
  <si>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</si>
  <si>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</si>
  <si>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</si>
  <si>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</si>
  <si>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</si>
  <si>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</si>
  <si>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</si>
  <si>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70982473</t>
  </si>
  <si>
    <t>75016966</t>
  </si>
  <si>
    <t>75016745</t>
  </si>
  <si>
    <t>70985987</t>
  </si>
  <si>
    <t>70988731</t>
  </si>
  <si>
    <t>75018683</t>
  </si>
  <si>
    <t>75018284</t>
  </si>
  <si>
    <t>70984913</t>
  </si>
  <si>
    <t>75016290</t>
  </si>
  <si>
    <t>75017237</t>
  </si>
  <si>
    <t>75017393</t>
  </si>
  <si>
    <t>75017318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</si>
  <si>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</si>
  <si>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</si>
  <si>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</si>
  <si>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</si>
  <si>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</si>
  <si>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</si>
  <si>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</si>
  <si>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</si>
  <si>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</si>
  <si>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</si>
  <si>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</si>
  <si>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</si>
  <si>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</si>
  <si>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</si>
  <si>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70987343</t>
  </si>
  <si>
    <t>71008969</t>
  </si>
  <si>
    <t>75019884</t>
  </si>
  <si>
    <t>72088591</t>
  </si>
  <si>
    <t>00856801</t>
  </si>
  <si>
    <t>70987041</t>
  </si>
  <si>
    <t>75019809</t>
  </si>
  <si>
    <t>75017733</t>
  </si>
  <si>
    <t>75019965</t>
  </si>
  <si>
    <t>71011901</t>
  </si>
  <si>
    <t>70998680</t>
  </si>
  <si>
    <t>70998698</t>
  </si>
  <si>
    <t>70998701</t>
  </si>
  <si>
    <t>70998710</t>
  </si>
  <si>
    <t>70887403</t>
  </si>
  <si>
    <t>70888248</t>
  </si>
  <si>
    <t>00856878</t>
  </si>
  <si>
    <t>70998671</t>
  </si>
  <si>
    <t>71006290</t>
  </si>
  <si>
    <t>70985367</t>
  </si>
  <si>
    <t>61239887</t>
  </si>
  <si>
    <t>70984956</t>
  </si>
  <si>
    <t>71008918</t>
  </si>
  <si>
    <t>71008934</t>
  </si>
  <si>
    <t>75017377</t>
  </si>
  <si>
    <t>75016621</t>
  </si>
  <si>
    <t>70995460</t>
  </si>
  <si>
    <t>75017300</t>
  </si>
  <si>
    <t>00856452</t>
  </si>
  <si>
    <t>75017385</t>
  </si>
  <si>
    <t>75017458</t>
  </si>
  <si>
    <t>75017369</t>
  </si>
  <si>
    <t>70984948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</si>
  <si>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</si>
  <si>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</si>
  <si>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</si>
  <si>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</si>
  <si>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</si>
  <si>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</si>
  <si>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</si>
  <si>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</si>
  <si>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</si>
  <si>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</si>
  <si>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</si>
  <si>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</si>
  <si>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</si>
  <si>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</si>
  <si>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</si>
  <si>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</si>
  <si>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48342939</t>
  </si>
  <si>
    <t>18230083</t>
  </si>
  <si>
    <t>70842779</t>
  </si>
  <si>
    <t>25630997</t>
  </si>
  <si>
    <t>25221272</t>
  </si>
  <si>
    <t>00376469</t>
  </si>
  <si>
    <t>70996733</t>
  </si>
  <si>
    <t>70996741</t>
  </si>
  <si>
    <t>60611472</t>
  </si>
  <si>
    <t>75005417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</si>
  <si>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</si>
  <si>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</si>
  <si>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</si>
  <si>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</si>
  <si>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</si>
  <si>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</si>
  <si>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</si>
  <si>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</si>
  <si>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</si>
  <si>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</si>
  <si>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</si>
  <si>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</si>
  <si>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</si>
  <si>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70988790</t>
  </si>
  <si>
    <t>60610484</t>
  </si>
  <si>
    <t>60611383</t>
  </si>
  <si>
    <t>60610743</t>
  </si>
  <si>
    <t>75006111</t>
  </si>
  <si>
    <t>21551405</t>
  </si>
  <si>
    <t>70887331</t>
  </si>
  <si>
    <t>70940622</t>
  </si>
  <si>
    <t>70986754</t>
  </si>
  <si>
    <t>75005298</t>
  </si>
  <si>
    <t>48343013</t>
  </si>
  <si>
    <t>70997683</t>
  </si>
  <si>
    <t>75006278</t>
  </si>
  <si>
    <t>69976058</t>
  </si>
  <si>
    <t>48342165</t>
  </si>
  <si>
    <t>00077631</t>
  </si>
  <si>
    <t>70839042</t>
  </si>
  <si>
    <t>61781797</t>
  </si>
  <si>
    <t>61750883</t>
  </si>
  <si>
    <t>61781771</t>
  </si>
  <si>
    <t>00077615</t>
  </si>
  <si>
    <t>08865256</t>
  </si>
  <si>
    <t>75005565</t>
  </si>
  <si>
    <t>75005280</t>
  </si>
  <si>
    <t>75005557</t>
  </si>
  <si>
    <t>75005271</t>
  </si>
  <si>
    <t>70992347</t>
  </si>
  <si>
    <t>70988960</t>
  </si>
  <si>
    <t>60611715</t>
  </si>
  <si>
    <t>70998621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</si>
  <si>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</si>
  <si>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</si>
  <si>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</si>
  <si>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</si>
  <si>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</si>
  <si>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</si>
  <si>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</si>
  <si>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</si>
  <si>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</si>
  <si>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</si>
  <si>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</si>
  <si>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</si>
  <si>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</si>
  <si>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</si>
  <si>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</si>
  <si>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</si>
  <si>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</si>
  <si>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</si>
  <si>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</si>
  <si>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</si>
  <si>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</si>
  <si>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</si>
  <si>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</si>
  <si>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60610476</t>
  </si>
  <si>
    <t>72550040</t>
  </si>
  <si>
    <t>60610361</t>
  </si>
  <si>
    <t>60610379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</si>
  <si>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</si>
  <si>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</si>
  <si>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</si>
  <si>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</si>
  <si>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</si>
  <si>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</si>
  <si>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</si>
  <si>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</si>
  <si>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</si>
  <si>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</si>
  <si>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</si>
  <si>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</si>
  <si>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00077691</t>
  </si>
  <si>
    <t>71197583</t>
  </si>
  <si>
    <t>69982198</t>
  </si>
  <si>
    <t>70923442</t>
  </si>
  <si>
    <t>75006758</t>
  </si>
  <si>
    <t>60611235</t>
  </si>
  <si>
    <t>60611791</t>
  </si>
  <si>
    <t>60611308</t>
  </si>
  <si>
    <t>60611898</t>
  </si>
  <si>
    <t>70889414</t>
  </si>
  <si>
    <t>60611219</t>
  </si>
  <si>
    <t>70921385</t>
  </si>
  <si>
    <t>75005000</t>
  </si>
  <si>
    <t>60611227</t>
  </si>
  <si>
    <t>75005964</t>
  </si>
  <si>
    <t>70833851</t>
  </si>
  <si>
    <t>70971561</t>
  </si>
  <si>
    <t>70946833</t>
  </si>
  <si>
    <t>70922799</t>
  </si>
  <si>
    <t>49181939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</si>
  <si>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</si>
  <si>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</si>
  <si>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</si>
  <si>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</si>
  <si>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</si>
  <si>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</si>
  <si>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</si>
  <si>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</si>
  <si>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</si>
  <si>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70947716</t>
  </si>
  <si>
    <t>75006731</t>
  </si>
  <si>
    <t>71004556</t>
  </si>
  <si>
    <t>75006707</t>
  </si>
  <si>
    <t>70831815</t>
  </si>
  <si>
    <t>49180878</t>
  </si>
  <si>
    <t>25214837</t>
  </si>
  <si>
    <t>49777726</t>
  </si>
  <si>
    <t>49777718</t>
  </si>
  <si>
    <t>49778200</t>
  </si>
  <si>
    <t>49778153</t>
  </si>
  <si>
    <t>70839352</t>
  </si>
  <si>
    <t>00518557</t>
  </si>
  <si>
    <t>00497061</t>
  </si>
  <si>
    <t>49778064</t>
  </si>
  <si>
    <t>25200879</t>
  </si>
  <si>
    <t>45331227</t>
  </si>
  <si>
    <t>49778111</t>
  </si>
  <si>
    <t>49778137</t>
  </si>
  <si>
    <t>00574406</t>
  </si>
  <si>
    <t>49774301</t>
  </si>
  <si>
    <t>25214144</t>
  </si>
  <si>
    <t>49778161</t>
  </si>
  <si>
    <t>00520152</t>
  </si>
  <si>
    <t>25209957</t>
  </si>
  <si>
    <t>25215531</t>
  </si>
  <si>
    <t>49193490</t>
  </si>
  <si>
    <t>25214047</t>
  </si>
  <si>
    <t>49778170</t>
  </si>
  <si>
    <t>00523925</t>
  </si>
  <si>
    <t>49777645</t>
  </si>
  <si>
    <t>49777629</t>
  </si>
  <si>
    <t>69457930</t>
  </si>
  <si>
    <t>69456330</t>
  </si>
  <si>
    <t>28046366</t>
  </si>
  <si>
    <t>28026462</t>
  </si>
  <si>
    <t>29103550</t>
  </si>
  <si>
    <t>71341366</t>
  </si>
  <si>
    <t>01811193</t>
  </si>
  <si>
    <t>02551217</t>
  </si>
  <si>
    <t>03244547</t>
  </si>
  <si>
    <t>07108460</t>
  </si>
  <si>
    <t>75006324</t>
  </si>
  <si>
    <t>60611278</t>
  </si>
  <si>
    <t>70940746</t>
  </si>
  <si>
    <t>70941041</t>
  </si>
  <si>
    <t>70940908</t>
  </si>
  <si>
    <t>70940703</t>
  </si>
  <si>
    <t>70941068</t>
  </si>
  <si>
    <t>70940975</t>
  </si>
  <si>
    <t>70941513</t>
  </si>
  <si>
    <t>70941505</t>
  </si>
  <si>
    <t>70940827</t>
  </si>
  <si>
    <t>70941289</t>
  </si>
  <si>
    <t>70940681</t>
  </si>
  <si>
    <t>70940738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</si>
  <si>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</si>
  <si>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</si>
  <si>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</si>
  <si>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</si>
  <si>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</si>
  <si>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</si>
  <si>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</si>
  <si>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</si>
  <si>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70987505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</si>
  <si>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</si>
  <si>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</si>
  <si>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</si>
  <si>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</si>
  <si>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</si>
  <si>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</si>
  <si>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</si>
  <si>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</si>
  <si>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</si>
  <si>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</si>
  <si>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</si>
  <si>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</si>
  <si>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</si>
  <si>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</si>
  <si>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</si>
  <si>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</si>
  <si>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</si>
  <si>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</si>
  <si>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</si>
  <si>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</si>
  <si>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</si>
  <si>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</si>
  <si>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</si>
  <si>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</si>
  <si>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</si>
  <si>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</si>
  <si>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</si>
  <si>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</si>
  <si>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</si>
  <si>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</si>
  <si>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</si>
  <si>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</si>
  <si>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</si>
  <si>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</si>
  <si>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</si>
  <si>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</si>
  <si>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</si>
  <si>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</si>
  <si>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</si>
  <si>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</si>
  <si>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75005972</t>
  </si>
  <si>
    <t>49777688</t>
  </si>
  <si>
    <t>49777696</t>
  </si>
  <si>
    <t>70988781</t>
  </si>
  <si>
    <t>75006677</t>
  </si>
  <si>
    <t>60611286</t>
  </si>
  <si>
    <t>75006014</t>
  </si>
  <si>
    <t>75006006</t>
  </si>
  <si>
    <t>75006774</t>
  </si>
  <si>
    <t>70924546</t>
  </si>
  <si>
    <t>75006766</t>
  </si>
  <si>
    <t>70986916</t>
  </si>
  <si>
    <t>75006022</t>
  </si>
  <si>
    <t>73739391</t>
  </si>
  <si>
    <t>72553740</t>
  </si>
  <si>
    <t>70838534</t>
  </si>
  <si>
    <t>00077704</t>
  </si>
  <si>
    <t>06010202</t>
  </si>
  <si>
    <t>06373101</t>
  </si>
  <si>
    <t>75005191</t>
  </si>
  <si>
    <t>75006286</t>
  </si>
  <si>
    <t>49746090</t>
  </si>
  <si>
    <t>60611022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</si>
  <si>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</si>
  <si>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</si>
  <si>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</si>
  <si>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</si>
  <si>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</si>
  <si>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</si>
  <si>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</si>
  <si>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</si>
  <si>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60610158</t>
  </si>
  <si>
    <t>60611863</t>
  </si>
  <si>
    <t>70994251</t>
  </si>
  <si>
    <t>60610131</t>
  </si>
  <si>
    <t>72052724</t>
  </si>
  <si>
    <t>60611103</t>
  </si>
  <si>
    <t>60610778</t>
  </si>
  <si>
    <t>60611251</t>
  </si>
  <si>
    <t>75006308</t>
  </si>
  <si>
    <t>60610786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</si>
  <si>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</si>
  <si>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</si>
  <si>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</si>
  <si>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</si>
  <si>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</si>
  <si>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</si>
  <si>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</si>
  <si>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</si>
  <si>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</si>
  <si>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</si>
  <si>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</si>
  <si>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</si>
  <si>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</si>
  <si>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</si>
  <si>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</si>
  <si>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</si>
  <si>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</si>
  <si>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</si>
  <si>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</si>
  <si>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</si>
  <si>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71162500</t>
  </si>
  <si>
    <t>60610611</t>
  </si>
  <si>
    <t>72073314</t>
  </si>
  <si>
    <t>48380261</t>
  </si>
  <si>
    <t>18242171</t>
  </si>
  <si>
    <t>25214756</t>
  </si>
  <si>
    <t>70997250</t>
  </si>
  <si>
    <t>60610468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</si>
  <si>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</si>
  <si>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</si>
  <si>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</si>
  <si>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</si>
  <si>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</si>
  <si>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</si>
  <si>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</si>
  <si>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</si>
  <si>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</si>
  <si>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</si>
  <si>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</si>
  <si>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</si>
  <si>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</si>
  <si>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</si>
  <si>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</si>
  <si>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</si>
  <si>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</si>
  <si>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</si>
  <si>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60610174</t>
  </si>
  <si>
    <t>70981434</t>
  </si>
  <si>
    <t>70981426</t>
  </si>
  <si>
    <t>73740641</t>
  </si>
  <si>
    <t>70842515</t>
  </si>
  <si>
    <t>68783728</t>
  </si>
  <si>
    <t>00077879</t>
  </si>
  <si>
    <t>70842523</t>
  </si>
  <si>
    <t>70842566</t>
  </si>
  <si>
    <t>48326437</t>
  </si>
  <si>
    <t>71340921</t>
  </si>
  <si>
    <t>60611642</t>
  </si>
  <si>
    <t>70992797</t>
  </si>
  <si>
    <t>70937621</t>
  </si>
  <si>
    <t>70998744</t>
  </si>
  <si>
    <t>69983313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</si>
  <si>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</si>
  <si>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</si>
  <si>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</si>
  <si>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</si>
  <si>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</si>
  <si>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</si>
  <si>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</si>
  <si>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</si>
  <si>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75005611</t>
  </si>
  <si>
    <t>60610328</t>
  </si>
  <si>
    <t>70992762</t>
  </si>
  <si>
    <t>75006880</t>
  </si>
  <si>
    <t>75006863</t>
  </si>
  <si>
    <t>60611618</t>
  </si>
  <si>
    <t>75006855</t>
  </si>
  <si>
    <t>75006847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</si>
  <si>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</si>
  <si>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</si>
  <si>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</si>
  <si>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</si>
  <si>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</si>
  <si>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</si>
  <si>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</si>
  <si>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</si>
  <si>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</si>
  <si>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</si>
  <si>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75005581</t>
  </si>
  <si>
    <t>75006979</t>
  </si>
  <si>
    <t>75005832</t>
  </si>
  <si>
    <t>47274620</t>
  </si>
  <si>
    <t>62231570</t>
  </si>
  <si>
    <t>65082133</t>
  </si>
  <si>
    <t>63155931</t>
  </si>
  <si>
    <t>00673781</t>
  </si>
  <si>
    <t>47274689</t>
  </si>
  <si>
    <t>47274654</t>
  </si>
  <si>
    <t>14450488</t>
  </si>
  <si>
    <t>00556807</t>
  </si>
  <si>
    <t>71341331</t>
  </si>
  <si>
    <t>71342311</t>
  </si>
  <si>
    <t>65082478</t>
  </si>
  <si>
    <t>47274719</t>
  </si>
  <si>
    <t>00497029</t>
  </si>
  <si>
    <t>47274603</t>
  </si>
  <si>
    <t>25495488</t>
  </si>
  <si>
    <t>65081811</t>
  </si>
  <si>
    <t>18383874</t>
  </si>
  <si>
    <t>04463978</t>
  </si>
  <si>
    <t>72741848</t>
  </si>
  <si>
    <t>75001829</t>
  </si>
  <si>
    <t>72743328</t>
  </si>
  <si>
    <t>72744839</t>
  </si>
  <si>
    <t>72744758</t>
  </si>
  <si>
    <t>49888544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</si>
  <si>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</si>
  <si>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</si>
  <si>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</si>
  <si>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</si>
  <si>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</si>
  <si>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</si>
  <si>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</si>
  <si>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</si>
  <si>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</si>
  <si>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</si>
  <si>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</si>
  <si>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</si>
  <si>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</si>
  <si>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</si>
  <si>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</si>
  <si>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</si>
  <si>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</si>
  <si>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</si>
  <si>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</si>
  <si>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</si>
  <si>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64707130</t>
  </si>
  <si>
    <t>69411590</t>
  </si>
  <si>
    <t>75041383</t>
  </si>
  <si>
    <t>72744014</t>
  </si>
  <si>
    <t>72744201</t>
  </si>
  <si>
    <t>72744120</t>
  </si>
  <si>
    <t>72744286</t>
  </si>
  <si>
    <t>70698481</t>
  </si>
  <si>
    <t>49888552</t>
  </si>
  <si>
    <t>70878013</t>
  </si>
  <si>
    <t>71011293</t>
  </si>
  <si>
    <t>70878064</t>
  </si>
  <si>
    <t>72744278</t>
  </si>
  <si>
    <t>70983836</t>
  </si>
  <si>
    <t>75001918</t>
  </si>
  <si>
    <t>65082729</t>
  </si>
  <si>
    <t>47274638</t>
  </si>
  <si>
    <t>72742445</t>
  </si>
  <si>
    <t>72744596</t>
  </si>
  <si>
    <t>70694958</t>
  </si>
  <si>
    <t>70982911</t>
  </si>
  <si>
    <t>72742526</t>
  </si>
  <si>
    <t>71011315</t>
  </si>
  <si>
    <t>72744359</t>
  </si>
  <si>
    <t>49888579</t>
  </si>
  <si>
    <t>72744430</t>
  </si>
  <si>
    <t>70698490</t>
  </si>
  <si>
    <t>72741856</t>
  </si>
  <si>
    <t>72742259</t>
  </si>
  <si>
    <t>72742178</t>
  </si>
  <si>
    <t>72742330</t>
  </si>
  <si>
    <t>72741937</t>
  </si>
  <si>
    <t>72742011</t>
  </si>
  <si>
    <t>72742097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</si>
  <si>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</si>
  <si>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</si>
  <si>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</si>
  <si>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</si>
  <si>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</si>
  <si>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</si>
  <si>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</si>
  <si>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</si>
  <si>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70698139</t>
  </si>
  <si>
    <t>47796006</t>
  </si>
  <si>
    <t>18383696</t>
  </si>
  <si>
    <t>61345717</t>
  </si>
  <si>
    <t>41324641</t>
  </si>
  <si>
    <t>28718291</t>
  </si>
  <si>
    <t>24706167</t>
  </si>
  <si>
    <t>22795634</t>
  </si>
  <si>
    <t>05258537</t>
  </si>
  <si>
    <t>08935220</t>
  </si>
  <si>
    <t>47792931</t>
  </si>
  <si>
    <t>71342320</t>
  </si>
  <si>
    <t>70695971</t>
  </si>
  <si>
    <t>75003210</t>
  </si>
  <si>
    <t>71010777</t>
  </si>
  <si>
    <t>72744341</t>
  </si>
  <si>
    <t>70695032</t>
  </si>
  <si>
    <t>46789731</t>
  </si>
  <si>
    <t>46789685</t>
  </si>
  <si>
    <t>46789707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</si>
  <si>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</si>
  <si>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</si>
  <si>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</si>
  <si>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</si>
  <si>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</si>
  <si>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</si>
  <si>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</si>
  <si>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</si>
  <si>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</si>
  <si>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</si>
  <si>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</si>
  <si>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</si>
  <si>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</si>
  <si>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71011480</t>
  </si>
  <si>
    <t>72744260</t>
  </si>
  <si>
    <t>72745029</t>
  </si>
  <si>
    <t>70698449</t>
  </si>
  <si>
    <t>70698414</t>
  </si>
  <si>
    <t>70698457</t>
  </si>
  <si>
    <t>70698465</t>
  </si>
  <si>
    <t>70698422</t>
  </si>
  <si>
    <t>70698431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</si>
  <si>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</si>
  <si>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</si>
  <si>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</si>
  <si>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</si>
  <si>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</si>
  <si>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</si>
  <si>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</si>
  <si>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</si>
  <si>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</si>
  <si>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</si>
  <si>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</si>
  <si>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</si>
  <si>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</si>
  <si>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</si>
  <si>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</si>
  <si>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46773282</t>
  </si>
  <si>
    <t>46773509</t>
  </si>
  <si>
    <t>46773495</t>
  </si>
  <si>
    <t>25400681</t>
  </si>
  <si>
    <t>25040456</t>
  </si>
  <si>
    <t>25018795</t>
  </si>
  <si>
    <t>25022016</t>
  </si>
  <si>
    <t>25018515</t>
  </si>
  <si>
    <t>62770233</t>
  </si>
  <si>
    <t>02562707</t>
  </si>
  <si>
    <t>01315391</t>
  </si>
  <si>
    <t>46773720</t>
  </si>
  <si>
    <t>46773690</t>
  </si>
  <si>
    <t>70839824</t>
  </si>
  <si>
    <t>25047671</t>
  </si>
  <si>
    <t>69411263</t>
  </si>
  <si>
    <t>03655091</t>
  </si>
  <si>
    <t>07810091</t>
  </si>
  <si>
    <t>72744910</t>
  </si>
  <si>
    <t>46771956</t>
  </si>
  <si>
    <t>46773274</t>
  </si>
  <si>
    <t>72744782</t>
  </si>
  <si>
    <t>46773380</t>
  </si>
  <si>
    <t>72753684</t>
  </si>
  <si>
    <t>70983321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</si>
  <si>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</si>
  <si>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</si>
  <si>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</si>
  <si>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</si>
  <si>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</si>
  <si>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</si>
  <si>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</si>
  <si>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</si>
  <si>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</si>
  <si>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</si>
  <si>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</si>
  <si>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</si>
  <si>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</si>
  <si>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</si>
  <si>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</si>
  <si>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</si>
  <si>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</si>
  <si>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46768793</t>
  </si>
  <si>
    <t>72741759</t>
  </si>
  <si>
    <t>72744081</t>
  </si>
  <si>
    <t>46771786</t>
  </si>
  <si>
    <t>46772103</t>
  </si>
  <si>
    <t>46772111</t>
  </si>
  <si>
    <t>46772090</t>
  </si>
  <si>
    <t>71011781</t>
  </si>
  <si>
    <t>71009540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</si>
  <si>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</si>
  <si>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</si>
  <si>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</si>
  <si>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</si>
  <si>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</si>
  <si>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</si>
  <si>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</si>
  <si>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</si>
  <si>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</si>
  <si>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</si>
  <si>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72743581</t>
  </si>
  <si>
    <t>72744111</t>
  </si>
  <si>
    <t>72742721</t>
  </si>
  <si>
    <t>46773550</t>
  </si>
  <si>
    <t>46773541</t>
  </si>
  <si>
    <t>46773525</t>
  </si>
  <si>
    <t>46773568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</si>
  <si>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</si>
  <si>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</si>
  <si>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</si>
  <si>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</si>
  <si>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</si>
  <si>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</si>
  <si>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</si>
  <si>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</si>
  <si>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</si>
  <si>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</si>
  <si>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</si>
  <si>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70841543</t>
  </si>
  <si>
    <t>61357235</t>
  </si>
  <si>
    <t>25018655</t>
  </si>
  <si>
    <t>49120115</t>
  </si>
  <si>
    <t>18380824</t>
  </si>
  <si>
    <t>47783371</t>
  </si>
  <si>
    <t>62247859</t>
  </si>
  <si>
    <t>61357286</t>
  </si>
  <si>
    <t>61357294</t>
  </si>
  <si>
    <t>25124811</t>
  </si>
  <si>
    <t>25115138</t>
  </si>
  <si>
    <t>72743239</t>
  </si>
  <si>
    <t>72741457</t>
  </si>
  <si>
    <t>72743409</t>
  </si>
  <si>
    <t>72744740</t>
  </si>
  <si>
    <t>61357383</t>
  </si>
  <si>
    <t>61357413</t>
  </si>
  <si>
    <t>47791101</t>
  </si>
  <si>
    <t>47791128</t>
  </si>
  <si>
    <t>49123793</t>
  </si>
  <si>
    <t>72741619</t>
  </si>
  <si>
    <t>47791080</t>
  </si>
  <si>
    <t>47791098</t>
  </si>
  <si>
    <t>47791110</t>
  </si>
  <si>
    <t>49123785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</si>
  <si>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</si>
  <si>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</si>
  <si>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</si>
  <si>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</si>
  <si>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</si>
  <si>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</si>
  <si>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</si>
  <si>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</si>
  <si>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</si>
  <si>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</si>
  <si>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</si>
  <si>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</si>
  <si>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</si>
  <si>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61357405</t>
  </si>
  <si>
    <t>61357162</t>
  </si>
  <si>
    <t>72744987</t>
  </si>
  <si>
    <t>70982503</t>
  </si>
  <si>
    <t>72745061</t>
  </si>
  <si>
    <t>49123718</t>
  </si>
  <si>
    <t>47790920</t>
  </si>
  <si>
    <t>46764747</t>
  </si>
  <si>
    <t>61357324</t>
  </si>
  <si>
    <t>70879010</t>
  </si>
  <si>
    <t>70879036</t>
  </si>
  <si>
    <t>70695512</t>
  </si>
  <si>
    <t>61357090</t>
  </si>
  <si>
    <t>61357332</t>
  </si>
  <si>
    <t>60275880</t>
  </si>
  <si>
    <t>61357430</t>
  </si>
  <si>
    <t>60275898</t>
  </si>
  <si>
    <t>60275863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</si>
  <si>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</si>
  <si>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</si>
  <si>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</si>
  <si>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</si>
  <si>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</si>
  <si>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</si>
  <si>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</si>
  <si>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</si>
  <si>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</si>
  <si>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</si>
  <si>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60275871</t>
  </si>
  <si>
    <t>62208870</t>
  </si>
  <si>
    <t>25014188</t>
  </si>
  <si>
    <t>25013513</t>
  </si>
  <si>
    <t>00555584</t>
  </si>
  <si>
    <t>03758702</t>
  </si>
  <si>
    <t>25005928</t>
  </si>
  <si>
    <t>49872427</t>
  </si>
  <si>
    <t>62209485</t>
  </si>
  <si>
    <t>63125382</t>
  </si>
  <si>
    <t>49872559</t>
  </si>
  <si>
    <t>25015052</t>
  </si>
  <si>
    <t>00524905</t>
  </si>
  <si>
    <t>25015192</t>
  </si>
  <si>
    <t>25485920</t>
  </si>
  <si>
    <t>04677846</t>
  </si>
  <si>
    <t>70982210</t>
  </si>
  <si>
    <t>49872192</t>
  </si>
  <si>
    <t>49872206</t>
  </si>
  <si>
    <t>49872214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</si>
  <si>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</si>
  <si>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</si>
  <si>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</si>
  <si>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</si>
  <si>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</si>
  <si>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</si>
  <si>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</si>
  <si>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</si>
  <si>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</si>
  <si>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</si>
  <si>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</si>
  <si>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</si>
  <si>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</si>
  <si>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</si>
  <si>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72742364</t>
  </si>
  <si>
    <t>47324295</t>
  </si>
  <si>
    <t>00832375</t>
  </si>
  <si>
    <t>70947694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</si>
  <si>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</si>
  <si>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</si>
  <si>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</si>
  <si>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</si>
  <si>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</si>
  <si>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</si>
  <si>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</si>
  <si>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</si>
  <si>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</si>
  <si>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61515761</t>
  </si>
  <si>
    <t>70901619</t>
  </si>
  <si>
    <t>70839913</t>
  </si>
  <si>
    <t>70839841</t>
  </si>
  <si>
    <t>61515582</t>
  </si>
  <si>
    <t>25023187</t>
  </si>
  <si>
    <t>25048791</t>
  </si>
  <si>
    <t>25018248</t>
  </si>
  <si>
    <t>61515779</t>
  </si>
  <si>
    <t>61515477</t>
  </si>
  <si>
    <t>00497088</t>
  </si>
  <si>
    <t>00524646</t>
  </si>
  <si>
    <t>18385877</t>
  </si>
  <si>
    <t>06922643</t>
  </si>
  <si>
    <t>65639774</t>
  </si>
  <si>
    <t>72742402</t>
  </si>
  <si>
    <t>72742003</t>
  </si>
  <si>
    <t>65639839</t>
  </si>
  <si>
    <t>46070656</t>
  </si>
  <si>
    <t>63788187</t>
  </si>
  <si>
    <t>65639693</t>
  </si>
  <si>
    <t>63788233</t>
  </si>
  <si>
    <t>70971323</t>
  </si>
  <si>
    <t>72744332</t>
  </si>
  <si>
    <t>46070729</t>
  </si>
  <si>
    <t>65650891</t>
  </si>
  <si>
    <t>61514870</t>
  </si>
  <si>
    <t>72743042</t>
  </si>
  <si>
    <t>60232790</t>
  </si>
  <si>
    <t>70695806</t>
  </si>
  <si>
    <t>70695814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</si>
  <si>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</si>
  <si>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</si>
  <si>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</si>
  <si>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</si>
  <si>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</si>
  <si>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</si>
  <si>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</si>
  <si>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</si>
  <si>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63788110</t>
  </si>
  <si>
    <t>63788225</t>
  </si>
  <si>
    <t>65650905</t>
  </si>
  <si>
    <t>63788136</t>
  </si>
  <si>
    <t>72745118</t>
  </si>
  <si>
    <t>46070877</t>
  </si>
  <si>
    <t>46070753</t>
  </si>
  <si>
    <t>63788152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</si>
  <si>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</si>
  <si>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</si>
  <si>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</si>
  <si>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</si>
  <si>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</si>
  <si>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</si>
  <si>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</si>
  <si>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</si>
  <si>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</si>
  <si>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</si>
  <si>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</si>
  <si>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</si>
  <si>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</si>
  <si>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</si>
  <si>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</si>
  <si>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</si>
  <si>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</si>
  <si>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</si>
  <si>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</si>
  <si>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</si>
  <si>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65639685</t>
  </si>
  <si>
    <t>70200467</t>
  </si>
  <si>
    <t>63788241</t>
  </si>
  <si>
    <t>63788179</t>
  </si>
  <si>
    <t>72745240</t>
  </si>
  <si>
    <t>72744294</t>
  </si>
  <si>
    <t>65639600</t>
  </si>
  <si>
    <t>72742933</t>
  </si>
  <si>
    <t>65639618</t>
  </si>
  <si>
    <t>65639626</t>
  </si>
  <si>
    <t>44555091</t>
  </si>
  <si>
    <t>00673358</t>
  </si>
  <si>
    <t>28685261</t>
  </si>
  <si>
    <t>25012045</t>
  </si>
  <si>
    <t>25018566</t>
  </si>
  <si>
    <t>00082627</t>
  </si>
  <si>
    <t>44556969</t>
  </si>
  <si>
    <t>25028278</t>
  </si>
  <si>
    <t>25044648</t>
  </si>
  <si>
    <t>70229457</t>
  </si>
  <si>
    <t>70229422</t>
  </si>
  <si>
    <t>25488627</t>
  </si>
  <si>
    <t>06846271</t>
  </si>
  <si>
    <t>44226250</t>
  </si>
  <si>
    <t>72743336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</si>
  <si>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</si>
  <si>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</si>
  <si>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</si>
  <si>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</si>
  <si>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</si>
  <si>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</si>
  <si>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</si>
  <si>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</si>
  <si>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</si>
  <si>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</si>
  <si>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</si>
  <si>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72744651</t>
  </si>
  <si>
    <t>70225931</t>
  </si>
  <si>
    <t>70225991</t>
  </si>
  <si>
    <t>72744812</t>
  </si>
  <si>
    <t>72744898</t>
  </si>
  <si>
    <t>70225940</t>
  </si>
  <si>
    <t>72744979</t>
  </si>
  <si>
    <t>70225966</t>
  </si>
  <si>
    <t>70225958</t>
  </si>
  <si>
    <t>70225907</t>
  </si>
  <si>
    <t>70200998</t>
  </si>
  <si>
    <t>70226016</t>
  </si>
  <si>
    <t>70225893</t>
  </si>
  <si>
    <t>70225923</t>
  </si>
  <si>
    <t>72742208</t>
  </si>
  <si>
    <t>72743956</t>
  </si>
  <si>
    <t>44555261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</si>
  <si>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</si>
  <si>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</si>
  <si>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</si>
  <si>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</si>
  <si>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</si>
  <si>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</si>
  <si>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</si>
  <si>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</si>
  <si>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</si>
  <si>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</si>
  <si>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</si>
  <si>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</si>
  <si>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</si>
  <si>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</si>
  <si>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</si>
  <si>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</si>
  <si>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</si>
  <si>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</si>
  <si>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</si>
  <si>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</si>
  <si>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</si>
  <si>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</si>
  <si>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</si>
  <si>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</si>
  <si>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</si>
  <si>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</si>
  <si>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</si>
  <si>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</si>
  <si>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</si>
  <si>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70226008</t>
  </si>
  <si>
    <t>71294945</t>
  </si>
  <si>
    <t>47935952</t>
  </si>
  <si>
    <t>70859957</t>
  </si>
  <si>
    <t>47935910</t>
  </si>
  <si>
    <t>47935936</t>
  </si>
  <si>
    <t>00637939</t>
  </si>
  <si>
    <t>70844534</t>
  </si>
  <si>
    <t>65269616</t>
  </si>
  <si>
    <t>63459086</t>
  </si>
  <si>
    <t>47934581</t>
  </si>
  <si>
    <t>70842884</t>
  </si>
  <si>
    <t>47935928</t>
  </si>
  <si>
    <t>67007813</t>
  </si>
  <si>
    <t>00568945</t>
  </si>
  <si>
    <t>07037872</t>
  </si>
  <si>
    <t>06471331</t>
  </si>
  <si>
    <t>70987866</t>
  </si>
  <si>
    <t>71000020</t>
  </si>
  <si>
    <t>71000089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</si>
  <si>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</si>
  <si>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</si>
  <si>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</si>
  <si>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</si>
  <si>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</si>
  <si>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</si>
  <si>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</si>
  <si>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</si>
  <si>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75022486</t>
  </si>
  <si>
    <t>70876789</t>
  </si>
  <si>
    <t>75020980</t>
  </si>
  <si>
    <t>75022494</t>
  </si>
  <si>
    <t>70988391</t>
  </si>
  <si>
    <t>70993696</t>
  </si>
  <si>
    <t>63458799</t>
  </si>
  <si>
    <t>70879389</t>
  </si>
  <si>
    <t>70841471</t>
  </si>
  <si>
    <t>70998892</t>
  </si>
  <si>
    <t>70993335</t>
  </si>
  <si>
    <t>70985065</t>
  </si>
  <si>
    <t>70988421</t>
  </si>
  <si>
    <t>75023580</t>
  </si>
  <si>
    <t>70842761</t>
  </si>
  <si>
    <t>75023661</t>
  </si>
  <si>
    <t>75023130</t>
  </si>
  <si>
    <t>70991251</t>
  </si>
  <si>
    <t>70923329</t>
  </si>
  <si>
    <t>71000437</t>
  </si>
  <si>
    <t>70984018</t>
  </si>
  <si>
    <t>70880263</t>
  </si>
  <si>
    <t>71008586</t>
  </si>
  <si>
    <t>75020785</t>
  </si>
  <si>
    <t>70995541</t>
  </si>
  <si>
    <t>70995699</t>
  </si>
  <si>
    <t>70995532</t>
  </si>
  <si>
    <t>75022184</t>
  </si>
  <si>
    <t>70842302</t>
  </si>
  <si>
    <t>70995621</t>
  </si>
  <si>
    <t>70995591</t>
  </si>
  <si>
    <t>75021692</t>
  </si>
  <si>
    <t>70995567</t>
  </si>
  <si>
    <t>70992207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</si>
  <si>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</si>
  <si>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</si>
  <si>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</si>
  <si>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</si>
  <si>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</si>
  <si>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</si>
  <si>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</si>
  <si>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</si>
  <si>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</si>
  <si>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</si>
  <si>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</si>
  <si>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</si>
  <si>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</si>
  <si>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</si>
  <si>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</si>
  <si>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</si>
  <si>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</si>
  <si>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</si>
  <si>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</si>
  <si>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75022940</t>
  </si>
  <si>
    <t>00559644</t>
  </si>
  <si>
    <t>60371749</t>
  </si>
  <si>
    <t>25322834</t>
  </si>
  <si>
    <t>60371790</t>
  </si>
  <si>
    <t>25318390</t>
  </si>
  <si>
    <t>25349520</t>
  </si>
  <si>
    <t>60371668</t>
  </si>
  <si>
    <t>60370432</t>
  </si>
  <si>
    <t>26286033</t>
  </si>
  <si>
    <t>05699509</t>
  </si>
  <si>
    <t>00055107</t>
  </si>
  <si>
    <t>00838811</t>
  </si>
  <si>
    <t>60371757</t>
  </si>
  <si>
    <t>14450437</t>
  </si>
  <si>
    <t>60371676</t>
  </si>
  <si>
    <t>60371714</t>
  </si>
  <si>
    <t>15527816</t>
  </si>
  <si>
    <t>71340700</t>
  </si>
  <si>
    <t>70993360</t>
  </si>
  <si>
    <t>75020912</t>
  </si>
  <si>
    <t>75021013</t>
  </si>
  <si>
    <t>71008730</t>
  </si>
  <si>
    <t>75022991</t>
  </si>
  <si>
    <t>70299889</t>
  </si>
  <si>
    <t>75022923</t>
  </si>
  <si>
    <t>75021901</t>
  </si>
  <si>
    <t>70982708</t>
  </si>
  <si>
    <t>75022532</t>
  </si>
  <si>
    <t>75020602</t>
  </si>
  <si>
    <t>75022575</t>
  </si>
  <si>
    <t>75022541</t>
  </si>
  <si>
    <t>70938156</t>
  </si>
  <si>
    <t>70938164</t>
  </si>
  <si>
    <t>75022559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</si>
  <si>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</si>
  <si>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</si>
  <si>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</si>
  <si>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</si>
  <si>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</si>
  <si>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</si>
  <si>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</si>
  <si>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</si>
  <si>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</si>
  <si>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</si>
  <si>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</si>
  <si>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</si>
  <si>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</si>
  <si>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</si>
  <si>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</si>
  <si>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</si>
  <si>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</si>
  <si>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</si>
  <si>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</si>
  <si>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</si>
  <si>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</si>
  <si>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</si>
  <si>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</si>
  <si>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</si>
  <si>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</si>
  <si>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</si>
  <si>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</si>
  <si>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</si>
  <si>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</si>
  <si>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</si>
  <si>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</si>
  <si>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</si>
  <si>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</si>
  <si>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</si>
  <si>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04679342</t>
  </si>
  <si>
    <t>75022222</t>
  </si>
  <si>
    <t>75020726</t>
  </si>
  <si>
    <t>75022176</t>
  </si>
  <si>
    <t>71002031</t>
  </si>
  <si>
    <t>75021366</t>
  </si>
  <si>
    <t>75020751</t>
  </si>
  <si>
    <t>75022206</t>
  </si>
  <si>
    <t>71002057</t>
  </si>
  <si>
    <t>70991898</t>
  </si>
  <si>
    <t>75022109</t>
  </si>
  <si>
    <t>75020769</t>
  </si>
  <si>
    <t>70993912</t>
  </si>
  <si>
    <t>75022168</t>
  </si>
  <si>
    <t>70991979</t>
  </si>
  <si>
    <t>70991910</t>
  </si>
  <si>
    <t>70991944</t>
  </si>
  <si>
    <t>70991880</t>
  </si>
  <si>
    <t>70991928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</si>
  <si>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</si>
  <si>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</si>
  <si>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</si>
  <si>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</si>
  <si>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</si>
  <si>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</si>
  <si>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</si>
  <si>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</si>
  <si>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</si>
  <si>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</si>
  <si>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</si>
  <si>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</si>
  <si>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</si>
  <si>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</si>
  <si>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</si>
  <si>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</si>
  <si>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</si>
  <si>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</si>
  <si>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</si>
  <si>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</si>
  <si>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</si>
  <si>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25364359</t>
  </si>
  <si>
    <t>00843474</t>
  </si>
  <si>
    <t>00843547</t>
  </si>
  <si>
    <t>70238910</t>
  </si>
  <si>
    <t>00843318</t>
  </si>
  <si>
    <t>00845060</t>
  </si>
  <si>
    <t>60042281</t>
  </si>
  <si>
    <t>00851574</t>
  </si>
  <si>
    <t>70238928</t>
  </si>
  <si>
    <t>00843351</t>
  </si>
  <si>
    <t>00843407</t>
  </si>
  <si>
    <t>70238499</t>
  </si>
  <si>
    <t>69211612</t>
  </si>
  <si>
    <t>70238944</t>
  </si>
  <si>
    <t>48739235</t>
  </si>
  <si>
    <t>70238898</t>
  </si>
  <si>
    <t>29445388</t>
  </si>
  <si>
    <t>70936366</t>
  </si>
  <si>
    <t>70874603</t>
  </si>
  <si>
    <t>70874590</t>
  </si>
  <si>
    <t>70887659</t>
  </si>
  <si>
    <t>70918678</t>
  </si>
  <si>
    <t>70938067</t>
  </si>
  <si>
    <t>70918694</t>
  </si>
  <si>
    <t>64123294</t>
  </si>
  <si>
    <t>70874581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</si>
  <si>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</si>
  <si>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</si>
  <si>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</si>
  <si>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</si>
  <si>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</si>
  <si>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</si>
  <si>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</si>
  <si>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</si>
  <si>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</si>
  <si>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</si>
  <si>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</si>
  <si>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</si>
  <si>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70998418</t>
  </si>
  <si>
    <t>21551502</t>
  </si>
  <si>
    <t>70936242</t>
  </si>
  <si>
    <t>70923965</t>
  </si>
  <si>
    <t>44740964</t>
  </si>
  <si>
    <t>45211469</t>
  </si>
  <si>
    <t>47863757</t>
  </si>
  <si>
    <t>47863765</t>
  </si>
  <si>
    <t>47863773</t>
  </si>
  <si>
    <t>70920711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</si>
  <si>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</si>
  <si>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</si>
  <si>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</si>
  <si>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</si>
  <si>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</si>
  <si>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</si>
  <si>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</si>
  <si>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</si>
  <si>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</si>
  <si>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</si>
  <si>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</si>
  <si>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</si>
  <si>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</si>
  <si>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</si>
  <si>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</si>
  <si>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71295160</t>
  </si>
  <si>
    <t>21551511</t>
  </si>
  <si>
    <t>05292930</t>
  </si>
  <si>
    <t>60042354</t>
  </si>
  <si>
    <t>60042401</t>
  </si>
  <si>
    <t>70986053</t>
  </si>
  <si>
    <t>70919020</t>
  </si>
  <si>
    <t>70944113</t>
  </si>
  <si>
    <t>60990392</t>
  </si>
  <si>
    <t>60990511</t>
  </si>
  <si>
    <t>70984131</t>
  </si>
  <si>
    <t>64123448</t>
  </si>
  <si>
    <t>70991014</t>
  </si>
  <si>
    <t>70233292</t>
  </si>
  <si>
    <t>70939080</t>
  </si>
  <si>
    <t>70873828</t>
  </si>
  <si>
    <t>70938016</t>
  </si>
  <si>
    <t>60990406</t>
  </si>
  <si>
    <t>60990422</t>
  </si>
  <si>
    <t>60042338</t>
  </si>
  <si>
    <t>60042362</t>
  </si>
  <si>
    <t>60042371</t>
  </si>
  <si>
    <t>60042389</t>
  </si>
  <si>
    <t>70938041</t>
  </si>
  <si>
    <t>71001522</t>
  </si>
  <si>
    <t>70918988</t>
  </si>
  <si>
    <t>70985359</t>
  </si>
  <si>
    <t>70996652</t>
  </si>
  <si>
    <t>70872236</t>
  </si>
  <si>
    <t>70918325</t>
  </si>
  <si>
    <t>70984085</t>
  </si>
  <si>
    <t>70983267</t>
  </si>
  <si>
    <t>70938024</t>
  </si>
  <si>
    <t>60609249</t>
  </si>
  <si>
    <t>60609231</t>
  </si>
  <si>
    <t>45211515</t>
  </si>
  <si>
    <t>45211744</t>
  </si>
  <si>
    <t>47658517</t>
  </si>
  <si>
    <t>47659262</t>
  </si>
  <si>
    <t>60990368</t>
  </si>
  <si>
    <t>60990449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</si>
  <si>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</si>
  <si>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</si>
  <si>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</si>
  <si>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</si>
  <si>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</si>
  <si>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</si>
  <si>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</si>
  <si>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</si>
  <si>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</si>
  <si>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</si>
  <si>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</si>
  <si>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46276327</t>
  </si>
  <si>
    <t>61716472</t>
  </si>
  <si>
    <t>61715999</t>
  </si>
  <si>
    <t>00128198</t>
  </si>
  <si>
    <t>61716413</t>
  </si>
  <si>
    <t>25571079</t>
  </si>
  <si>
    <t>25519506</t>
  </si>
  <si>
    <t>04605021</t>
  </si>
  <si>
    <t>61716707</t>
  </si>
  <si>
    <t>00054771</t>
  </si>
  <si>
    <t>61716634</t>
  </si>
  <si>
    <t>00837237</t>
  </si>
  <si>
    <t>61716405</t>
  </si>
  <si>
    <t>25554166</t>
  </si>
  <si>
    <t>00559482</t>
  </si>
  <si>
    <t>00559504</t>
  </si>
  <si>
    <t>25327755</t>
  </si>
  <si>
    <t>00545121</t>
  </si>
  <si>
    <t>26215829</t>
  </si>
  <si>
    <t>49157841</t>
  </si>
  <si>
    <t>61716391</t>
  </si>
  <si>
    <t>61716464</t>
  </si>
  <si>
    <t>14450500</t>
  </si>
  <si>
    <t>61716421</t>
  </si>
  <si>
    <t>29373883</t>
  </si>
  <si>
    <t>01889893</t>
  </si>
  <si>
    <t>02747499</t>
  </si>
  <si>
    <t>05420792</t>
  </si>
  <si>
    <t>08406910</t>
  </si>
  <si>
    <t>71007369</t>
  </si>
  <si>
    <t>71006974</t>
  </si>
  <si>
    <t>71007016</t>
  </si>
  <si>
    <t>71007661</t>
  </si>
  <si>
    <t>71007351</t>
  </si>
  <si>
    <t>75022711</t>
  </si>
  <si>
    <t>71007504</t>
  </si>
  <si>
    <t>71007792</t>
  </si>
  <si>
    <t>71007024</t>
  </si>
  <si>
    <t>71007521</t>
  </si>
  <si>
    <t>71006966</t>
  </si>
  <si>
    <t>71007598</t>
  </si>
  <si>
    <t>71007695</t>
  </si>
  <si>
    <t>71007393</t>
  </si>
  <si>
    <t>71007555</t>
  </si>
  <si>
    <t>71007008</t>
  </si>
  <si>
    <t>71007270</t>
  </si>
  <si>
    <t>71007342</t>
  </si>
  <si>
    <t>71007261</t>
  </si>
  <si>
    <t>71007652</t>
  </si>
  <si>
    <t>75023075</t>
  </si>
  <si>
    <t>71007407</t>
  </si>
  <si>
    <t>71007741</t>
  </si>
  <si>
    <t>75021145</t>
  </si>
  <si>
    <t>75020190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</si>
  <si>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</si>
  <si>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</si>
  <si>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</si>
  <si>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</si>
  <si>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</si>
  <si>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</si>
  <si>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</si>
  <si>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</si>
  <si>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</si>
  <si>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</si>
  <si>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</si>
  <si>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</si>
  <si>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</si>
  <si>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</si>
  <si>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</si>
  <si>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</si>
  <si>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</si>
  <si>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</si>
  <si>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</si>
  <si>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</si>
  <si>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</si>
  <si>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</si>
  <si>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</si>
  <si>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</si>
  <si>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</si>
  <si>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</si>
  <si>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</si>
  <si>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70990280</t>
  </si>
  <si>
    <t>72038519</t>
  </si>
  <si>
    <t>70997951</t>
  </si>
  <si>
    <t>70983895</t>
  </si>
  <si>
    <t>70871531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</si>
  <si>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</si>
  <si>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</si>
  <si>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</si>
  <si>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</si>
  <si>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</si>
  <si>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</si>
  <si>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</si>
  <si>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</si>
  <si>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</si>
  <si>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</si>
  <si>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70979995</t>
  </si>
  <si>
    <t>75020203</t>
  </si>
  <si>
    <t>70988692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</si>
  <si>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</si>
  <si>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</si>
  <si>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</si>
  <si>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</si>
  <si>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</si>
  <si>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</si>
  <si>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</si>
  <si>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</si>
  <si>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</si>
  <si>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</si>
  <si>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71005595</t>
  </si>
  <si>
    <t>75021960</t>
  </si>
  <si>
    <t>70995451</t>
  </si>
  <si>
    <t>71002332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</si>
  <si>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</si>
  <si>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</si>
  <si>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</si>
  <si>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</si>
  <si>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</si>
  <si>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</si>
  <si>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</si>
  <si>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</si>
  <si>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</si>
  <si>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70886229</t>
  </si>
  <si>
    <t>70849161</t>
  </si>
  <si>
    <t>75021561</t>
  </si>
  <si>
    <t>75022826</t>
  </si>
  <si>
    <t>70981230</t>
  </si>
  <si>
    <t>75021790</t>
  </si>
  <si>
    <t>70299803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</si>
  <si>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</si>
  <si>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</si>
  <si>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</si>
  <si>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</si>
  <si>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</si>
  <si>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</si>
  <si>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</si>
  <si>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</si>
  <si>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48895504</t>
  </si>
  <si>
    <t>70832811</t>
  </si>
  <si>
    <t>71011684</t>
  </si>
  <si>
    <t>75021935</t>
  </si>
  <si>
    <t>70999643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</si>
  <si>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</si>
  <si>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</si>
  <si>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</si>
  <si>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</si>
  <si>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</si>
  <si>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</si>
  <si>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</si>
  <si>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</si>
  <si>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</si>
  <si>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</si>
  <si>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</si>
  <si>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75022893</t>
  </si>
  <si>
    <t>70881308</t>
  </si>
  <si>
    <t>70981761</t>
  </si>
  <si>
    <t>70838593</t>
  </si>
  <si>
    <t>00581119</t>
  </si>
  <si>
    <t>60126621</t>
  </si>
  <si>
    <t>60126698</t>
  </si>
  <si>
    <t>60126817</t>
  </si>
  <si>
    <t>71341439</t>
  </si>
  <si>
    <t>70985146</t>
  </si>
  <si>
    <t>75011930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</si>
  <si>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</si>
  <si>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</si>
  <si>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</si>
  <si>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</si>
  <si>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</si>
  <si>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</si>
  <si>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</si>
  <si>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</si>
  <si>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</si>
  <si>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</si>
  <si>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</si>
  <si>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</si>
  <si>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</si>
  <si>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</si>
  <si>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</si>
  <si>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</si>
  <si>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</si>
  <si>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</si>
  <si>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</si>
  <si>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</si>
  <si>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</si>
  <si>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75016362</t>
  </si>
  <si>
    <t>75016061</t>
  </si>
  <si>
    <t>75015196</t>
  </si>
  <si>
    <t>48200948</t>
  </si>
  <si>
    <t>75001047</t>
  </si>
  <si>
    <t>70659249</t>
  </si>
  <si>
    <t>70945241</t>
  </si>
  <si>
    <t>70983399</t>
  </si>
  <si>
    <t>70983801</t>
  </si>
  <si>
    <t>70659044</t>
  </si>
  <si>
    <t>70504539</t>
  </si>
  <si>
    <t>70836329</t>
  </si>
  <si>
    <t>60126671</t>
  </si>
  <si>
    <t>71004068</t>
  </si>
  <si>
    <t>70156701</t>
  </si>
  <si>
    <t>70991863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</si>
  <si>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</si>
  <si>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</si>
  <si>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</si>
  <si>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</si>
  <si>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</si>
  <si>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</si>
  <si>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</si>
  <si>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</si>
  <si>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</si>
  <si>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</si>
  <si>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</si>
  <si>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</si>
  <si>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25348931</t>
  </si>
  <si>
    <t>60545984</t>
  </si>
  <si>
    <t>00380661</t>
  </si>
  <si>
    <t>60545992</t>
  </si>
  <si>
    <t>25335022</t>
  </si>
  <si>
    <t>48461636</t>
  </si>
  <si>
    <t>60545976</t>
  </si>
  <si>
    <t>25571338</t>
  </si>
  <si>
    <t>65766695</t>
  </si>
  <si>
    <t>60545267</t>
  </si>
  <si>
    <t>25329774</t>
  </si>
  <si>
    <t>27711234</t>
  </si>
  <si>
    <t>29354391</t>
  </si>
  <si>
    <t>06336655</t>
  </si>
  <si>
    <t>08050775</t>
  </si>
  <si>
    <t>75002485</t>
  </si>
  <si>
    <t>71008721</t>
  </si>
  <si>
    <t>71003665</t>
  </si>
  <si>
    <t>48460362</t>
  </si>
  <si>
    <t>63438933</t>
  </si>
  <si>
    <t>70993165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</si>
  <si>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</si>
  <si>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</si>
  <si>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</si>
  <si>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</si>
  <si>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</si>
  <si>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</si>
  <si>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</si>
  <si>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</si>
  <si>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</si>
  <si>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</si>
  <si>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</si>
  <si>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</si>
  <si>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</si>
  <si>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</si>
  <si>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</si>
  <si>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</si>
  <si>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</si>
  <si>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</si>
  <si>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</si>
  <si>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</si>
  <si>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</si>
  <si>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</si>
  <si>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</si>
  <si>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</si>
  <si>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</si>
  <si>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</si>
  <si>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</si>
  <si>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</si>
  <si>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</si>
  <si>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</si>
  <si>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</si>
  <si>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70888396</t>
  </si>
  <si>
    <t>75020840</t>
  </si>
  <si>
    <t>70981795</t>
  </si>
  <si>
    <t>70982716</t>
  </si>
  <si>
    <t>75023555</t>
  </si>
  <si>
    <t>60418427</t>
  </si>
  <si>
    <t>00055069</t>
  </si>
  <si>
    <t>60418494</t>
  </si>
  <si>
    <t>05007917</t>
  </si>
  <si>
    <t>70887675</t>
  </si>
  <si>
    <t>75023644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</si>
  <si>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</si>
  <si>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</si>
  <si>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</si>
  <si>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</si>
  <si>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</si>
  <si>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</si>
  <si>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</si>
  <si>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</si>
  <si>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</si>
  <si>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</si>
  <si>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</si>
  <si>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</si>
  <si>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</si>
  <si>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</si>
  <si>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</si>
  <si>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</si>
  <si>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75133849</t>
  </si>
  <si>
    <t>70990344</t>
  </si>
  <si>
    <t>65766997</t>
  </si>
  <si>
    <t>70978841</t>
  </si>
  <si>
    <t>70987815</t>
  </si>
  <si>
    <t>70987785</t>
  </si>
  <si>
    <t>70875081</t>
  </si>
  <si>
    <t>75024551</t>
  </si>
  <si>
    <t>69748128</t>
  </si>
  <si>
    <t>70987751</t>
  </si>
  <si>
    <t>44065809</t>
  </si>
  <si>
    <t>44065868</t>
  </si>
  <si>
    <t>48895512</t>
  </si>
  <si>
    <t>70832803</t>
  </si>
  <si>
    <t>67009425</t>
  </si>
  <si>
    <t>71011889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</si>
  <si>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</si>
  <si>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</si>
  <si>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</si>
  <si>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</si>
  <si>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</si>
  <si>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</si>
  <si>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</si>
  <si>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</si>
  <si>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</si>
  <si>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</si>
  <si>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</si>
  <si>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</si>
  <si>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</si>
  <si>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</si>
  <si>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75000474</t>
  </si>
  <si>
    <t>75000687</t>
  </si>
  <si>
    <t>75000571</t>
  </si>
  <si>
    <t>71001271</t>
  </si>
  <si>
    <t>70983780</t>
  </si>
  <si>
    <t>70844194</t>
  </si>
  <si>
    <t>62540009</t>
  </si>
  <si>
    <t>48200930</t>
  </si>
  <si>
    <t>06071058</t>
  </si>
  <si>
    <t>70985014</t>
  </si>
  <si>
    <t>70992681</t>
  </si>
  <si>
    <t>75000300</t>
  </si>
  <si>
    <t>49029631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</si>
  <si>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</si>
  <si>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</si>
  <si>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</si>
  <si>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</si>
  <si>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</si>
  <si>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</si>
  <si>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</si>
  <si>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</si>
  <si>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</si>
  <si>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</si>
  <si>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</si>
  <si>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</si>
  <si>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</si>
  <si>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</si>
  <si>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</si>
  <si>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</si>
  <si>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</si>
  <si>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</si>
  <si>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60126647</t>
  </si>
  <si>
    <t>15060977</t>
  </si>
  <si>
    <t>71004084</t>
  </si>
  <si>
    <t>75017211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</si>
  <si>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</si>
  <si>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</si>
  <si>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</si>
  <si>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</si>
  <si>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</si>
  <si>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</si>
  <si>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</si>
  <si>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</si>
  <si>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75017130</t>
  </si>
  <si>
    <t>71000348</t>
  </si>
  <si>
    <t>70993963</t>
  </si>
  <si>
    <t>70869855</t>
  </si>
  <si>
    <t>70852171</t>
  </si>
  <si>
    <t>70987891</t>
  </si>
  <si>
    <t>70983861</t>
  </si>
  <si>
    <t>70994846</t>
  </si>
  <si>
    <t>75021471</t>
  </si>
  <si>
    <t>60418460</t>
  </si>
  <si>
    <t>60418435</t>
  </si>
  <si>
    <t>25325531</t>
  </si>
  <si>
    <t>60418451</t>
  </si>
  <si>
    <t>47443936</t>
  </si>
  <si>
    <t>25582950</t>
  </si>
  <si>
    <t>66610699</t>
  </si>
  <si>
    <t>66610702</t>
  </si>
  <si>
    <t>29283434</t>
  </si>
  <si>
    <t>04356217</t>
  </si>
  <si>
    <t>03885852</t>
  </si>
  <si>
    <t>05633061</t>
  </si>
  <si>
    <t>67008399</t>
  </si>
  <si>
    <t>70283320</t>
  </si>
  <si>
    <t>70987769</t>
  </si>
  <si>
    <t>60418567</t>
  </si>
  <si>
    <t>70283311</t>
  </si>
  <si>
    <t>75022818</t>
  </si>
  <si>
    <t>60417986</t>
  </si>
  <si>
    <t>70942994</t>
  </si>
  <si>
    <t>70940266</t>
  </si>
  <si>
    <t>70940231</t>
  </si>
  <si>
    <t>70994692</t>
  </si>
  <si>
    <t>70940142</t>
  </si>
  <si>
    <t>70994676</t>
  </si>
  <si>
    <t>70940258</t>
  </si>
  <si>
    <t>70994684</t>
  </si>
  <si>
    <t>70994706</t>
  </si>
  <si>
    <t>70940223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</si>
  <si>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</si>
  <si>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</si>
  <si>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</si>
  <si>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</si>
  <si>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</si>
  <si>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</si>
  <si>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</si>
  <si>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</si>
  <si>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</si>
  <si>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</si>
  <si>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</si>
  <si>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70996997</t>
  </si>
  <si>
    <t>70885231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</si>
  <si>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</si>
  <si>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</si>
  <si>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</si>
  <si>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</si>
  <si>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</si>
  <si>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</si>
  <si>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</si>
  <si>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</si>
  <si>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</si>
  <si>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</si>
  <si>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</si>
  <si>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</si>
  <si>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</si>
  <si>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</si>
  <si>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</si>
  <si>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</si>
  <si>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</si>
  <si>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</si>
  <si>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48895377</t>
  </si>
  <si>
    <t>70831432</t>
  </si>
  <si>
    <t>70831386</t>
  </si>
  <si>
    <t>70992053</t>
  </si>
  <si>
    <t>70281793</t>
  </si>
  <si>
    <t>75021439</t>
  </si>
  <si>
    <t>70993114</t>
  </si>
  <si>
    <t>48895288</t>
  </si>
  <si>
    <t>70993815</t>
  </si>
  <si>
    <t>75021447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</si>
  <si>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</si>
  <si>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</si>
  <si>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</si>
  <si>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</si>
  <si>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</si>
  <si>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</si>
  <si>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</si>
  <si>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</si>
  <si>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</si>
  <si>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</si>
  <si>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</si>
  <si>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</si>
  <si>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</si>
  <si>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</si>
  <si>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</si>
  <si>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</si>
  <si>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</si>
  <si>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</si>
  <si>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</si>
  <si>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48897094</t>
  </si>
  <si>
    <t>00637696</t>
  </si>
  <si>
    <t>43379486</t>
  </si>
  <si>
    <t>48895598</t>
  </si>
  <si>
    <t>47900539</t>
  </si>
  <si>
    <t>05007984</t>
  </si>
  <si>
    <t>71001611</t>
  </si>
  <si>
    <t>71001565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</si>
  <si>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</si>
  <si>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</si>
  <si>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</si>
  <si>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</si>
  <si>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</si>
  <si>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</si>
  <si>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</si>
  <si>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</si>
  <si>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</si>
  <si>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</si>
  <si>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</si>
  <si>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</si>
  <si>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</si>
  <si>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</si>
  <si>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</si>
  <si>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</si>
  <si>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</si>
  <si>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</si>
  <si>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</si>
  <si>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</si>
  <si>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</si>
  <si>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</si>
  <si>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</si>
  <si>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</si>
  <si>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</si>
  <si>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</si>
  <si>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</si>
  <si>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</si>
  <si>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</si>
  <si>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</si>
  <si>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</si>
  <si>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</si>
  <si>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</si>
  <si>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</si>
  <si>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</si>
  <si>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</si>
  <si>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</si>
  <si>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od Ministerstva školství, mládeže a tělovýchovy bezúplatně testovací sady antigenních testů pro samotestování.</t>
  </si>
  <si>
    <t>VYBRANÁ ÚČETNÍ JEDNOTKA</t>
  </si>
  <si>
    <t>Cena 1 ks testu</t>
  </si>
  <si>
    <t>kraj</t>
  </si>
  <si>
    <t>Úřad městské části Praha 1</t>
  </si>
  <si>
    <t>obec</t>
  </si>
  <si>
    <t>církevní</t>
  </si>
  <si>
    <t>soukromý</t>
  </si>
  <si>
    <t>Jiné ministerstvo</t>
  </si>
  <si>
    <t>st. správa</t>
  </si>
  <si>
    <t>Ministerstvo školství, mládeže a tělovýchovy</t>
  </si>
  <si>
    <t>MŠMT</t>
  </si>
  <si>
    <t>Krajský úřad Jihočeského kraje</t>
  </si>
  <si>
    <t>Městský úřad Blatná</t>
  </si>
  <si>
    <t>Magistrát města Českých Budějovic</t>
  </si>
  <si>
    <t>49060317</t>
  </si>
  <si>
    <t>České reálné gymnázium s.r.o.</t>
  </si>
  <si>
    <t>54A</t>
  </si>
  <si>
    <t>60076101</t>
  </si>
  <si>
    <t>Gymnázium, České Budějovice, Jírovcova 8</t>
  </si>
  <si>
    <t>63908352</t>
  </si>
  <si>
    <t>Česko-anglické gymnázium s.r.o.</t>
  </si>
  <si>
    <t>60075775</t>
  </si>
  <si>
    <t>Gymnázium, České Budějovice, Česká 64</t>
  </si>
  <si>
    <t>60075961</t>
  </si>
  <si>
    <t>Mateřská škola, základní škola a střední škola pro sluchově postižené, České Budějovice, Riegrova 1</t>
  </si>
  <si>
    <t>60076178</t>
  </si>
  <si>
    <t>Dětský diagnostický ústav, dětský domov se školou, středisko výchovné péče, základní škola a školní jídelna, Homole 90</t>
  </si>
  <si>
    <t>Městský úřad Český Krumlov</t>
  </si>
  <si>
    <t>00583839</t>
  </si>
  <si>
    <t>Gymnázium, Český Krumlov, Chvalšinská 112</t>
  </si>
  <si>
    <t>Chvalšinská</t>
  </si>
  <si>
    <t>Městský úřad Dačice</t>
  </si>
  <si>
    <t>60816759</t>
  </si>
  <si>
    <t>Obchodní akademie T. G. Masaryka a Jazyková škola s právem státní jazykové zkoušky, Jindřichův Hradec, Husova 156</t>
  </si>
  <si>
    <t>Městský úřad Jindřichův Hradec</t>
  </si>
  <si>
    <t>60816911</t>
  </si>
  <si>
    <t>Výchovný ústav, středisko výchovné péče a střední škola Jindřichův Hradec</t>
  </si>
  <si>
    <t>Gymnazijní</t>
  </si>
  <si>
    <t>Městský úřad Kaplice</t>
  </si>
  <si>
    <t>Městský úřad Milevsko</t>
  </si>
  <si>
    <t>Městský úřad Písek</t>
  </si>
  <si>
    <t>Městský úřad Prachatice</t>
  </si>
  <si>
    <t>Městský úřad Soběslav</t>
  </si>
  <si>
    <t>Městský úřad Strakonice</t>
  </si>
  <si>
    <t>Městský úřad Tábor</t>
  </si>
  <si>
    <t>Městský úřad Trhové Sviny</t>
  </si>
  <si>
    <t>62534408</t>
  </si>
  <si>
    <t>Gymnázium, Trhové Sviny, Školní 995</t>
  </si>
  <si>
    <t>Městský úřad Třeboň</t>
  </si>
  <si>
    <t>Městský úřad Týn nad Vltavou</t>
  </si>
  <si>
    <t>Městský úřad Vimperk</t>
  </si>
  <si>
    <t>Městský úřad Vodňany</t>
  </si>
  <si>
    <t>Krajský úřad Jihomoravského kraje</t>
  </si>
  <si>
    <t>25313304</t>
  </si>
  <si>
    <t>Gymnázium Rájec-Jestřebí, obecně prospěšná společnost</t>
  </si>
  <si>
    <t>Městský úřad Blansko</t>
  </si>
  <si>
    <t>Městský úřad Boskovice</t>
  </si>
  <si>
    <t>62073079</t>
  </si>
  <si>
    <t>Výchovný ústav a střední škola, Olešnice na Moravě, Trpínská 317</t>
  </si>
  <si>
    <t>Trpínská</t>
  </si>
  <si>
    <t>00559008</t>
  </si>
  <si>
    <t>Gymnázium Matyáše Lercha, Brno, Žižkova 55, příspěvková organizace</t>
  </si>
  <si>
    <t>Magistrát města Brna</t>
  </si>
  <si>
    <t>00558974</t>
  </si>
  <si>
    <t>Gymnázium Brno, Elgartova, příspěvková organizace</t>
  </si>
  <si>
    <t>Elgartova</t>
  </si>
  <si>
    <t>00559016</t>
  </si>
  <si>
    <t>Gymnázium Brno, Slovanské náměstí, příspěvková organizace</t>
  </si>
  <si>
    <t>00559032</t>
  </si>
  <si>
    <t>Gymnázium Brno, třída Kapitána Jaroše, příspěvková organizace</t>
  </si>
  <si>
    <t>63489970</t>
  </si>
  <si>
    <t>Moravské gymnázium Brno s.r.o.</t>
  </si>
  <si>
    <t>25341553</t>
  </si>
  <si>
    <t>Střední škola uměleckomanažerská, s.r.o.</t>
  </si>
  <si>
    <t>26258510</t>
  </si>
  <si>
    <t>Gymnázium Mojmírovo náměstí s.r.o.</t>
  </si>
  <si>
    <t>Mojmírovo náměstí</t>
  </si>
  <si>
    <t>25314122</t>
  </si>
  <si>
    <t>EKO GYMNÁZIUM BRNO o.p.s.</t>
  </si>
  <si>
    <t>65353650</t>
  </si>
  <si>
    <t>Střední škola, základní škola a mateřská škola pro zdravotně znevýhodněné, Brno, Kamenomlýnská 2</t>
  </si>
  <si>
    <t>Kamenomlýnská</t>
  </si>
  <si>
    <t>62157787</t>
  </si>
  <si>
    <t>Základní škola a mateřská škola logopedická, Brno, Veslařská 234</t>
  </si>
  <si>
    <t>62158384</t>
  </si>
  <si>
    <t>Diagnostický ústav a středisko výchovné péče, Brno, Veslařská 246</t>
  </si>
  <si>
    <t>00567256</t>
  </si>
  <si>
    <t>Dětský diagnostický ústav, středisko výchovné péče, základní škola a školní jídelna, Brno, Hlinky 140</t>
  </si>
  <si>
    <t>Hlinky</t>
  </si>
  <si>
    <t>Městský úřad Břeclav</t>
  </si>
  <si>
    <t>Městský úřad Bučovice</t>
  </si>
  <si>
    <t>Městský úřad Hodonín</t>
  </si>
  <si>
    <t>00559130</t>
  </si>
  <si>
    <t>Gymnázium, Obchodní akademie a Jazyková škola s právem státní jazykové zkoušky Hodonín, příspěvková organizace</t>
  </si>
  <si>
    <t>Městský úřad Hustopeče</t>
  </si>
  <si>
    <t>60680369</t>
  </si>
  <si>
    <t>Gymnázium T. G. Masaryka Hustopeče, příspěvková organizace</t>
  </si>
  <si>
    <t>Dukelské nám.</t>
  </si>
  <si>
    <t>Městský úřad Ivančice</t>
  </si>
  <si>
    <t>66596769</t>
  </si>
  <si>
    <t>Gymnázium Jana Blahoslava Ivančice, příspěvková organizace</t>
  </si>
  <si>
    <t>Městský úřad Kuřim</t>
  </si>
  <si>
    <t>Městský úřad Kyjov</t>
  </si>
  <si>
    <t>Městský úřad Mikulov</t>
  </si>
  <si>
    <t>Městský úřad Moravský Krumlov</t>
  </si>
  <si>
    <t>49438905</t>
  </si>
  <si>
    <t>Výchovný ústav, dětský domov se školou, středisko výchovné péče, střední škola a základní škola, Moravský Krumlov</t>
  </si>
  <si>
    <t>Městský úřad Pohořelice</t>
  </si>
  <si>
    <t>Městský úřad Rosice</t>
  </si>
  <si>
    <t>Městský úřad Slavkov u Brna</t>
  </si>
  <si>
    <t>49461249</t>
  </si>
  <si>
    <t>Gymnázium a základní umělecká škola Šlapanice, příspěvková organizace</t>
  </si>
  <si>
    <t>Městský úřad Šlapanice</t>
  </si>
  <si>
    <t>Městský úřad Tišnov</t>
  </si>
  <si>
    <t>61742902</t>
  </si>
  <si>
    <t>Purkyňovo gymnázium, Strážnice, Masarykova 379, příspěvková organizace</t>
  </si>
  <si>
    <t>Městský úřad Veselí nad Moravou</t>
  </si>
  <si>
    <t>Městský úřad Vyškov</t>
  </si>
  <si>
    <t>Městský úřad Znojmo</t>
  </si>
  <si>
    <t>49438867</t>
  </si>
  <si>
    <t>Gymnázium Dr. Karla Polesného Znojmo, příspěvková organizace</t>
  </si>
  <si>
    <t>49438921</t>
  </si>
  <si>
    <t>Výchovný ústav, střední škola a školní jídelna Višňové, Zámek 1</t>
  </si>
  <si>
    <t>49459171</t>
  </si>
  <si>
    <t>Gymnázium Židlochovice, příspěvková organizace</t>
  </si>
  <si>
    <t>Městský úřad Židlochovice</t>
  </si>
  <si>
    <t>Krajský úřad Karlovarského kraje</t>
  </si>
  <si>
    <t>47723416</t>
  </si>
  <si>
    <t>Gymnázium Aš, příspěvková organizace</t>
  </si>
  <si>
    <t>Městský úřad Aš</t>
  </si>
  <si>
    <t>Městský úřad Cheb</t>
  </si>
  <si>
    <t>47723386</t>
  </si>
  <si>
    <t>Gymnázium Cheb, příspěvková organizace</t>
  </si>
  <si>
    <t>Magistrát města Karlových Varů</t>
  </si>
  <si>
    <t>63553597</t>
  </si>
  <si>
    <t>Obchodní akademie, vyšší odborná škola cestovního ruchu a jazyková škola s právem státní jazykové zkoušky Karlovy Vary, příspěvková organizace</t>
  </si>
  <si>
    <t>25210564</t>
  </si>
  <si>
    <t>Soukromá obchodní akademie Podnikatel, spol. s r.o.</t>
  </si>
  <si>
    <t>nám. V. Řezáče</t>
  </si>
  <si>
    <t>70845417</t>
  </si>
  <si>
    <t>První české gymnázium v Karlových Varech, příspěvková organizace</t>
  </si>
  <si>
    <t>Městský úřad Kraslice</t>
  </si>
  <si>
    <t>Městský úřad Mariánské Lázně</t>
  </si>
  <si>
    <t>49753771</t>
  </si>
  <si>
    <t>Gymnázium Ostrov, příspěvková organizace</t>
  </si>
  <si>
    <t>Městský úřad Ostrov</t>
  </si>
  <si>
    <t>Městský úřad Sokolov</t>
  </si>
  <si>
    <t>49767194</t>
  </si>
  <si>
    <t>Gymnázium Sokolov a Krajské vzdělávací centrum, příspěvková organizace</t>
  </si>
  <si>
    <t>Krajský úřad Kraje Vysočina</t>
  </si>
  <si>
    <t>Bystřice n.Pernštejnem</t>
  </si>
  <si>
    <t>48895466</t>
  </si>
  <si>
    <t>Gymnázium Bystřice nad Pernštejnem</t>
  </si>
  <si>
    <t>Městský úřad Bystřice nad Pernštejnem</t>
  </si>
  <si>
    <t>Městský úřad Havlíčkův Brod</t>
  </si>
  <si>
    <t>Městský úřad Humpolec</t>
  </si>
  <si>
    <t>62540041</t>
  </si>
  <si>
    <t>Gymnázium dr. A. Hrdličky, Humpolec, Komenského 147</t>
  </si>
  <si>
    <t>Městský úřad Chotěboř</t>
  </si>
  <si>
    <t>Magistrát města Jihlavy</t>
  </si>
  <si>
    <t>Městský úřad Moravské Budějovice</t>
  </si>
  <si>
    <t>Městský úřad Náměšť nad Oslavou</t>
  </si>
  <si>
    <t>Městský úřad Nové Město na Moravě</t>
  </si>
  <si>
    <t>Městský úřad Pacov</t>
  </si>
  <si>
    <t>03620280</t>
  </si>
  <si>
    <t>Gymnázium Pacov</t>
  </si>
  <si>
    <t>Hronova</t>
  </si>
  <si>
    <t>Městský úřad Pelhřimov</t>
  </si>
  <si>
    <t>70845280</t>
  </si>
  <si>
    <t>Výchovný ústav, dětský domov se školou, střední škola, základní škola a školní jídelna, Počátky, Horní 617</t>
  </si>
  <si>
    <t>Městský úřad Světlá nad Sázavou</t>
  </si>
  <si>
    <t>60545941</t>
  </si>
  <si>
    <t>Gymnázium Otokara Březiny a Střední odborná škola Telč</t>
  </si>
  <si>
    <t>Městský úřad Telč</t>
  </si>
  <si>
    <t>Městský úřad Třebíč</t>
  </si>
  <si>
    <t>44065663</t>
  </si>
  <si>
    <t>Katolické gymnázium Třebíč</t>
  </si>
  <si>
    <t>Otmarova</t>
  </si>
  <si>
    <t>Městský úřad Velké Meziříčí</t>
  </si>
  <si>
    <t>48897574</t>
  </si>
  <si>
    <t>Základní škola a Střední škola Březejc, Sviny 13</t>
  </si>
  <si>
    <t>48895440</t>
  </si>
  <si>
    <t>Výchovný ústav, základní škola, střední škola a středisko výchovné péče, Velké Meziříčí, K Rakůvkám 1</t>
  </si>
  <si>
    <t>K Rakůvkám</t>
  </si>
  <si>
    <t>Městský úřad Žďár nad Sázavou</t>
  </si>
  <si>
    <t>Městský úřad Broumov</t>
  </si>
  <si>
    <t>Krajský úřad Královéhradeckého kraje</t>
  </si>
  <si>
    <t>Městský úřad Dobruška</t>
  </si>
  <si>
    <t>Městský úřad Dvůr Králové nad Labem</t>
  </si>
  <si>
    <t>60153393</t>
  </si>
  <si>
    <t>Gymnázium, Dvůr Králové nad Labem, nám. Odboje 304</t>
  </si>
  <si>
    <t>Městský úřad Hořice</t>
  </si>
  <si>
    <t>Magistrát města Hradce Králové</t>
  </si>
  <si>
    <t>62690001</t>
  </si>
  <si>
    <t>Dětský diagnostický ústav, středisko výchovné péče, základní škola a školní jídelna, Hradec Králové, Říčařova 277</t>
  </si>
  <si>
    <t>Říčařova</t>
  </si>
  <si>
    <t>Městský úřad Jaroměř</t>
  </si>
  <si>
    <t>60116935</t>
  </si>
  <si>
    <t>Masarykova obchodní akademie, Jičín, 17. listopadu 220</t>
  </si>
  <si>
    <t>Městský úřad Jičín</t>
  </si>
  <si>
    <t>60884711</t>
  </si>
  <si>
    <t>Obchodní akademie T. G. Masaryka, Kostelec nad Orlicí, Komenského 522</t>
  </si>
  <si>
    <t>Městský úřad Kostelec nad Orlicí</t>
  </si>
  <si>
    <t>60884754</t>
  </si>
  <si>
    <t>Dětský domov se školou a základní škola, Kostelec nad Orlicí, Tyršova 7</t>
  </si>
  <si>
    <t>48623687</t>
  </si>
  <si>
    <t>Jiráskovo gymnázium, Náchod, Řezníčkova 451</t>
  </si>
  <si>
    <t>Městský úřad Náchod</t>
  </si>
  <si>
    <t>Městský úřad Nová Paka</t>
  </si>
  <si>
    <t>Městský úřad Nové Město nad Metují</t>
  </si>
  <si>
    <t>Městský úřad Nový Bydžov</t>
  </si>
  <si>
    <t>60884703</t>
  </si>
  <si>
    <t>Gymnázium Františka Martina Pelcla, Rychnov nad Kněžnou, Hrdinů odboje 36</t>
  </si>
  <si>
    <t>Hrdinů odboje</t>
  </si>
  <si>
    <t>Městský úřad Rychnov nad Kněžnou</t>
  </si>
  <si>
    <t>Městský úřad Trutnov</t>
  </si>
  <si>
    <t>72073209</t>
  </si>
  <si>
    <t>Městské gymnázium a střední odborná škola Úpice</t>
  </si>
  <si>
    <t>60153628</t>
  </si>
  <si>
    <t>Dětský domov se školou, základní škola a školní jídelna, Horní Maršov, Temný Důl 16</t>
  </si>
  <si>
    <t>Městský úřad Vrchlabí</t>
  </si>
  <si>
    <t>67440703</t>
  </si>
  <si>
    <t>Základní umělecká škola, Hostinné</t>
  </si>
  <si>
    <t>Labská fortna</t>
  </si>
  <si>
    <t>60153385</t>
  </si>
  <si>
    <t>Výchovný ústav, střední škola a středisko výchovné péče, Hostinné</t>
  </si>
  <si>
    <t>Krajský úřad Libereckého kraje</t>
  </si>
  <si>
    <t>62237004</t>
  </si>
  <si>
    <t>Gymnázium, Česká Lípa, Žitavská 2969, příspěvková organizace</t>
  </si>
  <si>
    <t>00828840</t>
  </si>
  <si>
    <t>Gymnázium, Mimoň, Letná 263, příspěvková organizace</t>
  </si>
  <si>
    <t>Městský úřad Česká Lípa</t>
  </si>
  <si>
    <t>62237047</t>
  </si>
  <si>
    <t>Dětský domov se školou, základní škola a školní jídelna, Hamr na Jezeře, Školní 89</t>
  </si>
  <si>
    <t>Hamr na Jezeře</t>
  </si>
  <si>
    <t>46748067</t>
  </si>
  <si>
    <t>Gymnázium, Frýdlant, Mládeže 884, příspěvková organizace</t>
  </si>
  <si>
    <t>Městský úřad Frýdlant</t>
  </si>
  <si>
    <t>60252511</t>
  </si>
  <si>
    <t>Vyšší odborná škola mezinárodního obchodu a Obchodní akademie, Jablonec nad Nisou, Horní náměstí 15, příspěvková organizace</t>
  </si>
  <si>
    <t>60252758</t>
  </si>
  <si>
    <t>Gymnázium, Jablonec nad Nisou, U Balvanu 16, příspěvková organizace</t>
  </si>
  <si>
    <t>Magistrát města Jablonce nad Nisou</t>
  </si>
  <si>
    <t>Městský úřad Jilemnice</t>
  </si>
  <si>
    <t>46708812</t>
  </si>
  <si>
    <t>Doctrina - Podještědské gymnázium, s.r.o.</t>
  </si>
  <si>
    <t>25025970</t>
  </si>
  <si>
    <t>Střední škola právní - Právní akademie, s.r.o.</t>
  </si>
  <si>
    <t>Dr. Milady Horákové</t>
  </si>
  <si>
    <t>46748016</t>
  </si>
  <si>
    <t>Gymnázium F. X. Šaldy, Liberec 11, Partyzánská 530, příspěvková organizace</t>
  </si>
  <si>
    <t>Magistrát města Liberce</t>
  </si>
  <si>
    <t>46748083</t>
  </si>
  <si>
    <t>Dětský diagnostický ústav, středisko výchovné péče a základní škola, Liberec</t>
  </si>
  <si>
    <t>U Opatrovny</t>
  </si>
  <si>
    <t>Městský úřad Nový Bor</t>
  </si>
  <si>
    <t>00856070</t>
  </si>
  <si>
    <t>Gymnázium Ivana Olbrachta, Semily, Nad Špejcharem 574, příspěvková organizace</t>
  </si>
  <si>
    <t>Městský úřad Semily</t>
  </si>
  <si>
    <t>Městský úřad Tanvald</t>
  </si>
  <si>
    <t>60252570</t>
  </si>
  <si>
    <t>Gymnázium, Tanvald, příspěvková organizace</t>
  </si>
  <si>
    <t>Městský úřad Turnov</t>
  </si>
  <si>
    <t>Městský úřad Železný Brod</t>
  </si>
  <si>
    <t>Krajský úřad Moravskoslezského kraje</t>
  </si>
  <si>
    <t>Městský úřad Bílovec</t>
  </si>
  <si>
    <t>62331205</t>
  </si>
  <si>
    <t>Gymnázium Františka Živného, Bohumín, Jana Palacha 794, příspěvková organizace</t>
  </si>
  <si>
    <t>Městský úřad Bohumín</t>
  </si>
  <si>
    <t>62331264</t>
  </si>
  <si>
    <t>Dětský diagnostický ústav, základní škola a školní jídelna, Bohumín - Šunychl 463</t>
  </si>
  <si>
    <t>Šunychelská</t>
  </si>
  <si>
    <t>Městský úřad Bruntál</t>
  </si>
  <si>
    <t>00601357</t>
  </si>
  <si>
    <t>Všeobecné a sportovní gymnázium, Bruntál, příspěvková organizace</t>
  </si>
  <si>
    <t>62331493</t>
  </si>
  <si>
    <t>Polské gymnázium - Polskie Gimnazjum im. Juliusza Słowackiego, Český Těšín, příspěvková organizace</t>
  </si>
  <si>
    <t>Městský úřad Český Těšín</t>
  </si>
  <si>
    <t>Městský úřad Frenštát pod Radhoštěm</t>
  </si>
  <si>
    <t>25364294</t>
  </si>
  <si>
    <t>GOODWILL - vyšší odborná škola, s.r.o.</t>
  </si>
  <si>
    <t>Bruzovská</t>
  </si>
  <si>
    <t>00601411</t>
  </si>
  <si>
    <t>Gymnázium Petra Bezruče, Frýdek-Místek, příspěvková organizace</t>
  </si>
  <si>
    <t>25376357</t>
  </si>
  <si>
    <t>PrimMat - Soukromá střední škola podnikatelská, s.r.o.</t>
  </si>
  <si>
    <t>Magistrát města Frýdku-Místku</t>
  </si>
  <si>
    <t>Městský úřad Frýdlant nad Ostravicí</t>
  </si>
  <si>
    <t>26787806</t>
  </si>
  <si>
    <t>Gymnázium BESKYDY MOUNTAIN ACADEMY, s.r.o.</t>
  </si>
  <si>
    <t>62331582</t>
  </si>
  <si>
    <t>Gymnázium, Havířov-Podlesí, příspěvková organizace</t>
  </si>
  <si>
    <t>Magistrát města Havířova</t>
  </si>
  <si>
    <t>62331507</t>
  </si>
  <si>
    <t>Dětský domov se školou a základní škola, Těrlicko-Horní Těrlicko</t>
  </si>
  <si>
    <t>Promenádní</t>
  </si>
  <si>
    <t>47813091</t>
  </si>
  <si>
    <t>Gymnázium Josefa Kainara, Hlučín, příspěvková organizace</t>
  </si>
  <si>
    <t>Městský úřad Hlučín</t>
  </si>
  <si>
    <t>Městský úřad Jablunkov</t>
  </si>
  <si>
    <t>62331795</t>
  </si>
  <si>
    <t>Gymnázium, Karviná, příspěvková organizace</t>
  </si>
  <si>
    <t>46580336</t>
  </si>
  <si>
    <t>Obchodní akademie s.r.o.</t>
  </si>
  <si>
    <t>Leonovova</t>
  </si>
  <si>
    <t>25383205</t>
  </si>
  <si>
    <t>Střední odborná škola ochrany osob a majetku s.r.o.</t>
  </si>
  <si>
    <t>Magistrát města Karviné</t>
  </si>
  <si>
    <t>Městský úřad Kopřivnice</t>
  </si>
  <si>
    <t>Městský úřad Kravaře</t>
  </si>
  <si>
    <t>Městský úřad Krnov</t>
  </si>
  <si>
    <t>14450909</t>
  </si>
  <si>
    <t>Střední odborná škola dopravy a cestovního ruchu, Krnov, příspěvková organizace</t>
  </si>
  <si>
    <t>Městský úřad Nový Jičín</t>
  </si>
  <si>
    <t>00601586</t>
  </si>
  <si>
    <t>Výchovný ústav, střední škola a středisko výchovné péče, Nový Jičín</t>
  </si>
  <si>
    <t>Městský úřad Odry</t>
  </si>
  <si>
    <t>47813113</t>
  </si>
  <si>
    <t>Mendelovo gymnázium, Opava, příspěvková organizace</t>
  </si>
  <si>
    <t>47813083</t>
  </si>
  <si>
    <t>Obchodní akademie a Střední odborná škola logistická, Opava, příspěvková organizace</t>
  </si>
  <si>
    <t>Hany Kvapilové</t>
  </si>
  <si>
    <t>47813075</t>
  </si>
  <si>
    <t>Slezské gymnázium, Opava, příspěvková organizace</t>
  </si>
  <si>
    <t>Zámecký okruh</t>
  </si>
  <si>
    <t>Magistrát města Opavy</t>
  </si>
  <si>
    <t>68941811</t>
  </si>
  <si>
    <t>Církevní konzervatoř Německého řádu</t>
  </si>
  <si>
    <t>Beethovenova</t>
  </si>
  <si>
    <t>47813229</t>
  </si>
  <si>
    <t>Základní škola pro tělesně postižené, Opava, Dostojevského 12</t>
  </si>
  <si>
    <t>Dostojevského</t>
  </si>
  <si>
    <t>Městský úřad Orlová</t>
  </si>
  <si>
    <t>65142799</t>
  </si>
  <si>
    <t>Lékařské a přírodovědné GYMNÁZIUM PRIGO, s.r.o.</t>
  </si>
  <si>
    <t>25372351</t>
  </si>
  <si>
    <t>Střední škola podnikatelská Klimkovice s.r.o.</t>
  </si>
  <si>
    <t>25373005</t>
  </si>
  <si>
    <t>Soukromá obchodní akademie Opava s.r.o.</t>
  </si>
  <si>
    <t>00842745</t>
  </si>
  <si>
    <t>Gymnázium, Ostrava-Hrabůvka, příspěvková organizace</t>
  </si>
  <si>
    <t>Františka Hajdy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</si>
  <si>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</si>
  <si>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</si>
  <si>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</si>
  <si>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</si>
  <si>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</si>
  <si>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00845388</t>
  </si>
  <si>
    <t>Biskupské gymnázium v Ostravě</t>
  </si>
  <si>
    <t>25371835</t>
  </si>
  <si>
    <t>Střední škola PRIGO, s.r.o.</t>
  </si>
  <si>
    <t>25364723</t>
  </si>
  <si>
    <t>Jazykové a humanitní GYMNÁZIUM PRIGO, s.r.o.</t>
  </si>
  <si>
    <t>00842702</t>
  </si>
  <si>
    <t>Wichterlovo gymnázium, Ostrava-Poruba, příspěvková organizace</t>
  </si>
  <si>
    <t>Magistrát města Ostravy</t>
  </si>
  <si>
    <t>26844401</t>
  </si>
  <si>
    <t>1st International School of Ostrava - mezinárodní gymnázium, s.r.o.</t>
  </si>
  <si>
    <t>Gregorova</t>
  </si>
  <si>
    <t>62348043</t>
  </si>
  <si>
    <t>Výchovný ústav Ostrava - Hrabůvka</t>
  </si>
  <si>
    <t>Městský úřad Rýmařov</t>
  </si>
  <si>
    <t>00601390</t>
  </si>
  <si>
    <t>Gymnázium, Třinec, příspěvková organizace</t>
  </si>
  <si>
    <t>Městský úřad Třinec</t>
  </si>
  <si>
    <t>Městský úřad Vítkov</t>
  </si>
  <si>
    <t>Krajský úřad Olomouckého kraje</t>
  </si>
  <si>
    <t>70259909</t>
  </si>
  <si>
    <t>Gymnázium, Hranice, Zborovská 293</t>
  </si>
  <si>
    <t>Městský úřad Hranice</t>
  </si>
  <si>
    <t>Městský úřad Jeseník</t>
  </si>
  <si>
    <t>64988287</t>
  </si>
  <si>
    <t>Výchovný ústav, střední škola a školní jídelna, Žulová, Komenského 154</t>
  </si>
  <si>
    <t>Městský úřad Konice</t>
  </si>
  <si>
    <t>Městský úřad Lipník nad Bečvou</t>
  </si>
  <si>
    <t>70259895</t>
  </si>
  <si>
    <t>Dětský domov se školou, základní škola a školní jídelna, Veselíčko 1</t>
  </si>
  <si>
    <t>00601772</t>
  </si>
  <si>
    <t>Gymnázium Jana Opletala, Litovel, Opletalova 189</t>
  </si>
  <si>
    <t>Městský úřad Litovel</t>
  </si>
  <si>
    <t>Městský úřad Mohelnice</t>
  </si>
  <si>
    <t>Magistrát města Olomouce</t>
  </si>
  <si>
    <t>00601781</t>
  </si>
  <si>
    <t>Slovanské gymnázium, Olomouc, tř. Jiřího z Poděbrad 13</t>
  </si>
  <si>
    <t>61942839</t>
  </si>
  <si>
    <t>CÍRKEVNÍ GYMNÁZIUM NĚMECKÉHO ŘÁDU</t>
  </si>
  <si>
    <t>00601721</t>
  </si>
  <si>
    <t>Obchodní akademie, Olomouc, tř. Spojenců 11</t>
  </si>
  <si>
    <t>00844071</t>
  </si>
  <si>
    <t>Střední škola, základní škola a mateřská škola pro sluchově postižené, Olomouc, Kosmonautů 4</t>
  </si>
  <si>
    <t>tř. Kosmonautů</t>
  </si>
  <si>
    <t>00601811</t>
  </si>
  <si>
    <t>Dětský diagnostický ústav, středisko výchovné péče, základní škola a školní jídelna, Olomouc - Svatý Kopeček, Ústavní 9</t>
  </si>
  <si>
    <t>Magistrát města Prostějova</t>
  </si>
  <si>
    <t>47922206</t>
  </si>
  <si>
    <t>Gymnázium Jiřího Wolkera, Prostějov, Kollárova 3</t>
  </si>
  <si>
    <t>00842966</t>
  </si>
  <si>
    <t>Gymnázium Jakuba Škody, Přerov, Komenského 29</t>
  </si>
  <si>
    <t>Magistrát města Přerova</t>
  </si>
  <si>
    <t>70259917</t>
  </si>
  <si>
    <t>Výchovný ústav a střední škola, Dřevohostice, Novosady 248</t>
  </si>
  <si>
    <t>Městský úřad Šternberk</t>
  </si>
  <si>
    <t>Městský úřad Šumperk</t>
  </si>
  <si>
    <t>00843016</t>
  </si>
  <si>
    <t>Dětský domov se školou, základní škola a středisko výchovné péče, Šumperk</t>
  </si>
  <si>
    <t>Vyhlídka</t>
  </si>
  <si>
    <t>Městský úřad Uničov</t>
  </si>
  <si>
    <t>00601756</t>
  </si>
  <si>
    <t>Gymnázium, Uničov, Gymnazijní 257</t>
  </si>
  <si>
    <t>Městský úřad Zábřeh</t>
  </si>
  <si>
    <t>Městský úřad Česká Třebová</t>
  </si>
  <si>
    <t>Krajský úřad Pardubického kraje</t>
  </si>
  <si>
    <t>Městský úřad Hlinsko</t>
  </si>
  <si>
    <t>Městský úřad Holice</t>
  </si>
  <si>
    <t>48161101</t>
  </si>
  <si>
    <t>Gymnázium Dr. Emila Holuba, Holice, Na Mušce 1110</t>
  </si>
  <si>
    <t>Na Mušce</t>
  </si>
  <si>
    <t>Městský úřad Chrudim</t>
  </si>
  <si>
    <t>60103337</t>
  </si>
  <si>
    <t>Gymnázium Josefa Ressela, Chrudim, Olbrachtova 291</t>
  </si>
  <si>
    <t>Olbrachtova</t>
  </si>
  <si>
    <t>60103264</t>
  </si>
  <si>
    <t>Dětský domov se školou, středisko výchovné péče a základní škola, Chrudim, Čáslavská 624</t>
  </si>
  <si>
    <t>Městský úřad Králíky</t>
  </si>
  <si>
    <t>Městský úřad Lanškroun</t>
  </si>
  <si>
    <t>49314653</t>
  </si>
  <si>
    <t>Gymnázium Lanškroun</t>
  </si>
  <si>
    <t>nám. J. M. Marků</t>
  </si>
  <si>
    <t>Městský úřad Litomyšl</t>
  </si>
  <si>
    <t>47450827</t>
  </si>
  <si>
    <t>Soukromá střední odborná škola TRADING CENTRE s.r.o.</t>
  </si>
  <si>
    <t>Městský úřad Moravská Třebová</t>
  </si>
  <si>
    <t>62033131</t>
  </si>
  <si>
    <t>Gymnázium a Letecká střední odborná škola Moravská Třebová</t>
  </si>
  <si>
    <t>Svitavská</t>
  </si>
  <si>
    <t>Magistrát města Pardubic</t>
  </si>
  <si>
    <t>48161012</t>
  </si>
  <si>
    <t>Sportovní gymnázium, Pardubice, Dašická 268</t>
  </si>
  <si>
    <t>48161063</t>
  </si>
  <si>
    <t>Gymnázium, Pardubice, Mozartova 449</t>
  </si>
  <si>
    <t>25265741</t>
  </si>
  <si>
    <t>Střední škola cestovního ruchu a grafického designu, s.r.o.</t>
  </si>
  <si>
    <t>25262351</t>
  </si>
  <si>
    <t>EDUCA Pardubice - Střední odborná škola, s.r.o.</t>
  </si>
  <si>
    <t>Městský úřad Polička</t>
  </si>
  <si>
    <t>Městský úřad Přelouč</t>
  </si>
  <si>
    <t>Městský úřad Svitavy</t>
  </si>
  <si>
    <t>Městský úřad Ústí nad Orlicí</t>
  </si>
  <si>
    <t>00401081</t>
  </si>
  <si>
    <t>Gymnázium, Ústí nad Orlicí, T. G. Masaryka 106</t>
  </si>
  <si>
    <t>Městský úřad Vysoké Mýto</t>
  </si>
  <si>
    <t>49314645</t>
  </si>
  <si>
    <t>Gymnázium Vysoké Mýto</t>
  </si>
  <si>
    <t>nám. Vaňorného</t>
  </si>
  <si>
    <t>49314904</t>
  </si>
  <si>
    <t>Výchovný ústav Brandýs nad Orlicí</t>
  </si>
  <si>
    <t>Městský úřad Žamberk</t>
  </si>
  <si>
    <t>49314891</t>
  </si>
  <si>
    <t>Gymnázium Žamberk</t>
  </si>
  <si>
    <t>Krajský úřad Plzeňského kraje</t>
  </si>
  <si>
    <t>49180932</t>
  </si>
  <si>
    <t>Gymnázium, Blovice, Družstevní 650</t>
  </si>
  <si>
    <t>Městský úřad Blovice</t>
  </si>
  <si>
    <t>Městský úřad Domažlice</t>
  </si>
  <si>
    <t>48342912</t>
  </si>
  <si>
    <t>Gymnázium J.Š.Baara, Domažlice, Pivovarská 323</t>
  </si>
  <si>
    <t>48342998</t>
  </si>
  <si>
    <t>Výchovný ústav, dětský domov se školou, základní škola, střední škola a školní jídelna, Hostouň, Chodské náměstí 131</t>
  </si>
  <si>
    <t>Městský úřad Horažďovice</t>
  </si>
  <si>
    <t>Městský úřad Horšovský Týn</t>
  </si>
  <si>
    <t>61750972</t>
  </si>
  <si>
    <t>Gymnázium Jaroslava Vrchlického, Klatovy, Národních mučedníků 347</t>
  </si>
  <si>
    <t>Městský úřad Klatovy</t>
  </si>
  <si>
    <t>Městský úřad Kralovice</t>
  </si>
  <si>
    <t>Městský úřad Nepomuk</t>
  </si>
  <si>
    <t>Městský úřad Nýřany</t>
  </si>
  <si>
    <t>Magistrát města Plzně</t>
  </si>
  <si>
    <t>45356891</t>
  </si>
  <si>
    <t>Sportovní a podnikatelská střední škola, spol. s r.o.</t>
  </si>
  <si>
    <t>sady 5. května</t>
  </si>
  <si>
    <t>49778099</t>
  </si>
  <si>
    <t>Masarykovo gymnázium, Plzeň, Petákova 2</t>
  </si>
  <si>
    <t>Petákova</t>
  </si>
  <si>
    <t>49778102</t>
  </si>
  <si>
    <t>Gymnázium Luďka Pika, Plzeň, Opavská 21</t>
  </si>
  <si>
    <t>49778145</t>
  </si>
  <si>
    <t>Gymnázium, Plzeň, Mikulášské nám. 23</t>
  </si>
  <si>
    <t>25214829</t>
  </si>
  <si>
    <t>PLZEŇSKÁ OBCHODNÍ AKADEMIE s.r.o.</t>
  </si>
  <si>
    <t>49778129</t>
  </si>
  <si>
    <t>Dětský diagnostický ústav, středisko výchovné péče, základní škola a školní jídelna Plzeň, Karlovarská 67</t>
  </si>
  <si>
    <t>Městský úřad Přeštice</t>
  </si>
  <si>
    <t>48380296</t>
  </si>
  <si>
    <t>Gymnázium a Střední odborná škola, Rokycany, Mládežníků 1115</t>
  </si>
  <si>
    <t>Městský úřad Rokycany</t>
  </si>
  <si>
    <t>48380253</t>
  </si>
  <si>
    <t>Výchovný ústav a střední škola, Terešov</t>
  </si>
  <si>
    <t>Terešov</t>
  </si>
  <si>
    <t>Městský úřad Stod</t>
  </si>
  <si>
    <t>Městský úřad Stříbro</t>
  </si>
  <si>
    <t>70842582</t>
  </si>
  <si>
    <t>Gymnázium, Stříbro, Soběslavova 1426</t>
  </si>
  <si>
    <t>Městský úřad Sušice</t>
  </si>
  <si>
    <t>61781444</t>
  </si>
  <si>
    <t>Gymnázium, Sušice, Fr. Procházky 324</t>
  </si>
  <si>
    <t>F. Procházky</t>
  </si>
  <si>
    <t>Městský úřad Tachov</t>
  </si>
  <si>
    <t>Krajský úřad Ústeckého kraje</t>
  </si>
  <si>
    <t>Městský úřad Bílina</t>
  </si>
  <si>
    <t>Magistrát města Děčína</t>
  </si>
  <si>
    <t>47274611</t>
  </si>
  <si>
    <t>Evropská obchodní akademie, Děčín I, Komenského náměstí 2, příspěvková organizace</t>
  </si>
  <si>
    <t>71340882</t>
  </si>
  <si>
    <t>Křesťanská základní škola Nativity</t>
  </si>
  <si>
    <t>Potoční</t>
  </si>
  <si>
    <t>47274379</t>
  </si>
  <si>
    <t>Výchovný ústav, dětský domov se školou, středisko výchovné péče, základní škola, střední škola a školní jídelna, Děčín XXXII, Vítězství 70</t>
  </si>
  <si>
    <t>Magistrát města Chomutova</t>
  </si>
  <si>
    <t>61342645</t>
  </si>
  <si>
    <t>Gymnázium, Chomutov, Mostecká 3000, příspěvková organizace</t>
  </si>
  <si>
    <t>61345741</t>
  </si>
  <si>
    <t>Výchovný ústav, dětský domov se školou, základní škola, střední škola a školní jídelna, Místo 66</t>
  </si>
  <si>
    <t>Místo</t>
  </si>
  <si>
    <t>61342751</t>
  </si>
  <si>
    <t>Gymnázium, Kadaň, 5. května 620, příspěvková organizace</t>
  </si>
  <si>
    <t>61342637</t>
  </si>
  <si>
    <t>Střední průmyslová škola stavební a Obchodní akademie, Kadaň, Komenského 562, příspěvková organizace</t>
  </si>
  <si>
    <t>Městský úřad Kadaň</t>
  </si>
  <si>
    <t>Městský úřad Litoměřice</t>
  </si>
  <si>
    <t>25015311</t>
  </si>
  <si>
    <t>Soukromá střední odborná škola (1. KŠPA), s.r.o.</t>
  </si>
  <si>
    <t>Máchovy schody</t>
  </si>
  <si>
    <t>Městský úřad Litvínov</t>
  </si>
  <si>
    <t>Městský úřad Louny</t>
  </si>
  <si>
    <t>Městský úřad Lovosice</t>
  </si>
  <si>
    <t>25024566</t>
  </si>
  <si>
    <t>Střední odborná škola InterDACT s.r.o.</t>
  </si>
  <si>
    <t>Magistrát města Mostu</t>
  </si>
  <si>
    <t>Městský úřad Podbořany</t>
  </si>
  <si>
    <t>49123947</t>
  </si>
  <si>
    <t>Výchovný ústav, středisko výchovné péče a střední škola Buškovice</t>
  </si>
  <si>
    <t>46773762</t>
  </si>
  <si>
    <t>Vyšší odborná škola a Střední odborná škola, Roudnice nad Labem, Špindlerova 690, příspěvková organizace</t>
  </si>
  <si>
    <t>Špindlerova třída</t>
  </si>
  <si>
    <t>46773754</t>
  </si>
  <si>
    <t>Gymnázium, Roudnice nad Labem, Havlíčkova 175, příspěvková organizace</t>
  </si>
  <si>
    <t>Městský úřad Roudnice nad Labem</t>
  </si>
  <si>
    <t>Městský úřad Rumburk</t>
  </si>
  <si>
    <t>Magistrát města Teplic</t>
  </si>
  <si>
    <t>61515451</t>
  </si>
  <si>
    <t>Gymnázium, Teplice, Čs. dobrovolců 11, příspěvková organizace</t>
  </si>
  <si>
    <t>Čs. dobrovolců</t>
  </si>
  <si>
    <t>61515442</t>
  </si>
  <si>
    <t>Výchovný ústav, dětský domov se školou, základní škola, střední škola a školní jídelna, Kostomlaty pod Milešovkou, Požárnická 168</t>
  </si>
  <si>
    <t>Požárnická</t>
  </si>
  <si>
    <t>44555512</t>
  </si>
  <si>
    <t>Gymnázium a Střední odborná škola dr. Václava Šmejkala, Ústí nad Labem, příspěvková organizace</t>
  </si>
  <si>
    <t>Magistrát města Ústí nad Labem</t>
  </si>
  <si>
    <t>44555423</t>
  </si>
  <si>
    <t>Gymnázium, Ústí nad Labem, Jateční 22, příspěvková organizace</t>
  </si>
  <si>
    <t>Jateční</t>
  </si>
  <si>
    <t>25109189</t>
  </si>
  <si>
    <t>TRIVIS - Střední škola veřejnoprávní Ústí nad Labem, s.r.o.</t>
  </si>
  <si>
    <t>47274751</t>
  </si>
  <si>
    <t>Gymnázium Varnsdorf</t>
  </si>
  <si>
    <t>Městský úřad Varnsdorf</t>
  </si>
  <si>
    <t>Městský úřad Žatec</t>
  </si>
  <si>
    <t>61357278</t>
  </si>
  <si>
    <t>Gymnázium, Žatec, Studentská 1075, příspěvková organizace</t>
  </si>
  <si>
    <t>Krajský úřad Zlínského kraje</t>
  </si>
  <si>
    <t>Městský úřad Bystřice pod Hostýnem</t>
  </si>
  <si>
    <t>63458896</t>
  </si>
  <si>
    <t>Dětský domov se školou, základní škola a školní jídelna, Bystřice pod Hostýnem, Havlíčkova 547</t>
  </si>
  <si>
    <t>Městský úřad Holešov</t>
  </si>
  <si>
    <t>47935774</t>
  </si>
  <si>
    <t>Gymnázium Ladislava Jaroše Holešov</t>
  </si>
  <si>
    <t>Městský úřad Kroměříž</t>
  </si>
  <si>
    <t>70843309</t>
  </si>
  <si>
    <t>Gymnázium Kroměříž</t>
  </si>
  <si>
    <t>63458730</t>
  </si>
  <si>
    <t>Obchodní akademie Kroměříž</t>
  </si>
  <si>
    <t>Obvodová</t>
  </si>
  <si>
    <t>00226611</t>
  </si>
  <si>
    <t>Arcibiskupské gymnázium v Kroměříži</t>
  </si>
  <si>
    <t>47935740</t>
  </si>
  <si>
    <t>Výchovný ústav, středisko výchovné péče HELP, základní škola a střední škola, Střílky, Zámecká 107</t>
  </si>
  <si>
    <t>Městský úřad Luhačovice</t>
  </si>
  <si>
    <t>Městský úřad Otrokovice</t>
  </si>
  <si>
    <t>Městský úřad Rožnov pod Radhoštěm</t>
  </si>
  <si>
    <t>60371684</t>
  </si>
  <si>
    <t>Gymnázium Uherské Hradiště</t>
  </si>
  <si>
    <t>Velehradská třída</t>
  </si>
  <si>
    <t>Městský úřad Uherské Hradiště</t>
  </si>
  <si>
    <t>70940444</t>
  </si>
  <si>
    <t>Stojanovo gymnázium, Velehrad</t>
  </si>
  <si>
    <t>Městský úřad Uherský Brod</t>
  </si>
  <si>
    <t>Městský úřad Valašské Klobouky</t>
  </si>
  <si>
    <t>00843369</t>
  </si>
  <si>
    <t>Gymnázium Františka Palackého Valašské Meziříčí</t>
  </si>
  <si>
    <t>00843504</t>
  </si>
  <si>
    <t>Obchodní akademie a Vyšší odborná škola Valašské Meziříčí</t>
  </si>
  <si>
    <t>Městský úřad Valašské Meziříčí</t>
  </si>
  <si>
    <t>00843598</t>
  </si>
  <si>
    <t>Mateřská škola, základní škola a střední škola pro sluchově postižené, Valašské Meziříčí, Vsetínská 454</t>
  </si>
  <si>
    <t>Vsetínská</t>
  </si>
  <si>
    <t>Městský úřad Vizovice</t>
  </si>
  <si>
    <t>Městský úřad Vsetín</t>
  </si>
  <si>
    <t>Magistrát města Zlína</t>
  </si>
  <si>
    <t>00559105</t>
  </si>
  <si>
    <t>Gymnázium Zlín - Lesní čtvrť</t>
  </si>
  <si>
    <t>Lesní čtvrť III</t>
  </si>
  <si>
    <t>00566411</t>
  </si>
  <si>
    <t>Obchodní akademie Tomáše Bati a Vyšší odborná škola ekonomická Zlín</t>
  </si>
  <si>
    <t>Ocenění celkem v Kč</t>
  </si>
  <si>
    <t>70837911</t>
  </si>
  <si>
    <t xml:space="preserve">Praha 1 </t>
  </si>
  <si>
    <t>Pražská konzervatoř, Praha 1, Na Rejdišti 1</t>
  </si>
  <si>
    <t>Na rejdišti</t>
  </si>
  <si>
    <t>Praha 1</t>
  </si>
  <si>
    <t>70872589</t>
  </si>
  <si>
    <t>Střední průmyslová škola strojnická, škola hlavního města Prahy, Praha 1, Betlémská 4/287</t>
  </si>
  <si>
    <t>Betlémská</t>
  </si>
  <si>
    <t>70109711</t>
  </si>
  <si>
    <t>Mateřská škola Letenská</t>
  </si>
  <si>
    <t>Letenská</t>
  </si>
  <si>
    <t>67365957</t>
  </si>
  <si>
    <t>Mateřská škola Hellichova</t>
  </si>
  <si>
    <t>Hellichova</t>
  </si>
  <si>
    <t>64937925</t>
  </si>
  <si>
    <t>Vyšší odborná škola publicistiky</t>
  </si>
  <si>
    <t>Opatovická</t>
  </si>
  <si>
    <t>70837881</t>
  </si>
  <si>
    <t>Vyšší odborná škola a Střední průmyslová škola elektrotechnická Františka Křižíka, Praha 1, Na Příkopě 16</t>
  </si>
  <si>
    <t>Na Příkopě</t>
  </si>
  <si>
    <t>00638749</t>
  </si>
  <si>
    <t>Vyšší odborná škola zdravotnická a Střední zdravotnická škola, Praha 1, Alšovo nábřeží 6</t>
  </si>
  <si>
    <t>Alšovo nábřeží</t>
  </si>
  <si>
    <t>47611162</t>
  </si>
  <si>
    <t>Dívčí katolická střední škola</t>
  </si>
  <si>
    <t>Platnéřská</t>
  </si>
  <si>
    <t>60436107</t>
  </si>
  <si>
    <t>Základní škola a Střední škola Karla Herforta, Praha 1, Josefská 4</t>
  </si>
  <si>
    <t>Josefská</t>
  </si>
  <si>
    <t>70837872</t>
  </si>
  <si>
    <t>Obchodní akademie Dušní</t>
  </si>
  <si>
    <t>Dušní</t>
  </si>
  <si>
    <t>60446218</t>
  </si>
  <si>
    <t>Gymnázium Jiřího Gutha-Jarkovského, Praha 1, Truhlářská 22</t>
  </si>
  <si>
    <t>61388866</t>
  </si>
  <si>
    <t>Střední průmyslová škola sdělovací techniky, Praha 1, Panská 3</t>
  </si>
  <si>
    <t>Panská</t>
  </si>
  <si>
    <t>70837783</t>
  </si>
  <si>
    <t>Vyšší odborná škola grafická a Střední průmyslová škola grafická, Praha 1, Hellichova 22</t>
  </si>
  <si>
    <t>70872767</t>
  </si>
  <si>
    <t>Gymnázium Jana Nerudy, škola hlavního města Prahy, Praha 1, Hellichova 3</t>
  </si>
  <si>
    <t>63109662</t>
  </si>
  <si>
    <t>Malostranské gymnázium, Praha 1, Josefská 7</t>
  </si>
  <si>
    <t>61388726</t>
  </si>
  <si>
    <t>Vyšší odborná škola stavební a Střední průmyslová škola stavební, Praha 1, Dušní 17</t>
  </si>
  <si>
    <t>61387002</t>
  </si>
  <si>
    <t>Vyšší odborná škola textilních řemesel a Střední umělecká škola textilních řemesel, Praha 1, U Půjčovny 9</t>
  </si>
  <si>
    <t>U Půjčovny</t>
  </si>
  <si>
    <t>25119702</t>
  </si>
  <si>
    <t>GYMNÁZIUM JANA PALACHA PRAHA 1, s.r.o.</t>
  </si>
  <si>
    <t>Pštrossova</t>
  </si>
  <si>
    <t>70837899</t>
  </si>
  <si>
    <t>Vyšší odborná škola a Střední průmyslová škola dopravní, Praha 1, Masná 18</t>
  </si>
  <si>
    <t>Masná</t>
  </si>
  <si>
    <t>60449004</t>
  </si>
  <si>
    <t>Gymnázium prof. Jana Patočky, Praha 1, Jindřišská 36</t>
  </si>
  <si>
    <t>Jindřišská</t>
  </si>
  <si>
    <t>70872503</t>
  </si>
  <si>
    <t>Akademické gymnázium, škola hlavního města Prahy, Praha 1, Štěpánská 22</t>
  </si>
  <si>
    <t>Štěpánská</t>
  </si>
  <si>
    <t>45246751</t>
  </si>
  <si>
    <t>Základní škola sv. Voršily v Praze</t>
  </si>
  <si>
    <t>45246726</t>
  </si>
  <si>
    <t>Veselá škola - církevní základní škola a základní umělecká škola</t>
  </si>
  <si>
    <t>49625918</t>
  </si>
  <si>
    <t>Mateřská škola sv. Voršily v Praze</t>
  </si>
  <si>
    <t>60436140</t>
  </si>
  <si>
    <t>Základní škola Vodičkova</t>
  </si>
  <si>
    <t>Vodičkova</t>
  </si>
  <si>
    <t>70101205</t>
  </si>
  <si>
    <t>Mateřská škola Masná</t>
  </si>
  <si>
    <t>70108811</t>
  </si>
  <si>
    <t>Mateřská škola Revoluční</t>
  </si>
  <si>
    <t>63832909</t>
  </si>
  <si>
    <t>Mateřská škola Opletalova</t>
  </si>
  <si>
    <t>63832925</t>
  </si>
  <si>
    <t>Mateřská škola Národní se zaměřením na ranou péči</t>
  </si>
  <si>
    <t>60436093</t>
  </si>
  <si>
    <t>Malostranská základní škola</t>
  </si>
  <si>
    <t>60436115</t>
  </si>
  <si>
    <t>Základní škola nám. Curieových</t>
  </si>
  <si>
    <t>náměstí Curieových</t>
  </si>
  <si>
    <t>60436123</t>
  </si>
  <si>
    <t>Základní škola Brána jazyků s rozšířenou výukou matematiky</t>
  </si>
  <si>
    <t>Uhelný trh</t>
  </si>
  <si>
    <t>60436166</t>
  </si>
  <si>
    <t>Základní škola J. Gutha-Jarkovského</t>
  </si>
  <si>
    <t>63833140</t>
  </si>
  <si>
    <t>Školní jídelna Uhelný trh</t>
  </si>
  <si>
    <t>60449632</t>
  </si>
  <si>
    <t>Školní jídelna Jindřišská</t>
  </si>
  <si>
    <t>71340769</t>
  </si>
  <si>
    <t>1. Slovanské gymnázium a jazyková škola s právem státní jazykové zkoušky</t>
  </si>
  <si>
    <t>28228235</t>
  </si>
  <si>
    <t>Anglicko-české gymnázium AMAZON s.r.o.</t>
  </si>
  <si>
    <t>Rytířská</t>
  </si>
  <si>
    <t>71341048</t>
  </si>
  <si>
    <t>Základní škola a mateřská škola Parentes Praha</t>
  </si>
  <si>
    <t>27233464</t>
  </si>
  <si>
    <t>International Montessori School of Prague, mateřská škola a základní škola, s.r.o.</t>
  </si>
  <si>
    <t>01540149</t>
  </si>
  <si>
    <t>Soukromá mateřská škola - The International Early Learning Centre - Prague s.r.o.</t>
  </si>
  <si>
    <t>Na Florenci</t>
  </si>
  <si>
    <t>06081771</t>
  </si>
  <si>
    <t>Mateřská škola Klásek s.p.o.</t>
  </si>
  <si>
    <t>Těšnov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</si>
  <si>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</si>
  <si>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</si>
  <si>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</si>
  <si>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60162961</t>
  </si>
  <si>
    <t xml:space="preserve">Praha 10 </t>
  </si>
  <si>
    <t>Křesťanské gymnázium</t>
  </si>
  <si>
    <t>Kozinova</t>
  </si>
  <si>
    <t>Praha 10</t>
  </si>
  <si>
    <t>70835632</t>
  </si>
  <si>
    <t>Základní škola, Praha 10, Práčská 37</t>
  </si>
  <si>
    <t>Práčská</t>
  </si>
  <si>
    <t>70835578</t>
  </si>
  <si>
    <t>Střední škola, Základní škola a Mateřská škola, Praha 10, Chotouňská 476</t>
  </si>
  <si>
    <t>Chotouňská</t>
  </si>
  <si>
    <t>65401646</t>
  </si>
  <si>
    <t>Základní škola speciální, Praha 10, Starostrašnická 45</t>
  </si>
  <si>
    <t>Starostrašnická</t>
  </si>
  <si>
    <t>70924210</t>
  </si>
  <si>
    <t>Mateřská škola, Praha 10, Chmelová 8/2921</t>
  </si>
  <si>
    <t>00638765</t>
  </si>
  <si>
    <t>Střední zdravotnická škola</t>
  </si>
  <si>
    <t>02668068</t>
  </si>
  <si>
    <t>Mateřská škola LADA s.r.o.</t>
  </si>
  <si>
    <t>Názovská</t>
  </si>
  <si>
    <t>61385395</t>
  </si>
  <si>
    <t>Jahodovka - Vyšší odborná škola sociálně právní</t>
  </si>
  <si>
    <t>Jahodová</t>
  </si>
  <si>
    <t>61385409</t>
  </si>
  <si>
    <t>Střední průmyslová škola elektrotechnická, Praha 10, V Úžlabině 320</t>
  </si>
  <si>
    <t>V úžlabině</t>
  </si>
  <si>
    <t>25100289</t>
  </si>
  <si>
    <t>Gymnázium bratří Čapků a První české soukromé střední odborné učiliště s.r.o.</t>
  </si>
  <si>
    <t>Trhanovské náměstí</t>
  </si>
  <si>
    <t>61385417</t>
  </si>
  <si>
    <t>Střední průmyslová škola, Praha 10, Na Třebešíně 2299</t>
  </si>
  <si>
    <t>Na Třebešíně</t>
  </si>
  <si>
    <t>61385387</t>
  </si>
  <si>
    <t>Obchodní akademie, Praha 10, Heroldovy sady 1</t>
  </si>
  <si>
    <t>Heroldovy sady</t>
  </si>
  <si>
    <t>61385361</t>
  </si>
  <si>
    <t>Gymnázium, Praha 10, Voděradská 2</t>
  </si>
  <si>
    <t>Voděradská</t>
  </si>
  <si>
    <t>00639133</t>
  </si>
  <si>
    <t>Střední škola elektrotechniky a strojírenství</t>
  </si>
  <si>
    <t>63109026</t>
  </si>
  <si>
    <t>Gymnázium, Praha 10, Omská 1300</t>
  </si>
  <si>
    <t>Omská</t>
  </si>
  <si>
    <t>60461713</t>
  </si>
  <si>
    <t>Hotelová škola, Praha 10, Vršovická 43</t>
  </si>
  <si>
    <t>Vršovická</t>
  </si>
  <si>
    <t>63672197</t>
  </si>
  <si>
    <t>Gymnázium ALTIS s.r.o.</t>
  </si>
  <si>
    <t>Dopplerova</t>
  </si>
  <si>
    <t>67774342</t>
  </si>
  <si>
    <t>Mateřská škola, Praha 10, Přetlucká 51/2252</t>
  </si>
  <si>
    <t>Přetlucká</t>
  </si>
  <si>
    <t>47611880</t>
  </si>
  <si>
    <t>Základní škola, Praha 10, Gutova 39/1987</t>
  </si>
  <si>
    <t>Gutova</t>
  </si>
  <si>
    <t>70924295</t>
  </si>
  <si>
    <t>Mateřská škola, Praha 10, Troilova 17/474</t>
  </si>
  <si>
    <t>Troilova</t>
  </si>
  <si>
    <t>70924309</t>
  </si>
  <si>
    <t>Mateřská škola, Praha 10, Tuchorazská 2a/472, příspěvková organizace</t>
  </si>
  <si>
    <t>Tuchorazská</t>
  </si>
  <si>
    <t>70924155</t>
  </si>
  <si>
    <t>Mateřská škola, Praha 10, Dvouletky 8/601, příspěvková organizace</t>
  </si>
  <si>
    <t>Dvouletky</t>
  </si>
  <si>
    <t>48132489</t>
  </si>
  <si>
    <t>Mateřská škola, Praha 10, Hřibská 1/2102</t>
  </si>
  <si>
    <t>Hřibská</t>
  </si>
  <si>
    <t>70924244</t>
  </si>
  <si>
    <t>Mateřská škola, Praha 10, Nedvězská 27/2224</t>
  </si>
  <si>
    <t>Nedvězská</t>
  </si>
  <si>
    <t>70924180</t>
  </si>
  <si>
    <t>Mateřská škola, Praha 10, Bajkalská 19/1534</t>
  </si>
  <si>
    <t>Bajkalská</t>
  </si>
  <si>
    <t>70924261</t>
  </si>
  <si>
    <t>Mateřská škola, Praha 10, Omská 6/1354</t>
  </si>
  <si>
    <t>70924279</t>
  </si>
  <si>
    <t>Mateřská škola, Praha 10, Štěchovická 4/1981, příspěvková organizace</t>
  </si>
  <si>
    <t>Štěchovická</t>
  </si>
  <si>
    <t>70924341</t>
  </si>
  <si>
    <t>Mateřská škola, Praha 10, Ve Stínu 10/2103, příspěvková organizace</t>
  </si>
  <si>
    <t>Ve stínu</t>
  </si>
  <si>
    <t>70924147</t>
  </si>
  <si>
    <t>Mateřská škola, Praha 10, Magnitogorská 14/1430</t>
  </si>
  <si>
    <t>Magnitogorská</t>
  </si>
  <si>
    <t>70924317</t>
  </si>
  <si>
    <t>Mateřská škola, Praha 10, U Roháčových kasáren 14/1215, příspěvková organizace</t>
  </si>
  <si>
    <t>U Roháčových kasáren</t>
  </si>
  <si>
    <t>47611740</t>
  </si>
  <si>
    <t>Mateřská škola, Praha 10, Vladivostocká 8/1034</t>
  </si>
  <si>
    <t>Vladivostocká</t>
  </si>
  <si>
    <t>70924350</t>
  </si>
  <si>
    <t>Mateřská škola, Praha 10, Zvonková 12/2901, příspěvková organizace</t>
  </si>
  <si>
    <t>Zvonková</t>
  </si>
  <si>
    <t>70924287</t>
  </si>
  <si>
    <t>Mateřská škola, Praha 10, Tolstého 2a/1353, příspěvková organizace</t>
  </si>
  <si>
    <t>70924325</t>
  </si>
  <si>
    <t>Mateřská škola U Vršovického nádraží, Praha 10, Sámova 2a, příspěvková organizace</t>
  </si>
  <si>
    <t>Sámova</t>
  </si>
  <si>
    <t>70924198</t>
  </si>
  <si>
    <t>Mateřská škola, Praha 10, Benešovská 28/2291</t>
  </si>
  <si>
    <t>Benešovská</t>
  </si>
  <si>
    <t>67774351</t>
  </si>
  <si>
    <t>Mateřská škola, Praha 10, Mládežnická 1/3078</t>
  </si>
  <si>
    <t>47611898</t>
  </si>
  <si>
    <t>Základní škola, Praha 10, Brigádníků 14/510</t>
  </si>
  <si>
    <t>Brigádníků</t>
  </si>
  <si>
    <t>47611073</t>
  </si>
  <si>
    <t>Základní škola, Praha 10, Olešská 18/2222</t>
  </si>
  <si>
    <t>Olešská</t>
  </si>
  <si>
    <t>47611057</t>
  </si>
  <si>
    <t>Základní škola Karla Čapka, Praha 10, Kodaňská 16/658</t>
  </si>
  <si>
    <t>Kodaňská</t>
  </si>
  <si>
    <t>47611171</t>
  </si>
  <si>
    <t>Základní škola, Praha 10, Hostýnská 2/2100</t>
  </si>
  <si>
    <t>Hostýnská</t>
  </si>
  <si>
    <t>48132012</t>
  </si>
  <si>
    <t>Základní škola, Praha 10, V Rybníčkách 31/1980</t>
  </si>
  <si>
    <t>V Rybníčkách</t>
  </si>
  <si>
    <t>65993276</t>
  </si>
  <si>
    <t>Základní škola, Praha 10, Švehlova 12/2900</t>
  </si>
  <si>
    <t>65993250</t>
  </si>
  <si>
    <t>Základní škola, Praha 10, Jakutská 2/1210</t>
  </si>
  <si>
    <t>Jakutská</t>
  </si>
  <si>
    <t>65993497</t>
  </si>
  <si>
    <t>Základní škola Eden, Praha 10, Vladivostocká 6/1035</t>
  </si>
  <si>
    <t>65993225</t>
  </si>
  <si>
    <t>Základní škola, Praha 10, U Roháčových kasáren 19/1381</t>
  </si>
  <si>
    <t>65993284</t>
  </si>
  <si>
    <t>Základní škola, Praha 10, U Vršovického nádraží 1/950</t>
  </si>
  <si>
    <t>U Vršovického nádraží</t>
  </si>
  <si>
    <t>47611014</t>
  </si>
  <si>
    <t>Základní škola, Praha 10, Nad Vodovodem 81/460</t>
  </si>
  <si>
    <t>Nad vodovodem</t>
  </si>
  <si>
    <t>47611871</t>
  </si>
  <si>
    <t>Základní škola, Praha 10, Břečťanová 6/2919</t>
  </si>
  <si>
    <t>Břečťanová</t>
  </si>
  <si>
    <t>61385425</t>
  </si>
  <si>
    <t>Základní škola logopedická a Mateřská škola logopedická, Praha 10, Moskevská 29</t>
  </si>
  <si>
    <t>27441253</t>
  </si>
  <si>
    <t>Soukromé osmileté gymnázium DINO-HIGH SCHOOL s.r.o.</t>
  </si>
  <si>
    <t>71212311</t>
  </si>
  <si>
    <t>Školní jídelna, Praha 10, Vršovická 68/1429, příspěvková organizace</t>
  </si>
  <si>
    <t>71341021</t>
  </si>
  <si>
    <t>Kouzelné školy - mateřská škola a základní škola</t>
  </si>
  <si>
    <t>24802328</t>
  </si>
  <si>
    <t>Mateřská škola a základní škola Beehive s.r.o.</t>
  </si>
  <si>
    <t>Na Šafránce</t>
  </si>
  <si>
    <t>24843717</t>
  </si>
  <si>
    <t>GENIUS Mateřská škola o.p.s.</t>
  </si>
  <si>
    <t>Světická</t>
  </si>
  <si>
    <t>03935591</t>
  </si>
  <si>
    <t>Třebešín mateřská škola, s.r.o.</t>
  </si>
  <si>
    <t>39b</t>
  </si>
  <si>
    <t>04235380</t>
  </si>
  <si>
    <t>Bankovní akademie - Gymnázium a Střední odborná škola, a.s.</t>
  </si>
  <si>
    <t>07341415</t>
  </si>
  <si>
    <t>Naše škola Praha - základní škola s.r.o.</t>
  </si>
  <si>
    <t>Záběhlická</t>
  </si>
  <si>
    <t>07844468</t>
  </si>
  <si>
    <t>Naše lyceum - střední škola s.r.o.</t>
  </si>
  <si>
    <t>47611570</t>
  </si>
  <si>
    <t xml:space="preserve">Praha 4 </t>
  </si>
  <si>
    <t>Mateřská škola, Praha 4, Jažlovická 2119</t>
  </si>
  <si>
    <t>Jažlovická</t>
  </si>
  <si>
    <t>Praha 4</t>
  </si>
  <si>
    <t>70922306</t>
  </si>
  <si>
    <t>Základní škola a střední škola waldorfská</t>
  </si>
  <si>
    <t>Křejpského</t>
  </si>
  <si>
    <t>48135411</t>
  </si>
  <si>
    <t>Základní škola a Střední škola, Praha 4, Kupeckého 576</t>
  </si>
  <si>
    <t>Kupeckého</t>
  </si>
  <si>
    <t>49366629</t>
  </si>
  <si>
    <t>Gymnázium Opatov, Praha 4, Konstantinova 1500</t>
  </si>
  <si>
    <t>Konstantinova</t>
  </si>
  <si>
    <t>25147846</t>
  </si>
  <si>
    <t>EDUCAnet - gymnázium, střední odborná škola a základní škola Praha, s.r.o.</t>
  </si>
  <si>
    <t>Roztylská</t>
  </si>
  <si>
    <t>25604325</t>
  </si>
  <si>
    <t>Střední škola Podnikatelská akademie a základní škola, s.r.o.</t>
  </si>
  <si>
    <t>K Milíčovu</t>
  </si>
  <si>
    <t>25607375</t>
  </si>
  <si>
    <t>MICHAEL - Střední škola a Vyšší odborná škola reklamní a umělecké tvorby, s.r.o.</t>
  </si>
  <si>
    <t>Machkova</t>
  </si>
  <si>
    <t>25612778</t>
  </si>
  <si>
    <t>Základní škola Klíček</t>
  </si>
  <si>
    <t>Donovalská</t>
  </si>
  <si>
    <t>63833352</t>
  </si>
  <si>
    <t>Mateřská škola, Praha 4, Janouchova 671</t>
  </si>
  <si>
    <t>Janouchova</t>
  </si>
  <si>
    <t>64936350</t>
  </si>
  <si>
    <t>Mateřská škola, Praha 4, Blatenská 2145</t>
  </si>
  <si>
    <t>64936368</t>
  </si>
  <si>
    <t>Mateřská škola, Praha 4 , Hrabákova 2000</t>
  </si>
  <si>
    <t>Hrabákova</t>
  </si>
  <si>
    <t>63108232</t>
  </si>
  <si>
    <t>Internátní mateřská škola, Praha 4, Stachova 518</t>
  </si>
  <si>
    <t>Stachova</t>
  </si>
  <si>
    <t>65993373</t>
  </si>
  <si>
    <t>Mateřská škola, Praha 4, Konstantinova 1480</t>
  </si>
  <si>
    <t>60447869</t>
  </si>
  <si>
    <t>Mateřská škola, Praha 4, Hroncova l882</t>
  </si>
  <si>
    <t>Hroncova</t>
  </si>
  <si>
    <t>47611588</t>
  </si>
  <si>
    <t>Mateřská škola, Praha 4, A. Drabíkové 536</t>
  </si>
  <si>
    <t>Anny Drabíkové</t>
  </si>
  <si>
    <t>63833387</t>
  </si>
  <si>
    <t>Mateřská škola, Praha 4, Markušova 1556</t>
  </si>
  <si>
    <t>Markušova</t>
  </si>
  <si>
    <t>63108259</t>
  </si>
  <si>
    <t>Mateřská škola Madolinka, Praha 4, Modletická 1402</t>
  </si>
  <si>
    <t>Modletická</t>
  </si>
  <si>
    <t>47611600</t>
  </si>
  <si>
    <t>Mateřská škola, Praha 4, Sulanského 693</t>
  </si>
  <si>
    <t>Sulanského</t>
  </si>
  <si>
    <t>70991502</t>
  </si>
  <si>
    <t>Mateřská škola, Praha 4, Na Příčné mezi 186</t>
  </si>
  <si>
    <t>Na příčné mezi</t>
  </si>
  <si>
    <t>60447354</t>
  </si>
  <si>
    <t>Základní škola, Praha 4, V Ladech 6</t>
  </si>
  <si>
    <t>V ladech</t>
  </si>
  <si>
    <t>47611596</t>
  </si>
  <si>
    <t>Mateřská škola, Praha 4, V Benátkách 1751</t>
  </si>
  <si>
    <t>V Benátkách</t>
  </si>
  <si>
    <t>63833361</t>
  </si>
  <si>
    <t>Mateřská škola, Praha 4, Vejvanovského 1610</t>
  </si>
  <si>
    <t>Vejvanovského</t>
  </si>
  <si>
    <t>63833344</t>
  </si>
  <si>
    <t>Mateřská škola, Praha 4, Mírového hnutí 1680</t>
  </si>
  <si>
    <t>Mírového hnutí</t>
  </si>
  <si>
    <t>61388343</t>
  </si>
  <si>
    <t>Základní škola a mateřská škola Chodov, Praha 4, Květnového vítězství 57</t>
  </si>
  <si>
    <t>Květnového vítězství</t>
  </si>
  <si>
    <t>61388408</t>
  </si>
  <si>
    <t>Základní škola, Praha 4, Donovalská 1684</t>
  </si>
  <si>
    <t>61388459</t>
  </si>
  <si>
    <t>Základní škola, Praha 4, Mikulova 1594</t>
  </si>
  <si>
    <t>Mikulova</t>
  </si>
  <si>
    <t>47611863</t>
  </si>
  <si>
    <t>Základní škola, Praha 4, Květnového vítězství 1554</t>
  </si>
  <si>
    <t>61388432</t>
  </si>
  <si>
    <t>Základní škola, Praha 4, Pošepného náměstí 2022</t>
  </si>
  <si>
    <t>Pošepného náměstí</t>
  </si>
  <si>
    <t>48132306</t>
  </si>
  <si>
    <t>Základní škola Campanus, Praha 4, Jírovcovo náměstí 1782</t>
  </si>
  <si>
    <t>Jírovcovo náměstí</t>
  </si>
  <si>
    <t>61388483</t>
  </si>
  <si>
    <t>Základní škola, Praha 4, Ke Kateřinkám 1400</t>
  </si>
  <si>
    <t>Ke Kateřinkám</t>
  </si>
  <si>
    <t>61388530</t>
  </si>
  <si>
    <t>Základní škola, Praha 4, Mendelova 550</t>
  </si>
  <si>
    <t>Mendelova</t>
  </si>
  <si>
    <t>70102058</t>
  </si>
  <si>
    <t>Mateřská škola, Praha 4, Křejpského 1503</t>
  </si>
  <si>
    <t>26769051</t>
  </si>
  <si>
    <t>Soukromá vyšší odborná škola umění a reklamy, s.r.o.</t>
  </si>
  <si>
    <t>24736490</t>
  </si>
  <si>
    <t>Základní škola Vitae, s.r.o.</t>
  </si>
  <si>
    <t>Chomutovická</t>
  </si>
  <si>
    <t>24169811</t>
  </si>
  <si>
    <t>Mateřská škola Wonderland, s.r.o.</t>
  </si>
  <si>
    <t>28895410</t>
  </si>
  <si>
    <t>Základní škola Wonderland Academy s.r.o.</t>
  </si>
  <si>
    <t>71294350</t>
  </si>
  <si>
    <t>Mateřská škola Formanská, příspěvková organizace</t>
  </si>
  <si>
    <t>Na Vojtěšce</t>
  </si>
  <si>
    <t>06090664</t>
  </si>
  <si>
    <t>Základní škola Formanská, příspěvková organizace</t>
  </si>
  <si>
    <t>63109719</t>
  </si>
  <si>
    <t>Mateřská škola Tyršovka v Praze 12</t>
  </si>
  <si>
    <t>Lysinská</t>
  </si>
  <si>
    <t>49624628</t>
  </si>
  <si>
    <t>Mateřská škola K Lukám</t>
  </si>
  <si>
    <t>K lukám</t>
  </si>
  <si>
    <t>25108093</t>
  </si>
  <si>
    <t>Česko Britská Základní Škola, s.r.o.</t>
  </si>
  <si>
    <t>K lesu</t>
  </si>
  <si>
    <t>60444916</t>
  </si>
  <si>
    <t>Gymnázium, Praha 4, Písnická 760</t>
  </si>
  <si>
    <t>Písnická</t>
  </si>
  <si>
    <t>61054682</t>
  </si>
  <si>
    <t>Klasické gymnázium Modřany a základní škola, s.r.o.</t>
  </si>
  <si>
    <t>Rakovského</t>
  </si>
  <si>
    <t>61379310</t>
  </si>
  <si>
    <t>Církevní mateřská škola Studánka</t>
  </si>
  <si>
    <t>Ke Kamýku</t>
  </si>
  <si>
    <t>25765710</t>
  </si>
  <si>
    <t>Modrý klíč - základní škola speciální a mateřská škola speciální, o.p.s.</t>
  </si>
  <si>
    <t>Smolkova</t>
  </si>
  <si>
    <t>60437961</t>
  </si>
  <si>
    <t>Mateřská škola Ke Kašně</t>
  </si>
  <si>
    <t>Ke kašně</t>
  </si>
  <si>
    <t>60437928</t>
  </si>
  <si>
    <t>Mateřská škola Lojovická</t>
  </si>
  <si>
    <t>Lojovická</t>
  </si>
  <si>
    <t>63109701</t>
  </si>
  <si>
    <t>Mateřská škola Jahůdka v Praze 12</t>
  </si>
  <si>
    <t>Krouzova</t>
  </si>
  <si>
    <t>60437910</t>
  </si>
  <si>
    <t>Základní škola Meteorologická</t>
  </si>
  <si>
    <t>Meteorologická</t>
  </si>
  <si>
    <t>63832267</t>
  </si>
  <si>
    <t>Mateřská škola Pohádka v Praze 12</t>
  </si>
  <si>
    <t>Imrychova</t>
  </si>
  <si>
    <t>60437944</t>
  </si>
  <si>
    <t>Mateřská škola Mezi Domy</t>
  </si>
  <si>
    <t>Mezi domy</t>
  </si>
  <si>
    <t>63109735</t>
  </si>
  <si>
    <t>Mateřská škola Hvězdička v Praze 12</t>
  </si>
  <si>
    <t>Liškova</t>
  </si>
  <si>
    <t>63832291</t>
  </si>
  <si>
    <t>Mateřská škola Srdíčko v Praze 12</t>
  </si>
  <si>
    <t>Levského</t>
  </si>
  <si>
    <t>63832305</t>
  </si>
  <si>
    <t>Mateřská škola Zvoneček v Praze 12</t>
  </si>
  <si>
    <t>Pejevové</t>
  </si>
  <si>
    <t>70992193</t>
  </si>
  <si>
    <t>Mateřská škola Kunratice, Praha 4, Předškolní 880</t>
  </si>
  <si>
    <t>Předškolní</t>
  </si>
  <si>
    <t>63832275</t>
  </si>
  <si>
    <t>Mateřská škola Podsaďáček v Praze 12</t>
  </si>
  <si>
    <t>Pod sady</t>
  </si>
  <si>
    <t>60437197</t>
  </si>
  <si>
    <t>Základní škola Zárubova v Praze 12</t>
  </si>
  <si>
    <t>Zárubova</t>
  </si>
  <si>
    <t>63109727</t>
  </si>
  <si>
    <t>Mateřská škola Větrníček v Praze 12</t>
  </si>
  <si>
    <t>63832313</t>
  </si>
  <si>
    <t>Mateřská škola Pastelka v Praze 12</t>
  </si>
  <si>
    <t>Platónova</t>
  </si>
  <si>
    <t>63832259</t>
  </si>
  <si>
    <t>Mateřská škola Montessori v Praze 12</t>
  </si>
  <si>
    <t>Urbánkova</t>
  </si>
  <si>
    <t>49367463</t>
  </si>
  <si>
    <t>Základní škola a mateřská škola ANGEL v Praze 12</t>
  </si>
  <si>
    <t>Angelovova</t>
  </si>
  <si>
    <t>49367609</t>
  </si>
  <si>
    <t>Základní škola T. G. Masaryka v Praze 12</t>
  </si>
  <si>
    <t>Modřanská</t>
  </si>
  <si>
    <t>60437073</t>
  </si>
  <si>
    <t>Základní škola a mateřská škola K Dolům v Praze 12</t>
  </si>
  <si>
    <t>U Domu služeb</t>
  </si>
  <si>
    <t>60437936</t>
  </si>
  <si>
    <t>Základní škola s rozšířenou výukou jazyků</t>
  </si>
  <si>
    <t>Ladislava Coňka</t>
  </si>
  <si>
    <t>61386685</t>
  </si>
  <si>
    <t>Základní škola a mateřská škola Na Beránku v Praze 12</t>
  </si>
  <si>
    <t>Pertoldova</t>
  </si>
  <si>
    <t>60437189</t>
  </si>
  <si>
    <t>Základní škola a mateřská škola Smolkova v Praze 12</t>
  </si>
  <si>
    <t>61388254</t>
  </si>
  <si>
    <t>Základní škola Písnická v Praze 12</t>
  </si>
  <si>
    <t>61387363</t>
  </si>
  <si>
    <t>Základní škola profesora Švejcara v Praze 12</t>
  </si>
  <si>
    <t>Mráčkova</t>
  </si>
  <si>
    <t>61386782</t>
  </si>
  <si>
    <t>Základní škola Rakovského v Praze 12</t>
  </si>
  <si>
    <t>08781117</t>
  </si>
  <si>
    <t>Mateřská škola Karásek v Praze 12, příspěvková organizace</t>
  </si>
  <si>
    <t xml:space="preserve">Praha 5 </t>
  </si>
  <si>
    <t>Praha 5</t>
  </si>
  <si>
    <t>70107084</t>
  </si>
  <si>
    <t>Základní škola Lužiny, Praha 5, Trávníčkova 1743</t>
  </si>
  <si>
    <t>Trávníčkova</t>
  </si>
  <si>
    <t>60446234</t>
  </si>
  <si>
    <t>Gymnázium Jaroslava Heyrovského, Praha 5, Mezi Školami 2475</t>
  </si>
  <si>
    <t>Mezi Školami</t>
  </si>
  <si>
    <t>60437171</t>
  </si>
  <si>
    <t>Církevní mateřská škola Srdíčko</t>
  </si>
  <si>
    <t>Podpěrova</t>
  </si>
  <si>
    <t>25143701</t>
  </si>
  <si>
    <t>Bilingvální mateřská škola pro sluchově postižené s.r.o.</t>
  </si>
  <si>
    <t>Hábova</t>
  </si>
  <si>
    <t>25642863</t>
  </si>
  <si>
    <t>Soukromá mateřská škola " KORÁLEK ", spol. s r.o.</t>
  </si>
  <si>
    <t>Klausova</t>
  </si>
  <si>
    <t>61381560</t>
  </si>
  <si>
    <t>Mateřská škola, Praha 13, Ovčí Hájek 2177</t>
  </si>
  <si>
    <t>Ovčí hájek</t>
  </si>
  <si>
    <t>61381551</t>
  </si>
  <si>
    <t>Mateřská škola BARVIČKA, Praha 13, Klausova 2449</t>
  </si>
  <si>
    <t>75030845</t>
  </si>
  <si>
    <t>Mateřská škola ROZMARÝNEK, Praha 13, Chlupova 1799</t>
  </si>
  <si>
    <t>Chlupova</t>
  </si>
  <si>
    <t>61386162</t>
  </si>
  <si>
    <t>Mateřská škola PASTELKA, Praha 13, Horákova 2064</t>
  </si>
  <si>
    <t>Horákova</t>
  </si>
  <si>
    <t>75030861</t>
  </si>
  <si>
    <t>Mateřská škola ÚSMĚV, Praha 13, Herčíkova 2190</t>
  </si>
  <si>
    <t>61386014</t>
  </si>
  <si>
    <t>Mateřská škola HAVAJ, Praha 13, Mezi Školami 2482</t>
  </si>
  <si>
    <t>Mezi školami</t>
  </si>
  <si>
    <t>61386171</t>
  </si>
  <si>
    <t>Mateřská škola ROSNIČKA, Praha 13, Běhounkova 2474</t>
  </si>
  <si>
    <t>Běhounkova</t>
  </si>
  <si>
    <t>65991257</t>
  </si>
  <si>
    <t>Mateřská škola, Praha 13, Běhounkova 2300</t>
  </si>
  <si>
    <t>65991249</t>
  </si>
  <si>
    <t>Mateřská škola ČTYŘLÍSTEK, Praha 13, Mezi Školami 2323</t>
  </si>
  <si>
    <t>65990994</t>
  </si>
  <si>
    <t>Mateřská škola ZAHRÁDKA, Praha 13, Husníkova 2076</t>
  </si>
  <si>
    <t>Husníkova</t>
  </si>
  <si>
    <t>63829908</t>
  </si>
  <si>
    <t>Mateřská škola U BOBŘÍKA, Praha 13, Podpěrova 1880</t>
  </si>
  <si>
    <t>63829916</t>
  </si>
  <si>
    <t>Mateřská škola MOTÝLEK, Praha 13, Vlasákova 955</t>
  </si>
  <si>
    <t>Vlasákova</t>
  </si>
  <si>
    <t>75030811</t>
  </si>
  <si>
    <t>Mateřská škola PALETKA, Praha 13, Trávníčkova 1747</t>
  </si>
  <si>
    <t>75030829</t>
  </si>
  <si>
    <t>Mateřská škola VEČERNÍČEK, Praha 13, Vlachova 1501</t>
  </si>
  <si>
    <t>Vlachova</t>
  </si>
  <si>
    <t>75030853</t>
  </si>
  <si>
    <t>Mateřská škola PÍŠŤALKA, Praha 13, Chlupova 1798</t>
  </si>
  <si>
    <t>75030870</t>
  </si>
  <si>
    <t>Mateřská škola POHÁDKA, Praha 13, Janského 2187</t>
  </si>
  <si>
    <t>Janského</t>
  </si>
  <si>
    <t>65991184</t>
  </si>
  <si>
    <t>Mateřská škola ŠIKULKA, Praha 13, Hostinského 1534</t>
  </si>
  <si>
    <t>Hostinského</t>
  </si>
  <si>
    <t>62934368</t>
  </si>
  <si>
    <t>Základní škola s rozšířenou výukou jazyků, Praha 13, Bronzová 2027</t>
  </si>
  <si>
    <t>Bronzová</t>
  </si>
  <si>
    <t>67799612</t>
  </si>
  <si>
    <t>Fakultní základní škola při Pedagogické fakultě UK, Praha 13, Brdičkova 1878</t>
  </si>
  <si>
    <t>Brdičkova</t>
  </si>
  <si>
    <t>68407904</t>
  </si>
  <si>
    <t>Fakultní základní škola Pedagogické fakulty UK, Praha 13, Trávníčkova 1744</t>
  </si>
  <si>
    <t>61385611</t>
  </si>
  <si>
    <t>Základní škola, Praha 13, Mohylová 1963</t>
  </si>
  <si>
    <t>47611219</t>
  </si>
  <si>
    <t>Základní škola Praha 5 - Řeporyje</t>
  </si>
  <si>
    <t>Od školy</t>
  </si>
  <si>
    <t>62934309</t>
  </si>
  <si>
    <t>Základní škola, Praha 13, Janského 2189</t>
  </si>
  <si>
    <t>61385531</t>
  </si>
  <si>
    <t>Fakultní základní škola Pedagogické fakulty UK, Praha 13, Mezi Školami 2322</t>
  </si>
  <si>
    <t>67365213</t>
  </si>
  <si>
    <t>Základní škola, Praha 13, Kuncova 1580</t>
  </si>
  <si>
    <t>Kuncova</t>
  </si>
  <si>
    <t>70101078</t>
  </si>
  <si>
    <t>Základní škola, Praha 13, Mládí 135</t>
  </si>
  <si>
    <t>61385620</t>
  </si>
  <si>
    <t>Fakultní základní škola profesora Otokara Chlupa Pedagogické fakulty UK, Praha 13, Fingerova 2186</t>
  </si>
  <si>
    <t>Fingerova</t>
  </si>
  <si>
    <t>67365744</t>
  </si>
  <si>
    <t>Základní škola, Praha 13, Klausova 2450</t>
  </si>
  <si>
    <t>75030802</t>
  </si>
  <si>
    <t>Mateřská škola BALÓNEK, Praha 13, Janského 2188</t>
  </si>
  <si>
    <t>28197682</t>
  </si>
  <si>
    <t>Gymnázium mezinárodních a veřejných vztahů Praha s.r.o.</t>
  </si>
  <si>
    <t>71294015</t>
  </si>
  <si>
    <t>Mateřská škola PALOUČEK, Praha 13, Husníkova 2075, příspěvková organizace</t>
  </si>
  <si>
    <t>Na dolnici</t>
  </si>
  <si>
    <t>04303881</t>
  </si>
  <si>
    <t>Anglofonní základní škola, z.ú.</t>
  </si>
  <si>
    <t>24191876</t>
  </si>
  <si>
    <t>CP Sigma s.r.o.</t>
  </si>
  <si>
    <t>06007104</t>
  </si>
  <si>
    <t>Mateřská škola U STROMU, Praha 13, Ovčí Hájek 2174, příspěvková organizace</t>
  </si>
  <si>
    <t>04194896</t>
  </si>
  <si>
    <t>Mateřská škola Maxík - jazyková škola a jesle, s.r.o.</t>
  </si>
  <si>
    <t>U jezera</t>
  </si>
  <si>
    <t>07116331</t>
  </si>
  <si>
    <t>5. ScioŠkola Praha - základní škola, s.r.o.</t>
  </si>
  <si>
    <t>Prusíkova</t>
  </si>
  <si>
    <t>63672359</t>
  </si>
  <si>
    <t xml:space="preserve">Praha 9 </t>
  </si>
  <si>
    <t>Soukromá střední odborná škola START, s.r.o.</t>
  </si>
  <si>
    <t>Dygrýnova</t>
  </si>
  <si>
    <t>Praha 9</t>
  </si>
  <si>
    <t>49629077</t>
  </si>
  <si>
    <t>Střední odborné učiliště gastronomie a podnikání</t>
  </si>
  <si>
    <t>Za Černým mostem</t>
  </si>
  <si>
    <t>25618440</t>
  </si>
  <si>
    <t>Soukromé gymnázium ARCUS PRAHA 9, s.r.o.</t>
  </si>
  <si>
    <t>Bratří Venclíků</t>
  </si>
  <si>
    <t>25614851</t>
  </si>
  <si>
    <t>Střední škola ARCUS, s.r.o.</t>
  </si>
  <si>
    <t>Kardašovská</t>
  </si>
  <si>
    <t>75031604</t>
  </si>
  <si>
    <t>Mateřská škola DUHA, Praha 9 - Dolní Počernice, Svatoňovická 587</t>
  </si>
  <si>
    <t>Svatoňovická</t>
  </si>
  <si>
    <t>70919593</t>
  </si>
  <si>
    <t>Mateřská škola JAHODNICE, Praha 9 - Kyje, Kostlivého 1218</t>
  </si>
  <si>
    <t>Kostlivého</t>
  </si>
  <si>
    <t>70920257</t>
  </si>
  <si>
    <t>Mateřská škola, Praha 9 - Hloubětín, Štolmířská 602</t>
  </si>
  <si>
    <t>Štolmířská</t>
  </si>
  <si>
    <t>70920818</t>
  </si>
  <si>
    <t>Mateřská škola, Praha 9 - Hloubětín, Zelenečská 500</t>
  </si>
  <si>
    <t>Zelenečská</t>
  </si>
  <si>
    <t>70918317</t>
  </si>
  <si>
    <t>Mateřská škola, Praha 9 - Černý Most, Paculova 1115</t>
  </si>
  <si>
    <t>Paculova</t>
  </si>
  <si>
    <t>70884498</t>
  </si>
  <si>
    <t>Mateřská škola Obláček, Praha 9 - Černý Most, Šebelova 874</t>
  </si>
  <si>
    <t>Šebelova</t>
  </si>
  <si>
    <t>70920796</t>
  </si>
  <si>
    <t>Mateřská škola, Praha 9 - Lehovec, Chvaletická 917</t>
  </si>
  <si>
    <t>Chvaletická</t>
  </si>
  <si>
    <t>70884471</t>
  </si>
  <si>
    <t>Mateřská škola SLUNÍČKO, Praha 9 - Černý Most, Gen.Janouška 1005</t>
  </si>
  <si>
    <t>Generála Janouška</t>
  </si>
  <si>
    <t>49625128</t>
  </si>
  <si>
    <t>Základní škola, Praha 9 - Hloubětín, Hloubětínská 700</t>
  </si>
  <si>
    <t>Hloubětínská</t>
  </si>
  <si>
    <t>70885168</t>
  </si>
  <si>
    <t>Základní škola, Praha 9 - Kyje, Šimanovská 16</t>
  </si>
  <si>
    <t>Šimanovská</t>
  </si>
  <si>
    <t>61386618</t>
  </si>
  <si>
    <t>Základní škola, Praha 9 - Černý Most, Vybíralova 964</t>
  </si>
  <si>
    <t>Vybíralova</t>
  </si>
  <si>
    <t>45246025</t>
  </si>
  <si>
    <t>Základní škola, Praha 9 - Dolní Počernice, Národních hrdinů 70</t>
  </si>
  <si>
    <t>61386898</t>
  </si>
  <si>
    <t>Základní škola, Praha 9 - Černý Most, Gen. Janouška 1006</t>
  </si>
  <si>
    <t>Generála Janouška 1006</t>
  </si>
  <si>
    <t>61381233</t>
  </si>
  <si>
    <t>Základní škola, Praha 9 - Lehovec, Chvaletická 918</t>
  </si>
  <si>
    <t>70831025</t>
  </si>
  <si>
    <t>Základní škola Tolerance, Praha 9, Mochovská 570</t>
  </si>
  <si>
    <t>Mochovská</t>
  </si>
  <si>
    <t>70884501</t>
  </si>
  <si>
    <t>Mateřská škola Korálek, Praha 9 - Černý Most, Bobkova 766</t>
  </si>
  <si>
    <t>Bobkova</t>
  </si>
  <si>
    <t>24744093</t>
  </si>
  <si>
    <t>Mateřská škola Orangery, s.r.o.</t>
  </si>
  <si>
    <t>71341463</t>
  </si>
  <si>
    <t>Soukromá mateřská škola Jahoda</t>
  </si>
  <si>
    <t>05431697</t>
  </si>
  <si>
    <t>Základní škola Orangery s.r.o.</t>
  </si>
  <si>
    <t>07020724</t>
  </si>
  <si>
    <t>Mateřská škola, Praha 9 - Hostavice, U Hostavického potoka 803/71, příspěvková organizace</t>
  </si>
  <si>
    <t>U Hostavického potoka</t>
  </si>
  <si>
    <t>28959396</t>
  </si>
  <si>
    <t>ARTER - CATERINGOVÝ SERVIS s.r.o., zařízení školního stravování</t>
  </si>
  <si>
    <t>Za černým mostem</t>
  </si>
  <si>
    <t>47610182</t>
  </si>
  <si>
    <t>Mateřská škola, Praha 10, Parmská 388</t>
  </si>
  <si>
    <t>Parmská</t>
  </si>
  <si>
    <t>62930591</t>
  </si>
  <si>
    <t>Mateřská škola, Praha 10, Horolezecká 912</t>
  </si>
  <si>
    <t>Horolezecká</t>
  </si>
  <si>
    <t>47610140</t>
  </si>
  <si>
    <t>Mateřská škola, Praha 10, Boloňská 313</t>
  </si>
  <si>
    <t>Boloňská</t>
  </si>
  <si>
    <t>70926271</t>
  </si>
  <si>
    <t>Mateřská škola Dolní Měcholupy</t>
  </si>
  <si>
    <t>Ke školce</t>
  </si>
  <si>
    <t>63831571</t>
  </si>
  <si>
    <t>Mateřská škola, Praha 10, Milánská 472</t>
  </si>
  <si>
    <t>Milánská</t>
  </si>
  <si>
    <t>63831538</t>
  </si>
  <si>
    <t>Mateřská škola Slunečnice, Praha 10, Milánská 473</t>
  </si>
  <si>
    <t>63831520</t>
  </si>
  <si>
    <t>Mateřská škola, Praha 10, Parmská 389</t>
  </si>
  <si>
    <t>48132365</t>
  </si>
  <si>
    <t>Mateřská škola dánského typu, Praha 10, Libkovská 1069</t>
  </si>
  <si>
    <t>Libkovská</t>
  </si>
  <si>
    <t>70828237</t>
  </si>
  <si>
    <t>Mateřská škola, Praha 10, Trhanovské náměstí 7</t>
  </si>
  <si>
    <t>70100012</t>
  </si>
  <si>
    <t>Mateřská škola, Praha 10, Jakobiho 329</t>
  </si>
  <si>
    <t>Jakobiho</t>
  </si>
  <si>
    <t>70886202</t>
  </si>
  <si>
    <t>Mateřská škola, Starodubečská 506, Praha 10-Dubeč</t>
  </si>
  <si>
    <t>Starodubečská</t>
  </si>
  <si>
    <t>48a</t>
  </si>
  <si>
    <t>71008314</t>
  </si>
  <si>
    <t>Základní škola Praha - Petrovice, příspěvková organizace</t>
  </si>
  <si>
    <t>63831589</t>
  </si>
  <si>
    <t>Základní škola, Praha 10, Křimická 314</t>
  </si>
  <si>
    <t>Křimická</t>
  </si>
  <si>
    <t>63831678</t>
  </si>
  <si>
    <t>Základní škola, Praha 10, Veronské náměstí 391</t>
  </si>
  <si>
    <t>Veronské nám.</t>
  </si>
  <si>
    <t>63831686</t>
  </si>
  <si>
    <t>Základní škola, Praha 10, Nad Přehradou 469</t>
  </si>
  <si>
    <t>Nad přehradou</t>
  </si>
  <si>
    <t>47611332</t>
  </si>
  <si>
    <t>Základní škola, Praha 10 - Hostivař, Kozinova 1000</t>
  </si>
  <si>
    <t>62930729</t>
  </si>
  <si>
    <t>Základní škola, Praha 10, Hornoměcholupská 873</t>
  </si>
  <si>
    <t>Hornoměcholupská</t>
  </si>
  <si>
    <t>70926280</t>
  </si>
  <si>
    <t>Základní škola, Praha 10, Kutnohorská 36</t>
  </si>
  <si>
    <t>Kutnohorská</t>
  </si>
  <si>
    <t>70885451</t>
  </si>
  <si>
    <t>Základní škola Štěrboholy, příspěvková organizace</t>
  </si>
  <si>
    <t>70888825</t>
  </si>
  <si>
    <t>Základní škola, Starodubečská 413, Praha 10 - Dubeč</t>
  </si>
  <si>
    <t>00497070</t>
  </si>
  <si>
    <t>Střední škola automobilní a informatiky</t>
  </si>
  <si>
    <t>Weilova</t>
  </si>
  <si>
    <t>27095487</t>
  </si>
  <si>
    <t>Mateřská škola Semínko, obecně prospěšná společnost</t>
  </si>
  <si>
    <t>27091619</t>
  </si>
  <si>
    <t>Soukromá základní škola sRVJ - DINO ELEMENTARY SCHOOL, s.r.o.</t>
  </si>
  <si>
    <t>03336883</t>
  </si>
  <si>
    <t>Mateřská škola Sluníčka Hostivař s.r.o.</t>
  </si>
  <si>
    <t>U břehu</t>
  </si>
  <si>
    <t>09783121</t>
  </si>
  <si>
    <t>Mateřská škola Štěrboholy, příspěvková organizace</t>
  </si>
  <si>
    <t>Pod areálem</t>
  </si>
  <si>
    <t>61384992</t>
  </si>
  <si>
    <t>Gymnázium Oty Pavla, Praha 5, Loučanská 520</t>
  </si>
  <si>
    <t>Loučanská</t>
  </si>
  <si>
    <t>00069621</t>
  </si>
  <si>
    <t>Střední škola dostihového sportu a jezdectví</t>
  </si>
  <si>
    <t>U Závodiště</t>
  </si>
  <si>
    <t>00638846</t>
  </si>
  <si>
    <t>Střední odborné učiliště, Praha - Radotín</t>
  </si>
  <si>
    <t>Pod Klapicí</t>
  </si>
  <si>
    <t>25637941</t>
  </si>
  <si>
    <t>Soukromá mateřská škola OPUS, o.p.s.</t>
  </si>
  <si>
    <t>Žabovřeská</t>
  </si>
  <si>
    <t>70882541</t>
  </si>
  <si>
    <t>Mateřská škola Praha - Radotín</t>
  </si>
  <si>
    <t>náměstí Osvoboditelů</t>
  </si>
  <si>
    <t>70108013</t>
  </si>
  <si>
    <t>Mateřská škola, Praha 5, K Samoobsluze 211</t>
  </si>
  <si>
    <t>K samoobsluze</t>
  </si>
  <si>
    <t>71008292</t>
  </si>
  <si>
    <t>Mateřská škola Praha - Lochkov, Praha - Lochkov, Za Ovčínem 1</t>
  </si>
  <si>
    <t>Za ovčínem</t>
  </si>
  <si>
    <t>70098093</t>
  </si>
  <si>
    <t>Mateřská škola Nad Parkem</t>
  </si>
  <si>
    <t>Nad parkem</t>
  </si>
  <si>
    <t>70108145</t>
  </si>
  <si>
    <t>Základní škola Praha-Lipence</t>
  </si>
  <si>
    <t>Černošická</t>
  </si>
  <si>
    <t>70874263</t>
  </si>
  <si>
    <t>Základní škola Praha - Radotín</t>
  </si>
  <si>
    <t>61386961</t>
  </si>
  <si>
    <t>Základní škola Vladislava Vančury, Praha - Zbraslav</t>
  </si>
  <si>
    <t>Hauptova</t>
  </si>
  <si>
    <t>70107521</t>
  </si>
  <si>
    <t>Základní škola Charlotty Masarykové, Praha 5 - Velká Chuchle</t>
  </si>
  <si>
    <t>Starochuchelská</t>
  </si>
  <si>
    <t>75077451</t>
  </si>
  <si>
    <t>Mateřská škola Velká Chuchle</t>
  </si>
  <si>
    <t>Na cihelně</t>
  </si>
  <si>
    <t>71340858</t>
  </si>
  <si>
    <t>Soukromá mateřská škola a základní škola Petrklíč</t>
  </si>
  <si>
    <t>02616289</t>
  </si>
  <si>
    <t>Julinka - mateřská škola logopedická</t>
  </si>
  <si>
    <t>68379919</t>
  </si>
  <si>
    <t xml:space="preserve">Praha 6 </t>
  </si>
  <si>
    <t>Základní škola pro žáky se specifickými poruchami učení, Praha 6 - Řepy, U Boroviček 3</t>
  </si>
  <si>
    <t>U boroviček</t>
  </si>
  <si>
    <t>Praha 6</t>
  </si>
  <si>
    <t>25058843</t>
  </si>
  <si>
    <t>Mensa gymnázium, o.p.s.</t>
  </si>
  <si>
    <t>70845905</t>
  </si>
  <si>
    <t>Základní škola a Mateřská škola, Praha 5 - Zličín, Nedašovská 328</t>
  </si>
  <si>
    <t>Nedašovská</t>
  </si>
  <si>
    <t>70974152</t>
  </si>
  <si>
    <t>Mateřská škola Socháňova, Praha 6 - Řepy, Socháňova 23/1176</t>
  </si>
  <si>
    <t>Socháňova</t>
  </si>
  <si>
    <t>70974144</t>
  </si>
  <si>
    <t>Mateřská škola Bendova, Praha 6 - Řepy, Bendova 1/1123</t>
  </si>
  <si>
    <t>Bendova</t>
  </si>
  <si>
    <t>70974161</t>
  </si>
  <si>
    <t>Mateřská škola Laudova se speciálními třídami, Praha 6 - Řepy, Laudova 3/1030</t>
  </si>
  <si>
    <t>Laudova</t>
  </si>
  <si>
    <t>70974179</t>
  </si>
  <si>
    <t>Mateřská škola Pastelka, Praha 6 - Řepy, Španielova 27/1316</t>
  </si>
  <si>
    <t>48133876</t>
  </si>
  <si>
    <t>Základní škola genpor. Františka Peřiny, Praha 6 - Řepy, Socháňova 19/1139</t>
  </si>
  <si>
    <t>48133884</t>
  </si>
  <si>
    <t>Základní škola Jana Wericha, Praha 6 - Řepy, Španielova 19/1111</t>
  </si>
  <si>
    <t>00638871</t>
  </si>
  <si>
    <t>Střední odborná škola a Střední odborné učiliště, Praha - Čakovice</t>
  </si>
  <si>
    <t>Ke Stadionu</t>
  </si>
  <si>
    <t>61387835</t>
  </si>
  <si>
    <t>Gymnázium Čakovice, Praha 9, nám. 25. března 100</t>
  </si>
  <si>
    <t>náměstí 25. března</t>
  </si>
  <si>
    <t>63832151</t>
  </si>
  <si>
    <t>Základní škola Fryčovická</t>
  </si>
  <si>
    <t>Fryčovická</t>
  </si>
  <si>
    <t>70883394</t>
  </si>
  <si>
    <t>Mateřská škola Příborská</t>
  </si>
  <si>
    <t>60445939</t>
  </si>
  <si>
    <t>Základní škola a Mateřská škola Tupolevova</t>
  </si>
  <si>
    <t>Dobratická</t>
  </si>
  <si>
    <t>70918805</t>
  </si>
  <si>
    <t>Základní škola Dr. Edvarda Beneše, Praha 9 - Čakovice, náměstí Jiřího Berana 500</t>
  </si>
  <si>
    <t>náměstí Jiřího Berana</t>
  </si>
  <si>
    <t>60446005</t>
  </si>
  <si>
    <t>Základní škola a Mateřská škola generála Františka Fajtla DFC</t>
  </si>
  <si>
    <t>75031388</t>
  </si>
  <si>
    <t>Mateřská škola Čakovice II</t>
  </si>
  <si>
    <t>Slaviborské náměstí</t>
  </si>
  <si>
    <t>75116529</t>
  </si>
  <si>
    <t>Mateřská škola Čakovice III</t>
  </si>
  <si>
    <t>Schoellerova</t>
  </si>
  <si>
    <t>29011647</t>
  </si>
  <si>
    <t>Zařízení školního stravování v Letňanech</t>
  </si>
  <si>
    <t>24215627</t>
  </si>
  <si>
    <t>Mateřská škola a základní škola pro děti s kombinovaným postižením SMILING CROCODILE, o.p.s.</t>
  </si>
  <si>
    <t>Havířovská</t>
  </si>
  <si>
    <t>03012557</t>
  </si>
  <si>
    <t>Základní škola Livingston s.r.o.</t>
  </si>
  <si>
    <t>Vážská</t>
  </si>
  <si>
    <t>71294597</t>
  </si>
  <si>
    <t>Mateřská škola Malkovského, příspěvková organizace</t>
  </si>
  <si>
    <t>Malkovského</t>
  </si>
  <si>
    <t>48114162</t>
  </si>
  <si>
    <t>Akademie tělesné výchovy a sportu PALESTRA - Vyšší odborná škola, spol. s r .o.</t>
  </si>
  <si>
    <t>Slovačíkova</t>
  </si>
  <si>
    <t>25603698</t>
  </si>
  <si>
    <t>Obchodní akademie Praha, s.r.o.</t>
  </si>
  <si>
    <t>Vinořská</t>
  </si>
  <si>
    <t>70987726</t>
  </si>
  <si>
    <t>Mateřská škola Praha 9 - Satalice</t>
  </si>
  <si>
    <t>U obory</t>
  </si>
  <si>
    <t>70920290</t>
  </si>
  <si>
    <t>Mateřská škola Letců, příspěvková organizace</t>
  </si>
  <si>
    <t>Letců</t>
  </si>
  <si>
    <t>60460865</t>
  </si>
  <si>
    <t>Základní škola a Mateřská škola Praha - Vinoř</t>
  </si>
  <si>
    <t>Prachovická</t>
  </si>
  <si>
    <t>61384780</t>
  </si>
  <si>
    <t>Základní škola Praha - Kbely</t>
  </si>
  <si>
    <t>65992911</t>
  </si>
  <si>
    <t>Základní škola, Praha 9 - Satalice, K Cihelně 137</t>
  </si>
  <si>
    <t>K Cihelně</t>
  </si>
  <si>
    <t>71294368</t>
  </si>
  <si>
    <t>Mateřská škola Albrechtická, příspěvková organizace</t>
  </si>
  <si>
    <t>61456217</t>
  </si>
  <si>
    <t xml:space="preserve">Praha 2 </t>
  </si>
  <si>
    <t>Soukromé střední odborné učiliště ATHOZ, spol. s r.o.</t>
  </si>
  <si>
    <t>Pelušková</t>
  </si>
  <si>
    <t>64936643</t>
  </si>
  <si>
    <t>Vyšší odborná škola zdravotnická Suverénního řádu maltézských rytířů</t>
  </si>
  <si>
    <t>Ječná</t>
  </si>
  <si>
    <t>Praha 2</t>
  </si>
  <si>
    <t>61389447</t>
  </si>
  <si>
    <t>Základní škola a Střední škola, Praha 2, Vinohradská 54</t>
  </si>
  <si>
    <t>Vinohradská</t>
  </si>
  <si>
    <t>61388149</t>
  </si>
  <si>
    <t>Gymnázium, Střední odborná škola, Základní škola a Mateřská škola pro sluchově postižené, Praha 2, Ječná 27</t>
  </si>
  <si>
    <t>48133035</t>
  </si>
  <si>
    <t>Základní škola pro žáky s poruchami zraku, Praha 2, nám. Míru 19</t>
  </si>
  <si>
    <t>60436735</t>
  </si>
  <si>
    <t>Odborné učiliště Vyšehrad</t>
  </si>
  <si>
    <t>Vratislavova</t>
  </si>
  <si>
    <t>25602578</t>
  </si>
  <si>
    <t>Soukromá základní škola Integrál pro žáky se specifickými poruchami učení, s.r.o.</t>
  </si>
  <si>
    <t>00638463</t>
  </si>
  <si>
    <t>Českoslovanská akademie obchodní Dr. Edvarda Beneše, střední odborná škola, Praha 2, Resslova 8</t>
  </si>
  <si>
    <t>61386774</t>
  </si>
  <si>
    <t>Obchodní akademie Vinohradská</t>
  </si>
  <si>
    <t>61385301</t>
  </si>
  <si>
    <t>Střední průmyslová škola elektrotechnická, Praha 2, Ječná 30</t>
  </si>
  <si>
    <t>44846738</t>
  </si>
  <si>
    <t>Arcibiskupské gymnázium</t>
  </si>
  <si>
    <t>Korunní</t>
  </si>
  <si>
    <t>61386138</t>
  </si>
  <si>
    <t>Českoslovanská akademie obchodní, střední odborná škola, Praha 2, Resslova 5</t>
  </si>
  <si>
    <t>25127098</t>
  </si>
  <si>
    <t>Střední škola ekonomická se sportovním zaměřením, s.r.o.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</si>
  <si>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</si>
  <si>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</si>
  <si>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</si>
  <si>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00549185</t>
  </si>
  <si>
    <t>Střední škola obchodní</t>
  </si>
  <si>
    <t>Belgická</t>
  </si>
  <si>
    <t>45768561</t>
  </si>
  <si>
    <t>Střední odborná škola sociální svaté Zdislavy</t>
  </si>
  <si>
    <t>48109355</t>
  </si>
  <si>
    <t>Gymnázium Evolution, s.r.o.</t>
  </si>
  <si>
    <t>70873160</t>
  </si>
  <si>
    <t>Jedličkův ústav a Mateřská škola a Základní škola a Střední škola</t>
  </si>
  <si>
    <t>V pevnosti</t>
  </si>
  <si>
    <t>60461101</t>
  </si>
  <si>
    <t>Mateřská škola, Praha 2, Na Děkance 2</t>
  </si>
  <si>
    <t>Na Děkance</t>
  </si>
  <si>
    <t>70890943</t>
  </si>
  <si>
    <t>Mateřská škola, Praha 2, Slovenská 27</t>
  </si>
  <si>
    <t>70890919</t>
  </si>
  <si>
    <t>Mateřská škola, Praha 2, Viničná 1</t>
  </si>
  <si>
    <t>Viničná</t>
  </si>
  <si>
    <t>70890897</t>
  </si>
  <si>
    <t>Mateřská škola s internátní péčí, Praha 2, Španělská 16</t>
  </si>
  <si>
    <t>Španělská</t>
  </si>
  <si>
    <t>70890935</t>
  </si>
  <si>
    <t>Mateřská škola "Trojlístek", Praha 2, Kladská 25</t>
  </si>
  <si>
    <t>70891061</t>
  </si>
  <si>
    <t>Mateřská škola, Praha 2, Šumavská 37</t>
  </si>
  <si>
    <t>47609842</t>
  </si>
  <si>
    <t>Základní škola, Fakultní škola Pedagogické fakulty UK, Praha 2, Slovenská 27</t>
  </si>
  <si>
    <t>47610859</t>
  </si>
  <si>
    <t>Základní škola, Praha 2, Jana Masaryka 21</t>
  </si>
  <si>
    <t>47611928</t>
  </si>
  <si>
    <t>Základní škola a mateřská škola, Praha 2, Na Smetance 1</t>
  </si>
  <si>
    <t>Na Smetance</t>
  </si>
  <si>
    <t>48132926</t>
  </si>
  <si>
    <t>Základní škola, Praha 2, Sázavská 5</t>
  </si>
  <si>
    <t>48134201</t>
  </si>
  <si>
    <t>Základní škola, Praha 2, Botičská 8</t>
  </si>
  <si>
    <t>Botičská</t>
  </si>
  <si>
    <t>49624911</t>
  </si>
  <si>
    <t>Základní škola s rozšířenou výukou jazyků, Fakultní škola Pedagogické fakulty UK, Praha 2, Kladská 1</t>
  </si>
  <si>
    <t>60460318</t>
  </si>
  <si>
    <t>Základní škola a Mateřská škola, Praha 2, Resslova 10</t>
  </si>
  <si>
    <t>47609737</t>
  </si>
  <si>
    <t>Základní škola, Praha 2, Londýnská 34</t>
  </si>
  <si>
    <t>Londýnská</t>
  </si>
  <si>
    <t>47610361</t>
  </si>
  <si>
    <t>Základní škola u svatého Štěpána, Praha 2, Štěpánská 8</t>
  </si>
  <si>
    <t>47610425</t>
  </si>
  <si>
    <t>Základní škola, Praha 2, Vratislavova 13</t>
  </si>
  <si>
    <t>69780111</t>
  </si>
  <si>
    <t>Lauderova mateřská škola, základní škola a gymnázium při Židovské obci v Praze</t>
  </si>
  <si>
    <t>26477475</t>
  </si>
  <si>
    <t>ERTUS - školní jídelny, spol. s r.o.</t>
  </si>
  <si>
    <t>25771159</t>
  </si>
  <si>
    <t>VĚDA základní škola a jazyková škola s právem státní jazykové zkoušky s.r.o.</t>
  </si>
  <si>
    <t>Legerova</t>
  </si>
  <si>
    <t>70848572</t>
  </si>
  <si>
    <t>Mateřská škola a Základní škola, Praha 9, Bártlova 83</t>
  </si>
  <si>
    <t>Bártlova</t>
  </si>
  <si>
    <t>49371185</t>
  </si>
  <si>
    <t>Gymnázium, Praha 9, Chodovická 2250</t>
  </si>
  <si>
    <t>Chodovická</t>
  </si>
  <si>
    <t>70945381</t>
  </si>
  <si>
    <t>Mateřská škola, Praha 9 - Horní Počernice, Chodovická 1900</t>
  </si>
  <si>
    <t>70922144</t>
  </si>
  <si>
    <t>Mateřská škola "U Rybníčku", Praha 9 - Horní Počernice, Křovinovo nám.115</t>
  </si>
  <si>
    <t>Křovinovo náměstí</t>
  </si>
  <si>
    <t>63830817</t>
  </si>
  <si>
    <t>Základní škola a Mateřská škola, Praha 9 - Horní Počernice, Spojenců 1408</t>
  </si>
  <si>
    <t>Spojenců</t>
  </si>
  <si>
    <t>63830809</t>
  </si>
  <si>
    <t>Základní škola, Praha 9 - Horní Počernice, Stoliňská 823</t>
  </si>
  <si>
    <t>Stoliňská</t>
  </si>
  <si>
    <t>63830825</t>
  </si>
  <si>
    <t>Základní škola, Praha 9 - Horní Počernice, Ratibořická 1700</t>
  </si>
  <si>
    <t>Ratibořická</t>
  </si>
  <si>
    <t>14891247</t>
  </si>
  <si>
    <t>Střední odborná škola pro administrativu Evropské unie, Praha 9, Lipí 1911</t>
  </si>
  <si>
    <t>49615378</t>
  </si>
  <si>
    <t>Střední škola hotelnictví a gastronomie SČMSD Praha, s.r.o.</t>
  </si>
  <si>
    <t>Slavětínská</t>
  </si>
  <si>
    <t>49367820</t>
  </si>
  <si>
    <t>Mateřská škola Sedmikráska, Praha 9 - Újezd nad Lesy, Lišická 1502</t>
  </si>
  <si>
    <t>Lišická</t>
  </si>
  <si>
    <t>49371665</t>
  </si>
  <si>
    <t>1. Mateřská škola, Praha 9 - Újezd nad Lesy, Čentická 2222</t>
  </si>
  <si>
    <t>Čentická</t>
  </si>
  <si>
    <t>70947562</t>
  </si>
  <si>
    <t>Mateřská škola Klánovice, Praha 9 - Klánovice, V Žáčku 219</t>
  </si>
  <si>
    <t>V žáčku</t>
  </si>
  <si>
    <t>63832372</t>
  </si>
  <si>
    <t>Mateřská škola Rohožník, Praha 9 - Újezd nad Lesy, Žárovická 1653</t>
  </si>
  <si>
    <t>Žárovická</t>
  </si>
  <si>
    <t>70902461</t>
  </si>
  <si>
    <t>Základní škola Praha - Běchovice</t>
  </si>
  <si>
    <t>Mýtní</t>
  </si>
  <si>
    <t>63833956</t>
  </si>
  <si>
    <t>Masarykova základní škola, Praha 9 - Klánovice, Slavětínská 200</t>
  </si>
  <si>
    <t>70908133</t>
  </si>
  <si>
    <t>Základní škola a mateřská škola Koloděje</t>
  </si>
  <si>
    <t>Lupenická</t>
  </si>
  <si>
    <t>75113961</t>
  </si>
  <si>
    <t>Mateřská škola Sluníčko, Praha 9 - Újezd nad Lesy, Polesná 1690</t>
  </si>
  <si>
    <t>Polesná</t>
  </si>
  <si>
    <t>72070609</t>
  </si>
  <si>
    <t>Mateřská škola Čtyřlístek Praha-Běchovice</t>
  </si>
  <si>
    <t>Za poštovskou zahradou</t>
  </si>
  <si>
    <t>28431634</t>
  </si>
  <si>
    <t>Victoria School, s.r.o., základní škola a mateřská škola</t>
  </si>
  <si>
    <t>Oplanská</t>
  </si>
  <si>
    <t>61385450</t>
  </si>
  <si>
    <t>Základní škola a Střední škola, Praha 10, Vachkova 941</t>
  </si>
  <si>
    <t>Vachkova</t>
  </si>
  <si>
    <t>70925526</t>
  </si>
  <si>
    <t>Mateřská škola Praha - Kolovraty</t>
  </si>
  <si>
    <t>K poště</t>
  </si>
  <si>
    <t>11a</t>
  </si>
  <si>
    <t>45248273</t>
  </si>
  <si>
    <t>Mateřská škola, Praha 10, Za Nadýmačem 927</t>
  </si>
  <si>
    <t>Za Nadýmačem</t>
  </si>
  <si>
    <t>62933671</t>
  </si>
  <si>
    <t>Základní škola U Obory, Praha 10, Vachkova 630</t>
  </si>
  <si>
    <t>62933540</t>
  </si>
  <si>
    <t>Základní škola, Praha 10, nám. Bří Jandusů 2</t>
  </si>
  <si>
    <t>náměstí Bratří Jandusů</t>
  </si>
  <si>
    <t>70926921</t>
  </si>
  <si>
    <t>Základní škola Praha - Kolovraty</t>
  </si>
  <si>
    <t>70971382</t>
  </si>
  <si>
    <t>Školní jídelna, Praha 22, Nové náměstí 1100</t>
  </si>
  <si>
    <t>Nové náměstí</t>
  </si>
  <si>
    <t>72550252</t>
  </si>
  <si>
    <t>Mateřská škola Sluneční, Praha 10, Sluneční 1550/20</t>
  </si>
  <si>
    <t>29054583</t>
  </si>
  <si>
    <t>Mateřská škola Little Gate s.r.o.</t>
  </si>
  <si>
    <t>Květnového povstání</t>
  </si>
  <si>
    <t>02623072</t>
  </si>
  <si>
    <t>Soukromá mateřská škola Pod buky, s.r.o.</t>
  </si>
  <si>
    <t>05282446</t>
  </si>
  <si>
    <t>Mateřská škola Pitkovice, příspěvková organizace, Praha 10, Hlívová 303/4</t>
  </si>
  <si>
    <t>Hlívová</t>
  </si>
  <si>
    <t>70845883</t>
  </si>
  <si>
    <t xml:space="preserve">Praha 3 </t>
  </si>
  <si>
    <t>Základní škola Zahrádka, Praha 3, U Zásobní zahrady 8</t>
  </si>
  <si>
    <t>U zásobní zahrady</t>
  </si>
  <si>
    <t>Praha 3</t>
  </si>
  <si>
    <t>25106970</t>
  </si>
  <si>
    <t>Odborné učiliště pro žáky s více vadami, s.r.o.</t>
  </si>
  <si>
    <t>07116349</t>
  </si>
  <si>
    <t>1. Scio Střední škola, s.r.o.</t>
  </si>
  <si>
    <t>Prokopova</t>
  </si>
  <si>
    <t>61385131</t>
  </si>
  <si>
    <t>Gymnázium Karla Sladkovského, Praha 3, Sladkovského náměstí 8</t>
  </si>
  <si>
    <t>Sladkovského náměstí</t>
  </si>
  <si>
    <t>70107050</t>
  </si>
  <si>
    <t>Obchodní akademie, Praha 3, Kubelíkova 37</t>
  </si>
  <si>
    <t>Kubelíkova</t>
  </si>
  <si>
    <t>61388025</t>
  </si>
  <si>
    <t>Vyšší odborná škola uměleckoprůmyslová a Střední uměleckoprůmyslová škola, Praha 3, Žižkovo náměstí 1</t>
  </si>
  <si>
    <t>60461675</t>
  </si>
  <si>
    <t>Gymnázium Na Pražačce, Praha 3, Nad Ohradou 23</t>
  </si>
  <si>
    <t>Nad Ohradou</t>
  </si>
  <si>
    <t>70874204</t>
  </si>
  <si>
    <t>Gymnázium a Hudební škola hlavního města Prahy, základní umělecká škola</t>
  </si>
  <si>
    <t>70108552</t>
  </si>
  <si>
    <t>Mateřská škola, Praha 3, Jeseniova 98/2593</t>
  </si>
  <si>
    <t>Jeseniova</t>
  </si>
  <si>
    <t>63831317</t>
  </si>
  <si>
    <t>Mateřská škola, Praha 3, Sudoměřská 54/1137</t>
  </si>
  <si>
    <t>Sudoměřská</t>
  </si>
  <si>
    <t>65993152</t>
  </si>
  <si>
    <t>Mateřská škola, Praha 3, Vozová 5/953</t>
  </si>
  <si>
    <t>Vozová</t>
  </si>
  <si>
    <t>63831252</t>
  </si>
  <si>
    <t>Mateřská škola, Praha 3, Na Vrcholu 1a/1955</t>
  </si>
  <si>
    <t>Na vrcholu</t>
  </si>
  <si>
    <t>63831295</t>
  </si>
  <si>
    <t>Mateřská škola, Praha 3, Na Balkáně 74/2590</t>
  </si>
  <si>
    <t>Na Balkáně</t>
  </si>
  <si>
    <t>63831309</t>
  </si>
  <si>
    <t>Waldorfská mateřská škola, Praha 3, Koněvova 240a/2497</t>
  </si>
  <si>
    <t>240a</t>
  </si>
  <si>
    <t>65993110</t>
  </si>
  <si>
    <t>Mateřská škola, Praha 3, nám.Jiřího z Lobkovic 23/119</t>
  </si>
  <si>
    <t>náměstí Jiřího z Lobkovic</t>
  </si>
  <si>
    <t>65993161</t>
  </si>
  <si>
    <t>Mateřská škola Pražačka, Praha 3, Za Žižkovskou vozovnou 17/1700</t>
  </si>
  <si>
    <t>Za žižkovskou vozovnou</t>
  </si>
  <si>
    <t>65992971</t>
  </si>
  <si>
    <t>Mateřská škola, Praha 3, Jeseniova 4,6/1680</t>
  </si>
  <si>
    <t>65993179</t>
  </si>
  <si>
    <t>Mateřská škola U Veverek</t>
  </si>
  <si>
    <t>70108544</t>
  </si>
  <si>
    <t>Mateřská škola, Praha 3, U Zásobní zahrady 6/2697</t>
  </si>
  <si>
    <t>63831261</t>
  </si>
  <si>
    <t>Mateřská škola Milíčův dům, Praha 3, Sauerova 2/1836</t>
  </si>
  <si>
    <t>Sauerova</t>
  </si>
  <si>
    <t>63831406</t>
  </si>
  <si>
    <t>Základní škola a mateřská škola, Praha 3, nám. Jiřího z Lobkovic 22/121</t>
  </si>
  <si>
    <t>63831368</t>
  </si>
  <si>
    <t>Základní škola, Praha 3, Lupáčova 1/1200</t>
  </si>
  <si>
    <t>Lupáčova</t>
  </si>
  <si>
    <t>63831392</t>
  </si>
  <si>
    <t>Základní škola, Praha 3, nám. Jiřího z Poděbrad 7,8/1685</t>
  </si>
  <si>
    <t>63831333</t>
  </si>
  <si>
    <t>Základní škola a mateřská škola, Praha 3, Chelčického 43/2614</t>
  </si>
  <si>
    <t>63831350</t>
  </si>
  <si>
    <t>Základní škola Chmelnice, Praha 3, K Lučinám 18/2500</t>
  </si>
  <si>
    <t>K lučinám</t>
  </si>
  <si>
    <t>63831449</t>
  </si>
  <si>
    <t>Základní škola a mateřská škola Jarov, Praha 3, V Zahrádkách 48/1966</t>
  </si>
  <si>
    <t>V zahrádkách</t>
  </si>
  <si>
    <t>63831341</t>
  </si>
  <si>
    <t>Základní škola, Praha 3, Jeseniova 96/2400</t>
  </si>
  <si>
    <t>63831431</t>
  </si>
  <si>
    <t>Základní škola a mateřská škola Jaroslava Seiferta, Praha 3, Vlkova 31/800</t>
  </si>
  <si>
    <t>Vlkova</t>
  </si>
  <si>
    <t>63831376</t>
  </si>
  <si>
    <t>Základní škola Pražačka, Praha 3, Nad Ohradou 25/1700</t>
  </si>
  <si>
    <t>03180808</t>
  </si>
  <si>
    <t>Mateřská škola - ABC ACADEMY, s.r.o.</t>
  </si>
  <si>
    <t>61385212</t>
  </si>
  <si>
    <t>Mateřská škola, Praha 4, K Podjezdu 2</t>
  </si>
  <si>
    <t>K podjezdu</t>
  </si>
  <si>
    <t>61384666</t>
  </si>
  <si>
    <t>Mateřská škola, Praha 4, V Zápolí 1249</t>
  </si>
  <si>
    <t>V zápolí</t>
  </si>
  <si>
    <t>61385191</t>
  </si>
  <si>
    <t>Mateřská škola, Praha 4, Němčická 16</t>
  </si>
  <si>
    <t>Němčická</t>
  </si>
  <si>
    <t>60435500</t>
  </si>
  <si>
    <t>Základní škola, Praha 4, Školní 700</t>
  </si>
  <si>
    <t>00638722</t>
  </si>
  <si>
    <t>Vyšší odborná škola zdravotnická a Střední zdravotnická škola, Praha 4, 5. května 51</t>
  </si>
  <si>
    <t>71197630</t>
  </si>
  <si>
    <t>Mateřská škola a základní škola speciální Diakonie ČCE Praha</t>
  </si>
  <si>
    <t>V Zápolí</t>
  </si>
  <si>
    <t>60446161</t>
  </si>
  <si>
    <t>Základní škola, Praha 4, Ružinovská 2017</t>
  </si>
  <si>
    <t>Ružinovská</t>
  </si>
  <si>
    <t>60446633</t>
  </si>
  <si>
    <t>Mateřská škola speciální, Praha 4, Na Lysinách 6</t>
  </si>
  <si>
    <t>Na lysinách</t>
  </si>
  <si>
    <t>00638625</t>
  </si>
  <si>
    <t>Střední škola a Mateřská škola Aloyse Klara</t>
  </si>
  <si>
    <t>Krčská</t>
  </si>
  <si>
    <t>63834286</t>
  </si>
  <si>
    <t>Konzervatoř a Vyšší odborná škola Jaroslava Ježka</t>
  </si>
  <si>
    <t>Roškotova</t>
  </si>
  <si>
    <t>00335533</t>
  </si>
  <si>
    <t>Gymnázium Elišky Krásnohorské, Praha 4 - Michle, Ohradní 55</t>
  </si>
  <si>
    <t>Ohradní</t>
  </si>
  <si>
    <t>49626655</t>
  </si>
  <si>
    <t>Konzervatoř Duncan centre, Praha 4, Branická 41</t>
  </si>
  <si>
    <t>Branická</t>
  </si>
  <si>
    <t>60459085</t>
  </si>
  <si>
    <t>Gymnázium, Praha 4, Postupická 3150</t>
  </si>
  <si>
    <t>Postupická</t>
  </si>
  <si>
    <t>00335487</t>
  </si>
  <si>
    <t>Gymnázium, Praha 4, Na Vítězné pláni 1160</t>
  </si>
  <si>
    <t>Na Vítězné pláni</t>
  </si>
  <si>
    <t>25097547</t>
  </si>
  <si>
    <t>Střední škola gastronomická a hotelová s.r.o.</t>
  </si>
  <si>
    <t>Vrbova</t>
  </si>
  <si>
    <t>14891531</t>
  </si>
  <si>
    <t>Střední odborné učiliště, Praha 4, Ohradní 57</t>
  </si>
  <si>
    <t>00335479</t>
  </si>
  <si>
    <t>Gymnázium, Praha 4, Budějovická 680</t>
  </si>
  <si>
    <t>14891522</t>
  </si>
  <si>
    <t>Akademie řemesel Praha - Střední škola technická</t>
  </si>
  <si>
    <t>Zelený pruh</t>
  </si>
  <si>
    <t>48134023</t>
  </si>
  <si>
    <t>Škola Kavčí hory - Mateřská škola, Základní škola a Střední odborná škola služeb, Praha 4, K Sídlišti 840</t>
  </si>
  <si>
    <t>K Sídlišti</t>
  </si>
  <si>
    <t>25133241</t>
  </si>
  <si>
    <t>Škola mezinárodních a veřejných vztahů Praha, Střední odborná škola, Gymnázium, s.r.o.</t>
  </si>
  <si>
    <t>Michelská</t>
  </si>
  <si>
    <t>45247226</t>
  </si>
  <si>
    <t>Evangelická akademie - Vyšší odborná škola sociální práce a střední odborná škola</t>
  </si>
  <si>
    <t>Hrusická</t>
  </si>
  <si>
    <t>26155281</t>
  </si>
  <si>
    <t>Rakouské gymnázium v Praze o.p.s.</t>
  </si>
  <si>
    <t>Na Cikorce</t>
  </si>
  <si>
    <t>61384453</t>
  </si>
  <si>
    <t>Mateřská škola, Praha 4, Jílovská 75</t>
  </si>
  <si>
    <t>Jílovská</t>
  </si>
  <si>
    <t>61384615</t>
  </si>
  <si>
    <t>Mateřská škola, Praha 4, Jitřní 2</t>
  </si>
  <si>
    <t>47611383</t>
  </si>
  <si>
    <t>Mateřská škola, Praha 4, Mezivrší 15</t>
  </si>
  <si>
    <t>Mezivrší</t>
  </si>
  <si>
    <t>61384470</t>
  </si>
  <si>
    <t>Mateřská škola, Praha 4, Přímětická 1247</t>
  </si>
  <si>
    <t>61385204</t>
  </si>
  <si>
    <t>Mateřská škola, Praha 4, Voráčovská 2</t>
  </si>
  <si>
    <t>Voráčovská</t>
  </si>
  <si>
    <t>61384631</t>
  </si>
  <si>
    <t>Mateřská škola, Praha 4, Fillova 11</t>
  </si>
  <si>
    <t>Fillova</t>
  </si>
  <si>
    <t>48132900</t>
  </si>
  <si>
    <t>Základní škola, Praha 4, Na Líše 16</t>
  </si>
  <si>
    <t>Na líše</t>
  </si>
  <si>
    <t>61384755</t>
  </si>
  <si>
    <t>Základní škola, Praha 4, Poláčkova 1067</t>
  </si>
  <si>
    <t>Poláčkova</t>
  </si>
  <si>
    <t>47611669</t>
  </si>
  <si>
    <t>Mateřská škola BoTa, Praha 4, Boleslavova 1a</t>
  </si>
  <si>
    <t>Boleslavova</t>
  </si>
  <si>
    <t>61385026</t>
  </si>
  <si>
    <t>Mateřská škola Alšovy sady, Praha 4, Na Větrově 22</t>
  </si>
  <si>
    <t>Na Větrově</t>
  </si>
  <si>
    <t>61384241</t>
  </si>
  <si>
    <t>Spořilovská mateřská škola, Praha 4, Jihozápadní 4</t>
  </si>
  <si>
    <t>Jihozápadní IV</t>
  </si>
  <si>
    <t>61384411</t>
  </si>
  <si>
    <t>Mateřská škola Matěchova, Praha 4, Halasova 1069</t>
  </si>
  <si>
    <t>61384402</t>
  </si>
  <si>
    <t>Mateřská škola, Praha 4, Na Zvoničce 13</t>
  </si>
  <si>
    <t>Na Zvoničce</t>
  </si>
  <si>
    <t>61384119</t>
  </si>
  <si>
    <t>Mateřská škola Na Chodovci, Praha 4, Měchenická 2540</t>
  </si>
  <si>
    <t>Měchenická</t>
  </si>
  <si>
    <t>61384771</t>
  </si>
  <si>
    <t>Krčská mateřská škola, Praha 4, Tajovského 1309</t>
  </si>
  <si>
    <t>61384658</t>
  </si>
  <si>
    <t>Mateřská škola 4 pastelky, Praha 4, Sedlčanská 14</t>
  </si>
  <si>
    <t>Sedlčanská</t>
  </si>
  <si>
    <t>61384526</t>
  </si>
  <si>
    <t>Mateřská škola, Praha 4, Svojšovická 3</t>
  </si>
  <si>
    <t>Svojšovická</t>
  </si>
  <si>
    <t>61386448</t>
  </si>
  <si>
    <t>Mateřská škola Trojlístek, Praha 4, Bezová 4</t>
  </si>
  <si>
    <t>47611413</t>
  </si>
  <si>
    <t>Základní škola s rozšířenou výukou jazyků, Praha 4, Jeremenkova 1003</t>
  </si>
  <si>
    <t>66a</t>
  </si>
  <si>
    <t>45242810</t>
  </si>
  <si>
    <t>Základní škola, Praha 4, Bítovská 1</t>
  </si>
  <si>
    <t>Bítovská</t>
  </si>
  <si>
    <t>61384216</t>
  </si>
  <si>
    <t>Základní škola, Praha 4, Jílovská 1100</t>
  </si>
  <si>
    <t>47611642</t>
  </si>
  <si>
    <t>Základní škola U Krčského lesa, Praha 4, Jánošíkova 1320</t>
  </si>
  <si>
    <t>60435917</t>
  </si>
  <si>
    <t>Základní škola s rozšířenou výukou jazyků, Praha 4, Filosofská 3, příspěvková organizace</t>
  </si>
  <si>
    <t>Filosofská</t>
  </si>
  <si>
    <t>60436221</t>
  </si>
  <si>
    <t>První jazyková základní škola v Praze 4, Praha 4, Horáčkova 1100</t>
  </si>
  <si>
    <t>Horáčkova</t>
  </si>
  <si>
    <t>61384704</t>
  </si>
  <si>
    <t>Základní škola, Praha 4, Na Chodovci 54</t>
  </si>
  <si>
    <t>Na Chodovci</t>
  </si>
  <si>
    <t>61386201</t>
  </si>
  <si>
    <t>Základní škola, Praha 4, Křesomyslova 2</t>
  </si>
  <si>
    <t>Křesomyslova</t>
  </si>
  <si>
    <t>60435348</t>
  </si>
  <si>
    <t>Základní škola a Mateřská škola, Praha 4, Mendíků 2</t>
  </si>
  <si>
    <t>Mendíků</t>
  </si>
  <si>
    <t>60435909</t>
  </si>
  <si>
    <t>Základní škola s rozšířenou výukou matematiky a přírodovědných předmětů, Praha 4, Na Planině 1393</t>
  </si>
  <si>
    <t>Na planině</t>
  </si>
  <si>
    <t>61384828</t>
  </si>
  <si>
    <t>Základní škola, Praha 4, Jižní IV., 10</t>
  </si>
  <si>
    <t>Jižní IV</t>
  </si>
  <si>
    <t>60435674</t>
  </si>
  <si>
    <t>Základní škola a Mateřská škola, Praha 4, Ohradní 49</t>
  </si>
  <si>
    <t>47611456</t>
  </si>
  <si>
    <t>Základní škola, Praha 4, Táborská 45</t>
  </si>
  <si>
    <t>61384518</t>
  </si>
  <si>
    <t>Základní škola a Mateřská škola, Praha 4, Sdružení 1080</t>
  </si>
  <si>
    <t>Sdružení</t>
  </si>
  <si>
    <t>60435640</t>
  </si>
  <si>
    <t>Základní škola, Praha 4, Plamínkové 2</t>
  </si>
  <si>
    <t>Plamínkové</t>
  </si>
  <si>
    <t>62931377</t>
  </si>
  <si>
    <t>Základní škola Kunratice, Praha 4, Předškolní 420</t>
  </si>
  <si>
    <t>61384224</t>
  </si>
  <si>
    <t>Základní škola, Praha 4, Nedvědovo náměstí 140</t>
  </si>
  <si>
    <t>Nedvědovo náměstí</t>
  </si>
  <si>
    <t>60446170</t>
  </si>
  <si>
    <t>Základní škola, Praha 4, Boleslavova 1</t>
  </si>
  <si>
    <t>60446714</t>
  </si>
  <si>
    <t>Základní škola a Mateřská škola při Thomayerově nemocnici, Praha 4, Vídeňská 800</t>
  </si>
  <si>
    <t>25703773</t>
  </si>
  <si>
    <t>Dětské integrační centrum a mateřská škola, s.r.o.</t>
  </si>
  <si>
    <t>Hurbanova</t>
  </si>
  <si>
    <t>25753487</t>
  </si>
  <si>
    <t>GTH zařízení školního stravování, spol. s r.o.</t>
  </si>
  <si>
    <t>Vyskočilova</t>
  </si>
  <si>
    <t>24318582</t>
  </si>
  <si>
    <t>Základní škola Square s.r.o.</t>
  </si>
  <si>
    <t>Svatoslavova</t>
  </si>
  <si>
    <t>71219293</t>
  </si>
  <si>
    <t>Střední škola - Waldorfské lyceum</t>
  </si>
  <si>
    <t>71340904</t>
  </si>
  <si>
    <t>Křesťanská střední škola, základní škola a mateřská škola Elijáš, Praha 4 - Michle</t>
  </si>
  <si>
    <t>27907538</t>
  </si>
  <si>
    <t>G.A.P.education, střední škola s.r.o.</t>
  </si>
  <si>
    <t>75151073</t>
  </si>
  <si>
    <t>Gymnázium Milady Horákové</t>
  </si>
  <si>
    <t>28416953</t>
  </si>
  <si>
    <t>MATEŘSKÁ ŠKOLA ZEMĚKOULE s.r.o.</t>
  </si>
  <si>
    <t>K Zeleným domkům</t>
  </si>
  <si>
    <t>28999657</t>
  </si>
  <si>
    <t>Mateřská škola a Základní škola U vrbiček s.r.o.</t>
  </si>
  <si>
    <t>náměstí Prezidenta Masaryka</t>
  </si>
  <si>
    <t>71341340</t>
  </si>
  <si>
    <t>Mateřská škola, základní škola a gymnázium sv. Augustina</t>
  </si>
  <si>
    <t>Hornokrčská</t>
  </si>
  <si>
    <t>24164518</t>
  </si>
  <si>
    <t>Royal kindergarten mateřská škola s.r.o.</t>
  </si>
  <si>
    <t>Golčova</t>
  </si>
  <si>
    <t>25106805</t>
  </si>
  <si>
    <t>CHARLY AMUSEMENT - zařízení školního stravování, spol. s r.o.</t>
  </si>
  <si>
    <t>01416715</t>
  </si>
  <si>
    <t>Mateřská škola umělecká - Muška</t>
  </si>
  <si>
    <t>Zlatokorunská</t>
  </si>
  <si>
    <t>24303364</t>
  </si>
  <si>
    <t>Žiraifka - mateřská škola, s.r.o.</t>
  </si>
  <si>
    <t>U krčské vodárny</t>
  </si>
  <si>
    <t>24266965</t>
  </si>
  <si>
    <t>Mateřská škola Fun 4 kids, s.r.o.</t>
  </si>
  <si>
    <t>02046504</t>
  </si>
  <si>
    <t>Základní škola COMPASS s.r.o.</t>
  </si>
  <si>
    <t>66000262</t>
  </si>
  <si>
    <t>FUTURUM FAMILY a BENJAMINEK mateřská škola o.p.s.</t>
  </si>
  <si>
    <t>Hausmannova</t>
  </si>
  <si>
    <t>24800571</t>
  </si>
  <si>
    <t>Firemní školky - Mateřská škola s.r.o.</t>
  </si>
  <si>
    <t>04573374</t>
  </si>
  <si>
    <t>Mateřská škola a jesle PlayWisely, z.ú.</t>
  </si>
  <si>
    <t>Šťastného</t>
  </si>
  <si>
    <t>22756281</t>
  </si>
  <si>
    <t>Montessori základní škola Archa, z.s.</t>
  </si>
  <si>
    <t>U vápenné skály</t>
  </si>
  <si>
    <t>07231881</t>
  </si>
  <si>
    <t>4. ScioŠkola Praha - základní škola, s.r.o.</t>
  </si>
  <si>
    <t>06548733</t>
  </si>
  <si>
    <t>Základní škola s rozšířenou výukou tělesné výchovy, Praha 4, Jitřní 185, příspěvková organizace</t>
  </si>
  <si>
    <t>48134333</t>
  </si>
  <si>
    <t>Dětský diagnostický ústav, základní škola a školní jídelna, Praha 4, U Michelského lesa 222</t>
  </si>
  <si>
    <t>U Michelského lesa</t>
  </si>
  <si>
    <t>70845964</t>
  </si>
  <si>
    <t>Základní škola, Praha 5, Pod Radnicí 5</t>
  </si>
  <si>
    <t>Pod radnicí</t>
  </si>
  <si>
    <t>48134058</t>
  </si>
  <si>
    <t>Střední škola, Základní škola a Mateřská škola pro sluchově postižené, Praha 5, Výmolova 169</t>
  </si>
  <si>
    <t>Výmolova</t>
  </si>
  <si>
    <t>67774172</t>
  </si>
  <si>
    <t>Základní škola pro žáky se specifickými poruchami chování</t>
  </si>
  <si>
    <t>Na Zlíchově</t>
  </si>
  <si>
    <t>61385271</t>
  </si>
  <si>
    <t>Gymnázium, Praha 5, Na Zatlance 11</t>
  </si>
  <si>
    <t>Na Zatlance</t>
  </si>
  <si>
    <t>61385701</t>
  </si>
  <si>
    <t>Gymnázium Christiana Dopplera</t>
  </si>
  <si>
    <t>61386855</t>
  </si>
  <si>
    <t>Smíchovská střední průmyslová škola, Praha 5, Preslova 25</t>
  </si>
  <si>
    <t>61385298</t>
  </si>
  <si>
    <t>Gymnázium, Praha 5, Nad Kavalírkou 1</t>
  </si>
  <si>
    <t>Nad Kavalírkou</t>
  </si>
  <si>
    <t>60446242</t>
  </si>
  <si>
    <t>Hotelová škola Radlická</t>
  </si>
  <si>
    <t>Radlická</t>
  </si>
  <si>
    <t>14891263</t>
  </si>
  <si>
    <t>Střední škola a vyšší odborná škola umělecká a řemeslná</t>
  </si>
  <si>
    <t>Nový Zlíchov</t>
  </si>
  <si>
    <t>25632141</t>
  </si>
  <si>
    <t>Střední průmyslová škola dopravní, a.s.</t>
  </si>
  <si>
    <t>217a</t>
  </si>
  <si>
    <t>25106121</t>
  </si>
  <si>
    <t>Taneční centrum Praha - konzervatoř, zapsaný ústav, zkráceně Taneční centrum Praha - konzervatoř, z. ú.</t>
  </si>
  <si>
    <t>Pod Žvahovem</t>
  </si>
  <si>
    <t>21b</t>
  </si>
  <si>
    <t>70107815</t>
  </si>
  <si>
    <t>Mateřská škola, Praha 5 - Barrandov, Kurandové 669, příspěvková organizace</t>
  </si>
  <si>
    <t>Kurandové</t>
  </si>
  <si>
    <t>70107637</t>
  </si>
  <si>
    <t>Mateřská škola, Praha 5 - Barrandov, Lohniského 830, příspěvková organizace</t>
  </si>
  <si>
    <t>Lohniského</t>
  </si>
  <si>
    <t>70107785</t>
  </si>
  <si>
    <t>Mateřská škola, Praha 5 - Smíchov, Kroupova 2775, příspěvková organizace</t>
  </si>
  <si>
    <t>Kroupova</t>
  </si>
  <si>
    <t>70107769</t>
  </si>
  <si>
    <t>Mateřská škola "Slunéčko" Praha 5 - Košíře, Beníškové 988, příspěvková organizace</t>
  </si>
  <si>
    <t>Beníškové</t>
  </si>
  <si>
    <t>70107742</t>
  </si>
  <si>
    <t>Mateřská škola se speciálními třídami DUHA Praha 5 - Košíře, Trojdílná 1117, příspěvková organizace</t>
  </si>
  <si>
    <t>Trojdílná</t>
  </si>
  <si>
    <t>70107751</t>
  </si>
  <si>
    <t>Mateřská škola, Praha 5 - Košíře, Podbělohorská 2185, příspěvková organizace</t>
  </si>
  <si>
    <t>Podbělohorská</t>
  </si>
  <si>
    <t>70107777</t>
  </si>
  <si>
    <t>Mateřská škola "U Krtečka" Praha 5 - Motol, Kudrnova 235, příspěvková organizace</t>
  </si>
  <si>
    <t>Kudrnova</t>
  </si>
  <si>
    <t>70107793</t>
  </si>
  <si>
    <t>Mateřská škola, Praha 5 - Smíchov, Nad Palatou 613, příspěvková organizace</t>
  </si>
  <si>
    <t>Nad Palatou</t>
  </si>
  <si>
    <t>70107726</t>
  </si>
  <si>
    <t>Mateřská škola, Praha 5 - Smíchov, U Železničního mostu 2629, příspěvková organizace</t>
  </si>
  <si>
    <t>U železničního mostu</t>
  </si>
  <si>
    <t>70107572</t>
  </si>
  <si>
    <t>Mateřská škola, Praha 5 - Barrandov, Lohniského 851, příspěvková organizace</t>
  </si>
  <si>
    <t>70107564</t>
  </si>
  <si>
    <t>Mateřská škola, Praha 5 - Barrandov, Tréglova 780, příspěvková organizace</t>
  </si>
  <si>
    <t>Tréglova</t>
  </si>
  <si>
    <t>70108170</t>
  </si>
  <si>
    <t>Mateřská škola, Praha 5 - Košíře, Peroutkova 1004, příspěvková organizace</t>
  </si>
  <si>
    <t>Peroutkova</t>
  </si>
  <si>
    <t>70107581</t>
  </si>
  <si>
    <t>Mateřská škola, Praha 5 - Hlubočepy, Hlubočepská 90, příspěvková organizace</t>
  </si>
  <si>
    <t>Hlubočepská</t>
  </si>
  <si>
    <t>69781869</t>
  </si>
  <si>
    <t>Fakultní základní škola s rozšířenou výukou jazyků při PedF UK, Praha 5 - Smíchov, Drtinova 1/1861, příspěvková organizace</t>
  </si>
  <si>
    <t>69781745</t>
  </si>
  <si>
    <t>Fakultní základní škola a mateřská škola Barrandov II při PedF UK, Praha 5 - Hlubočepy, V Remízku 7/919, příspěvková organizace</t>
  </si>
  <si>
    <t>V Remízku</t>
  </si>
  <si>
    <t>44851987</t>
  </si>
  <si>
    <t>Základní škola a mateřská škola Praha 5 - Smíchov, Grafická 13/1060, příspěvková organizace</t>
  </si>
  <si>
    <t>Grafická</t>
  </si>
  <si>
    <t>65990722</t>
  </si>
  <si>
    <t>Základní škola waldorfská, Praha 5 - Jinonice, Butovická 228/9, příspěvková organizace</t>
  </si>
  <si>
    <t>69781877</t>
  </si>
  <si>
    <t>Základní škola a mateřská škola Praha 5 - Košíře, Weberova 1/1090, příspěvková organizace</t>
  </si>
  <si>
    <t>Weberova</t>
  </si>
  <si>
    <t>70107416</t>
  </si>
  <si>
    <t>Základní škola a mateřská škola Praha 5 - Smíchov, Kořenského 10/760, příspěvková organizace</t>
  </si>
  <si>
    <t>Kořenského</t>
  </si>
  <si>
    <t>70108391</t>
  </si>
  <si>
    <t>Základní škola a mateřská škola Praha - Slivenec, Ke Smíchovu 16</t>
  </si>
  <si>
    <t>Ke Smíchovu</t>
  </si>
  <si>
    <t>69781885</t>
  </si>
  <si>
    <t>Základní škola Praha 5 - Smíchov, Podbělohorská 26/720, příspěvková organizace</t>
  </si>
  <si>
    <t>69781931</t>
  </si>
  <si>
    <t>Základní škola a mateřská škola Praha 5 - Radlice, Radlická 140/115, příspěvková organizace</t>
  </si>
  <si>
    <t>69781907</t>
  </si>
  <si>
    <t>Základní škola a mateřská škola Praha 5 - Smíchov, U Santošky 1/1007, příspěvková organizace</t>
  </si>
  <si>
    <t>U Santošky</t>
  </si>
  <si>
    <t>69781761</t>
  </si>
  <si>
    <t>Základní škola Praha 5 - Košíře, Nepomucká 1/139, příspěvková organizace</t>
  </si>
  <si>
    <t>Nepomucká</t>
  </si>
  <si>
    <t>70107661</t>
  </si>
  <si>
    <t>Tyršova základní škola a mateřská škola Praha 5 - Jinonice, U Tyršovy školy 1/430, příspěvková organizace</t>
  </si>
  <si>
    <t>U Tyršovy školy</t>
  </si>
  <si>
    <t>65993527</t>
  </si>
  <si>
    <t>Základní škola a mateřská škola Barrandov, Praha 5 - Hlubočepy, Chaplinovo nám. 1/615, příspěvková organizace</t>
  </si>
  <si>
    <t>Chaplinovo náměstí</t>
  </si>
  <si>
    <t>61386901</t>
  </si>
  <si>
    <t>Gymnázium pro zrakově postižené a Střední odborná škola pro zrakově postižené, Praha 5, Radlická 115</t>
  </si>
  <si>
    <t>63831708</t>
  </si>
  <si>
    <t>Mateřská škola speciální Sluníčko, Praha 5, Deylova 3</t>
  </si>
  <si>
    <t>Deylova</t>
  </si>
  <si>
    <t>25136241</t>
  </si>
  <si>
    <t>Německá škola v Praze s.r.o. - zahraniční škola a gymnázium</t>
  </si>
  <si>
    <t>Schwarzenberská</t>
  </si>
  <si>
    <t>27118657</t>
  </si>
  <si>
    <t>Mateřská škola V Úvalu o.p.s.</t>
  </si>
  <si>
    <t>24159981</t>
  </si>
  <si>
    <t>Mateřská škola Začít spolu s.r.o.</t>
  </si>
  <si>
    <t>V úvalu</t>
  </si>
  <si>
    <t>28414756</t>
  </si>
  <si>
    <t>Montessori školy Andílek - mateřská škola a základní škola, o.p.s.</t>
  </si>
  <si>
    <t>Pod Radnicí</t>
  </si>
  <si>
    <t>01848160</t>
  </si>
  <si>
    <t>Villa Luna mateřská škola s.r.o.</t>
  </si>
  <si>
    <t>113e</t>
  </si>
  <si>
    <t>44569165</t>
  </si>
  <si>
    <t>Sodexo - integrovaný facility management a zařízení školního stravování s.r.o.</t>
  </si>
  <si>
    <t>06919448</t>
  </si>
  <si>
    <t>Základní škola Praha 5 - Hlubočepy, Pod Žvahovem 463, příspěvková organizace</t>
  </si>
  <si>
    <t>07529791</t>
  </si>
  <si>
    <t>Mateřská škola Little fox s.r.o.</t>
  </si>
  <si>
    <t>K Cikánce</t>
  </si>
  <si>
    <t>48134368</t>
  </si>
  <si>
    <t>Střední škola, základní škola a mateřská škola pro sluchově postižené, Praha 5, Holečkova 4</t>
  </si>
  <si>
    <t>61388246</t>
  </si>
  <si>
    <t>Gymnázium Jana Keplera, Praha 6, Parléřova 2</t>
  </si>
  <si>
    <t>Parléřova</t>
  </si>
  <si>
    <t>70920613</t>
  </si>
  <si>
    <t>Mateřská škola Čínská</t>
  </si>
  <si>
    <t>Čínská</t>
  </si>
  <si>
    <t>70920753</t>
  </si>
  <si>
    <t>Mateřská škola Na Okraji</t>
  </si>
  <si>
    <t>Maříkova</t>
  </si>
  <si>
    <t>70886466</t>
  </si>
  <si>
    <t>Mateřská škola Terronská</t>
  </si>
  <si>
    <t>Terronská</t>
  </si>
  <si>
    <t>68407157</t>
  </si>
  <si>
    <t>Základní škola speciální a Praktická škola, Praha 6, Rooseveltova 8</t>
  </si>
  <si>
    <t>64947629</t>
  </si>
  <si>
    <t>Střední škola knižní kultury, o.p.s.</t>
  </si>
  <si>
    <t>José Martího</t>
  </si>
  <si>
    <t>25122690</t>
  </si>
  <si>
    <t>Pražská taneční konzervatoř a střední odborná škola, s.r.o.</t>
  </si>
  <si>
    <t>49625446</t>
  </si>
  <si>
    <t>Gymnázium, Praha 6, Nad Alejí 1952</t>
  </si>
  <si>
    <t>Nad Alejí</t>
  </si>
  <si>
    <t>00639494</t>
  </si>
  <si>
    <t>Střední odborná škola civilního letectví, Praha - Ruzyně</t>
  </si>
  <si>
    <t>K letišti</t>
  </si>
  <si>
    <t>25625845</t>
  </si>
  <si>
    <t>Základní škola Duhovka, s.r.o.</t>
  </si>
  <si>
    <t>Nad Kajetánkou</t>
  </si>
  <si>
    <t>70885419</t>
  </si>
  <si>
    <t>Waldorfská mateřská škola</t>
  </si>
  <si>
    <t>Dusíkova</t>
  </si>
  <si>
    <t>70886857</t>
  </si>
  <si>
    <t>Mateřská škola Jílkova</t>
  </si>
  <si>
    <t>Jílkova</t>
  </si>
  <si>
    <t>70942897</t>
  </si>
  <si>
    <t>Mateřská škola Libocká</t>
  </si>
  <si>
    <t>Libocká</t>
  </si>
  <si>
    <t>70920605</t>
  </si>
  <si>
    <t>Mateřská škola Parléřova</t>
  </si>
  <si>
    <t>70885401</t>
  </si>
  <si>
    <t>Mateřská škola Sbíhavá</t>
  </si>
  <si>
    <t>Sbíhavá II</t>
  </si>
  <si>
    <t>70921539</t>
  </si>
  <si>
    <t>Mateřská škola Šmolíkova</t>
  </si>
  <si>
    <t>Šmolíkova</t>
  </si>
  <si>
    <t>70921580</t>
  </si>
  <si>
    <t>Mateřská škola Motýlek</t>
  </si>
  <si>
    <t>Arabská</t>
  </si>
  <si>
    <t>70920761</t>
  </si>
  <si>
    <t>Mateřská škola Volavkova</t>
  </si>
  <si>
    <t>Volavkova</t>
  </si>
  <si>
    <t>70992223</t>
  </si>
  <si>
    <t>Mateřská škola Gagarinova</t>
  </si>
  <si>
    <t>70992231</t>
  </si>
  <si>
    <t>Mateřská škola K Roztokům</t>
  </si>
  <si>
    <t>K Roztokům</t>
  </si>
  <si>
    <t>70885397</t>
  </si>
  <si>
    <t>Mateřská škola Bubeníčkova</t>
  </si>
  <si>
    <t>Bubeníčkova</t>
  </si>
  <si>
    <t>70945276</t>
  </si>
  <si>
    <t>Mateřská škola Charlese de Gaulla</t>
  </si>
  <si>
    <t>Charlese de Gaulla</t>
  </si>
  <si>
    <t>70942676</t>
  </si>
  <si>
    <t>Mateřská škola Juárezova</t>
  </si>
  <si>
    <t>Českomalínská</t>
  </si>
  <si>
    <t>63834359</t>
  </si>
  <si>
    <t>Mateřská škola Meziškolská</t>
  </si>
  <si>
    <t>Sartoriova</t>
  </si>
  <si>
    <t>70920681</t>
  </si>
  <si>
    <t>Mateřská škola Na Dlouhém lánu</t>
  </si>
  <si>
    <t>Nechanského</t>
  </si>
  <si>
    <t>70920494</t>
  </si>
  <si>
    <t>Mateřská škola Vokovická</t>
  </si>
  <si>
    <t>Vokovická</t>
  </si>
  <si>
    <t>70886423</t>
  </si>
  <si>
    <t>Mateřská škola Velvarská</t>
  </si>
  <si>
    <t>Velvarská</t>
  </si>
  <si>
    <t>65994027</t>
  </si>
  <si>
    <t>Fakultní mateřská škola se speciální péčí</t>
  </si>
  <si>
    <t>70106576</t>
  </si>
  <si>
    <t>Základní škola Járy Cimrmana Lysolaje</t>
  </si>
  <si>
    <t>60434651</t>
  </si>
  <si>
    <t>Základní škola Mikoláše Alše, Praha - Suchdol, Suchdolská 360</t>
  </si>
  <si>
    <t>Suchdolská</t>
  </si>
  <si>
    <t>48133809</t>
  </si>
  <si>
    <t>Základní škola a Mateřská škola Červený vrch, Praha 6, Alžírská 26</t>
  </si>
  <si>
    <t>Alžírská</t>
  </si>
  <si>
    <t>48133833</t>
  </si>
  <si>
    <t>Základní škola a Mateřská škola, Praha 6, Bílá 1</t>
  </si>
  <si>
    <t>68407122</t>
  </si>
  <si>
    <t>Základní škola a Mateřská škola, Praha 6, Na Dlouhém lánu 43</t>
  </si>
  <si>
    <t>Na dlouhém lánu</t>
  </si>
  <si>
    <t>48133795</t>
  </si>
  <si>
    <t>Základní škola Petřiny - sever, Praha 6, Na Okraji 43</t>
  </si>
  <si>
    <t>Na okraji</t>
  </si>
  <si>
    <t>49624521</t>
  </si>
  <si>
    <t>Základní škola a Mateřská škola T. G. Masaryka, Praha 6, náměstí Českého povstání 6</t>
  </si>
  <si>
    <t>náměstí Českého povstání</t>
  </si>
  <si>
    <t>48133850</t>
  </si>
  <si>
    <t>Základní škola a Mateřská škola Antonína Čermáka, Praha 6</t>
  </si>
  <si>
    <t>Antonína Čermáka</t>
  </si>
  <si>
    <t>48133892</t>
  </si>
  <si>
    <t>Základní škola a Mateřská škola Emy Destinnové, Praha 6, náměstí Svobody 3/930</t>
  </si>
  <si>
    <t>67798543</t>
  </si>
  <si>
    <t>Základní škola a Mateřská škola, Praha 6, náměstí Svobody 2</t>
  </si>
  <si>
    <t>48133906</t>
  </si>
  <si>
    <t>Základní škola Norbertov, Praha 6, Norbertov 1</t>
  </si>
  <si>
    <t>Norbertov</t>
  </si>
  <si>
    <t>48133761</t>
  </si>
  <si>
    <t>Základní škola, Praha 6, Pod Marjánkou 2</t>
  </si>
  <si>
    <t>Pod Marjánkou</t>
  </si>
  <si>
    <t>48133787</t>
  </si>
  <si>
    <t>Základní škola Hanspaulka a Mateřská škola Kohoutek, Praha 6, Sušická 29</t>
  </si>
  <si>
    <t>Sušická</t>
  </si>
  <si>
    <t>48133779</t>
  </si>
  <si>
    <t>Základní škola a Mateřská škola Věry Čáslavské, Praha 6</t>
  </si>
  <si>
    <t>Šantrochova</t>
  </si>
  <si>
    <t>48133817</t>
  </si>
  <si>
    <t>Základní škola a Mateřská škola J. A. Komenského, Praha 6, U Dělnického cvičiště 1</t>
  </si>
  <si>
    <t>U Dělnického cvičiště</t>
  </si>
  <si>
    <t>48133914</t>
  </si>
  <si>
    <t>Základní škola Dědina, Praha 6, Žukovského 6</t>
  </si>
  <si>
    <t>Žukovského</t>
  </si>
  <si>
    <t>49624539</t>
  </si>
  <si>
    <t>Základní škola a mateřská škola, Praha - Nebušice</t>
  </si>
  <si>
    <t>Nebušická</t>
  </si>
  <si>
    <t>63834341</t>
  </si>
  <si>
    <t>Základní škola Marjánka, Praha 6, Bělohorská 52</t>
  </si>
  <si>
    <t>Bělohorská</t>
  </si>
  <si>
    <t>27182789</t>
  </si>
  <si>
    <t>Vyšší odborná škola ČUS, s.r.o.</t>
  </si>
  <si>
    <t>Zátopkova</t>
  </si>
  <si>
    <t>27141284</t>
  </si>
  <si>
    <t>Soukromá základní škola Cesta k úspěchu v Praze, s.r.o.</t>
  </si>
  <si>
    <t>U Hadovky</t>
  </si>
  <si>
    <t>28389867</t>
  </si>
  <si>
    <t>Mateřská škola Duhovka, s.r.o.</t>
  </si>
  <si>
    <t>Pevnostní</t>
  </si>
  <si>
    <t>25735624</t>
  </si>
  <si>
    <t>Anglo - německá obchodní akademie a.s.</t>
  </si>
  <si>
    <t>28519451</t>
  </si>
  <si>
    <t>Mateřská škola b fresh s.r.o.</t>
  </si>
  <si>
    <t>U Ladronky</t>
  </si>
  <si>
    <t>28964187</t>
  </si>
  <si>
    <t>Mateřská škola Bambíno s.r.o.</t>
  </si>
  <si>
    <t>České družiny</t>
  </si>
  <si>
    <t>28400968</t>
  </si>
  <si>
    <t>Bionea - zařízení školního stravování s.r.o.</t>
  </si>
  <si>
    <t>K Tuchoměřicům</t>
  </si>
  <si>
    <t>71341315</t>
  </si>
  <si>
    <t>Univerzitní základní škola a mateřská škola Lvíčata</t>
  </si>
  <si>
    <t>Thákurova</t>
  </si>
  <si>
    <t>71294074</t>
  </si>
  <si>
    <t>Mateřská škola Pampeliška</t>
  </si>
  <si>
    <t>Mateřská</t>
  </si>
  <si>
    <t>01921061</t>
  </si>
  <si>
    <t>SmartFox Education - mateřská škola s.r.o.</t>
  </si>
  <si>
    <t>Loutkářská</t>
  </si>
  <si>
    <t>01526936</t>
  </si>
  <si>
    <t>Mateřská škola Housenka s.r.o.</t>
  </si>
  <si>
    <t>Na pískách</t>
  </si>
  <si>
    <t>03036600</t>
  </si>
  <si>
    <t>Střední zahradnická škola a Střední odborné učiliště s.r.o.</t>
  </si>
  <si>
    <t>Veleslavínská</t>
  </si>
  <si>
    <t>02556031</t>
  </si>
  <si>
    <t>Střední škola hotelnictví a gastronomie International, s.r.o.</t>
  </si>
  <si>
    <t>05317266</t>
  </si>
  <si>
    <t>Global Minded mateřská škola a základní škola s.r.o.</t>
  </si>
  <si>
    <t>V Podbabě</t>
  </si>
  <si>
    <t>25107500</t>
  </si>
  <si>
    <t xml:space="preserve">Praha 7 </t>
  </si>
  <si>
    <t>Gymnázium Přírodní škola, o.p.s.</t>
  </si>
  <si>
    <t>Letohradská</t>
  </si>
  <si>
    <t>Praha 7</t>
  </si>
  <si>
    <t>70997365</t>
  </si>
  <si>
    <t>Základní škola, Praha 7, Trojská 110</t>
  </si>
  <si>
    <t>Trojská</t>
  </si>
  <si>
    <t>25142101</t>
  </si>
  <si>
    <t>Trojské gymnázium s.r.o.</t>
  </si>
  <si>
    <t>62956191</t>
  </si>
  <si>
    <t>Vyšší odborná škola cestovního ruchu a mezinárodního obchodního styku, spol. s r.o.</t>
  </si>
  <si>
    <t>25107186</t>
  </si>
  <si>
    <t>Gymnázium Duhovka s.r.o.</t>
  </si>
  <si>
    <t>Ortenovo náměstí</t>
  </si>
  <si>
    <t>61385891</t>
  </si>
  <si>
    <t>Vyšší odborná škola oděvního návrhářství a Střední průmyslová škola oděvní, Praha 7, Jablonského 3</t>
  </si>
  <si>
    <t>48546119</t>
  </si>
  <si>
    <t>Bratrská škola - církevní základní škola</t>
  </si>
  <si>
    <t>Rajská</t>
  </si>
  <si>
    <t>25607341</t>
  </si>
  <si>
    <t>SCOLAREST - zařízení školního stravování spol. s r.o.</t>
  </si>
  <si>
    <t>Jankovcova</t>
  </si>
  <si>
    <t>47a</t>
  </si>
  <si>
    <t>70886253</t>
  </si>
  <si>
    <t>Mateřská škola Kostelní, Praha 7, Kostelní 37/7</t>
  </si>
  <si>
    <t>61389820</t>
  </si>
  <si>
    <t>Základní škola Praha 7, Korunovační 8</t>
  </si>
  <si>
    <t>Korunovační</t>
  </si>
  <si>
    <t>49624415</t>
  </si>
  <si>
    <t>Fakultní mateřská škola při Pedagogické fakultě Univerzity Karlovy, Praha 7,Na Výšinách 3</t>
  </si>
  <si>
    <t>Na výšinách</t>
  </si>
  <si>
    <t>70886733</t>
  </si>
  <si>
    <t>Mateřská škola, Praha 7, Letohradská 1a</t>
  </si>
  <si>
    <t>70886261</t>
  </si>
  <si>
    <t>Mateřská škola, Praha 7, Nad Štolou 6</t>
  </si>
  <si>
    <t>Nad štolou</t>
  </si>
  <si>
    <t>70997373</t>
  </si>
  <si>
    <t>Mateřská škola Nad Kazankou, Praha 7, Nad Kazankou 30</t>
  </si>
  <si>
    <t>Nad Kazankou</t>
  </si>
  <si>
    <t>65993896</t>
  </si>
  <si>
    <t>Mateřská škola U Uranie, Praha 7, Na Maninách 1080/29a</t>
  </si>
  <si>
    <t>Na Maninách</t>
  </si>
  <si>
    <t>60435216</t>
  </si>
  <si>
    <t>Fakultní základní škola PedF UK a Mateřská škola U Studánky Praha 7, Umělecká 8</t>
  </si>
  <si>
    <t>Umělecká</t>
  </si>
  <si>
    <t>61389838</t>
  </si>
  <si>
    <t>Základní škola Praha 7, Strossmayerovo náměstí 4</t>
  </si>
  <si>
    <t>Strossmayerovo náměstí</t>
  </si>
  <si>
    <t>62930958</t>
  </si>
  <si>
    <t>Základní škola Fr. Plamínkové s rozšířenou výukou jazyků Praha 7, Františka Křížka 2</t>
  </si>
  <si>
    <t>Františka Křížka</t>
  </si>
  <si>
    <t>62930991</t>
  </si>
  <si>
    <t>Základní škola a Mateřská škola Praha 7, Tusarova 21</t>
  </si>
  <si>
    <t>Tusarova</t>
  </si>
  <si>
    <t>62931016</t>
  </si>
  <si>
    <t>Základní škola T. G. Masaryka Praha 7, Ortenovo náměstí 34</t>
  </si>
  <si>
    <t>61386626</t>
  </si>
  <si>
    <t>Obchodní akademie Holešovice</t>
  </si>
  <si>
    <t>61385476</t>
  </si>
  <si>
    <t>Gymnázium, Praha 7, Nad Štolou 1</t>
  </si>
  <si>
    <t>Nad Štolou</t>
  </si>
  <si>
    <t>26987902</t>
  </si>
  <si>
    <t>Ekocentrum Podhoubí a Ekoškolka Rozárka, mateřská škola, z. ú.</t>
  </si>
  <si>
    <t>Pod Havránkou</t>
  </si>
  <si>
    <t>24129801</t>
  </si>
  <si>
    <t>Scholastika - vyšší odborná škola vizuální komunikace s.r.o.</t>
  </si>
  <si>
    <t>Schnirchova</t>
  </si>
  <si>
    <t>24763616</t>
  </si>
  <si>
    <t>Mateřská škola Smiling Baby School s.r.o.</t>
  </si>
  <si>
    <t>06458351</t>
  </si>
  <si>
    <t>Základní škola "Poznávání" s.r.o.</t>
  </si>
  <si>
    <t>61387479</t>
  </si>
  <si>
    <t xml:space="preserve">Praha 8 </t>
  </si>
  <si>
    <t>Základní škola LOPES Čimice, Praha 8, Libčická 399</t>
  </si>
  <si>
    <t>Libčická</t>
  </si>
  <si>
    <t>Praha 8</t>
  </si>
  <si>
    <t>45770301</t>
  </si>
  <si>
    <t>Církevní základní škola logopedická Don Bosco a mateřská škola logopedická</t>
  </si>
  <si>
    <t>Dolákova</t>
  </si>
  <si>
    <t>70828083</t>
  </si>
  <si>
    <t>Základní škola při Psychiatrické nemocnici Bohnice, Praha 8, Ústavní 91</t>
  </si>
  <si>
    <t>70919691</t>
  </si>
  <si>
    <t>Mateřská škola, Praha 8, Poznaňská 32</t>
  </si>
  <si>
    <t>Poznaňská</t>
  </si>
  <si>
    <t>68402104</t>
  </si>
  <si>
    <t>Mateřská škola, Praha 8, U Sluncové 10a</t>
  </si>
  <si>
    <t>U Sluncové</t>
  </si>
  <si>
    <t>25108476</t>
  </si>
  <si>
    <t>Soukromá střední škola a základní škola (1. KŠPA) Praha s.r.o.</t>
  </si>
  <si>
    <t>Chabařovická</t>
  </si>
  <si>
    <t>00639028</t>
  </si>
  <si>
    <t>Střední odborné učiliště kadeřnické, Praha 8, Karlínské náměstí 8/225</t>
  </si>
  <si>
    <t>Karlínské náměstí</t>
  </si>
  <si>
    <t>61387509</t>
  </si>
  <si>
    <t>Gymnázium, Praha 8, U Libeňského zámku 1</t>
  </si>
  <si>
    <t>U libeňského zámku</t>
  </si>
  <si>
    <t>61388548</t>
  </si>
  <si>
    <t>Karlínská obchodní akademie a vyšší odborná škola ekonomická</t>
  </si>
  <si>
    <t>60460784</t>
  </si>
  <si>
    <t>Gymnázium, Praha 8, Ústavní 400</t>
  </si>
  <si>
    <t>25698117</t>
  </si>
  <si>
    <t>PORG - gymnázium a základní škola, o.p.s.</t>
  </si>
  <si>
    <t>Lindnerova</t>
  </si>
  <si>
    <t>25116509</t>
  </si>
  <si>
    <t>Soukromá střední škola DANAÉ, s.r.o.</t>
  </si>
  <si>
    <t>Svídnická</t>
  </si>
  <si>
    <t>25098250</t>
  </si>
  <si>
    <t>Soukromá střední škola gastronomie s.r.o.</t>
  </si>
  <si>
    <t>25109138</t>
  </si>
  <si>
    <t>TRIVIS - Střední škola veřejnoprávní a Vyšší odborná škola prevence kriminality a krizového řízení Praha, s.r.o.</t>
  </si>
  <si>
    <t>Hovorčovická</t>
  </si>
  <si>
    <t>48551694</t>
  </si>
  <si>
    <t>Církevní střední škola Jana Boska</t>
  </si>
  <si>
    <t>60447338</t>
  </si>
  <si>
    <t>Církevní mateřská škola Laura</t>
  </si>
  <si>
    <t>70919674</t>
  </si>
  <si>
    <t>Mateřská škola, Praha 8, Klíčanská 20</t>
  </si>
  <si>
    <t>Klíčanská</t>
  </si>
  <si>
    <t>70919623</t>
  </si>
  <si>
    <t>Mateřská škola, Praha 8, Kotlaska 3</t>
  </si>
  <si>
    <t>Kotlaska</t>
  </si>
  <si>
    <t>70919721</t>
  </si>
  <si>
    <t>Mateřská škola, Praha 8, Libčická 6</t>
  </si>
  <si>
    <t>70919739</t>
  </si>
  <si>
    <t>Mateřská škola, Praha 8, Řešovská 8</t>
  </si>
  <si>
    <t>Řešovská</t>
  </si>
  <si>
    <t>70919640</t>
  </si>
  <si>
    <t>Mateřská škola, Praha 8, Šiškova 2</t>
  </si>
  <si>
    <t>Šiškova</t>
  </si>
  <si>
    <t>70919615</t>
  </si>
  <si>
    <t>Mateřská škola, Praha 8, Štěpničná 1</t>
  </si>
  <si>
    <t>Štěpničná</t>
  </si>
  <si>
    <t>70919704</t>
  </si>
  <si>
    <t>Mateřská škola, Praha 8, Lešenská 2</t>
  </si>
  <si>
    <t>Lešenská</t>
  </si>
  <si>
    <t>60461811</t>
  </si>
  <si>
    <t>Základní škola, Praha 8, Libčická 10</t>
  </si>
  <si>
    <t>70986819</t>
  </si>
  <si>
    <t>Mateřská škola Bílenecké nám., příspěvková organizace</t>
  </si>
  <si>
    <t>Bílenecké náměstí</t>
  </si>
  <si>
    <t>68402112</t>
  </si>
  <si>
    <t>Mateřská škola, Praha 8, Bojasova 1</t>
  </si>
  <si>
    <t>Bojasova</t>
  </si>
  <si>
    <t>70919585</t>
  </si>
  <si>
    <t>Mateřská škola, Praha 8, Chabařovická 2</t>
  </si>
  <si>
    <t>60433361</t>
  </si>
  <si>
    <t>Mateřská škola, Praha 8, Korycanská 14</t>
  </si>
  <si>
    <t>Korycanská</t>
  </si>
  <si>
    <t>70919631</t>
  </si>
  <si>
    <t>Mateřská škola, Praha 8, Na Pěšinách 13</t>
  </si>
  <si>
    <t>Na pěšinách</t>
  </si>
  <si>
    <t>70919666</t>
  </si>
  <si>
    <t>Mateřská škola, Praha 8, Na Přesypu 4</t>
  </si>
  <si>
    <t>Na přesypu</t>
  </si>
  <si>
    <t>70986801</t>
  </si>
  <si>
    <t>Mateřská škola Chaberáček, Praha 8 - Dolní Chabry, Protilehlá 235</t>
  </si>
  <si>
    <t>Protilehlá</t>
  </si>
  <si>
    <t>60433370</t>
  </si>
  <si>
    <t>Mateřská škola, Praha 8, Sokolovská 182</t>
  </si>
  <si>
    <t>70919658</t>
  </si>
  <si>
    <t>Mateřská škola, Praha 8, Šimůnkova 13</t>
  </si>
  <si>
    <t>Šimůnkova</t>
  </si>
  <si>
    <t>60433345</t>
  </si>
  <si>
    <t>Základní škola, Praha 8, Burešova 14</t>
  </si>
  <si>
    <t>Burešova</t>
  </si>
  <si>
    <t>60433281</t>
  </si>
  <si>
    <t>Základní škola a mateřská škola, Praha 8, Dolákova 1</t>
  </si>
  <si>
    <t>60433302</t>
  </si>
  <si>
    <t>Základní škola, Praha 8, Glowackého 6</t>
  </si>
  <si>
    <t>Glowackého</t>
  </si>
  <si>
    <t>60433337</t>
  </si>
  <si>
    <t>Základní škola a mateřská škola Ústavní, Praha 8, Hlivická 1</t>
  </si>
  <si>
    <t>Hlivická</t>
  </si>
  <si>
    <t>60433230</t>
  </si>
  <si>
    <t>Základní škola a mateřská škola, Praha 8, Lyčkovo náměstí 6</t>
  </si>
  <si>
    <t>Lyčkovo náměstí</t>
  </si>
  <si>
    <t>60461845</t>
  </si>
  <si>
    <t>Základní škola, Praha 8, Na Šutce 28</t>
  </si>
  <si>
    <t>Na Šutce</t>
  </si>
  <si>
    <t>60433248</t>
  </si>
  <si>
    <t>Základní škola, Praha 8, Palmovka 8</t>
  </si>
  <si>
    <t>Palmovka</t>
  </si>
  <si>
    <t>70970190</t>
  </si>
  <si>
    <t>Základní škola Praha - Dolní Chabry, příspěvková organizace</t>
  </si>
  <si>
    <t>Spořická</t>
  </si>
  <si>
    <t>60433329</t>
  </si>
  <si>
    <t>Základní škola Mazurská, Praha 8, Svídnická 1a</t>
  </si>
  <si>
    <t>70930716</t>
  </si>
  <si>
    <t>Základní škola a mateřská škola, Praha 8 - Ďáblice, U Parkánu 17</t>
  </si>
  <si>
    <t>U Parkánu</t>
  </si>
  <si>
    <t>60461837</t>
  </si>
  <si>
    <t>Základní škola a mateřská škola, Praha 8, U Školské zahrady 4</t>
  </si>
  <si>
    <t>U školské zahrady</t>
  </si>
  <si>
    <t>60461853</t>
  </si>
  <si>
    <t>Základní škola a mateřská škola Petra Strozziho, Praha 8, Za Invalidovnou 3</t>
  </si>
  <si>
    <t>Za invalidovnou</t>
  </si>
  <si>
    <t>63113961</t>
  </si>
  <si>
    <t>Základní škola Bohumila Hrabala, Praha 8, Zenklova 52</t>
  </si>
  <si>
    <t>Zenklova</t>
  </si>
  <si>
    <t>60433272</t>
  </si>
  <si>
    <t>Základní škola, Praha 8, Žernosecká 3</t>
  </si>
  <si>
    <t>Žernosecká</t>
  </si>
  <si>
    <t>60433299</t>
  </si>
  <si>
    <t>Základní škola, Praha 8, Hovorčovická 11</t>
  </si>
  <si>
    <t>60433256</t>
  </si>
  <si>
    <t>Základní škola a mateřská škola Na Slovance, Praha 8, Bedřichovská 1</t>
  </si>
  <si>
    <t>Bedřichovská</t>
  </si>
  <si>
    <t>00064289</t>
  </si>
  <si>
    <t>Dům dětí a mládeže hlavního města Prahy</t>
  </si>
  <si>
    <t>61388262</t>
  </si>
  <si>
    <t>Střední škola designu a umění, knižní kultury a ekonomiky Náhorní</t>
  </si>
  <si>
    <t>U Měšťanských škol</t>
  </si>
  <si>
    <t>70102520</t>
  </si>
  <si>
    <t>Mateřská škola speciální, Praha 8, Štíbrova 1691</t>
  </si>
  <si>
    <t>Štíbrova</t>
  </si>
  <si>
    <t>70102431</t>
  </si>
  <si>
    <t>Základní škola a Mateřská škola, Praha 8, Za Invalidovnou 1</t>
  </si>
  <si>
    <t>63832674</t>
  </si>
  <si>
    <t>Mateřská škola speciální, Praha 8, Drahanská 7</t>
  </si>
  <si>
    <t>Drahanská</t>
  </si>
  <si>
    <t>25741497</t>
  </si>
  <si>
    <t>Základní škola německo-českého porozumění a Gymnázium Thomase Manna, o.p.s.</t>
  </si>
  <si>
    <t>Střížkovská</t>
  </si>
  <si>
    <t>72049812</t>
  </si>
  <si>
    <t>Mateřská škola, Praha 8, Krynická 2</t>
  </si>
  <si>
    <t>Krynická</t>
  </si>
  <si>
    <t>24746819</t>
  </si>
  <si>
    <t>Základní škola a mateřská škola Basic Praha, o.p.s.</t>
  </si>
  <si>
    <t>Mimoňská</t>
  </si>
  <si>
    <t>72548223</t>
  </si>
  <si>
    <t>Mateřská škola Březiněves, příspěvková organizace</t>
  </si>
  <si>
    <t>K Březince</t>
  </si>
  <si>
    <t>24136786</t>
  </si>
  <si>
    <t>Královská mateřská škola a základní škola, s.r.o.</t>
  </si>
  <si>
    <t>Rajmonova</t>
  </si>
  <si>
    <t>24202304</t>
  </si>
  <si>
    <t>Mateřská škola Trojská labuť s.r.o.</t>
  </si>
  <si>
    <t>Na dlážděnce</t>
  </si>
  <si>
    <t>04288939</t>
  </si>
  <si>
    <t>Heřmánek Praha, základní škola</t>
  </si>
  <si>
    <t>04775112</t>
  </si>
  <si>
    <t>2. ScioŠkola Praha - základní škola, s.r.o.</t>
  </si>
  <si>
    <t>Pobřežní</t>
  </si>
  <si>
    <t>06072283</t>
  </si>
  <si>
    <t>Mateřská škola Beranov, příspěvková organizace</t>
  </si>
  <si>
    <t>Kobyliská</t>
  </si>
  <si>
    <t>70920397</t>
  </si>
  <si>
    <t>Mateřská škola Šluknovská</t>
  </si>
  <si>
    <t>70920389</t>
  </si>
  <si>
    <t>Mateřská škola Kovářská</t>
  </si>
  <si>
    <t>Novovysočanská</t>
  </si>
  <si>
    <t>62913981</t>
  </si>
  <si>
    <t>Soukromá střední škola výpočetní techniky s.r.o.</t>
  </si>
  <si>
    <t>Litvínovská</t>
  </si>
  <si>
    <t>00300268</t>
  </si>
  <si>
    <t>Střední odborná škola Jarov</t>
  </si>
  <si>
    <t>Učňovská</t>
  </si>
  <si>
    <t>25641034</t>
  </si>
  <si>
    <t>Soukromá střední odborná škola a Soukromé střední odborné učiliště BEAN, s.r.o.</t>
  </si>
  <si>
    <t>Českobrodská</t>
  </si>
  <si>
    <t>63831562</t>
  </si>
  <si>
    <t>Gymnázium, Praha 9, Špitálská 2</t>
  </si>
  <si>
    <t>25641018</t>
  </si>
  <si>
    <t>Střední odborná škola uměleckořemeslná s.r.o.</t>
  </si>
  <si>
    <t>Podkovářská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</si>
  <si>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</si>
  <si>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</si>
  <si>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</si>
  <si>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</si>
  <si>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</si>
  <si>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60445475</t>
  </si>
  <si>
    <t>Gymnázium, Praha 9, Českolipská 373</t>
  </si>
  <si>
    <t>25719815</t>
  </si>
  <si>
    <t>The English College in Prague - Anglické gymnázium, o.p.s.</t>
  </si>
  <si>
    <t>25132083</t>
  </si>
  <si>
    <t>Soukromá základní škola UNIVERZUM s.r.o.</t>
  </si>
  <si>
    <t>61507962</t>
  </si>
  <si>
    <t>Mateřská škola - Pro Family s.r.o.</t>
  </si>
  <si>
    <t>Novoborská</t>
  </si>
  <si>
    <t>70920427</t>
  </si>
  <si>
    <t>Mateřská škola Veltruská</t>
  </si>
  <si>
    <t>Veltruská</t>
  </si>
  <si>
    <t>70920168</t>
  </si>
  <si>
    <t>Mateřská škola Novoborská</t>
  </si>
  <si>
    <t>70920371</t>
  </si>
  <si>
    <t>Mateřská škola Pod Krocínkou</t>
  </si>
  <si>
    <t>Pod Krocínkou</t>
  </si>
  <si>
    <t>61381276</t>
  </si>
  <si>
    <t>Základní škola Novoborská</t>
  </si>
  <si>
    <t>70919526</t>
  </si>
  <si>
    <t>Mateřská škola U Vysočanského pivovaru</t>
  </si>
  <si>
    <t>U vysočanského pivovaru</t>
  </si>
  <si>
    <t>70920362</t>
  </si>
  <si>
    <t>Mateřská škola Litvínovská 490</t>
  </si>
  <si>
    <t>70920401</t>
  </si>
  <si>
    <t>Mateřská škola U Nové školy</t>
  </si>
  <si>
    <t>U nové školy</t>
  </si>
  <si>
    <t>61381861</t>
  </si>
  <si>
    <t>Základní škola Litvínovská 500</t>
  </si>
  <si>
    <t>61387568</t>
  </si>
  <si>
    <t>Základní škola Litvínovská 600</t>
  </si>
  <si>
    <t>61387525</t>
  </si>
  <si>
    <t>Základní škola a Mateřská škola Na Balabence</t>
  </si>
  <si>
    <t>náměstí Na Balabence</t>
  </si>
  <si>
    <t>61382213</t>
  </si>
  <si>
    <t>Základní škola Špitálská</t>
  </si>
  <si>
    <t>14891239</t>
  </si>
  <si>
    <t>Střední průmyslová škola na Proseku</t>
  </si>
  <si>
    <t>14891212</t>
  </si>
  <si>
    <t>Střední škola - Centrum odborné přípravy technickohospodářské, Praha 9, Poděbradská 1/179</t>
  </si>
  <si>
    <t>00639516</t>
  </si>
  <si>
    <t>Střední odborná škola logistických služeb</t>
  </si>
  <si>
    <t>01907450</t>
  </si>
  <si>
    <t>Základní škola Vela s.r.o.</t>
  </si>
  <si>
    <t>28237692</t>
  </si>
  <si>
    <t>Základní škola Spektrum, s.r.o.</t>
  </si>
  <si>
    <t>Kytlická</t>
  </si>
  <si>
    <t>48135453</t>
  </si>
  <si>
    <t>Vyšší policejní škola a Střední policejní škola Ministerstva vnitra v Praze</t>
  </si>
  <si>
    <t>Pod Táborem</t>
  </si>
  <si>
    <t>71294066</t>
  </si>
  <si>
    <t>Mateřská škola Kytlická</t>
  </si>
  <si>
    <t>28468155</t>
  </si>
  <si>
    <t>Česká jídelna - zařízení školního stravování, s.r.o.</t>
  </si>
  <si>
    <t>24166120</t>
  </si>
  <si>
    <t>Mateřská škola Be Happy s.r.o.</t>
  </si>
  <si>
    <t>Římovská</t>
  </si>
  <si>
    <t>24308404</t>
  </si>
  <si>
    <t>Métis - základní škola s.r.o.</t>
  </si>
  <si>
    <t>Pod Balkánem</t>
  </si>
  <si>
    <t>28491661</t>
  </si>
  <si>
    <t>Mateřská škola Nademlejnská, s.r.o.</t>
  </si>
  <si>
    <t>Nademlejnská</t>
  </si>
  <si>
    <t>06021921</t>
  </si>
  <si>
    <t>SOUKROMÁ MATEŘSKÁ ŠKOLA MÁJA s.r.o.</t>
  </si>
  <si>
    <t>06356664</t>
  </si>
  <si>
    <t>Základní škola Be Open s.r.o.</t>
  </si>
  <si>
    <t>06913491</t>
  </si>
  <si>
    <t>1. IT Gymnázium, s.r.o.</t>
  </si>
  <si>
    <t>K cihelně</t>
  </si>
  <si>
    <t>V souvislosti s opatřeními proti onemocnění COVID-19 a UV ČR č. 352/2021 ve znění UV 436/2021 - distribucí antigenních testů za účelem provádění preventivního plošného testování</t>
  </si>
  <si>
    <t>obdržela  dne: .............května 2021 účetní jednotka:</t>
  </si>
  <si>
    <t>SEJOY</t>
  </si>
  <si>
    <t>Kusů celkem</t>
  </si>
  <si>
    <t>Balení po 25 ks</t>
  </si>
  <si>
    <t>Středočeský kraj</t>
  </si>
  <si>
    <t>Česká republika</t>
  </si>
  <si>
    <t>Magistrát hlavního města Prahy</t>
  </si>
  <si>
    <t>25102265</t>
  </si>
  <si>
    <t>CEDUK - VOPŠ Vyšší odborná škola s.r.o.</t>
  </si>
  <si>
    <t>Olivova</t>
  </si>
  <si>
    <t>25612123</t>
  </si>
  <si>
    <t>CEDUK - Soukromá VYŠŠÍ ODBORNÁ ŠKOLA spol. s r.o.</t>
  </si>
  <si>
    <t/>
  </si>
  <si>
    <t>70837775</t>
  </si>
  <si>
    <t>Taneční konzervatoř hlavního města Prahy, Praha 1, Křížovnická 7</t>
  </si>
  <si>
    <t>Křižovnická</t>
  </si>
  <si>
    <t>70837902</t>
  </si>
  <si>
    <t>Masarykova střední škola chemická, Praha 1, Křemencova 12</t>
  </si>
  <si>
    <t>Křemencova</t>
  </si>
  <si>
    <t>43001106</t>
  </si>
  <si>
    <t>Katolický domov studujících - domov mládeže a školní jídelna</t>
  </si>
  <si>
    <t>Černá</t>
  </si>
  <si>
    <t>67365949</t>
  </si>
  <si>
    <t>Mateřská škola Pštrossova</t>
  </si>
  <si>
    <t>63833131</t>
  </si>
  <si>
    <t>Školní jídelna Vojtěšská</t>
  </si>
  <si>
    <t>Vojtěšská</t>
  </si>
  <si>
    <t>63833123</t>
  </si>
  <si>
    <t>Školní jídelna Zlatnická</t>
  </si>
  <si>
    <t>27892000</t>
  </si>
  <si>
    <t>Mateřská škola FlowerGarten s.r.o.</t>
  </si>
  <si>
    <t>V celnici</t>
  </si>
  <si>
    <t>01846884</t>
  </si>
  <si>
    <t>MALVÍNA - umělecká mateřská škola s.r.o.</t>
  </si>
  <si>
    <t>Rybná</t>
  </si>
  <si>
    <t>61387339</t>
  </si>
  <si>
    <t>Konzervatoř a střední škola Jana Deyla, příspěvková organizace</t>
  </si>
  <si>
    <t>Maltézské náměstí</t>
  </si>
  <si>
    <t>Úřad městské části Praha 10</t>
  </si>
  <si>
    <t>41190726</t>
  </si>
  <si>
    <t>Střední odborné učiliště gastronomie</t>
  </si>
  <si>
    <t>U krbu</t>
  </si>
  <si>
    <t>25142771</t>
  </si>
  <si>
    <t>Střední pedagogická škola Futurum, s.r.o.</t>
  </si>
  <si>
    <t>70924228</t>
  </si>
  <si>
    <t>Mateřská škola, Praha 10, Kodaňská 14/989</t>
  </si>
  <si>
    <t>61385379</t>
  </si>
  <si>
    <t>Gymnázium, Praha 10, Přípotoční 1337</t>
  </si>
  <si>
    <t>Přípotoční</t>
  </si>
  <si>
    <t>27378942</t>
  </si>
  <si>
    <t>Mateřská škola KIDS Company Praha, s.r.o.</t>
  </si>
  <si>
    <t>Hradešínská</t>
  </si>
  <si>
    <t>01899635</t>
  </si>
  <si>
    <t>Střední škola Euroinstitut v Praze</t>
  </si>
  <si>
    <t>U hranic</t>
  </si>
  <si>
    <t>12b</t>
  </si>
  <si>
    <t>04101600</t>
  </si>
  <si>
    <t>Happy Point mateřská škola s.r.o.</t>
  </si>
  <si>
    <t>Na rovině</t>
  </si>
  <si>
    <t>Úřad městské části Praha 11</t>
  </si>
  <si>
    <t>Praha 11</t>
  </si>
  <si>
    <t>25140493</t>
  </si>
  <si>
    <t>Střední škola managementu a služeb a Základní škola s.r.o.</t>
  </si>
  <si>
    <t>Ve Lhotce</t>
  </si>
  <si>
    <t>61388424</t>
  </si>
  <si>
    <t>Základní škola s rozšířenou výukou jazyků, Praha 4, K Milíčovu 674</t>
  </si>
  <si>
    <t>03739937</t>
  </si>
  <si>
    <t>1. ScioŠkola Praha - základní škola, s.r.o.</t>
  </si>
  <si>
    <t>Úřad městské části Praha 12</t>
  </si>
  <si>
    <t>Praha 12</t>
  </si>
  <si>
    <t>48135542</t>
  </si>
  <si>
    <t>Mateřská škola Oáza v Praze 12</t>
  </si>
  <si>
    <t>Čechtická</t>
  </si>
  <si>
    <t>Úřad městské části Praha 4</t>
  </si>
  <si>
    <t>04101383</t>
  </si>
  <si>
    <t>Základní škola Marché Montessori s.r.o.</t>
  </si>
  <si>
    <t>K Trnkám</t>
  </si>
  <si>
    <t>Praha 13</t>
  </si>
  <si>
    <t>Úřad městské části Praha 13</t>
  </si>
  <si>
    <t>75030837</t>
  </si>
  <si>
    <t>Mateřská škola U RUMCAJSE, Praha 13, Zázvorkova 1994</t>
  </si>
  <si>
    <t>Zázvorkova</t>
  </si>
  <si>
    <t>65991001</t>
  </si>
  <si>
    <t>Fakultní mateřská škola SLUNÍČKO POD STŘECHOU při Pedagogické fakultě Univerzity Karlovy, Praha 13, Mohylová 1964</t>
  </si>
  <si>
    <t>70872392</t>
  </si>
  <si>
    <t>Mateřská škola Praha 5 - Řeporyje</t>
  </si>
  <si>
    <t>K závětinám</t>
  </si>
  <si>
    <t>Praha 14</t>
  </si>
  <si>
    <t>Úřad městské části Praha 14</t>
  </si>
  <si>
    <t>70884480</t>
  </si>
  <si>
    <t>Mateřská škola, Praha 9 - Černý Most, Vybíralova 968</t>
  </si>
  <si>
    <t>63832836</t>
  </si>
  <si>
    <t>Základní škola, Praha 9 - Černý Most, Bří. Venclíků 1140</t>
  </si>
  <si>
    <t>00067563</t>
  </si>
  <si>
    <t>Dětský domov, Praha 9 - Dolní Počernice, Národních hrdinů 1</t>
  </si>
  <si>
    <t>Úřad městské části Praha 15</t>
  </si>
  <si>
    <t>Praha 15</t>
  </si>
  <si>
    <t>26471043</t>
  </si>
  <si>
    <t>Radost - dětský domov, o.p.s.</t>
  </si>
  <si>
    <t>Čs. tankistů</t>
  </si>
  <si>
    <t>Praha 16</t>
  </si>
  <si>
    <t>Úřad městské části Praha 16</t>
  </si>
  <si>
    <t>68404379</t>
  </si>
  <si>
    <t>Mateřská škola Matjuchinova</t>
  </si>
  <si>
    <t>U lékárny</t>
  </si>
  <si>
    <t>70874255</t>
  </si>
  <si>
    <t>Školní jídelna Praha - Radotín</t>
  </si>
  <si>
    <t>70879273</t>
  </si>
  <si>
    <t>Zařízení školního stravování Praha - Zbraslav</t>
  </si>
  <si>
    <t>Praha 17</t>
  </si>
  <si>
    <t>48589373</t>
  </si>
  <si>
    <t>SOUKROMÁ STŘEDNÍ UMĚLECKÁ ŠKOLA DESIGNU, s.r.o.</t>
  </si>
  <si>
    <t>Žalanského</t>
  </si>
  <si>
    <t>Úřad městské části Praha 17</t>
  </si>
  <si>
    <t>75031370</t>
  </si>
  <si>
    <t>Mateřská škola Čakovice I</t>
  </si>
  <si>
    <t>Něvská</t>
  </si>
  <si>
    <t>Úřad městské části Praha 18</t>
  </si>
  <si>
    <t>Praha 18</t>
  </si>
  <si>
    <t>25687344</t>
  </si>
  <si>
    <t>Střední škola mediální grafiky a tisku, s.r.o.</t>
  </si>
  <si>
    <t>Beranových</t>
  </si>
  <si>
    <t>Praha 19</t>
  </si>
  <si>
    <t>Úřad městské části Praha 19</t>
  </si>
  <si>
    <t>25610180</t>
  </si>
  <si>
    <t>Středisko praktického vyučování Vinohrady, s.r.o.</t>
  </si>
  <si>
    <t>00638714</t>
  </si>
  <si>
    <t>Církevní střední zdravotnická škola Jana Pavla II.</t>
  </si>
  <si>
    <t>45769621</t>
  </si>
  <si>
    <t>JABOK - Vyšší odborná škola sociálně pedagogická a teologická</t>
  </si>
  <si>
    <t>Salmovská</t>
  </si>
  <si>
    <t>64939367</t>
  </si>
  <si>
    <t>Soukromá vyšší odborná škola zdravotnická pro dentální hygienistky, s.r.o.</t>
  </si>
  <si>
    <t>70837953</t>
  </si>
  <si>
    <t>Základní škola a Mateřská škola při Všeobecné fakultní nemocnici, Praha 2, Ke Karlovu 2</t>
  </si>
  <si>
    <t>Ke Karlovu</t>
  </si>
  <si>
    <t>61388106</t>
  </si>
  <si>
    <t>Gymnázium, Praha 2, Botičská 1</t>
  </si>
  <si>
    <t>25081012</t>
  </si>
  <si>
    <t>Obchodní akademie, ŠKOLA 2000, s.r.o.</t>
  </si>
  <si>
    <t>27443108</t>
  </si>
  <si>
    <t>Křesťanský domov mládeže a školní jídelna u sv. Ludmily, s.r.o.</t>
  </si>
  <si>
    <t>65992351</t>
  </si>
  <si>
    <t>Domov mládeže a školní jídelna, Praha 2, Neklanova 32</t>
  </si>
  <si>
    <t>Úřad městské části Praha 2</t>
  </si>
  <si>
    <t>70891028</t>
  </si>
  <si>
    <t>Mateřská škola "Čtyřlístek", Praha 2, Římská 27</t>
  </si>
  <si>
    <t>Římská</t>
  </si>
  <si>
    <t>27613968</t>
  </si>
  <si>
    <t>Mateřská škola HAPPY CHILD s.r.o.</t>
  </si>
  <si>
    <t>27612333</t>
  </si>
  <si>
    <t>GS - zařízení školního stravování s.r.o.</t>
  </si>
  <si>
    <t>65993381</t>
  </si>
  <si>
    <t>Dětský domov se školou, středisko výchovné péče a základní škola, Praha 2, Jana Masaryka 16</t>
  </si>
  <si>
    <t>49625357</t>
  </si>
  <si>
    <t>Diagnostický ústav pro mládež, Praha 2, Lublaňská 33</t>
  </si>
  <si>
    <t>Lublaňská</t>
  </si>
  <si>
    <t>Praha 20</t>
  </si>
  <si>
    <t>41690184</t>
  </si>
  <si>
    <t>Evangelikální teologický seminář - Vyšší odborná škola teologická a sociální</t>
  </si>
  <si>
    <t>Úřad městské části Praha 20</t>
  </si>
  <si>
    <t>49625195</t>
  </si>
  <si>
    <t>Fakultní základní škola, Praha 9 - Horní Počernice, Chodovická 2250</t>
  </si>
  <si>
    <t>Praha 21</t>
  </si>
  <si>
    <t>61389293</t>
  </si>
  <si>
    <t>Dětský domov a Školní jídelna, Praha 9 - Klánovice, Smržovská 77</t>
  </si>
  <si>
    <t>Smržovská</t>
  </si>
  <si>
    <t>Úřad městské části Praha 21</t>
  </si>
  <si>
    <t>47608579</t>
  </si>
  <si>
    <t>Masarykova základní škola, Praha 9 - Újezd nad Lesy, Polesná 1690</t>
  </si>
  <si>
    <t>Praha 22</t>
  </si>
  <si>
    <t>Úřad městské části Praha 22</t>
  </si>
  <si>
    <t>63831287</t>
  </si>
  <si>
    <t>Mateřská škola, Praha 3, Libická 4/2271</t>
  </si>
  <si>
    <t>Libická</t>
  </si>
  <si>
    <t>Úřad městské části Praha 3</t>
  </si>
  <si>
    <t>25657046</t>
  </si>
  <si>
    <t>Střední odborná škola podnikatelská PROFIT, spol. s r.o.</t>
  </si>
  <si>
    <t>61386871</t>
  </si>
  <si>
    <t>Vyšší odborná škola a Střední umělecká škola Václava Hollara, Praha 3, Hollarovo náměstí 2</t>
  </si>
  <si>
    <t>Hollarovo náměstí</t>
  </si>
  <si>
    <t>61388017</t>
  </si>
  <si>
    <t>Obchodní akademie Hovorčovická</t>
  </si>
  <si>
    <t>U vinohradského hřbitova</t>
  </si>
  <si>
    <t>63831325</t>
  </si>
  <si>
    <t>Základní škola, Praha 3, Cimburkova 18/600</t>
  </si>
  <si>
    <t>Cimburkova</t>
  </si>
  <si>
    <t>28178840</t>
  </si>
  <si>
    <t>Mezinárodní Konzervatoř Praha - International conservatory Prague, s.r.o.</t>
  </si>
  <si>
    <t>Olšanská</t>
  </si>
  <si>
    <t>25052241</t>
  </si>
  <si>
    <t>Soukromá vyšší odborná škola zdravotnická MEDEA, s.r.o.</t>
  </si>
  <si>
    <t>25605593</t>
  </si>
  <si>
    <t>Vyšší odborná škola herecká s.r.o.</t>
  </si>
  <si>
    <t>Hadovitá</t>
  </si>
  <si>
    <t>25088246</t>
  </si>
  <si>
    <t>Pražské humanitní gymnázium, školská právnická osoba</t>
  </si>
  <si>
    <t>49624059</t>
  </si>
  <si>
    <t>Střední průmyslová škola stavební Josefa Gočára, Praha 4, Družstevní ochoz 3</t>
  </si>
  <si>
    <t>Družstevní ochoz</t>
  </si>
  <si>
    <t>25638530</t>
  </si>
  <si>
    <t>Metropolitní odborná umělecká střední škola Praha 4 s.r.o.</t>
  </si>
  <si>
    <t>27185753</t>
  </si>
  <si>
    <t>Střední odborná škola multimediální a propagační tvorby, s.r.o.</t>
  </si>
  <si>
    <t>Novomeského</t>
  </si>
  <si>
    <t>27131165</t>
  </si>
  <si>
    <t>Mateřská škola Školička, s.r.o.</t>
  </si>
  <si>
    <t>Sinkulova</t>
  </si>
  <si>
    <t>61386308</t>
  </si>
  <si>
    <t>Diagnostický ústav a Středisko výchovné péče, Praha 4, Na Dlouhé mezi 19</t>
  </si>
  <si>
    <t>Na dlouhé mezi</t>
  </si>
  <si>
    <t>60461683</t>
  </si>
  <si>
    <t>Základní škola a Mateřská škola při FN Motol, Praha 5, V Úvalu 1</t>
  </si>
  <si>
    <t>45248001</t>
  </si>
  <si>
    <t>Střední odborná škola, Praha 5, Drtinova 3/498</t>
  </si>
  <si>
    <t>70842132</t>
  </si>
  <si>
    <t>Školní jídelna, Praha 5 - Smíchov, Štefánikova 11/235</t>
  </si>
  <si>
    <t>Úřad městské části Praha 5</t>
  </si>
  <si>
    <t>86595971</t>
  </si>
  <si>
    <t>Zařízení pro děti - cizince, diagnostický ústav, středisko výchovné péče a základní škola, Praha 5, Radlická 30</t>
  </si>
  <si>
    <t>Úřad městské části Praha 6</t>
  </si>
  <si>
    <t>60461969</t>
  </si>
  <si>
    <t>Základní škola Vokovice</t>
  </si>
  <si>
    <t>61386022</t>
  </si>
  <si>
    <t>Gymnázium, Praha 6, Arabská 14</t>
  </si>
  <si>
    <t>61384534</t>
  </si>
  <si>
    <t>Obchodní akademie Bubeneč</t>
  </si>
  <si>
    <t>Krupkovo náměstí</t>
  </si>
  <si>
    <t>61388068</t>
  </si>
  <si>
    <t>Vyšší odborná škola pedagogická a sociální, Střední odborná škola pedagogická a Gymnázium, Praha 6, Evropská 33</t>
  </si>
  <si>
    <t>Evropská</t>
  </si>
  <si>
    <t>63832208</t>
  </si>
  <si>
    <t>Domov mládeže a školní jídelna, Praha 6 - Dejvice, Studentská 10</t>
  </si>
  <si>
    <t>71340670</t>
  </si>
  <si>
    <t>Vyšší odborná škola Husův institut teologických studií</t>
  </si>
  <si>
    <t>V tišině</t>
  </si>
  <si>
    <t>04775031</t>
  </si>
  <si>
    <t>3. ScioŠkola Praha - základní škola, s.r.o.</t>
  </si>
  <si>
    <t>náměstí Na Santince</t>
  </si>
  <si>
    <t>Úřad městské části Praha 7</t>
  </si>
  <si>
    <t>25600397</t>
  </si>
  <si>
    <t>Euroškola Praha střední odborná škola s.r.o.</t>
  </si>
  <si>
    <t>49625063</t>
  </si>
  <si>
    <t>Katolická mateřská škola sv. Klimenta</t>
  </si>
  <si>
    <t>U Uranie</t>
  </si>
  <si>
    <t>63830795</t>
  </si>
  <si>
    <t>Základní škola a Mateřská škola při Nemocnici Na Bulovce</t>
  </si>
  <si>
    <t>Úřad městské části Praha 8</t>
  </si>
  <si>
    <t>61389064</t>
  </si>
  <si>
    <t>Karlínské gymnázium, Praha 8, Pernerova 25</t>
  </si>
  <si>
    <t>Pernerova</t>
  </si>
  <si>
    <t>26190508</t>
  </si>
  <si>
    <t>Střední odborná škola sociální, o.p.s.</t>
  </si>
  <si>
    <t>45796955</t>
  </si>
  <si>
    <t>ART ECON - Střední škola a vyšší odborná škola Praha, s.r.o.</t>
  </si>
  <si>
    <t>Nad Rokoskou</t>
  </si>
  <si>
    <t>70919747</t>
  </si>
  <si>
    <t>Mateřská škola, Praha 8, Na Korábě 2</t>
  </si>
  <si>
    <t>Na Korábě</t>
  </si>
  <si>
    <t>14891409</t>
  </si>
  <si>
    <t>Vyšší odborná škola informačních studií a Střední škola elektrotechniky, multimédií a informatiky</t>
  </si>
  <si>
    <t>Úřad městské části Praha 9</t>
  </si>
  <si>
    <t>61387061</t>
  </si>
  <si>
    <t>Gymnázium, Praha 9, Litoměřická 726</t>
  </si>
  <si>
    <t>61386278</t>
  </si>
  <si>
    <t>Střední průmyslová škola zeměměřická, Praha 9, Pod Táborem 300</t>
  </si>
  <si>
    <t>00638706</t>
  </si>
  <si>
    <t>Domov mládeže a školní jídelna, Praha 9, Lovosická 42</t>
  </si>
  <si>
    <t>63110261</t>
  </si>
  <si>
    <t>Výchovný ústav, středisko výchovné péče Klíčov a střední škola</t>
  </si>
  <si>
    <t>Čakovická</t>
  </si>
  <si>
    <t>60077611</t>
  </si>
  <si>
    <t>Domov mládeže a Školní jídelna, České Budějovice, Holečkova 2</t>
  </si>
  <si>
    <t>60076127</t>
  </si>
  <si>
    <t>Dětský domov, Boršov nad Vltavou, Na Planýrce 168</t>
  </si>
  <si>
    <t>Na Planýrce</t>
  </si>
  <si>
    <t>60077646</t>
  </si>
  <si>
    <t>Domov mládeže a Školní jídelna, České Budějovice, U Hvízdala 4</t>
  </si>
  <si>
    <t>60077212</t>
  </si>
  <si>
    <t>Základní škola a Mateřská škola, L. Kuby 48, České Budějovice</t>
  </si>
  <si>
    <t>L. Kuby</t>
  </si>
  <si>
    <t>70946728</t>
  </si>
  <si>
    <t>Mateřská škola, Český Krumlov, T.G.Masaryka 199</t>
  </si>
  <si>
    <t>75000067</t>
  </si>
  <si>
    <t>Školní jídelna Dačice, Boženy Němcové 213</t>
  </si>
  <si>
    <t>60816899</t>
  </si>
  <si>
    <t>Střední odborná škola a Střední odborné učiliště, Jindřichův Hradec, Jáchymova 478</t>
  </si>
  <si>
    <t>00512281</t>
  </si>
  <si>
    <t>Střední zdravotnická škola, Písek, Národní svobody 420</t>
  </si>
  <si>
    <t>třída Národní svobody</t>
  </si>
  <si>
    <t>25158503</t>
  </si>
  <si>
    <t>Vyšší odborná škola restaurátorská s.r.o.</t>
  </si>
  <si>
    <t>60869089</t>
  </si>
  <si>
    <t>Obchodní akademie a Jazyková škola s právem státní jazykové zkoušky, Písek, Čelakovského 200</t>
  </si>
  <si>
    <t>60869071</t>
  </si>
  <si>
    <t>Dětský domov, Zvíkovské Podhradí 42</t>
  </si>
  <si>
    <t>Zvíkovské Podhradí</t>
  </si>
  <si>
    <t>25164210</t>
  </si>
  <si>
    <t>Soukromý dětský domov Zbytiny-Koryto 32 s.r.o.</t>
  </si>
  <si>
    <t>63284383</t>
  </si>
  <si>
    <t>Dětský domov, Žíchovec 17</t>
  </si>
  <si>
    <t>00583278</t>
  </si>
  <si>
    <t>Základní škola Prachatice, Národní 1018</t>
  </si>
  <si>
    <t>25165542</t>
  </si>
  <si>
    <t>Euroškola Strakonice střední odborná škola s.r.o.</t>
  </si>
  <si>
    <t>60061863</t>
  </si>
  <si>
    <t>Střední průmyslová škola strojní a stavební, Tábor, Komenského 1670</t>
  </si>
  <si>
    <t>75000288</t>
  </si>
  <si>
    <t>Mateřská škola Chýnov, okres Tábor</t>
  </si>
  <si>
    <t>Ludvíka Zatěrandy</t>
  </si>
  <si>
    <t>00582298</t>
  </si>
  <si>
    <t>Střední škola, Trhové Sviny, Školní 709</t>
  </si>
  <si>
    <t>70659095</t>
  </si>
  <si>
    <t>Základní škola T. G. Masaryka Suchdol nad Lužnicí, okres Jindřichův Hradec</t>
  </si>
  <si>
    <t>71173633</t>
  </si>
  <si>
    <t>Školní jídelna České Velenice</t>
  </si>
  <si>
    <t>08411964</t>
  </si>
  <si>
    <t>Základní škola Světoplavci, s.r.o.</t>
  </si>
  <si>
    <t>Třeboňská</t>
  </si>
  <si>
    <t>60075945</t>
  </si>
  <si>
    <t>Základní škola logopedická, Týn nad Vltavou, Sakařova 342</t>
  </si>
  <si>
    <t>Sakařova</t>
  </si>
  <si>
    <t>25346407</t>
  </si>
  <si>
    <t>Střední škola cestovního ruchu a gastronomie, s.r.o.</t>
  </si>
  <si>
    <t>00497126</t>
  </si>
  <si>
    <t>Střední škola technická a gastronomická Blansko, příspěvková organizace</t>
  </si>
  <si>
    <t>62073176</t>
  </si>
  <si>
    <t>Obchodní akademie a Střední zdravotnická škola Blansko, příspěvková organizace</t>
  </si>
  <si>
    <t>Vavřinec</t>
  </si>
  <si>
    <t>62073117</t>
  </si>
  <si>
    <t>Střední pedagogická škola Boskovice, příspěvková organizace</t>
  </si>
  <si>
    <t>62077465</t>
  </si>
  <si>
    <t>Dětský domov Boskovice, příspěvková organizace</t>
  </si>
  <si>
    <t>62077457</t>
  </si>
  <si>
    <t>Dětský domov Hodonín u Kunštátu, příspěvková organizace</t>
  </si>
  <si>
    <t>70990255</t>
  </si>
  <si>
    <t>Základní škola Cetkovice, okres Blansko, příspěvková organizace</t>
  </si>
  <si>
    <t>62157639</t>
  </si>
  <si>
    <t>Školní jídelna Brno, Kounicova 30, příspěvková organizace</t>
  </si>
  <si>
    <t>Kounicova</t>
  </si>
  <si>
    <t>00637980</t>
  </si>
  <si>
    <t>Vyšší odborná škola zdravotnická Brno, příspěvková organizace</t>
  </si>
  <si>
    <t>00566381</t>
  </si>
  <si>
    <t>Obchodní akademie, střední odborná škola knihovnická a vyšší odborná škola Brno, příspěvková organizace</t>
  </si>
  <si>
    <t>63493781</t>
  </si>
  <si>
    <t>Střední škola KNIH, o.p.s.</t>
  </si>
  <si>
    <t>25339842</t>
  </si>
  <si>
    <t>TRIVIS Střední škola veřejnoprávní Brno, s.r.o.</t>
  </si>
  <si>
    <t>Dukelská třída</t>
  </si>
  <si>
    <t>25347390</t>
  </si>
  <si>
    <t>TRIVIS - Střední škola veterinární Emila Holuba Brno, s.r.o.</t>
  </si>
  <si>
    <t>25312146</t>
  </si>
  <si>
    <t>Obchodní akademie ELDO, o.p.s.</t>
  </si>
  <si>
    <t>25341901</t>
  </si>
  <si>
    <t>Veřejně správní akademie - vyšší odborná škola, s.r.o.</t>
  </si>
  <si>
    <t>00402419</t>
  </si>
  <si>
    <t>Církevní domov mládeže Petrinum</t>
  </si>
  <si>
    <t>62158465</t>
  </si>
  <si>
    <t>Dětský domov Dagmar Brno, příspěvková organizace</t>
  </si>
  <si>
    <t>Zeleného</t>
  </si>
  <si>
    <t>00567396</t>
  </si>
  <si>
    <t>Domov mládeže a zařízení školního stravování Brno, příspěvková organizace</t>
  </si>
  <si>
    <t>00567370</t>
  </si>
  <si>
    <t>Masarykův domov mládeže a Školní jídelna Brno, příspěvková organizace</t>
  </si>
  <si>
    <t>Cihlářská</t>
  </si>
  <si>
    <t>27680720</t>
  </si>
  <si>
    <t>Církevní domov mládeže Svaté Rodiny a Školní jídelna s.r.o.</t>
  </si>
  <si>
    <t>60556005</t>
  </si>
  <si>
    <t>Zařízení školního stravování Brno, Jihomoravské nám. 2, příspěvková organizace</t>
  </si>
  <si>
    <t>60555840</t>
  </si>
  <si>
    <t>Školní jídelna Brno, Bakalovo nábřeží 8, příspěvková organizace</t>
  </si>
  <si>
    <t>00567191</t>
  </si>
  <si>
    <t>Střední škola F. D. Roosevelta Brno, příspěvková organizace</t>
  </si>
  <si>
    <t>26307740</t>
  </si>
  <si>
    <t>Školní jídelna DJ s.r.o.</t>
  </si>
  <si>
    <t>00401293</t>
  </si>
  <si>
    <t>Dětský domov Brno, Jílová, příspěvková organizace</t>
  </si>
  <si>
    <t>04300513</t>
  </si>
  <si>
    <t>Mateřská škola Světluška Brno</t>
  </si>
  <si>
    <t>06138811</t>
  </si>
  <si>
    <t>Lesní mateřská škola V Závětří</t>
  </si>
  <si>
    <t>Chudčická</t>
  </si>
  <si>
    <t>49963023</t>
  </si>
  <si>
    <t>Mateřská škola Břeclav, Okružní 7, příspěvková organizace</t>
  </si>
  <si>
    <t>60680539</t>
  </si>
  <si>
    <t>Základní škola Jana Noháče, Břeclav, Školní 16, příspěvková organizace</t>
  </si>
  <si>
    <t>00559539</t>
  </si>
  <si>
    <t>Střední škola průmyslová a umělecká Hodonín, příspěvková organizace</t>
  </si>
  <si>
    <t>Brandlova</t>
  </si>
  <si>
    <t>64480020</t>
  </si>
  <si>
    <t>Dětský domov Hodonín, příspěvková organizace</t>
  </si>
  <si>
    <t>70918775</t>
  </si>
  <si>
    <t>Školní jídelna Ivančice, okres Brno-venkov, příspěvková organizace</t>
  </si>
  <si>
    <t>63434610</t>
  </si>
  <si>
    <t>Dětský domov Mikulov, příspěvková organizace</t>
  </si>
  <si>
    <t>49438875</t>
  </si>
  <si>
    <t>Gymnázium Moravský Krumlov, příspěvková organizace</t>
  </si>
  <si>
    <t>09264922</t>
  </si>
  <si>
    <t>Mateřská škola Veverské Knínice, okres Brno-venkov, příspěvková organizace</t>
  </si>
  <si>
    <t>70993289</t>
  </si>
  <si>
    <t>Mateřská škola Hodějice, okres Vyškov, příspěvková organizace</t>
  </si>
  <si>
    <t>70842680</t>
  </si>
  <si>
    <t>Dětský domov Vranov, příspěvková organizace</t>
  </si>
  <si>
    <t>07990235</t>
  </si>
  <si>
    <t>Svazková mateřská škola VENKOV</t>
  </si>
  <si>
    <t>Železné</t>
  </si>
  <si>
    <t>64480046</t>
  </si>
  <si>
    <t>Dětský domov Strážnice, příspěvková organizace</t>
  </si>
  <si>
    <t>Boženy Hrejsové</t>
  </si>
  <si>
    <t>70991693</t>
  </si>
  <si>
    <t>Mateřská škola Tasov 125, okres Hodonín, příspěvková organizace</t>
  </si>
  <si>
    <t>70945446</t>
  </si>
  <si>
    <t>Mateřská škola Strážnice, Smetanova 1539, okres Hodonín, příspěvková organizace</t>
  </si>
  <si>
    <t>13692933</t>
  </si>
  <si>
    <t>Střední odborná škola a Střední odborné učiliště Vyškov, příspěvková organizace</t>
  </si>
  <si>
    <t>70986843</t>
  </si>
  <si>
    <t>Mateřská škola Opatovice a Rychtářov, okres Vyškov, příspěvková organizace</t>
  </si>
  <si>
    <t>00530506</t>
  </si>
  <si>
    <t>Střední škola technická Znojmo, příspěvková organizace</t>
  </si>
  <si>
    <t>49439723</t>
  </si>
  <si>
    <t>Dětský domov Znojmo, příspěvková organizace</t>
  </si>
  <si>
    <t>Hakenova</t>
  </si>
  <si>
    <t>47722801</t>
  </si>
  <si>
    <t>Mateřská škola Aš, Nohova 2201, okres Cheb</t>
  </si>
  <si>
    <t>Nohova</t>
  </si>
  <si>
    <t>70976431</t>
  </si>
  <si>
    <t>Mateřská škola Aš, Moravská 10, okres Cheb</t>
  </si>
  <si>
    <t>49767267</t>
  </si>
  <si>
    <t>Dětský domov Cheb a Horní Slavkov, příspěvková organizace</t>
  </si>
  <si>
    <t>Goethova</t>
  </si>
  <si>
    <t>70987432</t>
  </si>
  <si>
    <t>Mateřská škola Cheb, Malé náměstí 2, příspěvková organizace</t>
  </si>
  <si>
    <t>47722797</t>
  </si>
  <si>
    <t>Mateřská škola Pramínky</t>
  </si>
  <si>
    <t>47721880</t>
  </si>
  <si>
    <t>Dům dětí a mládeže a školní družina Františkovy Lázně</t>
  </si>
  <si>
    <t>70838992</t>
  </si>
  <si>
    <t>Základní škola a mateřská škola při zdravotnických zařízeních Karlovy Vary, příspěvková organizace</t>
  </si>
  <si>
    <t>49753789</t>
  </si>
  <si>
    <t>Střední pedagogická škola, gymnázium a vyšší odborná škola Karlovy Vary, příspěvková organizace</t>
  </si>
  <si>
    <t>00076988</t>
  </si>
  <si>
    <t>Domov mládeže a školní jídelna Karlovy Vary, příspěvková organizace</t>
  </si>
  <si>
    <t>26325233</t>
  </si>
  <si>
    <t>TRIVIS - Střední škola veřejnoprávní Karlovy Vary, s.r.o.</t>
  </si>
  <si>
    <t>73729019</t>
  </si>
  <si>
    <t>Mateřská škola Nejdek, Husova, příspěvková organizace</t>
  </si>
  <si>
    <t>70845433</t>
  </si>
  <si>
    <t>Dětský domov se školou, základní škola a školní jídelna Žlutice, Jiráskova 344</t>
  </si>
  <si>
    <t>70997594</t>
  </si>
  <si>
    <t>Mateřská škola, Mariánské Lázně, Na Třešňovce 603, příspěvková organizace</t>
  </si>
  <si>
    <t>Na Třešňovce</t>
  </si>
  <si>
    <t>70997586</t>
  </si>
  <si>
    <t>Mateřská škola Úšovice, Mariánské Lázně, Skalníkova 518, příspěvková organizace</t>
  </si>
  <si>
    <t>Skalníkova</t>
  </si>
  <si>
    <t>63553660</t>
  </si>
  <si>
    <t>Dětský domov Karlovy Vary a Ostrov, příspěvková organizace</t>
  </si>
  <si>
    <t>04720997</t>
  </si>
  <si>
    <t>Střední škola Euroinstitut v Karlovarském kraji</t>
  </si>
  <si>
    <t>49790820</t>
  </si>
  <si>
    <t>Soukromá obchodní akademie Sokolov, s.r.o.</t>
  </si>
  <si>
    <t>60610697</t>
  </si>
  <si>
    <t>Mateřská škola Vintířov, okres Sokolov</t>
  </si>
  <si>
    <t>70980918</t>
  </si>
  <si>
    <t>Mateřská škola Nové Sedlo, Sklářská 510</t>
  </si>
  <si>
    <t>75006936</t>
  </si>
  <si>
    <t>Základní škola Lomnice, okres Sokolov</t>
  </si>
  <si>
    <t>60611677</t>
  </si>
  <si>
    <t>Mateřská škola Sokolov, Vrchlického 80</t>
  </si>
  <si>
    <t>60611693</t>
  </si>
  <si>
    <t>Mateřská škola Sokolov, Karla Havlíčka Borovského 1527</t>
  </si>
  <si>
    <t>Karla Havlíčka Borovského</t>
  </si>
  <si>
    <t>75005476</t>
  </si>
  <si>
    <t>Základní škola Horní Slavkov, Nádražní 683, příspěvková organizace</t>
  </si>
  <si>
    <t>75005760</t>
  </si>
  <si>
    <t>Základní škola Březová, okres Sokolov</t>
  </si>
  <si>
    <t>75005441</t>
  </si>
  <si>
    <t>Dům dětí a mládeže a školní družina Horní Slavkov, příspěvková organizace</t>
  </si>
  <si>
    <t>28002512</t>
  </si>
  <si>
    <t>SOKOREST - zařízení školního stravování, s.r.o.</t>
  </si>
  <si>
    <t>48897558</t>
  </si>
  <si>
    <t>Dětský domov, Rovečné 40</t>
  </si>
  <si>
    <t>75020955</t>
  </si>
  <si>
    <t>Základní škola a Mateřská škola Unčín, příspěvková organizace</t>
  </si>
  <si>
    <t>Unčín</t>
  </si>
  <si>
    <t>08955263</t>
  </si>
  <si>
    <t>Základní škola EQ</t>
  </si>
  <si>
    <t>26112868</t>
  </si>
  <si>
    <t>Školní jídelna RODINKA s.r.o.</t>
  </si>
  <si>
    <t>62540050</t>
  </si>
  <si>
    <t>Česká zemědělská akademie v Humpolci, střední škola</t>
  </si>
  <si>
    <t>70841586</t>
  </si>
  <si>
    <t>Dětský domov, Humpolec, Libická 928</t>
  </si>
  <si>
    <t>70844330</t>
  </si>
  <si>
    <t>Dětský domov, Senožaty 199</t>
  </si>
  <si>
    <t>70504547</t>
  </si>
  <si>
    <t>Základní škola Humpolec, Hradská 894, okres Pelhřimov</t>
  </si>
  <si>
    <t>60126639</t>
  </si>
  <si>
    <t>Gymnázium Chotěboř</t>
  </si>
  <si>
    <t>70156719</t>
  </si>
  <si>
    <t>Školní jídelna Chotěboř, Smetanova 603, okres Havlíčkův Brod</t>
  </si>
  <si>
    <t>70155861</t>
  </si>
  <si>
    <t>Dětský domov, Nová Ves u Chotěboře 1</t>
  </si>
  <si>
    <t>25571303</t>
  </si>
  <si>
    <t>Soukromá vyšší odborná škola sociální, o.p.s.</t>
  </si>
  <si>
    <t>Srázná</t>
  </si>
  <si>
    <t>25326384</t>
  </si>
  <si>
    <t>Manažerská akademie - střední odborná škola, s.r.o.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</si>
  <si>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</si>
  <si>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</si>
  <si>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</si>
  <si>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60545933</t>
  </si>
  <si>
    <t>Dětský domov se školou, středisko výchovné péče a základní škola, Jihlava</t>
  </si>
  <si>
    <t>60418516</t>
  </si>
  <si>
    <t>Dětský domov, Jemnice, Třešňová 748</t>
  </si>
  <si>
    <t>60418371</t>
  </si>
  <si>
    <t>Dětský domov, Náměšť nad Oslavou, Krátká 284</t>
  </si>
  <si>
    <t>75023032</t>
  </si>
  <si>
    <t>Základní škola a Mateřská škola Hartvíkovice, příspěvková organizace</t>
  </si>
  <si>
    <t>Hartvíkovice</t>
  </si>
  <si>
    <t>70995559</t>
  </si>
  <si>
    <t>Mateřská škola Nové Město na Moravě, příspěvková organizace</t>
  </si>
  <si>
    <t>Drobného</t>
  </si>
  <si>
    <t>75000679</t>
  </si>
  <si>
    <t>Školní jídelna Pacov</t>
  </si>
  <si>
    <t>Za Branou</t>
  </si>
  <si>
    <t>24696196</t>
  </si>
  <si>
    <t>Soukromá střední škola pedagogiky a sociálních služeb, s.r.o.</t>
  </si>
  <si>
    <t>14450470</t>
  </si>
  <si>
    <t>Střední průmyslová škola a Střední odborné učiliště Pelhřimov</t>
  </si>
  <si>
    <t>Friedova</t>
  </si>
  <si>
    <t>70992657</t>
  </si>
  <si>
    <t>Školní jídelna Pelhřimov, Třída Legií 1421, příspěvková organizace</t>
  </si>
  <si>
    <t>třída Legií</t>
  </si>
  <si>
    <t>70844348</t>
  </si>
  <si>
    <t>Výchovný ústav, středisko výchovné péče, střední škola a školní jídelna, Černovice, Jirákova 285</t>
  </si>
  <si>
    <t>Jirákova</t>
  </si>
  <si>
    <t>48461881</t>
  </si>
  <si>
    <t>Dětský domov, Telč, Štěpnická 111</t>
  </si>
  <si>
    <t>70837228</t>
  </si>
  <si>
    <t>Základní škola a Mateřská škola při zdravotnických zařízeních Kraje Vysočina</t>
  </si>
  <si>
    <t>Purkyňovo nám.</t>
  </si>
  <si>
    <t>60418508</t>
  </si>
  <si>
    <t>Dětský domov, Hrotovice, Sokolská 362</t>
  </si>
  <si>
    <t>70880468</t>
  </si>
  <si>
    <t>Základní škola a Mateřská škola Kojetice, okres Třebíč, příspěvková organizace</t>
  </si>
  <si>
    <t>Kojetice</t>
  </si>
  <si>
    <t>75024454</t>
  </si>
  <si>
    <t>Základní škola Benetice, okres Třebíč, příspěvková organizace</t>
  </si>
  <si>
    <t>Benetice</t>
  </si>
  <si>
    <t>70871761</t>
  </si>
  <si>
    <t>Centrální školní jídelna Třebíč, Sirotčí 1341</t>
  </si>
  <si>
    <t>48895393</t>
  </si>
  <si>
    <t>Gymnázium Velké Meziříčí</t>
  </si>
  <si>
    <t>48895407</t>
  </si>
  <si>
    <t>Gymnázium Žďár nad Sázavou</t>
  </si>
  <si>
    <t>Nové Dvory</t>
  </si>
  <si>
    <t>70835144</t>
  </si>
  <si>
    <t>Dětský domov a školní jídelna, Sedloňov 153</t>
  </si>
  <si>
    <t>Sedloňov</t>
  </si>
  <si>
    <t>71340726</t>
  </si>
  <si>
    <t>Střední škola - Podorlické vzdělávací centrum, Dobruška</t>
  </si>
  <si>
    <t>62048660</t>
  </si>
  <si>
    <t>Výchovný ústav Husův domov a školní jídelna, Dvůr Králové nad Labem, Vrchlického 700</t>
  </si>
  <si>
    <t>03230759</t>
  </si>
  <si>
    <t>Hořické gymnázium</t>
  </si>
  <si>
    <t>62690272</t>
  </si>
  <si>
    <t>Obchodní akademie, Střední odborná škola a Jazyková škola s právem státní jazykové zkoušky, Hradec Králové</t>
  </si>
  <si>
    <t>70837554</t>
  </si>
  <si>
    <t>Základní škola a Mateřská škola při Fakultní nemocnici, Hradec Králové, Sokolská 581</t>
  </si>
  <si>
    <t>25262297</t>
  </si>
  <si>
    <t>První soukromé jazykové gymnázium Hradec Králové spol. s r.o.</t>
  </si>
  <si>
    <t>62690060</t>
  </si>
  <si>
    <t>Gymnázium J. K. Tyla, Hradec Králové, Tylovo nábř. 682</t>
  </si>
  <si>
    <t>00527939</t>
  </si>
  <si>
    <t>Střední škola služeb, obchodu a gastronomie</t>
  </si>
  <si>
    <t>Velká</t>
  </si>
  <si>
    <t>15062848</t>
  </si>
  <si>
    <t>Střední průmyslová škola, Střední odborná škola a Střední odborné učiliště, Hradec Králové</t>
  </si>
  <si>
    <t>62690400</t>
  </si>
  <si>
    <t>Střední škola profesní přípravy, Hradec Králové</t>
  </si>
  <si>
    <t>00528315</t>
  </si>
  <si>
    <t>Domov mládeže, internát a školní jídelna, Hradec Králové, Vocelova 1469/5</t>
  </si>
  <si>
    <t>62690540</t>
  </si>
  <si>
    <t>Dětský domov a školní jídelna, Nechanice, Hrádecká 267</t>
  </si>
  <si>
    <t>Hrádecká</t>
  </si>
  <si>
    <t>49335499</t>
  </si>
  <si>
    <t>Školní jídelna, Hradec Králové, Hradecká 1219</t>
  </si>
  <si>
    <t>75007851</t>
  </si>
  <si>
    <t>Mateřská škola, Smiřice</t>
  </si>
  <si>
    <t>Kršovka</t>
  </si>
  <si>
    <t>27482073</t>
  </si>
  <si>
    <t>TRIVIS - Střední škola veřejnoprávní Třebechovice pod Orebem, s.r.o.</t>
  </si>
  <si>
    <t>Heldovo náměstí</t>
  </si>
  <si>
    <t>24304816</t>
  </si>
  <si>
    <t>Mateřská škola Antonie s.r.o.</t>
  </si>
  <si>
    <t>71001361</t>
  </si>
  <si>
    <t>Mateřská škola, Sobotka</t>
  </si>
  <si>
    <t>75015676</t>
  </si>
  <si>
    <t>Mateřská škola Borohrádek, příspěvková organizace</t>
  </si>
  <si>
    <t>75015048</t>
  </si>
  <si>
    <t>Mateřská škola - Město, Týniště nad Orlicí, Lipská 259</t>
  </si>
  <si>
    <t>Lipská</t>
  </si>
  <si>
    <t>75015650</t>
  </si>
  <si>
    <t>Mateřská škola Velké Poříčí</t>
  </si>
  <si>
    <t>Krausova</t>
  </si>
  <si>
    <t>70998370</t>
  </si>
  <si>
    <t>Mateřská škola, Kramolna</t>
  </si>
  <si>
    <t>Kramolna</t>
  </si>
  <si>
    <t>06494528</t>
  </si>
  <si>
    <t>Školní jídelna Česká Skalice</t>
  </si>
  <si>
    <t>Na Kamenci</t>
  </si>
  <si>
    <t>71010076</t>
  </si>
  <si>
    <t>Mateřská škola, Nové Město nad Metují, Na Františku 845</t>
  </si>
  <si>
    <t>Na Františku</t>
  </si>
  <si>
    <t>71004246</t>
  </si>
  <si>
    <t>Mateřská škola, Ohnišťany</t>
  </si>
  <si>
    <t>Ohnišťany</t>
  </si>
  <si>
    <t>60884681</t>
  </si>
  <si>
    <t>Dětský domov, Potštejn, Českých bratří 141</t>
  </si>
  <si>
    <t>72553588</t>
  </si>
  <si>
    <t>Školní jídelna RK</t>
  </si>
  <si>
    <t>70840261</t>
  </si>
  <si>
    <t>Základní škola a Mateřská škola při dětské léčebně, Janské Lázně, Horní promenáda 268</t>
  </si>
  <si>
    <t>Horní promenáda</t>
  </si>
  <si>
    <t>06668224</t>
  </si>
  <si>
    <t>Střední škola hotelnictví, řemesel a gastronomie, Trutnov, příspěvková organizace</t>
  </si>
  <si>
    <t>Volanovská</t>
  </si>
  <si>
    <t>49290274</t>
  </si>
  <si>
    <t>Obchodní akademie, odborná škola a praktická škola Olgy Havlové, Janské Lázně</t>
  </si>
  <si>
    <t>60153423</t>
  </si>
  <si>
    <t>Dětský domov a školní jídelna, Vrchlabí, Žižkova 497</t>
  </si>
  <si>
    <t>60153261</t>
  </si>
  <si>
    <t>Dětský domov se školou, základní škola a školní jídelna, Vrchlabí, Al. Jiráska 617</t>
  </si>
  <si>
    <t>63778181</t>
  </si>
  <si>
    <t>Dětský domov, Dubá - Deštná 6, příspěvková organizace</t>
  </si>
  <si>
    <t>49864637</t>
  </si>
  <si>
    <t>Obchodní akademie, Česká Lípa, náměstí Osvobození 422, příspěvková organizace</t>
  </si>
  <si>
    <t>14451018</t>
  </si>
  <si>
    <t>Střední zdravotnická škola a Střední odborná škola, Česká Lípa, příspěvková organizace</t>
  </si>
  <si>
    <t>70695831</t>
  </si>
  <si>
    <t>Mateřská škola Dubá - příspěvková organizace</t>
  </si>
  <si>
    <t>49864548</t>
  </si>
  <si>
    <t>Samostatná školní jídelna, Česká Lípa, 28. října 2733, příspěvková organizace</t>
  </si>
  <si>
    <t>46748105</t>
  </si>
  <si>
    <t>Dětský domov, Frýdlant, Větrov 3005, příspěvková organizace</t>
  </si>
  <si>
    <t>71223461</t>
  </si>
  <si>
    <t>Školní jídelna, Frýdlant, okres Liberec, příspěvková organizace</t>
  </si>
  <si>
    <t>18385036</t>
  </si>
  <si>
    <t>Střední průmyslová škola technická, Jablonec nad Nisou, Belgická 4852, příspěvková organizace</t>
  </si>
  <si>
    <t>60252774</t>
  </si>
  <si>
    <t>Dětský domov, Jablonec nad Nisou, Pasecká 20, příspěvková organizace</t>
  </si>
  <si>
    <t>Pasecká</t>
  </si>
  <si>
    <t>72550392</t>
  </si>
  <si>
    <t>Mateřská škola Jablonec nad Nisou, Nová Pasířská 10, příspěvková organizace</t>
  </si>
  <si>
    <t>Nová Pasířská</t>
  </si>
  <si>
    <t>46747982</t>
  </si>
  <si>
    <t>Střední průmyslová škola stavební, Liberec 1, Sokolovské náměstí 14, příspěvková organizace</t>
  </si>
  <si>
    <t>nám. Sokolovské</t>
  </si>
  <si>
    <t>49864351</t>
  </si>
  <si>
    <t>Dětský domov, Jablonné v Podještědí, Zámecká 1, příspěvková organizace</t>
  </si>
  <si>
    <t>72742828</t>
  </si>
  <si>
    <t>Mateřská škola "Jizerka", Liberec, Husova 184/72, příspěvková organizace</t>
  </si>
  <si>
    <t>25427954</t>
  </si>
  <si>
    <t>UNIVERSAL-zařízení školního stravování s.r.o.</t>
  </si>
  <si>
    <t>Na Skřivanech</t>
  </si>
  <si>
    <t>70866937</t>
  </si>
  <si>
    <t>Dětský domov se školou, základní škola a školní jídelna, Chrastava, Školní 438 Příspěvková organizace</t>
  </si>
  <si>
    <t>75016249</t>
  </si>
  <si>
    <t>Mateřská škola Libštát, příspěvková organizace</t>
  </si>
  <si>
    <t>00855006</t>
  </si>
  <si>
    <t>Dětský domov, Semily, Nad Školami 480, příspěvková organizace</t>
  </si>
  <si>
    <t>Nad Školami</t>
  </si>
  <si>
    <t>71166289</t>
  </si>
  <si>
    <t>Mateřská škola Na Olešce Semily, příspěvková organizace</t>
  </si>
  <si>
    <t>Na Olešce</t>
  </si>
  <si>
    <t>00528714</t>
  </si>
  <si>
    <t>Střední škola, Semily, příspěvková organizace</t>
  </si>
  <si>
    <t>70695377</t>
  </si>
  <si>
    <t>Mateřská škola Smržovka, okres Jablonec nad Nisou - příspěvková organizace</t>
  </si>
  <si>
    <t>00856118</t>
  </si>
  <si>
    <t>Základní škola Rovensko pod Troskami, příspěvková organizace</t>
  </si>
  <si>
    <t>72743174</t>
  </si>
  <si>
    <t>Základní škola, Mírová pod Kozákovem, příspěvková organizace</t>
  </si>
  <si>
    <t>75129507</t>
  </si>
  <si>
    <t>Obchodní akademie, Hotelová škola a Střední odborná škola, Turnov, Zborovská 519, příspěvková organizace</t>
  </si>
  <si>
    <t>70982643</t>
  </si>
  <si>
    <t>Mateřská škola Pěnčín 62, příspěvková organizace</t>
  </si>
  <si>
    <t>13644301</t>
  </si>
  <si>
    <t>Střední škola řemesel, Frýdek-Místek, příspěvková organizace</t>
  </si>
  <si>
    <t>25383442</t>
  </si>
  <si>
    <t>Soukromá střední odborná škola Frýdek-Místek, s.r.o.</t>
  </si>
  <si>
    <t>68334222</t>
  </si>
  <si>
    <t>Dětský domov a Školní jídelna, Frýdek-Místek, příspěvková organizace</t>
  </si>
  <si>
    <t>70305196</t>
  </si>
  <si>
    <t>Dětský domov bl. Marie Antoníny Kratochvílové, Řepiště</t>
  </si>
  <si>
    <t>64122654</t>
  </si>
  <si>
    <t>Střední odborná škola požární ochrany a Vyšší odborná škola požární ochrany</t>
  </si>
  <si>
    <t>60043661</t>
  </si>
  <si>
    <t>Dětský domov a Školní jídelna, Čeladná 87, příspěvková organizace</t>
  </si>
  <si>
    <t>73184535</t>
  </si>
  <si>
    <t>Základní škola Frýdlant nad Ostravicí, náměstí T. G. Masaryka 1260, příspěvková organizace</t>
  </si>
  <si>
    <t>25378023</t>
  </si>
  <si>
    <t>Vyšší odborná škola Havířov s.r.o.</t>
  </si>
  <si>
    <t>62331566</t>
  </si>
  <si>
    <t>Střední průmyslová škola stavební, Havířov, příspěvková organizace</t>
  </si>
  <si>
    <t>48004774</t>
  </si>
  <si>
    <t>Dětský domov a Školní jídelna, Havířov-Podlesí, Čelakovského 1, příspěvková organizace</t>
  </si>
  <si>
    <t>13644271</t>
  </si>
  <si>
    <t>Střední škola, Havířov-Prostřední Suchá, příspěvková organizace</t>
  </si>
  <si>
    <t>00601837</t>
  </si>
  <si>
    <t>Odborné učiliště a Praktická škola, Hlučín, příspěvková organizace</t>
  </si>
  <si>
    <t>70640068</t>
  </si>
  <si>
    <t>Školní jídelna Jablunkov, Lesní 190, příspěvková organizace</t>
  </si>
  <si>
    <t>00601641</t>
  </si>
  <si>
    <t>Masarykovo gymnázium, Příbor, příspěvková organizace</t>
  </si>
  <si>
    <t>47998296</t>
  </si>
  <si>
    <t>Dětský domov a Školní jídelna, Příbor, Masarykova 607, příspěvková organizace</t>
  </si>
  <si>
    <t>00601292</t>
  </si>
  <si>
    <t>Střední pedagogická škola a Střední zdravotnická škola, Krnov, příspěvková organizace</t>
  </si>
  <si>
    <t>00852732</t>
  </si>
  <si>
    <t>Dětský domov a Školní jídelna, Lichnov 253, příspěvková organizace</t>
  </si>
  <si>
    <t>75029316</t>
  </si>
  <si>
    <t>Mateřská škola Město Albrechtice, příspěvková organizace</t>
  </si>
  <si>
    <t>Celní</t>
  </si>
  <si>
    <t>73184616</t>
  </si>
  <si>
    <t>Základní škola a Mateřská škola Slezské Rudoltice, příspěvková organizace</t>
  </si>
  <si>
    <t>Slezské Rudoltice</t>
  </si>
  <si>
    <t>60802766</t>
  </si>
  <si>
    <t>Školní jídelna Krnov, Albrechtická 2, okres Bruntál, příspěvková organizace</t>
  </si>
  <si>
    <t>60802740</t>
  </si>
  <si>
    <t>Zařízení školního stravování, Žižkova 1, Krnov, okres Bruntál, příspěvková organizace</t>
  </si>
  <si>
    <t>60802723</t>
  </si>
  <si>
    <t>Školní jídelna Krnov, nám. Hrdinů 1, okres Bruntál, příspěvková organizace</t>
  </si>
  <si>
    <t>nám. Hrdinů</t>
  </si>
  <si>
    <t>64087859</t>
  </si>
  <si>
    <t>EDUCA - Střední odborná škola, s.r.o.</t>
  </si>
  <si>
    <t>B. Martinů</t>
  </si>
  <si>
    <t>47658061</t>
  </si>
  <si>
    <t>Dětský domov a Školní jídelna, Nový Jičín, Revoluční 56, příspěvková organizace</t>
  </si>
  <si>
    <t>70982015</t>
  </si>
  <si>
    <t>Mateřská škola Starý Jičín, příspěvková organizace</t>
  </si>
  <si>
    <t>62330268</t>
  </si>
  <si>
    <t>Dětský domov Loreta a Školní jídelna, Fulnek, příspěvková organizace</t>
  </si>
  <si>
    <t>Kapucínská</t>
  </si>
  <si>
    <t>25359649</t>
  </si>
  <si>
    <t>Soukromá střední škola podnikatelská, s.r.o., Opava</t>
  </si>
  <si>
    <t>01844440</t>
  </si>
  <si>
    <t>Mateřská škola Litultovice, příspěvková organizace</t>
  </si>
  <si>
    <t>26867940</t>
  </si>
  <si>
    <t>Gymnázium Jana Šabršuly s.r.o.</t>
  </si>
  <si>
    <t>61989011</t>
  </si>
  <si>
    <t>Jazykové gymnázium Pavla Tigrida, Ostrava-Poruba, příspěvková organizace</t>
  </si>
  <si>
    <t>Gustava Klimenta</t>
  </si>
  <si>
    <t>00602078</t>
  </si>
  <si>
    <t>Janáčkova konzervatoř v Ostravě, příspěvková organizace</t>
  </si>
  <si>
    <t>25380559</t>
  </si>
  <si>
    <t>Střední škola uměleckých řemesel, s.r.o.</t>
  </si>
  <si>
    <t>Gurťjevova</t>
  </si>
  <si>
    <t>25364103</t>
  </si>
  <si>
    <t>RB Střední odborné učiliště autoopravárenské, s.r.o.</t>
  </si>
  <si>
    <t>25355414</t>
  </si>
  <si>
    <t>AHOL - Vyšší odborná škola</t>
  </si>
  <si>
    <t>25380401</t>
  </si>
  <si>
    <t>Gymnázium EDUCAnet Ostrava s.r.o.</t>
  </si>
  <si>
    <t>Mjr. Nováka</t>
  </si>
  <si>
    <t>70640696</t>
  </si>
  <si>
    <t>Základní škola a Mateřská škola při lázních, Klimkovice, příspěvková organizace</t>
  </si>
  <si>
    <t>61989258</t>
  </si>
  <si>
    <t>Dětský domov a Školní jídelna, Ostrava-Slezská Ostrava, Na Vizině 28, příspěvková organizace</t>
  </si>
  <si>
    <t>00602001</t>
  </si>
  <si>
    <t>Domov mládeže a Školní jídelna-výdejna, Ostrava-Hrabůvka, Krakovská 1095, příspěvková organizace</t>
  </si>
  <si>
    <t>61989339</t>
  </si>
  <si>
    <t>Dětský domov a Školní jídelna, Ostrava-Hrabová, Reymontova 2a, příspěvková organizace</t>
  </si>
  <si>
    <t>Reymontova</t>
  </si>
  <si>
    <t>61989321</t>
  </si>
  <si>
    <t>Dětský domov Úsměv a Školní jídelna, Ostrava-Slezská Ostrava, Bukovanského 25, příspěvková organizace</t>
  </si>
  <si>
    <t>Bukovanského</t>
  </si>
  <si>
    <t>71005293</t>
  </si>
  <si>
    <t>Mateřská škola, Ostrava-Michálkovice, Sládečkova 80</t>
  </si>
  <si>
    <t>75027305</t>
  </si>
  <si>
    <t>Mateřská škola Ostrava, Blahoslavova 6, příspěvková organizace</t>
  </si>
  <si>
    <t>75027356</t>
  </si>
  <si>
    <t>Mateřská škola Ostrava, Repinova 19, příspěvková organizace</t>
  </si>
  <si>
    <t>Repinova</t>
  </si>
  <si>
    <t>70631760</t>
  </si>
  <si>
    <t>Základní škola a mateřská škola Ostrava-Zábřeh, Kosmonautů 13, příspěvková organizace</t>
  </si>
  <si>
    <t>70933987</t>
  </si>
  <si>
    <t>Základní škola Ostrava, Zelená 42, příspěvková organizace</t>
  </si>
  <si>
    <t>00575933</t>
  </si>
  <si>
    <t>Střední škola služeb a podnikání, Ostrava-Poruba, příspěvková organizace</t>
  </si>
  <si>
    <t>14451093</t>
  </si>
  <si>
    <t>Střední škola technická a dopravní, Ostrava-Vítkovice, příspěvková organizace</t>
  </si>
  <si>
    <t>25862391</t>
  </si>
  <si>
    <t>AVE ART Ostrava, vyšší odborná škola, střední umělecká škola a základní umělecká škola, s.r.o.</t>
  </si>
  <si>
    <t>26863782</t>
  </si>
  <si>
    <t>IUVENTAS - Soukromé gymnázium a Střední odborná škola s.r.o.</t>
  </si>
  <si>
    <t>71340815</t>
  </si>
  <si>
    <t>AHOL - Střední škola gastronomie, turismu a lázeňství</t>
  </si>
  <si>
    <t>71341200</t>
  </si>
  <si>
    <t>Vyšší odborná škola Mediální tvorby</t>
  </si>
  <si>
    <t>08146497</t>
  </si>
  <si>
    <t>Základní škola Slezská Ostrava, Škrobálkova 51, příspěvková organizace</t>
  </si>
  <si>
    <t>Škrobálkova</t>
  </si>
  <si>
    <t>00601969</t>
  </si>
  <si>
    <t>Diagnostický ústav pro mládež, dětský domov se školou, středisko výchovné péče a základní škola, Ostrava - Kunčičky</t>
  </si>
  <si>
    <t>75096382</t>
  </si>
  <si>
    <t>Dětský domov se školou a základní škola, Ostrava-Kunčice, Jeseninova 4</t>
  </si>
  <si>
    <t>Jeseninova</t>
  </si>
  <si>
    <t>61955531</t>
  </si>
  <si>
    <t>Základní škola a mateřská škola, Třinec, Koperníkova 696, příspěvková organizace</t>
  </si>
  <si>
    <t>Kopernikova</t>
  </si>
  <si>
    <t>47813563</t>
  </si>
  <si>
    <t>Dětský domov a Školní jídelna, Radkov-Dubová 141, příspěvková organizace</t>
  </si>
  <si>
    <t>47813466</t>
  </si>
  <si>
    <t>Dětský domov a Školní jídelna, Budišov nad Budišovkou, příspěvková organizace</t>
  </si>
  <si>
    <t>47811927</t>
  </si>
  <si>
    <t>Dětský domov a Školní jídelna, Melč 4, příspěvková organizace</t>
  </si>
  <si>
    <t>62350277</t>
  </si>
  <si>
    <t>Dětský domov a Školní jídelna, Hranice, Purgešova 847</t>
  </si>
  <si>
    <t>Purgešova</t>
  </si>
  <si>
    <t>60045086</t>
  </si>
  <si>
    <t>Dětský domov a Školní jídelna, Jeseník, Priessnitzova 405</t>
  </si>
  <si>
    <t>Priessnitzova</t>
  </si>
  <si>
    <t>68911921</t>
  </si>
  <si>
    <t>Základní škola a Mateřská škola při Priessnitzových léčebných lázních a.s., Jeseník</t>
  </si>
  <si>
    <t>Kalvodova</t>
  </si>
  <si>
    <t>70259941</t>
  </si>
  <si>
    <t>Střední průmyslová škola stavební, Lipník nad Bečvou, Komenského sady 257</t>
  </si>
  <si>
    <t>63701219</t>
  </si>
  <si>
    <t>Gymnázium, Lipník nad Bečvou, Komenského sady 62, příspěvková organizace</t>
  </si>
  <si>
    <t>63701294</t>
  </si>
  <si>
    <t>Dětský domov a Školní jídelna, Lipník nad Bečvou, Tyršova 772</t>
  </si>
  <si>
    <t>75026333</t>
  </si>
  <si>
    <t>Školní jídelna Litovel, příspěvková organizace</t>
  </si>
  <si>
    <t>Studentů</t>
  </si>
  <si>
    <t>00843105</t>
  </si>
  <si>
    <t>Střední průmyslová škola elektrotechnická a Obchodní akademie Mohelnice</t>
  </si>
  <si>
    <t>14451085</t>
  </si>
  <si>
    <t>Střední škola technická a obchodní, Olomouc, Kosinova 4</t>
  </si>
  <si>
    <t>25377655</t>
  </si>
  <si>
    <t>Střední odborná škola Olomouc spol. s r.o.</t>
  </si>
  <si>
    <t>Řepčínská</t>
  </si>
  <si>
    <t>64627233</t>
  </si>
  <si>
    <t>CARITAS - Vyšší odborná škola sociální Olomouc</t>
  </si>
  <si>
    <t>00848859</t>
  </si>
  <si>
    <t>PRIGO - vyšší odborná škola</t>
  </si>
  <si>
    <t>Blažejské náměstí</t>
  </si>
  <si>
    <t>00849235</t>
  </si>
  <si>
    <t>Dětský domov Šance, Olomouc</t>
  </si>
  <si>
    <t>U sportovní haly</t>
  </si>
  <si>
    <t>28654498</t>
  </si>
  <si>
    <t>Zdravá anglická mateřská škola s.r.o.</t>
  </si>
  <si>
    <t>Rybniční</t>
  </si>
  <si>
    <t>04774485</t>
  </si>
  <si>
    <t>ScioŠkola Olomouc - základní škola, s.r.o.</t>
  </si>
  <si>
    <t>25373609</t>
  </si>
  <si>
    <t>ART ECON - Vyšší odborná škola, s.r.o.</t>
  </si>
  <si>
    <t>47922117</t>
  </si>
  <si>
    <t>Obchodní akademie, Prostějov, Palackého 18</t>
  </si>
  <si>
    <t>25348418</t>
  </si>
  <si>
    <t>Střední odborná škola podnikání a obchodu, spol. s r.o.</t>
  </si>
  <si>
    <t>Rejskova</t>
  </si>
  <si>
    <t>25500783</t>
  </si>
  <si>
    <t>ART ECON - Střední škola, s.r.o.</t>
  </si>
  <si>
    <t>47922320</t>
  </si>
  <si>
    <t>Dětský domov a Školní jídelna, Plumlov, Balkán 333</t>
  </si>
  <si>
    <t>Balkán</t>
  </si>
  <si>
    <t>70981264</t>
  </si>
  <si>
    <t>Mateřská škola a Školní jídelna Kralice na Hané, příspěvková organizace</t>
  </si>
  <si>
    <t>75024322</t>
  </si>
  <si>
    <t>Základní škola a Mateřská škola Vrchoslavice, okres Prostějov, příspěvková organizace</t>
  </si>
  <si>
    <t>Vrchoslavice</t>
  </si>
  <si>
    <t>27678296</t>
  </si>
  <si>
    <t>TRIVIS - Střední škola veřejnoprávní Prostějov, s.r.o.</t>
  </si>
  <si>
    <t>71011617</t>
  </si>
  <si>
    <t>Základní škola a mateřská škola Pěnčín, příspěvková organizace</t>
  </si>
  <si>
    <t>04778847</t>
  </si>
  <si>
    <t>Střední škola Euroinstitut v Olomouckém kraji</t>
  </si>
  <si>
    <t>63701171</t>
  </si>
  <si>
    <t>Střední škola zemědělská, Přerov, Osmek 47</t>
  </si>
  <si>
    <t>Osmek</t>
  </si>
  <si>
    <t>63701332</t>
  </si>
  <si>
    <t>Dětský domov a Školní jídelna, Přerov, Sušilova 25</t>
  </si>
  <si>
    <t>70946957</t>
  </si>
  <si>
    <t>Školní jídelna Kojetín, příspěvková organizace</t>
  </si>
  <si>
    <t>70941165</t>
  </si>
  <si>
    <t>Církevní dětský domov Emanuel, Stará Ves</t>
  </si>
  <si>
    <t>75009749</t>
  </si>
  <si>
    <t>Školní jídelna Šternberk, příspěvková organizace</t>
  </si>
  <si>
    <t>62352849</t>
  </si>
  <si>
    <t>Školní jídelna Zábřeh, Boženy Němcové 1503/15</t>
  </si>
  <si>
    <t>05077532</t>
  </si>
  <si>
    <t>Školní jídelna Hlinsko, Ležáků 1449</t>
  </si>
  <si>
    <t>48159638</t>
  </si>
  <si>
    <t>Dětský domov Holice, Husova 623</t>
  </si>
  <si>
    <t>48159794</t>
  </si>
  <si>
    <t>Školní jídelna Holice, Nádražní 1021, okres Pardubice</t>
  </si>
  <si>
    <t>60103345</t>
  </si>
  <si>
    <t>Obchodní akademie, Chrudim, Tyršovo náměstí 250</t>
  </si>
  <si>
    <t>15052796</t>
  </si>
  <si>
    <t>Střední odborná škola a Střední odborné učiliště technické, Třemošnice, Sportovní 322</t>
  </si>
  <si>
    <t>75015544</t>
  </si>
  <si>
    <t>Mateřská škola, Chrudim 2, Dr. Jana Malíka 765</t>
  </si>
  <si>
    <t>75016303</t>
  </si>
  <si>
    <t>Školní jídelna Slatiňany, okres Chrudim</t>
  </si>
  <si>
    <t>75016346</t>
  </si>
  <si>
    <t>Základní škola, Skuteč, Komenského 150, okres Chrudim</t>
  </si>
  <si>
    <t>25946901</t>
  </si>
  <si>
    <t>Střední odborné učiliště včelařské - Včelařské vzdělávací centrum, o.p.s.</t>
  </si>
  <si>
    <t>Slatiňanská</t>
  </si>
  <si>
    <t>72076747</t>
  </si>
  <si>
    <t>Školní jídelna Třemošnice</t>
  </si>
  <si>
    <t>00087939</t>
  </si>
  <si>
    <t>Střední odborné učiliště opravárenské, Králíky, Předměstí 427</t>
  </si>
  <si>
    <t>Předměstí</t>
  </si>
  <si>
    <t>70155887</t>
  </si>
  <si>
    <t>Školní jídelna Králíky, Moravská 647</t>
  </si>
  <si>
    <t>70857717</t>
  </si>
  <si>
    <t>Dětský domov Dolní Čermná</t>
  </si>
  <si>
    <t>61235032</t>
  </si>
  <si>
    <t>Školní jídelna MADORET Lanškroun, B. Smetany</t>
  </si>
  <si>
    <t>62032348</t>
  </si>
  <si>
    <t>Gymnázium Aloise Jiráska, Litomyšl, T. G. Masaryka 590</t>
  </si>
  <si>
    <t>62032381</t>
  </si>
  <si>
    <t>Vyšší odborná škola pedagogická a Střední pedagogická škola, Litomyšl, Komenského nám. 22</t>
  </si>
  <si>
    <t>62032011</t>
  </si>
  <si>
    <t>Gymnázium, Jevíčko, A. K. Vitáka 452</t>
  </si>
  <si>
    <t>A. K. Vitáka</t>
  </si>
  <si>
    <t>63609177</t>
  </si>
  <si>
    <t>Dětský domov Moravská Třebová</t>
  </si>
  <si>
    <t>00498793</t>
  </si>
  <si>
    <t>Střední zdravotnická škola Pardubice</t>
  </si>
  <si>
    <t>Průmyslová</t>
  </si>
  <si>
    <t>64827364</t>
  </si>
  <si>
    <t>Anglické gymnázium, Střední odborná škola a Vyšší odborná škola, s.r.o.</t>
  </si>
  <si>
    <t>48161161</t>
  </si>
  <si>
    <t>Střední průmyslová škola potravinářství a služeb Pardubice</t>
  </si>
  <si>
    <t>62061178</t>
  </si>
  <si>
    <t>DELTA - Střední škola informatiky a ekonomie, s.r.o.</t>
  </si>
  <si>
    <t>48161179</t>
  </si>
  <si>
    <t>Střední průmyslová škola chemická Pardubice</t>
  </si>
  <si>
    <t>62029754</t>
  </si>
  <si>
    <t>Labská střední odborná škola a Střední odborné učiliště Pardubice, s. r. o.</t>
  </si>
  <si>
    <t>48161071</t>
  </si>
  <si>
    <t>Domov mládeže a školní jídelna Pardubice</t>
  </si>
  <si>
    <t>Rožkova</t>
  </si>
  <si>
    <t>48160865</t>
  </si>
  <si>
    <t>Dětský domov Pardubice</t>
  </si>
  <si>
    <t>Ke Tvrzi</t>
  </si>
  <si>
    <t>48161055</t>
  </si>
  <si>
    <t>Základní škola Pardubice-Dubina, Erno Košťála 870</t>
  </si>
  <si>
    <t>02013762</t>
  </si>
  <si>
    <t>Střední průmyslová škola elektrotechnická a Vyšší odborná škola Pardubice</t>
  </si>
  <si>
    <t>71008641</t>
  </si>
  <si>
    <t>Mateřská škola Hartmanice, okres Svitavy</t>
  </si>
  <si>
    <t>62031961</t>
  </si>
  <si>
    <t>Střední odborná škola a Střední odborné učiliště, Polička, Čs. armády 485</t>
  </si>
  <si>
    <t>75007975</t>
  </si>
  <si>
    <t>Školní jídelna Polička, Rumunská 646</t>
  </si>
  <si>
    <t>63609291</t>
  </si>
  <si>
    <t>Dětský domov Polička</t>
  </si>
  <si>
    <t>A. Lidmilové</t>
  </si>
  <si>
    <t>00087858</t>
  </si>
  <si>
    <t>Střední škola chovu koní a jezdectví Kladruby nad Labem</t>
  </si>
  <si>
    <t>48161021</t>
  </si>
  <si>
    <t>Školní jídelna Přelouč, Obránců míru 1714, okres Pardubice</t>
  </si>
  <si>
    <t>71009426</t>
  </si>
  <si>
    <t>ZÁKLADNÍ ŠKOLA A MATEŘSKÁ ŠKOLA KOCLÍŘOV, okres Svitavy</t>
  </si>
  <si>
    <t>Koclířov</t>
  </si>
  <si>
    <t>00498874</t>
  </si>
  <si>
    <t>Vyšší odborná škola a střední škola zdravotnická a sociální Ústí nad Orlicí</t>
  </si>
  <si>
    <t>25266195</t>
  </si>
  <si>
    <t>Střední škola podnikání Vysoké Mýto, s.r.o.</t>
  </si>
  <si>
    <t>49317032</t>
  </si>
  <si>
    <t>Základní škola Vysoké Mýto, Javornického, příspěvková organizace</t>
  </si>
  <si>
    <t>Javornického</t>
  </si>
  <si>
    <t>71294791</t>
  </si>
  <si>
    <t>Správa školských zařízení - domov mládeže a školní jídelna, Vysoké Mýto, příspěvková organizace</t>
  </si>
  <si>
    <t>00856487</t>
  </si>
  <si>
    <t>Školní jídelna Žamberk, nám. Gen. Knopa 433</t>
  </si>
  <si>
    <t>75005735</t>
  </si>
  <si>
    <t>Základní škola praktická Domažlice, Msgre B. Staška 232, příspěvková organizace</t>
  </si>
  <si>
    <t>48342947</t>
  </si>
  <si>
    <t>Dětský domov, Horšovský Týn</t>
  </si>
  <si>
    <t>48342971</t>
  </si>
  <si>
    <t>Dětský domov, Staňkov</t>
  </si>
  <si>
    <t>Mathauserova</t>
  </si>
  <si>
    <t>61781517</t>
  </si>
  <si>
    <t>Dětský domov se školou, základní škola a školní jídelna, Měcholupy 2</t>
  </si>
  <si>
    <t>49180924</t>
  </si>
  <si>
    <t>Dětský domov, Nepomuk</t>
  </si>
  <si>
    <t>U Daliborky</t>
  </si>
  <si>
    <t>70994421</t>
  </si>
  <si>
    <t>Mateřská škola Rochlov, okres Plzeň-sever, příspěvková organizace</t>
  </si>
  <si>
    <t>Rochlov</t>
  </si>
  <si>
    <t>00669695</t>
  </si>
  <si>
    <t>Střední zdravotnická škola a Vyšší odborná škola zdravotnická, Plzeň, Karlovarská 99</t>
  </si>
  <si>
    <t>64830225</t>
  </si>
  <si>
    <t>Vyšší odborná škola zdravotnická, managementu a veřejnosprávních studií, s.r.o.</t>
  </si>
  <si>
    <t>Ledecká</t>
  </si>
  <si>
    <t>49774859</t>
  </si>
  <si>
    <t>Odborná škola výroby a služeb, Plzeň, Vejprnická 56</t>
  </si>
  <si>
    <t>40527867</t>
  </si>
  <si>
    <t>Církevní gymnázium Plzeň</t>
  </si>
  <si>
    <t>70941017</t>
  </si>
  <si>
    <t>49. mateřská škola Plzeň, Puškinova 5, příspěvková organizace</t>
  </si>
  <si>
    <t>69457425</t>
  </si>
  <si>
    <t>Střední průmyslová škola strojnická a Střední odborná škola profesora Švejcara, Plzeň, Klatovská 109</t>
  </si>
  <si>
    <t>06034551</t>
  </si>
  <si>
    <t>Mateřská škola Plzeň-Lhota, Ke Křížku 19, příspěvková organizace</t>
  </si>
  <si>
    <t>Ke Křížku</t>
  </si>
  <si>
    <t>61751065</t>
  </si>
  <si>
    <t>Dětský domov, Kašperské Hory</t>
  </si>
  <si>
    <t>70842540</t>
  </si>
  <si>
    <t>Dětský domov Čtyřlístek, Planá</t>
  </si>
  <si>
    <t>70842558</t>
  </si>
  <si>
    <t>Dětský domov, Tachov</t>
  </si>
  <si>
    <t>00520110</t>
  </si>
  <si>
    <t>Střední průmyslová škola, Tachov, Světce 1</t>
  </si>
  <si>
    <t>60610867</t>
  </si>
  <si>
    <t>Základní škola a Mateřská škola Halže, příspěvková organizace</t>
  </si>
  <si>
    <t>Halže</t>
  </si>
  <si>
    <t>61664651</t>
  </si>
  <si>
    <t xml:space="preserve">Benešov </t>
  </si>
  <si>
    <t>Vyšší odborná škola a Střední zemědělská škola, Benešov, Mendelova 131</t>
  </si>
  <si>
    <t>Krajský úřad Středočeského kraje</t>
  </si>
  <si>
    <t>70843503</t>
  </si>
  <si>
    <t>Dětský domov a Školní jídelna, Benešov, Racek 1</t>
  </si>
  <si>
    <t>Chlístov</t>
  </si>
  <si>
    <t>70998523</t>
  </si>
  <si>
    <t>Mateřská škola Divišov, okres Benešov</t>
  </si>
  <si>
    <t>Divišov</t>
  </si>
  <si>
    <t>Městský úřad Benešov</t>
  </si>
  <si>
    <t>70990662</t>
  </si>
  <si>
    <t>Mateřská škola Neveklov, okres Benešov</t>
  </si>
  <si>
    <t>Neveklov</t>
  </si>
  <si>
    <t>75031671</t>
  </si>
  <si>
    <t>Mateřská škola Pyšely, okres Benešov</t>
  </si>
  <si>
    <t>Na Prádle</t>
  </si>
  <si>
    <t>Pyšely</t>
  </si>
  <si>
    <t>70879176</t>
  </si>
  <si>
    <t>Základní škola Čerčany, okres Benešov</t>
  </si>
  <si>
    <t>Čerčany</t>
  </si>
  <si>
    <t>49828851</t>
  </si>
  <si>
    <t>Školní jídelna Benešov, Dukelská 1818</t>
  </si>
  <si>
    <t>Struhařov</t>
  </si>
  <si>
    <t>61664707</t>
  </si>
  <si>
    <t>Gymnázium, Benešov, Husova 470</t>
  </si>
  <si>
    <t>68422709</t>
  </si>
  <si>
    <t>Obchodní akademie Neveklov</t>
  </si>
  <si>
    <t>61664715</t>
  </si>
  <si>
    <t>Střední odborná škola a Střední zdravotnická škola Benešov, příspěvková organizace</t>
  </si>
  <si>
    <t>Černoleská</t>
  </si>
  <si>
    <t>14451077</t>
  </si>
  <si>
    <t>Střední odborné učiliště stavební, Benešov, Jana Nohy 1302</t>
  </si>
  <si>
    <t>Jana Nohy</t>
  </si>
  <si>
    <t>63822211</t>
  </si>
  <si>
    <t>Církevní základní škola a mateřská škola ARCHA, Petroupim, okres Benešov</t>
  </si>
  <si>
    <t>Petroupim</t>
  </si>
  <si>
    <t>00067580</t>
  </si>
  <si>
    <t>Dětský domov a Školní jídelna, Pyšely, Senohrabská 112</t>
  </si>
  <si>
    <t>Senohrabská</t>
  </si>
  <si>
    <t>70838429</t>
  </si>
  <si>
    <t>Dětský domov a Školní jídelna, Sázava, Benešovská 7</t>
  </si>
  <si>
    <t>71001085</t>
  </si>
  <si>
    <t>Mateřská škola Čerčany</t>
  </si>
  <si>
    <t>Krhanice</t>
  </si>
  <si>
    <t>75033062</t>
  </si>
  <si>
    <t>Základní škola Benešov, Jiráskova 888</t>
  </si>
  <si>
    <t>75033003</t>
  </si>
  <si>
    <t>Mateřská škola "Berušky" Benešov, Táborská 350</t>
  </si>
  <si>
    <t>70996857</t>
  </si>
  <si>
    <t>Mateřská škola Netvořice, okres Benešov, příspěvková organizace</t>
  </si>
  <si>
    <t>Netvořice</t>
  </si>
  <si>
    <t>71004696</t>
  </si>
  <si>
    <t>Mateřská škola Týnec nad Sázavou, příspěvková organizace</t>
  </si>
  <si>
    <t>Týnec nad Sázavou</t>
  </si>
  <si>
    <t>75033020</t>
  </si>
  <si>
    <t>Mateřská škola "Úsměv" Benešov, Pražského povstání 1711</t>
  </si>
  <si>
    <t>Pražského povstání</t>
  </si>
  <si>
    <t>75033011</t>
  </si>
  <si>
    <t>Mateřská škola "Čtyřlístek" Benešov, Bezručova 1948 - příspěvková organizace</t>
  </si>
  <si>
    <t>75034492</t>
  </si>
  <si>
    <t>Mateřská škola Bystřice, okres Benešov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</si>
  <si>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</si>
  <si>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</si>
  <si>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</si>
  <si>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</si>
  <si>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</si>
  <si>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</si>
  <si>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</si>
  <si>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</si>
  <si>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</si>
  <si>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</si>
  <si>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</si>
  <si>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70993432</t>
  </si>
  <si>
    <t>Mateřská škola Maršovice, okres Benešov</t>
  </si>
  <si>
    <t>43750699</t>
  </si>
  <si>
    <t>Základní škola T. G. Masaryka</t>
  </si>
  <si>
    <t>75033071</t>
  </si>
  <si>
    <t>Základní škola Benešov, Dukelská 1818</t>
  </si>
  <si>
    <t>70998515</t>
  </si>
  <si>
    <t>Základní škola Divišov, okres Benešov</t>
  </si>
  <si>
    <t>75002922</t>
  </si>
  <si>
    <t>Základní škola a Mateřská škola Chocerady 267, příspěvková organizace</t>
  </si>
  <si>
    <t>Chocerady</t>
  </si>
  <si>
    <t>70996865</t>
  </si>
  <si>
    <t>Základní škola Netvořice, okres Benešov, příspěvková organizace</t>
  </si>
  <si>
    <t>70990654</t>
  </si>
  <si>
    <t>Základní škola Jana Kubelíka, Neveklov</t>
  </si>
  <si>
    <t>70991634</t>
  </si>
  <si>
    <t>Základní škola a mateřská škola Poříčí nad Sázavou, okres Benešov, příspěvková organizace</t>
  </si>
  <si>
    <t>Poříčí nad Sázavou</t>
  </si>
  <si>
    <t>70892598</t>
  </si>
  <si>
    <t>Základní škola a Mateřská škola Postupice, okres Benešov</t>
  </si>
  <si>
    <t>Postupice</t>
  </si>
  <si>
    <t>61660094</t>
  </si>
  <si>
    <t>Školní jídelna Benešov, Na Karlově 372</t>
  </si>
  <si>
    <t>71004670</t>
  </si>
  <si>
    <t>Základní škola Týnec nad Sázavou, příspěvková organizace</t>
  </si>
  <si>
    <t>71006559</t>
  </si>
  <si>
    <t>Základní škola a Mateřská škola, Chotýšany, okres Benešov</t>
  </si>
  <si>
    <t>Chotýšany</t>
  </si>
  <si>
    <t>49528351</t>
  </si>
  <si>
    <t>Základní škola Bystřice, okres Benešov, příspěvková organizace</t>
  </si>
  <si>
    <t>75033046</t>
  </si>
  <si>
    <t>Základní škola a Praktická škola Benešov, Hodějovského 1654</t>
  </si>
  <si>
    <t>Hodějovského</t>
  </si>
  <si>
    <t>49828894</t>
  </si>
  <si>
    <t>Školní jídelna Benešov, Jiráskova 888</t>
  </si>
  <si>
    <t>71000585</t>
  </si>
  <si>
    <t>Základní škola a mateřská škola Sázava</t>
  </si>
  <si>
    <t>nám. Voskovce a Wericha</t>
  </si>
  <si>
    <t>18620442</t>
  </si>
  <si>
    <t>Integrovaná střední škola technická, Benešov, Černoleská 1997</t>
  </si>
  <si>
    <t>75033054</t>
  </si>
  <si>
    <t>Základní škola a mateřská škola Benešov, Na Karlově 372</t>
  </si>
  <si>
    <t>72554215</t>
  </si>
  <si>
    <t>Mateřská škola Nespeky, příspěvková organizace</t>
  </si>
  <si>
    <t>Nespeky</t>
  </si>
  <si>
    <t>75033038</t>
  </si>
  <si>
    <t>Mateřská škola "U kohoutka Sedmipírka" Benešov, Dukelská 1546</t>
  </si>
  <si>
    <t>70990671</t>
  </si>
  <si>
    <t>Školní jídelna Neveklov, okres Benešov</t>
  </si>
  <si>
    <t>71004688</t>
  </si>
  <si>
    <t>Školní jídelna Týnec nad Sázavou, příspěvková organizace</t>
  </si>
  <si>
    <t>28391357</t>
  </si>
  <si>
    <t>Mateřská škola MiniSvět Mrač s.r.o.</t>
  </si>
  <si>
    <t>Mrač</t>
  </si>
  <si>
    <t>24723649</t>
  </si>
  <si>
    <t>Sportovní základní škola a mateřská škola Človíček s.r.o.</t>
  </si>
  <si>
    <t>02043378</t>
  </si>
  <si>
    <t>Mateřská škola a základní škola GAIA</t>
  </si>
  <si>
    <t>07033753</t>
  </si>
  <si>
    <t>Školní jídelna, Poznaňská 431, 285 06 Sázava</t>
  </si>
  <si>
    <t>70843376</t>
  </si>
  <si>
    <t xml:space="preserve">Beroun </t>
  </si>
  <si>
    <t>Speciální mateřská škola Králův Dvůr, příspěvková organizace</t>
  </si>
  <si>
    <t>Králův Dvůr</t>
  </si>
  <si>
    <t>Beroun</t>
  </si>
  <si>
    <t>47511753</t>
  </si>
  <si>
    <t>Dětský domov a Mateřská škola Beroun, příspěvková organizace</t>
  </si>
  <si>
    <t>70841446</t>
  </si>
  <si>
    <t>Střední škola a Základní škola Beroun, příspěvková organizace</t>
  </si>
  <si>
    <t>Městský úřad Beroun</t>
  </si>
  <si>
    <t>75030357</t>
  </si>
  <si>
    <t>Mateřská škola "Sluníčko", Nižbor, okres Beroun</t>
  </si>
  <si>
    <t>Nižbor</t>
  </si>
  <si>
    <t>70989770</t>
  </si>
  <si>
    <t>Mateřská škola Hudlice - okres Beroun</t>
  </si>
  <si>
    <t>Bří Jungmannů</t>
  </si>
  <si>
    <t>Hudlice</t>
  </si>
  <si>
    <t>70980349</t>
  </si>
  <si>
    <t>Základní škola Hýskov, okres Beroun</t>
  </si>
  <si>
    <t>Hýskov</t>
  </si>
  <si>
    <t>00640808</t>
  </si>
  <si>
    <t>Střední zdravotnická škola, Beroun, Mládeže 1102</t>
  </si>
  <si>
    <t>49628135</t>
  </si>
  <si>
    <t>Svatojánská kolej - vyšší odborná škola pedagogická</t>
  </si>
  <si>
    <t>Svatý Jan pod Skalou</t>
  </si>
  <si>
    <t>47558407</t>
  </si>
  <si>
    <t>Gymnázium Joachima Barranda, Beroun, Talichova 824</t>
  </si>
  <si>
    <t>Talichova</t>
  </si>
  <si>
    <t>47558415</t>
  </si>
  <si>
    <t>Obchodní akademie, Střední pedagogická škola a Jazyková škola s právem státní jazykové zkoušky, Beroun, U Stadionu 486</t>
  </si>
  <si>
    <t>00664740</t>
  </si>
  <si>
    <t>Střední odborná škola a Střední odborné učiliště, Beroun - Hlinky, Okružní 1404</t>
  </si>
  <si>
    <t>75034239</t>
  </si>
  <si>
    <t>Mateřská škola Svinaře, okres Beroun</t>
  </si>
  <si>
    <t>Svinaře</t>
  </si>
  <si>
    <t>75033992</t>
  </si>
  <si>
    <t>Mateřská škola Loděnice, okres Beroun</t>
  </si>
  <si>
    <t>Liteň</t>
  </si>
  <si>
    <t>75030047</t>
  </si>
  <si>
    <t>Základní škola Nižbor, okres Beroun</t>
  </si>
  <si>
    <t>00498653</t>
  </si>
  <si>
    <t>Mateřská škola Pod Homolkou 1601, Beroun</t>
  </si>
  <si>
    <t>Pod Homolkou</t>
  </si>
  <si>
    <t>70979901</t>
  </si>
  <si>
    <t>Mateřská škola Ledňáček Hýskov, okres Beroun</t>
  </si>
  <si>
    <t>70974993</t>
  </si>
  <si>
    <t>Mateřská škola Sluníčko Beroun, Vladislava Vančury 1154</t>
  </si>
  <si>
    <t>Vladislava Vančury</t>
  </si>
  <si>
    <t>71001093</t>
  </si>
  <si>
    <t>Mateřská škola Zdice, Zahradní 801, okr. Beroun</t>
  </si>
  <si>
    <t>Zdice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</si>
  <si>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</si>
  <si>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</si>
  <si>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</si>
  <si>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</si>
  <si>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</si>
  <si>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Nový Jáchymov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</si>
  <si>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</si>
  <si>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</si>
  <si>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</si>
  <si>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</si>
  <si>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</si>
  <si>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</si>
  <si>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</si>
  <si>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</si>
  <si>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</si>
  <si>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</si>
  <si>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</si>
  <si>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</si>
  <si>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</si>
  <si>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</si>
  <si>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</si>
  <si>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</si>
  <si>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</si>
  <si>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75033089</t>
  </si>
  <si>
    <t>Masarykova základní škola a Mateřská škola Suchomasty, okres Beroun</t>
  </si>
  <si>
    <t>Suchomasty</t>
  </si>
  <si>
    <t>70991430</t>
  </si>
  <si>
    <t>Základní škola a Mateřská škola Zadní Třebaň, okres Beroun</t>
  </si>
  <si>
    <t>Zadní Třebaň</t>
  </si>
  <si>
    <t>70998477</t>
  </si>
  <si>
    <t>Základní škola a mateřská škola Srbsko</t>
  </si>
  <si>
    <t>K Závěrce</t>
  </si>
  <si>
    <t>Srbsko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</si>
  <si>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</si>
  <si>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</si>
  <si>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</si>
  <si>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</si>
  <si>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</si>
  <si>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</si>
  <si>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</si>
  <si>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</si>
  <si>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</si>
  <si>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</si>
  <si>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</si>
  <si>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</si>
  <si>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</si>
  <si>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</si>
  <si>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70974951</t>
  </si>
  <si>
    <t>Mateřská škola Beroun, Tovární 44</t>
  </si>
  <si>
    <t>70990816</t>
  </si>
  <si>
    <t>Základní škola Zdice</t>
  </si>
  <si>
    <t>70974969</t>
  </si>
  <si>
    <t>Mateřská škola Beroun, Drašarova 1447</t>
  </si>
  <si>
    <t>Drašarova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</si>
  <si>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</si>
  <si>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</si>
  <si>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</si>
  <si>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</si>
  <si>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</si>
  <si>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</si>
  <si>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</si>
  <si>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</si>
  <si>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</si>
  <si>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</si>
  <si>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</si>
  <si>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</si>
  <si>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71340734</t>
  </si>
  <si>
    <t>Manažerská akademie, soukromá střední škola</t>
  </si>
  <si>
    <t>72558652</t>
  </si>
  <si>
    <t>Mateřská škola Stašov, příspěvková organizace</t>
  </si>
  <si>
    <t>Stašov</t>
  </si>
  <si>
    <t>24296023</t>
  </si>
  <si>
    <t>Školy HLÁSEK - základní škola a mateřská škola, s.r.o.</t>
  </si>
  <si>
    <t>Hlásná Třebaň</t>
  </si>
  <si>
    <t>24255378</t>
  </si>
  <si>
    <t>Soukromá Základní škola a Mateřská škola B-English s.r.o.</t>
  </si>
  <si>
    <t>Tři Vršky</t>
  </si>
  <si>
    <t>01609793</t>
  </si>
  <si>
    <t>Mateřská škola Montessori Beroun a Základní škola s.r.o.</t>
  </si>
  <si>
    <t>01542419</t>
  </si>
  <si>
    <t>Mateřská škola Marina s.r.o.</t>
  </si>
  <si>
    <t>03237095</t>
  </si>
  <si>
    <t>Mateřská škola Kytka s.r.o.</t>
  </si>
  <si>
    <t>Pod Šibencem</t>
  </si>
  <si>
    <t>03404901</t>
  </si>
  <si>
    <t>Mateřská škola Hlásná Třebaň</t>
  </si>
  <si>
    <t>04826043</t>
  </si>
  <si>
    <t>Naše základní škola, z.ú.</t>
  </si>
  <si>
    <t>Pode Zděmi</t>
  </si>
  <si>
    <t>04435117</t>
  </si>
  <si>
    <t>Základní škola Kairos, z.ú.</t>
  </si>
  <si>
    <t>K Vatinám</t>
  </si>
  <si>
    <t>06071147</t>
  </si>
  <si>
    <t>Lesní mateřská škola Studánka</t>
  </si>
  <si>
    <t>08876584</t>
  </si>
  <si>
    <t>Základní škola Radostná, s.r.o.</t>
  </si>
  <si>
    <t>25672592</t>
  </si>
  <si>
    <t xml:space="preserve">Praha-východ </t>
  </si>
  <si>
    <t>Střední odborná škola Čelákovice s.r.o.</t>
  </si>
  <si>
    <t>U Učiliště</t>
  </si>
  <si>
    <t>Čelákovice</t>
  </si>
  <si>
    <t>Brandýs n.L.-S.Boleslav</t>
  </si>
  <si>
    <t>71008039</t>
  </si>
  <si>
    <t>Základní škola Záryby, příspěvková organizace</t>
  </si>
  <si>
    <t>Záryby</t>
  </si>
  <si>
    <t>Městský úřad Brandýs nad Labem-Stará Boleslav</t>
  </si>
  <si>
    <t>75033399</t>
  </si>
  <si>
    <t>Mateřská škola Měšice, okres Praha východ</t>
  </si>
  <si>
    <t>Nosticova</t>
  </si>
  <si>
    <t>Měšice</t>
  </si>
  <si>
    <t>71004645</t>
  </si>
  <si>
    <t>Mateřská škola Zeleneč, okres Praha - východ</t>
  </si>
  <si>
    <t>Faltusova</t>
  </si>
  <si>
    <t>Zeleneč</t>
  </si>
  <si>
    <t>70994412</t>
  </si>
  <si>
    <t>Mateřská škola Úvaly, příspěvková organizace</t>
  </si>
  <si>
    <t>Úvaly</t>
  </si>
  <si>
    <t>70845026</t>
  </si>
  <si>
    <t>Základní škola, Brandýs nad Labem - Stará Boleslav, příspěvková organizace</t>
  </si>
  <si>
    <t>Brandýs nad Labem-Stará Boleslav</t>
  </si>
  <si>
    <t>09117598</t>
  </si>
  <si>
    <t>Mateřská škola Květnice</t>
  </si>
  <si>
    <t>K Dobročovicům</t>
  </si>
  <si>
    <t>Květnice</t>
  </si>
  <si>
    <t>43755054</t>
  </si>
  <si>
    <t>Gymnázium, Čelákovice, J. A. Komenského 414</t>
  </si>
  <si>
    <t>61389480</t>
  </si>
  <si>
    <t>Střední škola letecké a výpočetní techniky, Odolena Voda, U Letiště 370</t>
  </si>
  <si>
    <t>U Letiště</t>
  </si>
  <si>
    <t>Odolena Voda</t>
  </si>
  <si>
    <t>61388947</t>
  </si>
  <si>
    <t>Střední zemědělská škola, Brandýs nad Labem - Stará Boleslav, Zápská 302</t>
  </si>
  <si>
    <t>Zápská</t>
  </si>
  <si>
    <t>61388939</t>
  </si>
  <si>
    <t>Gymnázium J. S. Machara, Brandýs nad Labem - Stará Boleslav, Královická 668</t>
  </si>
  <si>
    <t>Královická</t>
  </si>
  <si>
    <t>70996776</t>
  </si>
  <si>
    <t>Mateřská škola Škvorec, okres Praha - východ</t>
  </si>
  <si>
    <t>Škvorec</t>
  </si>
  <si>
    <t>70986568</t>
  </si>
  <si>
    <t>Mateřská škola Jirny, okres Praha - východ</t>
  </si>
  <si>
    <t>Jirny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</si>
  <si>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</si>
  <si>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</si>
  <si>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</si>
  <si>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</si>
  <si>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</si>
  <si>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</si>
  <si>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75034450</t>
  </si>
  <si>
    <t>Mateřská škola Bašť, okres Praha - východ</t>
  </si>
  <si>
    <t>K Beckovu</t>
  </si>
  <si>
    <t>Bašť</t>
  </si>
  <si>
    <t>75031191</t>
  </si>
  <si>
    <t>Mateřská škola Mochov, okres Praha - východ</t>
  </si>
  <si>
    <t>Na Dolejšku</t>
  </si>
  <si>
    <t>Mochov</t>
  </si>
  <si>
    <t>71009809</t>
  </si>
  <si>
    <t>Mateřská škola Klíčany</t>
  </si>
  <si>
    <t>Klíčany</t>
  </si>
  <si>
    <t>43754112</t>
  </si>
  <si>
    <t>Mateřská škola Brandýs n. L. - Stará Boleslav, Dr. Beneše 260</t>
  </si>
  <si>
    <t>Dr. Beneše</t>
  </si>
  <si>
    <t>43754104</t>
  </si>
  <si>
    <t>Mateřská škola Brandýs n.L.-Stará Boleslav, Chobotská 1757</t>
  </si>
  <si>
    <t>Chobotská</t>
  </si>
  <si>
    <t>43753604</t>
  </si>
  <si>
    <t>Mateřská škola Brandýs n. L. - Stará Boleslav, Pražská 297</t>
  </si>
  <si>
    <t>43754139</t>
  </si>
  <si>
    <t>Mateřská škola Brandýs n.L.-Stará Boleslav, Riegrova 1621</t>
  </si>
  <si>
    <t>70821062</t>
  </si>
  <si>
    <t>Mateřská škola Brandýs nad Labem - Stará Boleslav, Dvořákova 1138</t>
  </si>
  <si>
    <t>70992479</t>
  </si>
  <si>
    <t>Mateřská škola Čelákovice, Rumunská 1477, příspěvková organizace</t>
  </si>
  <si>
    <t>75030438</t>
  </si>
  <si>
    <t>Mateřská škola Líbeznice, okres Praha - východ</t>
  </si>
  <si>
    <t>Měšická</t>
  </si>
  <si>
    <t>Líbeznice</t>
  </si>
  <si>
    <t>70999431</t>
  </si>
  <si>
    <t>Základní škola a mateřská škola Hovorčovice, příspěvková organizace</t>
  </si>
  <si>
    <t>Hovorčovice</t>
  </si>
  <si>
    <t>71008306</t>
  </si>
  <si>
    <t>Mateřská škola Mratín, okres Praha - východ</t>
  </si>
  <si>
    <t>Mratín</t>
  </si>
  <si>
    <t>71007334</t>
  </si>
  <si>
    <t>Základní škola a Mateřská škola Sibřina, příspěvková organizace</t>
  </si>
  <si>
    <t>Říčanská</t>
  </si>
  <si>
    <t>Sibřina</t>
  </si>
  <si>
    <t>70989702</t>
  </si>
  <si>
    <t>Základní škola a Mateřská škola Radonice, příspěvková organizace</t>
  </si>
  <si>
    <t>Na Skále</t>
  </si>
  <si>
    <t>00874817</t>
  </si>
  <si>
    <t>Základní škola Úvaly</t>
  </si>
  <si>
    <t>Arnošta z Pardubic</t>
  </si>
  <si>
    <t>70992495</t>
  </si>
  <si>
    <t>Mateřská škola Čelákovice, Přístavní 333, příspěvková organizace</t>
  </si>
  <si>
    <t>Přístavní</t>
  </si>
  <si>
    <t>75031272</t>
  </si>
  <si>
    <t>Mateřská škola Odolena Voda, okres Praha - východ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</si>
  <si>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</si>
  <si>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</si>
  <si>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</si>
  <si>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</si>
  <si>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Kostelecká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</si>
  <si>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</si>
  <si>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</si>
  <si>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</si>
  <si>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</si>
  <si>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</si>
  <si>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</si>
  <si>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75031205</t>
  </si>
  <si>
    <t>Základní škola Mochov, okres Praha - východ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</si>
  <si>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</si>
  <si>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</si>
  <si>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</si>
  <si>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</si>
  <si>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</si>
  <si>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</si>
  <si>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</si>
  <si>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</si>
  <si>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</si>
  <si>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</si>
  <si>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</si>
  <si>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</si>
  <si>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</si>
  <si>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</si>
  <si>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</si>
  <si>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</si>
  <si>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</si>
  <si>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</si>
  <si>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</si>
  <si>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Zdiby</t>
  </si>
  <si>
    <t>43752047</t>
  </si>
  <si>
    <t>Základní škola Čelákovice, Kostelní 457, příspěvková organizace</t>
  </si>
  <si>
    <t>75031817</t>
  </si>
  <si>
    <t>Základní škola a mateřská škola Dřevčice</t>
  </si>
  <si>
    <t>Dřevčice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</si>
  <si>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</si>
  <si>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</si>
  <si>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</si>
  <si>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</si>
  <si>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</si>
  <si>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</si>
  <si>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70996768</t>
  </si>
  <si>
    <t>Základní škola Škvorec, okres Praha - východ</t>
  </si>
  <si>
    <t>75033852</t>
  </si>
  <si>
    <t>Základní škola a Mateřská škola Klecany, okres Praha - východ</t>
  </si>
  <si>
    <t>Klecany</t>
  </si>
  <si>
    <t>75031281</t>
  </si>
  <si>
    <t>Základní škola Vítězslava Hálka 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</si>
  <si>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</si>
  <si>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</si>
  <si>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</si>
  <si>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</si>
  <si>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</si>
  <si>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</si>
  <si>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</si>
  <si>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</si>
  <si>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75109972</t>
  </si>
  <si>
    <t>Mateřská škola Čelákovice, J. A. Komenského 1586, příspěvková organizace</t>
  </si>
  <si>
    <t>72073438</t>
  </si>
  <si>
    <t>Mateřská škola Šestajovice, okres Praha-východ</t>
  </si>
  <si>
    <t>Pohádková</t>
  </si>
  <si>
    <t>72545470</t>
  </si>
  <si>
    <t>Mateřská škola Přezletice</t>
  </si>
  <si>
    <t>Přezletice</t>
  </si>
  <si>
    <t>72069724</t>
  </si>
  <si>
    <t>Mateřská škola Nová Ves, Praha - východ</t>
  </si>
  <si>
    <t>Nad Hřištěm</t>
  </si>
  <si>
    <t>72546441</t>
  </si>
  <si>
    <t>Mateřská škola Předboj, příspěvková organizace</t>
  </si>
  <si>
    <t>Předboj</t>
  </si>
  <si>
    <t>24282171</t>
  </si>
  <si>
    <t>EKOLANDIA, školní catering, mateřská škola s.r.o.</t>
  </si>
  <si>
    <t>Výletní</t>
  </si>
  <si>
    <t>24256510</t>
  </si>
  <si>
    <t>ZÁKLADNÍ ŠKOLA a MATEŘSKÁ ŠKOLA TIP TOES s.r.o.</t>
  </si>
  <si>
    <t>Křenecká</t>
  </si>
  <si>
    <t>01315528</t>
  </si>
  <si>
    <t>Základní škola Purkrabka</t>
  </si>
  <si>
    <t>24160954</t>
  </si>
  <si>
    <t>Mateřská škola Jenštejn, příspěvková organizace</t>
  </si>
  <si>
    <t>Jenštejn</t>
  </si>
  <si>
    <t>01955195</t>
  </si>
  <si>
    <t>Mateřská škola Brandýský Matýsek</t>
  </si>
  <si>
    <t>60491418</t>
  </si>
  <si>
    <t>Mateřská škola a základní škola Sofia School s.r.o.</t>
  </si>
  <si>
    <t>Na Proutkách</t>
  </si>
  <si>
    <t>04916204</t>
  </si>
  <si>
    <t>Mateřská škola Zlonín</t>
  </si>
  <si>
    <t>Zlonín</t>
  </si>
  <si>
    <t>V Lukách</t>
  </si>
  <si>
    <t>05638496</t>
  </si>
  <si>
    <t>Česko-anglická Montessori základní škola a mateřská škola IDEA s.r.o.</t>
  </si>
  <si>
    <t>V Remízkách</t>
  </si>
  <si>
    <t>05999111</t>
  </si>
  <si>
    <t>Základní škola ZáŠkola, s.r.o.</t>
  </si>
  <si>
    <t>06099581</t>
  </si>
  <si>
    <t>Svazková škola Panská pole, základní škola</t>
  </si>
  <si>
    <t>Veleňská</t>
  </si>
  <si>
    <t>75032813</t>
  </si>
  <si>
    <t xml:space="preserve">Kutná Hora </t>
  </si>
  <si>
    <t>Mateřská škola 1. Vrdy, Větrná 120</t>
  </si>
  <si>
    <t>Vrdy</t>
  </si>
  <si>
    <t>Městský úřad Čáslav</t>
  </si>
  <si>
    <t>Čáslav</t>
  </si>
  <si>
    <t>70836205</t>
  </si>
  <si>
    <t>Základní škola Čáslav, příspěvková organizace</t>
  </si>
  <si>
    <t>71197541</t>
  </si>
  <si>
    <t>Mateřská škola speciální, Základní škola a Praktická škola Diakonie ČCE Čáslav</t>
  </si>
  <si>
    <t>00069515</t>
  </si>
  <si>
    <t>Střední odborné učiliště, Čáslav, Žižkovo nám. 75</t>
  </si>
  <si>
    <t>nám. Jana Žižky z Trocnova</t>
  </si>
  <si>
    <t>61924041</t>
  </si>
  <si>
    <t>Gymnázium a Střední odborná škola pedagogická, Čáslav, Masarykova 248</t>
  </si>
  <si>
    <t>61924008</t>
  </si>
  <si>
    <t>Vyšší odborná škola, Střední průmyslová škola a Obchodní akademie, Čáslav, Přemysla Otakara II. 938</t>
  </si>
  <si>
    <t>Přemysla Otakara II.</t>
  </si>
  <si>
    <t>14801973</t>
  </si>
  <si>
    <t>Střední odborná škola a Střední odborné učiliště dopravní Čáslav, příspěvková organizace</t>
  </si>
  <si>
    <t>Aug. Sedláčka</t>
  </si>
  <si>
    <t>49797999</t>
  </si>
  <si>
    <t>Střední zemědělská škola, Čáslav, Sadová 1234</t>
  </si>
  <si>
    <t>75032791</t>
  </si>
  <si>
    <t>Základní škola Vrdy, okres Kutná Hora</t>
  </si>
  <si>
    <t>75034832</t>
  </si>
  <si>
    <t>Mateřská škola Čáslav, okres Kutná Hora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</si>
  <si>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</si>
  <si>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</si>
  <si>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</si>
  <si>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</si>
  <si>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</si>
  <si>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</si>
  <si>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</si>
  <si>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</si>
  <si>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</si>
  <si>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</si>
  <si>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</si>
  <si>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</si>
  <si>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</si>
  <si>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</si>
  <si>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</si>
  <si>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</si>
  <si>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</si>
  <si>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</si>
  <si>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</si>
  <si>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</si>
  <si>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</si>
  <si>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70989753</t>
  </si>
  <si>
    <t>Základní škola a Mateřská škola Žleby, okres Kutná Hora</t>
  </si>
  <si>
    <t>Žleby</t>
  </si>
  <si>
    <t>75034603</t>
  </si>
  <si>
    <t>Základní škola Jana Václava Sticha - Punta Žehušice</t>
  </si>
  <si>
    <t>Žehušice</t>
  </si>
  <si>
    <t>71176683</t>
  </si>
  <si>
    <t>Základní škola Čáslav, Sadová 1756, okres Kutná Hora</t>
  </si>
  <si>
    <t>63833832</t>
  </si>
  <si>
    <t xml:space="preserve">Praha-západ </t>
  </si>
  <si>
    <t>Základní škola Psáry, příspěvková organizace</t>
  </si>
  <si>
    <t>Psáry</t>
  </si>
  <si>
    <t>Černošice</t>
  </si>
  <si>
    <t>47003057</t>
  </si>
  <si>
    <t>Základní škola Dobřichovice</t>
  </si>
  <si>
    <t>Dobřichovice</t>
  </si>
  <si>
    <t>Městský úřad Černošice</t>
  </si>
  <si>
    <t>72039213</t>
  </si>
  <si>
    <t>Mateřská škola Hvozdnice</t>
  </si>
  <si>
    <t>Hvozdnice</t>
  </si>
  <si>
    <t>72567708</t>
  </si>
  <si>
    <t>Mateřská škola Sluníčko Dobrovíz</t>
  </si>
  <si>
    <t>Dobrovíz</t>
  </si>
  <si>
    <t>Karlštejnská</t>
  </si>
  <si>
    <t>Úhonice</t>
  </si>
  <si>
    <t>14802015</t>
  </si>
  <si>
    <t>Střední odborná škola a Střední odborné učiliště Jílové u Prahy, příspěvková organizace</t>
  </si>
  <si>
    <t>Šenflukova</t>
  </si>
  <si>
    <t>Jílové u Prahy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</si>
  <si>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</si>
  <si>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</si>
  <si>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</si>
  <si>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</si>
  <si>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</si>
  <si>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</si>
  <si>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</si>
  <si>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</si>
  <si>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Řevnice</t>
  </si>
  <si>
    <t>70996016</t>
  </si>
  <si>
    <t>Mateřská škola Jílové u Prahy, Pod Školkou 493, okres Praha - západ</t>
  </si>
  <si>
    <t>Pod Školkou</t>
  </si>
  <si>
    <t>75008190</t>
  </si>
  <si>
    <t>Mateřská škola Černošice, Karlická 1170, okres Praha - západ</t>
  </si>
  <si>
    <t>Karlická</t>
  </si>
  <si>
    <t>71003932</t>
  </si>
  <si>
    <t>Mateřská škola Dobřichovice, okres Praha - západ</t>
  </si>
  <si>
    <t>71005811</t>
  </si>
  <si>
    <t>Mateřská škola Lety, okres Praha - západ</t>
  </si>
  <si>
    <t>K Mateřské Škole</t>
  </si>
  <si>
    <t>Lety</t>
  </si>
  <si>
    <t>71002685</t>
  </si>
  <si>
    <t>Mateřská škola Libeň, okres Praha - západ</t>
  </si>
  <si>
    <t>Libeř</t>
  </si>
  <si>
    <t>75031345</t>
  </si>
  <si>
    <t>Mateřská škola Horoměřice, okres Praha - západ</t>
  </si>
  <si>
    <t>Horoměřice</t>
  </si>
  <si>
    <t>75034573</t>
  </si>
  <si>
    <t>Základní škola a mateřská škola Hnízdo v Úněticích, příspěvková organizace</t>
  </si>
  <si>
    <t>Únětice</t>
  </si>
  <si>
    <t>75034956</t>
  </si>
  <si>
    <t>Mateřská škola Ořech, okres Praha-západ</t>
  </si>
  <si>
    <t>Ořech</t>
  </si>
  <si>
    <t>71005803</t>
  </si>
  <si>
    <t>Mateřská škola Řevnice</t>
  </si>
  <si>
    <t>Mníšecká</t>
  </si>
  <si>
    <t>71000097</t>
  </si>
  <si>
    <t>Mateřská škola Roztoky, Spěšného 288, okres Praha-západ, příspěvková organizace</t>
  </si>
  <si>
    <t>Spěšného</t>
  </si>
  <si>
    <t>Roztoky</t>
  </si>
  <si>
    <t>49855239</t>
  </si>
  <si>
    <t>Mateřská škola Rudná, okres Praha - západ</t>
  </si>
  <si>
    <t>Rudná</t>
  </si>
  <si>
    <t>71001247</t>
  </si>
  <si>
    <t>Mateřská škola Štěchovice, okres Praha-západ</t>
  </si>
  <si>
    <t>70995117</t>
  </si>
  <si>
    <t>Mateřská škola Tuchoměřice, okres Praha-západ</t>
  </si>
  <si>
    <t>Tuchoměřice</t>
  </si>
  <si>
    <t>75034816</t>
  </si>
  <si>
    <t>Mateřská škola Tursko, okres Praha-západ</t>
  </si>
  <si>
    <t>71000577</t>
  </si>
  <si>
    <t>Mateřská škola Holubice, okres Praha-západ</t>
  </si>
  <si>
    <t>71003941</t>
  </si>
  <si>
    <t>Mateřská škola Červený Újezd, Praha - západ</t>
  </si>
  <si>
    <t>Červený Újezd</t>
  </si>
  <si>
    <t>70988111</t>
  </si>
  <si>
    <t>Mateřská škola Jablíčko Velké Přílepy, okres Praha - západ</t>
  </si>
  <si>
    <t>Na Parcelách</t>
  </si>
  <si>
    <t>Velké Přílepy</t>
  </si>
  <si>
    <t>75034298</t>
  </si>
  <si>
    <t>Mateřská škola Libčice nad Vltavou, okres Praha - západ</t>
  </si>
  <si>
    <t>Chýnovská</t>
  </si>
  <si>
    <t>Libčice nad Vltavou</t>
  </si>
  <si>
    <t>75033429</t>
  </si>
  <si>
    <t>Mateřská škola Mníšek pod Brdy, Nová 499, okres Praha-západ</t>
  </si>
  <si>
    <t>Mníšek pod Brdy</t>
  </si>
  <si>
    <t>75031728</t>
  </si>
  <si>
    <t>Mateřská škola Vrané nad Vltavou, okres Praha - západ</t>
  </si>
  <si>
    <t>Březovská</t>
  </si>
  <si>
    <t>Vrané nad Vltavou</t>
  </si>
  <si>
    <t>75033411</t>
  </si>
  <si>
    <t>Mateřská škola Mníšek pod Brdy, ul. 9. května, okres Praha-západ</t>
  </si>
  <si>
    <t>71010190</t>
  </si>
  <si>
    <t>Mateřská škola Davle, okres Praha - západ</t>
  </si>
  <si>
    <t>Davle</t>
  </si>
  <si>
    <t>71008004</t>
  </si>
  <si>
    <t>Mateřská škola Řitka, okres Praha - západ</t>
  </si>
  <si>
    <t>Řitka</t>
  </si>
  <si>
    <t>47003391</t>
  </si>
  <si>
    <t>Mateřská škola Hostivice, okres Praha-západ</t>
  </si>
  <si>
    <t>Litovická</t>
  </si>
  <si>
    <t>Hostivice</t>
  </si>
  <si>
    <t>75031795</t>
  </si>
  <si>
    <t>Mateřská škola Průhonice, okr. Praha - západ</t>
  </si>
  <si>
    <t>Průhonice</t>
  </si>
  <si>
    <t>71000551</t>
  </si>
  <si>
    <t>Mateřská škola Úholičky, příspěvková organizace</t>
  </si>
  <si>
    <t>Na Chlumci</t>
  </si>
  <si>
    <t>Úholičky</t>
  </si>
  <si>
    <t>71008241</t>
  </si>
  <si>
    <t>Mateřská škola Hradištko, okres Praha - západ</t>
  </si>
  <si>
    <t>Pikovická 270</t>
  </si>
  <si>
    <t>Hradištko</t>
  </si>
  <si>
    <t>71001603</t>
  </si>
  <si>
    <t>Mateřská škola Roztoky, Havlíčkova 1024, okres Praha-západ, příspěvková organizace</t>
  </si>
  <si>
    <t>71001590</t>
  </si>
  <si>
    <t>Mateřská škola Roztoky, Přemyslovská 1193, okres Praha-západ, příspěvková organizace</t>
  </si>
  <si>
    <t>Přemyslovská</t>
  </si>
  <si>
    <t>61385051</t>
  </si>
  <si>
    <t>Základní škola a Mateřská škola Tachlovice, okres Praha - západ</t>
  </si>
  <si>
    <t>Toskánská náves</t>
  </si>
  <si>
    <t>Tachlovice</t>
  </si>
  <si>
    <t>70987254</t>
  </si>
  <si>
    <t>Základní škola a Mateřská škola Úhonice, okres Praha - západ</t>
  </si>
  <si>
    <t>Kateřinská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</si>
  <si>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</si>
  <si>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</si>
  <si>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</si>
  <si>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</si>
  <si>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</si>
  <si>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Dolní Břežany</t>
  </si>
  <si>
    <t>75031353</t>
  </si>
  <si>
    <t>Základní škola Horoměřice, okres Praha - západ</t>
  </si>
  <si>
    <t>62931504</t>
  </si>
  <si>
    <t>Základní škola Hostivice</t>
  </si>
  <si>
    <t>U Zámecké zdi</t>
  </si>
  <si>
    <t>71008233</t>
  </si>
  <si>
    <t>Základní škola Hradištko, okres Praha - západ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</si>
  <si>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</si>
  <si>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</si>
  <si>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</si>
  <si>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</si>
  <si>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</si>
  <si>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Chýně</t>
  </si>
  <si>
    <t>71008420</t>
  </si>
  <si>
    <t>Základní škola a Mateřská škola Jeneč, okres Praha - západ</t>
  </si>
  <si>
    <t>Jeneč</t>
  </si>
  <si>
    <t>70107017</t>
  </si>
  <si>
    <t>ZÁKLADNÍ ŠKOLA A ZÁKLADNÍ UMĚLECKÁ ŠKOLA JESENICE, příspěvková organizace</t>
  </si>
  <si>
    <t>Jesenice</t>
  </si>
  <si>
    <t>61387703</t>
  </si>
  <si>
    <t>Základní škola Jílové u Prahy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</si>
  <si>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</si>
  <si>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</si>
  <si>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</si>
  <si>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</si>
  <si>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</si>
  <si>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</si>
  <si>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</si>
  <si>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</si>
  <si>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45845085</t>
  </si>
  <si>
    <t>Základní škola a mateřská škola Líšnice, okres Praha - západ</t>
  </si>
  <si>
    <t>75034948</t>
  </si>
  <si>
    <t>Základní škola Ořech, okres Praha-západ</t>
  </si>
  <si>
    <t>49855425</t>
  </si>
  <si>
    <t>Základní škola Průhonice, okres Praha - západ</t>
  </si>
  <si>
    <t>70854963</t>
  </si>
  <si>
    <t>Základní škola Zdenky Braunerové Roztoky, příspěvková organizace</t>
  </si>
  <si>
    <t>69983658</t>
  </si>
  <si>
    <t>Základní škola Středokluky, příspěvková organizace</t>
  </si>
  <si>
    <t>Středokluky</t>
  </si>
  <si>
    <t>70844747</t>
  </si>
  <si>
    <t>Základní škola Štěchovice, okres Praha - západ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</si>
  <si>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</si>
  <si>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</si>
  <si>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</si>
  <si>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</si>
  <si>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</si>
  <si>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70988129</t>
  </si>
  <si>
    <t>Základní škola Velké Přílepy</t>
  </si>
  <si>
    <t>75031710</t>
  </si>
  <si>
    <t>Základní škola Vrané nad Vltavou, okres Praha - západ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</si>
  <si>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</si>
  <si>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</si>
  <si>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</si>
  <si>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</si>
  <si>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</si>
  <si>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</si>
  <si>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</si>
  <si>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</si>
  <si>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</si>
  <si>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49855255</t>
  </si>
  <si>
    <t>Základní škola a Mateřská škola Nučice, okres Praha - západ, příspěvková organizace</t>
  </si>
  <si>
    <t>Kubrova</t>
  </si>
  <si>
    <t>Nučice</t>
  </si>
  <si>
    <t>49855221</t>
  </si>
  <si>
    <t>Základní škola Rudná, okres Praha - západ</t>
  </si>
  <si>
    <t>47005319</t>
  </si>
  <si>
    <t>Základní škola Davle</t>
  </si>
  <si>
    <t>71006656</t>
  </si>
  <si>
    <t>Základní škola a Mateřská škola Slapy, okres Praha - západ</t>
  </si>
  <si>
    <t>47005203</t>
  </si>
  <si>
    <t>Základní škola Mníšek pod Brdy, okres Praha - západ</t>
  </si>
  <si>
    <t>70995001</t>
  </si>
  <si>
    <t>Základní škola, Mníšek pod Brdy, Komenského 886</t>
  </si>
  <si>
    <t>49855263</t>
  </si>
  <si>
    <t>Základní škola, Rudná, 5. května 583</t>
  </si>
  <si>
    <t>75031337</t>
  </si>
  <si>
    <t>Školní jídelna Horoměřice, okres Praha - západ</t>
  </si>
  <si>
    <t>60457911</t>
  </si>
  <si>
    <t>Střední odborná škola a Střední odborné učiliště Stanislava Kubra Středokluky, příspěvková organizace</t>
  </si>
  <si>
    <t>08408157</t>
  </si>
  <si>
    <t>Mateřská škola Zvole, příspěvková organizace</t>
  </si>
  <si>
    <t>27383512</t>
  </si>
  <si>
    <t>Sunny Canadian International School - Základní škola a Gymnázium, s.r.o.</t>
  </si>
  <si>
    <t>Straková</t>
  </si>
  <si>
    <t>75031744</t>
  </si>
  <si>
    <t>Školní jídelna Vrané nad Vltavou, okres Praha - západ</t>
  </si>
  <si>
    <t>71340866</t>
  </si>
  <si>
    <t>Mateřská škola Bambinárium</t>
  </si>
  <si>
    <t>21551391</t>
  </si>
  <si>
    <t>Mateřská škola KAMARÁD</t>
  </si>
  <si>
    <t>Vestecká</t>
  </si>
  <si>
    <t>75146886</t>
  </si>
  <si>
    <t>Mateřská škola Kněževes, okres Praha - západ</t>
  </si>
  <si>
    <t>Na Hlavní silnici</t>
  </si>
  <si>
    <t>Kněževes</t>
  </si>
  <si>
    <t>71341137</t>
  </si>
  <si>
    <t>Střední škola, základní škola a mateřská škola da Vinci</t>
  </si>
  <si>
    <t>72052635</t>
  </si>
  <si>
    <t>Základní škola a mateřská škola Josefa Kubálka Všenory, příspěvková organizace</t>
  </si>
  <si>
    <t>Karla Majera</t>
  </si>
  <si>
    <t>Všenory</t>
  </si>
  <si>
    <t>72081422</t>
  </si>
  <si>
    <t>Gymnázium Hostivice, příspěvková organizace</t>
  </si>
  <si>
    <t>72069201</t>
  </si>
  <si>
    <t>Mateřská škola Vestec, příspěvková organizace</t>
  </si>
  <si>
    <t>Vestec</t>
  </si>
  <si>
    <t>71341358</t>
  </si>
  <si>
    <t>Soukromá mateřská škola Zvoneček, Karlík</t>
  </si>
  <si>
    <t>K Třešňovce</t>
  </si>
  <si>
    <t>Karlík</t>
  </si>
  <si>
    <t>72550929</t>
  </si>
  <si>
    <t>Mateřská škola Barevný ostrov, příspěvková organizace</t>
  </si>
  <si>
    <t>Pod Ptáčnicí</t>
  </si>
  <si>
    <t>24181498</t>
  </si>
  <si>
    <t>Sunny Canadian International School - Mateřská škola, s.r.o.</t>
  </si>
  <si>
    <t>72562617</t>
  </si>
  <si>
    <t>Mateřská škola Zbuzany</t>
  </si>
  <si>
    <t>Ořešská</t>
  </si>
  <si>
    <t>Zbuzany</t>
  </si>
  <si>
    <t>03389685</t>
  </si>
  <si>
    <t>Mateřská škola Jinočany, příspěvková organizace</t>
  </si>
  <si>
    <t>04379314</t>
  </si>
  <si>
    <t>Husova základní škola a mateřská škola SMĚROVKA</t>
  </si>
  <si>
    <t>K Nádraží</t>
  </si>
  <si>
    <t>04627997</t>
  </si>
  <si>
    <t>MATEŘSKÁ ŠKOLA JESENICE, okres Praha -západ</t>
  </si>
  <si>
    <t>V Úvoze</t>
  </si>
  <si>
    <t>Zámek</t>
  </si>
  <si>
    <t>04936442</t>
  </si>
  <si>
    <t>Smart Academia základní škola, s.r.o.</t>
  </si>
  <si>
    <t>03928527</t>
  </si>
  <si>
    <t>Little England Mateřská škola a jesle, s.r.o.</t>
  </si>
  <si>
    <t>25064401</t>
  </si>
  <si>
    <t>INITA, zařízení školního stravování s.r.o.</t>
  </si>
  <si>
    <t>86652249</t>
  </si>
  <si>
    <t>Mateřská škola Středokluky, příspěvková organizace</t>
  </si>
  <si>
    <t>Starý vrch</t>
  </si>
  <si>
    <t>05915279</t>
  </si>
  <si>
    <t>Mateřská škola Březová - Oleško</t>
  </si>
  <si>
    <t>Březová-Oleško</t>
  </si>
  <si>
    <t>06354581</t>
  </si>
  <si>
    <t>Školní jídelna Dolní Břežany</t>
  </si>
  <si>
    <t>06159401</t>
  </si>
  <si>
    <t>Základní škola a lesní mateřská škola Na dvorečku</t>
  </si>
  <si>
    <t>06279457</t>
  </si>
  <si>
    <t>Mateřská škola Štědřík</t>
  </si>
  <si>
    <t>06289371</t>
  </si>
  <si>
    <t>Základní škola Amos</t>
  </si>
  <si>
    <t>71294317</t>
  </si>
  <si>
    <t>Základní škola a Mateřská škola Noutonice</t>
  </si>
  <si>
    <t>Lichoceves</t>
  </si>
  <si>
    <t>05421900</t>
  </si>
  <si>
    <t>Little England Academy Základní škola a Mateřská škola, s.r.o.</t>
  </si>
  <si>
    <t>06252869</t>
  </si>
  <si>
    <t>Mateřská škola KOŠÍK, s.r.o.</t>
  </si>
  <si>
    <t>Pod Horou</t>
  </si>
  <si>
    <t>Březová - Oleško</t>
  </si>
  <si>
    <t>05373786</t>
  </si>
  <si>
    <t>Základní škola a mateřská škola Easyspeak z.ú.</t>
  </si>
  <si>
    <t>08084301</t>
  </si>
  <si>
    <t>Mateřská škola Husova, příspěvková organizace</t>
  </si>
  <si>
    <t>08565490</t>
  </si>
  <si>
    <t>Mateřská škola Dolní Břežany, příspěvková organizace</t>
  </si>
  <si>
    <t>K Hradišťátku</t>
  </si>
  <si>
    <t>08907960</t>
  </si>
  <si>
    <t>Základní škola a Mateřská škola Ohrobec, příspěvková organizace</t>
  </si>
  <si>
    <t>V Dolích</t>
  </si>
  <si>
    <t>Ohrobec</t>
  </si>
  <si>
    <t>61384810</t>
  </si>
  <si>
    <t>Dětský domov se školou, středisko výchovné péče, základní škola a školní jídelna Dobřichovice</t>
  </si>
  <si>
    <t>70829489</t>
  </si>
  <si>
    <t xml:space="preserve">Kolín </t>
  </si>
  <si>
    <t>Základní škola a Praktická škola, Český Brod, Žitomířská 1359</t>
  </si>
  <si>
    <t>Žitomířská</t>
  </si>
  <si>
    <t>Český Brod</t>
  </si>
  <si>
    <t>71000313</t>
  </si>
  <si>
    <t>Mateřská škola Tismice, okres Kolín, příspěvková organizace</t>
  </si>
  <si>
    <t>Tismice</t>
  </si>
  <si>
    <t>Městský úřad Český Brod</t>
  </si>
  <si>
    <t>48665967</t>
  </si>
  <si>
    <t>Gymnázium, Český Brod, Vítězná 616</t>
  </si>
  <si>
    <t>48665746</t>
  </si>
  <si>
    <t>Střední odborná škola, Český Brod - Liblice, Školní 145</t>
  </si>
  <si>
    <t>75030942</t>
  </si>
  <si>
    <t xml:space="preserve">Nymburk </t>
  </si>
  <si>
    <t>Základní škola Kounice, okres Nymburk</t>
  </si>
  <si>
    <t>Kounice</t>
  </si>
  <si>
    <t>70997471</t>
  </si>
  <si>
    <t>Základní škola Přistoupim, okres Kolín</t>
  </si>
  <si>
    <t>Přistoupim</t>
  </si>
  <si>
    <t>70997489</t>
  </si>
  <si>
    <t>Mateřská škola Český Brod - Liblice, Lstibořská 183, okres Kolín</t>
  </si>
  <si>
    <t>Lstibořská</t>
  </si>
  <si>
    <t>70997608</t>
  </si>
  <si>
    <t>Mateřská škola Tuklaty, okres Kolín</t>
  </si>
  <si>
    <t>Tuklaty</t>
  </si>
  <si>
    <t>70997497</t>
  </si>
  <si>
    <t>Mateřská škola Český Brod, Kollárova 71, okres Kolín</t>
  </si>
  <si>
    <t>70998485</t>
  </si>
  <si>
    <t>Mateřská škola Tuchoraz, okres Kolín</t>
  </si>
  <si>
    <t>Tuchoraz</t>
  </si>
  <si>
    <t>48664421</t>
  </si>
  <si>
    <t>Mateřská škola Český Brod, Sokolská 1313, okres Kolín</t>
  </si>
  <si>
    <t>49535021</t>
  </si>
  <si>
    <t>Základní škola T. G. Masaryka a Mateřská škola Poříčany, okres Kolín</t>
  </si>
  <si>
    <t>Poříčany</t>
  </si>
  <si>
    <t>71160663</t>
  </si>
  <si>
    <t>Základní škola Tuklaty, okres Kolín</t>
  </si>
  <si>
    <t>Na Rafandě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</si>
  <si>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</si>
  <si>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</si>
  <si>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</si>
  <si>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</si>
  <si>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</si>
  <si>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</si>
  <si>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>71002774</t>
  </si>
  <si>
    <t>Základní škola a Mateřská škola Vitice, okres Kolín</t>
  </si>
  <si>
    <t>Vitice</t>
  </si>
  <si>
    <t>71295135</t>
  </si>
  <si>
    <t>Mateřská škola Doubravka, příspěvková organizace</t>
  </si>
  <si>
    <t>Doubravčice</t>
  </si>
  <si>
    <t xml:space="preserve">Příbram </t>
  </si>
  <si>
    <t>Městský úřad Dobříš</t>
  </si>
  <si>
    <t>Dobříš</t>
  </si>
  <si>
    <t>61100331</t>
  </si>
  <si>
    <t>Gymnázium Karla Čapka, Dobříš, Školní 1530</t>
  </si>
  <si>
    <t>25630539</t>
  </si>
  <si>
    <t>Soukromý dětský domov SOS 92, z.ú.</t>
  </si>
  <si>
    <t>Nad Papežem</t>
  </si>
  <si>
    <t>70989681</t>
  </si>
  <si>
    <t>Mateřská škola Nová Ves pod Pleší</t>
  </si>
  <si>
    <t>Nová Ves pod Pleší</t>
  </si>
  <si>
    <t>70909521</t>
  </si>
  <si>
    <t>2. mateřská škola Dobříš</t>
  </si>
  <si>
    <t>61100293</t>
  </si>
  <si>
    <t>4.mateřská škola Dobříš</t>
  </si>
  <si>
    <t>Fričova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</si>
  <si>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</si>
  <si>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</si>
  <si>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</si>
  <si>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</si>
  <si>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</si>
  <si>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</si>
  <si>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</si>
  <si>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</si>
  <si>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</si>
  <si>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</si>
  <si>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</si>
  <si>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</si>
  <si>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75034611</t>
  </si>
  <si>
    <t>Základní škola a Mateřská škola Mokrovraty, okres Příbram</t>
  </si>
  <si>
    <t>Mokrovraty</t>
  </si>
  <si>
    <t>70989672</t>
  </si>
  <si>
    <t>Základní škola, Nová Ves pod Pleší, okres Příbram</t>
  </si>
  <si>
    <t>Za Poštou</t>
  </si>
  <si>
    <t>75030004</t>
  </si>
  <si>
    <t>Základní škola a Mateřská škola Obořiště, okres Příbram</t>
  </si>
  <si>
    <t>Obořiště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</si>
  <si>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</si>
  <si>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</si>
  <si>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</si>
  <si>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</si>
  <si>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</si>
  <si>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</si>
  <si>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</si>
  <si>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</si>
  <si>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</si>
  <si>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03032582</t>
  </si>
  <si>
    <t>MATEŘSKÁ ŠKOLA HAPPY FLOWERS s. r. o.</t>
  </si>
  <si>
    <t>04707524</t>
  </si>
  <si>
    <t>Základní škola TRNKA</t>
  </si>
  <si>
    <t>Příbramská</t>
  </si>
  <si>
    <t>61100544</t>
  </si>
  <si>
    <t>Výchovný ústav, střední škola a školní jídelna, Obořiště 1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</si>
  <si>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</si>
  <si>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</si>
  <si>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</si>
  <si>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</si>
  <si>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</si>
  <si>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</si>
  <si>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</si>
  <si>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</si>
  <si>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47558504</t>
  </si>
  <si>
    <t>Střední odborná škola a Střední odborné učiliště, Hořovice, Palackého náměstí 100</t>
  </si>
  <si>
    <t>25146564</t>
  </si>
  <si>
    <t>Školní jídelna Hořovice, s.r.o.</t>
  </si>
  <si>
    <t>71006494</t>
  </si>
  <si>
    <t>Mateřská škola Komárov</t>
  </si>
  <si>
    <t>Městský úřad Hořovice</t>
  </si>
  <si>
    <t>47514213</t>
  </si>
  <si>
    <t>Základní škola Sídliště 321, Žebrák</t>
  </si>
  <si>
    <t>47559454</t>
  </si>
  <si>
    <t>Mateřská škola Hostomice, okres Beroun</t>
  </si>
  <si>
    <t>Bubenická</t>
  </si>
  <si>
    <t>47514230</t>
  </si>
  <si>
    <t>Mateřská škola v Žebráku, okres Beroun, příspěvková organizace</t>
  </si>
  <si>
    <t>47559268</t>
  </si>
  <si>
    <t>Městská mateřská škola Hořovice</t>
  </si>
  <si>
    <t>75034395</t>
  </si>
  <si>
    <t>Základní škola a Mateřská škola Drozdov, okres Beroun</t>
  </si>
  <si>
    <t>75030501</t>
  </si>
  <si>
    <t>Základní škola a Mateřská škola Osek,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</si>
  <si>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</si>
  <si>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</si>
  <si>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</si>
  <si>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</si>
  <si>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</si>
  <si>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</si>
  <si>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</si>
  <si>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</si>
  <si>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</si>
  <si>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</si>
  <si>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</si>
  <si>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</si>
  <si>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</si>
  <si>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</si>
  <si>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</si>
  <si>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</si>
  <si>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</si>
  <si>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</si>
  <si>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70988978</t>
  </si>
  <si>
    <t>Základní škola a Mateřská škola Neumětely, okres Beroun</t>
  </si>
  <si>
    <t>Neumětely</t>
  </si>
  <si>
    <t>47515597</t>
  </si>
  <si>
    <t>2. Základní škola Jiráskova 617, Hořovice</t>
  </si>
  <si>
    <t>47515601</t>
  </si>
  <si>
    <t>1. základní škola Hořovice</t>
  </si>
  <si>
    <t>47515996</t>
  </si>
  <si>
    <t>Základní škola T. G. Masaryka, Komárov, okres Beroun</t>
  </si>
  <si>
    <t>Sokolovická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</si>
  <si>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</si>
  <si>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</si>
  <si>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</si>
  <si>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</si>
  <si>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</si>
  <si>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>75143721</t>
  </si>
  <si>
    <t>Mateřská škola Praskolesy, okres Beroun</t>
  </si>
  <si>
    <t>25712853</t>
  </si>
  <si>
    <t xml:space="preserve">Kladno </t>
  </si>
  <si>
    <t>Soukromá mateřská škola, základní škola a střední škola Slunce, o.p.s.</t>
  </si>
  <si>
    <t>Stochov</t>
  </si>
  <si>
    <t>Kladno</t>
  </si>
  <si>
    <t>00507601</t>
  </si>
  <si>
    <t>Střední odborné učiliště a Praktická škola Kladno - Vrapice, příspěvková organizace</t>
  </si>
  <si>
    <t>Vrapická</t>
  </si>
  <si>
    <t>Magistrát města Kladna</t>
  </si>
  <si>
    <t>25607863</t>
  </si>
  <si>
    <t>SPV - středisko praktického vyučování, s.r.o.</t>
  </si>
  <si>
    <t>Dánská</t>
  </si>
  <si>
    <t>00066729</t>
  </si>
  <si>
    <t>Střední zdravotnická škola a Vyšší odborná škola zdravotnická, Kladno, Havířská 1141</t>
  </si>
  <si>
    <t>Havířská</t>
  </si>
  <si>
    <t>25074997</t>
  </si>
  <si>
    <t>Střední hotelová škola, Vyšší odborná škola a Jazyková škola s právem státní jazykové zkoušky s.r.o.</t>
  </si>
  <si>
    <t>Floriánské náměstí</t>
  </si>
  <si>
    <t>61894419</t>
  </si>
  <si>
    <t>Střední průmyslová škola a Vyšší odborná škola, Kladno, Jana Palacha 1840</t>
  </si>
  <si>
    <t>25108492</t>
  </si>
  <si>
    <t>1. kladenská soukromá střední škola a základní škola (1. KŠPA), s.r.o.</t>
  </si>
  <si>
    <t>61894371</t>
  </si>
  <si>
    <t>Střední průmyslová škola stavební a Obchodní akademie, Kladno, Cyrila Boudy 2954</t>
  </si>
  <si>
    <t>Cyrila Boudy</t>
  </si>
  <si>
    <t>61894435</t>
  </si>
  <si>
    <t>Gymnázium, Kladno, nám.Edvarda Beneše 1573</t>
  </si>
  <si>
    <t>nám. Edvarda Beneše</t>
  </si>
  <si>
    <t>00873306</t>
  </si>
  <si>
    <t>Střední škola služeb a řemesel, Stochov, J. Šípka 187</t>
  </si>
  <si>
    <t>Jaroslava Šípka</t>
  </si>
  <si>
    <t>00473634</t>
  </si>
  <si>
    <t>Střední odborná škola a Střední odborné učiliště, Kladno, náměstí Edvarda Beneše 2353</t>
  </si>
  <si>
    <t>16977360</t>
  </si>
  <si>
    <t>Střední škola designu a řemesel Kladno, příspěvková organizace</t>
  </si>
  <si>
    <t>U Hvězdy</t>
  </si>
  <si>
    <t>00873730</t>
  </si>
  <si>
    <t>Základní škola Maltézských rytířů</t>
  </si>
  <si>
    <t>46416153</t>
  </si>
  <si>
    <t>Církevní mateřská škola Radost</t>
  </si>
  <si>
    <t>71002022</t>
  </si>
  <si>
    <t>Mateřská škola Lány, okres Kladno</t>
  </si>
  <si>
    <t>61894711</t>
  </si>
  <si>
    <t>Dětský domov, Unhošť, Berounská 1292</t>
  </si>
  <si>
    <t>Berounská</t>
  </si>
  <si>
    <t>Unhošť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</si>
  <si>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</si>
  <si>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</si>
  <si>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</si>
  <si>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</si>
  <si>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</si>
  <si>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</si>
  <si>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</si>
  <si>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70989575</t>
  </si>
  <si>
    <t>Mateřská škola Valentýnka Hřebeč, okres Kladno</t>
  </si>
  <si>
    <t>Hřebeč</t>
  </si>
  <si>
    <t>Kamenné Žehrovice</t>
  </si>
  <si>
    <t>Žilina</t>
  </si>
  <si>
    <t>75033801</t>
  </si>
  <si>
    <t>Mateřská škola Kladno, Vrchlického 2337</t>
  </si>
  <si>
    <t>70939071</t>
  </si>
  <si>
    <t>Mateřská škola Kladno, Moskevská 3082</t>
  </si>
  <si>
    <t>75033755</t>
  </si>
  <si>
    <t>Mateřská škola Kladno, Vrapická 474</t>
  </si>
  <si>
    <t>75033747</t>
  </si>
  <si>
    <t>Mateřská škola Kladno, Herbenova 1900</t>
  </si>
  <si>
    <t>Dr. Foustky</t>
  </si>
  <si>
    <t>75033771</t>
  </si>
  <si>
    <t>Mateřská škola Kladno, Lacinova 2408</t>
  </si>
  <si>
    <t>Lacinova</t>
  </si>
  <si>
    <t>61894222</t>
  </si>
  <si>
    <t>Mateřská škola Sluníčko Kladno, Pařížská 2204</t>
  </si>
  <si>
    <t>75032767</t>
  </si>
  <si>
    <t>Mateřská škola Libušín, okres Kladno</t>
  </si>
  <si>
    <t>Důl Jan</t>
  </si>
  <si>
    <t>Libušín</t>
  </si>
  <si>
    <t>71000631</t>
  </si>
  <si>
    <t>Mateřská škola Lidice, okres Kladno</t>
  </si>
  <si>
    <t>Tokajická</t>
  </si>
  <si>
    <t>Lidice</t>
  </si>
  <si>
    <t>Otvovice</t>
  </si>
  <si>
    <t>75031612</t>
  </si>
  <si>
    <t>Mateřská škola Pchery, okres Kladno</t>
  </si>
  <si>
    <t>Pchery</t>
  </si>
  <si>
    <t>70994951</t>
  </si>
  <si>
    <t>Mateřská škola Braškov, okres Kladno</t>
  </si>
  <si>
    <t>Braškov</t>
  </si>
  <si>
    <t>70989516</t>
  </si>
  <si>
    <t>Mateřská škola Velké Přítočno, okres Kladno</t>
  </si>
  <si>
    <t>Velké Přítočno</t>
  </si>
  <si>
    <t>75034361</t>
  </si>
  <si>
    <t>Mateřská škola Velká Dobrá, okres Kladno</t>
  </si>
  <si>
    <t>61894249</t>
  </si>
  <si>
    <t>Mateřská škola Čtyřlístek Kladno, Bulharská 2330</t>
  </si>
  <si>
    <t>61894281</t>
  </si>
  <si>
    <t>Mateřská škola Kladno, Studentská 3077</t>
  </si>
  <si>
    <t>70994978</t>
  </si>
  <si>
    <t>Mateřská škola Unhošť, okres Kladno</t>
  </si>
  <si>
    <t>70939578</t>
  </si>
  <si>
    <t>Mateřská škola Kladno, J.Hory 1801</t>
  </si>
  <si>
    <t>J. Hory</t>
  </si>
  <si>
    <t>75033780</t>
  </si>
  <si>
    <t>Mateřská škola Píšťalka Kladno, Jerevanská 2671</t>
  </si>
  <si>
    <t>Jerevanská</t>
  </si>
  <si>
    <t>71002227</t>
  </si>
  <si>
    <t>Mateřská škola Tuchlovice, okres Kladno</t>
  </si>
  <si>
    <t>Tuchlovice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</si>
  <si>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</si>
  <si>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</si>
  <si>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</si>
  <si>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</si>
  <si>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</si>
  <si>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</si>
  <si>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</si>
  <si>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</si>
  <si>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</si>
  <si>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</si>
  <si>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61894567</t>
  </si>
  <si>
    <t>Základní škola Kladno, Školská 322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</si>
  <si>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</si>
  <si>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</si>
  <si>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</si>
  <si>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</si>
  <si>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</si>
  <si>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</si>
  <si>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</si>
  <si>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</si>
  <si>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</si>
  <si>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</si>
  <si>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</si>
  <si>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</si>
  <si>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</si>
  <si>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</si>
  <si>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</si>
  <si>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70990905</t>
  </si>
  <si>
    <t>Základní škola a mateřská škola Družec, okres Kladno</t>
  </si>
  <si>
    <t>Ke Kostelu</t>
  </si>
  <si>
    <t>Družec</t>
  </si>
  <si>
    <t>75034751</t>
  </si>
  <si>
    <t>Základní škola Otvovice, okres Kladno</t>
  </si>
  <si>
    <t>61894648</t>
  </si>
  <si>
    <t>Základní škola a Mateřská škola Kladno, Jiráskova 457</t>
  </si>
  <si>
    <t>70867429</t>
  </si>
  <si>
    <t>Základní škola Kladno, C. Boudy 1188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</si>
  <si>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</si>
  <si>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</si>
  <si>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</si>
  <si>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</si>
  <si>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</si>
  <si>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</si>
  <si>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</si>
  <si>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</si>
  <si>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</si>
  <si>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</si>
  <si>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</si>
  <si>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</si>
  <si>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</si>
  <si>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</si>
  <si>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</si>
  <si>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75032775</t>
  </si>
  <si>
    <t>Základní škola Libušín, okres Kladno</t>
  </si>
  <si>
    <t>75031621</t>
  </si>
  <si>
    <t>Základní škola Pchery, okres Kladno</t>
  </si>
  <si>
    <t>75033119</t>
  </si>
  <si>
    <t>Základní škola a Mateřská škola Vinařice, okres Kladno</t>
  </si>
  <si>
    <t>VI. ulice</t>
  </si>
  <si>
    <t>Vinařice</t>
  </si>
  <si>
    <t>71002235</t>
  </si>
  <si>
    <t>Základní škola Tuchlovice, okres Kladno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</si>
  <si>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</si>
  <si>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</si>
  <si>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</si>
  <si>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</si>
  <si>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</si>
  <si>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</si>
  <si>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</si>
  <si>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</si>
  <si>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</si>
  <si>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</si>
  <si>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</si>
  <si>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</si>
  <si>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</si>
  <si>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</si>
  <si>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</si>
  <si>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</si>
  <si>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</si>
  <si>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</si>
  <si>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</si>
  <si>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75034484</t>
  </si>
  <si>
    <t>Základní škola a Mateřská škola Kačice</t>
  </si>
  <si>
    <t>Čelechovická</t>
  </si>
  <si>
    <t>Kačice</t>
  </si>
  <si>
    <t>70939063</t>
  </si>
  <si>
    <t>Mateřská škola Brejličky Kladno, Moskevská 3083, příspěvková organizace</t>
  </si>
  <si>
    <t>61894516</t>
  </si>
  <si>
    <t>Speciální základní škola a Mateřská škola Kladno, Pařížská 2199, příspěvková organizace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</si>
  <si>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</si>
  <si>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</si>
  <si>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</si>
  <si>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</si>
  <si>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</si>
  <si>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16977246</t>
  </si>
  <si>
    <t>Střední odborná škola a Střední odborné učiliště, Kladno, Dubská</t>
  </si>
  <si>
    <t>Dubská</t>
  </si>
  <si>
    <t>61894737</t>
  </si>
  <si>
    <t>Sportovní gymnázium, Kladno, Plzeňská 3103</t>
  </si>
  <si>
    <t>70989613</t>
  </si>
  <si>
    <t>Základní škola, Základní umělecká škola a Mateřská škola, Stochov</t>
  </si>
  <si>
    <t>71340793</t>
  </si>
  <si>
    <t>Střední odborné učiliště a Lesní mateřská škola</t>
  </si>
  <si>
    <t>75135540</t>
  </si>
  <si>
    <t>Základní škola Unhošť</t>
  </si>
  <si>
    <t>75151227</t>
  </si>
  <si>
    <t>Mateřská škola Kladno, Švýcarská 2520</t>
  </si>
  <si>
    <t>Švýcarská</t>
  </si>
  <si>
    <t>24252832</t>
  </si>
  <si>
    <t>Mateřská škola a Základní škola Duhový svět, s.r.o.</t>
  </si>
  <si>
    <t>Bendlova</t>
  </si>
  <si>
    <t>71294996</t>
  </si>
  <si>
    <t>Základní škola, Kladno, Pařížská 2249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</si>
  <si>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</si>
  <si>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</si>
  <si>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</si>
  <si>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</si>
  <si>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</si>
  <si>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03974936</t>
  </si>
  <si>
    <t>Montessori mateřská škola a klub Kladno, z. s.</t>
  </si>
  <si>
    <t>V. Burgra</t>
  </si>
  <si>
    <t>71294465</t>
  </si>
  <si>
    <t>Základní škola a Mateřská škola Kladno, Vašatova 1438, příspěvková organizace</t>
  </si>
  <si>
    <t>Vašatova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</si>
  <si>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</si>
  <si>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</si>
  <si>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</si>
  <si>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</si>
  <si>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</si>
  <si>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66493030</t>
  </si>
  <si>
    <t>Střední odborná škola informatiky a spojů a Střední odborné učiliště, Kolín, Jaselská 826</t>
  </si>
  <si>
    <t>Kolín</t>
  </si>
  <si>
    <t>48663654</t>
  </si>
  <si>
    <t>Mateřská škola Kolín IV., Jeronýmova 772</t>
  </si>
  <si>
    <t>Městský úřad Kolín</t>
  </si>
  <si>
    <t>48663808</t>
  </si>
  <si>
    <t>Základní škola Kolín III., Lipanská 420</t>
  </si>
  <si>
    <t>Lipanská</t>
  </si>
  <si>
    <t>70836248</t>
  </si>
  <si>
    <t>Základní škola Pečky, příspěvková organizace</t>
  </si>
  <si>
    <t>Tř. Jana Švermy</t>
  </si>
  <si>
    <t>Pečky</t>
  </si>
  <si>
    <t>70836256</t>
  </si>
  <si>
    <t>Základní škola Kouřim, příspěvková organizace</t>
  </si>
  <si>
    <t>Kouřim</t>
  </si>
  <si>
    <t>70831378</t>
  </si>
  <si>
    <t>Základní škola, Mateřská škola a Praktická škola Kolín, příspěvková organizace</t>
  </si>
  <si>
    <t>00068713</t>
  </si>
  <si>
    <t>Střední zdravotnická škola a Vyšší odborná škola zdravotnická, Kolín, Karoliny Světlé 135</t>
  </si>
  <si>
    <t>61884235</t>
  </si>
  <si>
    <t>Vyšší odborná škola misijní a teologická</t>
  </si>
  <si>
    <t>V Zídkách</t>
  </si>
  <si>
    <t>75076357</t>
  </si>
  <si>
    <t>Mateřská škola Nová Ves I</t>
  </si>
  <si>
    <t>Nová Ves I</t>
  </si>
  <si>
    <t>48665819</t>
  </si>
  <si>
    <t>Gymnázium, Kolín III, Žižkova 162</t>
  </si>
  <si>
    <t>48665991</t>
  </si>
  <si>
    <t>Obchodní akademie, Kolín IV, Kutnohorská 41</t>
  </si>
  <si>
    <t>25134710</t>
  </si>
  <si>
    <t>Odborná střední škola podnikání a mediální tvorby Kolín s.r.o.</t>
  </si>
  <si>
    <t>U Křižovatky</t>
  </si>
  <si>
    <t>00641065</t>
  </si>
  <si>
    <t>Dvouletá katolická střední škola a mateřská škola</t>
  </si>
  <si>
    <t>48665860</t>
  </si>
  <si>
    <t>Střední průmyslová škola strojírenská a Jazyková škola s právem státní jazykové zkoušky, Kolín IV, Heverova 191</t>
  </si>
  <si>
    <t>Heverova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</si>
  <si>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</si>
  <si>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</si>
  <si>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</si>
  <si>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</si>
  <si>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</si>
  <si>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</si>
  <si>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</si>
  <si>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</si>
  <si>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Velim</t>
  </si>
  <si>
    <t>48663611</t>
  </si>
  <si>
    <t>Mateřská škola Kolín II., Bachmačská 710</t>
  </si>
  <si>
    <t>Bachmačská</t>
  </si>
  <si>
    <t>48665142</t>
  </si>
  <si>
    <t>Mateřská škola POHÁDKA Kolín V., Chelčického 1299</t>
  </si>
  <si>
    <t>48665266</t>
  </si>
  <si>
    <t>Mateřská škola SLUNÍČKO Kolín - Sendražice, Školní 430</t>
  </si>
  <si>
    <t>Horní Kruty</t>
  </si>
  <si>
    <t>71009728</t>
  </si>
  <si>
    <t>Mateřská škola Kouřim, okres Kolín</t>
  </si>
  <si>
    <t>48665231</t>
  </si>
  <si>
    <t>Mateřská škola Plaňany, okres Kolín</t>
  </si>
  <si>
    <t>Třebovle</t>
  </si>
  <si>
    <t>75033224</t>
  </si>
  <si>
    <t>Mateřská škola Týnec nad Labem, okres Kolín</t>
  </si>
  <si>
    <t>Flosova</t>
  </si>
  <si>
    <t>Týnec nad Labem</t>
  </si>
  <si>
    <t>70926735</t>
  </si>
  <si>
    <t>Mateřská škola Velký Osek, okres Kolín</t>
  </si>
  <si>
    <t>Velký Osek</t>
  </si>
  <si>
    <t>75030896</t>
  </si>
  <si>
    <t>Mateřská škola Veltruby, okres Kolín</t>
  </si>
  <si>
    <t>Veltruby</t>
  </si>
  <si>
    <t>70998981</t>
  </si>
  <si>
    <t>Mateřská škola Žiželice, okres Kolín</t>
  </si>
  <si>
    <t>Žiželice</t>
  </si>
  <si>
    <t>71009671</t>
  </si>
  <si>
    <t>Mateřská škola Jestřabí Lhota, okres Kolín</t>
  </si>
  <si>
    <t>Jestřabí Lhota</t>
  </si>
  <si>
    <t>75031752</t>
  </si>
  <si>
    <t>Mateřská škola Zásmuky, okres Kolín, příspěvková organizace</t>
  </si>
  <si>
    <t>Zásmuky</t>
  </si>
  <si>
    <t>49862359</t>
  </si>
  <si>
    <t>Mateřská škola MAŠINKA Pečky</t>
  </si>
  <si>
    <t>48663646</t>
  </si>
  <si>
    <t>Mateřská škola Kolín II., Bezručova 801</t>
  </si>
  <si>
    <t>48665151</t>
  </si>
  <si>
    <t>Mateřská škola Kolín II., Masarykova 891</t>
  </si>
  <si>
    <t>70988994</t>
  </si>
  <si>
    <t>Mateřská škola Tři Dvory, okres Kolín</t>
  </si>
  <si>
    <t>Tři Dvory</t>
  </si>
  <si>
    <t>49862456</t>
  </si>
  <si>
    <t>Základní škola Pečky, okres Kolín</t>
  </si>
  <si>
    <t>75034336</t>
  </si>
  <si>
    <t>Základní škola Horní Kruty, okres Kolín</t>
  </si>
  <si>
    <t>48663620</t>
  </si>
  <si>
    <t>Základní škola Kolín IV., Prokopa Velikého 633</t>
  </si>
  <si>
    <t>48663794</t>
  </si>
  <si>
    <t>Základní škola Kolín V., Mnichovická 62</t>
  </si>
  <si>
    <t>Mnichovická</t>
  </si>
  <si>
    <t>70989524</t>
  </si>
  <si>
    <t>Základní škola a Mateřská škola Bečváry, okres Kolín</t>
  </si>
  <si>
    <t>Bečváry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</si>
  <si>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</si>
  <si>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</si>
  <si>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</si>
  <si>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</si>
  <si>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</si>
  <si>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</si>
  <si>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</si>
  <si>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</si>
  <si>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</si>
  <si>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</si>
  <si>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</si>
  <si>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</si>
  <si>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</si>
  <si>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</si>
  <si>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</si>
  <si>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</si>
  <si>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</si>
  <si>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48665916</t>
  </si>
  <si>
    <t>Základní škola Zásmuky, okres Kolín</t>
  </si>
  <si>
    <t>70998973</t>
  </si>
  <si>
    <t>Základní škola T. G. Masaryka Žiželice, okres Kolín</t>
  </si>
  <si>
    <t>46390529</t>
  </si>
  <si>
    <t>Masarykova základní škola Velký Osek, okres Kolín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</si>
  <si>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</si>
  <si>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</si>
  <si>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</si>
  <si>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</si>
  <si>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</si>
  <si>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</si>
  <si>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</si>
  <si>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</si>
  <si>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</si>
  <si>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</si>
  <si>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</si>
  <si>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</si>
  <si>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</si>
  <si>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71005765</t>
  </si>
  <si>
    <t>Základní škola a Mateřská škola Tatce</t>
  </si>
  <si>
    <t>Tatce</t>
  </si>
  <si>
    <t>75031469</t>
  </si>
  <si>
    <t>Základní škola a Mateřská škola Žehuň, okres Kolín</t>
  </si>
  <si>
    <t>Žehuň</t>
  </si>
  <si>
    <t>00177032</t>
  </si>
  <si>
    <t>Střední odborná škola stavební a Střední odborné učiliště stavební, Kolín II, Pražská 112</t>
  </si>
  <si>
    <t>00507474</t>
  </si>
  <si>
    <t>Střední škola obchodní, Kolín IV, Havlíčkova 42</t>
  </si>
  <si>
    <t>25700901</t>
  </si>
  <si>
    <t>Střední odborná škola managementu a práva, s.r.o.</t>
  </si>
  <si>
    <t>Macharova</t>
  </si>
  <si>
    <t>75107562</t>
  </si>
  <si>
    <t>Mateřská škola Velim</t>
  </si>
  <si>
    <t>Horní Nouzov</t>
  </si>
  <si>
    <t>Pňov-Předhradí</t>
  </si>
  <si>
    <t>02640007</t>
  </si>
  <si>
    <t>Základní škola a Střední škola JEDNA RADOST Pňov-Předhradí</t>
  </si>
  <si>
    <t>71294244</t>
  </si>
  <si>
    <t>Mateřská škola Cerhenice, příspěvková organizace</t>
  </si>
  <si>
    <t>Školská 555</t>
  </si>
  <si>
    <t>Cerhenice</t>
  </si>
  <si>
    <t>71294236</t>
  </si>
  <si>
    <t>Základní škola Cerhenice, příspěvková organizace</t>
  </si>
  <si>
    <t>05094518</t>
  </si>
  <si>
    <t>ZÁKLADNÍ ŠKOLA PROSPERITY</t>
  </si>
  <si>
    <t>06831711</t>
  </si>
  <si>
    <t>Základní škola a Mateřská škola ABA</t>
  </si>
  <si>
    <t>06670954</t>
  </si>
  <si>
    <t>Školní jídelna Cerhenice, příspěvková organizace</t>
  </si>
  <si>
    <t>08678111</t>
  </si>
  <si>
    <t>Základní škola Kolín-Sendražice, Hlavní 210</t>
  </si>
  <si>
    <t>48665771</t>
  </si>
  <si>
    <t>Dětský domov se školou, středisko výchovné péče a základní škola, Býchory</t>
  </si>
  <si>
    <t xml:space="preserve">Mělník </t>
  </si>
  <si>
    <t>Městský úřad Kralupy nad Vltavou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</si>
  <si>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</si>
  <si>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</si>
  <si>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</si>
  <si>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</si>
  <si>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00641014</t>
  </si>
  <si>
    <t>Střední odborná škola a Střední odborné učiliště, Kralupy nad Vltavou, Cesta brigádníků 693</t>
  </si>
  <si>
    <t>Cesta brigádníků</t>
  </si>
  <si>
    <t>49521641</t>
  </si>
  <si>
    <t>Dětský domov a Školní jídelna, Kralupy nad Vltavou, U Sociálního domu 438</t>
  </si>
  <si>
    <t>U Sociálního domu</t>
  </si>
  <si>
    <t>70990981</t>
  </si>
  <si>
    <t>Mateřská škola Veltrusy, okres Mělník</t>
  </si>
  <si>
    <t>Veltrusy</t>
  </si>
  <si>
    <t>70992312</t>
  </si>
  <si>
    <t>Základní škola Nelahozeves, okres Mělník</t>
  </si>
  <si>
    <t>Nelahozeves</t>
  </si>
  <si>
    <t>75002761</t>
  </si>
  <si>
    <t>Mateřská škola Kralupy nad Vltavou, Dr. E. Beneše</t>
  </si>
  <si>
    <t>70992321</t>
  </si>
  <si>
    <t>Mateřská škola Nelahozeves, okres Mělník</t>
  </si>
  <si>
    <t>75002744</t>
  </si>
  <si>
    <t>Mateřská škola Kralupy nad Vltavou, Gen. Klapálka</t>
  </si>
  <si>
    <t>Gen. Klapálka</t>
  </si>
  <si>
    <t>47009098</t>
  </si>
  <si>
    <t>Základní škola Kralupy nad Vltavou, Komenského nám. 198, okres Mělník, příspěvková organizace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</si>
  <si>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</si>
  <si>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</si>
  <si>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</si>
  <si>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</si>
  <si>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</si>
  <si>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</si>
  <si>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</si>
  <si>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</si>
  <si>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</si>
  <si>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</si>
  <si>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</si>
  <si>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</si>
  <si>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</si>
  <si>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</si>
  <si>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</si>
  <si>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</si>
  <si>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71003517</t>
  </si>
  <si>
    <t>Základní škola a mateřská škola Úžice, příspěvková organizace</t>
  </si>
  <si>
    <t>Kralupská</t>
  </si>
  <si>
    <t>Úžice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</si>
  <si>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</si>
  <si>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</si>
  <si>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</si>
  <si>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</si>
  <si>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</si>
  <si>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</si>
  <si>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70998582</t>
  </si>
  <si>
    <t>Mateřská škola SLUNÍČKO Dolany</t>
  </si>
  <si>
    <t>Dolany nad Vltavou</t>
  </si>
  <si>
    <t>70998574</t>
  </si>
  <si>
    <t>Základní škola Dolany nad Vltavou</t>
  </si>
  <si>
    <t>70566542</t>
  </si>
  <si>
    <t>Dům dětí a mládeže Kralupy nad Vltavou</t>
  </si>
  <si>
    <t>03198626</t>
  </si>
  <si>
    <t>Základní škola a Mateřská škola VIA LIBERTATIS, z.ú.</t>
  </si>
  <si>
    <t>Zagarolská</t>
  </si>
  <si>
    <t>71294830</t>
  </si>
  <si>
    <t>Mateřská škola Postřižín, příspěvková organizace</t>
  </si>
  <si>
    <t>Kozomínská</t>
  </si>
  <si>
    <t>Postřižín</t>
  </si>
  <si>
    <t>75034930</t>
  </si>
  <si>
    <t>Základní škola Církvice, okres Kutná Hora</t>
  </si>
  <si>
    <t>Církvice</t>
  </si>
  <si>
    <t>Městský úřad Kutná Hora</t>
  </si>
  <si>
    <t>Kutná Hora</t>
  </si>
  <si>
    <t>48677141</t>
  </si>
  <si>
    <t>Základní škola Zruč nad Sázavou</t>
  </si>
  <si>
    <t>Na Pohoří</t>
  </si>
  <si>
    <t>Zruč nad Sázavou</t>
  </si>
  <si>
    <t>70836230</t>
  </si>
  <si>
    <t>Základní škola a Praktická škola Kutná Hora, příspěvková organizace</t>
  </si>
  <si>
    <t>Na Náměti</t>
  </si>
  <si>
    <t>70837376</t>
  </si>
  <si>
    <t>Dětský domov a Školní jídelna, Zruč nad Sázavou, Poštovní 593</t>
  </si>
  <si>
    <t>70836213</t>
  </si>
  <si>
    <t>Základní škola, Zruč nad Sázavou, Okružní 643</t>
  </si>
  <si>
    <t>61924032</t>
  </si>
  <si>
    <t>Gymnázium Jiřího Ortena, Kutná Hora, Jaselská 932</t>
  </si>
  <si>
    <t>61924059</t>
  </si>
  <si>
    <t>Vyšší odborná škola, Střední průmyslová škola a Jazyková škola s právem státní jazykové zkoušky, Kutná Hora, Masarykova 197</t>
  </si>
  <si>
    <t>00509965</t>
  </si>
  <si>
    <t>Střední odborná škola a Střední odborné učiliště řemesel, Kutná Hora, Čáslavská 202</t>
  </si>
  <si>
    <t>70877572</t>
  </si>
  <si>
    <t>Základní škola Žižkov</t>
  </si>
  <si>
    <t>Kremnická</t>
  </si>
  <si>
    <t>71002103</t>
  </si>
  <si>
    <t>Mateřské školy Kutná Hora</t>
  </si>
  <si>
    <t>Zbraslavice</t>
  </si>
  <si>
    <t>Záboří nad Labem</t>
  </si>
  <si>
    <t>75032881</t>
  </si>
  <si>
    <t>Mateřská škola Na kopečku, Zbraslavice 328</t>
  </si>
  <si>
    <t>75034883</t>
  </si>
  <si>
    <t>Mateřská škola Církvice 202</t>
  </si>
  <si>
    <t>71006567</t>
  </si>
  <si>
    <t>Mateřská škola Miskovice</t>
  </si>
  <si>
    <t>Miskovice</t>
  </si>
  <si>
    <t>70993556</t>
  </si>
  <si>
    <t>Mateřská škola Vavřinec</t>
  </si>
  <si>
    <t>70877513</t>
  </si>
  <si>
    <t>Mateřská škola Uhlířské Janovice, Třebízského 770</t>
  </si>
  <si>
    <t>Uhlířské Janovice</t>
  </si>
  <si>
    <t>75032937</t>
  </si>
  <si>
    <t>Mateřská škola Malostranská Zruč nad Sázavou</t>
  </si>
  <si>
    <t>Malostranská</t>
  </si>
  <si>
    <t>75032929</t>
  </si>
  <si>
    <t>Mateřská škola Na Pohoří Zruč nad Sázavou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</si>
  <si>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</si>
  <si>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</si>
  <si>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</si>
  <si>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</si>
  <si>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</si>
  <si>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75032902</t>
  </si>
  <si>
    <t>Základní škola a Mateřská škola Malešov, okres Kutná Hora</t>
  </si>
  <si>
    <t>Malešov</t>
  </si>
  <si>
    <t>70877564</t>
  </si>
  <si>
    <t>Základní škola Kutná Hora, Kamenná stezka 40</t>
  </si>
  <si>
    <t>Kamenná stezka</t>
  </si>
  <si>
    <t>75034433</t>
  </si>
  <si>
    <t>Základní škola a Mateřská škola Červené Janovice, příspěvková organizace</t>
  </si>
  <si>
    <t>Červené Janovice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</si>
  <si>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</si>
  <si>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</si>
  <si>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</si>
  <si>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</si>
  <si>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</si>
  <si>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70989745</t>
  </si>
  <si>
    <t>Základní škola a Mateřská škola Suchdol, příspěvková organizace</t>
  </si>
  <si>
    <t>75032911</t>
  </si>
  <si>
    <t>Základní škola Uhlířské Janovice, okres Kutná Hora</t>
  </si>
  <si>
    <t>48670804</t>
  </si>
  <si>
    <t>Základní škola Zbraslavice, okres Kutná Hora</t>
  </si>
  <si>
    <t>71002731</t>
  </si>
  <si>
    <t>Základní škola a Mateřská škola Vlastějovice, okres Kutná Hora</t>
  </si>
  <si>
    <t>Vlastějovice</t>
  </si>
  <si>
    <t>71000615</t>
  </si>
  <si>
    <t>Školní jídelny Kutná Hora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</si>
  <si>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</si>
  <si>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</si>
  <si>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</si>
  <si>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</si>
  <si>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</si>
  <si>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71190091</t>
  </si>
  <si>
    <t>Mateřská škola Pohádka, U Školky 340, Kutná Hora, příspěvková organizace</t>
  </si>
  <si>
    <t>71342249</t>
  </si>
  <si>
    <t>Církevní mateřská škola sv. Jakuba v Kutné Hoře</t>
  </si>
  <si>
    <t>02457105</t>
  </si>
  <si>
    <t>Církevní gymnázium v Kutné Hoře</t>
  </si>
  <si>
    <t>06321577</t>
  </si>
  <si>
    <t>Základní škola Hůrka</t>
  </si>
  <si>
    <t>49543261</t>
  </si>
  <si>
    <t>Výchovný ústav, Kutná Hora, Hloušecká 279</t>
  </si>
  <si>
    <t>Hloušecká</t>
  </si>
  <si>
    <t>70837384</t>
  </si>
  <si>
    <t>Praktická škola a Základní škola Lysá nad Labem, příspěvková organizace</t>
  </si>
  <si>
    <t>Lysá nad Labem</t>
  </si>
  <si>
    <t>Městský úřad Lysá nad Labem</t>
  </si>
  <si>
    <t>61631914</t>
  </si>
  <si>
    <t>Základní škola Semice, okres Nymburk</t>
  </si>
  <si>
    <t>Semice</t>
  </si>
  <si>
    <t>00663565</t>
  </si>
  <si>
    <t>Střední škola designu Lysá nad Labem, příspěvková organizace</t>
  </si>
  <si>
    <t>Stržiště</t>
  </si>
  <si>
    <t>62444646</t>
  </si>
  <si>
    <t>Obchodní akademie, Lysá nad Labem, Komenského 1534</t>
  </si>
  <si>
    <t>75034476</t>
  </si>
  <si>
    <t>Školní jídelna Milovice</t>
  </si>
  <si>
    <t>Milovice</t>
  </si>
  <si>
    <t>75030934</t>
  </si>
  <si>
    <t>Mateřská škola Kounice, okres Nymburk</t>
  </si>
  <si>
    <t>75031574</t>
  </si>
  <si>
    <t>Mateřská škola Semice</t>
  </si>
  <si>
    <t>75034468</t>
  </si>
  <si>
    <t>Mateřská škola "U Broučků" Milovice</t>
  </si>
  <si>
    <t>70991308</t>
  </si>
  <si>
    <t>Mateřská škola Čtyřlístek Lysá nad Labem, Brandlova 1590</t>
  </si>
  <si>
    <t>70991332</t>
  </si>
  <si>
    <t>Mateřská škola Mašinka Lysá nad Labem, Sídliště 1512, 1516</t>
  </si>
  <si>
    <t>70991235</t>
  </si>
  <si>
    <t>Mateřská škola Dráček Lysá nad Labem - Litol, Mírová 430</t>
  </si>
  <si>
    <t>70991324</t>
  </si>
  <si>
    <t>Mateřská škola Pampeliška Lysá nad Labem, Sídliště 1464</t>
  </si>
  <si>
    <t>61631493</t>
  </si>
  <si>
    <t>Základní škola T. G. Masaryka 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</si>
  <si>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</si>
  <si>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</si>
  <si>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</si>
  <si>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</si>
  <si>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</si>
  <si>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</si>
  <si>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</si>
  <si>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75072441</t>
  </si>
  <si>
    <t>Mateřská škola Sluníčko, příspěvková organizace, Milovice - Mladá</t>
  </si>
  <si>
    <t>72055758</t>
  </si>
  <si>
    <t>Základní škola a mateřská škola Přerov nad Labem</t>
  </si>
  <si>
    <t>Přerov nad Labem</t>
  </si>
  <si>
    <t>72536691</t>
  </si>
  <si>
    <t>Mateřská škola Kostička, příspěvková organizace, Milovice - Mladá</t>
  </si>
  <si>
    <t>21551472</t>
  </si>
  <si>
    <t>Základní škola Juventa, příspěvková organizace, Komenského 578, Milovice - Mladá</t>
  </si>
  <si>
    <t>00069221</t>
  </si>
  <si>
    <t>Česká zahradnická akademie Mělník - střední škola a vyšší odborná škola, příspěvková organizace</t>
  </si>
  <si>
    <t>sady Na Polabí</t>
  </si>
  <si>
    <t>Mělník</t>
  </si>
  <si>
    <t>25767020</t>
  </si>
  <si>
    <t>Soukromá střední zdravotnická škola Mělník, o.p.s.</t>
  </si>
  <si>
    <t>Vraňany</t>
  </si>
  <si>
    <t>Městský úřad Mělník</t>
  </si>
  <si>
    <t>49518917</t>
  </si>
  <si>
    <t>Gymnázium Jana Palacha, Mělník, Pod Vrchem 3421</t>
  </si>
  <si>
    <t>Pod Vrchem</t>
  </si>
  <si>
    <t>49518933</t>
  </si>
  <si>
    <t>Střední průmyslová škola stavební, Mělník, Českobratrská 386</t>
  </si>
  <si>
    <t>00069540</t>
  </si>
  <si>
    <t>Střední odborné učiliště, Liběchov, Boží Voda 230</t>
  </si>
  <si>
    <t>Liběchov</t>
  </si>
  <si>
    <t>71005846</t>
  </si>
  <si>
    <t>Mateřská škola Mšeno, příspěvková organizace</t>
  </si>
  <si>
    <t>Mšeno</t>
  </si>
  <si>
    <t>71000267</t>
  </si>
  <si>
    <t>Mateřská škola, Kly, Lom 289, okres Mělník</t>
  </si>
  <si>
    <t>Kly</t>
  </si>
  <si>
    <t>75033518</t>
  </si>
  <si>
    <t>Mateřská škola Motýlek, Mělník, příspěvková organizace</t>
  </si>
  <si>
    <t>70999317</t>
  </si>
  <si>
    <t>Základní škola Vraňany, okres Mělník, příspěvková organizace</t>
  </si>
  <si>
    <t>75033496</t>
  </si>
  <si>
    <t>Mateřská škola Mělník, V Zátiší 2948, příspěvková organizace</t>
  </si>
  <si>
    <t>75033488</t>
  </si>
  <si>
    <t>Mateřská škola Pohádka, Mělník, příspěvková organizace</t>
  </si>
  <si>
    <t>Slovany</t>
  </si>
  <si>
    <t>71002821</t>
  </si>
  <si>
    <t>Mateřská škola Velký Borek, okres Mělník, příspěvková organizace</t>
  </si>
  <si>
    <t>Velký Borek</t>
  </si>
  <si>
    <t>75033500</t>
  </si>
  <si>
    <t>Mateřská škola Zvoneček, Mělník, příspěvková organizace</t>
  </si>
  <si>
    <t>75033470</t>
  </si>
  <si>
    <t>Mateřská škola Čtyřlístek, Mělník, příspěvková organizace</t>
  </si>
  <si>
    <t>47011319</t>
  </si>
  <si>
    <t>Základní škola Jungmannovy sady Mělník, příspěvková organizace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</si>
  <si>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</si>
  <si>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</si>
  <si>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</si>
  <si>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</si>
  <si>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</si>
  <si>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</si>
  <si>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</si>
  <si>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</si>
  <si>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</si>
  <si>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71004505</t>
  </si>
  <si>
    <t>Základní škola a mateřská škola Malý Újezd, okres Mělník, příspěvková organizace</t>
  </si>
  <si>
    <t>Malý Újezd</t>
  </si>
  <si>
    <t>70992517</t>
  </si>
  <si>
    <t>Základní škola a Mateřská škola Mělnické Vtelno, okres Mělník</t>
  </si>
  <si>
    <t>Mělnické Vtelno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</si>
  <si>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</si>
  <si>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</si>
  <si>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</si>
  <si>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</si>
  <si>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</si>
  <si>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</si>
  <si>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71002839</t>
  </si>
  <si>
    <t>Základní škola Velký Borek, okres Mělník, příspěvková organizace</t>
  </si>
  <si>
    <t>71000623</t>
  </si>
  <si>
    <t>Základní škola a Mateřská škola Želízy, okres Mělník, příspěvková organizace</t>
  </si>
  <si>
    <t>Želízy</t>
  </si>
  <si>
    <t>71009981</t>
  </si>
  <si>
    <t>Základní škola a Mateřská škola Cítov, okres Mělník</t>
  </si>
  <si>
    <t>Cítov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</si>
  <si>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</si>
  <si>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</si>
  <si>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</si>
  <si>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</si>
  <si>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</si>
  <si>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</si>
  <si>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</si>
  <si>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</si>
  <si>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</si>
  <si>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</si>
  <si>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</si>
  <si>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</si>
  <si>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</si>
  <si>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</si>
  <si>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</si>
  <si>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</si>
  <si>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</si>
  <si>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</si>
  <si>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</si>
  <si>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</si>
  <si>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</si>
  <si>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</si>
  <si>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</si>
  <si>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71004441</t>
  </si>
  <si>
    <t>Základní škola a Mateřská škola Čečelice, příspěvková organizace</t>
  </si>
  <si>
    <t>Čečelice</t>
  </si>
  <si>
    <t>71000241</t>
  </si>
  <si>
    <t>Základní škola J. A. Komenského Kly, příspěvková organizace</t>
  </si>
  <si>
    <t>47011297</t>
  </si>
  <si>
    <t>Základní škola se speciálními třídami Mělník, příspěvková organizace</t>
  </si>
  <si>
    <t>75033534</t>
  </si>
  <si>
    <t>Školní jídelna Mělník, příspěvková organizace</t>
  </si>
  <si>
    <t>00640930</t>
  </si>
  <si>
    <t>Integrovaná střední škola technická Mělník, příspěvková organizace</t>
  </si>
  <si>
    <t>K Učilišti</t>
  </si>
  <si>
    <t>72568551</t>
  </si>
  <si>
    <t>Mateřská škola Lužec nad Vltavou, příspěvková organizace</t>
  </si>
  <si>
    <t>72567040</t>
  </si>
  <si>
    <t>Mateřská škola Chorušice, příspěvková organizace</t>
  </si>
  <si>
    <t>Chorušice</t>
  </si>
  <si>
    <t>Kostelec nad Labem</t>
  </si>
  <si>
    <t>06228640</t>
  </si>
  <si>
    <t>Soukromá základní škola ERIZA, s.r.o.</t>
  </si>
  <si>
    <t>U Cihelny</t>
  </si>
  <si>
    <t>49518879</t>
  </si>
  <si>
    <t>Dětský domov se školou, základní škola a školní jídelna, Liběchov, Rumburská 54</t>
  </si>
  <si>
    <t>Rumburská</t>
  </si>
  <si>
    <t xml:space="preserve">Mladá Boleslav </t>
  </si>
  <si>
    <t>Bradlec</t>
  </si>
  <si>
    <t>Mladá Boleslav</t>
  </si>
  <si>
    <t>48682161</t>
  </si>
  <si>
    <t>Dětský domov Krnsko, příspěvková organizace</t>
  </si>
  <si>
    <t>Krnsko</t>
  </si>
  <si>
    <t>25651676</t>
  </si>
  <si>
    <t>ANJA školní jídelny, s.r.o.</t>
  </si>
  <si>
    <t>Na Karmeli</t>
  </si>
  <si>
    <t>Magistrát města Mladé Boleslavi</t>
  </si>
  <si>
    <t>70836221</t>
  </si>
  <si>
    <t>Základní škola Benátky nad Jizerou, příspěvková organizace</t>
  </si>
  <si>
    <t>náměstí 17. listopadu</t>
  </si>
  <si>
    <t>Benátky nad Jizerou</t>
  </si>
  <si>
    <t>70838143</t>
  </si>
  <si>
    <t>Mateřská škola Mladá Boleslav, příspěvková organizace</t>
  </si>
  <si>
    <t>Šmilovského</t>
  </si>
  <si>
    <t>70837279</t>
  </si>
  <si>
    <t>Základní škola Mladá Boleslav, příspěvková organizace</t>
  </si>
  <si>
    <t>Václavkova</t>
  </si>
  <si>
    <t>00066711</t>
  </si>
  <si>
    <t>Střední zdravotnická škola a Vyšší odborná škola zdravotnická, Mladá Boleslav, B. Němcové 482</t>
  </si>
  <si>
    <t>04743920</t>
  </si>
  <si>
    <t>Základní škola V Oboře</t>
  </si>
  <si>
    <t>U Borku</t>
  </si>
  <si>
    <t>62486012</t>
  </si>
  <si>
    <t>Gymnázium, Mladá Boleslav, Palackého 191/1</t>
  </si>
  <si>
    <t>48683795</t>
  </si>
  <si>
    <t>Střední průmyslová škola, Mladá Boleslav, Havlíčkova 456</t>
  </si>
  <si>
    <t>25121367</t>
  </si>
  <si>
    <t>Boleslavská soukromá střední škola a základní škola, s.r.o.</t>
  </si>
  <si>
    <t>25139771</t>
  </si>
  <si>
    <t>Střední škola ekonomicko-podnikatelská SPEKTRUM, s.r.o. Mladá Boleslav</t>
  </si>
  <si>
    <t>25602977</t>
  </si>
  <si>
    <t>Střední škola tradičních řemesel HERMÉS MB s.r.o.</t>
  </si>
  <si>
    <t>Laurinova</t>
  </si>
  <si>
    <t>25602951</t>
  </si>
  <si>
    <t>Střední škola podnikatelská HERMÉS MB s.r.o.</t>
  </si>
  <si>
    <t>48683868</t>
  </si>
  <si>
    <t>Gymnázium Dr. Josefa Pekaře, Mladá Boleslav, Palackého 211</t>
  </si>
  <si>
    <t>00069558</t>
  </si>
  <si>
    <t>Střední odborná škola a Střední odborné učiliště, Horky nad Jizerou 35</t>
  </si>
  <si>
    <t>Horky nad Jizerou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</si>
  <si>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</si>
  <si>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</si>
  <si>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</si>
  <si>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00177041</t>
  </si>
  <si>
    <t>ŠKODA AUTO a.s., Střední odborné učiliště strojírenské, odštěpný závod</t>
  </si>
  <si>
    <t>tř. Václava Klementa</t>
  </si>
  <si>
    <t>75034310</t>
  </si>
  <si>
    <t>Základní škola a mateřská škola Čistá</t>
  </si>
  <si>
    <t>71010408</t>
  </si>
  <si>
    <t>Základní škola a Mateřská škola Krnsko</t>
  </si>
  <si>
    <t>70998493</t>
  </si>
  <si>
    <t>Mateřská škola Bělá pod Bezdězem, příspěvková organizace</t>
  </si>
  <si>
    <t>Velenského</t>
  </si>
  <si>
    <t>Bělá pod Bezdězem</t>
  </si>
  <si>
    <t>48683833</t>
  </si>
  <si>
    <t>Mateřská škola Sluníčko Mladá Boleslav, Havlíčkova 1153, příspěvková organizace</t>
  </si>
  <si>
    <t>75034115</t>
  </si>
  <si>
    <t>Mateřská škola Štěpánka Mladá Boleslav, Na Celně 1117, příspěvková organizace</t>
  </si>
  <si>
    <t>Na Celně</t>
  </si>
  <si>
    <t>70994986</t>
  </si>
  <si>
    <t>Mateřská škola Bakov nad Jizerou, okres Mladá Boleslav</t>
  </si>
  <si>
    <t>Bakov nad Jizerou</t>
  </si>
  <si>
    <t>70993718</t>
  </si>
  <si>
    <t>Mateřská škola a školní jídelna Chotětov, okres Mladá Boleslav</t>
  </si>
  <si>
    <t>Chotětov</t>
  </si>
  <si>
    <t>71010815</t>
  </si>
  <si>
    <t>Mateřská škola Katusice, okres Mladá Boleslav</t>
  </si>
  <si>
    <t>U Mateřské školy</t>
  </si>
  <si>
    <t>Katusice</t>
  </si>
  <si>
    <t>71010858</t>
  </si>
  <si>
    <t>Mateřská škola Luštěnice, příspěvková organizace</t>
  </si>
  <si>
    <t>Luštěnice</t>
  </si>
  <si>
    <t>75034093</t>
  </si>
  <si>
    <t>Mateřská škola Laurinka Mladá Boleslav, Dukelská 1165, příspěvková organizace</t>
  </si>
  <si>
    <t>75034123</t>
  </si>
  <si>
    <t>Mateřská škola Čtyřlístek Mladá Boleslav, Havlíčkova 1000, příspěvková organizace</t>
  </si>
  <si>
    <t>75034107</t>
  </si>
  <si>
    <t>Mateřská škola Pampeliška Mladá Boleslav, Nerudova 797, příspěvková organizace</t>
  </si>
  <si>
    <t>75031426</t>
  </si>
  <si>
    <t>Mateřská škola Kosmonosy, Pionýrů 781, okres Mladá Boleslav, příspěvková organizace</t>
  </si>
  <si>
    <t>Kosmonosy</t>
  </si>
  <si>
    <t>70993700</t>
  </si>
  <si>
    <t>Základní škola Chotětov, okres Mladá Boleslav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</si>
  <si>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</si>
  <si>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</si>
  <si>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</si>
  <si>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</si>
  <si>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</si>
  <si>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</si>
  <si>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</si>
  <si>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</si>
  <si>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</si>
  <si>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62451421</t>
  </si>
  <si>
    <t>Základní škola a Mateřská škola Dalovice, příspěvková organizace</t>
  </si>
  <si>
    <t>70994994</t>
  </si>
  <si>
    <t>Základní škola Bakov nad Jizerou, okres Mladá Boleslav</t>
  </si>
  <si>
    <t>70936838</t>
  </si>
  <si>
    <t>Základní škola Bělá pod Bezdězem, příspěvková organizace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</si>
  <si>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</si>
  <si>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</si>
  <si>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</si>
  <si>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</si>
  <si>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</si>
  <si>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</si>
  <si>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</si>
  <si>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</si>
  <si>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</si>
  <si>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</si>
  <si>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</si>
  <si>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</si>
  <si>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75030268</t>
  </si>
  <si>
    <t>Základní škola Čachovice a Mateřská škola Struhy, okres Mladá Boleslav</t>
  </si>
  <si>
    <t>Čachovice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</si>
  <si>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</si>
  <si>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</si>
  <si>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</si>
  <si>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</si>
  <si>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</si>
  <si>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</si>
  <si>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</si>
  <si>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</si>
  <si>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</si>
  <si>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</si>
  <si>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</si>
  <si>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</si>
  <si>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</si>
  <si>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</si>
  <si>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</si>
  <si>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</si>
  <si>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</si>
  <si>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</si>
  <si>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</si>
  <si>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</si>
  <si>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</si>
  <si>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</si>
  <si>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</si>
  <si>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</si>
  <si>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</si>
  <si>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</si>
  <si>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</si>
  <si>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</si>
  <si>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</si>
  <si>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</si>
  <si>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</si>
  <si>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</si>
  <si>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</si>
  <si>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</si>
  <si>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</si>
  <si>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Skalsko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</si>
  <si>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</si>
  <si>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</si>
  <si>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</si>
  <si>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</si>
  <si>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</si>
  <si>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62451456</t>
  </si>
  <si>
    <t>Školní jídelna Václavkova 1083 Mladá Boleslav, příspěvková organizace</t>
  </si>
  <si>
    <t>00473944</t>
  </si>
  <si>
    <t>Integrovaná střední škola, Mladá Boleslav, Na Karmeli 206</t>
  </si>
  <si>
    <t>70107114</t>
  </si>
  <si>
    <t>Střední škola, Základní škola, Mateřská škola, Dětský domov a Speciálně pedagogické centrum Mladá Boleslav, příspěvková organizace</t>
  </si>
  <si>
    <t>69793000</t>
  </si>
  <si>
    <t>Střední odborná škola a Střední odborné učiliště, Mladá Boleslav, Jičínská 762</t>
  </si>
  <si>
    <t>70870748</t>
  </si>
  <si>
    <t>Školní jídelna Žižkova 1327/III, Mladá Boleslav, příspěvková organizace</t>
  </si>
  <si>
    <t>75034026</t>
  </si>
  <si>
    <t>Základní škola Mladá Boleslav, Dukelská 1112, příspěvková organizace</t>
  </si>
  <si>
    <t>27228592</t>
  </si>
  <si>
    <t>Střední škola gastronomie a hotelnictví Mladá Boleslav, s.r.o.</t>
  </si>
  <si>
    <t>75056551</t>
  </si>
  <si>
    <t>Mateřská škola Mečeříž, příspěvková organizace</t>
  </si>
  <si>
    <t>Mečeříž</t>
  </si>
  <si>
    <t>70997527</t>
  </si>
  <si>
    <t>Mateřská škola města Benátky nad Jizerou, okres Mladá Boleslav</t>
  </si>
  <si>
    <t>tř. Osvoboz. polit. vězňů</t>
  </si>
  <si>
    <t>27392741</t>
  </si>
  <si>
    <t>REZA MB - Mateřská škola a Jesle, o. p. s.</t>
  </si>
  <si>
    <t>Klaudiánova</t>
  </si>
  <si>
    <t>24154407</t>
  </si>
  <si>
    <t>Soukromá mateřská škola TYMIŠKA, o.p.s.</t>
  </si>
  <si>
    <t>24842176</t>
  </si>
  <si>
    <t>Mateřská škola Vandrovka s.r.o.</t>
  </si>
  <si>
    <t>Na Radouči</t>
  </si>
  <si>
    <t>71294210</t>
  </si>
  <si>
    <t>Mateřská škola Chudíř, příspěvková organizace</t>
  </si>
  <si>
    <t>Chudíř</t>
  </si>
  <si>
    <t>71294716</t>
  </si>
  <si>
    <t>Mateřská škola Kropáčova Vrutice příspěvková organizace</t>
  </si>
  <si>
    <t>Kropáčova Vrutice</t>
  </si>
  <si>
    <t>04020677</t>
  </si>
  <si>
    <t>Mateřská škola Little Elephant s.r.o.</t>
  </si>
  <si>
    <t>04144449</t>
  </si>
  <si>
    <t>Základní škola Otevřeno, z. ú.</t>
  </si>
  <si>
    <t>06584845</t>
  </si>
  <si>
    <t>Mateřská škola Pididomek Mladá Boleslav z.s.</t>
  </si>
  <si>
    <t>07784546</t>
  </si>
  <si>
    <t>Mateřská škola Duha Mladá Boleslav, Novákova 1143, příspěvková organizace</t>
  </si>
  <si>
    <t>Novákova</t>
  </si>
  <si>
    <t>70835730</t>
  </si>
  <si>
    <t>Základní škola, Mnichovo Hradiště, Švermova 380</t>
  </si>
  <si>
    <t>Jana Švermy</t>
  </si>
  <si>
    <t>Mnichovo Hradiště</t>
  </si>
  <si>
    <t>48683906</t>
  </si>
  <si>
    <t>Gymnázium Mnichovo Hradiště, příspěvková organizace</t>
  </si>
  <si>
    <t>00069566</t>
  </si>
  <si>
    <t>Střední odborné učiliště, Hubálov 17</t>
  </si>
  <si>
    <t>Loukovec</t>
  </si>
  <si>
    <t>70989001</t>
  </si>
  <si>
    <t>Mateřská škola města Mnichovo Hradiště, okres Mladá Boleslav</t>
  </si>
  <si>
    <t>Městský úřad Mnichovo Hradiště</t>
  </si>
  <si>
    <t>75034620</t>
  </si>
  <si>
    <t>Základní škola a mateřská škola Klášter Hradiště nad Jizerou</t>
  </si>
  <si>
    <t>Klášter Hradiště nad Jizerou</t>
  </si>
  <si>
    <t>71005927</t>
  </si>
  <si>
    <t>Základní škola a Mateřská škola Žďár</t>
  </si>
  <si>
    <t>71008446</t>
  </si>
  <si>
    <t>Základní škola a mateřská škola, Kněžmost, okres Mladá Boleslav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</si>
  <si>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</si>
  <si>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</si>
  <si>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</si>
  <si>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</si>
  <si>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</si>
  <si>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</si>
  <si>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</si>
  <si>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</si>
  <si>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</si>
  <si>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</si>
  <si>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09367381</t>
  </si>
  <si>
    <t>Školní jídelna Mnichovo Hradiště, příspěvková organizace</t>
  </si>
  <si>
    <t>71004653</t>
  </si>
  <si>
    <t>Mateřská škola Obříství, okr. Mělník</t>
  </si>
  <si>
    <t>Obříství</t>
  </si>
  <si>
    <t>Městský úřad Neratovice</t>
  </si>
  <si>
    <t>Neratovice</t>
  </si>
  <si>
    <t>00474029</t>
  </si>
  <si>
    <t>Gymnázium Františka Palackého, Neratovice, Masarykova 450</t>
  </si>
  <si>
    <t>75031591</t>
  </si>
  <si>
    <t>Mateřská škola Včelička</t>
  </si>
  <si>
    <t>Tišice - Chrást</t>
  </si>
  <si>
    <t>70999473</t>
  </si>
  <si>
    <t>Mateřská škola Libiš</t>
  </si>
  <si>
    <t>Libiš</t>
  </si>
  <si>
    <t>75031582</t>
  </si>
  <si>
    <t>Základní škola Tišice, okres Mělník</t>
  </si>
  <si>
    <t>Tišice</t>
  </si>
  <si>
    <t>70999511</t>
  </si>
  <si>
    <t>Základní škola Libiš, okres Mělník</t>
  </si>
  <si>
    <t>70989036</t>
  </si>
  <si>
    <t>Mateřská škola Kostelec nad Labem, příspěvková organizace</t>
  </si>
  <si>
    <t>75001497</t>
  </si>
  <si>
    <t>Mateřská škola Harmonie Neratovice, V Olšinkách 700, okres Mělník</t>
  </si>
  <si>
    <t>V Olšinkách</t>
  </si>
  <si>
    <t>49516256</t>
  </si>
  <si>
    <t>Základní škola Ing. M. Plesingera - Božinova Neratovice</t>
  </si>
  <si>
    <t>71000445</t>
  </si>
  <si>
    <t>Základní škola a Mateřská škola Nedomice okres Mělník</t>
  </si>
  <si>
    <t>Nedomice</t>
  </si>
  <si>
    <t>75033861</t>
  </si>
  <si>
    <t>Základní škola a mateřská škola Všetaty - okres Mělník, příspěvková organizace</t>
  </si>
  <si>
    <t>Všetaty</t>
  </si>
  <si>
    <t>75034506</t>
  </si>
  <si>
    <t>Základní škola T. Stolzové Kostelec nad Labem, příspěvková organizace</t>
  </si>
  <si>
    <t>70888094</t>
  </si>
  <si>
    <t>Základní škola Neratovice, 28. října 1157, okres Mělník</t>
  </si>
  <si>
    <t>70886865</t>
  </si>
  <si>
    <t>Základní škola Obříství, okres Mělník</t>
  </si>
  <si>
    <t>70107122</t>
  </si>
  <si>
    <t>Základní škola a Praktická škola Neratovice, příspěvková organizace</t>
  </si>
  <si>
    <t>Byškovická</t>
  </si>
  <si>
    <t>75031655</t>
  </si>
  <si>
    <t>Základní škola a Mateřská škola Kojetice</t>
  </si>
  <si>
    <t>Moravcova</t>
  </si>
  <si>
    <t>68383495</t>
  </si>
  <si>
    <t>Střední odborná škola a Střední odborné učiliště, Neratovice, Školní 664</t>
  </si>
  <si>
    <t>75034859</t>
  </si>
  <si>
    <t>Základní škola a mateřská škola Chlumín, příspěvková organizace</t>
  </si>
  <si>
    <t>Chlumín</t>
  </si>
  <si>
    <t>28910591</t>
  </si>
  <si>
    <t>Ekonomické lyceum a Obchodní akademie SOVA, o.p.s.</t>
  </si>
  <si>
    <t>Městský úřad Nymburk</t>
  </si>
  <si>
    <t>Nymburk</t>
  </si>
  <si>
    <t>70986355</t>
  </si>
  <si>
    <t>Mateřská škola Kostelní Lhota</t>
  </si>
  <si>
    <t>Kostelní Lhota</t>
  </si>
  <si>
    <t>00640824</t>
  </si>
  <si>
    <t>Střední zdravotnická škola a Vyšší odborná škola zdravotnická, Nymburk, Soudní 20</t>
  </si>
  <si>
    <t>Soudní</t>
  </si>
  <si>
    <t>25634747</t>
  </si>
  <si>
    <t>Střední odborné učiliště STRAVON spol. s r.o.</t>
  </si>
  <si>
    <t>70989486</t>
  </si>
  <si>
    <t>Základní škola Budiměřice, okres Nymburk</t>
  </si>
  <si>
    <t>Budiměřice</t>
  </si>
  <si>
    <t>61632210</t>
  </si>
  <si>
    <t>Gymnázium Bohumila Hrabala v Nymburce, příspěvková organizace</t>
  </si>
  <si>
    <t>70994811</t>
  </si>
  <si>
    <t>Základní škola Kovanice, okres Nymburk</t>
  </si>
  <si>
    <t>Kovanice</t>
  </si>
  <si>
    <t>62444191</t>
  </si>
  <si>
    <t>Dětský domov, Praktická škola, Základní škola a Mateřská škola Nymburk, příspěvková organizace</t>
  </si>
  <si>
    <t>75034735</t>
  </si>
  <si>
    <t>Mateřská škola Sadská</t>
  </si>
  <si>
    <t>Za Sokolovnou</t>
  </si>
  <si>
    <t>Sadská</t>
  </si>
  <si>
    <t>61632350</t>
  </si>
  <si>
    <t>Základní škola Sadská</t>
  </si>
  <si>
    <t>71008365</t>
  </si>
  <si>
    <t>Mateřská škola Kostomlaty nad Labem, příspěvková organizace</t>
  </si>
  <si>
    <t>Kostomlaty nad Labem</t>
  </si>
  <si>
    <t>75030900</t>
  </si>
  <si>
    <t>Mateřská škola Všechlapy, okres Nymburk, příspěvková organizace</t>
  </si>
  <si>
    <t>Všechlapy</t>
  </si>
  <si>
    <t>71001956</t>
  </si>
  <si>
    <t>Mateřská škola Třebestovice, příspěvková organizace</t>
  </si>
  <si>
    <t>Třebestovice</t>
  </si>
  <si>
    <t>71008357</t>
  </si>
  <si>
    <t>Základní škola Kostomlaty nad Labem, příspěvková organizace</t>
  </si>
  <si>
    <t>61632279</t>
  </si>
  <si>
    <t>Základní škola a Mateřská škola G. A. Lindnera Rožďalovice</t>
  </si>
  <si>
    <t>Rožďalovice</t>
  </si>
  <si>
    <t>70991201</t>
  </si>
  <si>
    <t>Základní škola a Mateřská škola Hradištko, okres Nymburk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</si>
  <si>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</si>
  <si>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</si>
  <si>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</si>
  <si>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</si>
  <si>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</si>
  <si>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</si>
  <si>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</si>
  <si>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</si>
  <si>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</si>
  <si>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</si>
  <si>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</si>
  <si>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</si>
  <si>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</si>
  <si>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</si>
  <si>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</si>
  <si>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</si>
  <si>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</si>
  <si>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</si>
  <si>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</si>
  <si>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</si>
  <si>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75034158</t>
  </si>
  <si>
    <t>Masarykova základní škola a mateřská škola Bobnice</t>
  </si>
  <si>
    <t>Kovanská</t>
  </si>
  <si>
    <t>Bobnice</t>
  </si>
  <si>
    <t>70986363</t>
  </si>
  <si>
    <t>Základní škola Kostelní Lhota, okres Nymburk</t>
  </si>
  <si>
    <t>70926255</t>
  </si>
  <si>
    <t>Základní škola a Mateřská škola Nymburk, Tyršova 446 - příspěvková organizace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</si>
  <si>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</si>
  <si>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</si>
  <si>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</si>
  <si>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</si>
  <si>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</si>
  <si>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</si>
  <si>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14451026</t>
  </si>
  <si>
    <t>Střední odborná škola a Střední odborné učiliště, Nymburk, V Kolonii 1804</t>
  </si>
  <si>
    <t>V Kolonii</t>
  </si>
  <si>
    <t>Městec Králové</t>
  </si>
  <si>
    <t>03202216</t>
  </si>
  <si>
    <t>Lesní mateřská škola Cílek z.s.</t>
  </si>
  <si>
    <t>00069175</t>
  </si>
  <si>
    <t>Hotelová škola, Vyšší odborná škola hotelnictví a turismu a Jazyková škola s právem státní jazykové zkoušky Poděbrady, příspěvková organizace</t>
  </si>
  <si>
    <t>Poděbrady</t>
  </si>
  <si>
    <t>Městský úřad Poděbrady</t>
  </si>
  <si>
    <t>70837091</t>
  </si>
  <si>
    <t>Speciální základní škola Poděbrady, příspěvková organizace</t>
  </si>
  <si>
    <t>U Bažantnice</t>
  </si>
  <si>
    <t>62994271</t>
  </si>
  <si>
    <t>Základní škola při Léčebně dr. L. Filipa Poděbrady, příspěvková organizace</t>
  </si>
  <si>
    <t>nám. T.G.Masaryka</t>
  </si>
  <si>
    <t>70837414</t>
  </si>
  <si>
    <t>Základní škola, Městec Králové, Nám. Republiky 303</t>
  </si>
  <si>
    <t>Náměstí Republiky</t>
  </si>
  <si>
    <t>62444042</t>
  </si>
  <si>
    <t>Gymnázium Jiřího z Poděbrad, Poděbrady, Studentská 166</t>
  </si>
  <si>
    <t>62994638</t>
  </si>
  <si>
    <t>EKO Gymnázium a Střední odborná škola Multimediálních studií</t>
  </si>
  <si>
    <t>Jiřího náměstí</t>
  </si>
  <si>
    <t>49535013</t>
  </si>
  <si>
    <t>Střední zemědělská škola a Střední odborná škola Poděbrady, příspěvková organizace</t>
  </si>
  <si>
    <t>Boučkova</t>
  </si>
  <si>
    <t>00069574</t>
  </si>
  <si>
    <t>Střední odborná škola a Střední odborné učiliště, Městec Králové, T. G. Masaryka 4</t>
  </si>
  <si>
    <t>00664359</t>
  </si>
  <si>
    <t>Střední odborné učiliště společného stravování, Poděbrady, Dr. Beneše 413/II</t>
  </si>
  <si>
    <t>Běrunice</t>
  </si>
  <si>
    <t>75030527</t>
  </si>
  <si>
    <t>Základní škola a Mateřská škola Vrbová Lhota</t>
  </si>
  <si>
    <t>Vrbová Lhota</t>
  </si>
  <si>
    <t>49539949</t>
  </si>
  <si>
    <t>Mateřská škola Městec Králové, Bezručova 830</t>
  </si>
  <si>
    <t>71001212</t>
  </si>
  <si>
    <t>Mateřská škola Pátek</t>
  </si>
  <si>
    <t>Pátek</t>
  </si>
  <si>
    <t>Dymokury</t>
  </si>
  <si>
    <t>71001182</t>
  </si>
  <si>
    <t>Základní škola a mateřská škola Křečkov</t>
  </si>
  <si>
    <t>Křečkov</t>
  </si>
  <si>
    <t>75031329</t>
  </si>
  <si>
    <t>Základní škola Běrunice, okres Nymburk</t>
  </si>
  <si>
    <t>Libice nad Cidlinou</t>
  </si>
  <si>
    <t>61631477</t>
  </si>
  <si>
    <t>Základní škola T. G. Masaryka Poděbrady, Školní 556, okres Nymburk</t>
  </si>
  <si>
    <t>45831688</t>
  </si>
  <si>
    <t>Základní škola Libice nad Cidlinou, okres Nymburk</t>
  </si>
  <si>
    <t>61631485</t>
  </si>
  <si>
    <t>Základní škola Václava Havla, Poděbrady, Na Valech 45, okres Nymburk</t>
  </si>
  <si>
    <t>61631981</t>
  </si>
  <si>
    <t>Masarykova základní škola Dymokury, okres Nymburk</t>
  </si>
  <si>
    <t>75034191</t>
  </si>
  <si>
    <t>Základní škola Kněžice, okres Nymburk</t>
  </si>
  <si>
    <t>75031311</t>
  </si>
  <si>
    <t>Základní škola a mateřská škola Opočnice, okres Nymburk</t>
  </si>
  <si>
    <t>Opočnice</t>
  </si>
  <si>
    <t>49539965</t>
  </si>
  <si>
    <t>Základní škola Městec Králové</t>
  </si>
  <si>
    <t>75031647</t>
  </si>
  <si>
    <t>Základní škola a Mateřská škola Záhornice, okres Nymburk</t>
  </si>
  <si>
    <t>Záhornice</t>
  </si>
  <si>
    <t>75030381</t>
  </si>
  <si>
    <t>Mateřská škola Poděbrady, příspěvková organizace</t>
  </si>
  <si>
    <t>05984220</t>
  </si>
  <si>
    <t>Mateřská škola Sokoleč, příspěvková organizace</t>
  </si>
  <si>
    <t>Sokoleč</t>
  </si>
  <si>
    <t>05984459</t>
  </si>
  <si>
    <t>Základní škola letce Františka Nováka Sokoleč, příspěvková organizace</t>
  </si>
  <si>
    <t>75034786</t>
  </si>
  <si>
    <t>2. mateřská škola Březnice</t>
  </si>
  <si>
    <t>Městský úřad Příbram</t>
  </si>
  <si>
    <t>Příbram</t>
  </si>
  <si>
    <t>75033917</t>
  </si>
  <si>
    <t>Mateřská škola Klubíčko</t>
  </si>
  <si>
    <t>70848661</t>
  </si>
  <si>
    <t>Speciální mateřská škola Příbram, příspěvková organizace</t>
  </si>
  <si>
    <t>00066702</t>
  </si>
  <si>
    <t>Střední zdravotnická škola a Vyšší odborná škola zdravotnická, Příbram I, Jiráskovy sady 113</t>
  </si>
  <si>
    <t>61100234</t>
  </si>
  <si>
    <t>Střední průmyslová škola a Vyšší odborná škola, Příbram II, Hrabákova 271</t>
  </si>
  <si>
    <t>61100226</t>
  </si>
  <si>
    <t>Gymnázium, Příbram, Legionářů 402</t>
  </si>
  <si>
    <t>00069647</t>
  </si>
  <si>
    <t>Střední odborné učiliště, Hluboš 178</t>
  </si>
  <si>
    <t>Hluboš</t>
  </si>
  <si>
    <t>61100412</t>
  </si>
  <si>
    <t>Obchodní akademie a Vyšší odborná škola, Příbram I, Na Příkopech 104</t>
  </si>
  <si>
    <t>61100277</t>
  </si>
  <si>
    <t>Vyšší odborná škola a Střední odborná škola, Březnice, Rožmitálská 340</t>
  </si>
  <si>
    <t>Rožmitálská</t>
  </si>
  <si>
    <t>61100404</t>
  </si>
  <si>
    <t>Gymnázium pod Svatou Horou, Příbram II, Balbínova 328</t>
  </si>
  <si>
    <t>Balbínova</t>
  </si>
  <si>
    <t>00659771</t>
  </si>
  <si>
    <t>Střední odborná škola a Střední odborné učiliště, Dubno</t>
  </si>
  <si>
    <t>Dubno</t>
  </si>
  <si>
    <t>75033984</t>
  </si>
  <si>
    <t>Mateřská škola Rybička</t>
  </si>
  <si>
    <t>70565902</t>
  </si>
  <si>
    <t>Základní škola Bohutín, okres Příbram</t>
  </si>
  <si>
    <t>48954543</t>
  </si>
  <si>
    <t>Základní škola Březnice</t>
  </si>
  <si>
    <t>61904406</t>
  </si>
  <si>
    <t>Dětský domov a Školní jídelna, Solenice 42</t>
  </si>
  <si>
    <t>Solenice</t>
  </si>
  <si>
    <t>71000542</t>
  </si>
  <si>
    <t>Mateřská škola Podlesí</t>
  </si>
  <si>
    <t>70921423</t>
  </si>
  <si>
    <t>Mateřská škola V Zahradě</t>
  </si>
  <si>
    <t>70921610</t>
  </si>
  <si>
    <t>Mateřská škola Kličkova vila</t>
  </si>
  <si>
    <t>Ondrákova</t>
  </si>
  <si>
    <t>70992436</t>
  </si>
  <si>
    <t>Mateřská škola Láz</t>
  </si>
  <si>
    <t>Láz</t>
  </si>
  <si>
    <t>70998876</t>
  </si>
  <si>
    <t>Mateřská škola Milín, okres Příbram</t>
  </si>
  <si>
    <t>Milín</t>
  </si>
  <si>
    <t>75033933</t>
  </si>
  <si>
    <t>Mateřská škola 28. října 55, Příbram VII</t>
  </si>
  <si>
    <t>61100374</t>
  </si>
  <si>
    <t>Mateřská škola, Příbram VII, Bratří Čapků 278</t>
  </si>
  <si>
    <t>75033950</t>
  </si>
  <si>
    <t>Mateřská škola Pohádka</t>
  </si>
  <si>
    <t>70887896</t>
  </si>
  <si>
    <t>Mateřská škola, Příbram VIII, Školní 131</t>
  </si>
  <si>
    <t>75034778</t>
  </si>
  <si>
    <t>1. mateřská škola Březnice</t>
  </si>
  <si>
    <t>75033925</t>
  </si>
  <si>
    <t>Mateřská škola Perníková chaloupka</t>
  </si>
  <si>
    <t>70887888</t>
  </si>
  <si>
    <t>Mateřská škola, Příbram VII, Jana Drdy 496</t>
  </si>
  <si>
    <t>Jana Drdy</t>
  </si>
  <si>
    <t>70887900</t>
  </si>
  <si>
    <t>Mateřská škola, Příbram III, Jungmannova 91</t>
  </si>
  <si>
    <t>75033968</t>
  </si>
  <si>
    <t>Mateřská škola pod Svatou Horou</t>
  </si>
  <si>
    <t>náměstí Dr. Josefa Theurera</t>
  </si>
  <si>
    <t>71008373</t>
  </si>
  <si>
    <t>Mateřská škola, Rožmitál pod Třemšínem, Komenského 564, okres Příbram</t>
  </si>
  <si>
    <t>Rožmitál pod Třemšínem</t>
  </si>
  <si>
    <t>71006575</t>
  </si>
  <si>
    <t>Základní škola a Mateřská škola Dolní Hbity, okres Příbram</t>
  </si>
  <si>
    <t>Dolní Hbity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</si>
  <si>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</si>
  <si>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</si>
  <si>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</si>
  <si>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</si>
  <si>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</si>
  <si>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</si>
  <si>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66325111</t>
  </si>
  <si>
    <t>Základní škola a Mateřská škola Kamýk nad Vltavou, příspěvková organizace</t>
  </si>
  <si>
    <t>Kamýk nad Vltavou</t>
  </si>
  <si>
    <t>70998868</t>
  </si>
  <si>
    <t>Základní škola Milín, okres Příbram, příspěvková organizace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</si>
  <si>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</si>
  <si>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</si>
  <si>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</si>
  <si>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</si>
  <si>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</si>
  <si>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</si>
  <si>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</si>
  <si>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</si>
  <si>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</si>
  <si>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</si>
  <si>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</si>
  <si>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</si>
  <si>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</si>
  <si>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</si>
  <si>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</si>
  <si>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</si>
  <si>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47067837</t>
  </si>
  <si>
    <t>Školní jídelna, Příbram VIII, Školní 75</t>
  </si>
  <si>
    <t>61903001</t>
  </si>
  <si>
    <t>Školní jídelna, Příbram II, K Zátiší 274</t>
  </si>
  <si>
    <t>K Zátiší</t>
  </si>
  <si>
    <t>70884005</t>
  </si>
  <si>
    <t>Základní škola a Mateřská škola Pičín, okres Příbram</t>
  </si>
  <si>
    <t>Pičín</t>
  </si>
  <si>
    <t>42731992</t>
  </si>
  <si>
    <t>Základní škola a mateřská škola Solenice, okres Příbram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</si>
  <si>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</si>
  <si>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</si>
  <si>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</si>
  <si>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</si>
  <si>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</si>
  <si>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</si>
  <si>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</si>
  <si>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</si>
  <si>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</si>
  <si>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</si>
  <si>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</si>
  <si>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</si>
  <si>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</si>
  <si>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61903116</t>
  </si>
  <si>
    <t>Základní škola a Mateřská škola Jince</t>
  </si>
  <si>
    <t>Jince</t>
  </si>
  <si>
    <t>71008390</t>
  </si>
  <si>
    <t>Speciální základní škola Rožmitál pod Třemšínem</t>
  </si>
  <si>
    <t>00873489</t>
  </si>
  <si>
    <t>Odborné učiliště, Praktická škola, Základní škola a Mateřská škola Příbram IV, příspěvková organizace</t>
  </si>
  <si>
    <t>Pod Šachtami</t>
  </si>
  <si>
    <t>00508268</t>
  </si>
  <si>
    <t>Integrovaná střední škola hotelového provozu, obchodu a služeb, Příbram, Gen. R. Tesaříka 114</t>
  </si>
  <si>
    <t>Gen. R. Tesaříka</t>
  </si>
  <si>
    <t>42731259</t>
  </si>
  <si>
    <t>Waldorfská škola Příbram - mateřská škola, základní škola a střední škola</t>
  </si>
  <si>
    <t>26177153</t>
  </si>
  <si>
    <t>Dětský domov "Pepa" Příbram - Lazec, o.p.s.</t>
  </si>
  <si>
    <t>27380297</t>
  </si>
  <si>
    <t>Dětský domov HUSITA, o.p.s.</t>
  </si>
  <si>
    <t>71295003</t>
  </si>
  <si>
    <t>Základní škola, Příbram VII, Bratří Čapků 279, příspěvková organizace</t>
  </si>
  <si>
    <t>00069434</t>
  </si>
  <si>
    <t xml:space="preserve">Rakovník </t>
  </si>
  <si>
    <t>Střední lesnická škola a Střední odborné učiliště, Křivoklát, Písky 181</t>
  </si>
  <si>
    <t>Křivoklát</t>
  </si>
  <si>
    <t>Rakovník</t>
  </si>
  <si>
    <t>Městský úřad Rakovník</t>
  </si>
  <si>
    <t>47020334</t>
  </si>
  <si>
    <t>Mateřská škola Šamotka Rakovník, Šamotka 259</t>
  </si>
  <si>
    <t>Šamotka</t>
  </si>
  <si>
    <t>47019727</t>
  </si>
  <si>
    <t>Střední škola, Základní škola a Mateřská škola Rakovník, příspěvková organizace</t>
  </si>
  <si>
    <t>Frant. Diepolta</t>
  </si>
  <si>
    <t>47019689</t>
  </si>
  <si>
    <t>Střední zemědělská škola, Rakovník, Pražská 1222</t>
  </si>
  <si>
    <t>14802201</t>
  </si>
  <si>
    <t>Střední odborné učiliště, Nové Strašecí, Sportovní 1135</t>
  </si>
  <si>
    <t>Nové Strašecí</t>
  </si>
  <si>
    <t>47019671</t>
  </si>
  <si>
    <t>Gymnázium Zikmunda Wintra Rakovník, příspěvková organizace</t>
  </si>
  <si>
    <t>47019697</t>
  </si>
  <si>
    <t>Gymnázium J. A. Komenského, Nové Strašecí, Komenského nám. 209</t>
  </si>
  <si>
    <t>47019719</t>
  </si>
  <si>
    <t>Masarykova obchodní akademie, Rakovník, Pražská 1222</t>
  </si>
  <si>
    <t>70988251</t>
  </si>
  <si>
    <t>Mateřská škola Ruda, okres Rakovník, příspěvková organizace</t>
  </si>
  <si>
    <t>Rakovnická</t>
  </si>
  <si>
    <t>75034727</t>
  </si>
  <si>
    <t>Mateřská škola Rynholec, okres Rakovník</t>
  </si>
  <si>
    <t>V Brance</t>
  </si>
  <si>
    <t>Rynholec</t>
  </si>
  <si>
    <t>47019581</t>
  </si>
  <si>
    <t>1.mateřská škola Rakovník, V Hradbách 188</t>
  </si>
  <si>
    <t>V Hradbách</t>
  </si>
  <si>
    <t>Mutějovice</t>
  </si>
  <si>
    <t>70988200</t>
  </si>
  <si>
    <t>Základní škola Zbečno, okres Rakovník</t>
  </si>
  <si>
    <t>Zbečno</t>
  </si>
  <si>
    <t>47019735</t>
  </si>
  <si>
    <t>Dětský domov a Školní jídelna, Nové Strašecí, Okružní 647</t>
  </si>
  <si>
    <t>47014008</t>
  </si>
  <si>
    <t>Mateřská škola Klicperova Rakovník, Klicperova 1904</t>
  </si>
  <si>
    <t>Klicperova</t>
  </si>
  <si>
    <t>47020342</t>
  </si>
  <si>
    <t>Mateřská škola V Parku Rakovník, Frant. Diepolta 2249</t>
  </si>
  <si>
    <t>47013982</t>
  </si>
  <si>
    <t>Mateřská škola Vinohrady Rakovník, Zd.Štěpánka 2232</t>
  </si>
  <si>
    <t>Zd. Štěpánka</t>
  </si>
  <si>
    <t>00875457</t>
  </si>
  <si>
    <t>Mateřská škola Průběžná Rakovník, Průběžná 2312</t>
  </si>
  <si>
    <t>67673759</t>
  </si>
  <si>
    <t>Mateřská škola V Lukách Rakovník, V Lukách 2174</t>
  </si>
  <si>
    <t>47014491</t>
  </si>
  <si>
    <t>Základní škola a mateřská škola J. A. Komenského v Novém Strašecí</t>
  </si>
  <si>
    <t>71000526</t>
  </si>
  <si>
    <t>Základní škola a Mateřská škola Chrášťany, okres Rakovník</t>
  </si>
  <si>
    <t>71000534</t>
  </si>
  <si>
    <t>Základní škola a mateřská škola Krušovice, okres Rakovník</t>
  </si>
  <si>
    <t>Krušovice</t>
  </si>
  <si>
    <t>75034409</t>
  </si>
  <si>
    <t>Základní škola a Mateřská škola Lišany, okres Rakovník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</si>
  <si>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</si>
  <si>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</si>
  <si>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</si>
  <si>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</si>
  <si>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</si>
  <si>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</si>
  <si>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</si>
  <si>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</si>
  <si>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</si>
  <si>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</si>
  <si>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</si>
  <si>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</si>
  <si>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</si>
  <si>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</si>
  <si>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</si>
  <si>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</si>
  <si>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</si>
  <si>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</si>
  <si>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</si>
  <si>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</si>
  <si>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</si>
  <si>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</si>
  <si>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47014369</t>
  </si>
  <si>
    <t>Základní škola a mateřská škola Lužná, okres Rakovník</t>
  </si>
  <si>
    <t>47013656</t>
  </si>
  <si>
    <t>Základní škola Mutějovice, okres Rakovník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</si>
  <si>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</si>
  <si>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</si>
  <si>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</si>
  <si>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</si>
  <si>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</si>
  <si>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</si>
  <si>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</si>
  <si>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</si>
  <si>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</si>
  <si>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</si>
  <si>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</si>
  <si>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</si>
  <si>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</si>
  <si>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71006524</t>
  </si>
  <si>
    <t>Základní škola a Mateřská škola Hředle, okres Rakovník</t>
  </si>
  <si>
    <t>Hředle</t>
  </si>
  <si>
    <t>71007229</t>
  </si>
  <si>
    <t>Základní škola a Mateřská škola Kněževes, okres Rakovník</t>
  </si>
  <si>
    <t>47016973</t>
  </si>
  <si>
    <t>1. základní škola, Rakovník, Martinovského 153</t>
  </si>
  <si>
    <t>Martinovského</t>
  </si>
  <si>
    <t>16980123</t>
  </si>
  <si>
    <t>Střední průmyslová škola Emila Kolbena Rakovník, příspěvková organizace</t>
  </si>
  <si>
    <t>Sídl. Gen. J. Kholla</t>
  </si>
  <si>
    <t>47019450</t>
  </si>
  <si>
    <t>Integrovaná střední škola Rakovník, příspěvková organizace</t>
  </si>
  <si>
    <t>Lubenská</t>
  </si>
  <si>
    <t>00069663</t>
  </si>
  <si>
    <t>Integrovaná střední škola, Jesenice, Žatecká 1</t>
  </si>
  <si>
    <t>47013711</t>
  </si>
  <si>
    <t>Základní škola a Praktická škola Jesenice, příspěvková organizace</t>
  </si>
  <si>
    <t>02413612</t>
  </si>
  <si>
    <t>Základní škola a Mateřská škola Bez hranic</t>
  </si>
  <si>
    <t>Mšec</t>
  </si>
  <si>
    <t>04188101</t>
  </si>
  <si>
    <t>Školní jídelna, Rakovník, Martinovského 270, příspěvková organizace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</si>
  <si>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</si>
  <si>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</si>
  <si>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</si>
  <si>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</si>
  <si>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</si>
  <si>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</si>
  <si>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75033542</t>
  </si>
  <si>
    <t>Mateřská škola Louňovice</t>
  </si>
  <si>
    <t>Na Hořičkách</t>
  </si>
  <si>
    <t>Louňovice</t>
  </si>
  <si>
    <t>Městský úřad Říčany</t>
  </si>
  <si>
    <t>70986398</t>
  </si>
  <si>
    <t>Mateřská škola Světice, okres Praha-východ</t>
  </si>
  <si>
    <t>Světice</t>
  </si>
  <si>
    <t>70836264</t>
  </si>
  <si>
    <t>Základní škola a Praktická škola, Kostelec nad Černými lesy, K Jatkám 748</t>
  </si>
  <si>
    <t>K Jatkám</t>
  </si>
  <si>
    <t>Kostelec nad Černými lesy</t>
  </si>
  <si>
    <t>70845034</t>
  </si>
  <si>
    <t>Základní škola a Mateřská škola při o. p. s. Olivově dětské léčebně, Říčany, Olivova 224</t>
  </si>
  <si>
    <t>00410233</t>
  </si>
  <si>
    <t>Střední škola řemesel Kunice, příspěvková organizace</t>
  </si>
  <si>
    <t>Kunice</t>
  </si>
  <si>
    <t>68378955</t>
  </si>
  <si>
    <t>Základní škola, Olešovice, Ringhofferova 436</t>
  </si>
  <si>
    <t>Ringhofferova</t>
  </si>
  <si>
    <t>05607248</t>
  </si>
  <si>
    <t>Základní škola Vyžlovka</t>
  </si>
  <si>
    <t>Vyžlovka</t>
  </si>
  <si>
    <t>61388572</t>
  </si>
  <si>
    <t>Gymnázium Říčany, příspěvková organizace</t>
  </si>
  <si>
    <t>70986428</t>
  </si>
  <si>
    <t>Mateřská škola Mukařov</t>
  </si>
  <si>
    <t>U zelené cesty</t>
  </si>
  <si>
    <t>Mukařov</t>
  </si>
  <si>
    <t>70997551</t>
  </si>
  <si>
    <t>Mateřská škola Svojetice, okres Praha - východ</t>
  </si>
  <si>
    <t>Louňovická</t>
  </si>
  <si>
    <t>Svojetice</t>
  </si>
  <si>
    <t>75007541</t>
  </si>
  <si>
    <t>Mateřská škola Jaruška, příspěvková organizace</t>
  </si>
  <si>
    <t>70988137</t>
  </si>
  <si>
    <t>Mateřská škola Modletice, okres Praha - východ</t>
  </si>
  <si>
    <t>Modletice</t>
  </si>
  <si>
    <t>25778391</t>
  </si>
  <si>
    <t>J+J školní jídelny spol. s r.o.</t>
  </si>
  <si>
    <t>75031124</t>
  </si>
  <si>
    <t>Mateřská škola Kozojedy</t>
  </si>
  <si>
    <t>70925267</t>
  </si>
  <si>
    <t>Mateřská škola Stříbrná Skalice</t>
  </si>
  <si>
    <t>Stříbrná Skalice</t>
  </si>
  <si>
    <t>48663921</t>
  </si>
  <si>
    <t>Mateřská škola Kostelec nad Černými lesy, okres Praha - východ</t>
  </si>
  <si>
    <t>61883328</t>
  </si>
  <si>
    <t>Základní škola Kostelec nad Černými lesy</t>
  </si>
  <si>
    <t>náměstí Smiřických</t>
  </si>
  <si>
    <t>70925259</t>
  </si>
  <si>
    <t>Základní škola Stříbrná Skalice</t>
  </si>
  <si>
    <t>Na městečku</t>
  </si>
  <si>
    <t>75033836</t>
  </si>
  <si>
    <t>Mateřská škola Kamenice, okres Praha - východ</t>
  </si>
  <si>
    <t>70996971</t>
  </si>
  <si>
    <t>Mateřská škola Korálek Dobřejovice, okr. Praha - východ</t>
  </si>
  <si>
    <t>Dobřejovice</t>
  </si>
  <si>
    <t>71007415</t>
  </si>
  <si>
    <t>Mateřská škola Stonožka Struhařov</t>
  </si>
  <si>
    <t>70941271</t>
  </si>
  <si>
    <t>Mateřská škola Strančice, příspěvková organizace</t>
  </si>
  <si>
    <t>Strančice</t>
  </si>
  <si>
    <t>70995991</t>
  </si>
  <si>
    <t>Mateřská škola Slunečnice, Všestary</t>
  </si>
  <si>
    <t>Pankrácká</t>
  </si>
  <si>
    <t>86594508</t>
  </si>
  <si>
    <t>Mateřská škola Srdíčko Říčany, příspěvková organizace</t>
  </si>
  <si>
    <t>70986444</t>
  </si>
  <si>
    <t>Základní škola Mukařov</t>
  </si>
  <si>
    <t>71004726</t>
  </si>
  <si>
    <t>Mateřská škola Mirošovice, okres Praha - východ</t>
  </si>
  <si>
    <t>Senohraby</t>
  </si>
  <si>
    <t>75031558</t>
  </si>
  <si>
    <t>Mateřská škola Velké Popovice, příspěvková organizace</t>
  </si>
  <si>
    <t>Velké Popovice</t>
  </si>
  <si>
    <t>70992401</t>
  </si>
  <si>
    <t>Mateřská škola Mnichovice, okres Praha - východ</t>
  </si>
  <si>
    <t>Mnichovice</t>
  </si>
  <si>
    <t>86594583</t>
  </si>
  <si>
    <t>Mateřská škola Čtyřlístek Říčany, příspěvková organizace</t>
  </si>
  <si>
    <t>Domažlická</t>
  </si>
  <si>
    <t>62930885</t>
  </si>
  <si>
    <t>Mateřská škola U Slunečních hodin, příspěvková organizace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</si>
  <si>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</si>
  <si>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</si>
  <si>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</si>
  <si>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</si>
  <si>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</si>
  <si>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</si>
  <si>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</si>
  <si>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</si>
  <si>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</si>
  <si>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</si>
  <si>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</si>
  <si>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70941718</t>
  </si>
  <si>
    <t>Základní škola Emila Kolbena, příspěvková organizace</t>
  </si>
  <si>
    <t>70992398</t>
  </si>
  <si>
    <t>Základní škola T. G. Masaryka Mnichovice okres Praha-východ., příspěvková organizace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</si>
  <si>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</si>
  <si>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</si>
  <si>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</si>
  <si>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</si>
  <si>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75031540</t>
  </si>
  <si>
    <t>Základní škola Velké Popovice, příspěvková organizace</t>
  </si>
  <si>
    <t>75034182</t>
  </si>
  <si>
    <t>Základní škola a Mateřská škola Tehov</t>
  </si>
  <si>
    <t>Svatojánská Náves</t>
  </si>
  <si>
    <t>Tehov</t>
  </si>
  <si>
    <t>43755089</t>
  </si>
  <si>
    <t>Základní škola Kamenice, okres Praha - východ</t>
  </si>
  <si>
    <t>70977691</t>
  </si>
  <si>
    <t>4. základní škola Nerudova Říčany, příspěvková organizace</t>
  </si>
  <si>
    <t>26144123</t>
  </si>
  <si>
    <t>Masarykovo klasické gymnázium, s.r.o.</t>
  </si>
  <si>
    <t>47b</t>
  </si>
  <si>
    <t>27089941</t>
  </si>
  <si>
    <t>OPEN GATE - gymnázium a základní škola, s.r.o.</t>
  </si>
  <si>
    <t>27408876</t>
  </si>
  <si>
    <t>Základní škola s rozšířenou výukou jazyků Magic Hill s.r.o.</t>
  </si>
  <si>
    <t>28451481</t>
  </si>
  <si>
    <t>Mateřská škola MAITREA o.p.s.</t>
  </si>
  <si>
    <t>Sluštice</t>
  </si>
  <si>
    <t>27161102</t>
  </si>
  <si>
    <t>Magic Hill mateřská škola s.r.o.</t>
  </si>
  <si>
    <t>28958756</t>
  </si>
  <si>
    <t>Mateřská škola Ratolest s.r. o.</t>
  </si>
  <si>
    <t>72045400</t>
  </si>
  <si>
    <t>MATEŘSKÁ ŠKOLA KLUBÍČKO, příspěvková organizace</t>
  </si>
  <si>
    <t>Nupaky</t>
  </si>
  <si>
    <t>72045396</t>
  </si>
  <si>
    <t>3. základní škola u Říčanského lesa Říčany, příspěvková organizace</t>
  </si>
  <si>
    <t>72046210</t>
  </si>
  <si>
    <t>Mateřská škola Kostelec u Křížků</t>
  </si>
  <si>
    <t>75148765</t>
  </si>
  <si>
    <t>Mateřská škola Tehovec, příspěvková organizace</t>
  </si>
  <si>
    <t>Tehovecká</t>
  </si>
  <si>
    <t>Tehovec</t>
  </si>
  <si>
    <t>72086173</t>
  </si>
  <si>
    <t>Mateřská škola Sluníčko, příspěvková organizace</t>
  </si>
  <si>
    <t>Sulice</t>
  </si>
  <si>
    <t>71341005</t>
  </si>
  <si>
    <t>Základní škola Navis</t>
  </si>
  <si>
    <t>72545429</t>
  </si>
  <si>
    <t>Mateřská škola Jevany</t>
  </si>
  <si>
    <t>Sportovní 385</t>
  </si>
  <si>
    <t>Jevany</t>
  </si>
  <si>
    <t>24734241</t>
  </si>
  <si>
    <t>Mateřská škola Minisvět U Krtečka s.r.o.</t>
  </si>
  <si>
    <t>72547413</t>
  </si>
  <si>
    <t>Mateřská škola Pastelka, Petříkov, příspěvková organizace</t>
  </si>
  <si>
    <t>24144461</t>
  </si>
  <si>
    <t>Sofie - mateřská škola a základní škola o.p.s.</t>
  </si>
  <si>
    <t>71341447</t>
  </si>
  <si>
    <t>Základní škola a Mateřská škola Mozaika</t>
  </si>
  <si>
    <t>Myšlínská</t>
  </si>
  <si>
    <t>24135097</t>
  </si>
  <si>
    <t>Střední odborná škola stravování Říčany s.r.o.</t>
  </si>
  <si>
    <t>71342281</t>
  </si>
  <si>
    <t>Mateřská škola a Základní škola NEMO</t>
  </si>
  <si>
    <t>Nad Bahnivkou</t>
  </si>
  <si>
    <t>24243027</t>
  </si>
  <si>
    <t>Adventure School - mateřská škola a základní škola s.r.o.</t>
  </si>
  <si>
    <t>71295151</t>
  </si>
  <si>
    <t>Základní škola Světice, příspěvková organizace</t>
  </si>
  <si>
    <t>01950894</t>
  </si>
  <si>
    <t>Mateřská škola Jitřenka - Vyžlovka</t>
  </si>
  <si>
    <t>V Březinkách</t>
  </si>
  <si>
    <t>71294139</t>
  </si>
  <si>
    <t>Základní škola Kunice, příspěvková organizace</t>
  </si>
  <si>
    <t>71294163</t>
  </si>
  <si>
    <t>Mateřská škola Dráček, Babice, příspěvková organizace</t>
  </si>
  <si>
    <t>03652521</t>
  </si>
  <si>
    <t>Lesní mateřská škola a základní škola Devětsil</t>
  </si>
  <si>
    <t>03287491</t>
  </si>
  <si>
    <t>Mateřská škola Zahrádka Říčany, příspěvková organizace</t>
  </si>
  <si>
    <t>04803981</t>
  </si>
  <si>
    <t>Internát a Domov mládeže Mozaika š.p.o.</t>
  </si>
  <si>
    <t>71294457</t>
  </si>
  <si>
    <t>Mateřská škola Ondřejov</t>
  </si>
  <si>
    <t>K Výstavišti</t>
  </si>
  <si>
    <t>Ondřejov</t>
  </si>
  <si>
    <t>04937007</t>
  </si>
  <si>
    <t>Základní škola Těptín s.r.o.</t>
  </si>
  <si>
    <t>71294554</t>
  </si>
  <si>
    <t>Základní škola Sulice, příspěvková organizace</t>
  </si>
  <si>
    <t>07504411</t>
  </si>
  <si>
    <t>Mateřská škola Herink</t>
  </si>
  <si>
    <t>Herink</t>
  </si>
  <si>
    <t>07399791</t>
  </si>
  <si>
    <t>Základní škola bratří Fričů Ondřejov</t>
  </si>
  <si>
    <t>nám. 9. května</t>
  </si>
  <si>
    <t>08974471</t>
  </si>
  <si>
    <t>Mateřská škola Kuřátko, příspěvková organizace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</si>
  <si>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</si>
  <si>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</si>
  <si>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</si>
  <si>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</si>
  <si>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</si>
  <si>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</si>
  <si>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Klučenice</t>
  </si>
  <si>
    <t>Městský úřad Sedlčany</t>
  </si>
  <si>
    <t>61100242</t>
  </si>
  <si>
    <t>Gymnázium a Střední odborná škola ekonomická, Sedlčany, Nádražní 90</t>
  </si>
  <si>
    <t>14803844</t>
  </si>
  <si>
    <t>Střední odborné učiliště, Sedlčany, Petra Bezruče 364</t>
  </si>
  <si>
    <t>70999058</t>
  </si>
  <si>
    <t>Mateřská škola Sedlčany, Šafaříkova 1070</t>
  </si>
  <si>
    <t>70999112</t>
  </si>
  <si>
    <t>Školní jídelna 2. Základní školy Sedlčany, Příkrá 67</t>
  </si>
  <si>
    <t>70988145</t>
  </si>
  <si>
    <t>Základní škola a Mateřská škola, Sedlec - Prčice</t>
  </si>
  <si>
    <t>75034522</t>
  </si>
  <si>
    <t>Mateřská škola Petrovice, okres Příbram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</si>
  <si>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</si>
  <si>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</si>
  <si>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</si>
  <si>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</si>
  <si>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</si>
  <si>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</si>
  <si>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</si>
  <si>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</si>
  <si>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75033585</t>
  </si>
  <si>
    <t>Základní škola a Mateřská škola Počepice, okres Příbram</t>
  </si>
  <si>
    <t>Počepice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</si>
  <si>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</si>
  <si>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</si>
  <si>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</si>
  <si>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</si>
  <si>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</si>
  <si>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</si>
  <si>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</si>
  <si>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</si>
  <si>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75030543</t>
  </si>
  <si>
    <t>Základní škola a Mateřská škola Nechvalice, okres Příbram</t>
  </si>
  <si>
    <t>Nechvalice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</si>
  <si>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</si>
  <si>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</si>
  <si>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</si>
  <si>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</si>
  <si>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</si>
  <si>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</si>
  <si>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</si>
  <si>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</si>
  <si>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</si>
  <si>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</si>
  <si>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70999104</t>
  </si>
  <si>
    <t>Školní jídelna 1. Základní školy Sedlčany, Komenského náměstí 69</t>
  </si>
  <si>
    <t>24263516</t>
  </si>
  <si>
    <t>Středisko výchovné péče Orlíček Přední Chlum, o. p. s.</t>
  </si>
  <si>
    <t>Milešov</t>
  </si>
  <si>
    <t>61660116</t>
  </si>
  <si>
    <t>Dětský domov se školou, základní škola a školní jídelna, Sedlec - Prčice, Luční 330</t>
  </si>
  <si>
    <t>61894427</t>
  </si>
  <si>
    <t>Gymnázium Václava Beneše Třebízského, Slaný, Smetanovo nám. 1310</t>
  </si>
  <si>
    <t>Smetanovo náměstí</t>
  </si>
  <si>
    <t>Slaný</t>
  </si>
  <si>
    <t>61894630</t>
  </si>
  <si>
    <t>Základní škola Slaný, příspěvková organizace</t>
  </si>
  <si>
    <t>67775454</t>
  </si>
  <si>
    <t>Mateřská škola Slaný, příspěvková organizace</t>
  </si>
  <si>
    <t>Petra Hrubého</t>
  </si>
  <si>
    <t>48706302</t>
  </si>
  <si>
    <t>Dětský domov, Základní škola a Mateřská škola Ledce, příspěvková organizace</t>
  </si>
  <si>
    <t>75034701</t>
  </si>
  <si>
    <t>Mateřská škola Slaný, Hlaváčkovo náměstí 222, okres Kladno</t>
  </si>
  <si>
    <t>Hlaváčkovo náměstí</t>
  </si>
  <si>
    <t>Městský úřad Slaný</t>
  </si>
  <si>
    <t>75033186</t>
  </si>
  <si>
    <t>Základní škola Černuc, okres Kladno</t>
  </si>
  <si>
    <t>Černuc</t>
  </si>
  <si>
    <t>48706027</t>
  </si>
  <si>
    <t>Školní jídelna Slaný, Na Sadech 1238, okres Kladno</t>
  </si>
  <si>
    <t>61894354</t>
  </si>
  <si>
    <t>Obchodní akademie Dr. Edvarda Beneše, Slaný, Smetanovo nám. 1200</t>
  </si>
  <si>
    <t>75033615</t>
  </si>
  <si>
    <t>Základní škola Vraný, okres Kladno</t>
  </si>
  <si>
    <t>Vraný</t>
  </si>
  <si>
    <t>75034999</t>
  </si>
  <si>
    <t>Mateřská škola Jedomělice, okres Kladno</t>
  </si>
  <si>
    <t>Jedomělice</t>
  </si>
  <si>
    <t>75034697</t>
  </si>
  <si>
    <t>Mateřská škola Slaný, Cyrila Boudy č. 284, okres Kladno</t>
  </si>
  <si>
    <t>75030951</t>
  </si>
  <si>
    <t>Mateřská škola Smečno, okres Kladno</t>
  </si>
  <si>
    <t>Smečno</t>
  </si>
  <si>
    <t>70991677</t>
  </si>
  <si>
    <t>Mateřská škola Velvary, okres Kladno</t>
  </si>
  <si>
    <t>U Cukrovaru</t>
  </si>
  <si>
    <t>Velvary</t>
  </si>
  <si>
    <t>75034247</t>
  </si>
  <si>
    <t>Mateřská škola Dřínov, okres Kladno</t>
  </si>
  <si>
    <t>70989729</t>
  </si>
  <si>
    <t>Mateřská škola "Masarykova dětská školka" Zlonice, okres Kladno</t>
  </si>
  <si>
    <t>Zlonice</t>
  </si>
  <si>
    <t>75031183</t>
  </si>
  <si>
    <t>Mateřská škola Zvoleněves, okres Kladno</t>
  </si>
  <si>
    <t>Zvoleněves</t>
  </si>
  <si>
    <t>75033194</t>
  </si>
  <si>
    <t>Mateřská škola Černuc, okres Kladno</t>
  </si>
  <si>
    <t>75034689</t>
  </si>
  <si>
    <t>Mateřská škola Slaný, Vančurova 184, okres Kladno</t>
  </si>
  <si>
    <t>75034719</t>
  </si>
  <si>
    <t>Mateřská škola Slaný, Vítězná 1578, okres Kladno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</si>
  <si>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</si>
  <si>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</si>
  <si>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</si>
  <si>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</si>
  <si>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</si>
  <si>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</si>
  <si>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</si>
  <si>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</si>
  <si>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</si>
  <si>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</si>
  <si>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</si>
  <si>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</si>
  <si>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</si>
  <si>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</si>
  <si>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</si>
  <si>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</si>
  <si>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</si>
  <si>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75031175</t>
  </si>
  <si>
    <t>Základní škola Zvoleněves, okres Kladno</t>
  </si>
  <si>
    <t>70989711</t>
  </si>
  <si>
    <t>Základní škola Zlonice, okres Kladno</t>
  </si>
  <si>
    <t>48705721</t>
  </si>
  <si>
    <t>Základní škola Smečno, okres Kladno</t>
  </si>
  <si>
    <t>00069485</t>
  </si>
  <si>
    <t>Střední odborné učiliště Slaný, příspěvková organizace</t>
  </si>
  <si>
    <t>70991642</t>
  </si>
  <si>
    <t>Školní jídelna Velvary, okres Kladno</t>
  </si>
  <si>
    <t>24846864</t>
  </si>
  <si>
    <t>Mateřská škola Linetka, s.r.o.</t>
  </si>
  <si>
    <t>01343025</t>
  </si>
  <si>
    <t>Střední škola Euroinstitut</t>
  </si>
  <si>
    <t>Neprobylice</t>
  </si>
  <si>
    <t>70846685</t>
  </si>
  <si>
    <t>Základní škola, Vlašim, Březinská 1702</t>
  </si>
  <si>
    <t>Březinská</t>
  </si>
  <si>
    <t>Vlašim</t>
  </si>
  <si>
    <t>61664545</t>
  </si>
  <si>
    <t>Gymnázium, Vlašim, Tylova 271</t>
  </si>
  <si>
    <t>61664553</t>
  </si>
  <si>
    <t>Střední průmyslová škola, Vlašim, Komenského 41</t>
  </si>
  <si>
    <t>61664537</t>
  </si>
  <si>
    <t>Obchodní akademie, Vlašim, V Sadě 1565</t>
  </si>
  <si>
    <t>V Sadě</t>
  </si>
  <si>
    <t>14798425</t>
  </si>
  <si>
    <t>Střední odborná škola a Střední odborné učiliště, Vlašim, Zámek 1</t>
  </si>
  <si>
    <t>75031485</t>
  </si>
  <si>
    <t>Mateřská škola, Křivsoudov</t>
  </si>
  <si>
    <t>Křivsoudov</t>
  </si>
  <si>
    <t>Městský úřad Vlašim</t>
  </si>
  <si>
    <t>70996920</t>
  </si>
  <si>
    <t>Mateřská škola Čechtice, příspěvková organizace</t>
  </si>
  <si>
    <t>Na Lázni</t>
  </si>
  <si>
    <t>Čechtice</t>
  </si>
  <si>
    <t>70996938</t>
  </si>
  <si>
    <t>Mateřská škola Sedmikráska Domašín, příspěvková organizace</t>
  </si>
  <si>
    <t>70944784</t>
  </si>
  <si>
    <t>Mateřská škola Velíšská Vlašim, příspěvková organizace</t>
  </si>
  <si>
    <t>Velíšská</t>
  </si>
  <si>
    <t>70998558</t>
  </si>
  <si>
    <t>Mateřská škola Trhový Štěpánov, příspěvková organizace</t>
  </si>
  <si>
    <t>Trhový Štěpánov</t>
  </si>
  <si>
    <t>70996954</t>
  </si>
  <si>
    <t>Mateřská škola Kolonka Vlašim, příspěvková organizace</t>
  </si>
  <si>
    <t>Ke Spravedlnosti</t>
  </si>
  <si>
    <t>70996946</t>
  </si>
  <si>
    <t>Mateřská škola K Vodárně Vlašim, příspěvková organizace</t>
  </si>
  <si>
    <t>K Vodárně</t>
  </si>
  <si>
    <t>71004491</t>
  </si>
  <si>
    <t>Základní škola a Mateřská škola Louňovice pod Blaníkem, příspěvková organizace</t>
  </si>
  <si>
    <t>Louňovice pod Blaníkem</t>
  </si>
  <si>
    <t>63822172</t>
  </si>
  <si>
    <t>Školní jídelna Vorlina Vlašim, příspěvková organizace</t>
  </si>
  <si>
    <t>U Vorliny</t>
  </si>
  <si>
    <t>70996890</t>
  </si>
  <si>
    <t>Základní škola Čechtice, okres Benešov, příspěvková organizace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</si>
  <si>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</si>
  <si>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</si>
  <si>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</si>
  <si>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</si>
  <si>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</si>
  <si>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</si>
  <si>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70998540</t>
  </si>
  <si>
    <t>Základní škola Trhový Štěpánov, příspěvková organizace</t>
  </si>
  <si>
    <t>70130426</t>
  </si>
  <si>
    <t>Základní škola Vorlina Vlašim, příspěvková organizace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</si>
  <si>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</si>
  <si>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</si>
  <si>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</si>
  <si>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</si>
  <si>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</si>
  <si>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63822199</t>
  </si>
  <si>
    <t>Školní jídelna Sídliště Vlašim, příspěvková organizace</t>
  </si>
  <si>
    <t>72086572</t>
  </si>
  <si>
    <t>Mateřská škola Vorlina Vlašim, příspěvková organizace</t>
  </si>
  <si>
    <t>70843562</t>
  </si>
  <si>
    <t>Základní škola, Votice, Smetanova 153</t>
  </si>
  <si>
    <t>Votice</t>
  </si>
  <si>
    <t>Městský úřad Votice</t>
  </si>
  <si>
    <t>71001174</t>
  </si>
  <si>
    <t>Základní škola a mateřská škola Olbramovice, okres Benešov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</si>
  <si>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</si>
  <si>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</si>
  <si>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</si>
  <si>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</si>
  <si>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</si>
  <si>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</si>
  <si>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</si>
  <si>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</si>
  <si>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</si>
  <si>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</si>
  <si>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</si>
  <si>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</si>
  <si>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61515876</t>
  </si>
  <si>
    <t>Dětský domov a Školní jídelna, Tuchlov 47, příspěvková organizace</t>
  </si>
  <si>
    <t>00412058</t>
  </si>
  <si>
    <t>Dětský domov "Země dětí" a Školní jídelna, Česká Kamenice, Komenského 491, příspěvková organizace</t>
  </si>
  <si>
    <t>47274247</t>
  </si>
  <si>
    <t>Školní jídelna Děčín IV, Jungmannova 3, příspěvková organizace</t>
  </si>
  <si>
    <t>72744138</t>
  </si>
  <si>
    <t>Školní jídelna Děčín I, Sládkova 1300/13, příspěvková organizace</t>
  </si>
  <si>
    <t>72744090</t>
  </si>
  <si>
    <t>Základní škola Jílové, okres Děčín, příspěvková organizace</t>
  </si>
  <si>
    <t>61345733</t>
  </si>
  <si>
    <t>Dětský domov a Školní jídelna, Chomutov, Čelakovského 822, příspěvková organizace</t>
  </si>
  <si>
    <t>46789723</t>
  </si>
  <si>
    <t>Základní škola Chomutov, Hornická 4387</t>
  </si>
  <si>
    <t>61345725</t>
  </si>
  <si>
    <t>Dětský domov a Školní jídelna, Mašťov, příspěvková organizace</t>
  </si>
  <si>
    <t>46773673</t>
  </si>
  <si>
    <t>Gymnázium Josefa Jungmanna, Litoměřice, Svojsíkova 1, příspěvková organizace</t>
  </si>
  <si>
    <t>62769651</t>
  </si>
  <si>
    <t>Dětský domov a Školní jídelna, Litoměřice, Čelakovského 8, příspěvková organizace</t>
  </si>
  <si>
    <t>47326484</t>
  </si>
  <si>
    <t>Dětský domov a Školní jídelna, Hora Sv. Kateřiny, Dolní 310, příspěvková organizace</t>
  </si>
  <si>
    <t>14451042</t>
  </si>
  <si>
    <t>Obchodní akademie a Střední odborná škola generála Františka Fajtla, Louny, příspěvková organizace</t>
  </si>
  <si>
    <t>03855007</t>
  </si>
  <si>
    <t>Euroinstitut, praktická škola a odborné učiliště</t>
  </si>
  <si>
    <t>00082571</t>
  </si>
  <si>
    <t>Střední odborná škola technická a zahradnická, Lovosice, příspěvková organizace</t>
  </si>
  <si>
    <t>46771948</t>
  </si>
  <si>
    <t>Centrální školní jídelna Všehrdova 924, Lovosice</t>
  </si>
  <si>
    <t>25019325</t>
  </si>
  <si>
    <t>Střední odborná škola LIVA s.r.o.</t>
  </si>
  <si>
    <t>62209256</t>
  </si>
  <si>
    <t>Dětský domov a Školní jídelna, Most, K. H. Borovského 1146, příspěvková organizace</t>
  </si>
  <si>
    <t>00125423</t>
  </si>
  <si>
    <t>Střední škola technická, Most, příspěvková organizace</t>
  </si>
  <si>
    <t>25045911</t>
  </si>
  <si>
    <t>Střední škola diplomacie a veřejné správy s.r.o.</t>
  </si>
  <si>
    <t>Josefa Ševčíka</t>
  </si>
  <si>
    <t>49123734</t>
  </si>
  <si>
    <t>Výchovný ústav a středisko výchovné péče, Pšov</t>
  </si>
  <si>
    <t>00673773</t>
  </si>
  <si>
    <t>Střední zdravotnická škola a Obchodní akademie, Rumburk, příspěvková organizace</t>
  </si>
  <si>
    <t>Františka Nohy</t>
  </si>
  <si>
    <t>00412066</t>
  </si>
  <si>
    <t>Dětský domov a Školní jídelna, Krásná Lípa, Dittrichova 12, příspěvková organizace</t>
  </si>
  <si>
    <t>Dittrichova</t>
  </si>
  <si>
    <t>00412074</t>
  </si>
  <si>
    <t>Dětský domov a Školní jídelna, Lipová u Šluknova 417, příspěvková organizace</t>
  </si>
  <si>
    <t>25023322</t>
  </si>
  <si>
    <t>Školní jídelna - BUŘILOVÁ - Rumburk s.r.o.</t>
  </si>
  <si>
    <t>72744375</t>
  </si>
  <si>
    <t>Základní škola a Mateřská škola Staré Křečany, okres Děčín, příspěvková organizace</t>
  </si>
  <si>
    <t>Staré Křečany</t>
  </si>
  <si>
    <t>00412040</t>
  </si>
  <si>
    <t>Dětský domov se školou, základní škola a středisko výchovné péče Jiříkov</t>
  </si>
  <si>
    <t>61515884</t>
  </si>
  <si>
    <t>Dětský domov a Školní jídelna, Krupka, Libušín 151, příspěvková organizace</t>
  </si>
  <si>
    <t>00555878</t>
  </si>
  <si>
    <t>Hotelová škola, Obchodní akademie a Střední průmyslová škola, Teplice, Benešovo náměstí 1, příspěvková organizace</t>
  </si>
  <si>
    <t>00082201</t>
  </si>
  <si>
    <t>Střední průmyslová škola, Ústí nad Labem, Resslova 5, příspěvková organizace</t>
  </si>
  <si>
    <t>44555440</t>
  </si>
  <si>
    <t>Dětský domov a Školní jídelna, Ústí nad Labem, Truhlářova 16, příspěvková organizace</t>
  </si>
  <si>
    <t>Truhlářova</t>
  </si>
  <si>
    <t>44555245</t>
  </si>
  <si>
    <t>Dětský domov a Školní jídelna, Ústí nad Labem, Špálova 2, příspěvková organizace</t>
  </si>
  <si>
    <t>44555237</t>
  </si>
  <si>
    <t>Dětský domov a Školní jídelna, Tisá 280, příspěvková organizace</t>
  </si>
  <si>
    <t>72745053</t>
  </si>
  <si>
    <t>Mateřská škola, Ústí nad Labem, 5.května 53, příspěvková organizace</t>
  </si>
  <si>
    <t>18385061</t>
  </si>
  <si>
    <t>Střední průmyslová škola stavební a Střední odborná škola stavební a technická, Ústí nad Labem, příspěvková organizace</t>
  </si>
  <si>
    <t>01854313</t>
  </si>
  <si>
    <t>Soukromá mateřská škola Domino</t>
  </si>
  <si>
    <t>70698121</t>
  </si>
  <si>
    <t>Školní jídelna Varnsdorf, Edisonova 2821, okres Děčín, příspěvková organizace</t>
  </si>
  <si>
    <t>47934832</t>
  </si>
  <si>
    <t>Střední škola hotelová a služeb Kroměříž</t>
  </si>
  <si>
    <t>63458691</t>
  </si>
  <si>
    <t>Dětský domov Kroměříž</t>
  </si>
  <si>
    <t>70995672</t>
  </si>
  <si>
    <t>Mateřská škola, Kroměříž, Štítného 3712, příspěvková organizace</t>
  </si>
  <si>
    <t>75022958</t>
  </si>
  <si>
    <t>Mateřská škola Chropyně, okres Kroměříž, příspěvková organizace</t>
  </si>
  <si>
    <t>64422402</t>
  </si>
  <si>
    <t>Vyšší policejní škola a Střední policejní škola Ministerstva vnitra v Holešově</t>
  </si>
  <si>
    <t>Zlínská</t>
  </si>
  <si>
    <t>61716693</t>
  </si>
  <si>
    <t>Gymnázium Otrokovice</t>
  </si>
  <si>
    <t>00843393</t>
  </si>
  <si>
    <t>Gymnázium Rožnov pod Radhoštěm</t>
  </si>
  <si>
    <t>Koryčanské Paseky</t>
  </si>
  <si>
    <t>25500091</t>
  </si>
  <si>
    <t>Střední škola služeb s.r.o.</t>
  </si>
  <si>
    <t>60371731</t>
  </si>
  <si>
    <t>Obchodní akademie, Vyšší odborná škola a Jazyková škola s právem státní jazykové zkoušky Uherské Hradiště</t>
  </si>
  <si>
    <t>25323822</t>
  </si>
  <si>
    <t>Soukromé gymnázium, střední odborná škola a jazyková škola s právem státní jazykové zkoušky, s.r.o.</t>
  </si>
  <si>
    <t>60371773</t>
  </si>
  <si>
    <t>Dětský domov Uherské Hradiště</t>
  </si>
  <si>
    <t>60371811</t>
  </si>
  <si>
    <t>Dětský domov Uherský Ostroh</t>
  </si>
  <si>
    <t>70989923</t>
  </si>
  <si>
    <t>Mateřská škola, Kunovice, Mládežnická 1321, příspěvková organizace</t>
  </si>
  <si>
    <t>75023547</t>
  </si>
  <si>
    <t>Základní škola Františka Horenského, Boršice, příspěvková organizace</t>
  </si>
  <si>
    <t>60371803</t>
  </si>
  <si>
    <t>Dětský domov Bojkovice</t>
  </si>
  <si>
    <t>00843491</t>
  </si>
  <si>
    <t>Střední průmyslová škola stavební Valašské Meziříčí</t>
  </si>
  <si>
    <t>62334808</t>
  </si>
  <si>
    <t>Dětský domov Valašské Meziříčí</t>
  </si>
  <si>
    <t>60990597</t>
  </si>
  <si>
    <t>Dětský domov Zašová</t>
  </si>
  <si>
    <t>47863781</t>
  </si>
  <si>
    <t>Mateřská škola Valašské Meziříčí, Seifertova 160, okres Vsetín, příspěvková organizace</t>
  </si>
  <si>
    <t>61716651</t>
  </si>
  <si>
    <t>Dětský domov Vizovice</t>
  </si>
  <si>
    <t>Chrastěšovská</t>
  </si>
  <si>
    <t>25367692</t>
  </si>
  <si>
    <t>Střední škola Kostka s.r.o.</t>
  </si>
  <si>
    <t>13643878</t>
  </si>
  <si>
    <t>Střední odborná škola Josefa Sousedíka Vsetín</t>
  </si>
  <si>
    <t>60990457</t>
  </si>
  <si>
    <t>Základní škola Vsetín, Rokytnice 436</t>
  </si>
  <si>
    <t>Michala Urbánka</t>
  </si>
  <si>
    <t>25338072</t>
  </si>
  <si>
    <t>Středisko praktického vyučování Merkur, spol. s r.o.</t>
  </si>
  <si>
    <t>00226319</t>
  </si>
  <si>
    <t>Střední zdravotnická škola a Vyšší odborná škola zdravotnická Zlín</t>
  </si>
  <si>
    <t>Broučkova</t>
  </si>
  <si>
    <t>25344412</t>
  </si>
  <si>
    <t>Střední škola podnikatelská a Vyšší odborná škola, s.r.o.</t>
  </si>
  <si>
    <t>25344587</t>
  </si>
  <si>
    <t>Střední škola pedagogická a sociální Zlín, s.r.o.</t>
  </si>
  <si>
    <t>61716448</t>
  </si>
  <si>
    <t>Základní škola při dětské léčebně Luhačovice</t>
  </si>
  <si>
    <t>Čes. armády</t>
  </si>
  <si>
    <t>61716723</t>
  </si>
  <si>
    <t>Dětský domov Zlín</t>
  </si>
  <si>
    <t>Lazy I</t>
  </si>
  <si>
    <t>původně přiděleno testů</t>
  </si>
  <si>
    <t>nepřevzato testů</t>
  </si>
  <si>
    <t>Počet kusů převzatých  testů</t>
  </si>
  <si>
    <t>Jméno, příjmení a podpis osoby, která testy převzala</t>
  </si>
  <si>
    <t>kusů testů SEJOY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</si>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</sst>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5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  <xf numFmtId="0" fontId="4" fillId="2" borderId="1" xfId="0" applyFont="1" applyFill="1" applyBorder="1" applyAlignment="1">
      <alignment horizontal="center" vertical="center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6" fillId="0" borderId="0" xfId="2" applyFont="1" applyAlignment="1"/>
    <xf numFmtId="0" fontId="6" fillId="0" borderId="6" xfId="2" applyFont="1" applyBorder="1" applyAlignment="1"/>
    <xf numFmtId="0" fontId="6" fillId="0" borderId="0" xfId="2" applyFont="1" applyBorder="1" applyAlignment="1"/>
    <xf numFmtId="0" fontId="6" fillId="0" borderId="7" xfId="2" applyFont="1" applyBorder="1" applyAlignment="1"/>
    <xf numFmtId="0" fontId="6" fillId="0" borderId="6" xfId="2" applyFont="1" applyBorder="1"/>
    <xf numFmtId="164" fontId="6" fillId="0" borderId="0" xfId="2" applyNumberFormat="1" applyFont="1" applyBorder="1" applyAlignment="1"/>
    <xf numFmtId="0" fontId="6" fillId="0" borderId="0" xfId="2" applyFont="1" applyBorder="1"/>
    <xf numFmtId="0" fontId="6" fillId="0" borderId="7" xfId="2" applyFont="1" applyBorder="1"/>
    <xf numFmtId="3" fontId="8" fillId="0" borderId="0" xfId="2" applyNumberFormat="1" applyFont="1" applyBorder="1"/>
    <xf numFmtId="4" fontId="6" fillId="0" borderId="0" xfId="2" applyNumberFormat="1" applyFont="1" applyBorder="1"/>
    <xf numFmtId="0" fontId="5" fillId="0" borderId="6" xfId="2" applyFont="1" applyBorder="1"/>
    <xf numFmtId="0" fontId="8" fillId="0" borderId="0" xfId="2" applyFont="1" applyBorder="1"/>
    <xf numFmtId="4" fontId="8" fillId="0" borderId="0" xfId="2" applyNumberFormat="1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9" fillId="0" borderId="0" xfId="2" applyFont="1" applyFill="1"/>
    <xf numFmtId="0" fontId="9" fillId="0" borderId="11" xfId="2" applyFont="1" applyFill="1" applyBorder="1" applyAlignment="1"/>
    <xf numFmtId="0" fontId="6" fillId="0" borderId="0" xfId="2" applyFont="1" applyFill="1"/>
    <xf numFmtId="0" fontId="6" fillId="0" borderId="0" xfId="2" applyFont="1" applyAlignment="1">
      <alignment horizontal="center" vertical="center"/>
    </xf>
    <xf numFmtId="0" fontId="2" fillId="0" borderId="0" xfId="2"/>
    <xf numFmtId="0" fontId="10" fillId="0" borderId="0" xfId="2" applyFont="1" applyFill="1"/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1" fontId="0" fillId="6" borderId="0" xfId="0" applyNumberFormat="1" applyFill="1"/>
    <xf numFmtId="4" fontId="4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165" fontId="0" fillId="0" borderId="0" xfId="3" applyNumberFormat="1" applyFont="1" applyFill="1"/>
    <xf numFmtId="0" fontId="4" fillId="6" borderId="1" xfId="0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/>
    </xf>
    <xf numFmtId="0" fontId="13" fillId="8" borderId="2" xfId="4" applyFont="1" applyFill="1" applyBorder="1"/>
    <xf numFmtId="3" fontId="1" fillId="0" borderId="2" xfId="4" applyNumberFormat="1" applyFont="1" applyBorder="1"/>
    <xf numFmtId="3" fontId="1" fillId="9" borderId="2" xfId="4" applyNumberFormat="1" applyFont="1" applyFill="1" applyBorder="1"/>
    <xf numFmtId="0" fontId="12" fillId="7" borderId="2" xfId="4" applyFont="1" applyFill="1" applyBorder="1"/>
    <xf numFmtId="3" fontId="12" fillId="7" borderId="2" xfId="4" applyNumberFormat="1" applyFont="1" applyFill="1" applyBorder="1"/>
    <xf numFmtId="1" fontId="4" fillId="0" borderId="1" xfId="4" applyNumberFormat="1" applyFont="1" applyBorder="1"/>
    <xf numFmtId="0" fontId="3" fillId="0" borderId="0" xfId="4"/>
    <xf numFmtId="0" fontId="3" fillId="0" borderId="1" xfId="4" applyBorder="1"/>
    <xf numFmtId="3" fontId="4" fillId="10" borderId="1" xfId="4" applyNumberFormat="1" applyFont="1" applyFill="1" applyBorder="1" applyAlignment="1">
      <alignment horizontal="center"/>
    </xf>
    <xf numFmtId="0" fontId="3" fillId="0" borderId="1" xfId="4" applyFont="1" applyBorder="1"/>
    <xf numFmtId="164" fontId="3" fillId="0" borderId="1" xfId="4" applyNumberFormat="1" applyFont="1" applyBorder="1"/>
    <xf numFmtId="0" fontId="3" fillId="0" borderId="1" xfId="4" applyBorder="1" applyAlignment="1">
      <alignment horizontal="left"/>
    </xf>
    <xf numFmtId="1" fontId="3" fillId="0" borderId="0" xfId="4" applyNumberFormat="1"/>
    <xf numFmtId="0" fontId="0" fillId="0" borderId="0" xfId="0" applyFill="1"/>
    <xf numFmtId="0" fontId="3" fillId="0" borderId="1" xfId="4" applyFill="1" applyBorder="1"/>
    <xf numFmtId="0" fontId="3" fillId="0" borderId="0" xfId="4" applyFill="1"/>
    <xf numFmtId="4" fontId="4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0" fillId="0" borderId="0" xfId="0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4" applyBorder="1" applyAlignment="1">
      <alignment wrapText="1"/>
    </xf>
    <xf numFmtId="0" fontId="3" fillId="0" borderId="0" xfId="4" applyAlignment="1">
      <alignment wrapText="1"/>
    </xf>
    <xf numFmtId="3" fontId="4" fillId="0" borderId="1" xfId="4" applyNumberFormat="1" applyFont="1" applyFill="1" applyBorder="1"/>
    <xf numFmtId="3" fontId="4" fillId="0" borderId="1" xfId="4" applyNumberFormat="1" applyFont="1" applyFill="1" applyBorder="1" applyAlignment="1">
      <alignment horizontal="center"/>
    </xf>
    <xf numFmtId="1" fontId="3" fillId="0" borderId="0" xfId="4" applyNumberFormat="1" applyFill="1"/>
    <xf numFmtId="2" fontId="4" fillId="0" borderId="1" xfId="4" applyNumberFormat="1" applyFont="1" applyBorder="1"/>
    <xf numFmtId="2" fontId="4" fillId="11" borderId="1" xfId="4" applyNumberFormat="1" applyFont="1" applyFill="1" applyBorder="1"/>
    <xf numFmtId="14" fontId="4" fillId="10" borderId="1" xfId="4" applyNumberFormat="1" applyFont="1" applyFill="1" applyBorder="1"/>
    <xf numFmtId="2" fontId="3" fillId="0" borderId="0" xfId="4" applyNumberFormat="1"/>
    <xf numFmtId="0" fontId="4" fillId="0" borderId="1" xfId="0" applyFont="1" applyFill="1" applyBorder="1" applyAlignment="1">
      <alignment horizontal="center" vertical="center"/>
    </xf>
    <xf numFmtId="1" fontId="4" fillId="0" borderId="1" xfId="4" applyNumberFormat="1" applyFont="1" applyFill="1" applyBorder="1"/>
    <xf numFmtId="1" fontId="4" fillId="0" borderId="0" xfId="4" applyNumberFormat="1" applyFont="1" applyFill="1" applyBorder="1"/>
    <xf numFmtId="1" fontId="4" fillId="0" borderId="0" xfId="4" applyNumberFormat="1" applyFont="1" applyFill="1"/>
    <xf numFmtId="0" fontId="6" fillId="0" borderId="6" xfId="2" applyFont="1" applyBorder="1" applyAlignment="1">
      <alignment vertical="center"/>
    </xf>
    <xf numFmtId="0" fontId="6" fillId="0" borderId="6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5" fillId="0" borderId="0" xfId="2" applyNumberFormat="1" applyFont="1" applyBorder="1" applyAlignment="1">
      <alignment horizontal="left"/>
    </xf>
    <xf numFmtId="0" fontId="5" fillId="0" borderId="0" xfId="2" applyFont="1" applyBorder="1" applyAlignment="1">
      <alignment horizontal="left" wrapText="1"/>
    </xf>
    <xf numFmtId="0" fontId="5" fillId="0" borderId="7" xfId="2" applyFont="1" applyBorder="1" applyAlignment="1">
      <alignment horizontal="left" wrapText="1"/>
    </xf>
    <xf numFmtId="0" fontId="14" fillId="7" borderId="2" xfId="4" applyFont="1" applyFill="1" applyBorder="1" applyAlignment="1">
      <alignment horizontal="center"/>
    </xf>
    <xf numFmtId="0" fontId="12" fillId="7" borderId="12" xfId="4" applyFont="1" applyFill="1" applyBorder="1" applyAlignment="1">
      <alignment horizontal="center"/>
    </xf>
    <xf numFmtId="0" fontId="12" fillId="7" borderId="13" xfId="4" applyFont="1" applyFill="1" applyBorder="1" applyAlignment="1">
      <alignment horizontal="center"/>
    </xf>
    <xf numFmtId="3" fontId="4" fillId="10" borderId="1" xfId="4" applyNumberFormat="1" applyFont="1" applyFill="1" applyBorder="1"/>
  </cellXfs>
  <cellStyles count="5">
    <cellStyle name="Čárka" xfId="3" builtinId="3"/>
    <cellStyle name="Normální" xfId="0" builtinId="0"/>
    <cellStyle name="Normální 2" xfId="2" xr:uid="{79D11761-9E9E-4E70-82F6-1C1319B14E33}"/>
    <cellStyle name="Normální 2 2" xfId="4" xr:uid="{07C3AAD4-8BAB-404F-82D3-782A5D7C6B14}"/>
    <cellStyle name="Procenta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drovam/AppData/Local/Microsoft/Windows/INetCache/Content.Outlook/RI8SQ8V1/VraceniPraha%20II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drovam/AppData/Local/Microsoft/Windows/INetCache/Content.Outlook/RI8SQ8V1/VraceniStredocesky%20II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 - vracení"/>
      <sheetName val="Vracení - Předávací protokol "/>
      <sheetName val="Nekompletní balení - reklamace"/>
      <sheetName val="Příloha k protokolu"/>
    </sheetNames>
    <sheetDataSet>
      <sheetData sheetId="0"/>
      <sheetData sheetId="1"/>
      <sheetData sheetId="2"/>
      <sheetData sheetId="3">
        <row r="3">
          <cell r="H3" t="str">
            <v xml:space="preserve"> </v>
          </cell>
        </row>
        <row r="5">
          <cell r="F5" t="str">
            <v>RED IZO</v>
          </cell>
          <cell r="G5" t="str">
            <v>IČO</v>
          </cell>
          <cell r="H5" t="str">
            <v>Počet testů určených v distribuci</v>
          </cell>
          <cell r="I5" t="str">
            <v>Typ testu</v>
          </cell>
          <cell r="J5" t="str">
            <v xml:space="preserve">Nepřijato testů </v>
          </cell>
        </row>
        <row r="6">
          <cell r="H6">
            <v>250000</v>
          </cell>
          <cell r="J6">
            <v>15925</v>
          </cell>
        </row>
        <row r="7">
          <cell r="F7" t="str">
            <v>A6a</v>
          </cell>
          <cell r="G7" t="str">
            <v>A6b</v>
          </cell>
          <cell r="H7" t="str">
            <v>A7</v>
          </cell>
          <cell r="I7" t="str">
            <v>A8a</v>
          </cell>
          <cell r="J7" t="str">
            <v>A8b</v>
          </cell>
        </row>
        <row r="8">
          <cell r="F8">
            <v>600004538</v>
          </cell>
          <cell r="G8" t="str">
            <v>70837911</v>
          </cell>
          <cell r="H8">
            <v>1375</v>
          </cell>
          <cell r="I8" t="str">
            <v>SEJOY</v>
          </cell>
          <cell r="J8">
            <v>0</v>
          </cell>
        </row>
        <row r="9">
          <cell r="F9">
            <v>600004686</v>
          </cell>
          <cell r="G9" t="str">
            <v>70872589</v>
          </cell>
          <cell r="H9">
            <v>675</v>
          </cell>
          <cell r="I9" t="str">
            <v>SEJOY</v>
          </cell>
          <cell r="J9">
            <v>675</v>
          </cell>
        </row>
        <row r="10">
          <cell r="F10">
            <v>600035140</v>
          </cell>
          <cell r="G10" t="str">
            <v>70109711</v>
          </cell>
          <cell r="H10">
            <v>25</v>
          </cell>
          <cell r="I10" t="str">
            <v>SEJOY</v>
          </cell>
          <cell r="J10">
            <v>25</v>
          </cell>
        </row>
        <row r="11">
          <cell r="F11">
            <v>600035212</v>
          </cell>
          <cell r="G11" t="str">
            <v>67365957</v>
          </cell>
          <cell r="H11">
            <v>25</v>
          </cell>
          <cell r="I11" t="str">
            <v>SEJOY</v>
          </cell>
          <cell r="J11">
            <v>25</v>
          </cell>
        </row>
        <row r="12">
          <cell r="F12">
            <v>600020126</v>
          </cell>
          <cell r="G12" t="str">
            <v>64937925</v>
          </cell>
          <cell r="H12">
            <v>525</v>
          </cell>
          <cell r="I12" t="str">
            <v>SEJOY</v>
          </cell>
          <cell r="J12">
            <v>0</v>
          </cell>
        </row>
        <row r="13">
          <cell r="F13">
            <v>600020134</v>
          </cell>
          <cell r="G13" t="str">
            <v>25102265</v>
          </cell>
          <cell r="H13">
            <v>175</v>
          </cell>
          <cell r="I13" t="str">
            <v>SEJOY</v>
          </cell>
          <cell r="J13">
            <v>175</v>
          </cell>
        </row>
        <row r="14">
          <cell r="F14">
            <v>600020151</v>
          </cell>
          <cell r="G14" t="str">
            <v>70837881</v>
          </cell>
          <cell r="H14">
            <v>650</v>
          </cell>
          <cell r="I14" t="str">
            <v>SEJOY</v>
          </cell>
          <cell r="J14">
            <v>0</v>
          </cell>
        </row>
        <row r="15">
          <cell r="F15">
            <v>600020665</v>
          </cell>
          <cell r="G15" t="str">
            <v>00638749</v>
          </cell>
          <cell r="H15">
            <v>1400</v>
          </cell>
          <cell r="I15" t="str">
            <v>SEJOY</v>
          </cell>
          <cell r="J15">
            <v>0</v>
          </cell>
        </row>
        <row r="16">
          <cell r="F16">
            <v>600020711</v>
          </cell>
          <cell r="G16" t="str">
            <v>47611162</v>
          </cell>
          <cell r="H16">
            <v>100</v>
          </cell>
          <cell r="I16" t="str">
            <v>SEJOY</v>
          </cell>
          <cell r="J16">
            <v>0</v>
          </cell>
        </row>
        <row r="17">
          <cell r="F17">
            <v>600020720</v>
          </cell>
          <cell r="G17" t="str">
            <v>60436107</v>
          </cell>
          <cell r="H17">
            <v>150</v>
          </cell>
          <cell r="I17" t="str">
            <v>SEJOY</v>
          </cell>
          <cell r="J17">
            <v>0</v>
          </cell>
        </row>
        <row r="18">
          <cell r="F18">
            <v>600006557</v>
          </cell>
          <cell r="G18" t="str">
            <v>25612123</v>
          </cell>
          <cell r="H18">
            <v>175</v>
          </cell>
          <cell r="I18" t="str">
            <v>SEJOY</v>
          </cell>
          <cell r="J18">
            <v>175</v>
          </cell>
        </row>
        <row r="19">
          <cell r="F19">
            <v>600004520</v>
          </cell>
          <cell r="G19" t="str">
            <v>70837872</v>
          </cell>
          <cell r="H19">
            <v>775</v>
          </cell>
          <cell r="I19" t="str">
            <v>SEJOY</v>
          </cell>
          <cell r="J19">
            <v>0</v>
          </cell>
        </row>
        <row r="20">
          <cell r="F20">
            <v>600004554</v>
          </cell>
          <cell r="G20" t="str">
            <v>61388866</v>
          </cell>
          <cell r="H20">
            <v>1100</v>
          </cell>
          <cell r="I20" t="str">
            <v>SEJOY</v>
          </cell>
          <cell r="J20">
            <v>0</v>
          </cell>
        </row>
        <row r="21">
          <cell r="F21">
            <v>600004562</v>
          </cell>
          <cell r="G21" t="str">
            <v>70837783</v>
          </cell>
          <cell r="H21">
            <v>775</v>
          </cell>
          <cell r="I21" t="str">
            <v>SEJOY</v>
          </cell>
          <cell r="J21">
            <v>0</v>
          </cell>
        </row>
        <row r="22">
          <cell r="F22">
            <v>600004589</v>
          </cell>
          <cell r="G22" t="str">
            <v>70872767</v>
          </cell>
          <cell r="H22">
            <v>725</v>
          </cell>
          <cell r="I22" t="str">
            <v>SEJOY</v>
          </cell>
          <cell r="J22">
            <v>0</v>
          </cell>
        </row>
        <row r="23">
          <cell r="F23">
            <v>600004601</v>
          </cell>
          <cell r="G23" t="str">
            <v>70837775</v>
          </cell>
          <cell r="H23">
            <v>350</v>
          </cell>
          <cell r="I23" t="str">
            <v>SEJOY</v>
          </cell>
          <cell r="J23">
            <v>0</v>
          </cell>
        </row>
        <row r="24">
          <cell r="F24">
            <v>600004619</v>
          </cell>
          <cell r="G24" t="str">
            <v>61388726</v>
          </cell>
          <cell r="H24">
            <v>800</v>
          </cell>
          <cell r="I24" t="str">
            <v>SEJOY</v>
          </cell>
          <cell r="J24">
            <v>0</v>
          </cell>
        </row>
        <row r="25">
          <cell r="F25">
            <v>600004627</v>
          </cell>
          <cell r="G25" t="str">
            <v>61387002</v>
          </cell>
          <cell r="H25">
            <v>250</v>
          </cell>
          <cell r="I25" t="str">
            <v>SEJOY</v>
          </cell>
          <cell r="J25">
            <v>0</v>
          </cell>
        </row>
        <row r="26">
          <cell r="F26">
            <v>600004635</v>
          </cell>
          <cell r="G26" t="str">
            <v>25119702</v>
          </cell>
          <cell r="H26">
            <v>175</v>
          </cell>
          <cell r="I26" t="str">
            <v>SEJOY</v>
          </cell>
          <cell r="J26">
            <v>0</v>
          </cell>
        </row>
        <row r="27">
          <cell r="F27">
            <v>600004643</v>
          </cell>
          <cell r="G27" t="str">
            <v>70837899</v>
          </cell>
          <cell r="H27">
            <v>1250</v>
          </cell>
          <cell r="I27" t="str">
            <v>SEJOY</v>
          </cell>
          <cell r="J27">
            <v>0</v>
          </cell>
        </row>
        <row r="28">
          <cell r="F28">
            <v>600004678</v>
          </cell>
          <cell r="G28" t="str">
            <v>70837902</v>
          </cell>
          <cell r="H28">
            <v>675</v>
          </cell>
          <cell r="I28" t="str">
            <v>SEJOY</v>
          </cell>
          <cell r="J28">
            <v>0</v>
          </cell>
        </row>
        <row r="29">
          <cell r="F29">
            <v>600004694</v>
          </cell>
          <cell r="G29" t="str">
            <v>60449004</v>
          </cell>
          <cell r="H29">
            <v>725</v>
          </cell>
          <cell r="I29" t="str">
            <v>SEJOY</v>
          </cell>
          <cell r="J29">
            <v>0</v>
          </cell>
        </row>
        <row r="30">
          <cell r="F30">
            <v>600004708</v>
          </cell>
          <cell r="G30" t="str">
            <v>70872503</v>
          </cell>
          <cell r="H30">
            <v>350</v>
          </cell>
          <cell r="I30" t="str">
            <v>SEJOY</v>
          </cell>
          <cell r="J30">
            <v>0</v>
          </cell>
        </row>
        <row r="31">
          <cell r="F31">
            <v>600001083</v>
          </cell>
          <cell r="G31" t="str">
            <v>45246751</v>
          </cell>
          <cell r="H31">
            <v>875</v>
          </cell>
          <cell r="I31" t="str">
            <v>SEJOY</v>
          </cell>
          <cell r="J31">
            <v>0</v>
          </cell>
        </row>
        <row r="32">
          <cell r="F32">
            <v>600001091</v>
          </cell>
          <cell r="G32" t="str">
            <v>45246726</v>
          </cell>
          <cell r="H32">
            <v>300</v>
          </cell>
          <cell r="I32" t="str">
            <v>SEJOY</v>
          </cell>
          <cell r="J32">
            <v>0</v>
          </cell>
        </row>
        <row r="33">
          <cell r="F33">
            <v>600000206</v>
          </cell>
          <cell r="G33" t="str">
            <v>49625918</v>
          </cell>
          <cell r="H33">
            <v>25</v>
          </cell>
          <cell r="I33" t="str">
            <v>SEJOY</v>
          </cell>
          <cell r="J33">
            <v>25</v>
          </cell>
        </row>
        <row r="34">
          <cell r="F34">
            <v>600027317</v>
          </cell>
          <cell r="G34" t="str">
            <v>43001106</v>
          </cell>
          <cell r="H34">
            <v>25</v>
          </cell>
          <cell r="I34" t="str">
            <v>SEJOY</v>
          </cell>
          <cell r="J34">
            <v>0</v>
          </cell>
        </row>
        <row r="35">
          <cell r="F35">
            <v>600035221</v>
          </cell>
          <cell r="G35" t="str">
            <v>67365949</v>
          </cell>
          <cell r="H35">
            <v>25</v>
          </cell>
          <cell r="I35" t="str">
            <v>SEJOY</v>
          </cell>
          <cell r="J35">
            <v>25</v>
          </cell>
        </row>
        <row r="36">
          <cell r="F36">
            <v>600035158</v>
          </cell>
          <cell r="G36" t="str">
            <v>70101205</v>
          </cell>
          <cell r="H36">
            <v>50</v>
          </cell>
          <cell r="I36" t="str">
            <v>SEJOY</v>
          </cell>
          <cell r="J36">
            <v>0</v>
          </cell>
        </row>
        <row r="37">
          <cell r="F37">
            <v>600035174</v>
          </cell>
          <cell r="G37" t="str">
            <v>70108811</v>
          </cell>
          <cell r="H37">
            <v>25</v>
          </cell>
          <cell r="I37" t="str">
            <v>SEJOY</v>
          </cell>
          <cell r="J37">
            <v>25</v>
          </cell>
        </row>
        <row r="38">
          <cell r="F38">
            <v>600035182</v>
          </cell>
          <cell r="G38" t="str">
            <v>63832909</v>
          </cell>
          <cell r="H38">
            <v>50</v>
          </cell>
          <cell r="I38" t="str">
            <v>SEJOY</v>
          </cell>
          <cell r="J38">
            <v>0</v>
          </cell>
        </row>
        <row r="39">
          <cell r="F39">
            <v>600035191</v>
          </cell>
          <cell r="G39" t="str">
            <v>63832925</v>
          </cell>
          <cell r="H39">
            <v>50</v>
          </cell>
          <cell r="I39" t="str">
            <v>SEJOY</v>
          </cell>
          <cell r="J39">
            <v>0</v>
          </cell>
        </row>
        <row r="40">
          <cell r="F40">
            <v>600035336</v>
          </cell>
          <cell r="G40" t="str">
            <v>63833131</v>
          </cell>
          <cell r="H40">
            <v>25</v>
          </cell>
          <cell r="I40" t="str">
            <v>SEJOY</v>
          </cell>
          <cell r="J40">
            <v>0</v>
          </cell>
        </row>
        <row r="41">
          <cell r="F41">
            <v>600035352</v>
          </cell>
          <cell r="G41" t="str">
            <v>63833140</v>
          </cell>
          <cell r="H41">
            <v>50</v>
          </cell>
          <cell r="I41" t="str">
            <v>SEJOY</v>
          </cell>
          <cell r="J41">
            <v>0</v>
          </cell>
        </row>
        <row r="42">
          <cell r="F42">
            <v>600035361</v>
          </cell>
          <cell r="G42" t="str">
            <v>63833123</v>
          </cell>
          <cell r="H42">
            <v>25</v>
          </cell>
          <cell r="I42" t="str">
            <v>SEJOY</v>
          </cell>
          <cell r="J42">
            <v>25</v>
          </cell>
        </row>
        <row r="43">
          <cell r="F43">
            <v>612000192</v>
          </cell>
          <cell r="G43" t="str">
            <v>60449632</v>
          </cell>
          <cell r="H43">
            <v>25</v>
          </cell>
          <cell r="I43" t="str">
            <v>SEJOY</v>
          </cell>
          <cell r="J43">
            <v>25</v>
          </cell>
        </row>
        <row r="44">
          <cell r="F44">
            <v>651028922</v>
          </cell>
          <cell r="G44" t="str">
            <v>71340769</v>
          </cell>
          <cell r="H44">
            <v>200</v>
          </cell>
          <cell r="I44" t="str">
            <v>SEJOY</v>
          </cell>
          <cell r="J44">
            <v>0</v>
          </cell>
        </row>
        <row r="45">
          <cell r="F45">
            <v>651037026</v>
          </cell>
          <cell r="G45" t="str">
            <v>28228235</v>
          </cell>
          <cell r="H45">
            <v>275</v>
          </cell>
          <cell r="I45" t="str">
            <v>SEJOY</v>
          </cell>
          <cell r="J45">
            <v>0</v>
          </cell>
        </row>
        <row r="46">
          <cell r="F46">
            <v>691000549</v>
          </cell>
          <cell r="G46" t="str">
            <v>71341048</v>
          </cell>
          <cell r="H46">
            <v>250</v>
          </cell>
          <cell r="I46" t="str">
            <v>SEJOY</v>
          </cell>
          <cell r="J46">
            <v>0</v>
          </cell>
        </row>
        <row r="47">
          <cell r="F47">
            <v>691006962</v>
          </cell>
          <cell r="G47" t="str">
            <v>27233464</v>
          </cell>
          <cell r="H47">
            <v>100</v>
          </cell>
          <cell r="I47" t="str">
            <v>SEJOY</v>
          </cell>
          <cell r="J47">
            <v>0</v>
          </cell>
        </row>
        <row r="48">
          <cell r="F48">
            <v>691008043</v>
          </cell>
          <cell r="G48" t="str">
            <v>01540149</v>
          </cell>
          <cell r="H48">
            <v>25</v>
          </cell>
          <cell r="I48" t="str">
            <v>SEJOY</v>
          </cell>
          <cell r="J48">
            <v>0</v>
          </cell>
        </row>
        <row r="49">
          <cell r="F49">
            <v>691009309</v>
          </cell>
          <cell r="G49" t="str">
            <v>27892000</v>
          </cell>
          <cell r="H49">
            <v>25</v>
          </cell>
          <cell r="I49" t="str">
            <v>SEJOY</v>
          </cell>
          <cell r="J49">
            <v>0</v>
          </cell>
        </row>
        <row r="50">
          <cell r="F50">
            <v>691009392</v>
          </cell>
          <cell r="G50" t="str">
            <v>01846884</v>
          </cell>
          <cell r="H50">
            <v>25</v>
          </cell>
          <cell r="I50" t="str">
            <v>SEJOY</v>
          </cell>
          <cell r="J50">
            <v>0</v>
          </cell>
        </row>
        <row r="51">
          <cell r="F51">
            <v>691011141</v>
          </cell>
          <cell r="G51" t="str">
            <v>06081771</v>
          </cell>
          <cell r="H51">
            <v>25</v>
          </cell>
          <cell r="I51" t="str">
            <v>SEJOY</v>
          </cell>
          <cell r="J51">
            <v>0</v>
          </cell>
        </row>
        <row r="52">
          <cell r="F52">
            <v>600020746</v>
          </cell>
          <cell r="G52" t="str">
            <v>48134546</v>
          </cell>
          <cell r="H52">
            <v>225</v>
          </cell>
          <cell r="I52" t="str">
            <v>SEJOY</v>
          </cell>
          <cell r="J52">
            <v>0</v>
          </cell>
        </row>
        <row r="53">
          <cell r="F53">
            <v>600020738</v>
          </cell>
          <cell r="G53" t="str">
            <v>61387339</v>
          </cell>
          <cell r="H53">
            <v>350</v>
          </cell>
          <cell r="I53" t="str">
            <v>SEJOY</v>
          </cell>
          <cell r="J53">
            <v>0</v>
          </cell>
        </row>
        <row r="54">
          <cell r="F54">
            <v>600006476</v>
          </cell>
          <cell r="G54" t="str">
            <v>60162961</v>
          </cell>
          <cell r="H54">
            <v>625</v>
          </cell>
          <cell r="I54" t="str">
            <v>SEJOY</v>
          </cell>
          <cell r="J54">
            <v>0</v>
          </cell>
        </row>
        <row r="55">
          <cell r="F55">
            <v>600021301</v>
          </cell>
          <cell r="G55" t="str">
            <v>70835632</v>
          </cell>
          <cell r="H55">
            <v>175</v>
          </cell>
          <cell r="I55" t="str">
            <v>SEJOY</v>
          </cell>
          <cell r="J55">
            <v>0</v>
          </cell>
        </row>
        <row r="56">
          <cell r="F56">
            <v>600021360</v>
          </cell>
          <cell r="G56" t="str">
            <v>70835578</v>
          </cell>
          <cell r="H56">
            <v>175</v>
          </cell>
          <cell r="I56" t="str">
            <v>SEJOY</v>
          </cell>
          <cell r="J56">
            <v>175</v>
          </cell>
        </row>
        <row r="57">
          <cell r="F57">
            <v>600021386</v>
          </cell>
          <cell r="G57" t="str">
            <v>65401646</v>
          </cell>
          <cell r="H57">
            <v>100</v>
          </cell>
          <cell r="I57" t="str">
            <v>SEJOY</v>
          </cell>
          <cell r="J57">
            <v>0</v>
          </cell>
        </row>
        <row r="58">
          <cell r="F58">
            <v>600040844</v>
          </cell>
          <cell r="G58" t="str">
            <v>70924210</v>
          </cell>
          <cell r="H58">
            <v>75</v>
          </cell>
          <cell r="I58" t="str">
            <v>SEJOY</v>
          </cell>
          <cell r="J58">
            <v>0</v>
          </cell>
        </row>
        <row r="59">
          <cell r="F59">
            <v>600019471</v>
          </cell>
          <cell r="G59" t="str">
            <v>00638765</v>
          </cell>
          <cell r="H59">
            <v>1025</v>
          </cell>
          <cell r="I59" t="str">
            <v>SEJOY</v>
          </cell>
          <cell r="J59">
            <v>0</v>
          </cell>
        </row>
        <row r="60">
          <cell r="F60">
            <v>691008353</v>
          </cell>
          <cell r="G60" t="str">
            <v>02668068</v>
          </cell>
          <cell r="H60">
            <v>25</v>
          </cell>
          <cell r="I60" t="str">
            <v>SEJOY</v>
          </cell>
          <cell r="J60">
            <v>0</v>
          </cell>
        </row>
        <row r="61">
          <cell r="F61">
            <v>600006506</v>
          </cell>
          <cell r="G61" t="str">
            <v>61385395</v>
          </cell>
          <cell r="H61">
            <v>500</v>
          </cell>
          <cell r="I61" t="str">
            <v>SEJOY</v>
          </cell>
          <cell r="J61">
            <v>0</v>
          </cell>
        </row>
        <row r="62">
          <cell r="F62">
            <v>600006514</v>
          </cell>
          <cell r="G62" t="str">
            <v>61385409</v>
          </cell>
          <cell r="H62">
            <v>875</v>
          </cell>
          <cell r="I62" t="str">
            <v>SEJOY</v>
          </cell>
          <cell r="J62">
            <v>0</v>
          </cell>
        </row>
        <row r="63">
          <cell r="F63">
            <v>600006531</v>
          </cell>
          <cell r="G63" t="str">
            <v>25100289</v>
          </cell>
          <cell r="H63">
            <v>425</v>
          </cell>
          <cell r="I63" t="str">
            <v>SEJOY</v>
          </cell>
          <cell r="J63">
            <v>0</v>
          </cell>
        </row>
        <row r="64">
          <cell r="F64">
            <v>600006565</v>
          </cell>
          <cell r="G64" t="str">
            <v>61385417</v>
          </cell>
          <cell r="H64">
            <v>750</v>
          </cell>
          <cell r="I64" t="str">
            <v>SEJOY</v>
          </cell>
          <cell r="J64">
            <v>0</v>
          </cell>
        </row>
        <row r="65">
          <cell r="F65">
            <v>600006573</v>
          </cell>
          <cell r="G65" t="str">
            <v>61385387</v>
          </cell>
          <cell r="H65">
            <v>500</v>
          </cell>
          <cell r="I65" t="str">
            <v>SEJOY</v>
          </cell>
          <cell r="J65">
            <v>0</v>
          </cell>
        </row>
        <row r="66">
          <cell r="F66">
            <v>600006581</v>
          </cell>
          <cell r="G66" t="str">
            <v>41190726</v>
          </cell>
          <cell r="H66">
            <v>1100</v>
          </cell>
          <cell r="I66" t="str">
            <v>SEJOY</v>
          </cell>
          <cell r="J66">
            <v>0</v>
          </cell>
        </row>
        <row r="67">
          <cell r="F67">
            <v>600006603</v>
          </cell>
          <cell r="G67" t="str">
            <v>61385361</v>
          </cell>
          <cell r="H67">
            <v>850</v>
          </cell>
          <cell r="I67" t="str">
            <v>SEJOY</v>
          </cell>
          <cell r="J67">
            <v>0</v>
          </cell>
        </row>
        <row r="68">
          <cell r="F68">
            <v>600006638</v>
          </cell>
          <cell r="G68" t="str">
            <v>00639133</v>
          </cell>
          <cell r="H68">
            <v>950</v>
          </cell>
          <cell r="I68" t="str">
            <v>SEJOY</v>
          </cell>
          <cell r="J68">
            <v>0</v>
          </cell>
        </row>
        <row r="69">
          <cell r="F69">
            <v>600006646</v>
          </cell>
          <cell r="G69" t="str">
            <v>63109026</v>
          </cell>
          <cell r="H69">
            <v>725</v>
          </cell>
          <cell r="I69" t="str">
            <v>SEJOY</v>
          </cell>
          <cell r="J69">
            <v>0</v>
          </cell>
        </row>
        <row r="70">
          <cell r="F70">
            <v>600006662</v>
          </cell>
          <cell r="G70" t="str">
            <v>25142771</v>
          </cell>
          <cell r="H70">
            <v>400</v>
          </cell>
          <cell r="I70" t="str">
            <v>SEJOY</v>
          </cell>
          <cell r="J70">
            <v>0</v>
          </cell>
        </row>
        <row r="71">
          <cell r="F71">
            <v>600004741</v>
          </cell>
          <cell r="G71" t="str">
            <v>60461713</v>
          </cell>
          <cell r="H71">
            <v>925</v>
          </cell>
          <cell r="I71" t="str">
            <v>SEJOY</v>
          </cell>
          <cell r="J71">
            <v>0</v>
          </cell>
        </row>
        <row r="72">
          <cell r="F72">
            <v>600005160</v>
          </cell>
          <cell r="G72" t="str">
            <v>63672197</v>
          </cell>
          <cell r="H72">
            <v>250</v>
          </cell>
          <cell r="I72" t="str">
            <v>SEJOY</v>
          </cell>
          <cell r="J72">
            <v>0</v>
          </cell>
        </row>
        <row r="73">
          <cell r="F73">
            <v>600041018</v>
          </cell>
          <cell r="G73" t="str">
            <v>67774342</v>
          </cell>
          <cell r="H73">
            <v>25</v>
          </cell>
          <cell r="I73" t="str">
            <v>SEJOY</v>
          </cell>
          <cell r="J73">
            <v>0</v>
          </cell>
        </row>
        <row r="74">
          <cell r="F74">
            <v>600040640</v>
          </cell>
          <cell r="G74" t="str">
            <v>70924295</v>
          </cell>
          <cell r="H74">
            <v>50</v>
          </cell>
          <cell r="I74" t="str">
            <v>SEJOY</v>
          </cell>
          <cell r="J74">
            <v>0</v>
          </cell>
        </row>
        <row r="75">
          <cell r="F75">
            <v>600040658</v>
          </cell>
          <cell r="G75" t="str">
            <v>70924309</v>
          </cell>
          <cell r="H75">
            <v>25</v>
          </cell>
          <cell r="I75" t="str">
            <v>SEJOY</v>
          </cell>
          <cell r="J75">
            <v>0</v>
          </cell>
        </row>
        <row r="76">
          <cell r="F76">
            <v>600040666</v>
          </cell>
          <cell r="G76" t="str">
            <v>70924155</v>
          </cell>
          <cell r="H76">
            <v>25</v>
          </cell>
          <cell r="I76" t="str">
            <v>SEJOY</v>
          </cell>
          <cell r="J76">
            <v>0</v>
          </cell>
        </row>
        <row r="77">
          <cell r="F77">
            <v>600040674</v>
          </cell>
          <cell r="G77" t="str">
            <v>48132489</v>
          </cell>
          <cell r="H77">
            <v>75</v>
          </cell>
          <cell r="I77" t="str">
            <v>SEJOY</v>
          </cell>
          <cell r="J77">
            <v>0</v>
          </cell>
        </row>
        <row r="78">
          <cell r="F78">
            <v>600040682</v>
          </cell>
          <cell r="G78" t="str">
            <v>70924244</v>
          </cell>
          <cell r="H78">
            <v>50</v>
          </cell>
          <cell r="I78" t="str">
            <v>SEJOY</v>
          </cell>
          <cell r="J78">
            <v>50</v>
          </cell>
        </row>
        <row r="79">
          <cell r="F79">
            <v>600040747</v>
          </cell>
          <cell r="G79" t="str">
            <v>70924180</v>
          </cell>
          <cell r="H79">
            <v>25</v>
          </cell>
          <cell r="I79" t="str">
            <v>SEJOY</v>
          </cell>
          <cell r="J79">
            <v>25</v>
          </cell>
        </row>
        <row r="80">
          <cell r="F80">
            <v>600040755</v>
          </cell>
          <cell r="G80" t="str">
            <v>70924228</v>
          </cell>
          <cell r="H80">
            <v>25</v>
          </cell>
          <cell r="I80" t="str">
            <v>SEJOY</v>
          </cell>
          <cell r="J80">
            <v>25</v>
          </cell>
        </row>
        <row r="81">
          <cell r="F81">
            <v>600040771</v>
          </cell>
          <cell r="G81" t="str">
            <v>70924261</v>
          </cell>
          <cell r="H81">
            <v>75</v>
          </cell>
          <cell r="I81" t="str">
            <v>SEJOY</v>
          </cell>
          <cell r="J81">
            <v>75</v>
          </cell>
        </row>
        <row r="82">
          <cell r="F82">
            <v>600040704</v>
          </cell>
          <cell r="G82" t="str">
            <v>70924279</v>
          </cell>
          <cell r="H82">
            <v>50</v>
          </cell>
          <cell r="I82" t="str">
            <v>SEJOY</v>
          </cell>
          <cell r="J82">
            <v>0</v>
          </cell>
        </row>
        <row r="83">
          <cell r="F83">
            <v>600040739</v>
          </cell>
          <cell r="G83" t="str">
            <v>70924341</v>
          </cell>
          <cell r="H83">
            <v>25</v>
          </cell>
          <cell r="I83" t="str">
            <v>SEJOY</v>
          </cell>
          <cell r="J83">
            <v>25</v>
          </cell>
        </row>
        <row r="84">
          <cell r="F84">
            <v>600040763</v>
          </cell>
          <cell r="G84" t="str">
            <v>70924147</v>
          </cell>
          <cell r="H84">
            <v>75</v>
          </cell>
          <cell r="I84" t="str">
            <v>SEJOY</v>
          </cell>
          <cell r="J84">
            <v>0</v>
          </cell>
        </row>
        <row r="85">
          <cell r="F85">
            <v>600040780</v>
          </cell>
          <cell r="G85" t="str">
            <v>70924317</v>
          </cell>
          <cell r="H85">
            <v>25</v>
          </cell>
          <cell r="I85" t="str">
            <v>SEJOY</v>
          </cell>
          <cell r="J85">
            <v>0</v>
          </cell>
        </row>
        <row r="86">
          <cell r="F86">
            <v>600040798</v>
          </cell>
          <cell r="G86" t="str">
            <v>47611740</v>
          </cell>
          <cell r="H86">
            <v>25</v>
          </cell>
          <cell r="I86" t="str">
            <v>SEJOY</v>
          </cell>
          <cell r="J86">
            <v>25</v>
          </cell>
        </row>
        <row r="87">
          <cell r="F87">
            <v>600040828</v>
          </cell>
          <cell r="G87" t="str">
            <v>70924350</v>
          </cell>
          <cell r="H87">
            <v>25</v>
          </cell>
          <cell r="I87" t="str">
            <v>SEJOY</v>
          </cell>
          <cell r="J87">
            <v>25</v>
          </cell>
        </row>
        <row r="88">
          <cell r="F88">
            <v>600040852</v>
          </cell>
          <cell r="G88" t="str">
            <v>70924287</v>
          </cell>
          <cell r="H88">
            <v>25</v>
          </cell>
          <cell r="I88" t="str">
            <v>SEJOY</v>
          </cell>
          <cell r="J88">
            <v>25</v>
          </cell>
        </row>
        <row r="89">
          <cell r="F89">
            <v>600040887</v>
          </cell>
          <cell r="G89" t="str">
            <v>70924325</v>
          </cell>
          <cell r="H89">
            <v>25</v>
          </cell>
          <cell r="I89" t="str">
            <v>SEJOY</v>
          </cell>
          <cell r="J89">
            <v>25</v>
          </cell>
        </row>
        <row r="90">
          <cell r="F90">
            <v>600040895</v>
          </cell>
          <cell r="G90" t="str">
            <v>70924198</v>
          </cell>
          <cell r="H90">
            <v>50</v>
          </cell>
          <cell r="I90" t="str">
            <v>SEJOY</v>
          </cell>
          <cell r="J90">
            <v>0</v>
          </cell>
        </row>
        <row r="91">
          <cell r="F91">
            <v>600040909</v>
          </cell>
          <cell r="G91" t="str">
            <v>67774351</v>
          </cell>
          <cell r="H91">
            <v>50</v>
          </cell>
          <cell r="I91" t="str">
            <v>SEJOY</v>
          </cell>
          <cell r="J91">
            <v>0</v>
          </cell>
        </row>
        <row r="92">
          <cell r="F92">
            <v>600041077</v>
          </cell>
          <cell r="G92" t="str">
            <v>47611898</v>
          </cell>
          <cell r="H92">
            <v>925</v>
          </cell>
          <cell r="I92" t="str">
            <v>SEJOY</v>
          </cell>
          <cell r="J92">
            <v>925</v>
          </cell>
        </row>
        <row r="93">
          <cell r="F93">
            <v>600041123</v>
          </cell>
          <cell r="G93" t="str">
            <v>65993276</v>
          </cell>
          <cell r="H93">
            <v>975</v>
          </cell>
          <cell r="I93" t="str">
            <v>SEJOY</v>
          </cell>
          <cell r="J93">
            <v>975</v>
          </cell>
        </row>
        <row r="94">
          <cell r="F94">
            <v>600041140</v>
          </cell>
          <cell r="G94" t="str">
            <v>65993250</v>
          </cell>
          <cell r="H94">
            <v>850</v>
          </cell>
          <cell r="I94" t="str">
            <v>SEJOY</v>
          </cell>
          <cell r="J94">
            <v>0</v>
          </cell>
        </row>
        <row r="95">
          <cell r="F95">
            <v>600041158</v>
          </cell>
          <cell r="G95" t="str">
            <v>65993497</v>
          </cell>
          <cell r="H95">
            <v>1075</v>
          </cell>
          <cell r="I95" t="str">
            <v>SEJOY</v>
          </cell>
          <cell r="J95">
            <v>0</v>
          </cell>
        </row>
        <row r="96">
          <cell r="F96">
            <v>600171710</v>
          </cell>
          <cell r="G96" t="str">
            <v>61385379</v>
          </cell>
          <cell r="H96">
            <v>400</v>
          </cell>
          <cell r="I96" t="str">
            <v>SEJOY</v>
          </cell>
          <cell r="J96">
            <v>0</v>
          </cell>
        </row>
        <row r="97">
          <cell r="F97">
            <v>600171442</v>
          </cell>
          <cell r="G97" t="str">
            <v>61385425</v>
          </cell>
          <cell r="H97">
            <v>200</v>
          </cell>
          <cell r="I97" t="str">
            <v>SEJOY</v>
          </cell>
          <cell r="J97">
            <v>0</v>
          </cell>
        </row>
        <row r="98">
          <cell r="F98">
            <v>651040370</v>
          </cell>
          <cell r="G98" t="str">
            <v>27441253</v>
          </cell>
          <cell r="H98">
            <v>225</v>
          </cell>
          <cell r="I98" t="str">
            <v>SEJOY</v>
          </cell>
          <cell r="J98">
            <v>0</v>
          </cell>
        </row>
        <row r="99">
          <cell r="F99">
            <v>661000273</v>
          </cell>
          <cell r="G99" t="str">
            <v>71212311</v>
          </cell>
          <cell r="H99">
            <v>225</v>
          </cell>
          <cell r="I99" t="str">
            <v>SEJOY</v>
          </cell>
          <cell r="J99">
            <v>0</v>
          </cell>
        </row>
        <row r="100">
          <cell r="F100">
            <v>691000557</v>
          </cell>
          <cell r="G100" t="str">
            <v>71341021</v>
          </cell>
          <cell r="H100">
            <v>150</v>
          </cell>
          <cell r="I100" t="str">
            <v>SEJOY</v>
          </cell>
          <cell r="J100">
            <v>0</v>
          </cell>
        </row>
        <row r="101">
          <cell r="F101">
            <v>691002711</v>
          </cell>
          <cell r="G101" t="str">
            <v>24802328</v>
          </cell>
          <cell r="H101">
            <v>225</v>
          </cell>
          <cell r="I101" t="str">
            <v>SEJOY</v>
          </cell>
          <cell r="J101">
            <v>0</v>
          </cell>
        </row>
        <row r="102">
          <cell r="F102">
            <v>691003599</v>
          </cell>
          <cell r="G102" t="str">
            <v>24843717</v>
          </cell>
          <cell r="H102">
            <v>25</v>
          </cell>
          <cell r="I102" t="str">
            <v>SEJOY</v>
          </cell>
          <cell r="J102">
            <v>25</v>
          </cell>
        </row>
        <row r="103">
          <cell r="F103">
            <v>691004188</v>
          </cell>
          <cell r="G103" t="str">
            <v>27378942</v>
          </cell>
          <cell r="H103">
            <v>25</v>
          </cell>
          <cell r="I103" t="str">
            <v>SEJOY</v>
          </cell>
          <cell r="J103">
            <v>25</v>
          </cell>
        </row>
        <row r="104">
          <cell r="F104">
            <v>691008442</v>
          </cell>
          <cell r="G104" t="str">
            <v>03935591</v>
          </cell>
          <cell r="H104">
            <v>25</v>
          </cell>
          <cell r="I104" t="str">
            <v>SEJOY</v>
          </cell>
          <cell r="J104">
            <v>0</v>
          </cell>
        </row>
        <row r="105">
          <cell r="F105">
            <v>691009619</v>
          </cell>
          <cell r="G105" t="str">
            <v>04235380</v>
          </cell>
          <cell r="H105">
            <v>250</v>
          </cell>
          <cell r="I105" t="str">
            <v>SEJOY</v>
          </cell>
          <cell r="J105">
            <v>0</v>
          </cell>
        </row>
        <row r="106">
          <cell r="F106">
            <v>691011273</v>
          </cell>
          <cell r="G106" t="str">
            <v>01899635</v>
          </cell>
          <cell r="H106">
            <v>275</v>
          </cell>
          <cell r="I106" t="str">
            <v>SEJOY</v>
          </cell>
          <cell r="J106">
            <v>275</v>
          </cell>
        </row>
        <row r="107">
          <cell r="F107">
            <v>691011320</v>
          </cell>
          <cell r="G107" t="str">
            <v>04101600</v>
          </cell>
          <cell r="H107">
            <v>25</v>
          </cell>
          <cell r="I107" t="str">
            <v>SEJOY</v>
          </cell>
          <cell r="J107">
            <v>0</v>
          </cell>
        </row>
        <row r="108">
          <cell r="F108">
            <v>691013543</v>
          </cell>
          <cell r="G108" t="str">
            <v>07341415</v>
          </cell>
          <cell r="H108">
            <v>200</v>
          </cell>
          <cell r="I108" t="str">
            <v>SEJOY</v>
          </cell>
          <cell r="J108">
            <v>0</v>
          </cell>
        </row>
        <row r="109">
          <cell r="F109">
            <v>691013560</v>
          </cell>
          <cell r="G109" t="str">
            <v>07844468</v>
          </cell>
          <cell r="H109">
            <v>25</v>
          </cell>
          <cell r="I109" t="str">
            <v>SEJOY</v>
          </cell>
          <cell r="J109">
            <v>0</v>
          </cell>
        </row>
        <row r="110">
          <cell r="F110">
            <v>600036332</v>
          </cell>
          <cell r="G110" t="str">
            <v>47611570</v>
          </cell>
          <cell r="H110">
            <v>25</v>
          </cell>
          <cell r="I110" t="str">
            <v>SEJOY</v>
          </cell>
          <cell r="J110">
            <v>25</v>
          </cell>
        </row>
        <row r="111">
          <cell r="F111">
            <v>600021327</v>
          </cell>
          <cell r="G111" t="str">
            <v>70922306</v>
          </cell>
          <cell r="H111">
            <v>300</v>
          </cell>
          <cell r="I111" t="str">
            <v>SEJOY</v>
          </cell>
          <cell r="J111">
            <v>0</v>
          </cell>
        </row>
        <row r="112">
          <cell r="F112">
            <v>600020916</v>
          </cell>
          <cell r="G112" t="str">
            <v>48135411</v>
          </cell>
          <cell r="H112">
            <v>525</v>
          </cell>
          <cell r="I112" t="str">
            <v>SEJOY</v>
          </cell>
          <cell r="J112">
            <v>0</v>
          </cell>
        </row>
        <row r="113">
          <cell r="F113">
            <v>600005208</v>
          </cell>
          <cell r="G113" t="str">
            <v>49366629</v>
          </cell>
          <cell r="H113">
            <v>750</v>
          </cell>
          <cell r="I113" t="str">
            <v>SEJOY</v>
          </cell>
          <cell r="J113">
            <v>0</v>
          </cell>
        </row>
        <row r="114">
          <cell r="F114">
            <v>600005275</v>
          </cell>
          <cell r="G114" t="str">
            <v>25140493</v>
          </cell>
          <cell r="H114">
            <v>550</v>
          </cell>
          <cell r="I114" t="str">
            <v>SEJOY</v>
          </cell>
          <cell r="J114">
            <v>0</v>
          </cell>
        </row>
        <row r="115">
          <cell r="F115">
            <v>600005305</v>
          </cell>
          <cell r="G115" t="str">
            <v>25147846</v>
          </cell>
          <cell r="H115">
            <v>725</v>
          </cell>
          <cell r="I115" t="str">
            <v>SEJOY</v>
          </cell>
          <cell r="J115">
            <v>0</v>
          </cell>
        </row>
        <row r="116">
          <cell r="F116">
            <v>600005356</v>
          </cell>
          <cell r="G116" t="str">
            <v>25604325</v>
          </cell>
          <cell r="H116">
            <v>275</v>
          </cell>
          <cell r="I116" t="str">
            <v>SEJOY</v>
          </cell>
          <cell r="J116">
            <v>0</v>
          </cell>
        </row>
        <row r="117">
          <cell r="F117">
            <v>600005364</v>
          </cell>
          <cell r="G117" t="str">
            <v>25607375</v>
          </cell>
          <cell r="H117">
            <v>1150</v>
          </cell>
          <cell r="I117" t="str">
            <v>SEJOY</v>
          </cell>
          <cell r="J117">
            <v>0</v>
          </cell>
        </row>
        <row r="118">
          <cell r="F118">
            <v>600001121</v>
          </cell>
          <cell r="G118" t="str">
            <v>25612778</v>
          </cell>
          <cell r="H118">
            <v>300</v>
          </cell>
          <cell r="I118" t="str">
            <v>SEJOY</v>
          </cell>
          <cell r="J118">
            <v>0</v>
          </cell>
        </row>
        <row r="119">
          <cell r="F119">
            <v>600036367</v>
          </cell>
          <cell r="G119" t="str">
            <v>63833352</v>
          </cell>
          <cell r="H119">
            <v>100</v>
          </cell>
          <cell r="I119" t="str">
            <v>SEJOY</v>
          </cell>
          <cell r="J119">
            <v>100</v>
          </cell>
        </row>
        <row r="120">
          <cell r="F120">
            <v>600036855</v>
          </cell>
          <cell r="G120" t="str">
            <v>64936350</v>
          </cell>
          <cell r="H120">
            <v>50</v>
          </cell>
          <cell r="I120" t="str">
            <v>SEJOY</v>
          </cell>
          <cell r="J120">
            <v>50</v>
          </cell>
        </row>
        <row r="121">
          <cell r="F121">
            <v>600036880</v>
          </cell>
          <cell r="G121" t="str">
            <v>64936368</v>
          </cell>
          <cell r="H121">
            <v>25</v>
          </cell>
          <cell r="I121" t="str">
            <v>SEJOY</v>
          </cell>
          <cell r="J121">
            <v>25</v>
          </cell>
        </row>
        <row r="122">
          <cell r="F122">
            <v>600036936</v>
          </cell>
          <cell r="G122" t="str">
            <v>63108232</v>
          </cell>
          <cell r="H122">
            <v>50</v>
          </cell>
          <cell r="I122" t="str">
            <v>SEJOY</v>
          </cell>
          <cell r="J122">
            <v>50</v>
          </cell>
        </row>
        <row r="123">
          <cell r="F123">
            <v>600036952</v>
          </cell>
          <cell r="G123" t="str">
            <v>65993373</v>
          </cell>
          <cell r="H123">
            <v>50</v>
          </cell>
          <cell r="I123" t="str">
            <v>SEJOY</v>
          </cell>
          <cell r="J123">
            <v>0</v>
          </cell>
        </row>
        <row r="124">
          <cell r="F124">
            <v>600036294</v>
          </cell>
          <cell r="G124" t="str">
            <v>60447869</v>
          </cell>
          <cell r="H124">
            <v>50</v>
          </cell>
          <cell r="I124" t="str">
            <v>SEJOY</v>
          </cell>
          <cell r="J124">
            <v>50</v>
          </cell>
        </row>
        <row r="125">
          <cell r="F125">
            <v>600036243</v>
          </cell>
          <cell r="G125" t="str">
            <v>47611588</v>
          </cell>
          <cell r="H125">
            <v>50</v>
          </cell>
          <cell r="I125" t="str">
            <v>SEJOY</v>
          </cell>
          <cell r="J125">
            <v>50</v>
          </cell>
        </row>
        <row r="126">
          <cell r="F126">
            <v>600036499</v>
          </cell>
          <cell r="G126" t="str">
            <v>63833387</v>
          </cell>
          <cell r="H126">
            <v>50</v>
          </cell>
          <cell r="I126" t="str">
            <v>SEJOY</v>
          </cell>
          <cell r="J126">
            <v>0</v>
          </cell>
        </row>
        <row r="127">
          <cell r="F127">
            <v>600036618</v>
          </cell>
          <cell r="G127" t="str">
            <v>63108259</v>
          </cell>
          <cell r="H127">
            <v>50</v>
          </cell>
          <cell r="I127" t="str">
            <v>SEJOY</v>
          </cell>
          <cell r="J127">
            <v>50</v>
          </cell>
        </row>
        <row r="128">
          <cell r="F128">
            <v>600036685</v>
          </cell>
          <cell r="G128" t="str">
            <v>47611600</v>
          </cell>
          <cell r="H128">
            <v>50</v>
          </cell>
          <cell r="I128" t="str">
            <v>SEJOY</v>
          </cell>
          <cell r="J128">
            <v>0</v>
          </cell>
        </row>
        <row r="129">
          <cell r="F129">
            <v>600036707</v>
          </cell>
          <cell r="G129" t="str">
            <v>70991502</v>
          </cell>
          <cell r="H129">
            <v>25</v>
          </cell>
          <cell r="I129" t="str">
            <v>SEJOY</v>
          </cell>
          <cell r="J129">
            <v>0</v>
          </cell>
        </row>
        <row r="130">
          <cell r="F130">
            <v>600037371</v>
          </cell>
          <cell r="G130" t="str">
            <v>60447354</v>
          </cell>
          <cell r="H130">
            <v>225</v>
          </cell>
          <cell r="I130" t="str">
            <v>SEJOY</v>
          </cell>
          <cell r="J130">
            <v>0</v>
          </cell>
        </row>
        <row r="131">
          <cell r="F131">
            <v>600036791</v>
          </cell>
          <cell r="G131" t="str">
            <v>47611596</v>
          </cell>
          <cell r="H131">
            <v>50</v>
          </cell>
          <cell r="I131" t="str">
            <v>SEJOY</v>
          </cell>
          <cell r="J131">
            <v>50</v>
          </cell>
        </row>
        <row r="132">
          <cell r="F132">
            <v>600036804</v>
          </cell>
          <cell r="G132" t="str">
            <v>63833361</v>
          </cell>
          <cell r="H132">
            <v>25</v>
          </cell>
          <cell r="I132" t="str">
            <v>SEJOY</v>
          </cell>
          <cell r="J132">
            <v>25</v>
          </cell>
        </row>
        <row r="133">
          <cell r="F133">
            <v>600036961</v>
          </cell>
          <cell r="G133" t="str">
            <v>63833344</v>
          </cell>
          <cell r="H133">
            <v>50</v>
          </cell>
          <cell r="I133" t="str">
            <v>SEJOY</v>
          </cell>
          <cell r="J133">
            <v>0</v>
          </cell>
        </row>
        <row r="134">
          <cell r="F134">
            <v>600037185</v>
          </cell>
          <cell r="G134" t="str">
            <v>61388343</v>
          </cell>
          <cell r="H134">
            <v>900</v>
          </cell>
          <cell r="I134" t="str">
            <v>SEJOY</v>
          </cell>
          <cell r="J134">
            <v>0</v>
          </cell>
        </row>
        <row r="135">
          <cell r="F135">
            <v>600037231</v>
          </cell>
          <cell r="G135" t="str">
            <v>61388424</v>
          </cell>
          <cell r="H135">
            <v>1875</v>
          </cell>
          <cell r="I135" t="str">
            <v>SEJOY</v>
          </cell>
          <cell r="J135">
            <v>1875</v>
          </cell>
        </row>
        <row r="136">
          <cell r="F136">
            <v>600037274</v>
          </cell>
          <cell r="G136" t="str">
            <v>61388408</v>
          </cell>
          <cell r="H136">
            <v>1400</v>
          </cell>
          <cell r="I136" t="str">
            <v>SEJOY</v>
          </cell>
          <cell r="J136">
            <v>0</v>
          </cell>
        </row>
        <row r="137">
          <cell r="F137">
            <v>600037282</v>
          </cell>
          <cell r="G137" t="str">
            <v>61388459</v>
          </cell>
          <cell r="H137">
            <v>1175</v>
          </cell>
          <cell r="I137" t="str">
            <v>SEJOY</v>
          </cell>
          <cell r="J137">
            <v>1175</v>
          </cell>
        </row>
        <row r="138">
          <cell r="F138">
            <v>600037291</v>
          </cell>
          <cell r="G138" t="str">
            <v>47611863</v>
          </cell>
          <cell r="H138">
            <v>1725</v>
          </cell>
          <cell r="I138" t="str">
            <v>SEJOY</v>
          </cell>
          <cell r="J138">
            <v>0</v>
          </cell>
        </row>
        <row r="139">
          <cell r="F139">
            <v>600037401</v>
          </cell>
          <cell r="G139" t="str">
            <v>61388432</v>
          </cell>
          <cell r="H139">
            <v>950</v>
          </cell>
          <cell r="I139" t="str">
            <v>SEJOY</v>
          </cell>
          <cell r="J139">
            <v>950</v>
          </cell>
        </row>
        <row r="140">
          <cell r="F140">
            <v>600037452</v>
          </cell>
          <cell r="G140" t="str">
            <v>48132306</v>
          </cell>
          <cell r="H140">
            <v>1900</v>
          </cell>
          <cell r="I140" t="str">
            <v>SEJOY</v>
          </cell>
          <cell r="J140">
            <v>0</v>
          </cell>
        </row>
        <row r="141">
          <cell r="F141">
            <v>600037487</v>
          </cell>
          <cell r="G141" t="str">
            <v>61388483</v>
          </cell>
          <cell r="H141">
            <v>1525</v>
          </cell>
          <cell r="I141" t="str">
            <v>SEJOY</v>
          </cell>
          <cell r="J141">
            <v>0</v>
          </cell>
        </row>
        <row r="142">
          <cell r="F142">
            <v>600037509</v>
          </cell>
          <cell r="G142" t="str">
            <v>61388530</v>
          </cell>
          <cell r="H142">
            <v>1375</v>
          </cell>
          <cell r="I142" t="str">
            <v>SEJOY</v>
          </cell>
          <cell r="J142">
            <v>0</v>
          </cell>
        </row>
        <row r="143">
          <cell r="F143">
            <v>612300765</v>
          </cell>
          <cell r="G143" t="str">
            <v>70102058</v>
          </cell>
          <cell r="H143">
            <v>25</v>
          </cell>
          <cell r="I143" t="str">
            <v>SEJOY</v>
          </cell>
          <cell r="J143">
            <v>25</v>
          </cell>
        </row>
        <row r="144">
          <cell r="F144">
            <v>650031393</v>
          </cell>
          <cell r="G144" t="str">
            <v>26769051</v>
          </cell>
          <cell r="H144">
            <v>200</v>
          </cell>
          <cell r="I144" t="str">
            <v>SEJOY</v>
          </cell>
          <cell r="J144">
            <v>0</v>
          </cell>
        </row>
        <row r="145">
          <cell r="F145">
            <v>691003980</v>
          </cell>
          <cell r="G145" t="str">
            <v>24169811</v>
          </cell>
          <cell r="H145">
            <v>50</v>
          </cell>
          <cell r="I145" t="str">
            <v>SEJOY</v>
          </cell>
          <cell r="J145">
            <v>0</v>
          </cell>
        </row>
        <row r="146">
          <cell r="F146">
            <v>691006482</v>
          </cell>
          <cell r="G146" t="str">
            <v>28895410</v>
          </cell>
          <cell r="H146">
            <v>400</v>
          </cell>
          <cell r="I146" t="str">
            <v>SEJOY</v>
          </cell>
          <cell r="J146">
            <v>0</v>
          </cell>
        </row>
        <row r="147">
          <cell r="F147">
            <v>691009783</v>
          </cell>
          <cell r="G147" t="str">
            <v>71294350</v>
          </cell>
          <cell r="H147">
            <v>50</v>
          </cell>
          <cell r="I147" t="str">
            <v>SEJOY</v>
          </cell>
          <cell r="J147">
            <v>0</v>
          </cell>
        </row>
        <row r="148">
          <cell r="F148">
            <v>691011745</v>
          </cell>
          <cell r="G148" t="str">
            <v>06090664</v>
          </cell>
          <cell r="H148">
            <v>125</v>
          </cell>
          <cell r="I148" t="str">
            <v>SEJOY</v>
          </cell>
          <cell r="J148">
            <v>0</v>
          </cell>
        </row>
        <row r="149">
          <cell r="F149">
            <v>600036553</v>
          </cell>
          <cell r="G149" t="str">
            <v>63109719</v>
          </cell>
          <cell r="H149">
            <v>50</v>
          </cell>
          <cell r="I149" t="str">
            <v>SEJOY</v>
          </cell>
          <cell r="J149">
            <v>0</v>
          </cell>
        </row>
        <row r="150">
          <cell r="F150">
            <v>600036995</v>
          </cell>
          <cell r="G150" t="str">
            <v>49624628</v>
          </cell>
          <cell r="H150">
            <v>25</v>
          </cell>
          <cell r="I150" t="str">
            <v>SEJOY</v>
          </cell>
          <cell r="J150">
            <v>0</v>
          </cell>
        </row>
        <row r="151">
          <cell r="F151">
            <v>600020932</v>
          </cell>
          <cell r="G151" t="str">
            <v>25108093</v>
          </cell>
          <cell r="H151">
            <v>425</v>
          </cell>
          <cell r="I151" t="str">
            <v>SEJOY</v>
          </cell>
          <cell r="J151">
            <v>0</v>
          </cell>
        </row>
        <row r="152">
          <cell r="F152">
            <v>600005046</v>
          </cell>
          <cell r="G152" t="str">
            <v>60444916</v>
          </cell>
          <cell r="H152">
            <v>400</v>
          </cell>
          <cell r="I152" t="str">
            <v>SEJOY</v>
          </cell>
          <cell r="J152">
            <v>0</v>
          </cell>
        </row>
        <row r="153">
          <cell r="F153">
            <v>600005267</v>
          </cell>
          <cell r="G153" t="str">
            <v>61054682</v>
          </cell>
          <cell r="H153">
            <v>625</v>
          </cell>
          <cell r="I153" t="str">
            <v>SEJOY</v>
          </cell>
          <cell r="J153">
            <v>0</v>
          </cell>
        </row>
        <row r="154">
          <cell r="F154">
            <v>600000222</v>
          </cell>
          <cell r="G154" t="str">
            <v>61379310</v>
          </cell>
          <cell r="H154">
            <v>25</v>
          </cell>
          <cell r="I154" t="str">
            <v>SEJOY</v>
          </cell>
          <cell r="J154">
            <v>0</v>
          </cell>
        </row>
        <row r="155">
          <cell r="F155">
            <v>600000231</v>
          </cell>
          <cell r="G155" t="str">
            <v>25765710</v>
          </cell>
          <cell r="H155">
            <v>25</v>
          </cell>
          <cell r="I155" t="str">
            <v>SEJOY</v>
          </cell>
          <cell r="J155">
            <v>0</v>
          </cell>
        </row>
        <row r="156">
          <cell r="F156">
            <v>600036413</v>
          </cell>
          <cell r="G156" t="str">
            <v>60437961</v>
          </cell>
          <cell r="H156">
            <v>25</v>
          </cell>
          <cell r="I156" t="str">
            <v>SEJOY</v>
          </cell>
          <cell r="J156">
            <v>0</v>
          </cell>
        </row>
        <row r="157">
          <cell r="F157">
            <v>600036537</v>
          </cell>
          <cell r="G157" t="str">
            <v>60437928</v>
          </cell>
          <cell r="H157">
            <v>25</v>
          </cell>
          <cell r="I157" t="str">
            <v>SEJOY</v>
          </cell>
          <cell r="J157">
            <v>0</v>
          </cell>
        </row>
        <row r="158">
          <cell r="F158">
            <v>600036545</v>
          </cell>
          <cell r="G158" t="str">
            <v>63109701</v>
          </cell>
          <cell r="H158">
            <v>50</v>
          </cell>
          <cell r="I158" t="str">
            <v>SEJOY</v>
          </cell>
          <cell r="J158">
            <v>0</v>
          </cell>
        </row>
        <row r="159">
          <cell r="F159">
            <v>600036235</v>
          </cell>
          <cell r="G159" t="str">
            <v>48135542</v>
          </cell>
          <cell r="H159">
            <v>25</v>
          </cell>
          <cell r="I159" t="str">
            <v>SEJOY</v>
          </cell>
          <cell r="J159">
            <v>0</v>
          </cell>
        </row>
        <row r="160">
          <cell r="F160">
            <v>600036448</v>
          </cell>
          <cell r="G160" t="str">
            <v>63832267</v>
          </cell>
          <cell r="H160">
            <v>25</v>
          </cell>
          <cell r="I160" t="str">
            <v>SEJOY</v>
          </cell>
          <cell r="J160">
            <v>0</v>
          </cell>
        </row>
        <row r="161">
          <cell r="F161">
            <v>600036456</v>
          </cell>
          <cell r="G161" t="str">
            <v>60437944</v>
          </cell>
          <cell r="H161">
            <v>50</v>
          </cell>
          <cell r="I161" t="str">
            <v>SEJOY</v>
          </cell>
          <cell r="J161">
            <v>0</v>
          </cell>
        </row>
        <row r="162">
          <cell r="F162">
            <v>600036529</v>
          </cell>
          <cell r="G162" t="str">
            <v>63109735</v>
          </cell>
          <cell r="H162">
            <v>25</v>
          </cell>
          <cell r="I162" t="str">
            <v>SEJOY</v>
          </cell>
          <cell r="J162">
            <v>0</v>
          </cell>
        </row>
        <row r="163">
          <cell r="F163">
            <v>600036570</v>
          </cell>
          <cell r="G163" t="str">
            <v>63832291</v>
          </cell>
          <cell r="H163">
            <v>25</v>
          </cell>
          <cell r="I163" t="str">
            <v>SEJOY</v>
          </cell>
          <cell r="J163">
            <v>25</v>
          </cell>
        </row>
        <row r="164">
          <cell r="F164">
            <v>600036677</v>
          </cell>
          <cell r="G164" t="str">
            <v>63832305</v>
          </cell>
          <cell r="H164">
            <v>50</v>
          </cell>
          <cell r="I164" t="str">
            <v>SEJOY</v>
          </cell>
          <cell r="J164">
            <v>0</v>
          </cell>
        </row>
        <row r="165">
          <cell r="F165">
            <v>600036723</v>
          </cell>
          <cell r="G165" t="str">
            <v>70992193</v>
          </cell>
          <cell r="H165">
            <v>50</v>
          </cell>
          <cell r="I165" t="str">
            <v>SEJOY</v>
          </cell>
          <cell r="J165">
            <v>0</v>
          </cell>
        </row>
        <row r="166">
          <cell r="F166">
            <v>600036758</v>
          </cell>
          <cell r="G166" t="str">
            <v>63832275</v>
          </cell>
          <cell r="H166">
            <v>25</v>
          </cell>
          <cell r="I166" t="str">
            <v>SEJOY</v>
          </cell>
          <cell r="J166">
            <v>0</v>
          </cell>
        </row>
        <row r="167">
          <cell r="F167">
            <v>600037444</v>
          </cell>
          <cell r="G167" t="str">
            <v>60437197</v>
          </cell>
          <cell r="H167">
            <v>600</v>
          </cell>
          <cell r="I167" t="str">
            <v>SEJOY</v>
          </cell>
          <cell r="J167">
            <v>0</v>
          </cell>
        </row>
        <row r="168">
          <cell r="F168">
            <v>600036812</v>
          </cell>
          <cell r="G168" t="str">
            <v>63109727</v>
          </cell>
          <cell r="H168">
            <v>25</v>
          </cell>
          <cell r="I168" t="str">
            <v>SEJOY</v>
          </cell>
          <cell r="J168">
            <v>0</v>
          </cell>
        </row>
        <row r="169">
          <cell r="F169">
            <v>600036898</v>
          </cell>
          <cell r="G169" t="str">
            <v>63832313</v>
          </cell>
          <cell r="H169">
            <v>25</v>
          </cell>
          <cell r="I169" t="str">
            <v>SEJOY</v>
          </cell>
          <cell r="J169">
            <v>0</v>
          </cell>
        </row>
        <row r="170">
          <cell r="F170">
            <v>600037002</v>
          </cell>
          <cell r="G170" t="str">
            <v>63832259</v>
          </cell>
          <cell r="H170">
            <v>25</v>
          </cell>
          <cell r="I170" t="str">
            <v>SEJOY</v>
          </cell>
          <cell r="J170">
            <v>0</v>
          </cell>
        </row>
        <row r="171">
          <cell r="F171">
            <v>600037045</v>
          </cell>
          <cell r="G171" t="str">
            <v>49367463</v>
          </cell>
          <cell r="H171">
            <v>1775</v>
          </cell>
          <cell r="I171" t="str">
            <v>SEJOY</v>
          </cell>
          <cell r="J171">
            <v>0</v>
          </cell>
        </row>
        <row r="172">
          <cell r="F172">
            <v>600037118</v>
          </cell>
          <cell r="G172" t="str">
            <v>49367609</v>
          </cell>
          <cell r="H172">
            <v>750</v>
          </cell>
          <cell r="I172" t="str">
            <v>SEJOY</v>
          </cell>
          <cell r="J172">
            <v>0</v>
          </cell>
        </row>
        <row r="173">
          <cell r="F173">
            <v>600037126</v>
          </cell>
          <cell r="G173" t="str">
            <v>60437073</v>
          </cell>
          <cell r="H173">
            <v>600</v>
          </cell>
          <cell r="I173" t="str">
            <v>SEJOY</v>
          </cell>
          <cell r="J173">
            <v>0</v>
          </cell>
        </row>
        <row r="174">
          <cell r="F174">
            <v>600037258</v>
          </cell>
          <cell r="G174" t="str">
            <v>60437936</v>
          </cell>
          <cell r="H174">
            <v>250</v>
          </cell>
          <cell r="I174" t="str">
            <v>SEJOY</v>
          </cell>
          <cell r="J174">
            <v>0</v>
          </cell>
        </row>
        <row r="175">
          <cell r="F175">
            <v>600037380</v>
          </cell>
          <cell r="G175" t="str">
            <v>61386685</v>
          </cell>
          <cell r="H175">
            <v>1700</v>
          </cell>
          <cell r="I175" t="str">
            <v>SEJOY</v>
          </cell>
          <cell r="J175">
            <v>0</v>
          </cell>
        </row>
        <row r="176">
          <cell r="F176">
            <v>600037410</v>
          </cell>
          <cell r="G176" t="str">
            <v>60437189</v>
          </cell>
          <cell r="H176">
            <v>700</v>
          </cell>
          <cell r="I176" t="str">
            <v>SEJOY</v>
          </cell>
          <cell r="J176">
            <v>0</v>
          </cell>
        </row>
        <row r="177">
          <cell r="F177">
            <v>600037436</v>
          </cell>
          <cell r="G177" t="str">
            <v>61388254</v>
          </cell>
          <cell r="H177">
            <v>850</v>
          </cell>
          <cell r="I177" t="str">
            <v>SEJOY</v>
          </cell>
          <cell r="J177">
            <v>0</v>
          </cell>
        </row>
        <row r="178">
          <cell r="F178">
            <v>600037517</v>
          </cell>
          <cell r="G178" t="str">
            <v>61387363</v>
          </cell>
          <cell r="H178">
            <v>1275</v>
          </cell>
          <cell r="I178" t="str">
            <v>SEJOY</v>
          </cell>
          <cell r="J178">
            <v>0</v>
          </cell>
        </row>
        <row r="179">
          <cell r="F179">
            <v>600037525</v>
          </cell>
          <cell r="G179" t="str">
            <v>61386782</v>
          </cell>
          <cell r="H179">
            <v>1100</v>
          </cell>
          <cell r="I179" t="str">
            <v>SEJOY</v>
          </cell>
          <cell r="J179">
            <v>0</v>
          </cell>
        </row>
        <row r="180">
          <cell r="F180">
            <v>691009341</v>
          </cell>
          <cell r="G180" t="str">
            <v>04101383</v>
          </cell>
          <cell r="H180">
            <v>25</v>
          </cell>
          <cell r="I180" t="str">
            <v>SEJOY</v>
          </cell>
          <cell r="J180">
            <v>0</v>
          </cell>
        </row>
        <row r="181">
          <cell r="F181">
            <v>691013705</v>
          </cell>
          <cell r="G181" t="str">
            <v>08781117</v>
          </cell>
          <cell r="H181">
            <v>50</v>
          </cell>
          <cell r="I181" t="str">
            <v>SEJOY</v>
          </cell>
          <cell r="J181">
            <v>0</v>
          </cell>
        </row>
        <row r="182">
          <cell r="F182">
            <v>600021009</v>
          </cell>
          <cell r="G182" t="str">
            <v>70107084</v>
          </cell>
          <cell r="H182">
            <v>325</v>
          </cell>
          <cell r="I182" t="str">
            <v>SEJOY</v>
          </cell>
          <cell r="J182">
            <v>0</v>
          </cell>
        </row>
        <row r="183">
          <cell r="F183">
            <v>600005534</v>
          </cell>
          <cell r="G183" t="str">
            <v>60446234</v>
          </cell>
          <cell r="H183">
            <v>900</v>
          </cell>
          <cell r="I183" t="str">
            <v>SEJOY</v>
          </cell>
          <cell r="J183">
            <v>0</v>
          </cell>
        </row>
        <row r="184">
          <cell r="F184">
            <v>600000249</v>
          </cell>
          <cell r="G184" t="str">
            <v>60437171</v>
          </cell>
          <cell r="H184">
            <v>25</v>
          </cell>
          <cell r="I184" t="str">
            <v>SEJOY</v>
          </cell>
          <cell r="J184">
            <v>0</v>
          </cell>
        </row>
        <row r="185">
          <cell r="F185">
            <v>600000257</v>
          </cell>
          <cell r="G185" t="str">
            <v>25143701</v>
          </cell>
          <cell r="H185">
            <v>25</v>
          </cell>
          <cell r="I185" t="str">
            <v>SEJOY</v>
          </cell>
          <cell r="J185">
            <v>0</v>
          </cell>
        </row>
        <row r="186">
          <cell r="F186">
            <v>600000273</v>
          </cell>
          <cell r="G186" t="str">
            <v>25642863</v>
          </cell>
          <cell r="H186">
            <v>25</v>
          </cell>
          <cell r="I186" t="str">
            <v>SEJOY</v>
          </cell>
          <cell r="J186">
            <v>0</v>
          </cell>
        </row>
        <row r="187">
          <cell r="F187">
            <v>600037568</v>
          </cell>
          <cell r="G187" t="str">
            <v>61381560</v>
          </cell>
          <cell r="H187">
            <v>25</v>
          </cell>
          <cell r="I187" t="str">
            <v>SEJOY</v>
          </cell>
          <cell r="J187">
            <v>0</v>
          </cell>
        </row>
        <row r="188">
          <cell r="F188">
            <v>600037550</v>
          </cell>
          <cell r="G188" t="str">
            <v>61381551</v>
          </cell>
          <cell r="H188">
            <v>25</v>
          </cell>
          <cell r="I188" t="str">
            <v>SEJOY</v>
          </cell>
          <cell r="J188">
            <v>0</v>
          </cell>
        </row>
        <row r="189">
          <cell r="F189">
            <v>600037606</v>
          </cell>
          <cell r="G189" t="str">
            <v>75030845</v>
          </cell>
          <cell r="H189">
            <v>25</v>
          </cell>
          <cell r="I189" t="str">
            <v>SEJOY</v>
          </cell>
          <cell r="J189">
            <v>0</v>
          </cell>
        </row>
        <row r="190">
          <cell r="F190">
            <v>600037614</v>
          </cell>
          <cell r="G190" t="str">
            <v>61386162</v>
          </cell>
          <cell r="H190">
            <v>25</v>
          </cell>
          <cell r="I190" t="str">
            <v>SEJOY</v>
          </cell>
          <cell r="J190">
            <v>0</v>
          </cell>
        </row>
        <row r="191">
          <cell r="F191">
            <v>600037649</v>
          </cell>
          <cell r="G191" t="str">
            <v>75030837</v>
          </cell>
          <cell r="H191">
            <v>25</v>
          </cell>
          <cell r="I191" t="str">
            <v>SEJOY</v>
          </cell>
          <cell r="J191">
            <v>0</v>
          </cell>
        </row>
        <row r="192">
          <cell r="F192">
            <v>600037657</v>
          </cell>
          <cell r="G192" t="str">
            <v>75030861</v>
          </cell>
          <cell r="H192">
            <v>50</v>
          </cell>
          <cell r="I192" t="str">
            <v>SEJOY</v>
          </cell>
          <cell r="J192">
            <v>0</v>
          </cell>
        </row>
        <row r="193">
          <cell r="F193">
            <v>600037959</v>
          </cell>
          <cell r="G193" t="str">
            <v>61386014</v>
          </cell>
          <cell r="H193">
            <v>25</v>
          </cell>
          <cell r="I193" t="str">
            <v>SEJOY</v>
          </cell>
          <cell r="J193">
            <v>0</v>
          </cell>
        </row>
        <row r="194">
          <cell r="F194">
            <v>600037967</v>
          </cell>
          <cell r="G194" t="str">
            <v>61386171</v>
          </cell>
          <cell r="H194">
            <v>50</v>
          </cell>
          <cell r="I194" t="str">
            <v>SEJOY</v>
          </cell>
          <cell r="J194">
            <v>0</v>
          </cell>
        </row>
        <row r="195">
          <cell r="F195">
            <v>600037983</v>
          </cell>
          <cell r="G195" t="str">
            <v>65991257</v>
          </cell>
          <cell r="H195">
            <v>25</v>
          </cell>
          <cell r="I195" t="str">
            <v>SEJOY</v>
          </cell>
          <cell r="J195">
            <v>0</v>
          </cell>
        </row>
        <row r="196">
          <cell r="F196">
            <v>600037991</v>
          </cell>
          <cell r="G196" t="str">
            <v>65991249</v>
          </cell>
          <cell r="H196">
            <v>25</v>
          </cell>
          <cell r="I196" t="str">
            <v>SEJOY</v>
          </cell>
          <cell r="J196">
            <v>0</v>
          </cell>
        </row>
        <row r="197">
          <cell r="F197">
            <v>600038009</v>
          </cell>
          <cell r="G197" t="str">
            <v>65991001</v>
          </cell>
          <cell r="H197">
            <v>50</v>
          </cell>
          <cell r="I197" t="str">
            <v>SEJOY</v>
          </cell>
          <cell r="J197">
            <v>0</v>
          </cell>
        </row>
        <row r="198">
          <cell r="F198">
            <v>600038017</v>
          </cell>
          <cell r="G198" t="str">
            <v>65990994</v>
          </cell>
          <cell r="H198">
            <v>50</v>
          </cell>
          <cell r="I198" t="str">
            <v>SEJOY</v>
          </cell>
          <cell r="J198">
            <v>0</v>
          </cell>
        </row>
        <row r="199">
          <cell r="F199">
            <v>600038025</v>
          </cell>
          <cell r="G199" t="str">
            <v>63829908</v>
          </cell>
          <cell r="H199">
            <v>25</v>
          </cell>
          <cell r="I199" t="str">
            <v>SEJOY</v>
          </cell>
          <cell r="J199">
            <v>0</v>
          </cell>
        </row>
        <row r="200">
          <cell r="F200">
            <v>600038033</v>
          </cell>
          <cell r="G200" t="str">
            <v>63829916</v>
          </cell>
          <cell r="H200">
            <v>25</v>
          </cell>
          <cell r="I200" t="str">
            <v>SEJOY</v>
          </cell>
          <cell r="J200">
            <v>0</v>
          </cell>
        </row>
        <row r="201">
          <cell r="F201">
            <v>600038041</v>
          </cell>
          <cell r="G201" t="str">
            <v>75030811</v>
          </cell>
          <cell r="H201">
            <v>25</v>
          </cell>
          <cell r="I201" t="str">
            <v>SEJOY</v>
          </cell>
          <cell r="J201">
            <v>0</v>
          </cell>
        </row>
        <row r="202">
          <cell r="F202">
            <v>600038068</v>
          </cell>
          <cell r="G202" t="str">
            <v>75030829</v>
          </cell>
          <cell r="H202">
            <v>50</v>
          </cell>
          <cell r="I202" t="str">
            <v>SEJOY</v>
          </cell>
          <cell r="J202">
            <v>0</v>
          </cell>
        </row>
        <row r="203">
          <cell r="F203">
            <v>600038076</v>
          </cell>
          <cell r="G203" t="str">
            <v>75030853</v>
          </cell>
          <cell r="H203">
            <v>50</v>
          </cell>
          <cell r="I203" t="str">
            <v>SEJOY</v>
          </cell>
          <cell r="J203">
            <v>0</v>
          </cell>
        </row>
        <row r="204">
          <cell r="F204">
            <v>600038092</v>
          </cell>
          <cell r="G204" t="str">
            <v>75030870</v>
          </cell>
          <cell r="H204">
            <v>25</v>
          </cell>
          <cell r="I204" t="str">
            <v>SEJOY</v>
          </cell>
          <cell r="J204">
            <v>0</v>
          </cell>
        </row>
        <row r="205">
          <cell r="F205">
            <v>600038106</v>
          </cell>
          <cell r="G205" t="str">
            <v>70872392</v>
          </cell>
          <cell r="H205">
            <v>25</v>
          </cell>
          <cell r="I205" t="str">
            <v>SEJOY</v>
          </cell>
          <cell r="J205">
            <v>0</v>
          </cell>
        </row>
        <row r="206">
          <cell r="F206">
            <v>600038114</v>
          </cell>
          <cell r="G206" t="str">
            <v>65991184</v>
          </cell>
          <cell r="H206">
            <v>25</v>
          </cell>
          <cell r="I206" t="str">
            <v>SEJOY</v>
          </cell>
          <cell r="J206">
            <v>0</v>
          </cell>
        </row>
        <row r="207">
          <cell r="F207">
            <v>600038165</v>
          </cell>
          <cell r="G207" t="str">
            <v>62934368</v>
          </cell>
          <cell r="H207">
            <v>1175</v>
          </cell>
          <cell r="I207" t="str">
            <v>SEJOY</v>
          </cell>
          <cell r="J207">
            <v>0</v>
          </cell>
        </row>
        <row r="208">
          <cell r="F208">
            <v>600038173</v>
          </cell>
          <cell r="G208" t="str">
            <v>67799612</v>
          </cell>
          <cell r="H208">
            <v>1350</v>
          </cell>
          <cell r="I208" t="str">
            <v>SEJOY</v>
          </cell>
          <cell r="J208">
            <v>0</v>
          </cell>
        </row>
        <row r="209">
          <cell r="F209">
            <v>600038181</v>
          </cell>
          <cell r="G209" t="str">
            <v>68407904</v>
          </cell>
          <cell r="H209">
            <v>1100</v>
          </cell>
          <cell r="I209" t="str">
            <v>SEJOY</v>
          </cell>
          <cell r="J209">
            <v>0</v>
          </cell>
        </row>
        <row r="210">
          <cell r="F210">
            <v>600038220</v>
          </cell>
          <cell r="G210" t="str">
            <v>61385611</v>
          </cell>
          <cell r="H210">
            <v>500</v>
          </cell>
          <cell r="I210" t="str">
            <v>SEJOY</v>
          </cell>
          <cell r="J210">
            <v>0</v>
          </cell>
        </row>
        <row r="211">
          <cell r="F211">
            <v>600038254</v>
          </cell>
          <cell r="G211" t="str">
            <v>47611219</v>
          </cell>
          <cell r="H211">
            <v>725</v>
          </cell>
          <cell r="I211" t="str">
            <v>SEJOY</v>
          </cell>
          <cell r="J211">
            <v>0</v>
          </cell>
        </row>
        <row r="212">
          <cell r="F212">
            <v>600038262</v>
          </cell>
          <cell r="G212" t="str">
            <v>62934309</v>
          </cell>
          <cell r="H212">
            <v>600</v>
          </cell>
          <cell r="I212" t="str">
            <v>SEJOY</v>
          </cell>
          <cell r="J212">
            <v>0</v>
          </cell>
        </row>
        <row r="213">
          <cell r="F213">
            <v>600038271</v>
          </cell>
          <cell r="G213" t="str">
            <v>61385531</v>
          </cell>
          <cell r="H213">
            <v>1350</v>
          </cell>
          <cell r="I213" t="str">
            <v>SEJOY</v>
          </cell>
          <cell r="J213">
            <v>0</v>
          </cell>
        </row>
        <row r="214">
          <cell r="F214">
            <v>600038408</v>
          </cell>
          <cell r="G214" t="str">
            <v>67365213</v>
          </cell>
          <cell r="H214">
            <v>1500</v>
          </cell>
          <cell r="I214" t="str">
            <v>SEJOY</v>
          </cell>
          <cell r="J214">
            <v>0</v>
          </cell>
        </row>
        <row r="215">
          <cell r="F215">
            <v>600038483</v>
          </cell>
          <cell r="G215" t="str">
            <v>70101078</v>
          </cell>
          <cell r="H215">
            <v>1025</v>
          </cell>
          <cell r="I215" t="str">
            <v>SEJOY</v>
          </cell>
          <cell r="J215">
            <v>0</v>
          </cell>
        </row>
        <row r="216">
          <cell r="F216">
            <v>600038513</v>
          </cell>
          <cell r="G216" t="str">
            <v>61385620</v>
          </cell>
          <cell r="H216">
            <v>1475</v>
          </cell>
          <cell r="I216" t="str">
            <v>SEJOY</v>
          </cell>
          <cell r="J216">
            <v>0</v>
          </cell>
        </row>
        <row r="217">
          <cell r="F217">
            <v>600038521</v>
          </cell>
          <cell r="G217" t="str">
            <v>67365744</v>
          </cell>
          <cell r="H217">
            <v>750</v>
          </cell>
          <cell r="I217" t="str">
            <v>SEJOY</v>
          </cell>
          <cell r="J217">
            <v>0</v>
          </cell>
        </row>
        <row r="218">
          <cell r="F218">
            <v>612400506</v>
          </cell>
          <cell r="G218" t="str">
            <v>75030802</v>
          </cell>
          <cell r="H218">
            <v>25</v>
          </cell>
          <cell r="I218" t="str">
            <v>SEJOY</v>
          </cell>
          <cell r="J218">
            <v>0</v>
          </cell>
        </row>
        <row r="219">
          <cell r="F219">
            <v>691000212</v>
          </cell>
          <cell r="G219" t="str">
            <v>28197682</v>
          </cell>
          <cell r="H219">
            <v>525</v>
          </cell>
          <cell r="I219" t="str">
            <v>SEJOY</v>
          </cell>
          <cell r="J219">
            <v>0</v>
          </cell>
        </row>
        <row r="220">
          <cell r="F220">
            <v>691004412</v>
          </cell>
          <cell r="G220" t="str">
            <v>71294015</v>
          </cell>
          <cell r="H220">
            <v>25</v>
          </cell>
          <cell r="I220" t="str">
            <v>SEJOY</v>
          </cell>
          <cell r="J220">
            <v>0</v>
          </cell>
        </row>
        <row r="221">
          <cell r="F221">
            <v>691008345</v>
          </cell>
          <cell r="G221" t="str">
            <v>04303881</v>
          </cell>
          <cell r="H221">
            <v>50</v>
          </cell>
          <cell r="I221" t="str">
            <v>SEJOY</v>
          </cell>
          <cell r="J221">
            <v>0</v>
          </cell>
        </row>
        <row r="222">
          <cell r="F222">
            <v>691006229</v>
          </cell>
          <cell r="G222" t="str">
            <v>24191876</v>
          </cell>
          <cell r="H222">
            <v>25</v>
          </cell>
          <cell r="I222" t="str">
            <v>SEJOY</v>
          </cell>
          <cell r="J222">
            <v>0</v>
          </cell>
        </row>
        <row r="223">
          <cell r="F223">
            <v>691009805</v>
          </cell>
          <cell r="G223" t="str">
            <v>06007104</v>
          </cell>
          <cell r="H223">
            <v>25</v>
          </cell>
          <cell r="I223" t="str">
            <v>SEJOY</v>
          </cell>
          <cell r="J223">
            <v>0</v>
          </cell>
        </row>
        <row r="224">
          <cell r="F224">
            <v>691011079</v>
          </cell>
          <cell r="G224" t="str">
            <v>04194896</v>
          </cell>
          <cell r="H224">
            <v>25</v>
          </cell>
          <cell r="I224" t="str">
            <v>SEJOY</v>
          </cell>
          <cell r="J224">
            <v>0</v>
          </cell>
        </row>
        <row r="225">
          <cell r="F225">
            <v>600006301</v>
          </cell>
          <cell r="G225" t="str">
            <v>63672359</v>
          </cell>
          <cell r="H225">
            <v>175</v>
          </cell>
          <cell r="I225" t="str">
            <v>SEJOY</v>
          </cell>
          <cell r="J225">
            <v>0</v>
          </cell>
        </row>
        <row r="226">
          <cell r="F226">
            <v>600006387</v>
          </cell>
          <cell r="G226" t="str">
            <v>49629077</v>
          </cell>
          <cell r="H226">
            <v>1550</v>
          </cell>
          <cell r="I226" t="str">
            <v>SEJOY</v>
          </cell>
          <cell r="J226">
            <v>0</v>
          </cell>
        </row>
        <row r="227">
          <cell r="F227">
            <v>600006441</v>
          </cell>
          <cell r="G227" t="str">
            <v>25618440</v>
          </cell>
          <cell r="H227">
            <v>375</v>
          </cell>
          <cell r="I227" t="str">
            <v>SEJOY</v>
          </cell>
          <cell r="J227">
            <v>0</v>
          </cell>
        </row>
        <row r="228">
          <cell r="F228">
            <v>600006450</v>
          </cell>
          <cell r="G228" t="str">
            <v>25614851</v>
          </cell>
          <cell r="H228">
            <v>350</v>
          </cell>
          <cell r="I228" t="str">
            <v>SEJOY</v>
          </cell>
          <cell r="J228">
            <v>0</v>
          </cell>
        </row>
        <row r="229">
          <cell r="F229">
            <v>600039986</v>
          </cell>
          <cell r="G229" t="str">
            <v>75031604</v>
          </cell>
          <cell r="H229">
            <v>25</v>
          </cell>
          <cell r="I229" t="str">
            <v>SEJOY</v>
          </cell>
          <cell r="J229">
            <v>25</v>
          </cell>
        </row>
        <row r="230">
          <cell r="F230">
            <v>600040101</v>
          </cell>
          <cell r="G230" t="str">
            <v>70919593</v>
          </cell>
          <cell r="H230">
            <v>25</v>
          </cell>
          <cell r="I230" t="str">
            <v>SEJOY</v>
          </cell>
          <cell r="J230">
            <v>0</v>
          </cell>
        </row>
        <row r="231">
          <cell r="F231">
            <v>600040135</v>
          </cell>
          <cell r="G231" t="str">
            <v>70920257</v>
          </cell>
          <cell r="H231">
            <v>25</v>
          </cell>
          <cell r="I231" t="str">
            <v>SEJOY</v>
          </cell>
          <cell r="J231">
            <v>25</v>
          </cell>
        </row>
        <row r="232">
          <cell r="F232">
            <v>600040151</v>
          </cell>
          <cell r="G232" t="str">
            <v>70920818</v>
          </cell>
          <cell r="H232">
            <v>50</v>
          </cell>
          <cell r="I232" t="str">
            <v>SEJOY</v>
          </cell>
          <cell r="J232">
            <v>50</v>
          </cell>
        </row>
        <row r="233">
          <cell r="F233">
            <v>600040160</v>
          </cell>
          <cell r="G233" t="str">
            <v>70918317</v>
          </cell>
          <cell r="H233">
            <v>50</v>
          </cell>
          <cell r="I233" t="str">
            <v>SEJOY</v>
          </cell>
          <cell r="J233">
            <v>50</v>
          </cell>
        </row>
        <row r="234">
          <cell r="F234">
            <v>600040178</v>
          </cell>
          <cell r="G234" t="str">
            <v>70884498</v>
          </cell>
          <cell r="H234">
            <v>50</v>
          </cell>
          <cell r="I234" t="str">
            <v>SEJOY</v>
          </cell>
          <cell r="J234">
            <v>50</v>
          </cell>
        </row>
        <row r="235">
          <cell r="F235">
            <v>600040186</v>
          </cell>
          <cell r="G235" t="str">
            <v>70920796</v>
          </cell>
          <cell r="H235">
            <v>50</v>
          </cell>
          <cell r="I235" t="str">
            <v>SEJOY</v>
          </cell>
          <cell r="J235">
            <v>50</v>
          </cell>
        </row>
        <row r="236">
          <cell r="F236">
            <v>600040313</v>
          </cell>
          <cell r="G236" t="str">
            <v>70884471</v>
          </cell>
          <cell r="H236">
            <v>25</v>
          </cell>
          <cell r="I236" t="str">
            <v>SEJOY</v>
          </cell>
          <cell r="J236">
            <v>25</v>
          </cell>
        </row>
        <row r="237">
          <cell r="F237">
            <v>600040348</v>
          </cell>
          <cell r="G237" t="str">
            <v>70884480</v>
          </cell>
          <cell r="H237">
            <v>75</v>
          </cell>
          <cell r="I237" t="str">
            <v>SEJOY</v>
          </cell>
          <cell r="J237">
            <v>75</v>
          </cell>
        </row>
        <row r="238">
          <cell r="F238">
            <v>600040364</v>
          </cell>
          <cell r="G238" t="str">
            <v>70885168</v>
          </cell>
          <cell r="H238">
            <v>725</v>
          </cell>
          <cell r="I238" t="str">
            <v>SEJOY</v>
          </cell>
          <cell r="J238">
            <v>0</v>
          </cell>
        </row>
        <row r="239">
          <cell r="F239">
            <v>600040381</v>
          </cell>
          <cell r="G239" t="str">
            <v>61386618</v>
          </cell>
          <cell r="H239">
            <v>1275</v>
          </cell>
          <cell r="I239" t="str">
            <v>SEJOY</v>
          </cell>
          <cell r="J239">
            <v>0</v>
          </cell>
        </row>
        <row r="240">
          <cell r="F240">
            <v>600040461</v>
          </cell>
          <cell r="G240" t="str">
            <v>45246025</v>
          </cell>
          <cell r="H240">
            <v>625</v>
          </cell>
          <cell r="I240" t="str">
            <v>SEJOY</v>
          </cell>
          <cell r="J240">
            <v>0</v>
          </cell>
        </row>
        <row r="241">
          <cell r="F241">
            <v>600040496</v>
          </cell>
          <cell r="G241" t="str">
            <v>63832836</v>
          </cell>
          <cell r="H241">
            <v>975</v>
          </cell>
          <cell r="I241" t="str">
            <v>SEJOY</v>
          </cell>
          <cell r="J241">
            <v>0</v>
          </cell>
        </row>
        <row r="242">
          <cell r="F242">
            <v>600040577</v>
          </cell>
          <cell r="G242" t="str">
            <v>61386898</v>
          </cell>
          <cell r="H242">
            <v>1025</v>
          </cell>
          <cell r="I242" t="str">
            <v>SEJOY</v>
          </cell>
          <cell r="J242">
            <v>0</v>
          </cell>
        </row>
        <row r="243">
          <cell r="F243">
            <v>600040585</v>
          </cell>
          <cell r="G243" t="str">
            <v>61381233</v>
          </cell>
          <cell r="H243">
            <v>1425</v>
          </cell>
          <cell r="I243" t="str">
            <v>SEJOY</v>
          </cell>
          <cell r="J243">
            <v>0</v>
          </cell>
        </row>
        <row r="244">
          <cell r="F244">
            <v>600171434</v>
          </cell>
          <cell r="G244" t="str">
            <v>70831025</v>
          </cell>
          <cell r="H244">
            <v>325</v>
          </cell>
          <cell r="I244" t="str">
            <v>SEJOY</v>
          </cell>
          <cell r="J244">
            <v>0</v>
          </cell>
        </row>
        <row r="245">
          <cell r="F245">
            <v>610350722</v>
          </cell>
          <cell r="G245" t="str">
            <v>00067563</v>
          </cell>
          <cell r="H245">
            <v>75</v>
          </cell>
          <cell r="I245" t="str">
            <v>SEJOY</v>
          </cell>
          <cell r="J245">
            <v>0</v>
          </cell>
        </row>
        <row r="246">
          <cell r="F246">
            <v>612800334</v>
          </cell>
          <cell r="G246" t="str">
            <v>70884501</v>
          </cell>
          <cell r="H246">
            <v>50</v>
          </cell>
          <cell r="I246" t="str">
            <v>SEJOY</v>
          </cell>
          <cell r="J246">
            <v>50</v>
          </cell>
        </row>
        <row r="247">
          <cell r="F247">
            <v>691002541</v>
          </cell>
          <cell r="G247" t="str">
            <v>24744093</v>
          </cell>
          <cell r="H247">
            <v>50</v>
          </cell>
          <cell r="I247" t="str">
            <v>SEJOY</v>
          </cell>
          <cell r="J247">
            <v>0</v>
          </cell>
        </row>
        <row r="248">
          <cell r="F248">
            <v>691003611</v>
          </cell>
          <cell r="G248" t="str">
            <v>71341463</v>
          </cell>
          <cell r="H248">
            <v>25</v>
          </cell>
          <cell r="I248" t="str">
            <v>SEJOY</v>
          </cell>
          <cell r="J248">
            <v>25</v>
          </cell>
        </row>
        <row r="249">
          <cell r="F249">
            <v>691010331</v>
          </cell>
          <cell r="G249" t="str">
            <v>05431697</v>
          </cell>
          <cell r="H249">
            <v>100</v>
          </cell>
          <cell r="I249" t="str">
            <v>SEJOY</v>
          </cell>
          <cell r="J249">
            <v>0</v>
          </cell>
        </row>
        <row r="250">
          <cell r="F250">
            <v>691011583</v>
          </cell>
          <cell r="G250" t="str">
            <v>07020724</v>
          </cell>
          <cell r="H250">
            <v>25</v>
          </cell>
          <cell r="I250" t="str">
            <v>SEJOY</v>
          </cell>
          <cell r="J250">
            <v>25</v>
          </cell>
        </row>
        <row r="251">
          <cell r="F251">
            <v>691012750</v>
          </cell>
          <cell r="G251" t="str">
            <v>28959396</v>
          </cell>
          <cell r="H251">
            <v>25</v>
          </cell>
          <cell r="I251" t="str">
            <v>SEJOY</v>
          </cell>
          <cell r="J251">
            <v>0</v>
          </cell>
        </row>
        <row r="252">
          <cell r="F252">
            <v>600040968</v>
          </cell>
          <cell r="G252" t="str">
            <v>47610182</v>
          </cell>
          <cell r="H252">
            <v>25</v>
          </cell>
          <cell r="I252" t="str">
            <v>SEJOY</v>
          </cell>
          <cell r="J252">
            <v>0</v>
          </cell>
        </row>
        <row r="253">
          <cell r="F253">
            <v>600041034</v>
          </cell>
          <cell r="G253" t="str">
            <v>62930591</v>
          </cell>
          <cell r="H253">
            <v>50</v>
          </cell>
          <cell r="I253" t="str">
            <v>SEJOY</v>
          </cell>
          <cell r="J253">
            <v>50</v>
          </cell>
        </row>
        <row r="254">
          <cell r="F254">
            <v>600040879</v>
          </cell>
          <cell r="G254" t="str">
            <v>47610140</v>
          </cell>
          <cell r="H254">
            <v>25</v>
          </cell>
          <cell r="I254" t="str">
            <v>SEJOY</v>
          </cell>
          <cell r="J254">
            <v>25</v>
          </cell>
        </row>
        <row r="255">
          <cell r="F255">
            <v>600040925</v>
          </cell>
          <cell r="G255" t="str">
            <v>70926271</v>
          </cell>
          <cell r="H255">
            <v>25</v>
          </cell>
          <cell r="I255" t="str">
            <v>SEJOY</v>
          </cell>
          <cell r="J255">
            <v>0</v>
          </cell>
        </row>
        <row r="256">
          <cell r="F256">
            <v>600040933</v>
          </cell>
          <cell r="G256" t="str">
            <v>63831571</v>
          </cell>
          <cell r="H256">
            <v>50</v>
          </cell>
          <cell r="I256" t="str">
            <v>SEJOY</v>
          </cell>
          <cell r="J256">
            <v>0</v>
          </cell>
        </row>
        <row r="257">
          <cell r="F257">
            <v>600040941</v>
          </cell>
          <cell r="G257" t="str">
            <v>63831538</v>
          </cell>
          <cell r="H257">
            <v>25</v>
          </cell>
          <cell r="I257" t="str">
            <v>SEJOY</v>
          </cell>
          <cell r="J257">
            <v>25</v>
          </cell>
        </row>
        <row r="258">
          <cell r="F258">
            <v>600040950</v>
          </cell>
          <cell r="G258" t="str">
            <v>63831520</v>
          </cell>
          <cell r="H258">
            <v>50</v>
          </cell>
          <cell r="I258" t="str">
            <v>SEJOY</v>
          </cell>
          <cell r="J258">
            <v>0</v>
          </cell>
        </row>
        <row r="259">
          <cell r="F259">
            <v>600040984</v>
          </cell>
          <cell r="G259" t="str">
            <v>48132365</v>
          </cell>
          <cell r="H259">
            <v>50</v>
          </cell>
          <cell r="I259" t="str">
            <v>SEJOY</v>
          </cell>
          <cell r="J259">
            <v>50</v>
          </cell>
        </row>
        <row r="260">
          <cell r="F260">
            <v>600041026</v>
          </cell>
          <cell r="G260" t="str">
            <v>70828237</v>
          </cell>
          <cell r="H260">
            <v>25</v>
          </cell>
          <cell r="I260" t="str">
            <v>SEJOY</v>
          </cell>
          <cell r="J260">
            <v>0</v>
          </cell>
        </row>
        <row r="261">
          <cell r="F261">
            <v>600041042</v>
          </cell>
          <cell r="G261" t="str">
            <v>70100012</v>
          </cell>
          <cell r="H261">
            <v>50</v>
          </cell>
          <cell r="I261" t="str">
            <v>SEJOY</v>
          </cell>
          <cell r="J261">
            <v>50</v>
          </cell>
        </row>
        <row r="262">
          <cell r="F262">
            <v>600041051</v>
          </cell>
          <cell r="G262" t="str">
            <v>70886202</v>
          </cell>
          <cell r="H262">
            <v>50</v>
          </cell>
          <cell r="I262" t="str">
            <v>SEJOY</v>
          </cell>
          <cell r="J262">
            <v>0</v>
          </cell>
        </row>
        <row r="263">
          <cell r="F263">
            <v>600041221</v>
          </cell>
          <cell r="G263" t="str">
            <v>71008314</v>
          </cell>
          <cell r="H263">
            <v>950</v>
          </cell>
          <cell r="I263" t="str">
            <v>SEJOY</v>
          </cell>
          <cell r="J263">
            <v>0</v>
          </cell>
        </row>
        <row r="264">
          <cell r="F264">
            <v>600041352</v>
          </cell>
          <cell r="G264" t="str">
            <v>70885451</v>
          </cell>
          <cell r="H264">
            <v>275</v>
          </cell>
          <cell r="I264" t="str">
            <v>SEJOY</v>
          </cell>
          <cell r="J264">
            <v>0</v>
          </cell>
        </row>
        <row r="265">
          <cell r="F265">
            <v>600041361</v>
          </cell>
          <cell r="G265" t="str">
            <v>70888825</v>
          </cell>
          <cell r="H265">
            <v>925</v>
          </cell>
          <cell r="I265" t="str">
            <v>SEJOY</v>
          </cell>
          <cell r="J265">
            <v>0</v>
          </cell>
        </row>
        <row r="266">
          <cell r="F266">
            <v>600170080</v>
          </cell>
          <cell r="G266" t="str">
            <v>00497070</v>
          </cell>
          <cell r="H266">
            <v>1475</v>
          </cell>
          <cell r="I266" t="str">
            <v>SEJOY</v>
          </cell>
          <cell r="J266">
            <v>0</v>
          </cell>
        </row>
        <row r="267">
          <cell r="F267">
            <v>650068238</v>
          </cell>
          <cell r="G267" t="str">
            <v>27095487</v>
          </cell>
          <cell r="H267">
            <v>25</v>
          </cell>
          <cell r="I267" t="str">
            <v>SEJOY</v>
          </cell>
          <cell r="J267">
            <v>0</v>
          </cell>
        </row>
        <row r="268">
          <cell r="F268">
            <v>650069595</v>
          </cell>
          <cell r="G268" t="str">
            <v>27091619</v>
          </cell>
          <cell r="H268">
            <v>375</v>
          </cell>
          <cell r="I268" t="str">
            <v>SEJOY</v>
          </cell>
          <cell r="J268">
            <v>0</v>
          </cell>
        </row>
        <row r="269">
          <cell r="F269">
            <v>651035341</v>
          </cell>
          <cell r="G269" t="str">
            <v>26471043</v>
          </cell>
          <cell r="H269">
            <v>25</v>
          </cell>
          <cell r="I269" t="str">
            <v>SEJOY</v>
          </cell>
          <cell r="J269">
            <v>0</v>
          </cell>
        </row>
        <row r="270">
          <cell r="F270">
            <v>691007578</v>
          </cell>
          <cell r="G270" t="str">
            <v>03336883</v>
          </cell>
          <cell r="H270">
            <v>25</v>
          </cell>
          <cell r="I270" t="str">
            <v>SEJOY</v>
          </cell>
          <cell r="J270">
            <v>0</v>
          </cell>
        </row>
        <row r="271">
          <cell r="F271">
            <v>691014426</v>
          </cell>
          <cell r="G271" t="str">
            <v>09783121</v>
          </cell>
          <cell r="H271">
            <v>25</v>
          </cell>
          <cell r="I271" t="str">
            <v>SEJOY</v>
          </cell>
          <cell r="J271">
            <v>0</v>
          </cell>
        </row>
        <row r="272">
          <cell r="F272">
            <v>600005500</v>
          </cell>
          <cell r="G272" t="str">
            <v>61384992</v>
          </cell>
          <cell r="H272">
            <v>325</v>
          </cell>
          <cell r="I272" t="str">
            <v>SEJOY</v>
          </cell>
          <cell r="J272">
            <v>0</v>
          </cell>
        </row>
        <row r="273">
          <cell r="F273">
            <v>600005569</v>
          </cell>
          <cell r="G273" t="str">
            <v>00069621</v>
          </cell>
          <cell r="H273">
            <v>375</v>
          </cell>
          <cell r="I273" t="str">
            <v>SEJOY</v>
          </cell>
          <cell r="J273">
            <v>0</v>
          </cell>
        </row>
        <row r="274">
          <cell r="F274">
            <v>600005585</v>
          </cell>
          <cell r="G274" t="str">
            <v>00638846</v>
          </cell>
          <cell r="H274">
            <v>400</v>
          </cell>
          <cell r="I274" t="str">
            <v>SEJOY</v>
          </cell>
          <cell r="J274">
            <v>0</v>
          </cell>
        </row>
        <row r="275">
          <cell r="F275">
            <v>600000265</v>
          </cell>
          <cell r="G275" t="str">
            <v>25637941</v>
          </cell>
          <cell r="H275">
            <v>25</v>
          </cell>
          <cell r="I275" t="str">
            <v>SEJOY</v>
          </cell>
          <cell r="J275">
            <v>0</v>
          </cell>
        </row>
        <row r="276">
          <cell r="F276">
            <v>600037631</v>
          </cell>
          <cell r="G276" t="str">
            <v>70882541</v>
          </cell>
          <cell r="H276">
            <v>75</v>
          </cell>
          <cell r="I276" t="str">
            <v>SEJOY</v>
          </cell>
          <cell r="J276">
            <v>0</v>
          </cell>
        </row>
        <row r="277">
          <cell r="F277">
            <v>600037703</v>
          </cell>
          <cell r="G277" t="str">
            <v>70108013</v>
          </cell>
          <cell r="H277">
            <v>50</v>
          </cell>
          <cell r="I277" t="str">
            <v>SEJOY</v>
          </cell>
          <cell r="J277">
            <v>0</v>
          </cell>
        </row>
        <row r="278">
          <cell r="F278">
            <v>600037711</v>
          </cell>
          <cell r="G278" t="str">
            <v>71008292</v>
          </cell>
          <cell r="H278">
            <v>25</v>
          </cell>
          <cell r="I278" t="str">
            <v>SEJOY</v>
          </cell>
          <cell r="J278">
            <v>0</v>
          </cell>
        </row>
        <row r="279">
          <cell r="F279">
            <v>600037886</v>
          </cell>
          <cell r="G279" t="str">
            <v>68404379</v>
          </cell>
          <cell r="H279">
            <v>50</v>
          </cell>
          <cell r="I279" t="str">
            <v>SEJOY</v>
          </cell>
          <cell r="J279">
            <v>0</v>
          </cell>
        </row>
        <row r="280">
          <cell r="F280">
            <v>600037894</v>
          </cell>
          <cell r="G280" t="str">
            <v>70098093</v>
          </cell>
          <cell r="H280">
            <v>25</v>
          </cell>
          <cell r="I280" t="str">
            <v>SEJOY</v>
          </cell>
          <cell r="J280">
            <v>0</v>
          </cell>
        </row>
        <row r="281">
          <cell r="F281">
            <v>600038203</v>
          </cell>
          <cell r="G281" t="str">
            <v>70874263</v>
          </cell>
          <cell r="H281">
            <v>1500</v>
          </cell>
          <cell r="I281" t="str">
            <v>SEJOY</v>
          </cell>
          <cell r="J281">
            <v>0</v>
          </cell>
        </row>
        <row r="282">
          <cell r="F282">
            <v>600038394</v>
          </cell>
          <cell r="G282" t="str">
            <v>61386961</v>
          </cell>
          <cell r="H282">
            <v>1600</v>
          </cell>
          <cell r="I282" t="str">
            <v>SEJOY</v>
          </cell>
          <cell r="J282">
            <v>0</v>
          </cell>
        </row>
        <row r="283">
          <cell r="F283">
            <v>600038432</v>
          </cell>
          <cell r="G283" t="str">
            <v>70107521</v>
          </cell>
          <cell r="H283">
            <v>675</v>
          </cell>
          <cell r="I283" t="str">
            <v>SEJOY</v>
          </cell>
          <cell r="J283">
            <v>0</v>
          </cell>
        </row>
        <row r="284">
          <cell r="F284">
            <v>661000010</v>
          </cell>
          <cell r="G284" t="str">
            <v>70874255</v>
          </cell>
          <cell r="H284">
            <v>25</v>
          </cell>
          <cell r="I284" t="str">
            <v>SEJOY</v>
          </cell>
          <cell r="J284">
            <v>0</v>
          </cell>
        </row>
        <row r="285">
          <cell r="F285">
            <v>661000036</v>
          </cell>
          <cell r="G285" t="str">
            <v>70879273</v>
          </cell>
          <cell r="H285">
            <v>25</v>
          </cell>
          <cell r="I285" t="str">
            <v>SEJOY</v>
          </cell>
          <cell r="J285">
            <v>0</v>
          </cell>
        </row>
        <row r="286">
          <cell r="F286">
            <v>661102106</v>
          </cell>
          <cell r="G286" t="str">
            <v>75077451</v>
          </cell>
          <cell r="H286">
            <v>25</v>
          </cell>
          <cell r="I286" t="str">
            <v>SEJOY</v>
          </cell>
          <cell r="J286">
            <v>0</v>
          </cell>
        </row>
        <row r="287">
          <cell r="F287">
            <v>661102513</v>
          </cell>
          <cell r="G287" t="str">
            <v>71340858</v>
          </cell>
          <cell r="H287">
            <v>50</v>
          </cell>
          <cell r="I287" t="str">
            <v>SEJOY</v>
          </cell>
          <cell r="J287">
            <v>0</v>
          </cell>
        </row>
        <row r="288">
          <cell r="F288">
            <v>691006237</v>
          </cell>
          <cell r="G288" t="str">
            <v>02616289</v>
          </cell>
          <cell r="H288">
            <v>25</v>
          </cell>
          <cell r="I288" t="str">
            <v>SEJOY</v>
          </cell>
          <cell r="J288">
            <v>0</v>
          </cell>
        </row>
        <row r="289">
          <cell r="F289">
            <v>600021114</v>
          </cell>
          <cell r="G289" t="str">
            <v>68379919</v>
          </cell>
          <cell r="H289">
            <v>275</v>
          </cell>
          <cell r="I289" t="str">
            <v>SEJOY</v>
          </cell>
          <cell r="J289">
            <v>0</v>
          </cell>
        </row>
        <row r="290">
          <cell r="F290">
            <v>600005593</v>
          </cell>
          <cell r="G290" t="str">
            <v>25058843</v>
          </cell>
          <cell r="H290">
            <v>300</v>
          </cell>
          <cell r="I290" t="str">
            <v>SEJOY</v>
          </cell>
          <cell r="J290">
            <v>0</v>
          </cell>
        </row>
        <row r="291">
          <cell r="F291">
            <v>600006158</v>
          </cell>
          <cell r="G291" t="str">
            <v>48589373</v>
          </cell>
          <cell r="H291">
            <v>200</v>
          </cell>
          <cell r="I291" t="str">
            <v>SEJOY</v>
          </cell>
          <cell r="J291">
            <v>0</v>
          </cell>
        </row>
        <row r="292">
          <cell r="F292">
            <v>600038530</v>
          </cell>
          <cell r="G292" t="str">
            <v>70845905</v>
          </cell>
          <cell r="H292">
            <v>700</v>
          </cell>
          <cell r="I292" t="str">
            <v>SEJOY</v>
          </cell>
          <cell r="J292">
            <v>0</v>
          </cell>
        </row>
        <row r="293">
          <cell r="F293">
            <v>600038572</v>
          </cell>
          <cell r="G293" t="str">
            <v>70974152</v>
          </cell>
          <cell r="H293">
            <v>75</v>
          </cell>
          <cell r="I293" t="str">
            <v>SEJOY</v>
          </cell>
          <cell r="J293">
            <v>0</v>
          </cell>
        </row>
        <row r="294">
          <cell r="F294">
            <v>600038599</v>
          </cell>
          <cell r="G294" t="str">
            <v>70974144</v>
          </cell>
          <cell r="H294">
            <v>50</v>
          </cell>
          <cell r="I294" t="str">
            <v>SEJOY</v>
          </cell>
          <cell r="J294">
            <v>0</v>
          </cell>
        </row>
        <row r="295">
          <cell r="F295">
            <v>600038629</v>
          </cell>
          <cell r="G295" t="str">
            <v>70974161</v>
          </cell>
          <cell r="H295">
            <v>100</v>
          </cell>
          <cell r="I295" t="str">
            <v>SEJOY</v>
          </cell>
          <cell r="J295">
            <v>0</v>
          </cell>
        </row>
        <row r="296">
          <cell r="F296">
            <v>600038653</v>
          </cell>
          <cell r="G296" t="str">
            <v>70974179</v>
          </cell>
          <cell r="H296">
            <v>25</v>
          </cell>
          <cell r="I296" t="str">
            <v>SEJOY</v>
          </cell>
          <cell r="J296">
            <v>0</v>
          </cell>
        </row>
        <row r="297">
          <cell r="F297">
            <v>600039021</v>
          </cell>
          <cell r="G297" t="str">
            <v>48133876</v>
          </cell>
          <cell r="H297">
            <v>2375</v>
          </cell>
          <cell r="I297" t="str">
            <v>SEJOY</v>
          </cell>
          <cell r="J297">
            <v>0</v>
          </cell>
        </row>
        <row r="298">
          <cell r="F298">
            <v>600039234</v>
          </cell>
          <cell r="G298" t="str">
            <v>48133884</v>
          </cell>
          <cell r="H298">
            <v>1275</v>
          </cell>
          <cell r="I298" t="str">
            <v>SEJOY</v>
          </cell>
          <cell r="J298">
            <v>0</v>
          </cell>
        </row>
        <row r="299">
          <cell r="F299">
            <v>661000168</v>
          </cell>
          <cell r="G299" t="str">
            <v>75031370</v>
          </cell>
          <cell r="H299">
            <v>50</v>
          </cell>
          <cell r="I299" t="str">
            <v>SEJOY</v>
          </cell>
          <cell r="J299">
            <v>0</v>
          </cell>
        </row>
        <row r="300">
          <cell r="F300">
            <v>600006433</v>
          </cell>
          <cell r="G300" t="str">
            <v>00638871</v>
          </cell>
          <cell r="H300">
            <v>800</v>
          </cell>
          <cell r="I300" t="str">
            <v>SEJOY</v>
          </cell>
          <cell r="J300">
            <v>0</v>
          </cell>
        </row>
        <row r="301">
          <cell r="F301">
            <v>600006654</v>
          </cell>
          <cell r="G301" t="str">
            <v>25687344</v>
          </cell>
          <cell r="H301">
            <v>625</v>
          </cell>
          <cell r="I301" t="str">
            <v>SEJOY</v>
          </cell>
          <cell r="J301">
            <v>0</v>
          </cell>
        </row>
        <row r="302">
          <cell r="F302">
            <v>600040453</v>
          </cell>
          <cell r="G302" t="str">
            <v>63832151</v>
          </cell>
          <cell r="H302">
            <v>1225</v>
          </cell>
          <cell r="I302" t="str">
            <v>SEJOY</v>
          </cell>
          <cell r="J302">
            <v>0</v>
          </cell>
        </row>
        <row r="303">
          <cell r="F303">
            <v>600039994</v>
          </cell>
          <cell r="G303" t="str">
            <v>70883394</v>
          </cell>
          <cell r="H303">
            <v>50</v>
          </cell>
          <cell r="I303" t="str">
            <v>SEJOY</v>
          </cell>
          <cell r="J303">
            <v>50</v>
          </cell>
        </row>
        <row r="304">
          <cell r="F304">
            <v>600040399</v>
          </cell>
          <cell r="G304" t="str">
            <v>60445939</v>
          </cell>
          <cell r="H304">
            <v>1125</v>
          </cell>
          <cell r="I304" t="str">
            <v>SEJOY</v>
          </cell>
          <cell r="J304">
            <v>0</v>
          </cell>
        </row>
        <row r="305">
          <cell r="F305">
            <v>600040500</v>
          </cell>
          <cell r="G305" t="str">
            <v>70918805</v>
          </cell>
          <cell r="H305">
            <v>2425</v>
          </cell>
          <cell r="I305" t="str">
            <v>SEJOY</v>
          </cell>
          <cell r="J305">
            <v>0</v>
          </cell>
        </row>
        <row r="306">
          <cell r="F306">
            <v>600040623</v>
          </cell>
          <cell r="G306" t="str">
            <v>60446005</v>
          </cell>
          <cell r="H306">
            <v>1100</v>
          </cell>
          <cell r="I306" t="str">
            <v>SEJOY</v>
          </cell>
          <cell r="J306">
            <v>0</v>
          </cell>
        </row>
        <row r="307">
          <cell r="F307">
            <v>661000133</v>
          </cell>
          <cell r="G307" t="str">
            <v>75031388</v>
          </cell>
          <cell r="H307">
            <v>25</v>
          </cell>
          <cell r="I307" t="str">
            <v>SEJOY</v>
          </cell>
          <cell r="J307">
            <v>0</v>
          </cell>
        </row>
        <row r="308">
          <cell r="F308">
            <v>661102769</v>
          </cell>
          <cell r="G308" t="str">
            <v>75116529</v>
          </cell>
          <cell r="H308">
            <v>50</v>
          </cell>
          <cell r="I308" t="str">
            <v>SEJOY</v>
          </cell>
          <cell r="J308">
            <v>0</v>
          </cell>
        </row>
        <row r="309">
          <cell r="F309">
            <v>691001375</v>
          </cell>
          <cell r="G309" t="str">
            <v>29011647</v>
          </cell>
          <cell r="H309">
            <v>75</v>
          </cell>
          <cell r="I309" t="str">
            <v>SEJOY</v>
          </cell>
          <cell r="J309">
            <v>0</v>
          </cell>
        </row>
        <row r="310">
          <cell r="F310">
            <v>691005095</v>
          </cell>
          <cell r="G310" t="str">
            <v>24215627</v>
          </cell>
          <cell r="H310">
            <v>50</v>
          </cell>
          <cell r="I310" t="str">
            <v>SEJOY</v>
          </cell>
          <cell r="J310">
            <v>0</v>
          </cell>
        </row>
        <row r="311">
          <cell r="F311">
            <v>691008531</v>
          </cell>
          <cell r="G311" t="str">
            <v>71294597</v>
          </cell>
          <cell r="H311">
            <v>50</v>
          </cell>
          <cell r="I311" t="str">
            <v>SEJOY</v>
          </cell>
          <cell r="J311">
            <v>50</v>
          </cell>
        </row>
        <row r="312">
          <cell r="F312">
            <v>600006590</v>
          </cell>
          <cell r="G312" t="str">
            <v>48114162</v>
          </cell>
          <cell r="H312">
            <v>125</v>
          </cell>
          <cell r="I312" t="str">
            <v>SEJOY</v>
          </cell>
          <cell r="J312">
            <v>0</v>
          </cell>
        </row>
        <row r="313">
          <cell r="F313">
            <v>600005836</v>
          </cell>
          <cell r="G313" t="str">
            <v>25603698</v>
          </cell>
          <cell r="H313">
            <v>400</v>
          </cell>
          <cell r="I313" t="str">
            <v>SEJOY</v>
          </cell>
          <cell r="J313">
            <v>0</v>
          </cell>
        </row>
        <row r="314">
          <cell r="F314">
            <v>600040224</v>
          </cell>
          <cell r="G314" t="str">
            <v>70987726</v>
          </cell>
          <cell r="H314">
            <v>25</v>
          </cell>
          <cell r="I314" t="str">
            <v>SEJOY</v>
          </cell>
          <cell r="J314">
            <v>0</v>
          </cell>
        </row>
        <row r="315">
          <cell r="F315">
            <v>600040232</v>
          </cell>
          <cell r="G315" t="str">
            <v>70920290</v>
          </cell>
          <cell r="H315">
            <v>50</v>
          </cell>
          <cell r="I315" t="str">
            <v>SEJOY</v>
          </cell>
          <cell r="J315">
            <v>0</v>
          </cell>
        </row>
        <row r="316">
          <cell r="F316">
            <v>600040615</v>
          </cell>
          <cell r="G316" t="str">
            <v>65992911</v>
          </cell>
          <cell r="H316">
            <v>775</v>
          </cell>
          <cell r="I316" t="str">
            <v>SEJOY</v>
          </cell>
          <cell r="J316">
            <v>0</v>
          </cell>
        </row>
        <row r="317">
          <cell r="F317">
            <v>691009449</v>
          </cell>
          <cell r="G317" t="str">
            <v>71294368</v>
          </cell>
          <cell r="H317">
            <v>25</v>
          </cell>
          <cell r="I317" t="str">
            <v>SEJOY</v>
          </cell>
          <cell r="J317">
            <v>0</v>
          </cell>
        </row>
        <row r="318">
          <cell r="F318">
            <v>600005445</v>
          </cell>
          <cell r="G318" t="str">
            <v>61456217</v>
          </cell>
          <cell r="H318">
            <v>100</v>
          </cell>
          <cell r="I318" t="str">
            <v>SEJOY</v>
          </cell>
          <cell r="J318">
            <v>0</v>
          </cell>
        </row>
        <row r="319">
          <cell r="F319">
            <v>600018415</v>
          </cell>
          <cell r="G319" t="str">
            <v>25610180</v>
          </cell>
          <cell r="H319">
            <v>25</v>
          </cell>
          <cell r="I319" t="str">
            <v>SEJOY</v>
          </cell>
          <cell r="J319">
            <v>0</v>
          </cell>
        </row>
        <row r="320">
          <cell r="F320">
            <v>600019454</v>
          </cell>
          <cell r="G320" t="str">
            <v>00638714</v>
          </cell>
          <cell r="H320">
            <v>350</v>
          </cell>
          <cell r="I320" t="str">
            <v>SEJOY</v>
          </cell>
          <cell r="J320">
            <v>0</v>
          </cell>
        </row>
        <row r="321">
          <cell r="F321">
            <v>600020169</v>
          </cell>
          <cell r="G321" t="str">
            <v>45769621</v>
          </cell>
          <cell r="H321">
            <v>300</v>
          </cell>
          <cell r="I321" t="str">
            <v>SEJOY</v>
          </cell>
          <cell r="J321">
            <v>0</v>
          </cell>
        </row>
        <row r="322">
          <cell r="F322">
            <v>600020649</v>
          </cell>
          <cell r="G322" t="str">
            <v>64936643</v>
          </cell>
          <cell r="H322">
            <v>200</v>
          </cell>
          <cell r="I322" t="str">
            <v>SEJOY</v>
          </cell>
          <cell r="J322">
            <v>0</v>
          </cell>
        </row>
        <row r="323">
          <cell r="F323">
            <v>600020657</v>
          </cell>
          <cell r="G323" t="str">
            <v>64939367</v>
          </cell>
          <cell r="H323">
            <v>225</v>
          </cell>
          <cell r="I323" t="str">
            <v>SEJOY</v>
          </cell>
          <cell r="J323">
            <v>0</v>
          </cell>
        </row>
        <row r="324">
          <cell r="F324">
            <v>600020771</v>
          </cell>
          <cell r="G324" t="str">
            <v>70837953</v>
          </cell>
          <cell r="H324">
            <v>25</v>
          </cell>
          <cell r="I324" t="str">
            <v>SEJOY</v>
          </cell>
          <cell r="J324">
            <v>0</v>
          </cell>
        </row>
        <row r="325">
          <cell r="F325">
            <v>600020789</v>
          </cell>
          <cell r="G325" t="str">
            <v>61389447</v>
          </cell>
          <cell r="H325">
            <v>250</v>
          </cell>
          <cell r="I325" t="str">
            <v>SEJOY</v>
          </cell>
          <cell r="J325">
            <v>0</v>
          </cell>
        </row>
        <row r="326">
          <cell r="F326">
            <v>600020797</v>
          </cell>
          <cell r="G326" t="str">
            <v>61388149</v>
          </cell>
          <cell r="H326">
            <v>500</v>
          </cell>
          <cell r="I326" t="str">
            <v>SEJOY</v>
          </cell>
          <cell r="J326">
            <v>0</v>
          </cell>
        </row>
        <row r="327">
          <cell r="F327">
            <v>600020801</v>
          </cell>
          <cell r="G327" t="str">
            <v>48133035</v>
          </cell>
          <cell r="H327">
            <v>325</v>
          </cell>
          <cell r="I327" t="str">
            <v>SEJOY</v>
          </cell>
          <cell r="J327">
            <v>0</v>
          </cell>
        </row>
        <row r="328">
          <cell r="F328">
            <v>600020827</v>
          </cell>
          <cell r="G328" t="str">
            <v>60436735</v>
          </cell>
          <cell r="H328">
            <v>525</v>
          </cell>
          <cell r="I328" t="str">
            <v>SEJOY</v>
          </cell>
          <cell r="J328">
            <v>0</v>
          </cell>
        </row>
        <row r="329">
          <cell r="F329">
            <v>600020835</v>
          </cell>
          <cell r="G329" t="str">
            <v>25602578</v>
          </cell>
          <cell r="H329">
            <v>250</v>
          </cell>
          <cell r="I329" t="str">
            <v>SEJOY</v>
          </cell>
          <cell r="J329">
            <v>0</v>
          </cell>
        </row>
        <row r="330">
          <cell r="F330">
            <v>600004724</v>
          </cell>
          <cell r="G330" t="str">
            <v>61388106</v>
          </cell>
          <cell r="H330">
            <v>350</v>
          </cell>
          <cell r="I330" t="str">
            <v>SEJOY</v>
          </cell>
          <cell r="J330">
            <v>0</v>
          </cell>
        </row>
        <row r="331">
          <cell r="F331">
            <v>600004759</v>
          </cell>
          <cell r="G331" t="str">
            <v>00638463</v>
          </cell>
          <cell r="H331">
            <v>675</v>
          </cell>
          <cell r="I331" t="str">
            <v>SEJOY</v>
          </cell>
          <cell r="J331">
            <v>0</v>
          </cell>
        </row>
        <row r="332">
          <cell r="F332">
            <v>600004775</v>
          </cell>
          <cell r="G332" t="str">
            <v>61386774</v>
          </cell>
          <cell r="H332">
            <v>775</v>
          </cell>
          <cell r="I332" t="str">
            <v>SEJOY</v>
          </cell>
          <cell r="J332">
            <v>0</v>
          </cell>
        </row>
        <row r="333">
          <cell r="F333">
            <v>600004783</v>
          </cell>
          <cell r="G333" t="str">
            <v>61385301</v>
          </cell>
          <cell r="H333">
            <v>1075</v>
          </cell>
          <cell r="I333" t="str">
            <v>SEJOY</v>
          </cell>
          <cell r="J333">
            <v>0</v>
          </cell>
        </row>
        <row r="334">
          <cell r="F334">
            <v>600004791</v>
          </cell>
          <cell r="G334" t="str">
            <v>44846738</v>
          </cell>
          <cell r="H334">
            <v>725</v>
          </cell>
          <cell r="I334" t="str">
            <v>SEJOY</v>
          </cell>
          <cell r="J334">
            <v>0</v>
          </cell>
        </row>
        <row r="335">
          <cell r="F335">
            <v>600004813</v>
          </cell>
          <cell r="G335" t="str">
            <v>25081012</v>
          </cell>
          <cell r="H335">
            <v>50</v>
          </cell>
          <cell r="I335" t="str">
            <v>SEJOY</v>
          </cell>
          <cell r="J335">
            <v>0</v>
          </cell>
        </row>
        <row r="336">
          <cell r="F336">
            <v>600004830</v>
          </cell>
          <cell r="G336" t="str">
            <v>61386138</v>
          </cell>
          <cell r="H336">
            <v>750</v>
          </cell>
          <cell r="I336" t="str">
            <v>SEJOY</v>
          </cell>
          <cell r="J336">
            <v>0</v>
          </cell>
        </row>
        <row r="337">
          <cell r="F337">
            <v>600004848</v>
          </cell>
          <cell r="G337" t="str">
            <v>25127098</v>
          </cell>
          <cell r="H337">
            <v>250</v>
          </cell>
          <cell r="I337" t="str">
            <v>SEJOY</v>
          </cell>
          <cell r="J337">
            <v>0</v>
          </cell>
        </row>
        <row r="338">
          <cell r="F338">
            <v>600004856</v>
          </cell>
          <cell r="G338" t="str">
            <v>61385930</v>
          </cell>
          <cell r="H338">
            <v>1200</v>
          </cell>
          <cell r="I338" t="str">
            <v>SEJOY</v>
          </cell>
          <cell r="J338">
            <v>0</v>
          </cell>
        </row>
        <row r="339">
          <cell r="F339">
            <v>600004864</v>
          </cell>
          <cell r="G339" t="str">
            <v>00549185</v>
          </cell>
          <cell r="H339">
            <v>850</v>
          </cell>
          <cell r="I339" t="str">
            <v>SEJOY</v>
          </cell>
          <cell r="J339">
            <v>0</v>
          </cell>
        </row>
        <row r="340">
          <cell r="F340">
            <v>600004902</v>
          </cell>
          <cell r="G340" t="str">
            <v>45768561</v>
          </cell>
          <cell r="H340">
            <v>325</v>
          </cell>
          <cell r="I340" t="str">
            <v>SEJOY</v>
          </cell>
          <cell r="J340">
            <v>0</v>
          </cell>
        </row>
        <row r="341">
          <cell r="F341">
            <v>600005178</v>
          </cell>
          <cell r="G341" t="str">
            <v>48109355</v>
          </cell>
          <cell r="H341">
            <v>750</v>
          </cell>
          <cell r="I341" t="str">
            <v>SEJOY</v>
          </cell>
          <cell r="J341">
            <v>0</v>
          </cell>
        </row>
        <row r="342">
          <cell r="F342">
            <v>600027341</v>
          </cell>
          <cell r="G342" t="str">
            <v>70873160</v>
          </cell>
          <cell r="H342">
            <v>475</v>
          </cell>
          <cell r="I342" t="str">
            <v>SEJOY</v>
          </cell>
          <cell r="J342">
            <v>0</v>
          </cell>
        </row>
        <row r="343">
          <cell r="F343">
            <v>600027350</v>
          </cell>
          <cell r="G343" t="str">
            <v>27443108</v>
          </cell>
          <cell r="H343">
            <v>75</v>
          </cell>
          <cell r="I343" t="str">
            <v>SEJOY</v>
          </cell>
          <cell r="J343">
            <v>0</v>
          </cell>
        </row>
        <row r="344">
          <cell r="F344">
            <v>600027376</v>
          </cell>
          <cell r="G344" t="str">
            <v>65992351</v>
          </cell>
          <cell r="H344">
            <v>75</v>
          </cell>
          <cell r="I344" t="str">
            <v>SEJOY</v>
          </cell>
          <cell r="J344">
            <v>0</v>
          </cell>
        </row>
        <row r="345">
          <cell r="F345">
            <v>600035409</v>
          </cell>
          <cell r="G345" t="str">
            <v>60461101</v>
          </cell>
          <cell r="H345">
            <v>50</v>
          </cell>
          <cell r="I345" t="str">
            <v>SEJOY</v>
          </cell>
          <cell r="J345">
            <v>0</v>
          </cell>
        </row>
        <row r="346">
          <cell r="F346">
            <v>600035417</v>
          </cell>
          <cell r="G346" t="str">
            <v>70891028</v>
          </cell>
          <cell r="H346">
            <v>50</v>
          </cell>
          <cell r="I346" t="str">
            <v>SEJOY</v>
          </cell>
          <cell r="J346">
            <v>0</v>
          </cell>
        </row>
        <row r="347">
          <cell r="F347">
            <v>600035425</v>
          </cell>
          <cell r="G347" t="str">
            <v>70890943</v>
          </cell>
          <cell r="H347">
            <v>50</v>
          </cell>
          <cell r="I347" t="str">
            <v>SEJOY</v>
          </cell>
          <cell r="J347">
            <v>0</v>
          </cell>
        </row>
        <row r="348">
          <cell r="F348">
            <v>600035476</v>
          </cell>
          <cell r="G348" t="str">
            <v>70890919</v>
          </cell>
          <cell r="H348">
            <v>50</v>
          </cell>
          <cell r="I348" t="str">
            <v>SEJOY</v>
          </cell>
          <cell r="J348">
            <v>0</v>
          </cell>
        </row>
        <row r="349">
          <cell r="F349">
            <v>600035484</v>
          </cell>
          <cell r="G349" t="str">
            <v>70890897</v>
          </cell>
          <cell r="H349">
            <v>50</v>
          </cell>
          <cell r="I349" t="str">
            <v>SEJOY</v>
          </cell>
          <cell r="J349">
            <v>0</v>
          </cell>
        </row>
        <row r="350">
          <cell r="F350">
            <v>600035506</v>
          </cell>
          <cell r="G350" t="str">
            <v>70890935</v>
          </cell>
          <cell r="H350">
            <v>50</v>
          </cell>
          <cell r="I350" t="str">
            <v>SEJOY</v>
          </cell>
          <cell r="J350">
            <v>0</v>
          </cell>
        </row>
        <row r="351">
          <cell r="F351">
            <v>600035531</v>
          </cell>
          <cell r="G351" t="str">
            <v>70891061</v>
          </cell>
          <cell r="H351">
            <v>25</v>
          </cell>
          <cell r="I351" t="str">
            <v>SEJOY</v>
          </cell>
          <cell r="J351">
            <v>0</v>
          </cell>
        </row>
        <row r="352">
          <cell r="F352">
            <v>600035573</v>
          </cell>
          <cell r="G352" t="str">
            <v>47609842</v>
          </cell>
          <cell r="H352">
            <v>850</v>
          </cell>
          <cell r="I352" t="str">
            <v>SEJOY</v>
          </cell>
          <cell r="J352">
            <v>0</v>
          </cell>
        </row>
        <row r="353">
          <cell r="F353">
            <v>600035581</v>
          </cell>
          <cell r="G353" t="str">
            <v>47610859</v>
          </cell>
          <cell r="H353">
            <v>475</v>
          </cell>
          <cell r="I353" t="str">
            <v>SEJOY</v>
          </cell>
          <cell r="J353">
            <v>0</v>
          </cell>
        </row>
        <row r="354">
          <cell r="F354">
            <v>600035590</v>
          </cell>
          <cell r="G354" t="str">
            <v>47611928</v>
          </cell>
          <cell r="H354">
            <v>775</v>
          </cell>
          <cell r="I354" t="str">
            <v>SEJOY</v>
          </cell>
          <cell r="J354">
            <v>0</v>
          </cell>
        </row>
        <row r="355">
          <cell r="F355">
            <v>600035611</v>
          </cell>
          <cell r="G355" t="str">
            <v>48132926</v>
          </cell>
          <cell r="H355">
            <v>875</v>
          </cell>
          <cell r="I355" t="str">
            <v>SEJOY</v>
          </cell>
          <cell r="J355">
            <v>0</v>
          </cell>
        </row>
        <row r="356">
          <cell r="F356">
            <v>600035620</v>
          </cell>
          <cell r="G356" t="str">
            <v>48134201</v>
          </cell>
          <cell r="H356">
            <v>500</v>
          </cell>
          <cell r="I356" t="str">
            <v>SEJOY</v>
          </cell>
          <cell r="J356">
            <v>0</v>
          </cell>
        </row>
        <row r="357">
          <cell r="F357">
            <v>600035638</v>
          </cell>
          <cell r="G357" t="str">
            <v>49624911</v>
          </cell>
          <cell r="H357">
            <v>825</v>
          </cell>
          <cell r="I357" t="str">
            <v>SEJOY</v>
          </cell>
          <cell r="J357">
            <v>0</v>
          </cell>
        </row>
        <row r="358">
          <cell r="F358">
            <v>600035646</v>
          </cell>
          <cell r="G358" t="str">
            <v>60460318</v>
          </cell>
          <cell r="H358">
            <v>525</v>
          </cell>
          <cell r="I358" t="str">
            <v>SEJOY</v>
          </cell>
          <cell r="J358">
            <v>0</v>
          </cell>
        </row>
        <row r="359">
          <cell r="F359">
            <v>600035662</v>
          </cell>
          <cell r="G359" t="str">
            <v>47609737</v>
          </cell>
          <cell r="H359">
            <v>1000</v>
          </cell>
          <cell r="I359" t="str">
            <v>SEJOY</v>
          </cell>
          <cell r="J359">
            <v>0</v>
          </cell>
        </row>
        <row r="360">
          <cell r="F360">
            <v>600035671</v>
          </cell>
          <cell r="G360" t="str">
            <v>47610361</v>
          </cell>
          <cell r="H360">
            <v>650</v>
          </cell>
          <cell r="I360" t="str">
            <v>SEJOY</v>
          </cell>
          <cell r="J360">
            <v>0</v>
          </cell>
        </row>
        <row r="361">
          <cell r="F361">
            <v>600035689</v>
          </cell>
          <cell r="G361" t="str">
            <v>47610425</v>
          </cell>
          <cell r="H361">
            <v>600</v>
          </cell>
          <cell r="I361" t="str">
            <v>SEJOY</v>
          </cell>
          <cell r="J361">
            <v>0</v>
          </cell>
        </row>
        <row r="362">
          <cell r="F362">
            <v>661101118</v>
          </cell>
          <cell r="G362" t="str">
            <v>26477475</v>
          </cell>
          <cell r="H362">
            <v>75</v>
          </cell>
          <cell r="I362" t="str">
            <v>SEJOY</v>
          </cell>
          <cell r="J362">
            <v>0</v>
          </cell>
        </row>
        <row r="363">
          <cell r="F363">
            <v>661102319</v>
          </cell>
          <cell r="G363" t="str">
            <v>27613968</v>
          </cell>
          <cell r="H363">
            <v>25</v>
          </cell>
          <cell r="I363" t="str">
            <v>SEJOY</v>
          </cell>
          <cell r="J363">
            <v>0</v>
          </cell>
        </row>
        <row r="364">
          <cell r="F364">
            <v>691000263</v>
          </cell>
          <cell r="G364" t="str">
            <v>27612333</v>
          </cell>
          <cell r="H364">
            <v>25</v>
          </cell>
          <cell r="I364" t="str">
            <v>SEJOY</v>
          </cell>
          <cell r="J364">
            <v>0</v>
          </cell>
        </row>
        <row r="365">
          <cell r="F365">
            <v>691006806</v>
          </cell>
          <cell r="G365" t="str">
            <v>25771159</v>
          </cell>
          <cell r="H365">
            <v>100</v>
          </cell>
          <cell r="I365" t="str">
            <v>SEJOY</v>
          </cell>
          <cell r="J365">
            <v>0</v>
          </cell>
        </row>
        <row r="366">
          <cell r="F366">
            <v>600027368</v>
          </cell>
          <cell r="G366" t="str">
            <v>65993381</v>
          </cell>
          <cell r="H366">
            <v>75</v>
          </cell>
          <cell r="I366" t="str">
            <v>SEJOY</v>
          </cell>
          <cell r="J366">
            <v>0</v>
          </cell>
        </row>
        <row r="367">
          <cell r="F367">
            <v>600027384</v>
          </cell>
          <cell r="G367" t="str">
            <v>49625357</v>
          </cell>
          <cell r="H367">
            <v>50</v>
          </cell>
          <cell r="I367" t="str">
            <v>SEJOY</v>
          </cell>
          <cell r="J367">
            <v>0</v>
          </cell>
        </row>
        <row r="368">
          <cell r="F368">
            <v>600021271</v>
          </cell>
          <cell r="G368" t="str">
            <v>70848572</v>
          </cell>
          <cell r="H368">
            <v>250</v>
          </cell>
          <cell r="I368" t="str">
            <v>SEJOY</v>
          </cell>
          <cell r="J368">
            <v>0</v>
          </cell>
        </row>
        <row r="369">
          <cell r="F369">
            <v>600004571</v>
          </cell>
          <cell r="G369" t="str">
            <v>41690184</v>
          </cell>
          <cell r="H369">
            <v>125</v>
          </cell>
          <cell r="I369" t="str">
            <v>SEJOY</v>
          </cell>
          <cell r="J369">
            <v>0</v>
          </cell>
        </row>
        <row r="370">
          <cell r="F370">
            <v>600006166</v>
          </cell>
          <cell r="G370" t="str">
            <v>49371185</v>
          </cell>
          <cell r="H370">
            <v>600</v>
          </cell>
          <cell r="I370" t="str">
            <v>SEJOY</v>
          </cell>
          <cell r="J370">
            <v>0</v>
          </cell>
        </row>
        <row r="371">
          <cell r="F371">
            <v>600040208</v>
          </cell>
          <cell r="G371" t="str">
            <v>70945381</v>
          </cell>
          <cell r="H371">
            <v>100</v>
          </cell>
          <cell r="I371" t="str">
            <v>SEJOY</v>
          </cell>
          <cell r="J371">
            <v>0</v>
          </cell>
        </row>
        <row r="372">
          <cell r="F372">
            <v>600040216</v>
          </cell>
          <cell r="G372" t="str">
            <v>70922144</v>
          </cell>
          <cell r="H372">
            <v>25</v>
          </cell>
          <cell r="I372" t="str">
            <v>SEJOY</v>
          </cell>
          <cell r="J372">
            <v>0</v>
          </cell>
        </row>
        <row r="373">
          <cell r="F373">
            <v>600170047</v>
          </cell>
          <cell r="G373" t="str">
            <v>14891247</v>
          </cell>
          <cell r="H373">
            <v>1600</v>
          </cell>
          <cell r="I373" t="str">
            <v>SEJOY</v>
          </cell>
          <cell r="J373">
            <v>0</v>
          </cell>
        </row>
        <row r="374">
          <cell r="F374">
            <v>600006298</v>
          </cell>
          <cell r="G374" t="str">
            <v>49615378</v>
          </cell>
          <cell r="H374">
            <v>450</v>
          </cell>
          <cell r="I374" t="str">
            <v>SEJOY</v>
          </cell>
          <cell r="J374">
            <v>0</v>
          </cell>
        </row>
        <row r="375">
          <cell r="F375">
            <v>600027660</v>
          </cell>
          <cell r="G375" t="str">
            <v>61389293</v>
          </cell>
          <cell r="H375">
            <v>50</v>
          </cell>
          <cell r="I375" t="str">
            <v>SEJOY</v>
          </cell>
          <cell r="J375">
            <v>0</v>
          </cell>
        </row>
        <row r="376">
          <cell r="F376">
            <v>600039951</v>
          </cell>
          <cell r="G376" t="str">
            <v>49367820</v>
          </cell>
          <cell r="H376">
            <v>25</v>
          </cell>
          <cell r="I376" t="str">
            <v>SEJOY</v>
          </cell>
          <cell r="J376">
            <v>0</v>
          </cell>
        </row>
        <row r="377">
          <cell r="F377">
            <v>600039978</v>
          </cell>
          <cell r="G377" t="str">
            <v>49371665</v>
          </cell>
          <cell r="H377">
            <v>25</v>
          </cell>
          <cell r="I377" t="str">
            <v>SEJOY</v>
          </cell>
          <cell r="J377">
            <v>0</v>
          </cell>
        </row>
        <row r="378">
          <cell r="F378">
            <v>600040267</v>
          </cell>
          <cell r="G378" t="str">
            <v>70947562</v>
          </cell>
          <cell r="H378">
            <v>50</v>
          </cell>
          <cell r="I378" t="str">
            <v>SEJOY</v>
          </cell>
          <cell r="J378">
            <v>0</v>
          </cell>
        </row>
        <row r="379">
          <cell r="F379">
            <v>600040275</v>
          </cell>
          <cell r="G379" t="str">
            <v>63832372</v>
          </cell>
          <cell r="H379">
            <v>25</v>
          </cell>
          <cell r="I379" t="str">
            <v>SEJOY</v>
          </cell>
          <cell r="J379">
            <v>0</v>
          </cell>
        </row>
        <row r="380">
          <cell r="F380">
            <v>600040470</v>
          </cell>
          <cell r="G380" t="str">
            <v>70902461</v>
          </cell>
          <cell r="H380">
            <v>575</v>
          </cell>
          <cell r="I380" t="str">
            <v>SEJOY</v>
          </cell>
          <cell r="J380">
            <v>0</v>
          </cell>
        </row>
        <row r="381">
          <cell r="F381">
            <v>661102840</v>
          </cell>
          <cell r="G381" t="str">
            <v>75113961</v>
          </cell>
          <cell r="H381">
            <v>25</v>
          </cell>
          <cell r="I381" t="str">
            <v>SEJOY</v>
          </cell>
          <cell r="J381">
            <v>0</v>
          </cell>
        </row>
        <row r="382">
          <cell r="F382">
            <v>691001758</v>
          </cell>
          <cell r="G382" t="str">
            <v>72070609</v>
          </cell>
          <cell r="H382">
            <v>25</v>
          </cell>
          <cell r="I382" t="str">
            <v>SEJOY</v>
          </cell>
          <cell r="J382">
            <v>0</v>
          </cell>
        </row>
        <row r="383">
          <cell r="F383">
            <v>691005826</v>
          </cell>
          <cell r="G383" t="str">
            <v>28431634</v>
          </cell>
          <cell r="H383">
            <v>275</v>
          </cell>
          <cell r="I383" t="str">
            <v>SEJOY</v>
          </cell>
          <cell r="J383">
            <v>0</v>
          </cell>
        </row>
        <row r="384">
          <cell r="F384">
            <v>600021378</v>
          </cell>
          <cell r="G384" t="str">
            <v>61385450</v>
          </cell>
          <cell r="H384">
            <v>175</v>
          </cell>
          <cell r="I384" t="str">
            <v>SEJOY</v>
          </cell>
          <cell r="J384">
            <v>0</v>
          </cell>
        </row>
        <row r="385">
          <cell r="F385">
            <v>600041069</v>
          </cell>
          <cell r="G385" t="str">
            <v>70925526</v>
          </cell>
          <cell r="H385">
            <v>50</v>
          </cell>
          <cell r="I385" t="str">
            <v>SEJOY</v>
          </cell>
          <cell r="J385">
            <v>0</v>
          </cell>
        </row>
        <row r="386">
          <cell r="F386">
            <v>600040861</v>
          </cell>
          <cell r="G386" t="str">
            <v>45248273</v>
          </cell>
          <cell r="H386">
            <v>50</v>
          </cell>
          <cell r="I386" t="str">
            <v>SEJOY</v>
          </cell>
          <cell r="J386">
            <v>0</v>
          </cell>
        </row>
        <row r="387">
          <cell r="F387">
            <v>600041301</v>
          </cell>
          <cell r="G387" t="str">
            <v>62933671</v>
          </cell>
          <cell r="H387">
            <v>1300</v>
          </cell>
          <cell r="I387" t="str">
            <v>SEJOY</v>
          </cell>
          <cell r="J387">
            <v>0</v>
          </cell>
        </row>
        <row r="388">
          <cell r="F388">
            <v>600041328</v>
          </cell>
          <cell r="G388" t="str">
            <v>62933540</v>
          </cell>
          <cell r="H388">
            <v>1400</v>
          </cell>
          <cell r="I388" t="str">
            <v>SEJOY</v>
          </cell>
          <cell r="J388">
            <v>0</v>
          </cell>
        </row>
        <row r="389">
          <cell r="F389">
            <v>600041344</v>
          </cell>
          <cell r="G389" t="str">
            <v>70926921</v>
          </cell>
          <cell r="H389">
            <v>675</v>
          </cell>
          <cell r="I389" t="str">
            <v>SEJOY</v>
          </cell>
          <cell r="J389">
            <v>0</v>
          </cell>
        </row>
        <row r="390">
          <cell r="F390">
            <v>661000061</v>
          </cell>
          <cell r="G390" t="str">
            <v>70971382</v>
          </cell>
          <cell r="H390">
            <v>50</v>
          </cell>
          <cell r="I390" t="str">
            <v>SEJOY</v>
          </cell>
          <cell r="J390">
            <v>0</v>
          </cell>
        </row>
        <row r="391">
          <cell r="F391">
            <v>691004579</v>
          </cell>
          <cell r="G391" t="str">
            <v>72550252</v>
          </cell>
          <cell r="H391">
            <v>50</v>
          </cell>
          <cell r="I391" t="str">
            <v>SEJOY</v>
          </cell>
          <cell r="J391">
            <v>0</v>
          </cell>
        </row>
        <row r="392">
          <cell r="F392">
            <v>691005141</v>
          </cell>
          <cell r="G392" t="str">
            <v>29054583</v>
          </cell>
          <cell r="H392">
            <v>25</v>
          </cell>
          <cell r="I392" t="str">
            <v>SEJOY</v>
          </cell>
          <cell r="J392">
            <v>0</v>
          </cell>
        </row>
        <row r="393">
          <cell r="F393">
            <v>691006792</v>
          </cell>
          <cell r="G393" t="str">
            <v>02623072</v>
          </cell>
          <cell r="H393">
            <v>25</v>
          </cell>
          <cell r="I393" t="str">
            <v>SEJOY</v>
          </cell>
          <cell r="J393">
            <v>0</v>
          </cell>
        </row>
        <row r="394">
          <cell r="F394">
            <v>691009694</v>
          </cell>
          <cell r="G394" t="str">
            <v>05282446</v>
          </cell>
          <cell r="H394">
            <v>25</v>
          </cell>
          <cell r="I394" t="str">
            <v>SEJOY</v>
          </cell>
          <cell r="J394">
            <v>0</v>
          </cell>
        </row>
        <row r="395">
          <cell r="F395">
            <v>600036090</v>
          </cell>
          <cell r="G395" t="str">
            <v>63831287</v>
          </cell>
          <cell r="H395">
            <v>25</v>
          </cell>
          <cell r="I395" t="str">
            <v>SEJOY</v>
          </cell>
          <cell r="J395">
            <v>25</v>
          </cell>
        </row>
        <row r="396">
          <cell r="F396">
            <v>600020851</v>
          </cell>
          <cell r="G396" t="str">
            <v>70845883</v>
          </cell>
          <cell r="H396">
            <v>100</v>
          </cell>
          <cell r="I396" t="str">
            <v>SEJOY</v>
          </cell>
          <cell r="J396">
            <v>0</v>
          </cell>
        </row>
        <row r="397">
          <cell r="F397">
            <v>600020819</v>
          </cell>
          <cell r="G397" t="str">
            <v>25106970</v>
          </cell>
          <cell r="H397">
            <v>150</v>
          </cell>
          <cell r="I397" t="str">
            <v>SEJOY</v>
          </cell>
          <cell r="J397">
            <v>0</v>
          </cell>
        </row>
        <row r="398">
          <cell r="F398">
            <v>691012342</v>
          </cell>
          <cell r="G398" t="str">
            <v>07116349</v>
          </cell>
          <cell r="H398">
            <v>75</v>
          </cell>
          <cell r="I398" t="str">
            <v>SEJOY</v>
          </cell>
          <cell r="J398">
            <v>0</v>
          </cell>
        </row>
        <row r="399">
          <cell r="F399">
            <v>600006425</v>
          </cell>
          <cell r="G399" t="str">
            <v>25657046</v>
          </cell>
          <cell r="H399">
            <v>275</v>
          </cell>
          <cell r="I399" t="str">
            <v>SEJOY</v>
          </cell>
          <cell r="J399">
            <v>0</v>
          </cell>
        </row>
        <row r="400">
          <cell r="F400">
            <v>600004929</v>
          </cell>
          <cell r="G400" t="str">
            <v>70107050</v>
          </cell>
          <cell r="H400">
            <v>750</v>
          </cell>
          <cell r="I400" t="str">
            <v>SEJOY</v>
          </cell>
          <cell r="J400">
            <v>0</v>
          </cell>
        </row>
        <row r="401">
          <cell r="F401">
            <v>600004945</v>
          </cell>
          <cell r="G401" t="str">
            <v>61388025</v>
          </cell>
          <cell r="H401">
            <v>750</v>
          </cell>
          <cell r="I401" t="str">
            <v>SEJOY</v>
          </cell>
          <cell r="J401">
            <v>0</v>
          </cell>
        </row>
        <row r="402">
          <cell r="F402">
            <v>600004961</v>
          </cell>
          <cell r="G402" t="str">
            <v>60461675</v>
          </cell>
          <cell r="H402">
            <v>600</v>
          </cell>
          <cell r="I402" t="str">
            <v>SEJOY</v>
          </cell>
          <cell r="J402">
            <v>0</v>
          </cell>
        </row>
        <row r="403">
          <cell r="F403">
            <v>600004970</v>
          </cell>
          <cell r="G403" t="str">
            <v>61386871</v>
          </cell>
          <cell r="H403">
            <v>375</v>
          </cell>
          <cell r="I403" t="str">
            <v>SEJOY</v>
          </cell>
          <cell r="J403">
            <v>0</v>
          </cell>
        </row>
        <row r="404">
          <cell r="F404">
            <v>600005941</v>
          </cell>
          <cell r="G404" t="str">
            <v>61388017</v>
          </cell>
          <cell r="H404">
            <v>925</v>
          </cell>
          <cell r="I404" t="str">
            <v>SEJOY</v>
          </cell>
          <cell r="J404">
            <v>0</v>
          </cell>
        </row>
        <row r="405">
          <cell r="F405">
            <v>600001873</v>
          </cell>
          <cell r="G405" t="str">
            <v>70874204</v>
          </cell>
          <cell r="H405">
            <v>600</v>
          </cell>
          <cell r="I405" t="str">
            <v>SEJOY</v>
          </cell>
          <cell r="J405">
            <v>0</v>
          </cell>
        </row>
        <row r="406">
          <cell r="F406">
            <v>600035956</v>
          </cell>
          <cell r="G406" t="str">
            <v>70108552</v>
          </cell>
          <cell r="H406">
            <v>25</v>
          </cell>
          <cell r="I406" t="str">
            <v>SEJOY</v>
          </cell>
          <cell r="J406">
            <v>25</v>
          </cell>
        </row>
        <row r="407">
          <cell r="F407">
            <v>600035972</v>
          </cell>
          <cell r="G407" t="str">
            <v>63831317</v>
          </cell>
          <cell r="H407">
            <v>25</v>
          </cell>
          <cell r="I407" t="str">
            <v>SEJOY</v>
          </cell>
          <cell r="J407">
            <v>0</v>
          </cell>
        </row>
        <row r="408">
          <cell r="F408">
            <v>600036057</v>
          </cell>
          <cell r="G408" t="str">
            <v>65993152</v>
          </cell>
          <cell r="H408">
            <v>50</v>
          </cell>
          <cell r="I408" t="str">
            <v>SEJOY</v>
          </cell>
          <cell r="J408">
            <v>0</v>
          </cell>
        </row>
        <row r="409">
          <cell r="F409">
            <v>600035948</v>
          </cell>
          <cell r="G409" t="str">
            <v>63831252</v>
          </cell>
          <cell r="H409">
            <v>50</v>
          </cell>
          <cell r="I409" t="str">
            <v>SEJOY</v>
          </cell>
          <cell r="J409">
            <v>0</v>
          </cell>
        </row>
        <row r="410">
          <cell r="F410">
            <v>600035964</v>
          </cell>
          <cell r="G410" t="str">
            <v>63831295</v>
          </cell>
          <cell r="H410">
            <v>25</v>
          </cell>
          <cell r="I410" t="str">
            <v>SEJOY</v>
          </cell>
          <cell r="J410">
            <v>25</v>
          </cell>
        </row>
        <row r="411">
          <cell r="F411">
            <v>600035981</v>
          </cell>
          <cell r="G411" t="str">
            <v>63831309</v>
          </cell>
          <cell r="H411">
            <v>25</v>
          </cell>
          <cell r="I411" t="str">
            <v>SEJOY</v>
          </cell>
          <cell r="J411">
            <v>0</v>
          </cell>
        </row>
        <row r="412">
          <cell r="F412">
            <v>600036006</v>
          </cell>
          <cell r="G412" t="str">
            <v>65993110</v>
          </cell>
          <cell r="H412">
            <v>50</v>
          </cell>
          <cell r="I412" t="str">
            <v>SEJOY</v>
          </cell>
          <cell r="J412">
            <v>50</v>
          </cell>
        </row>
        <row r="413">
          <cell r="F413">
            <v>600036031</v>
          </cell>
          <cell r="G413" t="str">
            <v>65993161</v>
          </cell>
          <cell r="H413">
            <v>25</v>
          </cell>
          <cell r="I413" t="str">
            <v>SEJOY</v>
          </cell>
          <cell r="J413">
            <v>25</v>
          </cell>
        </row>
        <row r="414">
          <cell r="F414">
            <v>600036049</v>
          </cell>
          <cell r="G414" t="str">
            <v>65992971</v>
          </cell>
          <cell r="H414">
            <v>25</v>
          </cell>
          <cell r="I414" t="str">
            <v>SEJOY</v>
          </cell>
          <cell r="J414">
            <v>25</v>
          </cell>
        </row>
        <row r="415">
          <cell r="F415">
            <v>600036073</v>
          </cell>
          <cell r="G415" t="str">
            <v>65993179</v>
          </cell>
          <cell r="H415">
            <v>25</v>
          </cell>
          <cell r="I415" t="str">
            <v>SEJOY</v>
          </cell>
          <cell r="J415">
            <v>25</v>
          </cell>
        </row>
        <row r="416">
          <cell r="F416">
            <v>600036081</v>
          </cell>
          <cell r="G416" t="str">
            <v>70108544</v>
          </cell>
          <cell r="H416">
            <v>50</v>
          </cell>
          <cell r="I416" t="str">
            <v>SEJOY</v>
          </cell>
          <cell r="J416">
            <v>50</v>
          </cell>
        </row>
        <row r="417">
          <cell r="F417">
            <v>600036103</v>
          </cell>
          <cell r="G417" t="str">
            <v>63831261</v>
          </cell>
          <cell r="H417">
            <v>25</v>
          </cell>
          <cell r="I417" t="str">
            <v>SEJOY</v>
          </cell>
          <cell r="J417">
            <v>0</v>
          </cell>
        </row>
        <row r="418">
          <cell r="F418">
            <v>600036120</v>
          </cell>
          <cell r="G418" t="str">
            <v>63831368</v>
          </cell>
          <cell r="H418">
            <v>1250</v>
          </cell>
          <cell r="I418" t="str">
            <v>SEJOY</v>
          </cell>
          <cell r="J418">
            <v>0</v>
          </cell>
        </row>
        <row r="419">
          <cell r="F419">
            <v>600036138</v>
          </cell>
          <cell r="G419" t="str">
            <v>63831392</v>
          </cell>
          <cell r="H419">
            <v>925</v>
          </cell>
          <cell r="I419" t="str">
            <v>SEJOY</v>
          </cell>
          <cell r="J419">
            <v>0</v>
          </cell>
        </row>
        <row r="420">
          <cell r="F420">
            <v>600036146</v>
          </cell>
          <cell r="G420" t="str">
            <v>63831325</v>
          </cell>
          <cell r="H420">
            <v>475</v>
          </cell>
          <cell r="I420" t="str">
            <v>SEJOY</v>
          </cell>
          <cell r="J420">
            <v>0</v>
          </cell>
        </row>
        <row r="421">
          <cell r="F421">
            <v>600036162</v>
          </cell>
          <cell r="G421" t="str">
            <v>63831333</v>
          </cell>
          <cell r="H421">
            <v>1175</v>
          </cell>
          <cell r="I421" t="str">
            <v>SEJOY</v>
          </cell>
          <cell r="J421">
            <v>0</v>
          </cell>
        </row>
        <row r="422">
          <cell r="F422">
            <v>600036197</v>
          </cell>
          <cell r="G422" t="str">
            <v>63831449</v>
          </cell>
          <cell r="H422">
            <v>525</v>
          </cell>
          <cell r="I422" t="str">
            <v>SEJOY</v>
          </cell>
          <cell r="J422">
            <v>0</v>
          </cell>
        </row>
        <row r="423">
          <cell r="F423">
            <v>600036201</v>
          </cell>
          <cell r="G423" t="str">
            <v>63831341</v>
          </cell>
          <cell r="H423">
            <v>1050</v>
          </cell>
          <cell r="I423" t="str">
            <v>SEJOY</v>
          </cell>
          <cell r="J423">
            <v>0</v>
          </cell>
        </row>
        <row r="424">
          <cell r="F424">
            <v>600036219</v>
          </cell>
          <cell r="G424" t="str">
            <v>63831431</v>
          </cell>
          <cell r="H424">
            <v>400</v>
          </cell>
          <cell r="I424" t="str">
            <v>SEJOY</v>
          </cell>
          <cell r="J424">
            <v>0</v>
          </cell>
        </row>
        <row r="425">
          <cell r="F425">
            <v>651038880</v>
          </cell>
          <cell r="G425" t="str">
            <v>28178840</v>
          </cell>
          <cell r="H425">
            <v>825</v>
          </cell>
          <cell r="I425" t="str">
            <v>SEJOY</v>
          </cell>
          <cell r="J425">
            <v>0</v>
          </cell>
        </row>
        <row r="426">
          <cell r="F426">
            <v>691005915</v>
          </cell>
          <cell r="G426" t="str">
            <v>03180808</v>
          </cell>
          <cell r="H426">
            <v>25</v>
          </cell>
          <cell r="I426" t="str">
            <v>SEJOY</v>
          </cell>
          <cell r="J426">
            <v>25</v>
          </cell>
        </row>
        <row r="427">
          <cell r="F427">
            <v>600036405</v>
          </cell>
          <cell r="G427" t="str">
            <v>61385212</v>
          </cell>
          <cell r="H427">
            <v>25</v>
          </cell>
          <cell r="I427" t="str">
            <v>SEJOY</v>
          </cell>
          <cell r="J427">
            <v>0</v>
          </cell>
        </row>
        <row r="428">
          <cell r="F428">
            <v>600036821</v>
          </cell>
          <cell r="G428" t="str">
            <v>61384666</v>
          </cell>
          <cell r="H428">
            <v>50</v>
          </cell>
          <cell r="I428" t="str">
            <v>SEJOY</v>
          </cell>
          <cell r="J428">
            <v>50</v>
          </cell>
        </row>
        <row r="429">
          <cell r="F429">
            <v>600036928</v>
          </cell>
          <cell r="G429" t="str">
            <v>61385191</v>
          </cell>
          <cell r="H429">
            <v>50</v>
          </cell>
          <cell r="I429" t="str">
            <v>SEJOY</v>
          </cell>
          <cell r="J429">
            <v>0</v>
          </cell>
        </row>
        <row r="430">
          <cell r="F430">
            <v>600020673</v>
          </cell>
          <cell r="G430" t="str">
            <v>25052241</v>
          </cell>
          <cell r="H430">
            <v>225</v>
          </cell>
          <cell r="I430" t="str">
            <v>SEJOY</v>
          </cell>
          <cell r="J430">
            <v>225</v>
          </cell>
        </row>
        <row r="431">
          <cell r="F431">
            <v>600037363</v>
          </cell>
          <cell r="G431" t="str">
            <v>60435500</v>
          </cell>
          <cell r="H431">
            <v>775</v>
          </cell>
          <cell r="I431" t="str">
            <v>SEJOY</v>
          </cell>
          <cell r="J431">
            <v>0</v>
          </cell>
        </row>
        <row r="432">
          <cell r="F432">
            <v>600019462</v>
          </cell>
          <cell r="G432" t="str">
            <v>00638722</v>
          </cell>
          <cell r="H432">
            <v>1800</v>
          </cell>
          <cell r="I432" t="str">
            <v>SEJOY</v>
          </cell>
          <cell r="J432">
            <v>0</v>
          </cell>
        </row>
        <row r="433">
          <cell r="F433">
            <v>600020177</v>
          </cell>
          <cell r="G433" t="str">
            <v>25605593</v>
          </cell>
          <cell r="H433">
            <v>200</v>
          </cell>
          <cell r="I433" t="str">
            <v>SEJOY</v>
          </cell>
          <cell r="J433">
            <v>0</v>
          </cell>
        </row>
        <row r="434">
          <cell r="F434">
            <v>600020860</v>
          </cell>
          <cell r="G434" t="str">
            <v>71197630</v>
          </cell>
          <cell r="H434">
            <v>250</v>
          </cell>
          <cell r="I434" t="str">
            <v>SEJOY</v>
          </cell>
          <cell r="J434">
            <v>0</v>
          </cell>
        </row>
        <row r="435">
          <cell r="F435">
            <v>600020886</v>
          </cell>
          <cell r="G435" t="str">
            <v>60446161</v>
          </cell>
          <cell r="H435">
            <v>325</v>
          </cell>
          <cell r="I435" t="str">
            <v>SEJOY</v>
          </cell>
          <cell r="J435">
            <v>0</v>
          </cell>
        </row>
        <row r="436">
          <cell r="F436">
            <v>600020924</v>
          </cell>
          <cell r="G436" t="str">
            <v>60446633</v>
          </cell>
          <cell r="H436">
            <v>25</v>
          </cell>
          <cell r="I436" t="str">
            <v>SEJOY</v>
          </cell>
          <cell r="J436">
            <v>0</v>
          </cell>
        </row>
        <row r="437">
          <cell r="F437">
            <v>600020959</v>
          </cell>
          <cell r="G437" t="str">
            <v>00638625</v>
          </cell>
          <cell r="H437">
            <v>500</v>
          </cell>
          <cell r="I437" t="str">
            <v>SEJOY</v>
          </cell>
          <cell r="J437">
            <v>0</v>
          </cell>
        </row>
        <row r="438">
          <cell r="F438">
            <v>600006549</v>
          </cell>
          <cell r="G438" t="str">
            <v>25088246</v>
          </cell>
          <cell r="H438">
            <v>375</v>
          </cell>
          <cell r="I438" t="str">
            <v>SEJOY</v>
          </cell>
          <cell r="J438">
            <v>0</v>
          </cell>
        </row>
        <row r="439">
          <cell r="F439">
            <v>600004660</v>
          </cell>
          <cell r="G439" t="str">
            <v>63834286</v>
          </cell>
          <cell r="H439">
            <v>800</v>
          </cell>
          <cell r="I439" t="str">
            <v>SEJOY</v>
          </cell>
          <cell r="J439">
            <v>0</v>
          </cell>
        </row>
        <row r="440">
          <cell r="F440">
            <v>600005062</v>
          </cell>
          <cell r="G440" t="str">
            <v>49626655</v>
          </cell>
          <cell r="H440">
            <v>225</v>
          </cell>
          <cell r="I440" t="str">
            <v>SEJOY</v>
          </cell>
          <cell r="J440">
            <v>0</v>
          </cell>
        </row>
        <row r="441">
          <cell r="F441">
            <v>600005071</v>
          </cell>
          <cell r="G441" t="str">
            <v>49624059</v>
          </cell>
          <cell r="H441">
            <v>1150</v>
          </cell>
          <cell r="I441" t="str">
            <v>SEJOY</v>
          </cell>
          <cell r="J441">
            <v>0</v>
          </cell>
        </row>
        <row r="442">
          <cell r="F442">
            <v>600005216</v>
          </cell>
          <cell r="G442" t="str">
            <v>25097547</v>
          </cell>
          <cell r="H442">
            <v>2175</v>
          </cell>
          <cell r="I442" t="str">
            <v>SEJOY</v>
          </cell>
          <cell r="J442">
            <v>0</v>
          </cell>
        </row>
        <row r="443">
          <cell r="F443">
            <v>600005259</v>
          </cell>
          <cell r="G443" t="str">
            <v>14891531</v>
          </cell>
          <cell r="H443">
            <v>650</v>
          </cell>
          <cell r="I443" t="str">
            <v>SEJOY</v>
          </cell>
          <cell r="J443">
            <v>0</v>
          </cell>
        </row>
        <row r="444">
          <cell r="F444">
            <v>600005321</v>
          </cell>
          <cell r="G444" t="str">
            <v>25638530</v>
          </cell>
          <cell r="H444">
            <v>625</v>
          </cell>
          <cell r="I444" t="str">
            <v>SEJOY</v>
          </cell>
          <cell r="J444">
            <v>0</v>
          </cell>
        </row>
        <row r="445">
          <cell r="F445">
            <v>600005348</v>
          </cell>
          <cell r="G445" t="str">
            <v>00335479</v>
          </cell>
          <cell r="H445">
            <v>850</v>
          </cell>
          <cell r="I445" t="str">
            <v>SEJOY</v>
          </cell>
          <cell r="J445">
            <v>850</v>
          </cell>
        </row>
        <row r="446">
          <cell r="F446">
            <v>600005381</v>
          </cell>
          <cell r="G446" t="str">
            <v>14891522</v>
          </cell>
          <cell r="H446">
            <v>1425</v>
          </cell>
          <cell r="I446" t="str">
            <v>SEJOY</v>
          </cell>
          <cell r="J446">
            <v>0</v>
          </cell>
        </row>
        <row r="447">
          <cell r="F447">
            <v>600005402</v>
          </cell>
          <cell r="G447" t="str">
            <v>25133241</v>
          </cell>
          <cell r="H447">
            <v>550</v>
          </cell>
          <cell r="I447" t="str">
            <v>SEJOY</v>
          </cell>
          <cell r="J447">
            <v>0</v>
          </cell>
        </row>
        <row r="448">
          <cell r="F448">
            <v>600005429</v>
          </cell>
          <cell r="G448" t="str">
            <v>45247226</v>
          </cell>
          <cell r="H448">
            <v>225</v>
          </cell>
          <cell r="I448" t="str">
            <v>SEJOY</v>
          </cell>
          <cell r="J448">
            <v>0</v>
          </cell>
        </row>
        <row r="449">
          <cell r="F449">
            <v>600005551</v>
          </cell>
          <cell r="G449" t="str">
            <v>26155281</v>
          </cell>
          <cell r="H449">
            <v>350</v>
          </cell>
          <cell r="I449" t="str">
            <v>SEJOY</v>
          </cell>
          <cell r="J449">
            <v>0</v>
          </cell>
        </row>
        <row r="450">
          <cell r="F450">
            <v>600036341</v>
          </cell>
          <cell r="G450" t="str">
            <v>61384453</v>
          </cell>
          <cell r="H450">
            <v>50</v>
          </cell>
          <cell r="I450" t="str">
            <v>SEJOY</v>
          </cell>
          <cell r="J450">
            <v>0</v>
          </cell>
        </row>
        <row r="451">
          <cell r="F451">
            <v>600036359</v>
          </cell>
          <cell r="G451" t="str">
            <v>61384615</v>
          </cell>
          <cell r="H451">
            <v>25</v>
          </cell>
          <cell r="I451" t="str">
            <v>SEJOY</v>
          </cell>
          <cell r="J451">
            <v>25</v>
          </cell>
        </row>
        <row r="452">
          <cell r="F452">
            <v>600036596</v>
          </cell>
          <cell r="G452" t="str">
            <v>47611383</v>
          </cell>
          <cell r="H452">
            <v>25</v>
          </cell>
          <cell r="I452" t="str">
            <v>SEJOY</v>
          </cell>
          <cell r="J452">
            <v>0</v>
          </cell>
        </row>
        <row r="453">
          <cell r="F453">
            <v>600036782</v>
          </cell>
          <cell r="G453" t="str">
            <v>61384470</v>
          </cell>
          <cell r="H453">
            <v>25</v>
          </cell>
          <cell r="I453" t="str">
            <v>SEJOY</v>
          </cell>
          <cell r="J453">
            <v>25</v>
          </cell>
        </row>
        <row r="454">
          <cell r="F454">
            <v>600036839</v>
          </cell>
          <cell r="G454" t="str">
            <v>61385204</v>
          </cell>
          <cell r="H454">
            <v>25</v>
          </cell>
          <cell r="I454" t="str">
            <v>SEJOY</v>
          </cell>
          <cell r="J454">
            <v>0</v>
          </cell>
        </row>
        <row r="455">
          <cell r="F455">
            <v>600036308</v>
          </cell>
          <cell r="G455" t="str">
            <v>61384631</v>
          </cell>
          <cell r="H455">
            <v>50</v>
          </cell>
          <cell r="I455" t="str">
            <v>SEJOY</v>
          </cell>
          <cell r="J455">
            <v>0</v>
          </cell>
        </row>
        <row r="456">
          <cell r="F456">
            <v>600037100</v>
          </cell>
          <cell r="G456" t="str">
            <v>48132900</v>
          </cell>
          <cell r="H456">
            <v>825</v>
          </cell>
          <cell r="I456" t="str">
            <v>SEJOY</v>
          </cell>
          <cell r="J456">
            <v>0</v>
          </cell>
        </row>
        <row r="457">
          <cell r="F457">
            <v>600037339</v>
          </cell>
          <cell r="G457" t="str">
            <v>61384755</v>
          </cell>
          <cell r="H457">
            <v>700</v>
          </cell>
          <cell r="I457" t="str">
            <v>SEJOY</v>
          </cell>
          <cell r="J457">
            <v>0</v>
          </cell>
        </row>
        <row r="458">
          <cell r="F458">
            <v>600036251</v>
          </cell>
          <cell r="G458" t="str">
            <v>47611669</v>
          </cell>
          <cell r="H458">
            <v>75</v>
          </cell>
          <cell r="I458" t="str">
            <v>SEJOY</v>
          </cell>
          <cell r="J458">
            <v>75</v>
          </cell>
        </row>
        <row r="459">
          <cell r="F459">
            <v>600036260</v>
          </cell>
          <cell r="G459" t="str">
            <v>61385026</v>
          </cell>
          <cell r="H459">
            <v>25</v>
          </cell>
          <cell r="I459" t="str">
            <v>SEJOY</v>
          </cell>
          <cell r="J459">
            <v>0</v>
          </cell>
        </row>
        <row r="460">
          <cell r="F460">
            <v>600036421</v>
          </cell>
          <cell r="G460" t="str">
            <v>61384241</v>
          </cell>
          <cell r="H460">
            <v>25</v>
          </cell>
          <cell r="I460" t="str">
            <v>SEJOY</v>
          </cell>
          <cell r="J460">
            <v>0</v>
          </cell>
        </row>
        <row r="461">
          <cell r="F461">
            <v>600036511</v>
          </cell>
          <cell r="G461" t="str">
            <v>61384411</v>
          </cell>
          <cell r="H461">
            <v>25</v>
          </cell>
          <cell r="I461" t="str">
            <v>SEJOY</v>
          </cell>
          <cell r="J461">
            <v>0</v>
          </cell>
        </row>
        <row r="462">
          <cell r="F462">
            <v>600036634</v>
          </cell>
          <cell r="G462" t="str">
            <v>61384402</v>
          </cell>
          <cell r="H462">
            <v>25</v>
          </cell>
          <cell r="I462" t="str">
            <v>SEJOY</v>
          </cell>
          <cell r="J462">
            <v>25</v>
          </cell>
        </row>
        <row r="463">
          <cell r="F463">
            <v>600036651</v>
          </cell>
          <cell r="G463" t="str">
            <v>61384119</v>
          </cell>
          <cell r="H463">
            <v>25</v>
          </cell>
          <cell r="I463" t="str">
            <v>SEJOY</v>
          </cell>
          <cell r="J463">
            <v>25</v>
          </cell>
        </row>
        <row r="464">
          <cell r="F464">
            <v>600036715</v>
          </cell>
          <cell r="G464" t="str">
            <v>61384771</v>
          </cell>
          <cell r="H464">
            <v>50</v>
          </cell>
          <cell r="I464" t="str">
            <v>SEJOY</v>
          </cell>
          <cell r="J464">
            <v>0</v>
          </cell>
        </row>
        <row r="465">
          <cell r="F465">
            <v>600036740</v>
          </cell>
          <cell r="G465" t="str">
            <v>61384658</v>
          </cell>
          <cell r="H465">
            <v>75</v>
          </cell>
          <cell r="I465" t="str">
            <v>SEJOY</v>
          </cell>
          <cell r="J465">
            <v>75</v>
          </cell>
        </row>
        <row r="466">
          <cell r="F466">
            <v>600036766</v>
          </cell>
          <cell r="G466" t="str">
            <v>61384526</v>
          </cell>
          <cell r="H466">
            <v>50</v>
          </cell>
          <cell r="I466" t="str">
            <v>SEJOY</v>
          </cell>
          <cell r="J466">
            <v>50</v>
          </cell>
        </row>
        <row r="467">
          <cell r="F467">
            <v>600036910</v>
          </cell>
          <cell r="G467" t="str">
            <v>61386448</v>
          </cell>
          <cell r="H467">
            <v>75</v>
          </cell>
          <cell r="I467" t="str">
            <v>SEJOY</v>
          </cell>
          <cell r="J467">
            <v>0</v>
          </cell>
        </row>
        <row r="468">
          <cell r="F468">
            <v>600037037</v>
          </cell>
          <cell r="G468" t="str">
            <v>47611413</v>
          </cell>
          <cell r="H468">
            <v>675</v>
          </cell>
          <cell r="I468" t="str">
            <v>SEJOY</v>
          </cell>
          <cell r="J468">
            <v>0</v>
          </cell>
        </row>
        <row r="469">
          <cell r="F469">
            <v>600037061</v>
          </cell>
          <cell r="G469" t="str">
            <v>61384216</v>
          </cell>
          <cell r="H469">
            <v>1300</v>
          </cell>
          <cell r="I469" t="str">
            <v>SEJOY</v>
          </cell>
          <cell r="J469">
            <v>0</v>
          </cell>
        </row>
        <row r="470">
          <cell r="F470">
            <v>600037096</v>
          </cell>
          <cell r="G470" t="str">
            <v>47611642</v>
          </cell>
          <cell r="H470">
            <v>1125</v>
          </cell>
          <cell r="I470" t="str">
            <v>SEJOY</v>
          </cell>
          <cell r="J470">
            <v>0</v>
          </cell>
        </row>
        <row r="471">
          <cell r="F471">
            <v>600037151</v>
          </cell>
          <cell r="G471" t="str">
            <v>60436221</v>
          </cell>
          <cell r="H471">
            <v>1200</v>
          </cell>
          <cell r="I471" t="str">
            <v>SEJOY</v>
          </cell>
          <cell r="J471">
            <v>0</v>
          </cell>
        </row>
        <row r="472">
          <cell r="F472">
            <v>600037169</v>
          </cell>
          <cell r="G472" t="str">
            <v>61384704</v>
          </cell>
          <cell r="H472">
            <v>800</v>
          </cell>
          <cell r="I472" t="str">
            <v>SEJOY</v>
          </cell>
          <cell r="J472">
            <v>0</v>
          </cell>
        </row>
        <row r="473">
          <cell r="F473">
            <v>600037215</v>
          </cell>
          <cell r="G473" t="str">
            <v>61384828</v>
          </cell>
          <cell r="H473">
            <v>1425</v>
          </cell>
          <cell r="I473" t="str">
            <v>SEJOY</v>
          </cell>
          <cell r="J473">
            <v>0</v>
          </cell>
        </row>
        <row r="474">
          <cell r="F474">
            <v>600037321</v>
          </cell>
          <cell r="G474" t="str">
            <v>47611456</v>
          </cell>
          <cell r="H474">
            <v>900</v>
          </cell>
          <cell r="I474" t="str">
            <v>SEJOY</v>
          </cell>
          <cell r="J474">
            <v>0</v>
          </cell>
        </row>
        <row r="475">
          <cell r="F475">
            <v>600037347</v>
          </cell>
          <cell r="G475" t="str">
            <v>61384518</v>
          </cell>
          <cell r="H475">
            <v>825</v>
          </cell>
          <cell r="I475" t="str">
            <v>SEJOY</v>
          </cell>
          <cell r="J475">
            <v>0</v>
          </cell>
        </row>
        <row r="476">
          <cell r="F476">
            <v>600037355</v>
          </cell>
          <cell r="G476" t="str">
            <v>60435640</v>
          </cell>
          <cell r="H476">
            <v>400</v>
          </cell>
          <cell r="I476" t="str">
            <v>SEJOY</v>
          </cell>
          <cell r="J476">
            <v>0</v>
          </cell>
        </row>
        <row r="477">
          <cell r="F477">
            <v>600037461</v>
          </cell>
          <cell r="G477" t="str">
            <v>62931377</v>
          </cell>
          <cell r="H477">
            <v>1425</v>
          </cell>
          <cell r="I477" t="str">
            <v>SEJOY</v>
          </cell>
          <cell r="J477">
            <v>0</v>
          </cell>
        </row>
        <row r="478">
          <cell r="F478">
            <v>600037479</v>
          </cell>
          <cell r="G478" t="str">
            <v>61384224</v>
          </cell>
          <cell r="H478">
            <v>650</v>
          </cell>
          <cell r="I478" t="str">
            <v>SEJOY</v>
          </cell>
          <cell r="J478">
            <v>0</v>
          </cell>
        </row>
        <row r="479">
          <cell r="F479">
            <v>600175782</v>
          </cell>
          <cell r="G479" t="str">
            <v>60446170</v>
          </cell>
          <cell r="H479">
            <v>100</v>
          </cell>
          <cell r="I479" t="str">
            <v>SEJOY</v>
          </cell>
          <cell r="J479">
            <v>0</v>
          </cell>
        </row>
        <row r="480">
          <cell r="F480">
            <v>610350897</v>
          </cell>
          <cell r="G480" t="str">
            <v>60446714</v>
          </cell>
          <cell r="H480">
            <v>50</v>
          </cell>
          <cell r="I480" t="str">
            <v>SEJOY</v>
          </cell>
          <cell r="J480">
            <v>50</v>
          </cell>
        </row>
        <row r="481">
          <cell r="F481">
            <v>610380290</v>
          </cell>
          <cell r="G481" t="str">
            <v>25703773</v>
          </cell>
          <cell r="H481">
            <v>50</v>
          </cell>
          <cell r="I481" t="str">
            <v>SEJOY</v>
          </cell>
          <cell r="J481">
            <v>50</v>
          </cell>
        </row>
        <row r="482">
          <cell r="F482">
            <v>650004604</v>
          </cell>
          <cell r="G482" t="str">
            <v>25753487</v>
          </cell>
          <cell r="H482">
            <v>75</v>
          </cell>
          <cell r="I482" t="str">
            <v>SEJOY</v>
          </cell>
          <cell r="J482">
            <v>0</v>
          </cell>
        </row>
        <row r="483">
          <cell r="F483">
            <v>691012237</v>
          </cell>
          <cell r="G483" t="str">
            <v>24318582</v>
          </cell>
          <cell r="H483">
            <v>250</v>
          </cell>
          <cell r="I483" t="str">
            <v>SEJOY</v>
          </cell>
          <cell r="J483">
            <v>0</v>
          </cell>
        </row>
        <row r="484">
          <cell r="F484">
            <v>650075684</v>
          </cell>
          <cell r="G484" t="str">
            <v>71219293</v>
          </cell>
          <cell r="H484">
            <v>125</v>
          </cell>
          <cell r="I484" t="str">
            <v>SEJOY</v>
          </cell>
          <cell r="J484">
            <v>0</v>
          </cell>
        </row>
        <row r="485">
          <cell r="F485">
            <v>651015995</v>
          </cell>
          <cell r="G485" t="str">
            <v>27185753</v>
          </cell>
          <cell r="H485">
            <v>675</v>
          </cell>
          <cell r="I485" t="str">
            <v>SEJOY</v>
          </cell>
          <cell r="J485">
            <v>0</v>
          </cell>
        </row>
        <row r="486">
          <cell r="F486">
            <v>651040001</v>
          </cell>
          <cell r="G486" t="str">
            <v>71340904</v>
          </cell>
          <cell r="H486">
            <v>350</v>
          </cell>
          <cell r="I486" t="str">
            <v>SEJOY</v>
          </cell>
          <cell r="J486">
            <v>0</v>
          </cell>
        </row>
        <row r="487">
          <cell r="F487">
            <v>651040744</v>
          </cell>
          <cell r="G487" t="str">
            <v>27907538</v>
          </cell>
          <cell r="H487">
            <v>200</v>
          </cell>
          <cell r="I487" t="str">
            <v>SEJOY</v>
          </cell>
          <cell r="J487">
            <v>0</v>
          </cell>
        </row>
        <row r="488">
          <cell r="F488">
            <v>691001103</v>
          </cell>
          <cell r="G488" t="str">
            <v>28416953</v>
          </cell>
          <cell r="H488">
            <v>25</v>
          </cell>
          <cell r="I488" t="str">
            <v>SEJOY</v>
          </cell>
          <cell r="J488">
            <v>0</v>
          </cell>
        </row>
        <row r="489">
          <cell r="F489">
            <v>691002177</v>
          </cell>
          <cell r="G489" t="str">
            <v>28999657</v>
          </cell>
          <cell r="H489">
            <v>125</v>
          </cell>
          <cell r="I489" t="str">
            <v>SEJOY</v>
          </cell>
          <cell r="J489">
            <v>0</v>
          </cell>
        </row>
        <row r="490">
          <cell r="F490">
            <v>691003050</v>
          </cell>
          <cell r="G490" t="str">
            <v>71341340</v>
          </cell>
          <cell r="H490">
            <v>400</v>
          </cell>
          <cell r="I490" t="str">
            <v>SEJOY</v>
          </cell>
          <cell r="J490">
            <v>0</v>
          </cell>
        </row>
        <row r="491">
          <cell r="F491">
            <v>691004277</v>
          </cell>
          <cell r="G491" t="str">
            <v>24164518</v>
          </cell>
          <cell r="H491">
            <v>25</v>
          </cell>
          <cell r="I491" t="str">
            <v>SEJOY</v>
          </cell>
          <cell r="J491">
            <v>25</v>
          </cell>
        </row>
        <row r="492">
          <cell r="F492">
            <v>691004463</v>
          </cell>
          <cell r="G492" t="str">
            <v>25106805</v>
          </cell>
          <cell r="H492">
            <v>50</v>
          </cell>
          <cell r="I492" t="str">
            <v>SEJOY</v>
          </cell>
          <cell r="J492">
            <v>0</v>
          </cell>
        </row>
        <row r="493">
          <cell r="F493">
            <v>691004897</v>
          </cell>
          <cell r="G493" t="str">
            <v>01416715</v>
          </cell>
          <cell r="H493">
            <v>25</v>
          </cell>
          <cell r="I493" t="str">
            <v>SEJOY</v>
          </cell>
          <cell r="J493">
            <v>25</v>
          </cell>
        </row>
        <row r="494">
          <cell r="F494">
            <v>691006083</v>
          </cell>
          <cell r="G494" t="str">
            <v>24303364</v>
          </cell>
          <cell r="H494">
            <v>25</v>
          </cell>
          <cell r="I494" t="str">
            <v>SEJOY</v>
          </cell>
          <cell r="J494">
            <v>0</v>
          </cell>
        </row>
        <row r="495">
          <cell r="F495">
            <v>691006105</v>
          </cell>
          <cell r="G495" t="str">
            <v>27131165</v>
          </cell>
          <cell r="H495">
            <v>25</v>
          </cell>
          <cell r="I495" t="str">
            <v>SEJOY</v>
          </cell>
          <cell r="J495">
            <v>0</v>
          </cell>
        </row>
        <row r="496">
          <cell r="F496">
            <v>691006245</v>
          </cell>
          <cell r="G496" t="str">
            <v>24266965</v>
          </cell>
          <cell r="H496">
            <v>25</v>
          </cell>
          <cell r="I496" t="str">
            <v>SEJOY</v>
          </cell>
          <cell r="J496">
            <v>0</v>
          </cell>
        </row>
        <row r="497">
          <cell r="F497">
            <v>691006695</v>
          </cell>
          <cell r="G497" t="str">
            <v>66000262</v>
          </cell>
          <cell r="H497">
            <v>25</v>
          </cell>
          <cell r="I497" t="str">
            <v>SEJOY</v>
          </cell>
          <cell r="J497">
            <v>0</v>
          </cell>
        </row>
        <row r="498">
          <cell r="F498">
            <v>691007560</v>
          </cell>
          <cell r="G498" t="str">
            <v>24800571</v>
          </cell>
          <cell r="H498">
            <v>25</v>
          </cell>
          <cell r="I498" t="str">
            <v>SEJOY</v>
          </cell>
          <cell r="J498">
            <v>0</v>
          </cell>
        </row>
        <row r="499">
          <cell r="F499">
            <v>691010102</v>
          </cell>
          <cell r="G499" t="str">
            <v>04573374</v>
          </cell>
          <cell r="H499">
            <v>25</v>
          </cell>
          <cell r="I499" t="str">
            <v>SEJOY</v>
          </cell>
          <cell r="J499">
            <v>0</v>
          </cell>
        </row>
        <row r="500">
          <cell r="F500">
            <v>600027503</v>
          </cell>
          <cell r="G500" t="str">
            <v>48134333</v>
          </cell>
          <cell r="H500">
            <v>100</v>
          </cell>
          <cell r="I500" t="str">
            <v>SEJOY</v>
          </cell>
          <cell r="J500">
            <v>0</v>
          </cell>
        </row>
        <row r="501">
          <cell r="F501">
            <v>600027457</v>
          </cell>
          <cell r="G501" t="str">
            <v>61386308</v>
          </cell>
          <cell r="H501">
            <v>200</v>
          </cell>
          <cell r="I501" t="str">
            <v>SEJOY</v>
          </cell>
          <cell r="J501">
            <v>0</v>
          </cell>
        </row>
        <row r="502">
          <cell r="F502">
            <v>600020983</v>
          </cell>
          <cell r="G502" t="str">
            <v>70845964</v>
          </cell>
          <cell r="H502">
            <v>225</v>
          </cell>
          <cell r="I502" t="str">
            <v>SEJOY</v>
          </cell>
          <cell r="J502">
            <v>0</v>
          </cell>
        </row>
        <row r="503">
          <cell r="F503">
            <v>600021041</v>
          </cell>
          <cell r="G503" t="str">
            <v>60461683</v>
          </cell>
          <cell r="H503">
            <v>25</v>
          </cell>
          <cell r="I503" t="str">
            <v>SEJOY</v>
          </cell>
          <cell r="J503">
            <v>0</v>
          </cell>
        </row>
        <row r="504">
          <cell r="F504">
            <v>600021050</v>
          </cell>
          <cell r="G504" t="str">
            <v>48134058</v>
          </cell>
          <cell r="H504">
            <v>325</v>
          </cell>
          <cell r="I504" t="str">
            <v>SEJOY</v>
          </cell>
          <cell r="J504">
            <v>0</v>
          </cell>
        </row>
        <row r="505">
          <cell r="F505">
            <v>600021076</v>
          </cell>
          <cell r="G505" t="str">
            <v>67774172</v>
          </cell>
          <cell r="H505">
            <v>350</v>
          </cell>
          <cell r="I505" t="str">
            <v>SEJOY</v>
          </cell>
          <cell r="J505">
            <v>0</v>
          </cell>
        </row>
        <row r="506">
          <cell r="F506">
            <v>600005496</v>
          </cell>
          <cell r="G506" t="str">
            <v>61385271</v>
          </cell>
          <cell r="H506">
            <v>450</v>
          </cell>
          <cell r="I506" t="str">
            <v>SEJOY</v>
          </cell>
          <cell r="J506">
            <v>0</v>
          </cell>
        </row>
        <row r="507">
          <cell r="F507">
            <v>600005518</v>
          </cell>
          <cell r="G507" t="str">
            <v>61385701</v>
          </cell>
          <cell r="H507">
            <v>675</v>
          </cell>
          <cell r="I507" t="str">
            <v>SEJOY</v>
          </cell>
          <cell r="J507">
            <v>0</v>
          </cell>
        </row>
        <row r="508">
          <cell r="F508">
            <v>600005542</v>
          </cell>
          <cell r="G508" t="str">
            <v>61386855</v>
          </cell>
          <cell r="H508">
            <v>1100</v>
          </cell>
          <cell r="I508" t="str">
            <v>SEJOY</v>
          </cell>
          <cell r="J508">
            <v>0</v>
          </cell>
        </row>
        <row r="509">
          <cell r="F509">
            <v>600005623</v>
          </cell>
          <cell r="G509" t="str">
            <v>61385298</v>
          </cell>
          <cell r="H509">
            <v>700</v>
          </cell>
          <cell r="I509" t="str">
            <v>SEJOY</v>
          </cell>
          <cell r="J509">
            <v>0</v>
          </cell>
        </row>
        <row r="510">
          <cell r="F510">
            <v>600005631</v>
          </cell>
          <cell r="G510" t="str">
            <v>60446242</v>
          </cell>
          <cell r="H510">
            <v>700</v>
          </cell>
          <cell r="I510" t="str">
            <v>SEJOY</v>
          </cell>
          <cell r="J510">
            <v>0</v>
          </cell>
        </row>
        <row r="511">
          <cell r="F511">
            <v>600005640</v>
          </cell>
          <cell r="G511" t="str">
            <v>14891263</v>
          </cell>
          <cell r="H511">
            <v>900</v>
          </cell>
          <cell r="I511" t="str">
            <v>SEJOY</v>
          </cell>
          <cell r="J511">
            <v>0</v>
          </cell>
        </row>
        <row r="512">
          <cell r="F512">
            <v>600005658</v>
          </cell>
          <cell r="G512" t="str">
            <v>25632141</v>
          </cell>
          <cell r="H512">
            <v>1750</v>
          </cell>
          <cell r="I512" t="str">
            <v>SEJOY</v>
          </cell>
          <cell r="J512">
            <v>0</v>
          </cell>
        </row>
        <row r="513">
          <cell r="F513">
            <v>600005674</v>
          </cell>
          <cell r="G513" t="str">
            <v>45248001</v>
          </cell>
          <cell r="H513">
            <v>850</v>
          </cell>
          <cell r="I513" t="str">
            <v>SEJOY</v>
          </cell>
          <cell r="J513">
            <v>0</v>
          </cell>
        </row>
        <row r="514">
          <cell r="F514">
            <v>600005780</v>
          </cell>
          <cell r="G514" t="str">
            <v>25106121</v>
          </cell>
          <cell r="H514">
            <v>300</v>
          </cell>
          <cell r="I514" t="str">
            <v>SEJOY</v>
          </cell>
          <cell r="J514">
            <v>0</v>
          </cell>
        </row>
        <row r="515">
          <cell r="F515">
            <v>600032183</v>
          </cell>
          <cell r="G515" t="str">
            <v>70842132</v>
          </cell>
          <cell r="H515">
            <v>25</v>
          </cell>
          <cell r="I515" t="str">
            <v>SEJOY</v>
          </cell>
          <cell r="J515">
            <v>0</v>
          </cell>
        </row>
        <row r="516">
          <cell r="F516">
            <v>600037576</v>
          </cell>
          <cell r="G516" t="str">
            <v>70107815</v>
          </cell>
          <cell r="H516">
            <v>25</v>
          </cell>
          <cell r="I516" t="str">
            <v>SEJOY</v>
          </cell>
          <cell r="J516">
            <v>0</v>
          </cell>
        </row>
        <row r="517">
          <cell r="F517">
            <v>600037622</v>
          </cell>
          <cell r="G517" t="str">
            <v>70107637</v>
          </cell>
          <cell r="H517">
            <v>25</v>
          </cell>
          <cell r="I517" t="str">
            <v>SEJOY</v>
          </cell>
          <cell r="J517">
            <v>0</v>
          </cell>
        </row>
        <row r="518">
          <cell r="F518">
            <v>600037665</v>
          </cell>
          <cell r="G518" t="str">
            <v>70107785</v>
          </cell>
          <cell r="H518">
            <v>25</v>
          </cell>
          <cell r="I518" t="str">
            <v>SEJOY</v>
          </cell>
          <cell r="J518">
            <v>0</v>
          </cell>
        </row>
        <row r="519">
          <cell r="F519">
            <v>600037673</v>
          </cell>
          <cell r="G519" t="str">
            <v>70107769</v>
          </cell>
          <cell r="H519">
            <v>50</v>
          </cell>
          <cell r="I519" t="str">
            <v>SEJOY</v>
          </cell>
          <cell r="J519">
            <v>0</v>
          </cell>
        </row>
        <row r="520">
          <cell r="F520">
            <v>600037681</v>
          </cell>
          <cell r="G520" t="str">
            <v>70107742</v>
          </cell>
          <cell r="H520">
            <v>75</v>
          </cell>
          <cell r="I520" t="str">
            <v>SEJOY</v>
          </cell>
          <cell r="J520">
            <v>0</v>
          </cell>
        </row>
        <row r="521">
          <cell r="F521">
            <v>600037690</v>
          </cell>
          <cell r="G521" t="str">
            <v>70107751</v>
          </cell>
          <cell r="H521">
            <v>25</v>
          </cell>
          <cell r="I521" t="str">
            <v>SEJOY</v>
          </cell>
          <cell r="J521">
            <v>0</v>
          </cell>
        </row>
        <row r="522">
          <cell r="F522">
            <v>600037720</v>
          </cell>
          <cell r="G522" t="str">
            <v>70107777</v>
          </cell>
          <cell r="H522">
            <v>25</v>
          </cell>
          <cell r="I522" t="str">
            <v>SEJOY</v>
          </cell>
          <cell r="J522">
            <v>0</v>
          </cell>
        </row>
        <row r="523">
          <cell r="F523">
            <v>600037819</v>
          </cell>
          <cell r="G523" t="str">
            <v>70107793</v>
          </cell>
          <cell r="H523">
            <v>50</v>
          </cell>
          <cell r="I523" t="str">
            <v>SEJOY</v>
          </cell>
          <cell r="J523">
            <v>0</v>
          </cell>
        </row>
        <row r="524">
          <cell r="F524">
            <v>600037851</v>
          </cell>
          <cell r="G524" t="str">
            <v>70107726</v>
          </cell>
          <cell r="H524">
            <v>25</v>
          </cell>
          <cell r="I524" t="str">
            <v>SEJOY</v>
          </cell>
          <cell r="J524">
            <v>0</v>
          </cell>
        </row>
        <row r="525">
          <cell r="F525">
            <v>600037878</v>
          </cell>
          <cell r="G525" t="str">
            <v>70107572</v>
          </cell>
          <cell r="H525">
            <v>25</v>
          </cell>
          <cell r="I525" t="str">
            <v>SEJOY</v>
          </cell>
          <cell r="J525">
            <v>0</v>
          </cell>
        </row>
        <row r="526">
          <cell r="F526">
            <v>600037975</v>
          </cell>
          <cell r="G526" t="str">
            <v>70107564</v>
          </cell>
          <cell r="H526">
            <v>25</v>
          </cell>
          <cell r="I526" t="str">
            <v>SEJOY</v>
          </cell>
          <cell r="J526">
            <v>0</v>
          </cell>
        </row>
        <row r="527">
          <cell r="F527">
            <v>600038149</v>
          </cell>
          <cell r="G527" t="str">
            <v>70108170</v>
          </cell>
          <cell r="H527">
            <v>25</v>
          </cell>
          <cell r="I527" t="str">
            <v>SEJOY</v>
          </cell>
          <cell r="J527">
            <v>0</v>
          </cell>
        </row>
        <row r="528">
          <cell r="F528">
            <v>600038157</v>
          </cell>
          <cell r="G528" t="str">
            <v>70107581</v>
          </cell>
          <cell r="H528">
            <v>25</v>
          </cell>
          <cell r="I528" t="str">
            <v>SEJOY</v>
          </cell>
          <cell r="J528">
            <v>0</v>
          </cell>
        </row>
        <row r="529">
          <cell r="F529">
            <v>600038238</v>
          </cell>
          <cell r="G529" t="str">
            <v>69781745</v>
          </cell>
          <cell r="H529">
            <v>1675</v>
          </cell>
          <cell r="I529" t="str">
            <v>SEJOY</v>
          </cell>
          <cell r="J529">
            <v>0</v>
          </cell>
        </row>
        <row r="530">
          <cell r="F530">
            <v>600038467</v>
          </cell>
          <cell r="G530" t="str">
            <v>70107661</v>
          </cell>
          <cell r="H530">
            <v>700</v>
          </cell>
          <cell r="I530" t="str">
            <v>SEJOY</v>
          </cell>
          <cell r="J530">
            <v>0</v>
          </cell>
        </row>
        <row r="531">
          <cell r="F531">
            <v>600171418</v>
          </cell>
          <cell r="G531" t="str">
            <v>61386901</v>
          </cell>
          <cell r="H531">
            <v>150</v>
          </cell>
          <cell r="I531" t="str">
            <v>SEJOY</v>
          </cell>
          <cell r="J531">
            <v>0</v>
          </cell>
        </row>
        <row r="532">
          <cell r="F532">
            <v>610350676</v>
          </cell>
          <cell r="G532" t="str">
            <v>63831708</v>
          </cell>
          <cell r="H532">
            <v>50</v>
          </cell>
          <cell r="I532" t="str">
            <v>SEJOY</v>
          </cell>
          <cell r="J532">
            <v>50</v>
          </cell>
        </row>
        <row r="533">
          <cell r="F533">
            <v>650004639</v>
          </cell>
          <cell r="G533" t="str">
            <v>25136241</v>
          </cell>
          <cell r="H533">
            <v>350</v>
          </cell>
          <cell r="I533" t="str">
            <v>SEJOY</v>
          </cell>
          <cell r="J533">
            <v>0</v>
          </cell>
        </row>
        <row r="534">
          <cell r="F534">
            <v>650072731</v>
          </cell>
          <cell r="G534" t="str">
            <v>27118657</v>
          </cell>
          <cell r="H534">
            <v>25</v>
          </cell>
          <cell r="I534" t="str">
            <v>SEJOY</v>
          </cell>
          <cell r="J534">
            <v>25</v>
          </cell>
        </row>
        <row r="535">
          <cell r="F535">
            <v>691003637</v>
          </cell>
          <cell r="G535" t="str">
            <v>24159981</v>
          </cell>
          <cell r="H535">
            <v>25</v>
          </cell>
          <cell r="I535" t="str">
            <v>SEJOY</v>
          </cell>
          <cell r="J535">
            <v>25</v>
          </cell>
        </row>
        <row r="536">
          <cell r="F536">
            <v>691004935</v>
          </cell>
          <cell r="G536" t="str">
            <v>28414756</v>
          </cell>
          <cell r="H536">
            <v>200</v>
          </cell>
          <cell r="I536" t="str">
            <v>SEJOY</v>
          </cell>
          <cell r="J536">
            <v>0</v>
          </cell>
        </row>
        <row r="537">
          <cell r="F537">
            <v>691006679</v>
          </cell>
          <cell r="G537" t="str">
            <v>01848160</v>
          </cell>
          <cell r="H537">
            <v>25</v>
          </cell>
          <cell r="I537" t="str">
            <v>SEJOY</v>
          </cell>
          <cell r="J537">
            <v>0</v>
          </cell>
        </row>
        <row r="538">
          <cell r="F538">
            <v>691011303</v>
          </cell>
          <cell r="G538" t="str">
            <v>44569165</v>
          </cell>
          <cell r="H538">
            <v>50</v>
          </cell>
          <cell r="I538" t="str">
            <v>SEJOY</v>
          </cell>
          <cell r="J538">
            <v>0</v>
          </cell>
        </row>
        <row r="539">
          <cell r="F539">
            <v>691014159</v>
          </cell>
          <cell r="G539" t="str">
            <v>07529791</v>
          </cell>
          <cell r="H539">
            <v>50</v>
          </cell>
          <cell r="I539" t="str">
            <v>SEJOY</v>
          </cell>
          <cell r="J539">
            <v>0</v>
          </cell>
        </row>
        <row r="540">
          <cell r="F540">
            <v>600171426</v>
          </cell>
          <cell r="G540" t="str">
            <v>48134368</v>
          </cell>
          <cell r="H540">
            <v>500</v>
          </cell>
          <cell r="I540" t="str">
            <v>SEJOY</v>
          </cell>
          <cell r="J540">
            <v>0</v>
          </cell>
        </row>
        <row r="541">
          <cell r="F541">
            <v>650065115</v>
          </cell>
          <cell r="G541" t="str">
            <v>86595971</v>
          </cell>
          <cell r="H541">
            <v>100</v>
          </cell>
          <cell r="I541" t="str">
            <v>SEJOY</v>
          </cell>
          <cell r="J541">
            <v>0</v>
          </cell>
        </row>
        <row r="542">
          <cell r="F542">
            <v>600005691</v>
          </cell>
          <cell r="G542" t="str">
            <v>61388246</v>
          </cell>
          <cell r="H542">
            <v>650</v>
          </cell>
          <cell r="I542" t="str">
            <v>SEJOY</v>
          </cell>
          <cell r="J542">
            <v>0</v>
          </cell>
        </row>
        <row r="543">
          <cell r="F543">
            <v>600038726</v>
          </cell>
          <cell r="G543" t="str">
            <v>70920613</v>
          </cell>
          <cell r="H543">
            <v>50</v>
          </cell>
          <cell r="I543" t="str">
            <v>SEJOY</v>
          </cell>
          <cell r="J543">
            <v>0</v>
          </cell>
        </row>
        <row r="544">
          <cell r="F544">
            <v>600038831</v>
          </cell>
          <cell r="G544" t="str">
            <v>70920753</v>
          </cell>
          <cell r="H544">
            <v>25</v>
          </cell>
          <cell r="I544" t="str">
            <v>SEJOY</v>
          </cell>
          <cell r="J544">
            <v>0</v>
          </cell>
        </row>
        <row r="545">
          <cell r="F545">
            <v>600038912</v>
          </cell>
          <cell r="G545" t="str">
            <v>70886466</v>
          </cell>
          <cell r="H545">
            <v>50</v>
          </cell>
          <cell r="I545" t="str">
            <v>SEJOY</v>
          </cell>
          <cell r="J545">
            <v>50</v>
          </cell>
        </row>
        <row r="546">
          <cell r="F546">
            <v>600021092</v>
          </cell>
          <cell r="G546" t="str">
            <v>60461969</v>
          </cell>
          <cell r="H546">
            <v>250</v>
          </cell>
          <cell r="I546" t="str">
            <v>SEJOY</v>
          </cell>
          <cell r="J546">
            <v>0</v>
          </cell>
        </row>
        <row r="547">
          <cell r="F547">
            <v>600021106</v>
          </cell>
          <cell r="G547" t="str">
            <v>68407157</v>
          </cell>
          <cell r="H547">
            <v>225</v>
          </cell>
          <cell r="I547" t="str">
            <v>SEJOY</v>
          </cell>
          <cell r="J547">
            <v>0</v>
          </cell>
        </row>
        <row r="548">
          <cell r="F548">
            <v>600005003</v>
          </cell>
          <cell r="G548" t="str">
            <v>64947629</v>
          </cell>
          <cell r="H548">
            <v>225</v>
          </cell>
          <cell r="I548" t="str">
            <v>SEJOY</v>
          </cell>
          <cell r="J548">
            <v>0</v>
          </cell>
        </row>
        <row r="549">
          <cell r="F549">
            <v>600005666</v>
          </cell>
          <cell r="G549" t="str">
            <v>25122690</v>
          </cell>
          <cell r="H549">
            <v>450</v>
          </cell>
          <cell r="I549" t="str">
            <v>SEJOY</v>
          </cell>
          <cell r="J549">
            <v>450</v>
          </cell>
        </row>
        <row r="550">
          <cell r="F550">
            <v>600005682</v>
          </cell>
          <cell r="G550" t="str">
            <v>61386022</v>
          </cell>
          <cell r="H550">
            <v>500</v>
          </cell>
          <cell r="I550" t="str">
            <v>SEJOY</v>
          </cell>
          <cell r="J550">
            <v>0</v>
          </cell>
        </row>
        <row r="551">
          <cell r="F551">
            <v>600005771</v>
          </cell>
          <cell r="G551" t="str">
            <v>49625446</v>
          </cell>
          <cell r="H551">
            <v>750</v>
          </cell>
          <cell r="I551" t="str">
            <v>SEJOY</v>
          </cell>
          <cell r="J551">
            <v>0</v>
          </cell>
        </row>
        <row r="552">
          <cell r="F552">
            <v>600005721</v>
          </cell>
          <cell r="G552" t="str">
            <v>61384534</v>
          </cell>
          <cell r="H552">
            <v>575</v>
          </cell>
          <cell r="I552" t="str">
            <v>SEJOY</v>
          </cell>
          <cell r="J552">
            <v>0</v>
          </cell>
        </row>
        <row r="553">
          <cell r="F553">
            <v>600005810</v>
          </cell>
          <cell r="G553" t="str">
            <v>00639494</v>
          </cell>
          <cell r="H553">
            <v>675</v>
          </cell>
          <cell r="I553" t="str">
            <v>SEJOY</v>
          </cell>
          <cell r="J553">
            <v>0</v>
          </cell>
        </row>
        <row r="554">
          <cell r="F554">
            <v>600005844</v>
          </cell>
          <cell r="G554" t="str">
            <v>61388068</v>
          </cell>
          <cell r="H554">
            <v>1075</v>
          </cell>
          <cell r="I554" t="str">
            <v>SEJOY</v>
          </cell>
          <cell r="J554">
            <v>0</v>
          </cell>
        </row>
        <row r="555">
          <cell r="F555">
            <v>600027554</v>
          </cell>
          <cell r="G555" t="str">
            <v>63832208</v>
          </cell>
          <cell r="H555">
            <v>50</v>
          </cell>
          <cell r="I555" t="str">
            <v>SEJOY</v>
          </cell>
          <cell r="J555">
            <v>0</v>
          </cell>
        </row>
        <row r="556">
          <cell r="F556">
            <v>600038734</v>
          </cell>
          <cell r="G556" t="str">
            <v>70885419</v>
          </cell>
          <cell r="H556">
            <v>50</v>
          </cell>
          <cell r="I556" t="str">
            <v>SEJOY</v>
          </cell>
          <cell r="J556">
            <v>0</v>
          </cell>
        </row>
        <row r="557">
          <cell r="F557">
            <v>600038769</v>
          </cell>
          <cell r="G557" t="str">
            <v>70886857</v>
          </cell>
          <cell r="H557">
            <v>50</v>
          </cell>
          <cell r="I557" t="str">
            <v>SEJOY</v>
          </cell>
          <cell r="J557">
            <v>50</v>
          </cell>
        </row>
        <row r="558">
          <cell r="F558">
            <v>600038793</v>
          </cell>
          <cell r="G558" t="str">
            <v>70942897</v>
          </cell>
          <cell r="H558">
            <v>25</v>
          </cell>
          <cell r="I558" t="str">
            <v>SEJOY</v>
          </cell>
          <cell r="J558">
            <v>0</v>
          </cell>
        </row>
        <row r="559">
          <cell r="F559">
            <v>600038858</v>
          </cell>
          <cell r="G559" t="str">
            <v>70920605</v>
          </cell>
          <cell r="H559">
            <v>25</v>
          </cell>
          <cell r="I559" t="str">
            <v>SEJOY</v>
          </cell>
          <cell r="J559">
            <v>25</v>
          </cell>
        </row>
        <row r="560">
          <cell r="F560">
            <v>600038882</v>
          </cell>
          <cell r="G560" t="str">
            <v>70885401</v>
          </cell>
          <cell r="H560">
            <v>25</v>
          </cell>
          <cell r="I560" t="str">
            <v>SEJOY</v>
          </cell>
          <cell r="J560">
            <v>25</v>
          </cell>
        </row>
        <row r="561">
          <cell r="F561">
            <v>600038904</v>
          </cell>
          <cell r="G561" t="str">
            <v>70921539</v>
          </cell>
          <cell r="H561">
            <v>25</v>
          </cell>
          <cell r="I561" t="str">
            <v>SEJOY</v>
          </cell>
          <cell r="J561">
            <v>25</v>
          </cell>
        </row>
        <row r="562">
          <cell r="F562">
            <v>600038688</v>
          </cell>
          <cell r="G562" t="str">
            <v>70921580</v>
          </cell>
          <cell r="H562">
            <v>50</v>
          </cell>
          <cell r="I562" t="str">
            <v>SEJOY</v>
          </cell>
          <cell r="J562">
            <v>50</v>
          </cell>
        </row>
        <row r="563">
          <cell r="F563">
            <v>600038955</v>
          </cell>
          <cell r="G563" t="str">
            <v>70920761</v>
          </cell>
          <cell r="H563">
            <v>50</v>
          </cell>
          <cell r="I563" t="str">
            <v>SEJOY</v>
          </cell>
          <cell r="J563">
            <v>0</v>
          </cell>
        </row>
        <row r="564">
          <cell r="F564">
            <v>600038661</v>
          </cell>
          <cell r="G564" t="str">
            <v>70992223</v>
          </cell>
          <cell r="H564">
            <v>50</v>
          </cell>
          <cell r="I564" t="str">
            <v>SEJOY</v>
          </cell>
          <cell r="J564">
            <v>50</v>
          </cell>
        </row>
        <row r="565">
          <cell r="F565">
            <v>600038670</v>
          </cell>
          <cell r="G565" t="str">
            <v>70992231</v>
          </cell>
          <cell r="H565">
            <v>25</v>
          </cell>
          <cell r="I565" t="str">
            <v>SEJOY</v>
          </cell>
          <cell r="J565">
            <v>25</v>
          </cell>
        </row>
        <row r="566">
          <cell r="F566">
            <v>600038718</v>
          </cell>
          <cell r="G566" t="str">
            <v>70885397</v>
          </cell>
          <cell r="H566">
            <v>25</v>
          </cell>
          <cell r="I566" t="str">
            <v>SEJOY</v>
          </cell>
          <cell r="J566">
            <v>0</v>
          </cell>
        </row>
        <row r="567">
          <cell r="F567">
            <v>600038742</v>
          </cell>
          <cell r="G567" t="str">
            <v>70945276</v>
          </cell>
          <cell r="H567">
            <v>25</v>
          </cell>
          <cell r="I567" t="str">
            <v>SEJOY</v>
          </cell>
          <cell r="J567">
            <v>25</v>
          </cell>
        </row>
        <row r="568">
          <cell r="F568">
            <v>600038777</v>
          </cell>
          <cell r="G568" t="str">
            <v>70942676</v>
          </cell>
          <cell r="H568">
            <v>50</v>
          </cell>
          <cell r="I568" t="str">
            <v>SEJOY</v>
          </cell>
          <cell r="J568">
            <v>50</v>
          </cell>
        </row>
        <row r="569">
          <cell r="F569">
            <v>600038807</v>
          </cell>
          <cell r="G569" t="str">
            <v>63834359</v>
          </cell>
          <cell r="H569">
            <v>25</v>
          </cell>
          <cell r="I569" t="str">
            <v>SEJOY</v>
          </cell>
          <cell r="J569">
            <v>25</v>
          </cell>
        </row>
        <row r="570">
          <cell r="F570">
            <v>600038823</v>
          </cell>
          <cell r="G570" t="str">
            <v>70920681</v>
          </cell>
          <cell r="H570">
            <v>25</v>
          </cell>
          <cell r="I570" t="str">
            <v>SEJOY</v>
          </cell>
          <cell r="J570">
            <v>0</v>
          </cell>
        </row>
        <row r="571">
          <cell r="F571">
            <v>600038947</v>
          </cell>
          <cell r="G571" t="str">
            <v>70920494</v>
          </cell>
          <cell r="H571">
            <v>25</v>
          </cell>
          <cell r="I571" t="str">
            <v>SEJOY</v>
          </cell>
          <cell r="J571">
            <v>0</v>
          </cell>
        </row>
        <row r="572">
          <cell r="F572">
            <v>600038971</v>
          </cell>
          <cell r="G572" t="str">
            <v>70886423</v>
          </cell>
          <cell r="H572">
            <v>50</v>
          </cell>
          <cell r="I572" t="str">
            <v>SEJOY</v>
          </cell>
          <cell r="J572">
            <v>50</v>
          </cell>
        </row>
        <row r="573">
          <cell r="F573">
            <v>600038980</v>
          </cell>
          <cell r="G573" t="str">
            <v>65994027</v>
          </cell>
          <cell r="H573">
            <v>50</v>
          </cell>
          <cell r="I573" t="str">
            <v>SEJOY</v>
          </cell>
          <cell r="J573">
            <v>0</v>
          </cell>
        </row>
        <row r="574">
          <cell r="F574">
            <v>600039005</v>
          </cell>
          <cell r="G574" t="str">
            <v>70106576</v>
          </cell>
          <cell r="H574">
            <v>450</v>
          </cell>
          <cell r="I574" t="str">
            <v>SEJOY</v>
          </cell>
          <cell r="J574">
            <v>0</v>
          </cell>
        </row>
        <row r="575">
          <cell r="F575">
            <v>600039145</v>
          </cell>
          <cell r="G575" t="str">
            <v>48133761</v>
          </cell>
          <cell r="H575">
            <v>1175</v>
          </cell>
          <cell r="I575" t="str">
            <v>SEJOY</v>
          </cell>
          <cell r="J575">
            <v>0</v>
          </cell>
        </row>
        <row r="576">
          <cell r="F576">
            <v>600039196</v>
          </cell>
          <cell r="G576" t="str">
            <v>48133914</v>
          </cell>
          <cell r="H576">
            <v>1775</v>
          </cell>
          <cell r="I576" t="str">
            <v>SEJOY</v>
          </cell>
          <cell r="J576">
            <v>0</v>
          </cell>
        </row>
        <row r="577">
          <cell r="F577">
            <v>650070101</v>
          </cell>
          <cell r="G577" t="str">
            <v>27182789</v>
          </cell>
          <cell r="H577">
            <v>150</v>
          </cell>
          <cell r="I577" t="str">
            <v>SEJOY</v>
          </cell>
          <cell r="J577">
            <v>0</v>
          </cell>
        </row>
        <row r="578">
          <cell r="F578">
            <v>651002834</v>
          </cell>
          <cell r="G578" t="str">
            <v>71340670</v>
          </cell>
          <cell r="H578">
            <v>75</v>
          </cell>
          <cell r="I578" t="str">
            <v>SEJOY</v>
          </cell>
          <cell r="J578">
            <v>0</v>
          </cell>
        </row>
        <row r="579">
          <cell r="F579">
            <v>651034221</v>
          </cell>
          <cell r="G579" t="str">
            <v>27141284</v>
          </cell>
          <cell r="H579">
            <v>175</v>
          </cell>
          <cell r="I579" t="str">
            <v>SEJOY</v>
          </cell>
          <cell r="J579">
            <v>0</v>
          </cell>
        </row>
        <row r="580">
          <cell r="F580">
            <v>691000425</v>
          </cell>
          <cell r="G580" t="str">
            <v>28389867</v>
          </cell>
          <cell r="H580">
            <v>50</v>
          </cell>
          <cell r="I580" t="str">
            <v>SEJOY</v>
          </cell>
          <cell r="J580">
            <v>50</v>
          </cell>
        </row>
        <row r="581">
          <cell r="F581">
            <v>691001111</v>
          </cell>
          <cell r="G581" t="str">
            <v>25735624</v>
          </cell>
          <cell r="H581">
            <v>500</v>
          </cell>
          <cell r="I581" t="str">
            <v>SEJOY</v>
          </cell>
          <cell r="J581">
            <v>0</v>
          </cell>
        </row>
        <row r="582">
          <cell r="F582">
            <v>691001481</v>
          </cell>
          <cell r="G582" t="str">
            <v>28519451</v>
          </cell>
          <cell r="H582">
            <v>25</v>
          </cell>
          <cell r="I582" t="str">
            <v>SEJOY</v>
          </cell>
          <cell r="J582">
            <v>0</v>
          </cell>
        </row>
        <row r="583">
          <cell r="F583">
            <v>691001499</v>
          </cell>
          <cell r="G583" t="str">
            <v>28964187</v>
          </cell>
          <cell r="H583">
            <v>50</v>
          </cell>
          <cell r="I583" t="str">
            <v>SEJOY</v>
          </cell>
          <cell r="J583">
            <v>0</v>
          </cell>
        </row>
        <row r="584">
          <cell r="F584">
            <v>691002657</v>
          </cell>
          <cell r="G584" t="str">
            <v>28400968</v>
          </cell>
          <cell r="H584">
            <v>25</v>
          </cell>
          <cell r="I584" t="str">
            <v>SEJOY</v>
          </cell>
          <cell r="J584">
            <v>0</v>
          </cell>
        </row>
        <row r="585">
          <cell r="F585">
            <v>691002860</v>
          </cell>
          <cell r="G585" t="str">
            <v>71341315</v>
          </cell>
          <cell r="H585">
            <v>125</v>
          </cell>
          <cell r="I585" t="str">
            <v>SEJOY</v>
          </cell>
          <cell r="J585">
            <v>0</v>
          </cell>
        </row>
        <row r="586">
          <cell r="F586">
            <v>691005494</v>
          </cell>
          <cell r="G586" t="str">
            <v>71294074</v>
          </cell>
          <cell r="H586">
            <v>25</v>
          </cell>
          <cell r="I586" t="str">
            <v>SEJOY</v>
          </cell>
          <cell r="J586">
            <v>0</v>
          </cell>
        </row>
        <row r="587">
          <cell r="F587">
            <v>691006202</v>
          </cell>
          <cell r="G587" t="str">
            <v>01921061</v>
          </cell>
          <cell r="H587">
            <v>25</v>
          </cell>
          <cell r="I587" t="str">
            <v>SEJOY</v>
          </cell>
          <cell r="J587">
            <v>25</v>
          </cell>
        </row>
        <row r="588">
          <cell r="F588">
            <v>691006857</v>
          </cell>
          <cell r="G588" t="str">
            <v>01526936</v>
          </cell>
          <cell r="H588">
            <v>25</v>
          </cell>
          <cell r="I588" t="str">
            <v>SEJOY</v>
          </cell>
          <cell r="J588">
            <v>0</v>
          </cell>
        </row>
        <row r="589">
          <cell r="F589">
            <v>691006989</v>
          </cell>
          <cell r="G589" t="str">
            <v>03036600</v>
          </cell>
          <cell r="H589">
            <v>275</v>
          </cell>
          <cell r="I589" t="str">
            <v>SEJOY</v>
          </cell>
          <cell r="J589">
            <v>275</v>
          </cell>
        </row>
        <row r="590">
          <cell r="F590">
            <v>691007080</v>
          </cell>
          <cell r="G590" t="str">
            <v>02556031</v>
          </cell>
          <cell r="H590">
            <v>150</v>
          </cell>
          <cell r="I590" t="str">
            <v>SEJOY</v>
          </cell>
          <cell r="J590">
            <v>150</v>
          </cell>
        </row>
        <row r="591">
          <cell r="F591">
            <v>691010323</v>
          </cell>
          <cell r="G591" t="str">
            <v>05317266</v>
          </cell>
          <cell r="H591">
            <v>50</v>
          </cell>
          <cell r="I591" t="str">
            <v>SEJOY</v>
          </cell>
          <cell r="J591">
            <v>0</v>
          </cell>
        </row>
        <row r="592">
          <cell r="F592">
            <v>600005984</v>
          </cell>
          <cell r="G592" t="str">
            <v>25107500</v>
          </cell>
          <cell r="H592">
            <v>150</v>
          </cell>
          <cell r="I592" t="str">
            <v>SEJOY</v>
          </cell>
          <cell r="J592">
            <v>0</v>
          </cell>
        </row>
        <row r="593">
          <cell r="F593">
            <v>600039447</v>
          </cell>
          <cell r="G593" t="str">
            <v>70997365</v>
          </cell>
          <cell r="H593">
            <v>250</v>
          </cell>
          <cell r="I593" t="str">
            <v>SEJOY</v>
          </cell>
          <cell r="J593">
            <v>0</v>
          </cell>
        </row>
        <row r="594">
          <cell r="F594">
            <v>600006409</v>
          </cell>
          <cell r="G594" t="str">
            <v>25600397</v>
          </cell>
          <cell r="H594">
            <v>150</v>
          </cell>
          <cell r="I594" t="str">
            <v>SEJOY</v>
          </cell>
          <cell r="J594">
            <v>0</v>
          </cell>
        </row>
        <row r="595">
          <cell r="F595">
            <v>600007723</v>
          </cell>
          <cell r="G595" t="str">
            <v>62956191</v>
          </cell>
          <cell r="H595">
            <v>300</v>
          </cell>
          <cell r="I595" t="str">
            <v>SEJOY</v>
          </cell>
          <cell r="J595">
            <v>0</v>
          </cell>
        </row>
        <row r="596">
          <cell r="F596">
            <v>600004821</v>
          </cell>
          <cell r="G596" t="str">
            <v>25107186</v>
          </cell>
          <cell r="H596">
            <v>500</v>
          </cell>
          <cell r="I596" t="str">
            <v>SEJOY</v>
          </cell>
          <cell r="J596">
            <v>0</v>
          </cell>
        </row>
        <row r="597">
          <cell r="F597">
            <v>600005861</v>
          </cell>
          <cell r="G597" t="str">
            <v>61385891</v>
          </cell>
          <cell r="H597">
            <v>600</v>
          </cell>
          <cell r="I597" t="str">
            <v>SEJOY</v>
          </cell>
          <cell r="J597">
            <v>0</v>
          </cell>
        </row>
        <row r="598">
          <cell r="F598">
            <v>600001148</v>
          </cell>
          <cell r="G598" t="str">
            <v>48546119</v>
          </cell>
          <cell r="H598">
            <v>250</v>
          </cell>
          <cell r="I598" t="str">
            <v>SEJOY</v>
          </cell>
          <cell r="J598">
            <v>0</v>
          </cell>
        </row>
        <row r="599">
          <cell r="F599">
            <v>600000290</v>
          </cell>
          <cell r="G599" t="str">
            <v>49625063</v>
          </cell>
          <cell r="H599">
            <v>25</v>
          </cell>
          <cell r="I599" t="str">
            <v>SEJOY</v>
          </cell>
          <cell r="J599">
            <v>0</v>
          </cell>
        </row>
        <row r="600">
          <cell r="F600">
            <v>600032272</v>
          </cell>
          <cell r="G600" t="str">
            <v>25607341</v>
          </cell>
          <cell r="H600">
            <v>475</v>
          </cell>
          <cell r="I600" t="str">
            <v>SEJOY</v>
          </cell>
          <cell r="J600">
            <v>0</v>
          </cell>
        </row>
        <row r="601">
          <cell r="F601">
            <v>600039307</v>
          </cell>
          <cell r="G601" t="str">
            <v>70886253</v>
          </cell>
          <cell r="H601">
            <v>25</v>
          </cell>
          <cell r="I601" t="str">
            <v>SEJOY</v>
          </cell>
          <cell r="J601">
            <v>0</v>
          </cell>
        </row>
        <row r="602">
          <cell r="F602">
            <v>600039285</v>
          </cell>
          <cell r="G602" t="str">
            <v>49624415</v>
          </cell>
          <cell r="H602">
            <v>50</v>
          </cell>
          <cell r="I602" t="str">
            <v>SEJOY</v>
          </cell>
          <cell r="J602">
            <v>0</v>
          </cell>
        </row>
        <row r="603">
          <cell r="F603">
            <v>600039323</v>
          </cell>
          <cell r="G603" t="str">
            <v>70886733</v>
          </cell>
          <cell r="H603">
            <v>50</v>
          </cell>
          <cell r="I603" t="str">
            <v>SEJOY</v>
          </cell>
          <cell r="J603">
            <v>0</v>
          </cell>
        </row>
        <row r="604">
          <cell r="F604">
            <v>600039331</v>
          </cell>
          <cell r="G604" t="str">
            <v>70886261</v>
          </cell>
          <cell r="H604">
            <v>25</v>
          </cell>
          <cell r="I604" t="str">
            <v>SEJOY</v>
          </cell>
          <cell r="J604">
            <v>0</v>
          </cell>
        </row>
        <row r="605">
          <cell r="F605">
            <v>600039340</v>
          </cell>
          <cell r="G605" t="str">
            <v>70997373</v>
          </cell>
          <cell r="H605">
            <v>25</v>
          </cell>
          <cell r="I605" t="str">
            <v>SEJOY</v>
          </cell>
          <cell r="J605">
            <v>0</v>
          </cell>
        </row>
        <row r="606">
          <cell r="F606">
            <v>600039366</v>
          </cell>
          <cell r="G606" t="str">
            <v>65993896</v>
          </cell>
          <cell r="H606">
            <v>100</v>
          </cell>
          <cell r="I606" t="str">
            <v>SEJOY</v>
          </cell>
          <cell r="J606">
            <v>0</v>
          </cell>
        </row>
        <row r="607">
          <cell r="F607">
            <v>600170012</v>
          </cell>
          <cell r="G607" t="str">
            <v>61386626</v>
          </cell>
          <cell r="H607">
            <v>825</v>
          </cell>
          <cell r="I607" t="str">
            <v>SEJOY</v>
          </cell>
          <cell r="J607">
            <v>0</v>
          </cell>
        </row>
        <row r="608">
          <cell r="F608">
            <v>600171701</v>
          </cell>
          <cell r="G608" t="str">
            <v>61385476</v>
          </cell>
          <cell r="H608">
            <v>1025</v>
          </cell>
          <cell r="I608" t="str">
            <v>SEJOY</v>
          </cell>
          <cell r="J608">
            <v>0</v>
          </cell>
        </row>
        <row r="609">
          <cell r="F609">
            <v>691008388</v>
          </cell>
          <cell r="G609" t="str">
            <v>26987902</v>
          </cell>
          <cell r="H609">
            <v>25</v>
          </cell>
          <cell r="I609" t="str">
            <v>SEJOY</v>
          </cell>
          <cell r="J609">
            <v>0</v>
          </cell>
        </row>
        <row r="610">
          <cell r="F610">
            <v>691009112</v>
          </cell>
          <cell r="G610" t="str">
            <v>24129801</v>
          </cell>
          <cell r="H610">
            <v>250</v>
          </cell>
          <cell r="I610" t="str">
            <v>SEJOY</v>
          </cell>
          <cell r="J610">
            <v>0</v>
          </cell>
        </row>
        <row r="611">
          <cell r="F611">
            <v>691011265</v>
          </cell>
          <cell r="G611" t="str">
            <v>24763616</v>
          </cell>
          <cell r="H611">
            <v>25</v>
          </cell>
          <cell r="I611" t="str">
            <v>SEJOY</v>
          </cell>
          <cell r="J611">
            <v>0</v>
          </cell>
        </row>
        <row r="612">
          <cell r="F612">
            <v>691013624</v>
          </cell>
          <cell r="G612" t="str">
            <v>06458351</v>
          </cell>
          <cell r="H612">
            <v>100</v>
          </cell>
          <cell r="I612" t="str">
            <v>SEJOY</v>
          </cell>
          <cell r="J612">
            <v>0</v>
          </cell>
        </row>
        <row r="613">
          <cell r="F613">
            <v>600021238</v>
          </cell>
          <cell r="G613" t="str">
            <v>63830795</v>
          </cell>
          <cell r="H613">
            <v>25</v>
          </cell>
          <cell r="I613" t="str">
            <v>SEJOY</v>
          </cell>
          <cell r="J613">
            <v>0</v>
          </cell>
        </row>
        <row r="614">
          <cell r="F614">
            <v>600021246</v>
          </cell>
          <cell r="G614" t="str">
            <v>61387479</v>
          </cell>
          <cell r="H614">
            <v>375</v>
          </cell>
          <cell r="I614" t="str">
            <v>SEJOY</v>
          </cell>
          <cell r="J614">
            <v>0</v>
          </cell>
        </row>
        <row r="615">
          <cell r="F615">
            <v>600021254</v>
          </cell>
          <cell r="G615" t="str">
            <v>45770301</v>
          </cell>
          <cell r="H615">
            <v>350</v>
          </cell>
          <cell r="I615" t="str">
            <v>SEJOY</v>
          </cell>
          <cell r="J615">
            <v>0</v>
          </cell>
        </row>
        <row r="616">
          <cell r="F616">
            <v>600021262</v>
          </cell>
          <cell r="G616" t="str">
            <v>70828083</v>
          </cell>
          <cell r="H616">
            <v>125</v>
          </cell>
          <cell r="I616" t="str">
            <v>SEJOY</v>
          </cell>
          <cell r="J616">
            <v>75</v>
          </cell>
        </row>
        <row r="617">
          <cell r="F617">
            <v>600039625</v>
          </cell>
          <cell r="G617" t="str">
            <v>70919691</v>
          </cell>
          <cell r="H617">
            <v>25</v>
          </cell>
          <cell r="I617" t="str">
            <v>SEJOY</v>
          </cell>
          <cell r="J617">
            <v>0</v>
          </cell>
        </row>
        <row r="618">
          <cell r="F618">
            <v>600039714</v>
          </cell>
          <cell r="G618" t="str">
            <v>68402104</v>
          </cell>
          <cell r="H618">
            <v>25</v>
          </cell>
          <cell r="I618" t="str">
            <v>SEJOY</v>
          </cell>
          <cell r="J618">
            <v>0</v>
          </cell>
        </row>
        <row r="619">
          <cell r="F619">
            <v>600006310</v>
          </cell>
          <cell r="G619" t="str">
            <v>25108476</v>
          </cell>
          <cell r="H619">
            <v>800</v>
          </cell>
          <cell r="I619" t="str">
            <v>SEJOY</v>
          </cell>
          <cell r="J619">
            <v>0</v>
          </cell>
        </row>
        <row r="620">
          <cell r="F620">
            <v>600005101</v>
          </cell>
          <cell r="G620" t="str">
            <v>00639028</v>
          </cell>
          <cell r="H620">
            <v>650</v>
          </cell>
          <cell r="I620" t="str">
            <v>SEJOY</v>
          </cell>
          <cell r="J620">
            <v>0</v>
          </cell>
        </row>
        <row r="621">
          <cell r="F621">
            <v>600005933</v>
          </cell>
          <cell r="G621" t="str">
            <v>61387509</v>
          </cell>
          <cell r="H621">
            <v>350</v>
          </cell>
          <cell r="I621" t="str">
            <v>SEJOY</v>
          </cell>
          <cell r="J621">
            <v>0</v>
          </cell>
        </row>
        <row r="622">
          <cell r="F622">
            <v>600005968</v>
          </cell>
          <cell r="G622" t="str">
            <v>61389064</v>
          </cell>
          <cell r="H622">
            <v>300</v>
          </cell>
          <cell r="I622" t="str">
            <v>SEJOY</v>
          </cell>
          <cell r="J622">
            <v>0</v>
          </cell>
        </row>
        <row r="623">
          <cell r="F623">
            <v>600005976</v>
          </cell>
          <cell r="G623" t="str">
            <v>61388548</v>
          </cell>
          <cell r="H623">
            <v>850</v>
          </cell>
          <cell r="I623" t="str">
            <v>SEJOY</v>
          </cell>
          <cell r="J623">
            <v>0</v>
          </cell>
        </row>
        <row r="624">
          <cell r="F624">
            <v>600005992</v>
          </cell>
          <cell r="G624" t="str">
            <v>60460784</v>
          </cell>
          <cell r="H624">
            <v>825</v>
          </cell>
          <cell r="I624" t="str">
            <v>SEJOY</v>
          </cell>
          <cell r="J624">
            <v>0</v>
          </cell>
        </row>
        <row r="625">
          <cell r="F625">
            <v>600006000</v>
          </cell>
          <cell r="G625" t="str">
            <v>26190508</v>
          </cell>
          <cell r="H625">
            <v>50</v>
          </cell>
          <cell r="I625" t="str">
            <v>SEJOY</v>
          </cell>
          <cell r="J625">
            <v>0</v>
          </cell>
        </row>
        <row r="626">
          <cell r="F626">
            <v>600006026</v>
          </cell>
          <cell r="G626" t="str">
            <v>25116509</v>
          </cell>
          <cell r="H626">
            <v>125</v>
          </cell>
          <cell r="I626" t="str">
            <v>SEJOY</v>
          </cell>
          <cell r="J626">
            <v>0</v>
          </cell>
        </row>
        <row r="627">
          <cell r="F627">
            <v>600006034</v>
          </cell>
          <cell r="G627" t="str">
            <v>25098250</v>
          </cell>
          <cell r="H627">
            <v>400</v>
          </cell>
          <cell r="I627" t="str">
            <v>SEJOY</v>
          </cell>
          <cell r="J627">
            <v>0</v>
          </cell>
        </row>
        <row r="628">
          <cell r="F628">
            <v>600006042</v>
          </cell>
          <cell r="G628" t="str">
            <v>45796955</v>
          </cell>
          <cell r="H628">
            <v>575</v>
          </cell>
          <cell r="I628" t="str">
            <v>SEJOY</v>
          </cell>
          <cell r="J628">
            <v>0</v>
          </cell>
        </row>
        <row r="629">
          <cell r="F629">
            <v>600006077</v>
          </cell>
          <cell r="G629" t="str">
            <v>48551694</v>
          </cell>
          <cell r="H629">
            <v>125</v>
          </cell>
          <cell r="I629" t="str">
            <v>SEJOY</v>
          </cell>
          <cell r="J629">
            <v>0</v>
          </cell>
        </row>
        <row r="630">
          <cell r="F630">
            <v>600000303</v>
          </cell>
          <cell r="G630" t="str">
            <v>60447338</v>
          </cell>
          <cell r="H630">
            <v>25</v>
          </cell>
          <cell r="I630" t="str">
            <v>SEJOY</v>
          </cell>
          <cell r="J630">
            <v>25</v>
          </cell>
        </row>
        <row r="631">
          <cell r="F631">
            <v>600039501</v>
          </cell>
          <cell r="G631" t="str">
            <v>70919674</v>
          </cell>
          <cell r="H631">
            <v>50</v>
          </cell>
          <cell r="I631" t="str">
            <v>SEJOY</v>
          </cell>
          <cell r="J631">
            <v>0</v>
          </cell>
        </row>
        <row r="632">
          <cell r="F632">
            <v>600039528</v>
          </cell>
          <cell r="G632" t="str">
            <v>70919623</v>
          </cell>
          <cell r="H632">
            <v>50</v>
          </cell>
          <cell r="I632" t="str">
            <v>SEJOY</v>
          </cell>
          <cell r="J632">
            <v>0</v>
          </cell>
        </row>
        <row r="633">
          <cell r="F633">
            <v>600039552</v>
          </cell>
          <cell r="G633" t="str">
            <v>70919721</v>
          </cell>
          <cell r="H633">
            <v>50</v>
          </cell>
          <cell r="I633" t="str">
            <v>SEJOY</v>
          </cell>
          <cell r="J633">
            <v>50</v>
          </cell>
        </row>
        <row r="634">
          <cell r="F634">
            <v>600039587</v>
          </cell>
          <cell r="G634" t="str">
            <v>70919747</v>
          </cell>
          <cell r="H634">
            <v>25</v>
          </cell>
          <cell r="I634" t="str">
            <v>SEJOY</v>
          </cell>
          <cell r="J634">
            <v>0</v>
          </cell>
        </row>
        <row r="635">
          <cell r="F635">
            <v>600039641</v>
          </cell>
          <cell r="G635" t="str">
            <v>70919739</v>
          </cell>
          <cell r="H635">
            <v>25</v>
          </cell>
          <cell r="I635" t="str">
            <v>SEJOY</v>
          </cell>
          <cell r="J635">
            <v>25</v>
          </cell>
        </row>
        <row r="636">
          <cell r="F636">
            <v>600039676</v>
          </cell>
          <cell r="G636" t="str">
            <v>70919640</v>
          </cell>
          <cell r="H636">
            <v>50</v>
          </cell>
          <cell r="I636" t="str">
            <v>SEJOY</v>
          </cell>
          <cell r="J636">
            <v>0</v>
          </cell>
        </row>
        <row r="637">
          <cell r="F637">
            <v>600039684</v>
          </cell>
          <cell r="G637" t="str">
            <v>70919615</v>
          </cell>
          <cell r="H637">
            <v>25</v>
          </cell>
          <cell r="I637" t="str">
            <v>SEJOY</v>
          </cell>
          <cell r="J637">
            <v>0</v>
          </cell>
        </row>
        <row r="638">
          <cell r="F638">
            <v>600039731</v>
          </cell>
          <cell r="G638" t="str">
            <v>70919704</v>
          </cell>
          <cell r="H638">
            <v>25</v>
          </cell>
          <cell r="I638" t="str">
            <v>SEJOY</v>
          </cell>
          <cell r="J638">
            <v>25</v>
          </cell>
        </row>
        <row r="639">
          <cell r="F639">
            <v>600039790</v>
          </cell>
          <cell r="G639" t="str">
            <v>60461811</v>
          </cell>
          <cell r="H639">
            <v>725</v>
          </cell>
          <cell r="I639" t="str">
            <v>SEJOY</v>
          </cell>
          <cell r="J639">
            <v>0</v>
          </cell>
        </row>
        <row r="640">
          <cell r="F640">
            <v>600039463</v>
          </cell>
          <cell r="G640" t="str">
            <v>70986819</v>
          </cell>
          <cell r="H640">
            <v>25</v>
          </cell>
          <cell r="I640" t="str">
            <v>SEJOY</v>
          </cell>
          <cell r="J640">
            <v>0</v>
          </cell>
        </row>
        <row r="641">
          <cell r="F641">
            <v>600039471</v>
          </cell>
          <cell r="G641" t="str">
            <v>68402112</v>
          </cell>
          <cell r="H641">
            <v>50</v>
          </cell>
          <cell r="I641" t="str">
            <v>SEJOY</v>
          </cell>
          <cell r="J641">
            <v>0</v>
          </cell>
        </row>
        <row r="642">
          <cell r="F642">
            <v>600039498</v>
          </cell>
          <cell r="G642" t="str">
            <v>70919585</v>
          </cell>
          <cell r="H642">
            <v>50</v>
          </cell>
          <cell r="I642" t="str">
            <v>SEJOY</v>
          </cell>
          <cell r="J642">
            <v>50</v>
          </cell>
        </row>
        <row r="643">
          <cell r="F643">
            <v>600039510</v>
          </cell>
          <cell r="G643" t="str">
            <v>60433361</v>
          </cell>
          <cell r="H643">
            <v>50</v>
          </cell>
          <cell r="I643" t="str">
            <v>SEJOY</v>
          </cell>
          <cell r="J643">
            <v>50</v>
          </cell>
        </row>
        <row r="644">
          <cell r="F644">
            <v>600039595</v>
          </cell>
          <cell r="G644" t="str">
            <v>70919631</v>
          </cell>
          <cell r="H644">
            <v>50</v>
          </cell>
          <cell r="I644" t="str">
            <v>SEJOY</v>
          </cell>
          <cell r="J644">
            <v>50</v>
          </cell>
        </row>
        <row r="645">
          <cell r="F645">
            <v>600039609</v>
          </cell>
          <cell r="G645" t="str">
            <v>70919666</v>
          </cell>
          <cell r="H645">
            <v>25</v>
          </cell>
          <cell r="I645" t="str">
            <v>SEJOY</v>
          </cell>
          <cell r="J645">
            <v>25</v>
          </cell>
        </row>
        <row r="646">
          <cell r="F646">
            <v>600039633</v>
          </cell>
          <cell r="G646" t="str">
            <v>70986801</v>
          </cell>
          <cell r="H646">
            <v>25</v>
          </cell>
          <cell r="I646" t="str">
            <v>SEJOY</v>
          </cell>
          <cell r="J646">
            <v>25</v>
          </cell>
        </row>
        <row r="647">
          <cell r="F647">
            <v>600039650</v>
          </cell>
          <cell r="G647" t="str">
            <v>60433370</v>
          </cell>
          <cell r="H647">
            <v>25</v>
          </cell>
          <cell r="I647" t="str">
            <v>SEJOY</v>
          </cell>
          <cell r="J647">
            <v>25</v>
          </cell>
        </row>
        <row r="648">
          <cell r="F648">
            <v>600039668</v>
          </cell>
          <cell r="G648" t="str">
            <v>70919658</v>
          </cell>
          <cell r="H648">
            <v>25</v>
          </cell>
          <cell r="I648" t="str">
            <v>SEJOY</v>
          </cell>
          <cell r="J648">
            <v>0</v>
          </cell>
        </row>
        <row r="649">
          <cell r="F649">
            <v>600039749</v>
          </cell>
          <cell r="G649" t="str">
            <v>60433345</v>
          </cell>
          <cell r="H649">
            <v>1600</v>
          </cell>
          <cell r="I649" t="str">
            <v>SEJOY</v>
          </cell>
          <cell r="J649">
            <v>0</v>
          </cell>
        </row>
        <row r="650">
          <cell r="F650">
            <v>600039757</v>
          </cell>
          <cell r="G650" t="str">
            <v>60433281</v>
          </cell>
          <cell r="H650">
            <v>725</v>
          </cell>
          <cell r="I650" t="str">
            <v>SEJOY</v>
          </cell>
          <cell r="J650">
            <v>0</v>
          </cell>
        </row>
        <row r="651">
          <cell r="F651">
            <v>600039765</v>
          </cell>
          <cell r="G651" t="str">
            <v>60433302</v>
          </cell>
          <cell r="H651">
            <v>1400</v>
          </cell>
          <cell r="I651" t="str">
            <v>SEJOY</v>
          </cell>
          <cell r="J651">
            <v>1400</v>
          </cell>
        </row>
        <row r="652">
          <cell r="F652">
            <v>600039773</v>
          </cell>
          <cell r="G652" t="str">
            <v>60433337</v>
          </cell>
          <cell r="H652">
            <v>1100</v>
          </cell>
          <cell r="I652" t="str">
            <v>SEJOY</v>
          </cell>
          <cell r="J652">
            <v>1100</v>
          </cell>
        </row>
        <row r="653">
          <cell r="F653">
            <v>600039803</v>
          </cell>
          <cell r="G653" t="str">
            <v>60433230</v>
          </cell>
          <cell r="H653">
            <v>1475</v>
          </cell>
          <cell r="I653" t="str">
            <v>SEJOY</v>
          </cell>
          <cell r="J653">
            <v>0</v>
          </cell>
        </row>
        <row r="654">
          <cell r="F654">
            <v>600039811</v>
          </cell>
          <cell r="G654" t="str">
            <v>60461845</v>
          </cell>
          <cell r="H654">
            <v>950</v>
          </cell>
          <cell r="I654" t="str">
            <v>SEJOY</v>
          </cell>
          <cell r="J654">
            <v>0</v>
          </cell>
        </row>
        <row r="655">
          <cell r="F655">
            <v>600039820</v>
          </cell>
          <cell r="G655" t="str">
            <v>60433248</v>
          </cell>
          <cell r="H655">
            <v>475</v>
          </cell>
          <cell r="I655" t="str">
            <v>SEJOY</v>
          </cell>
          <cell r="J655">
            <v>0</v>
          </cell>
        </row>
        <row r="656">
          <cell r="F656">
            <v>600039846</v>
          </cell>
          <cell r="G656" t="str">
            <v>70970190</v>
          </cell>
          <cell r="H656">
            <v>775</v>
          </cell>
          <cell r="I656" t="str">
            <v>SEJOY</v>
          </cell>
          <cell r="J656">
            <v>0</v>
          </cell>
        </row>
        <row r="657">
          <cell r="F657">
            <v>600039854</v>
          </cell>
          <cell r="G657" t="str">
            <v>60433329</v>
          </cell>
          <cell r="H657">
            <v>925</v>
          </cell>
          <cell r="I657" t="str">
            <v>SEJOY</v>
          </cell>
          <cell r="J657">
            <v>0</v>
          </cell>
        </row>
        <row r="658">
          <cell r="F658">
            <v>600039862</v>
          </cell>
          <cell r="G658" t="str">
            <v>70930716</v>
          </cell>
          <cell r="H658">
            <v>925</v>
          </cell>
          <cell r="I658" t="str">
            <v>SEJOY</v>
          </cell>
          <cell r="J658">
            <v>0</v>
          </cell>
        </row>
        <row r="659">
          <cell r="F659">
            <v>600039871</v>
          </cell>
          <cell r="G659" t="str">
            <v>60461837</v>
          </cell>
          <cell r="H659">
            <v>725</v>
          </cell>
          <cell r="I659" t="str">
            <v>SEJOY</v>
          </cell>
          <cell r="J659">
            <v>0</v>
          </cell>
        </row>
        <row r="660">
          <cell r="F660">
            <v>600039889</v>
          </cell>
          <cell r="G660" t="str">
            <v>60461853</v>
          </cell>
          <cell r="H660">
            <v>600</v>
          </cell>
          <cell r="I660" t="str">
            <v>SEJOY</v>
          </cell>
          <cell r="J660">
            <v>0</v>
          </cell>
        </row>
        <row r="661">
          <cell r="F661">
            <v>600039897</v>
          </cell>
          <cell r="G661" t="str">
            <v>63113961</v>
          </cell>
          <cell r="H661">
            <v>1575</v>
          </cell>
          <cell r="I661" t="str">
            <v>SEJOY</v>
          </cell>
          <cell r="J661">
            <v>0</v>
          </cell>
        </row>
        <row r="662">
          <cell r="F662">
            <v>600039901</v>
          </cell>
          <cell r="G662" t="str">
            <v>60433272</v>
          </cell>
          <cell r="H662">
            <v>1175</v>
          </cell>
          <cell r="I662" t="str">
            <v>SEJOY</v>
          </cell>
          <cell r="J662">
            <v>0</v>
          </cell>
        </row>
        <row r="663">
          <cell r="F663">
            <v>600039919</v>
          </cell>
          <cell r="G663" t="str">
            <v>60433299</v>
          </cell>
          <cell r="H663">
            <v>825</v>
          </cell>
          <cell r="I663" t="str">
            <v>SEJOY</v>
          </cell>
          <cell r="J663">
            <v>0</v>
          </cell>
        </row>
        <row r="664">
          <cell r="F664">
            <v>600039935</v>
          </cell>
          <cell r="G664" t="str">
            <v>60433256</v>
          </cell>
          <cell r="H664">
            <v>1100</v>
          </cell>
          <cell r="I664" t="str">
            <v>SEJOY</v>
          </cell>
          <cell r="J664">
            <v>0</v>
          </cell>
        </row>
        <row r="665">
          <cell r="F665">
            <v>600039943</v>
          </cell>
          <cell r="G665" t="str">
            <v>00064289</v>
          </cell>
          <cell r="H665">
            <v>700</v>
          </cell>
          <cell r="I665" t="str">
            <v>SEJOY</v>
          </cell>
          <cell r="J665">
            <v>0</v>
          </cell>
        </row>
        <row r="666">
          <cell r="F666">
            <v>600170021</v>
          </cell>
          <cell r="G666" t="str">
            <v>61388262</v>
          </cell>
          <cell r="H666">
            <v>975</v>
          </cell>
          <cell r="I666" t="str">
            <v>SEJOY</v>
          </cell>
          <cell r="J666">
            <v>0</v>
          </cell>
        </row>
        <row r="667">
          <cell r="F667">
            <v>610350765</v>
          </cell>
          <cell r="G667" t="str">
            <v>70102520</v>
          </cell>
          <cell r="H667">
            <v>75</v>
          </cell>
          <cell r="I667" t="str">
            <v>SEJOY</v>
          </cell>
          <cell r="J667">
            <v>0</v>
          </cell>
        </row>
        <row r="668">
          <cell r="F668">
            <v>610350803</v>
          </cell>
          <cell r="G668" t="str">
            <v>70102431</v>
          </cell>
          <cell r="H668">
            <v>250</v>
          </cell>
          <cell r="I668" t="str">
            <v>SEJOY</v>
          </cell>
          <cell r="J668">
            <v>0</v>
          </cell>
        </row>
        <row r="669">
          <cell r="F669">
            <v>610350854</v>
          </cell>
          <cell r="G669" t="str">
            <v>63832674</v>
          </cell>
          <cell r="H669">
            <v>50</v>
          </cell>
          <cell r="I669" t="str">
            <v>SEJOY</v>
          </cell>
          <cell r="J669">
            <v>50</v>
          </cell>
        </row>
        <row r="670">
          <cell r="F670">
            <v>691001391</v>
          </cell>
          <cell r="G670" t="str">
            <v>72049812</v>
          </cell>
          <cell r="H670">
            <v>50</v>
          </cell>
          <cell r="I670" t="str">
            <v>SEJOY</v>
          </cell>
          <cell r="J670">
            <v>0</v>
          </cell>
        </row>
        <row r="671">
          <cell r="F671">
            <v>691002819</v>
          </cell>
          <cell r="G671" t="str">
            <v>24746819</v>
          </cell>
          <cell r="H671">
            <v>125</v>
          </cell>
          <cell r="I671" t="str">
            <v>SEJOY</v>
          </cell>
          <cell r="J671">
            <v>0</v>
          </cell>
        </row>
        <row r="672">
          <cell r="F672">
            <v>691003386</v>
          </cell>
          <cell r="G672" t="str">
            <v>72548223</v>
          </cell>
          <cell r="H672">
            <v>25</v>
          </cell>
          <cell r="I672" t="str">
            <v>SEJOY</v>
          </cell>
          <cell r="J672">
            <v>25</v>
          </cell>
        </row>
        <row r="673">
          <cell r="F673">
            <v>691003955</v>
          </cell>
          <cell r="G673" t="str">
            <v>24136786</v>
          </cell>
          <cell r="H673">
            <v>150</v>
          </cell>
          <cell r="I673" t="str">
            <v>SEJOY</v>
          </cell>
          <cell r="J673">
            <v>0</v>
          </cell>
        </row>
        <row r="674">
          <cell r="F674">
            <v>691005991</v>
          </cell>
          <cell r="G674" t="str">
            <v>24202304</v>
          </cell>
          <cell r="H674">
            <v>25</v>
          </cell>
          <cell r="I674" t="str">
            <v>SEJOY</v>
          </cell>
          <cell r="J674">
            <v>0</v>
          </cell>
        </row>
        <row r="675">
          <cell r="F675">
            <v>691008426</v>
          </cell>
          <cell r="G675" t="str">
            <v>04288939</v>
          </cell>
          <cell r="H675">
            <v>225</v>
          </cell>
          <cell r="I675" t="str">
            <v>SEJOY</v>
          </cell>
          <cell r="J675">
            <v>0</v>
          </cell>
        </row>
        <row r="676">
          <cell r="F676">
            <v>691011532</v>
          </cell>
          <cell r="G676" t="str">
            <v>06072283</v>
          </cell>
          <cell r="H676">
            <v>25</v>
          </cell>
          <cell r="I676" t="str">
            <v>SEJOY</v>
          </cell>
          <cell r="J676">
            <v>25</v>
          </cell>
        </row>
        <row r="677">
          <cell r="F677">
            <v>600006174</v>
          </cell>
          <cell r="G677" t="str">
            <v>14891409</v>
          </cell>
          <cell r="H677">
            <v>1125</v>
          </cell>
          <cell r="I677" t="str">
            <v>SEJOY</v>
          </cell>
          <cell r="J677">
            <v>0</v>
          </cell>
        </row>
        <row r="678">
          <cell r="F678">
            <v>600040054</v>
          </cell>
          <cell r="G678" t="str">
            <v>70920397</v>
          </cell>
          <cell r="H678">
            <v>25</v>
          </cell>
          <cell r="I678" t="str">
            <v>SEJOY</v>
          </cell>
          <cell r="J678">
            <v>25</v>
          </cell>
        </row>
        <row r="679">
          <cell r="F679">
            <v>600040283</v>
          </cell>
          <cell r="G679" t="str">
            <v>70920389</v>
          </cell>
          <cell r="H679">
            <v>25</v>
          </cell>
          <cell r="I679" t="str">
            <v>SEJOY</v>
          </cell>
          <cell r="J679">
            <v>25</v>
          </cell>
        </row>
        <row r="680">
          <cell r="F680">
            <v>600006239</v>
          </cell>
          <cell r="G680" t="str">
            <v>62913981</v>
          </cell>
          <cell r="H680">
            <v>675</v>
          </cell>
          <cell r="I680" t="str">
            <v>SEJOY</v>
          </cell>
          <cell r="J680">
            <v>0</v>
          </cell>
        </row>
        <row r="681">
          <cell r="F681">
            <v>600006247</v>
          </cell>
          <cell r="G681" t="str">
            <v>61387061</v>
          </cell>
          <cell r="H681">
            <v>725</v>
          </cell>
          <cell r="I681" t="str">
            <v>SEJOY</v>
          </cell>
          <cell r="J681">
            <v>0</v>
          </cell>
        </row>
        <row r="682">
          <cell r="F682">
            <v>600006280</v>
          </cell>
          <cell r="G682" t="str">
            <v>00300268</v>
          </cell>
          <cell r="H682">
            <v>2425</v>
          </cell>
          <cell r="I682" t="str">
            <v>SEJOY</v>
          </cell>
          <cell r="J682">
            <v>0</v>
          </cell>
        </row>
        <row r="683">
          <cell r="F683">
            <v>600006328</v>
          </cell>
          <cell r="G683" t="str">
            <v>25641034</v>
          </cell>
          <cell r="H683">
            <v>600</v>
          </cell>
          <cell r="I683" t="str">
            <v>SEJOY</v>
          </cell>
          <cell r="J683">
            <v>0</v>
          </cell>
        </row>
        <row r="684">
          <cell r="F684">
            <v>600006352</v>
          </cell>
          <cell r="G684" t="str">
            <v>63831562</v>
          </cell>
          <cell r="H684">
            <v>450</v>
          </cell>
          <cell r="I684" t="str">
            <v>SEJOY</v>
          </cell>
          <cell r="J684">
            <v>0</v>
          </cell>
        </row>
        <row r="685">
          <cell r="F685">
            <v>600006379</v>
          </cell>
          <cell r="G685" t="str">
            <v>25641018</v>
          </cell>
          <cell r="H685">
            <v>450</v>
          </cell>
          <cell r="I685" t="str">
            <v>SEJOY</v>
          </cell>
          <cell r="J685">
            <v>0</v>
          </cell>
        </row>
        <row r="686">
          <cell r="F686">
            <v>600005798</v>
          </cell>
          <cell r="G686" t="str">
            <v>25059491</v>
          </cell>
          <cell r="H686">
            <v>100</v>
          </cell>
          <cell r="I686" t="str">
            <v>SEJOY</v>
          </cell>
          <cell r="J686">
            <v>0</v>
          </cell>
        </row>
        <row r="687">
          <cell r="F687">
            <v>600006123</v>
          </cell>
          <cell r="G687" t="str">
            <v>61386278</v>
          </cell>
          <cell r="H687">
            <v>325</v>
          </cell>
          <cell r="I687" t="str">
            <v>SEJOY</v>
          </cell>
          <cell r="J687">
            <v>0</v>
          </cell>
        </row>
        <row r="688">
          <cell r="F688">
            <v>600006140</v>
          </cell>
          <cell r="G688" t="str">
            <v>25719815</v>
          </cell>
          <cell r="H688">
            <v>425</v>
          </cell>
          <cell r="I688" t="str">
            <v>SEJOY</v>
          </cell>
          <cell r="J688">
            <v>0</v>
          </cell>
        </row>
        <row r="689">
          <cell r="F689">
            <v>600000311</v>
          </cell>
          <cell r="G689" t="str">
            <v>61507962</v>
          </cell>
          <cell r="H689">
            <v>75</v>
          </cell>
          <cell r="I689" t="str">
            <v>SEJOY</v>
          </cell>
          <cell r="J689">
            <v>0</v>
          </cell>
        </row>
        <row r="690">
          <cell r="F690">
            <v>600027651</v>
          </cell>
          <cell r="G690" t="str">
            <v>00638706</v>
          </cell>
          <cell r="H690">
            <v>100</v>
          </cell>
          <cell r="I690" t="str">
            <v>SEJOY</v>
          </cell>
          <cell r="J690">
            <v>0</v>
          </cell>
        </row>
        <row r="691">
          <cell r="F691">
            <v>600040071</v>
          </cell>
          <cell r="G691" t="str">
            <v>70920427</v>
          </cell>
          <cell r="H691">
            <v>50</v>
          </cell>
          <cell r="I691" t="str">
            <v>SEJOY</v>
          </cell>
          <cell r="J691">
            <v>50</v>
          </cell>
        </row>
        <row r="692">
          <cell r="F692">
            <v>600040046</v>
          </cell>
          <cell r="G692" t="str">
            <v>70920168</v>
          </cell>
          <cell r="H692">
            <v>25</v>
          </cell>
          <cell r="I692" t="str">
            <v>SEJOY</v>
          </cell>
          <cell r="J692">
            <v>25</v>
          </cell>
        </row>
        <row r="693">
          <cell r="F693">
            <v>600040291</v>
          </cell>
          <cell r="G693" t="str">
            <v>70920371</v>
          </cell>
          <cell r="H693">
            <v>25</v>
          </cell>
          <cell r="I693" t="str">
            <v>SEJOY</v>
          </cell>
          <cell r="J693">
            <v>0</v>
          </cell>
        </row>
        <row r="694">
          <cell r="F694">
            <v>600040020</v>
          </cell>
          <cell r="G694" t="str">
            <v>70919526</v>
          </cell>
          <cell r="H694">
            <v>75</v>
          </cell>
          <cell r="I694" t="str">
            <v>SEJOY</v>
          </cell>
          <cell r="J694">
            <v>0</v>
          </cell>
        </row>
        <row r="695">
          <cell r="F695">
            <v>600040038</v>
          </cell>
          <cell r="G695" t="str">
            <v>70920362</v>
          </cell>
          <cell r="H695">
            <v>25</v>
          </cell>
          <cell r="I695" t="str">
            <v>SEJOY</v>
          </cell>
          <cell r="J695">
            <v>25</v>
          </cell>
        </row>
        <row r="696">
          <cell r="F696">
            <v>600040062</v>
          </cell>
          <cell r="G696" t="str">
            <v>70920401</v>
          </cell>
          <cell r="H696">
            <v>25</v>
          </cell>
          <cell r="I696" t="str">
            <v>SEJOY</v>
          </cell>
          <cell r="J696">
            <v>25</v>
          </cell>
        </row>
        <row r="697">
          <cell r="F697">
            <v>600170039</v>
          </cell>
          <cell r="G697" t="str">
            <v>14891239</v>
          </cell>
          <cell r="H697">
            <v>975</v>
          </cell>
          <cell r="I697" t="str">
            <v>SEJOY</v>
          </cell>
          <cell r="J697">
            <v>0</v>
          </cell>
        </row>
        <row r="698">
          <cell r="F698">
            <v>600170063</v>
          </cell>
          <cell r="G698" t="str">
            <v>14891212</v>
          </cell>
          <cell r="H698">
            <v>2300</v>
          </cell>
          <cell r="I698" t="str">
            <v>SEJOY</v>
          </cell>
          <cell r="J698">
            <v>0</v>
          </cell>
        </row>
        <row r="699">
          <cell r="F699">
            <v>600170071</v>
          </cell>
          <cell r="G699" t="str">
            <v>00639516</v>
          </cell>
          <cell r="H699">
            <v>500</v>
          </cell>
          <cell r="I699" t="str">
            <v>SEJOY</v>
          </cell>
          <cell r="J699">
            <v>0</v>
          </cell>
        </row>
        <row r="700">
          <cell r="F700">
            <v>651039983</v>
          </cell>
          <cell r="G700" t="str">
            <v>28237692</v>
          </cell>
          <cell r="H700">
            <v>200</v>
          </cell>
          <cell r="I700" t="str">
            <v>SEJOY</v>
          </cell>
          <cell r="J700">
            <v>0</v>
          </cell>
        </row>
        <row r="701">
          <cell r="F701">
            <v>680000011</v>
          </cell>
          <cell r="G701" t="str">
            <v>48135453</v>
          </cell>
          <cell r="H701">
            <v>1050</v>
          </cell>
          <cell r="I701" t="str">
            <v>SEJOY</v>
          </cell>
          <cell r="J701">
            <v>0</v>
          </cell>
        </row>
        <row r="702">
          <cell r="F702">
            <v>691004811</v>
          </cell>
          <cell r="G702" t="str">
            <v>71294066</v>
          </cell>
          <cell r="H702">
            <v>25</v>
          </cell>
          <cell r="I702" t="str">
            <v>SEJOY</v>
          </cell>
          <cell r="J702">
            <v>25</v>
          </cell>
        </row>
        <row r="703">
          <cell r="F703">
            <v>691000727</v>
          </cell>
          <cell r="G703" t="str">
            <v>28468155</v>
          </cell>
          <cell r="H703">
            <v>25</v>
          </cell>
          <cell r="I703" t="str">
            <v>SEJOY</v>
          </cell>
          <cell r="J703">
            <v>25</v>
          </cell>
        </row>
        <row r="704">
          <cell r="F704">
            <v>691003912</v>
          </cell>
          <cell r="G704" t="str">
            <v>24166120</v>
          </cell>
          <cell r="H704">
            <v>25</v>
          </cell>
          <cell r="I704" t="str">
            <v>SEJOY</v>
          </cell>
          <cell r="J704">
            <v>0</v>
          </cell>
        </row>
        <row r="705">
          <cell r="F705">
            <v>691004862</v>
          </cell>
          <cell r="G705" t="str">
            <v>24308404</v>
          </cell>
          <cell r="H705">
            <v>250</v>
          </cell>
          <cell r="I705" t="str">
            <v>SEJOY</v>
          </cell>
          <cell r="J705">
            <v>0</v>
          </cell>
        </row>
        <row r="706">
          <cell r="F706">
            <v>691008035</v>
          </cell>
          <cell r="G706" t="str">
            <v>28491661</v>
          </cell>
          <cell r="H706">
            <v>25</v>
          </cell>
          <cell r="I706" t="str">
            <v>SEJOY</v>
          </cell>
          <cell r="J706">
            <v>0</v>
          </cell>
        </row>
        <row r="707">
          <cell r="F707">
            <v>691011401</v>
          </cell>
          <cell r="G707" t="str">
            <v>06021921</v>
          </cell>
          <cell r="H707">
            <v>25</v>
          </cell>
          <cell r="I707" t="str">
            <v>SEJOY</v>
          </cell>
          <cell r="J707">
            <v>0</v>
          </cell>
        </row>
        <row r="708">
          <cell r="F708">
            <v>691011966</v>
          </cell>
          <cell r="G708" t="str">
            <v>06356664</v>
          </cell>
          <cell r="H708">
            <v>150</v>
          </cell>
          <cell r="I708" t="str">
            <v>SEJOY</v>
          </cell>
          <cell r="J708">
            <v>0</v>
          </cell>
        </row>
        <row r="709">
          <cell r="F709">
            <v>691013489</v>
          </cell>
          <cell r="G709" t="str">
            <v>06913491</v>
          </cell>
          <cell r="H709">
            <v>50</v>
          </cell>
          <cell r="I709" t="str">
            <v>SEJOY</v>
          </cell>
          <cell r="J709">
            <v>0</v>
          </cell>
        </row>
        <row r="710">
          <cell r="F710">
            <v>600027686</v>
          </cell>
          <cell r="G710" t="str">
            <v>63110261</v>
          </cell>
          <cell r="H710">
            <v>150</v>
          </cell>
          <cell r="I710" t="str">
            <v>SEJOY</v>
          </cell>
          <cell r="J710">
            <v>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 - vracení"/>
      <sheetName val="Vracení - Předávací protokol "/>
      <sheetName val="Nekompletní balení - reklamace"/>
      <sheetName val="Příloha k protokolu"/>
    </sheetNames>
    <sheetDataSet>
      <sheetData sheetId="0"/>
      <sheetData sheetId="1"/>
      <sheetData sheetId="2"/>
      <sheetData sheetId="3">
        <row r="3">
          <cell r="H3" t="str">
            <v xml:space="preserve"> </v>
          </cell>
        </row>
        <row r="5">
          <cell r="F5" t="str">
            <v>RED IZO</v>
          </cell>
          <cell r="G5" t="str">
            <v>IČO</v>
          </cell>
          <cell r="H5" t="str">
            <v>Počet testů určených v distribuci</v>
          </cell>
          <cell r="I5" t="str">
            <v>Typ testu</v>
          </cell>
          <cell r="J5" t="str">
            <v xml:space="preserve">Nepřijato testů </v>
          </cell>
        </row>
        <row r="6">
          <cell r="H6">
            <v>296000</v>
          </cell>
          <cell r="J6">
            <v>15775</v>
          </cell>
        </row>
        <row r="7">
          <cell r="F7" t="str">
            <v>A6a</v>
          </cell>
          <cell r="G7" t="str">
            <v>A6b</v>
          </cell>
          <cell r="H7" t="str">
            <v>A7</v>
          </cell>
          <cell r="I7" t="str">
            <v>A8a</v>
          </cell>
          <cell r="J7" t="str">
            <v>A8b</v>
          </cell>
        </row>
        <row r="8">
          <cell r="F8">
            <v>600006689</v>
          </cell>
          <cell r="G8" t="str">
            <v>61664651</v>
          </cell>
          <cell r="H8">
            <v>900</v>
          </cell>
          <cell r="I8" t="str">
            <v>SEJOY</v>
          </cell>
          <cell r="J8">
            <v>0</v>
          </cell>
        </row>
        <row r="9">
          <cell r="F9">
            <v>600021467</v>
          </cell>
          <cell r="G9" t="str">
            <v>70843503</v>
          </cell>
          <cell r="H9">
            <v>50</v>
          </cell>
          <cell r="I9" t="str">
            <v>SEJOY</v>
          </cell>
          <cell r="J9">
            <v>0</v>
          </cell>
        </row>
        <row r="10">
          <cell r="F10">
            <v>600041522</v>
          </cell>
          <cell r="G10" t="str">
            <v>70998523</v>
          </cell>
          <cell r="H10">
            <v>25</v>
          </cell>
          <cell r="I10" t="str">
            <v>SEJOY</v>
          </cell>
          <cell r="J10">
            <v>25</v>
          </cell>
        </row>
        <row r="11">
          <cell r="F11">
            <v>600041638</v>
          </cell>
          <cell r="G11" t="str">
            <v>70990662</v>
          </cell>
          <cell r="H11">
            <v>25</v>
          </cell>
          <cell r="I11" t="str">
            <v>SEJOY</v>
          </cell>
          <cell r="J11">
            <v>25</v>
          </cell>
        </row>
        <row r="12">
          <cell r="F12">
            <v>600041824</v>
          </cell>
          <cell r="G12" t="str">
            <v>75031671</v>
          </cell>
          <cell r="H12">
            <v>25</v>
          </cell>
          <cell r="I12" t="str">
            <v>SEJOY</v>
          </cell>
          <cell r="J12">
            <v>0</v>
          </cell>
        </row>
        <row r="13">
          <cell r="F13">
            <v>600041999</v>
          </cell>
          <cell r="G13" t="str">
            <v>70879176</v>
          </cell>
          <cell r="H13">
            <v>900</v>
          </cell>
          <cell r="I13" t="str">
            <v>SEJOY</v>
          </cell>
          <cell r="J13">
            <v>0</v>
          </cell>
        </row>
        <row r="14">
          <cell r="F14">
            <v>600042308</v>
          </cell>
          <cell r="G14" t="str">
            <v>49828851</v>
          </cell>
          <cell r="H14">
            <v>25</v>
          </cell>
          <cell r="I14" t="str">
            <v>SEJOY</v>
          </cell>
          <cell r="J14">
            <v>25</v>
          </cell>
        </row>
        <row r="15">
          <cell r="F15">
            <v>600006671</v>
          </cell>
          <cell r="G15" t="str">
            <v>61664707</v>
          </cell>
          <cell r="H15">
            <v>575</v>
          </cell>
          <cell r="I15" t="str">
            <v>SEJOY</v>
          </cell>
          <cell r="J15">
            <v>0</v>
          </cell>
        </row>
        <row r="16">
          <cell r="F16">
            <v>600006778</v>
          </cell>
          <cell r="G16" t="str">
            <v>68422709</v>
          </cell>
          <cell r="H16">
            <v>250</v>
          </cell>
          <cell r="I16" t="str">
            <v>SEJOY</v>
          </cell>
          <cell r="J16">
            <v>0</v>
          </cell>
        </row>
        <row r="17">
          <cell r="F17">
            <v>600006727</v>
          </cell>
          <cell r="G17" t="str">
            <v>61664715</v>
          </cell>
          <cell r="H17">
            <v>600</v>
          </cell>
          <cell r="I17" t="str">
            <v>SEJOY</v>
          </cell>
          <cell r="J17">
            <v>0</v>
          </cell>
        </row>
        <row r="18">
          <cell r="F18">
            <v>600006735</v>
          </cell>
          <cell r="G18" t="str">
            <v>14451077</v>
          </cell>
          <cell r="H18">
            <v>425</v>
          </cell>
          <cell r="I18" t="str">
            <v>SEJOY</v>
          </cell>
          <cell r="J18">
            <v>0</v>
          </cell>
        </row>
        <row r="19">
          <cell r="F19">
            <v>600000346</v>
          </cell>
          <cell r="G19" t="str">
            <v>63822211</v>
          </cell>
          <cell r="H19">
            <v>200</v>
          </cell>
          <cell r="I19" t="str">
            <v>SEJOY</v>
          </cell>
          <cell r="J19">
            <v>0</v>
          </cell>
        </row>
        <row r="20">
          <cell r="F20">
            <v>600027716</v>
          </cell>
          <cell r="G20" t="str">
            <v>00067580</v>
          </cell>
          <cell r="H20">
            <v>50</v>
          </cell>
          <cell r="I20" t="str">
            <v>SEJOY</v>
          </cell>
          <cell r="J20">
            <v>0</v>
          </cell>
        </row>
        <row r="21">
          <cell r="F21">
            <v>600027830</v>
          </cell>
          <cell r="G21" t="str">
            <v>70838429</v>
          </cell>
          <cell r="H21">
            <v>25</v>
          </cell>
          <cell r="I21" t="str">
            <v>SEJOY</v>
          </cell>
          <cell r="J21">
            <v>0</v>
          </cell>
        </row>
        <row r="22">
          <cell r="F22">
            <v>600041506</v>
          </cell>
          <cell r="G22" t="str">
            <v>71001085</v>
          </cell>
          <cell r="H22">
            <v>25</v>
          </cell>
          <cell r="I22" t="str">
            <v>SEJOY</v>
          </cell>
          <cell r="J22">
            <v>0</v>
          </cell>
        </row>
        <row r="23">
          <cell r="F23">
            <v>600041972</v>
          </cell>
          <cell r="G23" t="str">
            <v>75033062</v>
          </cell>
          <cell r="H23">
            <v>1350</v>
          </cell>
          <cell r="I23" t="str">
            <v>SEJOY</v>
          </cell>
          <cell r="J23">
            <v>0</v>
          </cell>
        </row>
        <row r="24">
          <cell r="F24">
            <v>600041492</v>
          </cell>
          <cell r="G24" t="str">
            <v>75033003</v>
          </cell>
          <cell r="H24">
            <v>25</v>
          </cell>
          <cell r="I24" t="str">
            <v>SEJOY</v>
          </cell>
          <cell r="J24">
            <v>25</v>
          </cell>
        </row>
        <row r="25">
          <cell r="F25">
            <v>600041620</v>
          </cell>
          <cell r="G25" t="str">
            <v>70996857</v>
          </cell>
          <cell r="H25">
            <v>25</v>
          </cell>
          <cell r="I25" t="str">
            <v>SEJOY</v>
          </cell>
          <cell r="J25">
            <v>0</v>
          </cell>
        </row>
        <row r="26">
          <cell r="F26">
            <v>600041760</v>
          </cell>
          <cell r="G26" t="str">
            <v>71004696</v>
          </cell>
          <cell r="H26">
            <v>50</v>
          </cell>
          <cell r="I26" t="str">
            <v>SEJOY</v>
          </cell>
          <cell r="J26">
            <v>50</v>
          </cell>
        </row>
        <row r="27">
          <cell r="F27">
            <v>600041816</v>
          </cell>
          <cell r="G27" t="str">
            <v>75033020</v>
          </cell>
          <cell r="H27">
            <v>25</v>
          </cell>
          <cell r="I27" t="str">
            <v>SEJOY</v>
          </cell>
          <cell r="J27">
            <v>0</v>
          </cell>
        </row>
        <row r="28">
          <cell r="F28">
            <v>600041832</v>
          </cell>
          <cell r="G28" t="str">
            <v>75033011</v>
          </cell>
          <cell r="H28">
            <v>50</v>
          </cell>
          <cell r="I28" t="str">
            <v>SEJOY</v>
          </cell>
          <cell r="J28">
            <v>0</v>
          </cell>
        </row>
        <row r="29">
          <cell r="F29">
            <v>600041875</v>
          </cell>
          <cell r="G29" t="str">
            <v>75034492</v>
          </cell>
          <cell r="H29">
            <v>50</v>
          </cell>
          <cell r="I29" t="str">
            <v>SEJOY</v>
          </cell>
          <cell r="J29">
            <v>0</v>
          </cell>
        </row>
        <row r="30">
          <cell r="F30">
            <v>600041883</v>
          </cell>
          <cell r="G30" t="str">
            <v>70990751</v>
          </cell>
          <cell r="H30">
            <v>50</v>
          </cell>
          <cell r="I30" t="str">
            <v>SEJOY</v>
          </cell>
          <cell r="J30">
            <v>0</v>
          </cell>
        </row>
        <row r="31">
          <cell r="F31">
            <v>600041891</v>
          </cell>
          <cell r="G31" t="str">
            <v>75034794</v>
          </cell>
          <cell r="H31">
            <v>75</v>
          </cell>
          <cell r="I31" t="str">
            <v>SEJOY</v>
          </cell>
          <cell r="J31">
            <v>0</v>
          </cell>
        </row>
        <row r="32">
          <cell r="F32">
            <v>600041921</v>
          </cell>
          <cell r="G32" t="str">
            <v>70992118</v>
          </cell>
          <cell r="H32">
            <v>100</v>
          </cell>
          <cell r="I32" t="str">
            <v>SEJOY</v>
          </cell>
          <cell r="J32">
            <v>0</v>
          </cell>
        </row>
        <row r="33">
          <cell r="F33">
            <v>600042049</v>
          </cell>
          <cell r="G33" t="str">
            <v>75033453</v>
          </cell>
          <cell r="H33">
            <v>325</v>
          </cell>
          <cell r="I33" t="str">
            <v>SEJOY</v>
          </cell>
          <cell r="J33">
            <v>0</v>
          </cell>
        </row>
        <row r="34">
          <cell r="F34">
            <v>600042197</v>
          </cell>
          <cell r="G34" t="str">
            <v>70993432</v>
          </cell>
          <cell r="H34">
            <v>25</v>
          </cell>
          <cell r="I34" t="str">
            <v>SEJOY</v>
          </cell>
          <cell r="J34">
            <v>25</v>
          </cell>
        </row>
        <row r="35">
          <cell r="F35">
            <v>600042219</v>
          </cell>
          <cell r="G35" t="str">
            <v>43750699</v>
          </cell>
          <cell r="H35">
            <v>500</v>
          </cell>
          <cell r="I35" t="str">
            <v>SEJOY</v>
          </cell>
          <cell r="J35">
            <v>0</v>
          </cell>
        </row>
        <row r="36">
          <cell r="F36">
            <v>600041956</v>
          </cell>
          <cell r="G36" t="str">
            <v>75033071</v>
          </cell>
          <cell r="H36">
            <v>1700</v>
          </cell>
          <cell r="I36" t="str">
            <v>SEJOY</v>
          </cell>
          <cell r="J36">
            <v>0</v>
          </cell>
        </row>
        <row r="37">
          <cell r="F37">
            <v>600042006</v>
          </cell>
          <cell r="G37" t="str">
            <v>70998515</v>
          </cell>
          <cell r="H37">
            <v>525</v>
          </cell>
          <cell r="I37" t="str">
            <v>SEJOY</v>
          </cell>
          <cell r="J37">
            <v>0</v>
          </cell>
        </row>
        <row r="38">
          <cell r="F38">
            <v>600042022</v>
          </cell>
          <cell r="G38" t="str">
            <v>75002922</v>
          </cell>
          <cell r="H38">
            <v>475</v>
          </cell>
          <cell r="I38" t="str">
            <v>SEJOY</v>
          </cell>
          <cell r="J38">
            <v>0</v>
          </cell>
        </row>
        <row r="39">
          <cell r="F39">
            <v>600042073</v>
          </cell>
          <cell r="G39" t="str">
            <v>70996865</v>
          </cell>
          <cell r="H39">
            <v>400</v>
          </cell>
          <cell r="I39" t="str">
            <v>SEJOY</v>
          </cell>
          <cell r="J39">
            <v>0</v>
          </cell>
        </row>
        <row r="40">
          <cell r="F40">
            <v>600042081</v>
          </cell>
          <cell r="G40" t="str">
            <v>70990654</v>
          </cell>
          <cell r="H40">
            <v>725</v>
          </cell>
          <cell r="I40" t="str">
            <v>SEJOY</v>
          </cell>
          <cell r="J40">
            <v>0</v>
          </cell>
        </row>
        <row r="41">
          <cell r="F41">
            <v>600042090</v>
          </cell>
          <cell r="G41" t="str">
            <v>70991634</v>
          </cell>
          <cell r="H41">
            <v>650</v>
          </cell>
          <cell r="I41" t="str">
            <v>SEJOY</v>
          </cell>
          <cell r="J41">
            <v>0</v>
          </cell>
        </row>
        <row r="42">
          <cell r="F42">
            <v>600042103</v>
          </cell>
          <cell r="G42" t="str">
            <v>70892598</v>
          </cell>
          <cell r="H42">
            <v>250</v>
          </cell>
          <cell r="I42" t="str">
            <v>SEJOY</v>
          </cell>
          <cell r="J42">
            <v>0</v>
          </cell>
        </row>
        <row r="43">
          <cell r="F43">
            <v>600042359</v>
          </cell>
          <cell r="G43" t="str">
            <v>61660094</v>
          </cell>
          <cell r="H43">
            <v>25</v>
          </cell>
          <cell r="I43" t="str">
            <v>SEJOY</v>
          </cell>
          <cell r="J43">
            <v>25</v>
          </cell>
        </row>
        <row r="44">
          <cell r="F44">
            <v>600042235</v>
          </cell>
          <cell r="G44" t="str">
            <v>71006559</v>
          </cell>
          <cell r="H44">
            <v>350</v>
          </cell>
          <cell r="I44" t="str">
            <v>SEJOY</v>
          </cell>
          <cell r="J44">
            <v>0</v>
          </cell>
        </row>
        <row r="45">
          <cell r="F45">
            <v>600042243</v>
          </cell>
          <cell r="G45" t="str">
            <v>49528351</v>
          </cell>
          <cell r="H45">
            <v>675</v>
          </cell>
          <cell r="I45" t="str">
            <v>SEJOY</v>
          </cell>
          <cell r="J45">
            <v>0</v>
          </cell>
        </row>
        <row r="46">
          <cell r="F46">
            <v>600042260</v>
          </cell>
          <cell r="G46" t="str">
            <v>75033046</v>
          </cell>
          <cell r="H46">
            <v>200</v>
          </cell>
          <cell r="I46" t="str">
            <v>SEJOY</v>
          </cell>
          <cell r="J46">
            <v>0</v>
          </cell>
        </row>
        <row r="47">
          <cell r="F47">
            <v>600042316</v>
          </cell>
          <cell r="G47" t="str">
            <v>49828894</v>
          </cell>
          <cell r="H47">
            <v>25</v>
          </cell>
          <cell r="I47" t="str">
            <v>SEJOY</v>
          </cell>
          <cell r="J47">
            <v>25</v>
          </cell>
        </row>
        <row r="48">
          <cell r="F48">
            <v>600046427</v>
          </cell>
          <cell r="G48" t="str">
            <v>71000585</v>
          </cell>
          <cell r="H48">
            <v>875</v>
          </cell>
          <cell r="I48" t="str">
            <v>SEJOY</v>
          </cell>
          <cell r="J48">
            <v>0</v>
          </cell>
        </row>
        <row r="49">
          <cell r="F49">
            <v>600170098</v>
          </cell>
          <cell r="G49" t="str">
            <v>18620442</v>
          </cell>
          <cell r="H49">
            <v>500</v>
          </cell>
          <cell r="I49" t="str">
            <v>SEJOY</v>
          </cell>
          <cell r="J49">
            <v>0</v>
          </cell>
        </row>
        <row r="50">
          <cell r="F50">
            <v>650015959</v>
          </cell>
          <cell r="G50" t="str">
            <v>75033054</v>
          </cell>
          <cell r="H50">
            <v>900</v>
          </cell>
          <cell r="I50" t="str">
            <v>SEJOY</v>
          </cell>
          <cell r="J50">
            <v>0</v>
          </cell>
        </row>
        <row r="51">
          <cell r="F51">
            <v>691004072</v>
          </cell>
          <cell r="G51" t="str">
            <v>72554215</v>
          </cell>
          <cell r="H51">
            <v>25</v>
          </cell>
          <cell r="I51" t="str">
            <v>SEJOY</v>
          </cell>
          <cell r="J51">
            <v>25</v>
          </cell>
        </row>
        <row r="52">
          <cell r="F52">
            <v>662000137</v>
          </cell>
          <cell r="G52" t="str">
            <v>75033038</v>
          </cell>
          <cell r="H52">
            <v>75</v>
          </cell>
          <cell r="I52" t="str">
            <v>SEJOY</v>
          </cell>
          <cell r="J52">
            <v>0</v>
          </cell>
        </row>
        <row r="53">
          <cell r="F53">
            <v>662000234</v>
          </cell>
          <cell r="G53" t="str">
            <v>70990671</v>
          </cell>
          <cell r="H53">
            <v>25</v>
          </cell>
          <cell r="I53" t="str">
            <v>SEJOY</v>
          </cell>
          <cell r="J53">
            <v>0</v>
          </cell>
        </row>
        <row r="54">
          <cell r="F54">
            <v>662000218</v>
          </cell>
          <cell r="G54" t="str">
            <v>71004688</v>
          </cell>
          <cell r="H54">
            <v>25</v>
          </cell>
          <cell r="I54" t="str">
            <v>SEJOY</v>
          </cell>
          <cell r="J54">
            <v>0</v>
          </cell>
        </row>
        <row r="55">
          <cell r="F55">
            <v>691000328</v>
          </cell>
          <cell r="G55" t="str">
            <v>28391357</v>
          </cell>
          <cell r="H55">
            <v>25</v>
          </cell>
          <cell r="I55" t="str">
            <v>SEJOY</v>
          </cell>
          <cell r="J55">
            <v>25</v>
          </cell>
        </row>
        <row r="56">
          <cell r="F56">
            <v>691001995</v>
          </cell>
          <cell r="G56" t="str">
            <v>24723649</v>
          </cell>
          <cell r="H56">
            <v>275</v>
          </cell>
          <cell r="I56" t="str">
            <v>SEJOY</v>
          </cell>
          <cell r="J56">
            <v>0</v>
          </cell>
        </row>
        <row r="57">
          <cell r="F57">
            <v>691005567</v>
          </cell>
          <cell r="G57" t="str">
            <v>02043378</v>
          </cell>
          <cell r="H57">
            <v>75</v>
          </cell>
          <cell r="I57" t="str">
            <v>SEJOY</v>
          </cell>
          <cell r="J57">
            <v>0</v>
          </cell>
        </row>
        <row r="58">
          <cell r="F58">
            <v>691012539</v>
          </cell>
          <cell r="G58" t="str">
            <v>07033753</v>
          </cell>
          <cell r="H58">
            <v>25</v>
          </cell>
          <cell r="I58" t="str">
            <v>SEJOY</v>
          </cell>
          <cell r="J58">
            <v>0</v>
          </cell>
        </row>
        <row r="59">
          <cell r="F59">
            <v>600021530</v>
          </cell>
          <cell r="G59" t="str">
            <v>70843376</v>
          </cell>
          <cell r="H59">
            <v>25</v>
          </cell>
          <cell r="I59" t="str">
            <v>SEJOY</v>
          </cell>
          <cell r="J59">
            <v>25</v>
          </cell>
        </row>
        <row r="60">
          <cell r="F60">
            <v>600021556</v>
          </cell>
          <cell r="G60" t="str">
            <v>47511753</v>
          </cell>
          <cell r="H60">
            <v>75</v>
          </cell>
          <cell r="I60" t="str">
            <v>SEJOY</v>
          </cell>
          <cell r="J60">
            <v>75</v>
          </cell>
        </row>
        <row r="61">
          <cell r="F61">
            <v>600021491</v>
          </cell>
          <cell r="G61" t="str">
            <v>70841446</v>
          </cell>
          <cell r="H61">
            <v>425</v>
          </cell>
          <cell r="I61" t="str">
            <v>SEJOY</v>
          </cell>
          <cell r="J61">
            <v>0</v>
          </cell>
        </row>
        <row r="62">
          <cell r="F62">
            <v>600042553</v>
          </cell>
          <cell r="G62" t="str">
            <v>75030357</v>
          </cell>
          <cell r="H62">
            <v>25</v>
          </cell>
          <cell r="I62" t="str">
            <v>SEJOY</v>
          </cell>
          <cell r="J62">
            <v>25</v>
          </cell>
        </row>
        <row r="63">
          <cell r="F63">
            <v>600042723</v>
          </cell>
          <cell r="G63" t="str">
            <v>70989770</v>
          </cell>
          <cell r="H63">
            <v>25</v>
          </cell>
          <cell r="I63" t="str">
            <v>SEJOY</v>
          </cell>
          <cell r="J63">
            <v>25</v>
          </cell>
        </row>
        <row r="64">
          <cell r="F64">
            <v>600042871</v>
          </cell>
          <cell r="G64" t="str">
            <v>70980349</v>
          </cell>
          <cell r="H64">
            <v>250</v>
          </cell>
          <cell r="I64" t="str">
            <v>SEJOY</v>
          </cell>
          <cell r="J64">
            <v>0</v>
          </cell>
        </row>
        <row r="65">
          <cell r="F65">
            <v>600019497</v>
          </cell>
          <cell r="G65" t="str">
            <v>00640808</v>
          </cell>
          <cell r="H65">
            <v>325</v>
          </cell>
          <cell r="I65" t="str">
            <v>SEJOY</v>
          </cell>
          <cell r="J65">
            <v>0</v>
          </cell>
        </row>
        <row r="66">
          <cell r="F66">
            <v>600020193</v>
          </cell>
          <cell r="G66" t="str">
            <v>49628135</v>
          </cell>
          <cell r="H66">
            <v>175</v>
          </cell>
          <cell r="I66" t="str">
            <v>SEJOY</v>
          </cell>
          <cell r="J66">
            <v>175</v>
          </cell>
        </row>
        <row r="67">
          <cell r="F67">
            <v>600006808</v>
          </cell>
          <cell r="G67" t="str">
            <v>47558407</v>
          </cell>
          <cell r="H67">
            <v>550</v>
          </cell>
          <cell r="I67" t="str">
            <v>SEJOY</v>
          </cell>
          <cell r="J67">
            <v>0</v>
          </cell>
        </row>
        <row r="68">
          <cell r="F68">
            <v>600006832</v>
          </cell>
          <cell r="G68" t="str">
            <v>47558415</v>
          </cell>
          <cell r="H68">
            <v>1050</v>
          </cell>
          <cell r="I68" t="str">
            <v>SEJOY</v>
          </cell>
          <cell r="J68">
            <v>0</v>
          </cell>
        </row>
        <row r="69">
          <cell r="F69">
            <v>600006859</v>
          </cell>
          <cell r="G69" t="str">
            <v>00664740</v>
          </cell>
          <cell r="H69">
            <v>1000</v>
          </cell>
          <cell r="I69" t="str">
            <v>SEJOY</v>
          </cell>
          <cell r="J69">
            <v>0</v>
          </cell>
        </row>
        <row r="70">
          <cell r="F70">
            <v>600042600</v>
          </cell>
          <cell r="G70" t="str">
            <v>75034239</v>
          </cell>
          <cell r="H70">
            <v>25</v>
          </cell>
          <cell r="I70" t="str">
            <v>SEJOY</v>
          </cell>
          <cell r="J70">
            <v>25</v>
          </cell>
        </row>
        <row r="71">
          <cell r="F71">
            <v>600042782</v>
          </cell>
          <cell r="G71" t="str">
            <v>75033992</v>
          </cell>
          <cell r="H71">
            <v>25</v>
          </cell>
          <cell r="I71" t="str">
            <v>SEJOY</v>
          </cell>
          <cell r="J71">
            <v>25</v>
          </cell>
        </row>
        <row r="72">
          <cell r="F72">
            <v>600042995</v>
          </cell>
          <cell r="G72" t="str">
            <v>75030047</v>
          </cell>
          <cell r="H72">
            <v>150</v>
          </cell>
          <cell r="I72" t="str">
            <v>SEJOY</v>
          </cell>
          <cell r="J72">
            <v>0</v>
          </cell>
        </row>
        <row r="73">
          <cell r="F73">
            <v>600042375</v>
          </cell>
          <cell r="G73" t="str">
            <v>00498653</v>
          </cell>
          <cell r="H73">
            <v>75</v>
          </cell>
          <cell r="I73" t="str">
            <v>SEJOY</v>
          </cell>
          <cell r="J73">
            <v>75</v>
          </cell>
        </row>
        <row r="74">
          <cell r="F74">
            <v>600042472</v>
          </cell>
          <cell r="G74" t="str">
            <v>70979901</v>
          </cell>
          <cell r="H74">
            <v>50</v>
          </cell>
          <cell r="I74" t="str">
            <v>SEJOY</v>
          </cell>
          <cell r="J74">
            <v>50</v>
          </cell>
        </row>
        <row r="75">
          <cell r="F75">
            <v>600042758</v>
          </cell>
          <cell r="G75" t="str">
            <v>70974993</v>
          </cell>
          <cell r="H75">
            <v>50</v>
          </cell>
          <cell r="I75" t="str">
            <v>SEJOY</v>
          </cell>
          <cell r="J75">
            <v>50</v>
          </cell>
        </row>
        <row r="76">
          <cell r="F76">
            <v>600042791</v>
          </cell>
          <cell r="G76" t="str">
            <v>71001093</v>
          </cell>
          <cell r="H76">
            <v>50</v>
          </cell>
          <cell r="I76" t="str">
            <v>SEJOY</v>
          </cell>
          <cell r="J76">
            <v>50</v>
          </cell>
        </row>
        <row r="77">
          <cell r="F77">
            <v>600042880</v>
          </cell>
          <cell r="G77" t="str">
            <v>70997454</v>
          </cell>
          <cell r="H77">
            <v>100</v>
          </cell>
          <cell r="I77" t="str">
            <v>SEJOY</v>
          </cell>
          <cell r="J77">
            <v>0</v>
          </cell>
        </row>
        <row r="78">
          <cell r="F78">
            <v>600042901</v>
          </cell>
          <cell r="G78" t="str">
            <v>75033887</v>
          </cell>
          <cell r="H78">
            <v>75</v>
          </cell>
          <cell r="I78" t="str">
            <v>SEJOY</v>
          </cell>
          <cell r="J78">
            <v>0</v>
          </cell>
        </row>
        <row r="79">
          <cell r="F79">
            <v>600042961</v>
          </cell>
          <cell r="G79" t="str">
            <v>71004513</v>
          </cell>
          <cell r="H79">
            <v>150</v>
          </cell>
          <cell r="I79" t="str">
            <v>SEJOY</v>
          </cell>
          <cell r="J79">
            <v>0</v>
          </cell>
        </row>
        <row r="80">
          <cell r="F80">
            <v>600042979</v>
          </cell>
          <cell r="G80" t="str">
            <v>70989788</v>
          </cell>
          <cell r="H80">
            <v>175</v>
          </cell>
          <cell r="I80" t="str">
            <v>SEJOY</v>
          </cell>
          <cell r="J80">
            <v>0</v>
          </cell>
        </row>
        <row r="81">
          <cell r="F81">
            <v>600042987</v>
          </cell>
          <cell r="G81" t="str">
            <v>70990832</v>
          </cell>
          <cell r="H81">
            <v>175</v>
          </cell>
          <cell r="I81" t="str">
            <v>SEJOY</v>
          </cell>
          <cell r="J81">
            <v>0</v>
          </cell>
        </row>
        <row r="82">
          <cell r="F82">
            <v>600043029</v>
          </cell>
          <cell r="G82" t="str">
            <v>70975019</v>
          </cell>
          <cell r="H82">
            <v>1325</v>
          </cell>
          <cell r="I82" t="str">
            <v>SEJOY</v>
          </cell>
          <cell r="J82">
            <v>0</v>
          </cell>
        </row>
        <row r="83">
          <cell r="F83">
            <v>600043037</v>
          </cell>
          <cell r="G83" t="str">
            <v>70975001</v>
          </cell>
          <cell r="H83">
            <v>1325</v>
          </cell>
          <cell r="I83" t="str">
            <v>SEJOY</v>
          </cell>
          <cell r="J83">
            <v>0</v>
          </cell>
        </row>
        <row r="84">
          <cell r="F84">
            <v>600043053</v>
          </cell>
          <cell r="G84" t="str">
            <v>71002715</v>
          </cell>
          <cell r="H84">
            <v>475</v>
          </cell>
          <cell r="I84" t="str">
            <v>SEJOY</v>
          </cell>
          <cell r="J84">
            <v>0</v>
          </cell>
        </row>
        <row r="85">
          <cell r="F85">
            <v>600043070</v>
          </cell>
          <cell r="G85" t="str">
            <v>75033089</v>
          </cell>
          <cell r="H85">
            <v>150</v>
          </cell>
          <cell r="I85" t="str">
            <v>SEJOY</v>
          </cell>
          <cell r="J85">
            <v>0</v>
          </cell>
        </row>
        <row r="86">
          <cell r="F86">
            <v>600043096</v>
          </cell>
          <cell r="G86" t="str">
            <v>70991430</v>
          </cell>
          <cell r="H86">
            <v>75</v>
          </cell>
          <cell r="I86" t="str">
            <v>SEJOY</v>
          </cell>
          <cell r="J86">
            <v>0</v>
          </cell>
        </row>
        <row r="87">
          <cell r="F87">
            <v>600043126</v>
          </cell>
          <cell r="G87" t="str">
            <v>70998477</v>
          </cell>
          <cell r="H87">
            <v>50</v>
          </cell>
          <cell r="I87" t="str">
            <v>SEJOY</v>
          </cell>
          <cell r="J87">
            <v>0</v>
          </cell>
        </row>
        <row r="88">
          <cell r="F88">
            <v>600043169</v>
          </cell>
          <cell r="G88" t="str">
            <v>47515767</v>
          </cell>
          <cell r="H88">
            <v>675</v>
          </cell>
          <cell r="I88" t="str">
            <v>SEJOY</v>
          </cell>
          <cell r="J88">
            <v>0</v>
          </cell>
        </row>
        <row r="89">
          <cell r="F89">
            <v>600043177</v>
          </cell>
          <cell r="G89" t="str">
            <v>47515775</v>
          </cell>
          <cell r="H89">
            <v>1325</v>
          </cell>
          <cell r="I89" t="str">
            <v>SEJOY</v>
          </cell>
          <cell r="J89">
            <v>0</v>
          </cell>
        </row>
        <row r="90">
          <cell r="F90">
            <v>600043185</v>
          </cell>
          <cell r="G90" t="str">
            <v>47515911</v>
          </cell>
          <cell r="H90">
            <v>425</v>
          </cell>
          <cell r="I90" t="str">
            <v>SEJOY</v>
          </cell>
          <cell r="J90">
            <v>0</v>
          </cell>
        </row>
        <row r="91">
          <cell r="F91">
            <v>600043193</v>
          </cell>
          <cell r="G91" t="str">
            <v>47558156</v>
          </cell>
          <cell r="H91">
            <v>775</v>
          </cell>
          <cell r="I91" t="str">
            <v>SEJOY</v>
          </cell>
          <cell r="J91">
            <v>0</v>
          </cell>
        </row>
        <row r="92">
          <cell r="F92">
            <v>600043207</v>
          </cell>
          <cell r="G92" t="str">
            <v>47558229</v>
          </cell>
          <cell r="H92">
            <v>1025</v>
          </cell>
          <cell r="I92" t="str">
            <v>SEJOY</v>
          </cell>
          <cell r="J92">
            <v>0</v>
          </cell>
        </row>
        <row r="93">
          <cell r="F93">
            <v>600043215</v>
          </cell>
          <cell r="G93" t="str">
            <v>47559217</v>
          </cell>
          <cell r="H93">
            <v>1000</v>
          </cell>
          <cell r="I93" t="str">
            <v>SEJOY</v>
          </cell>
          <cell r="J93">
            <v>0</v>
          </cell>
        </row>
        <row r="94">
          <cell r="F94">
            <v>600161421</v>
          </cell>
          <cell r="G94" t="str">
            <v>70974951</v>
          </cell>
          <cell r="H94">
            <v>25</v>
          </cell>
          <cell r="I94" t="str">
            <v>SEJOY</v>
          </cell>
          <cell r="J94">
            <v>25</v>
          </cell>
        </row>
        <row r="95">
          <cell r="F95">
            <v>600161447</v>
          </cell>
          <cell r="G95" t="str">
            <v>70990816</v>
          </cell>
          <cell r="H95">
            <v>1050</v>
          </cell>
          <cell r="I95" t="str">
            <v>SEJOY</v>
          </cell>
          <cell r="J95">
            <v>0</v>
          </cell>
        </row>
        <row r="96">
          <cell r="F96">
            <v>600161412</v>
          </cell>
          <cell r="G96" t="str">
            <v>70974969</v>
          </cell>
          <cell r="H96">
            <v>50</v>
          </cell>
          <cell r="I96" t="str">
            <v>SEJOY</v>
          </cell>
          <cell r="J96">
            <v>0</v>
          </cell>
        </row>
        <row r="97">
          <cell r="F97">
            <v>650013638</v>
          </cell>
          <cell r="G97" t="str">
            <v>75031108</v>
          </cell>
          <cell r="H97">
            <v>100</v>
          </cell>
          <cell r="I97" t="str">
            <v>SEJOY</v>
          </cell>
          <cell r="J97">
            <v>0</v>
          </cell>
        </row>
        <row r="98">
          <cell r="F98">
            <v>650014383</v>
          </cell>
          <cell r="G98" t="str">
            <v>75033551</v>
          </cell>
          <cell r="H98">
            <v>150</v>
          </cell>
          <cell r="I98" t="str">
            <v>SEJOY</v>
          </cell>
          <cell r="J98">
            <v>0</v>
          </cell>
        </row>
        <row r="99">
          <cell r="F99">
            <v>650014499</v>
          </cell>
          <cell r="G99" t="str">
            <v>75030683</v>
          </cell>
          <cell r="H99">
            <v>225</v>
          </cell>
          <cell r="I99" t="str">
            <v>SEJOY</v>
          </cell>
          <cell r="J99">
            <v>0</v>
          </cell>
        </row>
        <row r="100">
          <cell r="F100">
            <v>650016301</v>
          </cell>
          <cell r="G100" t="str">
            <v>47559373</v>
          </cell>
          <cell r="H100">
            <v>100</v>
          </cell>
          <cell r="I100" t="str">
            <v>SEJOY</v>
          </cell>
          <cell r="J100">
            <v>0</v>
          </cell>
        </row>
        <row r="101">
          <cell r="F101">
            <v>651027888</v>
          </cell>
          <cell r="G101" t="str">
            <v>71340734</v>
          </cell>
          <cell r="H101">
            <v>225</v>
          </cell>
          <cell r="I101" t="str">
            <v>SEJOY</v>
          </cell>
          <cell r="J101">
            <v>0</v>
          </cell>
        </row>
        <row r="102">
          <cell r="F102">
            <v>691004331</v>
          </cell>
          <cell r="G102" t="str">
            <v>72558652</v>
          </cell>
          <cell r="H102">
            <v>25</v>
          </cell>
          <cell r="I102" t="str">
            <v>SEJOY</v>
          </cell>
          <cell r="J102">
            <v>25</v>
          </cell>
        </row>
        <row r="103">
          <cell r="F103">
            <v>691004706</v>
          </cell>
          <cell r="G103" t="str">
            <v>24255378</v>
          </cell>
          <cell r="H103">
            <v>175</v>
          </cell>
          <cell r="I103" t="str">
            <v>SEJOY</v>
          </cell>
          <cell r="J103">
            <v>0</v>
          </cell>
        </row>
        <row r="104">
          <cell r="F104">
            <v>691005265</v>
          </cell>
          <cell r="G104" t="str">
            <v>01609793</v>
          </cell>
          <cell r="H104">
            <v>150</v>
          </cell>
          <cell r="I104" t="str">
            <v>SEJOY</v>
          </cell>
          <cell r="J104">
            <v>0</v>
          </cell>
        </row>
        <row r="105">
          <cell r="F105">
            <v>691006555</v>
          </cell>
          <cell r="G105" t="str">
            <v>01542419</v>
          </cell>
          <cell r="H105">
            <v>25</v>
          </cell>
          <cell r="I105" t="str">
            <v>SEJOY</v>
          </cell>
          <cell r="J105">
            <v>25</v>
          </cell>
        </row>
        <row r="106">
          <cell r="F106">
            <v>691006873</v>
          </cell>
          <cell r="G106" t="str">
            <v>03237095</v>
          </cell>
          <cell r="H106">
            <v>25</v>
          </cell>
          <cell r="I106" t="str">
            <v>SEJOY</v>
          </cell>
          <cell r="J106">
            <v>25</v>
          </cell>
        </row>
        <row r="107">
          <cell r="F107">
            <v>691007233</v>
          </cell>
          <cell r="G107" t="str">
            <v>03404901</v>
          </cell>
          <cell r="H107">
            <v>25</v>
          </cell>
          <cell r="I107" t="str">
            <v>SEJOY</v>
          </cell>
          <cell r="J107">
            <v>25</v>
          </cell>
        </row>
        <row r="108">
          <cell r="F108">
            <v>691009040</v>
          </cell>
          <cell r="G108" t="str">
            <v>04826043</v>
          </cell>
          <cell r="H108">
            <v>200</v>
          </cell>
          <cell r="I108" t="str">
            <v>SEJOY</v>
          </cell>
          <cell r="J108">
            <v>0</v>
          </cell>
        </row>
        <row r="109">
          <cell r="F109">
            <v>691009155</v>
          </cell>
          <cell r="G109" t="str">
            <v>04435117</v>
          </cell>
          <cell r="H109">
            <v>50</v>
          </cell>
          <cell r="I109" t="str">
            <v>SEJOY</v>
          </cell>
          <cell r="J109">
            <v>50</v>
          </cell>
        </row>
        <row r="110">
          <cell r="F110">
            <v>691010382</v>
          </cell>
          <cell r="G110" t="str">
            <v>06071147</v>
          </cell>
          <cell r="H110">
            <v>25</v>
          </cell>
          <cell r="I110" t="str">
            <v>SEJOY</v>
          </cell>
          <cell r="J110">
            <v>0</v>
          </cell>
        </row>
        <row r="111">
          <cell r="F111">
            <v>691014248</v>
          </cell>
          <cell r="G111" t="str">
            <v>08876584</v>
          </cell>
          <cell r="H111">
            <v>25</v>
          </cell>
          <cell r="I111" t="str">
            <v>SEJOY</v>
          </cell>
          <cell r="J111">
            <v>0</v>
          </cell>
        </row>
        <row r="112">
          <cell r="F112">
            <v>600007782</v>
          </cell>
          <cell r="G112" t="str">
            <v>25672592</v>
          </cell>
          <cell r="H112">
            <v>375</v>
          </cell>
          <cell r="I112" t="str">
            <v>SEJOY</v>
          </cell>
          <cell r="J112">
            <v>0</v>
          </cell>
        </row>
        <row r="113">
          <cell r="F113">
            <v>600047512</v>
          </cell>
          <cell r="G113" t="str">
            <v>71008039</v>
          </cell>
          <cell r="H113">
            <v>100</v>
          </cell>
          <cell r="I113" t="str">
            <v>SEJOY</v>
          </cell>
          <cell r="J113">
            <v>0</v>
          </cell>
        </row>
        <row r="114">
          <cell r="F114">
            <v>600051552</v>
          </cell>
          <cell r="G114" t="str">
            <v>75033399</v>
          </cell>
          <cell r="H114">
            <v>25</v>
          </cell>
          <cell r="I114" t="str">
            <v>SEJOY</v>
          </cell>
          <cell r="J114">
            <v>0</v>
          </cell>
        </row>
        <row r="115">
          <cell r="F115">
            <v>600051692</v>
          </cell>
          <cell r="G115" t="str">
            <v>71004645</v>
          </cell>
          <cell r="H115">
            <v>50</v>
          </cell>
          <cell r="I115" t="str">
            <v>SEJOY</v>
          </cell>
          <cell r="J115">
            <v>0</v>
          </cell>
        </row>
        <row r="116">
          <cell r="F116">
            <v>600051765</v>
          </cell>
          <cell r="G116" t="str">
            <v>70994412</v>
          </cell>
          <cell r="H116">
            <v>75</v>
          </cell>
          <cell r="I116" t="str">
            <v>SEJOY</v>
          </cell>
          <cell r="J116">
            <v>0</v>
          </cell>
        </row>
        <row r="117">
          <cell r="F117">
            <v>600022048</v>
          </cell>
          <cell r="G117" t="str">
            <v>70845026</v>
          </cell>
          <cell r="H117">
            <v>125</v>
          </cell>
          <cell r="I117" t="str">
            <v>SEJOY</v>
          </cell>
          <cell r="J117">
            <v>0</v>
          </cell>
        </row>
        <row r="118">
          <cell r="F118">
            <v>691014183</v>
          </cell>
          <cell r="G118" t="str">
            <v>09117598</v>
          </cell>
          <cell r="H118">
            <v>25</v>
          </cell>
          <cell r="I118" t="str">
            <v>SEJOY</v>
          </cell>
          <cell r="J118">
            <v>0</v>
          </cell>
        </row>
        <row r="119">
          <cell r="F119">
            <v>600007693</v>
          </cell>
          <cell r="G119" t="str">
            <v>43755054</v>
          </cell>
          <cell r="H119">
            <v>300</v>
          </cell>
          <cell r="I119" t="str">
            <v>SEJOY</v>
          </cell>
          <cell r="J119">
            <v>0</v>
          </cell>
        </row>
        <row r="120">
          <cell r="F120">
            <v>600007707</v>
          </cell>
          <cell r="G120" t="str">
            <v>61389480</v>
          </cell>
          <cell r="H120">
            <v>625</v>
          </cell>
          <cell r="I120" t="str">
            <v>SEJOY</v>
          </cell>
          <cell r="J120">
            <v>0</v>
          </cell>
        </row>
        <row r="121">
          <cell r="F121">
            <v>600007731</v>
          </cell>
          <cell r="G121" t="str">
            <v>61388947</v>
          </cell>
          <cell r="H121">
            <v>375</v>
          </cell>
          <cell r="I121" t="str">
            <v>SEJOY</v>
          </cell>
          <cell r="J121">
            <v>0</v>
          </cell>
        </row>
        <row r="122">
          <cell r="F122">
            <v>600051480</v>
          </cell>
          <cell r="G122" t="str">
            <v>70996776</v>
          </cell>
          <cell r="H122">
            <v>25</v>
          </cell>
          <cell r="I122" t="str">
            <v>SEJOY</v>
          </cell>
          <cell r="J122">
            <v>0</v>
          </cell>
        </row>
        <row r="123">
          <cell r="F123">
            <v>600051528</v>
          </cell>
          <cell r="G123" t="str">
            <v>70986568</v>
          </cell>
          <cell r="H123">
            <v>25</v>
          </cell>
          <cell r="I123" t="str">
            <v>SEJOY</v>
          </cell>
          <cell r="J123">
            <v>0</v>
          </cell>
        </row>
        <row r="124">
          <cell r="F124">
            <v>600048985</v>
          </cell>
          <cell r="G124" t="str">
            <v>75002264</v>
          </cell>
          <cell r="H124">
            <v>100</v>
          </cell>
          <cell r="I124" t="str">
            <v>SEJOY</v>
          </cell>
          <cell r="J124">
            <v>0</v>
          </cell>
        </row>
        <row r="125">
          <cell r="F125">
            <v>600051714</v>
          </cell>
          <cell r="G125" t="str">
            <v>75034450</v>
          </cell>
          <cell r="H125">
            <v>25</v>
          </cell>
          <cell r="I125" t="str">
            <v>SEJOY</v>
          </cell>
          <cell r="J125">
            <v>0</v>
          </cell>
        </row>
        <row r="126">
          <cell r="F126">
            <v>600051731</v>
          </cell>
          <cell r="G126" t="str">
            <v>75031191</v>
          </cell>
          <cell r="H126">
            <v>25</v>
          </cell>
          <cell r="I126" t="str">
            <v>SEJOY</v>
          </cell>
          <cell r="J126">
            <v>0</v>
          </cell>
        </row>
        <row r="127">
          <cell r="F127">
            <v>600051757</v>
          </cell>
          <cell r="G127" t="str">
            <v>71009809</v>
          </cell>
          <cell r="H127">
            <v>25</v>
          </cell>
          <cell r="I127" t="str">
            <v>SEJOY</v>
          </cell>
          <cell r="J127">
            <v>0</v>
          </cell>
        </row>
        <row r="128">
          <cell r="F128">
            <v>600051404</v>
          </cell>
          <cell r="G128" t="str">
            <v>43754112</v>
          </cell>
          <cell r="H128">
            <v>50</v>
          </cell>
          <cell r="I128" t="str">
            <v>SEJOY</v>
          </cell>
          <cell r="J128">
            <v>0</v>
          </cell>
        </row>
        <row r="129">
          <cell r="F129">
            <v>600051412</v>
          </cell>
          <cell r="G129" t="str">
            <v>43754104</v>
          </cell>
          <cell r="H129">
            <v>25</v>
          </cell>
          <cell r="I129" t="str">
            <v>SEJOY</v>
          </cell>
          <cell r="J129">
            <v>0</v>
          </cell>
        </row>
        <row r="130">
          <cell r="F130">
            <v>600051421</v>
          </cell>
          <cell r="G130" t="str">
            <v>43753604</v>
          </cell>
          <cell r="H130">
            <v>75</v>
          </cell>
          <cell r="I130" t="str">
            <v>SEJOY</v>
          </cell>
          <cell r="J130">
            <v>0</v>
          </cell>
        </row>
        <row r="131">
          <cell r="F131">
            <v>600051439</v>
          </cell>
          <cell r="G131" t="str">
            <v>43754139</v>
          </cell>
          <cell r="H131">
            <v>25</v>
          </cell>
          <cell r="I131" t="str">
            <v>SEJOY</v>
          </cell>
          <cell r="J131">
            <v>0</v>
          </cell>
        </row>
        <row r="132">
          <cell r="F132">
            <v>600051501</v>
          </cell>
          <cell r="G132" t="str">
            <v>70821062</v>
          </cell>
          <cell r="H132">
            <v>25</v>
          </cell>
          <cell r="I132" t="str">
            <v>SEJOY</v>
          </cell>
          <cell r="J132">
            <v>0</v>
          </cell>
        </row>
        <row r="133">
          <cell r="F133">
            <v>600051510</v>
          </cell>
          <cell r="G133" t="str">
            <v>70992479</v>
          </cell>
          <cell r="H133">
            <v>50</v>
          </cell>
          <cell r="I133" t="str">
            <v>SEJOY</v>
          </cell>
          <cell r="J133">
            <v>0</v>
          </cell>
        </row>
        <row r="134">
          <cell r="F134">
            <v>600051536</v>
          </cell>
          <cell r="G134" t="str">
            <v>75030438</v>
          </cell>
          <cell r="H134">
            <v>25</v>
          </cell>
          <cell r="I134" t="str">
            <v>SEJOY</v>
          </cell>
          <cell r="J134">
            <v>0</v>
          </cell>
        </row>
        <row r="135">
          <cell r="F135">
            <v>600051561</v>
          </cell>
          <cell r="G135" t="str">
            <v>70999431</v>
          </cell>
          <cell r="H135">
            <v>625</v>
          </cell>
          <cell r="I135" t="str">
            <v>SEJOY</v>
          </cell>
          <cell r="J135">
            <v>0</v>
          </cell>
        </row>
        <row r="136">
          <cell r="F136">
            <v>600051587</v>
          </cell>
          <cell r="G136" t="str">
            <v>71008306</v>
          </cell>
          <cell r="H136">
            <v>25</v>
          </cell>
          <cell r="I136" t="str">
            <v>SEJOY</v>
          </cell>
          <cell r="J136">
            <v>0</v>
          </cell>
        </row>
        <row r="137">
          <cell r="F137">
            <v>600051641</v>
          </cell>
          <cell r="G137" t="str">
            <v>71007334</v>
          </cell>
          <cell r="H137">
            <v>50</v>
          </cell>
          <cell r="I137" t="str">
            <v>SEJOY</v>
          </cell>
          <cell r="J137">
            <v>0</v>
          </cell>
        </row>
        <row r="138">
          <cell r="F138">
            <v>600051706</v>
          </cell>
          <cell r="G138" t="str">
            <v>70989702</v>
          </cell>
          <cell r="H138">
            <v>200</v>
          </cell>
          <cell r="I138" t="str">
            <v>SEJOY</v>
          </cell>
          <cell r="J138">
            <v>0</v>
          </cell>
        </row>
        <row r="139">
          <cell r="F139">
            <v>600051919</v>
          </cell>
          <cell r="G139" t="str">
            <v>70992495</v>
          </cell>
          <cell r="H139">
            <v>50</v>
          </cell>
          <cell r="I139" t="str">
            <v>SEJOY</v>
          </cell>
          <cell r="J139">
            <v>0</v>
          </cell>
        </row>
        <row r="140">
          <cell r="F140">
            <v>600051978</v>
          </cell>
          <cell r="G140" t="str">
            <v>75031272</v>
          </cell>
          <cell r="H140">
            <v>100</v>
          </cell>
          <cell r="I140" t="str">
            <v>SEJOY</v>
          </cell>
          <cell r="J140">
            <v>0</v>
          </cell>
        </row>
        <row r="141">
          <cell r="F141">
            <v>600051986</v>
          </cell>
          <cell r="G141" t="str">
            <v>75033330</v>
          </cell>
          <cell r="H141">
            <v>1500</v>
          </cell>
          <cell r="I141" t="str">
            <v>SEJOY</v>
          </cell>
          <cell r="J141">
            <v>0</v>
          </cell>
        </row>
        <row r="142">
          <cell r="F142">
            <v>600051994</v>
          </cell>
          <cell r="G142" t="str">
            <v>75034549</v>
          </cell>
          <cell r="H142">
            <v>1750</v>
          </cell>
          <cell r="I142" t="str">
            <v>SEJOY</v>
          </cell>
          <cell r="J142">
            <v>0</v>
          </cell>
        </row>
        <row r="143">
          <cell r="F143">
            <v>600052001</v>
          </cell>
          <cell r="G143" t="str">
            <v>43750869</v>
          </cell>
          <cell r="H143">
            <v>1475</v>
          </cell>
          <cell r="I143" t="str">
            <v>SEJOY</v>
          </cell>
          <cell r="J143">
            <v>0</v>
          </cell>
        </row>
        <row r="144">
          <cell r="F144">
            <v>600052010</v>
          </cell>
          <cell r="G144" t="str">
            <v>00876275</v>
          </cell>
          <cell r="H144">
            <v>1300</v>
          </cell>
          <cell r="I144" t="str">
            <v>SEJOY</v>
          </cell>
          <cell r="J144">
            <v>0</v>
          </cell>
        </row>
        <row r="145">
          <cell r="F145">
            <v>600052052</v>
          </cell>
          <cell r="G145" t="str">
            <v>75031205</v>
          </cell>
          <cell r="H145">
            <v>125</v>
          </cell>
          <cell r="I145" t="str">
            <v>SEJOY</v>
          </cell>
          <cell r="J145">
            <v>0</v>
          </cell>
        </row>
        <row r="146">
          <cell r="F146">
            <v>600052079</v>
          </cell>
          <cell r="G146" t="str">
            <v>71008128</v>
          </cell>
          <cell r="H146">
            <v>75</v>
          </cell>
          <cell r="I146" t="str">
            <v>SEJOY</v>
          </cell>
          <cell r="J146">
            <v>0</v>
          </cell>
        </row>
        <row r="147">
          <cell r="F147">
            <v>600052095</v>
          </cell>
          <cell r="G147" t="str">
            <v>71004530</v>
          </cell>
          <cell r="H147">
            <v>425</v>
          </cell>
          <cell r="I147" t="str">
            <v>SEJOY</v>
          </cell>
          <cell r="J147">
            <v>0</v>
          </cell>
        </row>
        <row r="148">
          <cell r="F148">
            <v>600052109</v>
          </cell>
          <cell r="G148" t="str">
            <v>75030365</v>
          </cell>
          <cell r="H148">
            <v>1500</v>
          </cell>
          <cell r="I148" t="str">
            <v>SEJOY</v>
          </cell>
          <cell r="J148">
            <v>0</v>
          </cell>
        </row>
        <row r="149">
          <cell r="F149">
            <v>600052125</v>
          </cell>
          <cell r="G149" t="str">
            <v>75031515</v>
          </cell>
          <cell r="H149">
            <v>950</v>
          </cell>
          <cell r="I149" t="str">
            <v>SEJOY</v>
          </cell>
          <cell r="J149">
            <v>0</v>
          </cell>
        </row>
        <row r="150">
          <cell r="F150">
            <v>600052133</v>
          </cell>
          <cell r="G150" t="str">
            <v>71004408</v>
          </cell>
          <cell r="H150">
            <v>425</v>
          </cell>
          <cell r="I150" t="str">
            <v>SEJOY</v>
          </cell>
          <cell r="J150">
            <v>0</v>
          </cell>
        </row>
        <row r="151">
          <cell r="F151">
            <v>600052141</v>
          </cell>
          <cell r="G151" t="str">
            <v>43752047</v>
          </cell>
          <cell r="H151">
            <v>1100</v>
          </cell>
          <cell r="I151" t="str">
            <v>SEJOY</v>
          </cell>
          <cell r="J151">
            <v>0</v>
          </cell>
        </row>
        <row r="152">
          <cell r="F152">
            <v>600052150</v>
          </cell>
          <cell r="G152" t="str">
            <v>75031817</v>
          </cell>
          <cell r="H152">
            <v>100</v>
          </cell>
          <cell r="I152" t="str">
            <v>SEJOY</v>
          </cell>
          <cell r="J152">
            <v>0</v>
          </cell>
        </row>
        <row r="153">
          <cell r="F153">
            <v>600052214</v>
          </cell>
          <cell r="G153" t="str">
            <v>71001506</v>
          </cell>
          <cell r="H153">
            <v>200</v>
          </cell>
          <cell r="I153" t="str">
            <v>SEJOY</v>
          </cell>
          <cell r="J153">
            <v>0</v>
          </cell>
        </row>
        <row r="154">
          <cell r="F154">
            <v>600052231</v>
          </cell>
          <cell r="G154" t="str">
            <v>70996768</v>
          </cell>
          <cell r="H154">
            <v>550</v>
          </cell>
          <cell r="I154" t="str">
            <v>SEJOY</v>
          </cell>
          <cell r="J154">
            <v>0</v>
          </cell>
        </row>
        <row r="155">
          <cell r="F155">
            <v>600052249</v>
          </cell>
          <cell r="G155" t="str">
            <v>75033852</v>
          </cell>
          <cell r="H155">
            <v>1075</v>
          </cell>
          <cell r="I155" t="str">
            <v>SEJOY</v>
          </cell>
          <cell r="J155">
            <v>0</v>
          </cell>
        </row>
        <row r="156">
          <cell r="F156">
            <v>600052273</v>
          </cell>
          <cell r="G156" t="str">
            <v>75031281</v>
          </cell>
          <cell r="H156">
            <v>1500</v>
          </cell>
          <cell r="I156" t="str">
            <v>SEJOY</v>
          </cell>
          <cell r="J156">
            <v>0</v>
          </cell>
        </row>
        <row r="157">
          <cell r="F157">
            <v>600052320</v>
          </cell>
          <cell r="G157" t="str">
            <v>70996059</v>
          </cell>
          <cell r="H157">
            <v>75</v>
          </cell>
          <cell r="I157" t="str">
            <v>SEJOY</v>
          </cell>
          <cell r="J157">
            <v>0</v>
          </cell>
        </row>
        <row r="158">
          <cell r="F158">
            <v>600052371</v>
          </cell>
          <cell r="G158" t="str">
            <v>00875911</v>
          </cell>
          <cell r="H158">
            <v>2325</v>
          </cell>
          <cell r="I158" t="str">
            <v>SEJOY</v>
          </cell>
          <cell r="J158">
            <v>0</v>
          </cell>
        </row>
        <row r="159">
          <cell r="F159">
            <v>600171761</v>
          </cell>
          <cell r="G159" t="str">
            <v>25097881</v>
          </cell>
          <cell r="H159">
            <v>625</v>
          </cell>
          <cell r="I159" t="str">
            <v>SEJOY</v>
          </cell>
          <cell r="J159">
            <v>0</v>
          </cell>
        </row>
        <row r="160">
          <cell r="F160">
            <v>662104471</v>
          </cell>
          <cell r="G160" t="str">
            <v>75109972</v>
          </cell>
          <cell r="H160">
            <v>50</v>
          </cell>
          <cell r="I160" t="str">
            <v>SEJOY</v>
          </cell>
          <cell r="J160">
            <v>0</v>
          </cell>
        </row>
        <row r="161">
          <cell r="F161">
            <v>691001928</v>
          </cell>
          <cell r="G161" t="str">
            <v>72073438</v>
          </cell>
          <cell r="H161">
            <v>25</v>
          </cell>
          <cell r="I161" t="str">
            <v>SEJOY</v>
          </cell>
          <cell r="J161">
            <v>0</v>
          </cell>
        </row>
        <row r="162">
          <cell r="F162">
            <v>691003289</v>
          </cell>
          <cell r="G162" t="str">
            <v>72545470</v>
          </cell>
          <cell r="H162">
            <v>25</v>
          </cell>
          <cell r="I162" t="str">
            <v>SEJOY</v>
          </cell>
          <cell r="J162">
            <v>0</v>
          </cell>
        </row>
        <row r="163">
          <cell r="F163">
            <v>691003190</v>
          </cell>
          <cell r="G163" t="str">
            <v>72069724</v>
          </cell>
          <cell r="H163">
            <v>25</v>
          </cell>
          <cell r="I163" t="str">
            <v>SEJOY</v>
          </cell>
          <cell r="J163">
            <v>0</v>
          </cell>
        </row>
        <row r="164">
          <cell r="F164">
            <v>691003351</v>
          </cell>
          <cell r="G164" t="str">
            <v>72546441</v>
          </cell>
          <cell r="H164">
            <v>25</v>
          </cell>
          <cell r="I164" t="str">
            <v>SEJOY</v>
          </cell>
          <cell r="J164">
            <v>0</v>
          </cell>
        </row>
        <row r="165">
          <cell r="F165">
            <v>691004374</v>
          </cell>
          <cell r="G165" t="str">
            <v>24282171</v>
          </cell>
          <cell r="H165">
            <v>125</v>
          </cell>
          <cell r="I165" t="str">
            <v>SEJOY</v>
          </cell>
          <cell r="J165">
            <v>0</v>
          </cell>
        </row>
        <row r="166">
          <cell r="F166">
            <v>691004854</v>
          </cell>
          <cell r="G166" t="str">
            <v>24256510</v>
          </cell>
          <cell r="H166">
            <v>250</v>
          </cell>
          <cell r="I166" t="str">
            <v>SEJOY</v>
          </cell>
          <cell r="J166">
            <v>0</v>
          </cell>
        </row>
        <row r="167">
          <cell r="F167">
            <v>691004871</v>
          </cell>
          <cell r="G167" t="str">
            <v>01315528</v>
          </cell>
          <cell r="H167">
            <v>175</v>
          </cell>
          <cell r="I167" t="str">
            <v>SEJOY</v>
          </cell>
          <cell r="J167">
            <v>0</v>
          </cell>
        </row>
        <row r="168">
          <cell r="F168">
            <v>691004978</v>
          </cell>
          <cell r="G168" t="str">
            <v>24160954</v>
          </cell>
          <cell r="H168">
            <v>25</v>
          </cell>
          <cell r="I168" t="str">
            <v>SEJOY</v>
          </cell>
          <cell r="J168">
            <v>0</v>
          </cell>
        </row>
        <row r="169">
          <cell r="F169">
            <v>691005486</v>
          </cell>
          <cell r="G169" t="str">
            <v>01955195</v>
          </cell>
          <cell r="H169">
            <v>25</v>
          </cell>
          <cell r="I169" t="str">
            <v>SEJOY</v>
          </cell>
          <cell r="J169">
            <v>0</v>
          </cell>
        </row>
        <row r="170">
          <cell r="F170">
            <v>691007055</v>
          </cell>
          <cell r="G170" t="str">
            <v>60491418</v>
          </cell>
          <cell r="H170">
            <v>50</v>
          </cell>
          <cell r="I170" t="str">
            <v>SEJOY</v>
          </cell>
          <cell r="J170">
            <v>0</v>
          </cell>
        </row>
        <row r="171">
          <cell r="F171">
            <v>691009325</v>
          </cell>
          <cell r="G171" t="str">
            <v>04916204</v>
          </cell>
          <cell r="H171">
            <v>25</v>
          </cell>
          <cell r="I171" t="str">
            <v>SEJOY</v>
          </cell>
          <cell r="J171">
            <v>0</v>
          </cell>
        </row>
        <row r="172">
          <cell r="F172">
            <v>691009937</v>
          </cell>
          <cell r="G172" t="str">
            <v>05638496</v>
          </cell>
          <cell r="H172">
            <v>75</v>
          </cell>
          <cell r="I172" t="str">
            <v>SEJOY</v>
          </cell>
          <cell r="J172">
            <v>0</v>
          </cell>
        </row>
        <row r="173">
          <cell r="F173">
            <v>691010293</v>
          </cell>
          <cell r="G173" t="str">
            <v>05999111</v>
          </cell>
          <cell r="H173">
            <v>125</v>
          </cell>
          <cell r="I173" t="str">
            <v>SEJOY</v>
          </cell>
          <cell r="J173">
            <v>0</v>
          </cell>
        </row>
        <row r="174">
          <cell r="F174">
            <v>691010986</v>
          </cell>
          <cell r="G174" t="str">
            <v>06099581</v>
          </cell>
          <cell r="H174">
            <v>150</v>
          </cell>
          <cell r="I174" t="str">
            <v>SEJOY</v>
          </cell>
          <cell r="J174">
            <v>0</v>
          </cell>
        </row>
        <row r="175">
          <cell r="F175">
            <v>600045994</v>
          </cell>
          <cell r="G175" t="str">
            <v>75032813</v>
          </cell>
          <cell r="H175">
            <v>25</v>
          </cell>
          <cell r="I175" t="str">
            <v>SEJOY</v>
          </cell>
          <cell r="J175">
            <v>25</v>
          </cell>
        </row>
        <row r="176">
          <cell r="F176">
            <v>600021769</v>
          </cell>
          <cell r="G176" t="str">
            <v>70836205</v>
          </cell>
          <cell r="H176">
            <v>75</v>
          </cell>
          <cell r="I176" t="str">
            <v>SEJOY</v>
          </cell>
          <cell r="J176">
            <v>0</v>
          </cell>
        </row>
        <row r="177">
          <cell r="F177">
            <v>600021807</v>
          </cell>
          <cell r="G177" t="str">
            <v>71197541</v>
          </cell>
          <cell r="H177">
            <v>75</v>
          </cell>
          <cell r="I177" t="str">
            <v>SEJOY</v>
          </cell>
          <cell r="J177">
            <v>0</v>
          </cell>
        </row>
        <row r="178">
          <cell r="F178">
            <v>600007201</v>
          </cell>
          <cell r="G178" t="str">
            <v>00069515</v>
          </cell>
          <cell r="H178">
            <v>350</v>
          </cell>
          <cell r="I178" t="str">
            <v>SEJOY</v>
          </cell>
          <cell r="J178">
            <v>0</v>
          </cell>
        </row>
        <row r="179">
          <cell r="F179">
            <v>600007251</v>
          </cell>
          <cell r="G179" t="str">
            <v>61924008</v>
          </cell>
          <cell r="H179">
            <v>450</v>
          </cell>
          <cell r="I179" t="str">
            <v>SEJOY</v>
          </cell>
          <cell r="J179">
            <v>0</v>
          </cell>
        </row>
        <row r="180">
          <cell r="F180">
            <v>600007260</v>
          </cell>
          <cell r="G180" t="str">
            <v>14801973</v>
          </cell>
          <cell r="H180">
            <v>500</v>
          </cell>
          <cell r="I180" t="str">
            <v>SEJOY</v>
          </cell>
          <cell r="J180">
            <v>0</v>
          </cell>
        </row>
        <row r="181">
          <cell r="F181">
            <v>600007278</v>
          </cell>
          <cell r="G181" t="str">
            <v>49797999</v>
          </cell>
          <cell r="H181">
            <v>550</v>
          </cell>
          <cell r="I181" t="str">
            <v>SEJOY</v>
          </cell>
          <cell r="J181">
            <v>0</v>
          </cell>
        </row>
        <row r="182">
          <cell r="F182">
            <v>600046451</v>
          </cell>
          <cell r="G182" t="str">
            <v>75032791</v>
          </cell>
          <cell r="H182">
            <v>575</v>
          </cell>
          <cell r="I182" t="str">
            <v>SEJOY</v>
          </cell>
          <cell r="J182">
            <v>0</v>
          </cell>
        </row>
        <row r="183">
          <cell r="F183">
            <v>600045731</v>
          </cell>
          <cell r="G183" t="str">
            <v>75034832</v>
          </cell>
          <cell r="H183">
            <v>100</v>
          </cell>
          <cell r="I183" t="str">
            <v>SEJOY</v>
          </cell>
          <cell r="J183">
            <v>100</v>
          </cell>
        </row>
        <row r="184">
          <cell r="F184">
            <v>600046222</v>
          </cell>
          <cell r="G184" t="str">
            <v>75034638</v>
          </cell>
          <cell r="H184">
            <v>50</v>
          </cell>
          <cell r="I184" t="str">
            <v>SEJOY</v>
          </cell>
          <cell r="J184">
            <v>50</v>
          </cell>
        </row>
        <row r="185">
          <cell r="F185">
            <v>600046249</v>
          </cell>
          <cell r="G185" t="str">
            <v>70988277</v>
          </cell>
          <cell r="H185">
            <v>75</v>
          </cell>
          <cell r="I185" t="str">
            <v>SEJOY</v>
          </cell>
          <cell r="J185">
            <v>0</v>
          </cell>
        </row>
        <row r="186">
          <cell r="F186">
            <v>600046257</v>
          </cell>
          <cell r="G186" t="str">
            <v>70980357</v>
          </cell>
          <cell r="H186">
            <v>50</v>
          </cell>
          <cell r="I186" t="str">
            <v>SEJOY</v>
          </cell>
          <cell r="J186">
            <v>0</v>
          </cell>
        </row>
        <row r="187">
          <cell r="F187">
            <v>600046273</v>
          </cell>
          <cell r="G187" t="str">
            <v>75030675</v>
          </cell>
          <cell r="H187">
            <v>50</v>
          </cell>
          <cell r="I187" t="str">
            <v>SEJOY</v>
          </cell>
          <cell r="J187">
            <v>0</v>
          </cell>
        </row>
        <row r="188">
          <cell r="F188">
            <v>600046290</v>
          </cell>
          <cell r="G188" t="str">
            <v>75033569</v>
          </cell>
          <cell r="H188">
            <v>50</v>
          </cell>
          <cell r="I188" t="str">
            <v>SEJOY</v>
          </cell>
          <cell r="J188">
            <v>0</v>
          </cell>
        </row>
        <row r="189">
          <cell r="F189">
            <v>600046401</v>
          </cell>
          <cell r="G189" t="str">
            <v>71002758</v>
          </cell>
          <cell r="H189">
            <v>400</v>
          </cell>
          <cell r="I189" t="str">
            <v>SEJOY</v>
          </cell>
          <cell r="J189">
            <v>0</v>
          </cell>
        </row>
        <row r="190">
          <cell r="F190">
            <v>600046486</v>
          </cell>
          <cell r="G190" t="str">
            <v>70989753</v>
          </cell>
          <cell r="H190">
            <v>200</v>
          </cell>
          <cell r="I190" t="str">
            <v>SEJOY</v>
          </cell>
          <cell r="J190">
            <v>200</v>
          </cell>
        </row>
        <row r="191">
          <cell r="F191">
            <v>600046541</v>
          </cell>
          <cell r="G191" t="str">
            <v>75034603</v>
          </cell>
          <cell r="H191">
            <v>375</v>
          </cell>
          <cell r="I191" t="str">
            <v>SEJOY</v>
          </cell>
          <cell r="J191">
            <v>0</v>
          </cell>
        </row>
        <row r="192">
          <cell r="F192">
            <v>600022099</v>
          </cell>
          <cell r="G192" t="str">
            <v>63833832</v>
          </cell>
          <cell r="H192">
            <v>75</v>
          </cell>
          <cell r="I192" t="str">
            <v>SEJOY</v>
          </cell>
          <cell r="J192">
            <v>0</v>
          </cell>
        </row>
        <row r="193">
          <cell r="F193">
            <v>600053083</v>
          </cell>
          <cell r="G193" t="str">
            <v>47003057</v>
          </cell>
          <cell r="H193">
            <v>1125</v>
          </cell>
          <cell r="I193" t="str">
            <v>SEJOY</v>
          </cell>
          <cell r="J193">
            <v>0</v>
          </cell>
        </row>
        <row r="194">
          <cell r="F194">
            <v>691000981</v>
          </cell>
          <cell r="G194" t="str">
            <v>72039213</v>
          </cell>
          <cell r="H194">
            <v>25</v>
          </cell>
          <cell r="I194" t="str">
            <v>SEJOY</v>
          </cell>
          <cell r="J194">
            <v>25</v>
          </cell>
        </row>
        <row r="195">
          <cell r="F195">
            <v>691004609</v>
          </cell>
          <cell r="G195" t="str">
            <v>72567708</v>
          </cell>
          <cell r="H195">
            <v>25</v>
          </cell>
          <cell r="I195" t="str">
            <v>SEJOY</v>
          </cell>
          <cell r="J195">
            <v>25</v>
          </cell>
        </row>
        <row r="196">
          <cell r="F196">
            <v>600007791</v>
          </cell>
          <cell r="G196" t="str">
            <v>14802015</v>
          </cell>
          <cell r="H196">
            <v>200</v>
          </cell>
          <cell r="I196" t="str">
            <v>SEJOY</v>
          </cell>
          <cell r="J196">
            <v>0</v>
          </cell>
        </row>
        <row r="197">
          <cell r="F197">
            <v>600053326</v>
          </cell>
          <cell r="G197" t="str">
            <v>75034808</v>
          </cell>
          <cell r="H197">
            <v>300</v>
          </cell>
          <cell r="I197" t="str">
            <v>SEJOY</v>
          </cell>
          <cell r="J197">
            <v>0</v>
          </cell>
        </row>
        <row r="198">
          <cell r="F198">
            <v>600053270</v>
          </cell>
          <cell r="G198" t="str">
            <v>47005254</v>
          </cell>
          <cell r="H198">
            <v>1225</v>
          </cell>
          <cell r="I198" t="str">
            <v>SEJOY</v>
          </cell>
          <cell r="J198">
            <v>0</v>
          </cell>
        </row>
        <row r="199">
          <cell r="F199">
            <v>600052524</v>
          </cell>
          <cell r="G199" t="str">
            <v>70996016</v>
          </cell>
          <cell r="H199">
            <v>50</v>
          </cell>
          <cell r="I199" t="str">
            <v>SEJOY</v>
          </cell>
          <cell r="J199">
            <v>50</v>
          </cell>
        </row>
        <row r="200">
          <cell r="F200">
            <v>600052541</v>
          </cell>
          <cell r="G200" t="str">
            <v>75008190</v>
          </cell>
          <cell r="H200">
            <v>25</v>
          </cell>
          <cell r="I200" t="str">
            <v>SEJOY</v>
          </cell>
          <cell r="J200">
            <v>25</v>
          </cell>
        </row>
        <row r="201">
          <cell r="F201">
            <v>600052567</v>
          </cell>
          <cell r="G201" t="str">
            <v>71003932</v>
          </cell>
          <cell r="H201">
            <v>50</v>
          </cell>
          <cell r="I201" t="str">
            <v>SEJOY</v>
          </cell>
          <cell r="J201">
            <v>50</v>
          </cell>
        </row>
        <row r="202">
          <cell r="F202">
            <v>600052575</v>
          </cell>
          <cell r="G202" t="str">
            <v>71005811</v>
          </cell>
          <cell r="H202">
            <v>25</v>
          </cell>
          <cell r="I202" t="str">
            <v>SEJOY</v>
          </cell>
          <cell r="J202">
            <v>25</v>
          </cell>
        </row>
        <row r="203">
          <cell r="F203">
            <v>600052583</v>
          </cell>
          <cell r="G203" t="str">
            <v>71002685</v>
          </cell>
          <cell r="H203">
            <v>25</v>
          </cell>
          <cell r="I203" t="str">
            <v>SEJOY</v>
          </cell>
          <cell r="J203">
            <v>25</v>
          </cell>
        </row>
        <row r="204">
          <cell r="F204">
            <v>600052613</v>
          </cell>
          <cell r="G204" t="str">
            <v>75031345</v>
          </cell>
          <cell r="H204">
            <v>25</v>
          </cell>
          <cell r="I204" t="str">
            <v>SEJOY</v>
          </cell>
          <cell r="J204">
            <v>25</v>
          </cell>
        </row>
        <row r="205">
          <cell r="F205">
            <v>600052621</v>
          </cell>
          <cell r="G205" t="str">
            <v>75034573</v>
          </cell>
          <cell r="H205">
            <v>125</v>
          </cell>
          <cell r="I205" t="str">
            <v>SEJOY</v>
          </cell>
          <cell r="J205">
            <v>125</v>
          </cell>
        </row>
        <row r="206">
          <cell r="F206">
            <v>600052664</v>
          </cell>
          <cell r="G206" t="str">
            <v>75034956</v>
          </cell>
          <cell r="H206">
            <v>25</v>
          </cell>
          <cell r="I206" t="str">
            <v>SEJOY</v>
          </cell>
          <cell r="J206">
            <v>25</v>
          </cell>
        </row>
        <row r="207">
          <cell r="F207">
            <v>600052711</v>
          </cell>
          <cell r="G207" t="str">
            <v>71005803</v>
          </cell>
          <cell r="H207">
            <v>25</v>
          </cell>
          <cell r="I207" t="str">
            <v>SEJOY</v>
          </cell>
          <cell r="J207">
            <v>25</v>
          </cell>
        </row>
        <row r="208">
          <cell r="F208">
            <v>600052729</v>
          </cell>
          <cell r="G208" t="str">
            <v>71000097</v>
          </cell>
          <cell r="H208">
            <v>25</v>
          </cell>
          <cell r="I208" t="str">
            <v>SEJOY</v>
          </cell>
          <cell r="J208">
            <v>0</v>
          </cell>
        </row>
        <row r="209">
          <cell r="F209">
            <v>600052737</v>
          </cell>
          <cell r="G209" t="str">
            <v>49855239</v>
          </cell>
          <cell r="H209">
            <v>50</v>
          </cell>
          <cell r="I209" t="str">
            <v>SEJOY</v>
          </cell>
          <cell r="J209">
            <v>50</v>
          </cell>
        </row>
        <row r="210">
          <cell r="F210">
            <v>600052753</v>
          </cell>
          <cell r="G210" t="str">
            <v>71001247</v>
          </cell>
          <cell r="H210">
            <v>50</v>
          </cell>
          <cell r="I210" t="str">
            <v>SEJOY</v>
          </cell>
          <cell r="J210">
            <v>0</v>
          </cell>
        </row>
        <row r="211">
          <cell r="F211">
            <v>600052796</v>
          </cell>
          <cell r="G211" t="str">
            <v>70995117</v>
          </cell>
          <cell r="H211">
            <v>25</v>
          </cell>
          <cell r="I211" t="str">
            <v>SEJOY</v>
          </cell>
          <cell r="J211">
            <v>25</v>
          </cell>
        </row>
        <row r="212">
          <cell r="F212">
            <v>600052800</v>
          </cell>
          <cell r="G212" t="str">
            <v>75034816</v>
          </cell>
          <cell r="H212">
            <v>25</v>
          </cell>
          <cell r="I212" t="str">
            <v>SEJOY</v>
          </cell>
          <cell r="J212">
            <v>25</v>
          </cell>
        </row>
        <row r="213">
          <cell r="F213">
            <v>600052818</v>
          </cell>
          <cell r="G213" t="str">
            <v>71000577</v>
          </cell>
          <cell r="H213">
            <v>25</v>
          </cell>
          <cell r="I213" t="str">
            <v>SEJOY</v>
          </cell>
          <cell r="J213">
            <v>0</v>
          </cell>
        </row>
        <row r="214">
          <cell r="F214">
            <v>600052834</v>
          </cell>
          <cell r="G214" t="str">
            <v>71003941</v>
          </cell>
          <cell r="H214">
            <v>25</v>
          </cell>
          <cell r="I214" t="str">
            <v>SEJOY</v>
          </cell>
          <cell r="J214">
            <v>25</v>
          </cell>
        </row>
        <row r="215">
          <cell r="F215">
            <v>600052869</v>
          </cell>
          <cell r="G215" t="str">
            <v>70988111</v>
          </cell>
          <cell r="H215">
            <v>50</v>
          </cell>
          <cell r="I215" t="str">
            <v>SEJOY</v>
          </cell>
          <cell r="J215">
            <v>50</v>
          </cell>
        </row>
        <row r="216">
          <cell r="F216">
            <v>600052885</v>
          </cell>
          <cell r="G216" t="str">
            <v>75034298</v>
          </cell>
          <cell r="H216">
            <v>25</v>
          </cell>
          <cell r="I216" t="str">
            <v>SEJOY</v>
          </cell>
          <cell r="J216">
            <v>0</v>
          </cell>
        </row>
        <row r="217">
          <cell r="F217">
            <v>600052893</v>
          </cell>
          <cell r="G217" t="str">
            <v>75033429</v>
          </cell>
          <cell r="H217">
            <v>25</v>
          </cell>
          <cell r="I217" t="str">
            <v>SEJOY</v>
          </cell>
          <cell r="J217">
            <v>0</v>
          </cell>
        </row>
        <row r="218">
          <cell r="F218">
            <v>600052907</v>
          </cell>
          <cell r="G218" t="str">
            <v>75031728</v>
          </cell>
          <cell r="H218">
            <v>25</v>
          </cell>
          <cell r="I218" t="str">
            <v>SEJOY</v>
          </cell>
          <cell r="J218">
            <v>25</v>
          </cell>
        </row>
        <row r="219">
          <cell r="F219">
            <v>600052915</v>
          </cell>
          <cell r="G219" t="str">
            <v>75033411</v>
          </cell>
          <cell r="H219">
            <v>25</v>
          </cell>
          <cell r="I219" t="str">
            <v>SEJOY</v>
          </cell>
          <cell r="J219">
            <v>25</v>
          </cell>
        </row>
        <row r="220">
          <cell r="F220">
            <v>600052923</v>
          </cell>
          <cell r="G220" t="str">
            <v>71010190</v>
          </cell>
          <cell r="H220">
            <v>25</v>
          </cell>
          <cell r="I220" t="str">
            <v>SEJOY</v>
          </cell>
          <cell r="J220">
            <v>25</v>
          </cell>
        </row>
        <row r="221">
          <cell r="F221">
            <v>600052931</v>
          </cell>
          <cell r="G221" t="str">
            <v>71008004</v>
          </cell>
          <cell r="H221">
            <v>25</v>
          </cell>
          <cell r="I221" t="str">
            <v>SEJOY</v>
          </cell>
          <cell r="J221">
            <v>25</v>
          </cell>
        </row>
        <row r="222">
          <cell r="F222">
            <v>600052940</v>
          </cell>
          <cell r="G222" t="str">
            <v>47003391</v>
          </cell>
          <cell r="H222">
            <v>75</v>
          </cell>
          <cell r="I222" t="str">
            <v>SEJOY</v>
          </cell>
          <cell r="J222">
            <v>75</v>
          </cell>
        </row>
        <row r="223">
          <cell r="F223">
            <v>600052974</v>
          </cell>
          <cell r="G223" t="str">
            <v>75031795</v>
          </cell>
          <cell r="H223">
            <v>25</v>
          </cell>
          <cell r="I223" t="str">
            <v>SEJOY</v>
          </cell>
          <cell r="J223">
            <v>0</v>
          </cell>
        </row>
        <row r="224">
          <cell r="F224">
            <v>600053016</v>
          </cell>
          <cell r="G224" t="str">
            <v>71000551</v>
          </cell>
          <cell r="H224">
            <v>25</v>
          </cell>
          <cell r="I224" t="str">
            <v>SEJOY</v>
          </cell>
          <cell r="J224">
            <v>25</v>
          </cell>
        </row>
        <row r="225">
          <cell r="F225">
            <v>600053024</v>
          </cell>
          <cell r="G225" t="str">
            <v>71008241</v>
          </cell>
          <cell r="H225">
            <v>25</v>
          </cell>
          <cell r="I225" t="str">
            <v>SEJOY</v>
          </cell>
          <cell r="J225">
            <v>25</v>
          </cell>
        </row>
        <row r="226">
          <cell r="F226">
            <v>600052982</v>
          </cell>
          <cell r="G226" t="str">
            <v>71001603</v>
          </cell>
          <cell r="H226">
            <v>25</v>
          </cell>
          <cell r="I226" t="str">
            <v>SEJOY</v>
          </cell>
          <cell r="J226">
            <v>25</v>
          </cell>
        </row>
        <row r="227">
          <cell r="F227">
            <v>600053032</v>
          </cell>
          <cell r="G227" t="str">
            <v>71001590</v>
          </cell>
          <cell r="H227">
            <v>25</v>
          </cell>
          <cell r="I227" t="str">
            <v>SEJOY</v>
          </cell>
          <cell r="J227">
            <v>0</v>
          </cell>
        </row>
        <row r="228">
          <cell r="F228">
            <v>600053041</v>
          </cell>
          <cell r="G228" t="str">
            <v>61385051</v>
          </cell>
          <cell r="H228">
            <v>125</v>
          </cell>
          <cell r="I228" t="str">
            <v>SEJOY</v>
          </cell>
          <cell r="J228">
            <v>125</v>
          </cell>
        </row>
        <row r="229">
          <cell r="F229">
            <v>600053059</v>
          </cell>
          <cell r="G229" t="str">
            <v>70987254</v>
          </cell>
          <cell r="H229">
            <v>275</v>
          </cell>
          <cell r="I229" t="str">
            <v>SEJOY</v>
          </cell>
          <cell r="J229">
            <v>0</v>
          </cell>
        </row>
        <row r="230">
          <cell r="F230">
            <v>600053067</v>
          </cell>
          <cell r="G230" t="str">
            <v>70995061</v>
          </cell>
          <cell r="H230">
            <v>175</v>
          </cell>
          <cell r="I230" t="str">
            <v>SEJOY</v>
          </cell>
          <cell r="J230">
            <v>0</v>
          </cell>
        </row>
        <row r="231">
          <cell r="F231">
            <v>600053113</v>
          </cell>
          <cell r="G231" t="str">
            <v>75031353</v>
          </cell>
          <cell r="H231">
            <v>800</v>
          </cell>
          <cell r="I231" t="str">
            <v>SEJOY</v>
          </cell>
          <cell r="J231">
            <v>0</v>
          </cell>
        </row>
        <row r="232">
          <cell r="F232">
            <v>600053121</v>
          </cell>
          <cell r="G232" t="str">
            <v>62931504</v>
          </cell>
          <cell r="H232">
            <v>1450</v>
          </cell>
          <cell r="I232" t="str">
            <v>SEJOY</v>
          </cell>
          <cell r="J232">
            <v>0</v>
          </cell>
        </row>
        <row r="233">
          <cell r="F233">
            <v>600053130</v>
          </cell>
          <cell r="G233" t="str">
            <v>71008233</v>
          </cell>
          <cell r="H233">
            <v>675</v>
          </cell>
          <cell r="I233" t="str">
            <v>SEJOY</v>
          </cell>
          <cell r="J233">
            <v>0</v>
          </cell>
        </row>
        <row r="234">
          <cell r="F234">
            <v>600053148</v>
          </cell>
          <cell r="G234" t="str">
            <v>86594265</v>
          </cell>
          <cell r="H234">
            <v>150</v>
          </cell>
          <cell r="I234" t="str">
            <v>SEJOY</v>
          </cell>
          <cell r="J234">
            <v>0</v>
          </cell>
        </row>
        <row r="235">
          <cell r="F235">
            <v>600053156</v>
          </cell>
          <cell r="G235" t="str">
            <v>70989559</v>
          </cell>
          <cell r="H235">
            <v>925</v>
          </cell>
          <cell r="I235" t="str">
            <v>SEJOY</v>
          </cell>
          <cell r="J235">
            <v>0</v>
          </cell>
        </row>
        <row r="236">
          <cell r="F236">
            <v>600053164</v>
          </cell>
          <cell r="G236" t="str">
            <v>71008420</v>
          </cell>
          <cell r="H236">
            <v>200</v>
          </cell>
          <cell r="I236" t="str">
            <v>SEJOY</v>
          </cell>
          <cell r="J236">
            <v>0</v>
          </cell>
        </row>
        <row r="237">
          <cell r="F237">
            <v>600053181</v>
          </cell>
          <cell r="G237" t="str">
            <v>61387703</v>
          </cell>
          <cell r="H237">
            <v>1250</v>
          </cell>
          <cell r="I237" t="str">
            <v>SEJOY</v>
          </cell>
          <cell r="J237">
            <v>0</v>
          </cell>
        </row>
        <row r="238">
          <cell r="F238">
            <v>600053199</v>
          </cell>
          <cell r="G238" t="str">
            <v>71002120</v>
          </cell>
          <cell r="H238">
            <v>375</v>
          </cell>
          <cell r="I238" t="str">
            <v>SEJOY</v>
          </cell>
          <cell r="J238">
            <v>0</v>
          </cell>
        </row>
        <row r="239">
          <cell r="F239">
            <v>600053202</v>
          </cell>
          <cell r="G239" t="str">
            <v>70988064</v>
          </cell>
          <cell r="H239">
            <v>150</v>
          </cell>
          <cell r="I239" t="str">
            <v>SEJOY</v>
          </cell>
          <cell r="J239">
            <v>0</v>
          </cell>
        </row>
        <row r="240">
          <cell r="F240">
            <v>600053229</v>
          </cell>
          <cell r="G240" t="str">
            <v>75031523</v>
          </cell>
          <cell r="H240">
            <v>625</v>
          </cell>
          <cell r="I240" t="str">
            <v>SEJOY</v>
          </cell>
          <cell r="J240">
            <v>0</v>
          </cell>
        </row>
        <row r="241">
          <cell r="F241">
            <v>600053237</v>
          </cell>
          <cell r="G241" t="str">
            <v>45845085</v>
          </cell>
          <cell r="H241">
            <v>200</v>
          </cell>
          <cell r="I241" t="str">
            <v>SEJOY</v>
          </cell>
          <cell r="J241">
            <v>0</v>
          </cell>
        </row>
        <row r="242">
          <cell r="F242">
            <v>600053245</v>
          </cell>
          <cell r="G242" t="str">
            <v>75034948</v>
          </cell>
          <cell r="H242">
            <v>125</v>
          </cell>
          <cell r="I242" t="str">
            <v>SEJOY</v>
          </cell>
          <cell r="J242">
            <v>0</v>
          </cell>
        </row>
        <row r="243">
          <cell r="F243">
            <v>600053253</v>
          </cell>
          <cell r="G243" t="str">
            <v>49855425</v>
          </cell>
          <cell r="H243">
            <v>1100</v>
          </cell>
          <cell r="I243" t="str">
            <v>SEJOY</v>
          </cell>
          <cell r="J243">
            <v>0</v>
          </cell>
        </row>
        <row r="244">
          <cell r="F244">
            <v>600053288</v>
          </cell>
          <cell r="G244" t="str">
            <v>69983658</v>
          </cell>
          <cell r="H244">
            <v>350</v>
          </cell>
          <cell r="I244" t="str">
            <v>SEJOY</v>
          </cell>
          <cell r="J244">
            <v>0</v>
          </cell>
        </row>
        <row r="245">
          <cell r="F245">
            <v>600053296</v>
          </cell>
          <cell r="G245" t="str">
            <v>70844747</v>
          </cell>
          <cell r="H245">
            <v>400</v>
          </cell>
          <cell r="I245" t="str">
            <v>SEJOY</v>
          </cell>
          <cell r="J245">
            <v>0</v>
          </cell>
        </row>
        <row r="246">
          <cell r="F246">
            <v>600053318</v>
          </cell>
          <cell r="G246" t="str">
            <v>70995109</v>
          </cell>
          <cell r="H246">
            <v>150</v>
          </cell>
          <cell r="I246" t="str">
            <v>SEJOY</v>
          </cell>
          <cell r="J246">
            <v>150</v>
          </cell>
        </row>
        <row r="247">
          <cell r="F247">
            <v>600053334</v>
          </cell>
          <cell r="G247" t="str">
            <v>70988129</v>
          </cell>
          <cell r="H247">
            <v>825</v>
          </cell>
          <cell r="I247" t="str">
            <v>SEJOY</v>
          </cell>
          <cell r="J247">
            <v>0</v>
          </cell>
        </row>
        <row r="248">
          <cell r="F248">
            <v>600053342</v>
          </cell>
          <cell r="G248" t="str">
            <v>75031710</v>
          </cell>
          <cell r="H248">
            <v>775</v>
          </cell>
          <cell r="I248" t="str">
            <v>SEJOY</v>
          </cell>
          <cell r="J248">
            <v>0</v>
          </cell>
        </row>
        <row r="249">
          <cell r="F249">
            <v>600053351</v>
          </cell>
          <cell r="G249" t="str">
            <v>70996610</v>
          </cell>
          <cell r="H249">
            <v>200</v>
          </cell>
          <cell r="I249" t="str">
            <v>SEJOY</v>
          </cell>
          <cell r="J249">
            <v>0</v>
          </cell>
        </row>
        <row r="250">
          <cell r="F250">
            <v>600053377</v>
          </cell>
          <cell r="G250" t="str">
            <v>61385158</v>
          </cell>
          <cell r="H250">
            <v>1625</v>
          </cell>
          <cell r="I250" t="str">
            <v>SEJOY</v>
          </cell>
          <cell r="J250">
            <v>0</v>
          </cell>
        </row>
        <row r="251">
          <cell r="F251">
            <v>600053385</v>
          </cell>
          <cell r="G251" t="str">
            <v>49855255</v>
          </cell>
          <cell r="H251">
            <v>600</v>
          </cell>
          <cell r="I251" t="str">
            <v>SEJOY</v>
          </cell>
          <cell r="J251">
            <v>0</v>
          </cell>
        </row>
        <row r="252">
          <cell r="F252">
            <v>600053393</v>
          </cell>
          <cell r="G252" t="str">
            <v>49855221</v>
          </cell>
          <cell r="H252">
            <v>1500</v>
          </cell>
          <cell r="I252" t="str">
            <v>SEJOY</v>
          </cell>
          <cell r="J252">
            <v>0</v>
          </cell>
        </row>
        <row r="253">
          <cell r="F253">
            <v>600053407</v>
          </cell>
          <cell r="G253" t="str">
            <v>47005319</v>
          </cell>
          <cell r="H253">
            <v>825</v>
          </cell>
          <cell r="I253" t="str">
            <v>SEJOY</v>
          </cell>
          <cell r="J253">
            <v>0</v>
          </cell>
        </row>
        <row r="254">
          <cell r="F254">
            <v>600053431</v>
          </cell>
          <cell r="G254" t="str">
            <v>71006656</v>
          </cell>
          <cell r="H254">
            <v>175</v>
          </cell>
          <cell r="I254" t="str">
            <v>SEJOY</v>
          </cell>
          <cell r="J254">
            <v>0</v>
          </cell>
        </row>
        <row r="255">
          <cell r="F255">
            <v>600053521</v>
          </cell>
          <cell r="G255" t="str">
            <v>70995001</v>
          </cell>
          <cell r="H255">
            <v>75</v>
          </cell>
          <cell r="I255" t="str">
            <v>SEJOY</v>
          </cell>
          <cell r="J255">
            <v>0</v>
          </cell>
        </row>
        <row r="256">
          <cell r="F256">
            <v>600053652</v>
          </cell>
          <cell r="G256" t="str">
            <v>75031337</v>
          </cell>
          <cell r="H256">
            <v>25</v>
          </cell>
          <cell r="I256" t="str">
            <v>SEJOY</v>
          </cell>
          <cell r="J256">
            <v>0</v>
          </cell>
        </row>
        <row r="257">
          <cell r="F257">
            <v>600170217</v>
          </cell>
          <cell r="G257" t="str">
            <v>60457911</v>
          </cell>
          <cell r="H257">
            <v>175</v>
          </cell>
          <cell r="I257" t="str">
            <v>SEJOY</v>
          </cell>
          <cell r="J257">
            <v>0</v>
          </cell>
        </row>
        <row r="258">
          <cell r="F258">
            <v>691013632</v>
          </cell>
          <cell r="G258" t="str">
            <v>08408157</v>
          </cell>
          <cell r="H258">
            <v>25</v>
          </cell>
          <cell r="I258" t="str">
            <v>SEJOY</v>
          </cell>
          <cell r="J258">
            <v>25</v>
          </cell>
        </row>
        <row r="259">
          <cell r="F259">
            <v>651024617</v>
          </cell>
          <cell r="G259" t="str">
            <v>27383512</v>
          </cell>
          <cell r="H259">
            <v>800</v>
          </cell>
          <cell r="I259" t="str">
            <v>SEJOY</v>
          </cell>
          <cell r="J259">
            <v>0</v>
          </cell>
        </row>
        <row r="260">
          <cell r="F260">
            <v>662000129</v>
          </cell>
          <cell r="G260" t="str">
            <v>75031744</v>
          </cell>
          <cell r="H260">
            <v>25</v>
          </cell>
          <cell r="I260" t="str">
            <v>SEJOY</v>
          </cell>
          <cell r="J260">
            <v>25</v>
          </cell>
        </row>
        <row r="261">
          <cell r="F261">
            <v>662104307</v>
          </cell>
          <cell r="G261" t="str">
            <v>71340866</v>
          </cell>
          <cell r="H261">
            <v>25</v>
          </cell>
          <cell r="I261" t="str">
            <v>SEJOY</v>
          </cell>
          <cell r="J261">
            <v>0</v>
          </cell>
        </row>
        <row r="262">
          <cell r="F262">
            <v>691004650</v>
          </cell>
          <cell r="G262" t="str">
            <v>21551391</v>
          </cell>
          <cell r="H262">
            <v>25</v>
          </cell>
          <cell r="I262" t="str">
            <v>SEJOY</v>
          </cell>
          <cell r="J262">
            <v>25</v>
          </cell>
        </row>
        <row r="263">
          <cell r="F263">
            <v>691000271</v>
          </cell>
          <cell r="G263" t="str">
            <v>75146886</v>
          </cell>
          <cell r="H263">
            <v>25</v>
          </cell>
          <cell r="I263" t="str">
            <v>SEJOY</v>
          </cell>
          <cell r="J263">
            <v>25</v>
          </cell>
        </row>
        <row r="264">
          <cell r="F264">
            <v>691001529</v>
          </cell>
          <cell r="G264" t="str">
            <v>71341137</v>
          </cell>
          <cell r="H264">
            <v>425</v>
          </cell>
          <cell r="I264" t="str">
            <v>SEJOY</v>
          </cell>
          <cell r="J264">
            <v>0</v>
          </cell>
        </row>
        <row r="265">
          <cell r="F265">
            <v>691001731</v>
          </cell>
          <cell r="G265" t="str">
            <v>72052635</v>
          </cell>
          <cell r="H265">
            <v>525</v>
          </cell>
          <cell r="I265" t="str">
            <v>SEJOY</v>
          </cell>
          <cell r="J265">
            <v>0</v>
          </cell>
        </row>
        <row r="266">
          <cell r="F266">
            <v>691002339</v>
          </cell>
          <cell r="G266" t="str">
            <v>72081422</v>
          </cell>
          <cell r="H266">
            <v>350</v>
          </cell>
          <cell r="I266" t="str">
            <v>SEJOY</v>
          </cell>
          <cell r="J266">
            <v>0</v>
          </cell>
        </row>
        <row r="267">
          <cell r="F267">
            <v>691002720</v>
          </cell>
          <cell r="G267" t="str">
            <v>72069201</v>
          </cell>
          <cell r="H267">
            <v>25</v>
          </cell>
          <cell r="I267" t="str">
            <v>SEJOY</v>
          </cell>
          <cell r="J267">
            <v>25</v>
          </cell>
        </row>
        <row r="268">
          <cell r="F268">
            <v>691003084</v>
          </cell>
          <cell r="G268" t="str">
            <v>71341358</v>
          </cell>
          <cell r="H268">
            <v>25</v>
          </cell>
          <cell r="I268" t="str">
            <v>SEJOY</v>
          </cell>
          <cell r="J268">
            <v>25</v>
          </cell>
        </row>
        <row r="269">
          <cell r="F269">
            <v>691003696</v>
          </cell>
          <cell r="G269" t="str">
            <v>72550929</v>
          </cell>
          <cell r="H269">
            <v>25</v>
          </cell>
          <cell r="I269" t="str">
            <v>SEJOY</v>
          </cell>
          <cell r="J269">
            <v>25</v>
          </cell>
        </row>
        <row r="270">
          <cell r="F270">
            <v>691003963</v>
          </cell>
          <cell r="G270" t="str">
            <v>24181498</v>
          </cell>
          <cell r="H270">
            <v>50</v>
          </cell>
          <cell r="I270" t="str">
            <v>SEJOY</v>
          </cell>
          <cell r="J270">
            <v>0</v>
          </cell>
        </row>
        <row r="271">
          <cell r="F271">
            <v>691004382</v>
          </cell>
          <cell r="G271" t="str">
            <v>72562617</v>
          </cell>
          <cell r="H271">
            <v>25</v>
          </cell>
          <cell r="I271" t="str">
            <v>SEJOY</v>
          </cell>
          <cell r="J271">
            <v>25</v>
          </cell>
        </row>
        <row r="272">
          <cell r="F272">
            <v>691007225</v>
          </cell>
          <cell r="G272" t="str">
            <v>03389685</v>
          </cell>
          <cell r="H272">
            <v>25</v>
          </cell>
          <cell r="I272" t="str">
            <v>SEJOY</v>
          </cell>
          <cell r="J272">
            <v>25</v>
          </cell>
        </row>
        <row r="273">
          <cell r="F273">
            <v>691008574</v>
          </cell>
          <cell r="G273" t="str">
            <v>04379314</v>
          </cell>
          <cell r="H273">
            <v>100</v>
          </cell>
          <cell r="I273" t="str">
            <v>SEJOY</v>
          </cell>
          <cell r="J273">
            <v>0</v>
          </cell>
        </row>
        <row r="274">
          <cell r="F274">
            <v>691008892</v>
          </cell>
          <cell r="G274" t="str">
            <v>04627997</v>
          </cell>
          <cell r="H274">
            <v>75</v>
          </cell>
          <cell r="I274" t="str">
            <v>SEJOY</v>
          </cell>
          <cell r="J274">
            <v>75</v>
          </cell>
        </row>
        <row r="275">
          <cell r="F275">
            <v>691009597</v>
          </cell>
          <cell r="G275" t="str">
            <v>04936442</v>
          </cell>
          <cell r="H275">
            <v>75</v>
          </cell>
          <cell r="I275" t="str">
            <v>SEJOY</v>
          </cell>
          <cell r="J275">
            <v>0</v>
          </cell>
        </row>
        <row r="276">
          <cell r="F276">
            <v>691009635</v>
          </cell>
          <cell r="G276" t="str">
            <v>03928527</v>
          </cell>
          <cell r="H276">
            <v>25</v>
          </cell>
          <cell r="I276" t="str">
            <v>SEJOY</v>
          </cell>
          <cell r="J276">
            <v>25</v>
          </cell>
        </row>
        <row r="277">
          <cell r="F277">
            <v>691009759</v>
          </cell>
          <cell r="G277" t="str">
            <v>25064401</v>
          </cell>
          <cell r="H277">
            <v>25</v>
          </cell>
          <cell r="I277" t="str">
            <v>SEJOY</v>
          </cell>
          <cell r="J277">
            <v>25</v>
          </cell>
        </row>
        <row r="278">
          <cell r="F278">
            <v>691010137</v>
          </cell>
          <cell r="G278" t="str">
            <v>86652249</v>
          </cell>
          <cell r="H278">
            <v>25</v>
          </cell>
          <cell r="I278" t="str">
            <v>SEJOY</v>
          </cell>
          <cell r="J278">
            <v>25</v>
          </cell>
        </row>
        <row r="279">
          <cell r="F279">
            <v>691010412</v>
          </cell>
          <cell r="G279" t="str">
            <v>05915279</v>
          </cell>
          <cell r="H279">
            <v>25</v>
          </cell>
          <cell r="I279" t="str">
            <v>SEJOY</v>
          </cell>
          <cell r="J279">
            <v>0</v>
          </cell>
        </row>
        <row r="280">
          <cell r="F280">
            <v>691011168</v>
          </cell>
          <cell r="G280" t="str">
            <v>06354581</v>
          </cell>
          <cell r="H280">
            <v>25</v>
          </cell>
          <cell r="I280" t="str">
            <v>SEJOY</v>
          </cell>
          <cell r="J280">
            <v>0</v>
          </cell>
        </row>
        <row r="281">
          <cell r="F281">
            <v>691010820</v>
          </cell>
          <cell r="G281" t="str">
            <v>06159401</v>
          </cell>
          <cell r="H281">
            <v>100</v>
          </cell>
          <cell r="I281" t="str">
            <v>SEJOY</v>
          </cell>
          <cell r="J281">
            <v>0</v>
          </cell>
        </row>
        <row r="282">
          <cell r="F282">
            <v>691011231</v>
          </cell>
          <cell r="G282" t="str">
            <v>06279457</v>
          </cell>
          <cell r="H282">
            <v>50</v>
          </cell>
          <cell r="I282" t="str">
            <v>SEJOY</v>
          </cell>
          <cell r="J282">
            <v>50</v>
          </cell>
        </row>
        <row r="283">
          <cell r="F283">
            <v>691011338</v>
          </cell>
          <cell r="G283" t="str">
            <v>06289371</v>
          </cell>
          <cell r="H283">
            <v>625</v>
          </cell>
          <cell r="I283" t="str">
            <v>SEJOY</v>
          </cell>
          <cell r="J283">
            <v>0</v>
          </cell>
        </row>
        <row r="284">
          <cell r="F284">
            <v>691011001</v>
          </cell>
          <cell r="G284" t="str">
            <v>71294317</v>
          </cell>
          <cell r="H284">
            <v>50</v>
          </cell>
          <cell r="I284" t="str">
            <v>SEJOY</v>
          </cell>
          <cell r="J284">
            <v>0</v>
          </cell>
        </row>
        <row r="285">
          <cell r="F285">
            <v>691011451</v>
          </cell>
          <cell r="G285" t="str">
            <v>05421900</v>
          </cell>
          <cell r="H285">
            <v>50</v>
          </cell>
          <cell r="I285" t="str">
            <v>SEJOY</v>
          </cell>
          <cell r="J285">
            <v>50</v>
          </cell>
        </row>
        <row r="286">
          <cell r="F286">
            <v>691011508</v>
          </cell>
          <cell r="G286" t="str">
            <v>06252869</v>
          </cell>
          <cell r="H286">
            <v>25</v>
          </cell>
          <cell r="I286" t="str">
            <v>SEJOY</v>
          </cell>
          <cell r="J286">
            <v>25</v>
          </cell>
        </row>
        <row r="287">
          <cell r="F287">
            <v>691012024</v>
          </cell>
          <cell r="G287" t="str">
            <v>05373786</v>
          </cell>
          <cell r="H287">
            <v>50</v>
          </cell>
          <cell r="I287" t="str">
            <v>SEJOY</v>
          </cell>
          <cell r="J287">
            <v>50</v>
          </cell>
        </row>
        <row r="288">
          <cell r="F288">
            <v>691013551</v>
          </cell>
          <cell r="G288" t="str">
            <v>08084301</v>
          </cell>
          <cell r="H288">
            <v>25</v>
          </cell>
          <cell r="I288" t="str">
            <v>SEJOY</v>
          </cell>
          <cell r="J288">
            <v>25</v>
          </cell>
        </row>
        <row r="289">
          <cell r="F289">
            <v>691014051</v>
          </cell>
          <cell r="G289" t="str">
            <v>08565490</v>
          </cell>
          <cell r="H289">
            <v>25</v>
          </cell>
          <cell r="I289" t="str">
            <v>SEJOY</v>
          </cell>
          <cell r="J289">
            <v>0</v>
          </cell>
        </row>
        <row r="290">
          <cell r="F290">
            <v>600027945</v>
          </cell>
          <cell r="G290" t="str">
            <v>61384810</v>
          </cell>
          <cell r="H290">
            <v>250</v>
          </cell>
          <cell r="I290" t="str">
            <v>SEJOY</v>
          </cell>
          <cell r="J290">
            <v>250</v>
          </cell>
        </row>
        <row r="291">
          <cell r="F291">
            <v>600021670</v>
          </cell>
          <cell r="G291" t="str">
            <v>70829489</v>
          </cell>
          <cell r="H291">
            <v>225</v>
          </cell>
          <cell r="I291" t="str">
            <v>SEJOY</v>
          </cell>
          <cell r="J291">
            <v>150</v>
          </cell>
        </row>
        <row r="292">
          <cell r="F292">
            <v>600045021</v>
          </cell>
          <cell r="G292" t="str">
            <v>71000313</v>
          </cell>
          <cell r="H292">
            <v>25</v>
          </cell>
          <cell r="I292" t="str">
            <v>SEJOY</v>
          </cell>
          <cell r="J292">
            <v>25</v>
          </cell>
        </row>
        <row r="293">
          <cell r="F293">
            <v>600007120</v>
          </cell>
          <cell r="G293" t="str">
            <v>48665967</v>
          </cell>
          <cell r="H293">
            <v>425</v>
          </cell>
          <cell r="I293" t="str">
            <v>SEJOY</v>
          </cell>
          <cell r="J293">
            <v>0</v>
          </cell>
        </row>
        <row r="294">
          <cell r="F294">
            <v>600007138</v>
          </cell>
          <cell r="G294" t="str">
            <v>48665746</v>
          </cell>
          <cell r="H294">
            <v>250</v>
          </cell>
          <cell r="I294" t="str">
            <v>SEJOY</v>
          </cell>
          <cell r="J294">
            <v>0</v>
          </cell>
        </row>
        <row r="295">
          <cell r="F295">
            <v>600050921</v>
          </cell>
          <cell r="G295" t="str">
            <v>75030942</v>
          </cell>
          <cell r="H295">
            <v>500</v>
          </cell>
          <cell r="I295" t="str">
            <v>SEJOY</v>
          </cell>
          <cell r="J295">
            <v>0</v>
          </cell>
        </row>
        <row r="296">
          <cell r="F296">
            <v>600045501</v>
          </cell>
          <cell r="G296" t="str">
            <v>70997471</v>
          </cell>
          <cell r="H296">
            <v>75</v>
          </cell>
          <cell r="I296" t="str">
            <v>SEJOY</v>
          </cell>
          <cell r="J296">
            <v>0</v>
          </cell>
        </row>
        <row r="297">
          <cell r="F297">
            <v>600044921</v>
          </cell>
          <cell r="G297" t="str">
            <v>70997489</v>
          </cell>
          <cell r="H297">
            <v>25</v>
          </cell>
          <cell r="I297" t="str">
            <v>SEJOY</v>
          </cell>
          <cell r="J297">
            <v>0</v>
          </cell>
        </row>
        <row r="298">
          <cell r="F298">
            <v>600045005</v>
          </cell>
          <cell r="G298" t="str">
            <v>70997608</v>
          </cell>
          <cell r="H298">
            <v>25</v>
          </cell>
          <cell r="I298" t="str">
            <v>SEJOY</v>
          </cell>
          <cell r="J298">
            <v>25</v>
          </cell>
        </row>
        <row r="299">
          <cell r="F299">
            <v>600045129</v>
          </cell>
          <cell r="G299" t="str">
            <v>70997497</v>
          </cell>
          <cell r="H299">
            <v>25</v>
          </cell>
          <cell r="I299" t="str">
            <v>SEJOY</v>
          </cell>
          <cell r="J299">
            <v>25</v>
          </cell>
        </row>
        <row r="300">
          <cell r="F300">
            <v>600045200</v>
          </cell>
          <cell r="G300" t="str">
            <v>70998485</v>
          </cell>
          <cell r="H300">
            <v>25</v>
          </cell>
          <cell r="I300" t="str">
            <v>SEJOY</v>
          </cell>
          <cell r="J300">
            <v>0</v>
          </cell>
        </row>
        <row r="301">
          <cell r="F301">
            <v>600045242</v>
          </cell>
          <cell r="G301" t="str">
            <v>48664421</v>
          </cell>
          <cell r="H301">
            <v>25</v>
          </cell>
          <cell r="I301" t="str">
            <v>SEJOY</v>
          </cell>
          <cell r="J301">
            <v>25</v>
          </cell>
        </row>
        <row r="302">
          <cell r="F302">
            <v>600045269</v>
          </cell>
          <cell r="G302" t="str">
            <v>49535021</v>
          </cell>
          <cell r="H302">
            <v>525</v>
          </cell>
          <cell r="I302" t="str">
            <v>SEJOY</v>
          </cell>
          <cell r="J302">
            <v>0</v>
          </cell>
        </row>
        <row r="303">
          <cell r="F303">
            <v>600045498</v>
          </cell>
          <cell r="G303" t="str">
            <v>71160663</v>
          </cell>
          <cell r="H303">
            <v>150</v>
          </cell>
          <cell r="I303" t="str">
            <v>SEJOY</v>
          </cell>
          <cell r="J303">
            <v>0</v>
          </cell>
        </row>
        <row r="304">
          <cell r="F304">
            <v>600045625</v>
          </cell>
          <cell r="G304" t="str">
            <v>71009094</v>
          </cell>
          <cell r="H304">
            <v>75</v>
          </cell>
          <cell r="I304" t="str">
            <v>SEJOY</v>
          </cell>
          <cell r="J304">
            <v>0</v>
          </cell>
        </row>
        <row r="305">
          <cell r="F305">
            <v>600045676</v>
          </cell>
          <cell r="G305" t="str">
            <v>71002774</v>
          </cell>
          <cell r="H305">
            <v>75</v>
          </cell>
          <cell r="I305" t="str">
            <v>SEJOY</v>
          </cell>
          <cell r="J305">
            <v>0</v>
          </cell>
        </row>
        <row r="306">
          <cell r="F306">
            <v>691005354</v>
          </cell>
          <cell r="G306" t="str">
            <v>71295135</v>
          </cell>
          <cell r="H306">
            <v>25</v>
          </cell>
          <cell r="I306" t="str">
            <v>SEJOY</v>
          </cell>
          <cell r="J306">
            <v>25</v>
          </cell>
        </row>
        <row r="307">
          <cell r="F307">
            <v>600007812</v>
          </cell>
          <cell r="G307" t="str">
            <v>61100331</v>
          </cell>
          <cell r="H307">
            <v>425</v>
          </cell>
          <cell r="I307" t="str">
            <v>SEJOY</v>
          </cell>
          <cell r="J307">
            <v>0</v>
          </cell>
        </row>
        <row r="308">
          <cell r="F308">
            <v>600027988</v>
          </cell>
          <cell r="G308" t="str">
            <v>25630539</v>
          </cell>
          <cell r="H308">
            <v>25</v>
          </cell>
          <cell r="I308" t="str">
            <v>SEJOY</v>
          </cell>
          <cell r="J308">
            <v>0</v>
          </cell>
        </row>
        <row r="309">
          <cell r="F309">
            <v>600053938</v>
          </cell>
          <cell r="G309" t="str">
            <v>70989681</v>
          </cell>
          <cell r="H309">
            <v>25</v>
          </cell>
          <cell r="I309" t="str">
            <v>SEJOY</v>
          </cell>
          <cell r="J309">
            <v>0</v>
          </cell>
        </row>
        <row r="310">
          <cell r="F310">
            <v>600053768</v>
          </cell>
          <cell r="G310" t="str">
            <v>70909521</v>
          </cell>
          <cell r="H310">
            <v>25</v>
          </cell>
          <cell r="I310" t="str">
            <v>SEJOY</v>
          </cell>
          <cell r="J310">
            <v>0</v>
          </cell>
        </row>
        <row r="311">
          <cell r="F311">
            <v>600053776</v>
          </cell>
          <cell r="G311" t="str">
            <v>61100293</v>
          </cell>
          <cell r="H311">
            <v>25</v>
          </cell>
          <cell r="I311" t="str">
            <v>SEJOY</v>
          </cell>
          <cell r="J311">
            <v>0</v>
          </cell>
        </row>
        <row r="312">
          <cell r="F312">
            <v>600054411</v>
          </cell>
          <cell r="G312" t="str">
            <v>42727537</v>
          </cell>
          <cell r="H312">
            <v>1175</v>
          </cell>
          <cell r="I312" t="str">
            <v>SEJOY</v>
          </cell>
          <cell r="J312">
            <v>0</v>
          </cell>
        </row>
        <row r="313">
          <cell r="F313">
            <v>600054420</v>
          </cell>
          <cell r="G313" t="str">
            <v>47067519</v>
          </cell>
          <cell r="H313">
            <v>1375</v>
          </cell>
          <cell r="I313" t="str">
            <v>SEJOY</v>
          </cell>
          <cell r="J313">
            <v>0</v>
          </cell>
        </row>
        <row r="314">
          <cell r="F314">
            <v>600054519</v>
          </cell>
          <cell r="G314" t="str">
            <v>75033631</v>
          </cell>
          <cell r="H314">
            <v>325</v>
          </cell>
          <cell r="I314" t="str">
            <v>SEJOY</v>
          </cell>
          <cell r="J314">
            <v>0</v>
          </cell>
        </row>
        <row r="315">
          <cell r="F315">
            <v>600054934</v>
          </cell>
          <cell r="G315" t="str">
            <v>47074132</v>
          </cell>
          <cell r="H315">
            <v>100</v>
          </cell>
          <cell r="I315" t="str">
            <v>SEJOY</v>
          </cell>
          <cell r="J315">
            <v>0</v>
          </cell>
        </row>
        <row r="316">
          <cell r="F316">
            <v>600054659</v>
          </cell>
          <cell r="G316" t="str">
            <v>75033607</v>
          </cell>
          <cell r="H316">
            <v>100</v>
          </cell>
          <cell r="I316" t="str">
            <v>SEJOY</v>
          </cell>
          <cell r="J316">
            <v>0</v>
          </cell>
        </row>
        <row r="317">
          <cell r="F317">
            <v>600054667</v>
          </cell>
          <cell r="G317" t="str">
            <v>75034611</v>
          </cell>
          <cell r="H317">
            <v>50</v>
          </cell>
          <cell r="I317" t="str">
            <v>SEJOY</v>
          </cell>
          <cell r="J317">
            <v>0</v>
          </cell>
        </row>
        <row r="318">
          <cell r="F318">
            <v>600054675</v>
          </cell>
          <cell r="G318" t="str">
            <v>70989672</v>
          </cell>
          <cell r="H318">
            <v>150</v>
          </cell>
          <cell r="I318" t="str">
            <v>SEJOY</v>
          </cell>
          <cell r="J318">
            <v>0</v>
          </cell>
        </row>
        <row r="319">
          <cell r="F319">
            <v>600054683</v>
          </cell>
          <cell r="G319" t="str">
            <v>75030004</v>
          </cell>
          <cell r="H319">
            <v>75</v>
          </cell>
          <cell r="I319" t="str">
            <v>SEJOY</v>
          </cell>
          <cell r="J319">
            <v>0</v>
          </cell>
        </row>
        <row r="320">
          <cell r="F320">
            <v>600054705</v>
          </cell>
          <cell r="G320" t="str">
            <v>70884013</v>
          </cell>
          <cell r="H320">
            <v>75</v>
          </cell>
          <cell r="I320" t="str">
            <v>SEJOY</v>
          </cell>
          <cell r="J320">
            <v>0</v>
          </cell>
        </row>
        <row r="321">
          <cell r="F321">
            <v>600054721</v>
          </cell>
          <cell r="G321" t="str">
            <v>75030101</v>
          </cell>
          <cell r="H321">
            <v>225</v>
          </cell>
          <cell r="I321" t="str">
            <v>SEJOY</v>
          </cell>
          <cell r="J321">
            <v>0</v>
          </cell>
        </row>
        <row r="322">
          <cell r="F322">
            <v>600054853</v>
          </cell>
          <cell r="G322" t="str">
            <v>48954381</v>
          </cell>
          <cell r="H322">
            <v>575</v>
          </cell>
          <cell r="I322" t="str">
            <v>SEJOY</v>
          </cell>
          <cell r="J322">
            <v>0</v>
          </cell>
        </row>
        <row r="323">
          <cell r="F323">
            <v>691006865</v>
          </cell>
          <cell r="G323" t="str">
            <v>03032582</v>
          </cell>
          <cell r="H323">
            <v>25</v>
          </cell>
          <cell r="I323" t="str">
            <v>SEJOY</v>
          </cell>
          <cell r="J323">
            <v>25</v>
          </cell>
        </row>
        <row r="324">
          <cell r="F324">
            <v>691009082</v>
          </cell>
          <cell r="G324" t="str">
            <v>04707524</v>
          </cell>
          <cell r="H324">
            <v>250</v>
          </cell>
          <cell r="I324" t="str">
            <v>SEJOY</v>
          </cell>
          <cell r="J324">
            <v>0</v>
          </cell>
        </row>
        <row r="325">
          <cell r="F325">
            <v>600027970</v>
          </cell>
          <cell r="G325" t="str">
            <v>61100544</v>
          </cell>
          <cell r="H325">
            <v>125</v>
          </cell>
          <cell r="I325" t="str">
            <v>SEJOY</v>
          </cell>
          <cell r="J325">
            <v>0</v>
          </cell>
        </row>
        <row r="326">
          <cell r="F326">
            <v>600021548</v>
          </cell>
          <cell r="G326" t="str">
            <v>70846375</v>
          </cell>
          <cell r="H326">
            <v>75</v>
          </cell>
          <cell r="I326" t="str">
            <v>SEJOY</v>
          </cell>
          <cell r="J326">
            <v>0</v>
          </cell>
        </row>
        <row r="327">
          <cell r="F327">
            <v>600006816</v>
          </cell>
          <cell r="G327" t="str">
            <v>47558458</v>
          </cell>
          <cell r="H327">
            <v>425</v>
          </cell>
          <cell r="I327" t="str">
            <v>SEJOY</v>
          </cell>
          <cell r="J327">
            <v>0</v>
          </cell>
        </row>
        <row r="328">
          <cell r="F328">
            <v>600006841</v>
          </cell>
          <cell r="G328" t="str">
            <v>47558504</v>
          </cell>
          <cell r="H328">
            <v>625</v>
          </cell>
          <cell r="I328" t="str">
            <v>SEJOY</v>
          </cell>
          <cell r="J328">
            <v>0</v>
          </cell>
        </row>
        <row r="329">
          <cell r="F329">
            <v>600032469</v>
          </cell>
          <cell r="G329" t="str">
            <v>25146564</v>
          </cell>
          <cell r="H329">
            <v>75</v>
          </cell>
          <cell r="I329" t="str">
            <v>SEJOY</v>
          </cell>
          <cell r="J329">
            <v>0</v>
          </cell>
        </row>
        <row r="330">
          <cell r="F330">
            <v>600042766</v>
          </cell>
          <cell r="G330" t="str">
            <v>71006494</v>
          </cell>
          <cell r="H330">
            <v>25</v>
          </cell>
          <cell r="I330" t="str">
            <v>SEJOY</v>
          </cell>
          <cell r="J330">
            <v>25</v>
          </cell>
        </row>
        <row r="331">
          <cell r="F331">
            <v>600043134</v>
          </cell>
          <cell r="G331" t="str">
            <v>47514213</v>
          </cell>
          <cell r="H331">
            <v>600</v>
          </cell>
          <cell r="I331" t="str">
            <v>SEJOY</v>
          </cell>
          <cell r="J331">
            <v>0</v>
          </cell>
        </row>
        <row r="332">
          <cell r="F332">
            <v>600042464</v>
          </cell>
          <cell r="G332" t="str">
            <v>47559454</v>
          </cell>
          <cell r="H332">
            <v>25</v>
          </cell>
          <cell r="I332" t="str">
            <v>SEJOY</v>
          </cell>
          <cell r="J332">
            <v>25</v>
          </cell>
        </row>
        <row r="333">
          <cell r="F333">
            <v>600042812</v>
          </cell>
          <cell r="G333" t="str">
            <v>47514230</v>
          </cell>
          <cell r="H333">
            <v>25</v>
          </cell>
          <cell r="I333" t="str">
            <v>SEJOY</v>
          </cell>
          <cell r="J333">
            <v>0</v>
          </cell>
        </row>
        <row r="334">
          <cell r="F334">
            <v>600042847</v>
          </cell>
          <cell r="G334" t="str">
            <v>47559268</v>
          </cell>
          <cell r="H334">
            <v>75</v>
          </cell>
          <cell r="I334" t="str">
            <v>SEJOY</v>
          </cell>
          <cell r="J334">
            <v>0</v>
          </cell>
        </row>
        <row r="335">
          <cell r="F335">
            <v>600042863</v>
          </cell>
          <cell r="G335" t="str">
            <v>75034395</v>
          </cell>
          <cell r="H335">
            <v>75</v>
          </cell>
          <cell r="I335" t="str">
            <v>SEJOY</v>
          </cell>
          <cell r="J335">
            <v>0</v>
          </cell>
        </row>
        <row r="336">
          <cell r="F336">
            <v>600042910</v>
          </cell>
          <cell r="G336" t="str">
            <v>75030501</v>
          </cell>
          <cell r="H336">
            <v>75</v>
          </cell>
          <cell r="I336" t="str">
            <v>SEJOY</v>
          </cell>
          <cell r="J336">
            <v>50</v>
          </cell>
        </row>
        <row r="337">
          <cell r="F337">
            <v>600042944</v>
          </cell>
          <cell r="G337" t="str">
            <v>75033372</v>
          </cell>
          <cell r="H337">
            <v>75</v>
          </cell>
          <cell r="I337" t="str">
            <v>SEJOY</v>
          </cell>
          <cell r="J337">
            <v>0</v>
          </cell>
        </row>
        <row r="338">
          <cell r="F338">
            <v>600043002</v>
          </cell>
          <cell r="G338" t="str">
            <v>71001549</v>
          </cell>
          <cell r="H338">
            <v>150</v>
          </cell>
          <cell r="I338" t="str">
            <v>SEJOY</v>
          </cell>
          <cell r="J338">
            <v>0</v>
          </cell>
        </row>
        <row r="339">
          <cell r="F339">
            <v>600043011</v>
          </cell>
          <cell r="G339" t="str">
            <v>71000500</v>
          </cell>
          <cell r="H339">
            <v>75</v>
          </cell>
          <cell r="I339" t="str">
            <v>SEJOY</v>
          </cell>
          <cell r="J339">
            <v>0</v>
          </cell>
        </row>
        <row r="340">
          <cell r="F340">
            <v>600043045</v>
          </cell>
          <cell r="G340" t="str">
            <v>75034590</v>
          </cell>
          <cell r="H340">
            <v>425</v>
          </cell>
          <cell r="I340" t="str">
            <v>SEJOY</v>
          </cell>
          <cell r="J340">
            <v>0</v>
          </cell>
        </row>
        <row r="341">
          <cell r="F341">
            <v>600043061</v>
          </cell>
          <cell r="G341" t="str">
            <v>75030420</v>
          </cell>
          <cell r="H341">
            <v>375</v>
          </cell>
          <cell r="I341" t="str">
            <v>SEJOY</v>
          </cell>
          <cell r="J341">
            <v>0</v>
          </cell>
        </row>
        <row r="342">
          <cell r="F342">
            <v>600043088</v>
          </cell>
          <cell r="G342" t="str">
            <v>70993467</v>
          </cell>
          <cell r="H342">
            <v>350</v>
          </cell>
          <cell r="I342" t="str">
            <v>SEJOY</v>
          </cell>
          <cell r="J342">
            <v>0</v>
          </cell>
        </row>
        <row r="343">
          <cell r="F343">
            <v>600043100</v>
          </cell>
          <cell r="G343" t="str">
            <v>70988978</v>
          </cell>
          <cell r="H343">
            <v>50</v>
          </cell>
          <cell r="I343" t="str">
            <v>SEJOY</v>
          </cell>
          <cell r="J343">
            <v>0</v>
          </cell>
        </row>
        <row r="344">
          <cell r="F344">
            <v>600043142</v>
          </cell>
          <cell r="G344" t="str">
            <v>47515597</v>
          </cell>
          <cell r="H344">
            <v>750</v>
          </cell>
          <cell r="I344" t="str">
            <v>SEJOY</v>
          </cell>
          <cell r="J344">
            <v>0</v>
          </cell>
        </row>
        <row r="345">
          <cell r="F345">
            <v>600043151</v>
          </cell>
          <cell r="G345" t="str">
            <v>47515601</v>
          </cell>
          <cell r="H345">
            <v>1125</v>
          </cell>
          <cell r="I345" t="str">
            <v>SEJOY</v>
          </cell>
          <cell r="J345">
            <v>0</v>
          </cell>
        </row>
        <row r="346">
          <cell r="F346">
            <v>600161455</v>
          </cell>
          <cell r="G346" t="str">
            <v>47515996</v>
          </cell>
          <cell r="H346">
            <v>550</v>
          </cell>
          <cell r="I346" t="str">
            <v>SEJOY</v>
          </cell>
          <cell r="J346">
            <v>0</v>
          </cell>
        </row>
        <row r="347">
          <cell r="F347">
            <v>600161463</v>
          </cell>
          <cell r="G347" t="str">
            <v>47558130</v>
          </cell>
          <cell r="H347">
            <v>550</v>
          </cell>
          <cell r="I347" t="str">
            <v>SEJOY</v>
          </cell>
          <cell r="J347">
            <v>550</v>
          </cell>
        </row>
        <row r="348">
          <cell r="F348">
            <v>650011635</v>
          </cell>
          <cell r="G348" t="str">
            <v>75030616</v>
          </cell>
          <cell r="H348">
            <v>75</v>
          </cell>
          <cell r="I348" t="str">
            <v>SEJOY</v>
          </cell>
          <cell r="J348">
            <v>0</v>
          </cell>
        </row>
        <row r="349">
          <cell r="F349">
            <v>691000182</v>
          </cell>
          <cell r="G349" t="str">
            <v>75143721</v>
          </cell>
          <cell r="H349">
            <v>25</v>
          </cell>
          <cell r="I349" t="str">
            <v>SEJOY</v>
          </cell>
          <cell r="J349">
            <v>0</v>
          </cell>
        </row>
        <row r="350">
          <cell r="F350">
            <v>600021637</v>
          </cell>
          <cell r="G350" t="str">
            <v>25712853</v>
          </cell>
          <cell r="H350">
            <v>225</v>
          </cell>
          <cell r="I350" t="str">
            <v>SEJOY</v>
          </cell>
          <cell r="J350">
            <v>0</v>
          </cell>
        </row>
        <row r="351">
          <cell r="F351">
            <v>600021661</v>
          </cell>
          <cell r="G351" t="str">
            <v>00507601</v>
          </cell>
          <cell r="H351">
            <v>425</v>
          </cell>
          <cell r="I351" t="str">
            <v>SEJOY</v>
          </cell>
          <cell r="J351">
            <v>0</v>
          </cell>
        </row>
        <row r="352">
          <cell r="F352">
            <v>600018571</v>
          </cell>
          <cell r="G352" t="str">
            <v>25607863</v>
          </cell>
          <cell r="H352">
            <v>50</v>
          </cell>
          <cell r="I352" t="str">
            <v>SEJOY</v>
          </cell>
          <cell r="J352">
            <v>0</v>
          </cell>
        </row>
        <row r="353">
          <cell r="F353">
            <v>600019519</v>
          </cell>
          <cell r="G353" t="str">
            <v>00066729</v>
          </cell>
          <cell r="H353">
            <v>575</v>
          </cell>
          <cell r="I353" t="str">
            <v>SEJOY</v>
          </cell>
          <cell r="J353">
            <v>0</v>
          </cell>
        </row>
        <row r="354">
          <cell r="F354">
            <v>600020207</v>
          </cell>
          <cell r="G354" t="str">
            <v>25074997</v>
          </cell>
          <cell r="H354">
            <v>200</v>
          </cell>
          <cell r="I354" t="str">
            <v>SEJOY</v>
          </cell>
          <cell r="J354">
            <v>0</v>
          </cell>
        </row>
        <row r="355">
          <cell r="F355">
            <v>600006905</v>
          </cell>
          <cell r="G355" t="str">
            <v>61894419</v>
          </cell>
          <cell r="H355">
            <v>750</v>
          </cell>
          <cell r="I355" t="str">
            <v>SEJOY</v>
          </cell>
          <cell r="J355">
            <v>0</v>
          </cell>
        </row>
        <row r="356">
          <cell r="F356">
            <v>600006930</v>
          </cell>
          <cell r="G356" t="str">
            <v>25108492</v>
          </cell>
          <cell r="H356">
            <v>750</v>
          </cell>
          <cell r="I356" t="str">
            <v>SEJOY</v>
          </cell>
          <cell r="J356">
            <v>0</v>
          </cell>
        </row>
        <row r="357">
          <cell r="F357">
            <v>600006964</v>
          </cell>
          <cell r="G357" t="str">
            <v>61894371</v>
          </cell>
          <cell r="H357">
            <v>675</v>
          </cell>
          <cell r="I357" t="str">
            <v>SEJOY</v>
          </cell>
          <cell r="J357">
            <v>0</v>
          </cell>
        </row>
        <row r="358">
          <cell r="F358">
            <v>600006972</v>
          </cell>
          <cell r="G358" t="str">
            <v>61894435</v>
          </cell>
          <cell r="H358">
            <v>525</v>
          </cell>
          <cell r="I358" t="str">
            <v>SEJOY</v>
          </cell>
          <cell r="J358">
            <v>0</v>
          </cell>
        </row>
        <row r="359">
          <cell r="F359">
            <v>600007022</v>
          </cell>
          <cell r="G359" t="str">
            <v>00873306</v>
          </cell>
          <cell r="H359">
            <v>700</v>
          </cell>
          <cell r="I359" t="str">
            <v>SEJOY</v>
          </cell>
          <cell r="J359">
            <v>0</v>
          </cell>
        </row>
        <row r="360">
          <cell r="F360">
            <v>600007065</v>
          </cell>
          <cell r="G360" t="str">
            <v>00473634</v>
          </cell>
          <cell r="H360">
            <v>1025</v>
          </cell>
          <cell r="I360" t="str">
            <v>SEJOY</v>
          </cell>
          <cell r="J360">
            <v>0</v>
          </cell>
        </row>
        <row r="361">
          <cell r="F361">
            <v>600007073</v>
          </cell>
          <cell r="G361" t="str">
            <v>16977360</v>
          </cell>
          <cell r="H361">
            <v>575</v>
          </cell>
          <cell r="I361" t="str">
            <v>SEJOY</v>
          </cell>
          <cell r="J361">
            <v>0</v>
          </cell>
        </row>
        <row r="362">
          <cell r="F362">
            <v>600001199</v>
          </cell>
          <cell r="G362" t="str">
            <v>00873730</v>
          </cell>
          <cell r="H362">
            <v>250</v>
          </cell>
          <cell r="I362" t="str">
            <v>SEJOY</v>
          </cell>
          <cell r="J362">
            <v>0</v>
          </cell>
        </row>
        <row r="363">
          <cell r="F363">
            <v>600000371</v>
          </cell>
          <cell r="G363" t="str">
            <v>46416153</v>
          </cell>
          <cell r="H363">
            <v>25</v>
          </cell>
          <cell r="I363" t="str">
            <v>SEJOY</v>
          </cell>
          <cell r="J363">
            <v>25</v>
          </cell>
        </row>
        <row r="364">
          <cell r="F364">
            <v>600055591</v>
          </cell>
          <cell r="G364" t="str">
            <v>71002022</v>
          </cell>
          <cell r="H364">
            <v>25</v>
          </cell>
          <cell r="I364" t="str">
            <v>SEJOY</v>
          </cell>
          <cell r="J364">
            <v>25</v>
          </cell>
        </row>
        <row r="365">
          <cell r="F365">
            <v>600027741</v>
          </cell>
          <cell r="G365" t="str">
            <v>61894711</v>
          </cell>
          <cell r="H365">
            <v>50</v>
          </cell>
          <cell r="I365" t="str">
            <v>SEJOY</v>
          </cell>
          <cell r="J365">
            <v>0</v>
          </cell>
        </row>
        <row r="366">
          <cell r="F366">
            <v>600044149</v>
          </cell>
          <cell r="G366" t="str">
            <v>75034379</v>
          </cell>
          <cell r="H366">
            <v>75</v>
          </cell>
          <cell r="I366" t="str">
            <v>SEJOY</v>
          </cell>
          <cell r="J366">
            <v>0</v>
          </cell>
        </row>
        <row r="367">
          <cell r="F367">
            <v>600044165</v>
          </cell>
          <cell r="G367" t="str">
            <v>70997462</v>
          </cell>
          <cell r="H367">
            <v>50</v>
          </cell>
          <cell r="I367" t="str">
            <v>SEJOY</v>
          </cell>
          <cell r="J367">
            <v>0</v>
          </cell>
        </row>
        <row r="368">
          <cell r="F368">
            <v>600043347</v>
          </cell>
          <cell r="G368" t="str">
            <v>70989575</v>
          </cell>
          <cell r="H368">
            <v>50</v>
          </cell>
          <cell r="I368" t="str">
            <v>SEJOY</v>
          </cell>
          <cell r="J368">
            <v>50</v>
          </cell>
        </row>
        <row r="369">
          <cell r="F369">
            <v>600043444</v>
          </cell>
          <cell r="G369" t="str">
            <v>75033801</v>
          </cell>
          <cell r="H369">
            <v>25</v>
          </cell>
          <cell r="I369" t="str">
            <v>SEJOY</v>
          </cell>
          <cell r="J369">
            <v>0</v>
          </cell>
        </row>
        <row r="370">
          <cell r="F370">
            <v>600043452</v>
          </cell>
          <cell r="G370" t="str">
            <v>70939071</v>
          </cell>
          <cell r="H370">
            <v>25</v>
          </cell>
          <cell r="I370" t="str">
            <v>SEJOY</v>
          </cell>
          <cell r="J370">
            <v>0</v>
          </cell>
        </row>
        <row r="371">
          <cell r="F371">
            <v>600043495</v>
          </cell>
          <cell r="G371" t="str">
            <v>75033755</v>
          </cell>
          <cell r="H371">
            <v>25</v>
          </cell>
          <cell r="I371" t="str">
            <v>SEJOY</v>
          </cell>
          <cell r="J371">
            <v>0</v>
          </cell>
        </row>
        <row r="372">
          <cell r="F372">
            <v>600043509</v>
          </cell>
          <cell r="G372" t="str">
            <v>75033747</v>
          </cell>
          <cell r="H372">
            <v>50</v>
          </cell>
          <cell r="I372" t="str">
            <v>SEJOY</v>
          </cell>
          <cell r="J372">
            <v>50</v>
          </cell>
        </row>
        <row r="373">
          <cell r="F373">
            <v>600043525</v>
          </cell>
          <cell r="G373" t="str">
            <v>75033771</v>
          </cell>
          <cell r="H373">
            <v>25</v>
          </cell>
          <cell r="I373" t="str">
            <v>SEJOY</v>
          </cell>
          <cell r="J373">
            <v>0</v>
          </cell>
        </row>
        <row r="374">
          <cell r="F374">
            <v>600043550</v>
          </cell>
          <cell r="G374" t="str">
            <v>61894222</v>
          </cell>
          <cell r="H374">
            <v>25</v>
          </cell>
          <cell r="I374" t="str">
            <v>SEJOY</v>
          </cell>
          <cell r="J374">
            <v>0</v>
          </cell>
        </row>
        <row r="375">
          <cell r="F375">
            <v>600043592</v>
          </cell>
          <cell r="G375" t="str">
            <v>75032767</v>
          </cell>
          <cell r="H375">
            <v>25</v>
          </cell>
          <cell r="I375" t="str">
            <v>SEJOY</v>
          </cell>
          <cell r="J375">
            <v>0</v>
          </cell>
        </row>
        <row r="376">
          <cell r="F376">
            <v>600043606</v>
          </cell>
          <cell r="G376" t="str">
            <v>71000631</v>
          </cell>
          <cell r="H376">
            <v>25</v>
          </cell>
          <cell r="I376" t="str">
            <v>SEJOY</v>
          </cell>
          <cell r="J376">
            <v>25</v>
          </cell>
        </row>
        <row r="377">
          <cell r="F377">
            <v>600043631</v>
          </cell>
          <cell r="G377" t="str">
            <v>75031612</v>
          </cell>
          <cell r="H377">
            <v>25</v>
          </cell>
          <cell r="I377" t="str">
            <v>SEJOY</v>
          </cell>
          <cell r="J377">
            <v>25</v>
          </cell>
        </row>
        <row r="378">
          <cell r="F378">
            <v>600043754</v>
          </cell>
          <cell r="G378" t="str">
            <v>70994951</v>
          </cell>
          <cell r="H378">
            <v>25</v>
          </cell>
          <cell r="I378" t="str">
            <v>SEJOY</v>
          </cell>
          <cell r="J378">
            <v>0</v>
          </cell>
        </row>
        <row r="379">
          <cell r="F379">
            <v>600043771</v>
          </cell>
          <cell r="G379" t="str">
            <v>70989516</v>
          </cell>
          <cell r="H379">
            <v>25</v>
          </cell>
          <cell r="I379" t="str">
            <v>SEJOY</v>
          </cell>
          <cell r="J379">
            <v>25</v>
          </cell>
        </row>
        <row r="380">
          <cell r="F380">
            <v>600043789</v>
          </cell>
          <cell r="G380" t="str">
            <v>75034361</v>
          </cell>
          <cell r="H380">
            <v>25</v>
          </cell>
          <cell r="I380" t="str">
            <v>SEJOY</v>
          </cell>
          <cell r="J380">
            <v>0</v>
          </cell>
        </row>
        <row r="381">
          <cell r="F381">
            <v>600043886</v>
          </cell>
          <cell r="G381" t="str">
            <v>61894249</v>
          </cell>
          <cell r="H381">
            <v>25</v>
          </cell>
          <cell r="I381" t="str">
            <v>SEJOY</v>
          </cell>
          <cell r="J381">
            <v>0</v>
          </cell>
        </row>
        <row r="382">
          <cell r="F382">
            <v>600043894</v>
          </cell>
          <cell r="G382" t="str">
            <v>61894281</v>
          </cell>
          <cell r="H382">
            <v>25</v>
          </cell>
          <cell r="I382" t="str">
            <v>SEJOY</v>
          </cell>
          <cell r="J382">
            <v>0</v>
          </cell>
        </row>
        <row r="383">
          <cell r="F383">
            <v>600043959</v>
          </cell>
          <cell r="G383" t="str">
            <v>70994978</v>
          </cell>
          <cell r="H383">
            <v>50</v>
          </cell>
          <cell r="I383" t="str">
            <v>SEJOY</v>
          </cell>
          <cell r="J383">
            <v>0</v>
          </cell>
        </row>
        <row r="384">
          <cell r="F384">
            <v>600043975</v>
          </cell>
          <cell r="G384" t="str">
            <v>70939578</v>
          </cell>
          <cell r="H384">
            <v>25</v>
          </cell>
          <cell r="I384" t="str">
            <v>SEJOY</v>
          </cell>
          <cell r="J384">
            <v>0</v>
          </cell>
        </row>
        <row r="385">
          <cell r="F385">
            <v>600043983</v>
          </cell>
          <cell r="G385" t="str">
            <v>75033780</v>
          </cell>
          <cell r="H385">
            <v>25</v>
          </cell>
          <cell r="I385" t="str">
            <v>SEJOY</v>
          </cell>
          <cell r="J385">
            <v>25</v>
          </cell>
        </row>
        <row r="386">
          <cell r="F386">
            <v>600043941</v>
          </cell>
          <cell r="G386" t="str">
            <v>71002227</v>
          </cell>
          <cell r="H386">
            <v>25</v>
          </cell>
          <cell r="I386" t="str">
            <v>SEJOY</v>
          </cell>
          <cell r="J386">
            <v>0</v>
          </cell>
        </row>
        <row r="387">
          <cell r="F387">
            <v>600044050</v>
          </cell>
          <cell r="G387" t="str">
            <v>61894605</v>
          </cell>
          <cell r="H387">
            <v>800</v>
          </cell>
          <cell r="I387" t="str">
            <v>SEJOY</v>
          </cell>
          <cell r="J387">
            <v>0</v>
          </cell>
        </row>
        <row r="388">
          <cell r="F388">
            <v>600044068</v>
          </cell>
          <cell r="G388" t="str">
            <v>70989508</v>
          </cell>
          <cell r="H388">
            <v>125</v>
          </cell>
          <cell r="I388" t="str">
            <v>SEJOY</v>
          </cell>
          <cell r="J388">
            <v>0</v>
          </cell>
        </row>
        <row r="389">
          <cell r="F389">
            <v>600044084</v>
          </cell>
          <cell r="G389" t="str">
            <v>48707104</v>
          </cell>
          <cell r="H389">
            <v>1125</v>
          </cell>
          <cell r="I389" t="str">
            <v>SEJOY</v>
          </cell>
          <cell r="J389">
            <v>0</v>
          </cell>
        </row>
        <row r="390">
          <cell r="F390">
            <v>600044092</v>
          </cell>
          <cell r="G390" t="str">
            <v>61894567</v>
          </cell>
          <cell r="H390">
            <v>450</v>
          </cell>
          <cell r="I390" t="str">
            <v>SEJOY</v>
          </cell>
          <cell r="J390">
            <v>0</v>
          </cell>
        </row>
        <row r="391">
          <cell r="F391">
            <v>600044106</v>
          </cell>
          <cell r="G391" t="str">
            <v>75034581</v>
          </cell>
          <cell r="H391">
            <v>125</v>
          </cell>
          <cell r="I391" t="str">
            <v>SEJOY</v>
          </cell>
          <cell r="J391">
            <v>0</v>
          </cell>
        </row>
        <row r="392">
          <cell r="F392">
            <v>600044114</v>
          </cell>
          <cell r="G392" t="str">
            <v>75030781</v>
          </cell>
          <cell r="H392">
            <v>125</v>
          </cell>
          <cell r="I392" t="str">
            <v>SEJOY</v>
          </cell>
          <cell r="J392">
            <v>0</v>
          </cell>
        </row>
        <row r="393">
          <cell r="F393">
            <v>600044157</v>
          </cell>
          <cell r="G393" t="str">
            <v>70988056</v>
          </cell>
          <cell r="H393">
            <v>275</v>
          </cell>
          <cell r="I393" t="str">
            <v>SEJOY</v>
          </cell>
          <cell r="J393">
            <v>0</v>
          </cell>
        </row>
        <row r="394">
          <cell r="F394">
            <v>600044181</v>
          </cell>
          <cell r="G394" t="str">
            <v>70989583</v>
          </cell>
          <cell r="H394">
            <v>200</v>
          </cell>
          <cell r="I394" t="str">
            <v>SEJOY</v>
          </cell>
          <cell r="J394">
            <v>0</v>
          </cell>
        </row>
        <row r="395">
          <cell r="F395">
            <v>600044190</v>
          </cell>
          <cell r="G395" t="str">
            <v>70989567</v>
          </cell>
          <cell r="H395">
            <v>425</v>
          </cell>
          <cell r="I395" t="str">
            <v>SEJOY</v>
          </cell>
          <cell r="J395">
            <v>0</v>
          </cell>
        </row>
        <row r="396">
          <cell r="F396">
            <v>600044203</v>
          </cell>
          <cell r="G396" t="str">
            <v>70990905</v>
          </cell>
          <cell r="H396">
            <v>150</v>
          </cell>
          <cell r="I396" t="str">
            <v>SEJOY</v>
          </cell>
          <cell r="J396">
            <v>0</v>
          </cell>
        </row>
        <row r="397">
          <cell r="F397">
            <v>600044238</v>
          </cell>
          <cell r="G397" t="str">
            <v>75034751</v>
          </cell>
          <cell r="H397">
            <v>75</v>
          </cell>
          <cell r="I397" t="str">
            <v>SEJOY</v>
          </cell>
          <cell r="J397">
            <v>0</v>
          </cell>
        </row>
        <row r="398">
          <cell r="F398">
            <v>600044254</v>
          </cell>
          <cell r="G398" t="str">
            <v>61894648</v>
          </cell>
          <cell r="H398">
            <v>475</v>
          </cell>
          <cell r="I398" t="str">
            <v>SEJOY</v>
          </cell>
          <cell r="J398">
            <v>0</v>
          </cell>
        </row>
        <row r="399">
          <cell r="F399">
            <v>600044335</v>
          </cell>
          <cell r="G399" t="str">
            <v>61894494</v>
          </cell>
          <cell r="H399">
            <v>1000</v>
          </cell>
          <cell r="I399" t="str">
            <v>SEJOY</v>
          </cell>
          <cell r="J399">
            <v>0</v>
          </cell>
        </row>
        <row r="400">
          <cell r="F400">
            <v>600044343</v>
          </cell>
          <cell r="G400" t="str">
            <v>48703591</v>
          </cell>
          <cell r="H400">
            <v>550</v>
          </cell>
          <cell r="I400" t="str">
            <v>SEJOY</v>
          </cell>
          <cell r="J400">
            <v>0</v>
          </cell>
        </row>
        <row r="401">
          <cell r="F401">
            <v>600044351</v>
          </cell>
          <cell r="G401" t="str">
            <v>61894273</v>
          </cell>
          <cell r="H401">
            <v>975</v>
          </cell>
          <cell r="I401" t="str">
            <v>SEJOY</v>
          </cell>
          <cell r="J401">
            <v>0</v>
          </cell>
        </row>
        <row r="402">
          <cell r="F402">
            <v>600044378</v>
          </cell>
          <cell r="G402" t="str">
            <v>70990701</v>
          </cell>
          <cell r="H402">
            <v>375</v>
          </cell>
          <cell r="I402" t="str">
            <v>SEJOY</v>
          </cell>
          <cell r="J402">
            <v>0</v>
          </cell>
        </row>
        <row r="403">
          <cell r="F403">
            <v>600044408</v>
          </cell>
          <cell r="G403" t="str">
            <v>75032775</v>
          </cell>
          <cell r="H403">
            <v>350</v>
          </cell>
          <cell r="I403" t="str">
            <v>SEJOY</v>
          </cell>
          <cell r="J403">
            <v>0</v>
          </cell>
        </row>
        <row r="404">
          <cell r="F404">
            <v>600044416</v>
          </cell>
          <cell r="G404" t="str">
            <v>75031621</v>
          </cell>
          <cell r="H404">
            <v>300</v>
          </cell>
          <cell r="I404" t="str">
            <v>SEJOY</v>
          </cell>
          <cell r="J404">
            <v>0</v>
          </cell>
        </row>
        <row r="405">
          <cell r="F405">
            <v>600044459</v>
          </cell>
          <cell r="G405" t="str">
            <v>75033119</v>
          </cell>
          <cell r="H405">
            <v>375</v>
          </cell>
          <cell r="I405" t="str">
            <v>SEJOY</v>
          </cell>
          <cell r="J405">
            <v>0</v>
          </cell>
        </row>
        <row r="406">
          <cell r="F406">
            <v>600044491</v>
          </cell>
          <cell r="G406" t="str">
            <v>71002235</v>
          </cell>
          <cell r="H406">
            <v>650</v>
          </cell>
          <cell r="I406" t="str">
            <v>SEJOY</v>
          </cell>
          <cell r="J406">
            <v>0</v>
          </cell>
        </row>
        <row r="407">
          <cell r="F407">
            <v>600044530</v>
          </cell>
          <cell r="G407" t="str">
            <v>70860815</v>
          </cell>
          <cell r="H407">
            <v>1275</v>
          </cell>
          <cell r="I407" t="str">
            <v>SEJOY</v>
          </cell>
          <cell r="J407">
            <v>0</v>
          </cell>
        </row>
        <row r="408">
          <cell r="F408">
            <v>600044564</v>
          </cell>
          <cell r="G408" t="str">
            <v>75032741</v>
          </cell>
          <cell r="H408">
            <v>75</v>
          </cell>
          <cell r="I408" t="str">
            <v>SEJOY</v>
          </cell>
          <cell r="J408">
            <v>0</v>
          </cell>
        </row>
        <row r="409">
          <cell r="F409">
            <v>600044581</v>
          </cell>
          <cell r="G409" t="str">
            <v>75031761</v>
          </cell>
          <cell r="H409">
            <v>225</v>
          </cell>
          <cell r="I409" t="str">
            <v>SEJOY</v>
          </cell>
          <cell r="J409">
            <v>0</v>
          </cell>
        </row>
        <row r="410">
          <cell r="F410">
            <v>600044599</v>
          </cell>
          <cell r="G410" t="str">
            <v>75034484</v>
          </cell>
          <cell r="H410">
            <v>125</v>
          </cell>
          <cell r="I410" t="str">
            <v>SEJOY</v>
          </cell>
          <cell r="J410">
            <v>0</v>
          </cell>
        </row>
        <row r="411">
          <cell r="F411">
            <v>600044645</v>
          </cell>
          <cell r="G411" t="str">
            <v>70939063</v>
          </cell>
          <cell r="H411">
            <v>25</v>
          </cell>
          <cell r="I411" t="str">
            <v>SEJOY</v>
          </cell>
          <cell r="J411">
            <v>0</v>
          </cell>
        </row>
        <row r="412">
          <cell r="F412">
            <v>600044661</v>
          </cell>
          <cell r="G412" t="str">
            <v>61894516</v>
          </cell>
          <cell r="H412">
            <v>200</v>
          </cell>
          <cell r="I412" t="str">
            <v>SEJOY</v>
          </cell>
          <cell r="J412">
            <v>0</v>
          </cell>
        </row>
        <row r="413">
          <cell r="F413">
            <v>650038509</v>
          </cell>
          <cell r="G413" t="str">
            <v>71004424</v>
          </cell>
          <cell r="H413">
            <v>125</v>
          </cell>
          <cell r="I413" t="str">
            <v>SEJOY</v>
          </cell>
          <cell r="J413">
            <v>0</v>
          </cell>
        </row>
        <row r="414">
          <cell r="F414">
            <v>600170128</v>
          </cell>
          <cell r="G414" t="str">
            <v>16977246</v>
          </cell>
          <cell r="H414">
            <v>1100</v>
          </cell>
          <cell r="I414" t="str">
            <v>SEJOY</v>
          </cell>
          <cell r="J414">
            <v>0</v>
          </cell>
        </row>
        <row r="415">
          <cell r="F415">
            <v>600171728</v>
          </cell>
          <cell r="G415" t="str">
            <v>61894737</v>
          </cell>
          <cell r="H415">
            <v>800</v>
          </cell>
          <cell r="I415" t="str">
            <v>SEJOY</v>
          </cell>
          <cell r="J415">
            <v>0</v>
          </cell>
        </row>
        <row r="416">
          <cell r="F416">
            <v>650047486</v>
          </cell>
          <cell r="G416" t="str">
            <v>70989613</v>
          </cell>
          <cell r="H416">
            <v>850</v>
          </cell>
          <cell r="I416" t="str">
            <v>SEJOY</v>
          </cell>
          <cell r="J416">
            <v>850</v>
          </cell>
        </row>
        <row r="417">
          <cell r="F417">
            <v>651036062</v>
          </cell>
          <cell r="G417" t="str">
            <v>71340793</v>
          </cell>
          <cell r="H417">
            <v>275</v>
          </cell>
          <cell r="I417" t="str">
            <v>SEJOY</v>
          </cell>
          <cell r="J417">
            <v>0</v>
          </cell>
        </row>
        <row r="418">
          <cell r="F418">
            <v>691000115</v>
          </cell>
          <cell r="G418" t="str">
            <v>75135540</v>
          </cell>
          <cell r="H418">
            <v>1250</v>
          </cell>
          <cell r="I418" t="str">
            <v>SEJOY</v>
          </cell>
          <cell r="J418">
            <v>0</v>
          </cell>
        </row>
        <row r="419">
          <cell r="F419">
            <v>691000336</v>
          </cell>
          <cell r="G419" t="str">
            <v>75151227</v>
          </cell>
          <cell r="H419">
            <v>25</v>
          </cell>
          <cell r="I419" t="str">
            <v>SEJOY</v>
          </cell>
          <cell r="J419">
            <v>0</v>
          </cell>
        </row>
        <row r="420">
          <cell r="F420">
            <v>691009180</v>
          </cell>
          <cell r="G420" t="str">
            <v>04428901</v>
          </cell>
          <cell r="H420">
            <v>150</v>
          </cell>
          <cell r="I420" t="str">
            <v>SEJOY</v>
          </cell>
          <cell r="J420">
            <v>0</v>
          </cell>
        </row>
        <row r="421">
          <cell r="F421">
            <v>691009945</v>
          </cell>
          <cell r="G421" t="str">
            <v>03974936</v>
          </cell>
          <cell r="H421">
            <v>25</v>
          </cell>
          <cell r="I421" t="str">
            <v>SEJOY</v>
          </cell>
          <cell r="J421">
            <v>25</v>
          </cell>
        </row>
        <row r="422">
          <cell r="F422">
            <v>691010099</v>
          </cell>
          <cell r="G422" t="str">
            <v>71294465</v>
          </cell>
          <cell r="H422">
            <v>600</v>
          </cell>
          <cell r="I422" t="str">
            <v>SEJOY</v>
          </cell>
          <cell r="J422">
            <v>0</v>
          </cell>
        </row>
        <row r="423">
          <cell r="F423">
            <v>691010684</v>
          </cell>
          <cell r="G423" t="str">
            <v>05299497</v>
          </cell>
          <cell r="H423">
            <v>300</v>
          </cell>
          <cell r="I423" t="str">
            <v>SEJOY</v>
          </cell>
          <cell r="J423">
            <v>0</v>
          </cell>
        </row>
        <row r="424">
          <cell r="F424">
            <v>600007189</v>
          </cell>
          <cell r="G424" t="str">
            <v>66493030</v>
          </cell>
          <cell r="H424">
            <v>850</v>
          </cell>
          <cell r="I424" t="str">
            <v>SEJOY</v>
          </cell>
          <cell r="J424">
            <v>0</v>
          </cell>
        </row>
        <row r="425">
          <cell r="F425">
            <v>600044742</v>
          </cell>
          <cell r="G425" t="str">
            <v>48663654</v>
          </cell>
          <cell r="H425">
            <v>50</v>
          </cell>
          <cell r="I425" t="str">
            <v>SEJOY</v>
          </cell>
          <cell r="J425">
            <v>0</v>
          </cell>
        </row>
        <row r="426">
          <cell r="F426">
            <v>600045382</v>
          </cell>
          <cell r="G426" t="str">
            <v>48663808</v>
          </cell>
          <cell r="H426">
            <v>1125</v>
          </cell>
          <cell r="I426" t="str">
            <v>SEJOY</v>
          </cell>
          <cell r="J426">
            <v>0</v>
          </cell>
        </row>
        <row r="427">
          <cell r="F427">
            <v>600021688</v>
          </cell>
          <cell r="G427" t="str">
            <v>70836248</v>
          </cell>
          <cell r="H427">
            <v>50</v>
          </cell>
          <cell r="I427" t="str">
            <v>SEJOY</v>
          </cell>
          <cell r="J427">
            <v>0</v>
          </cell>
        </row>
        <row r="428">
          <cell r="F428">
            <v>600021734</v>
          </cell>
          <cell r="G428" t="str">
            <v>70836256</v>
          </cell>
          <cell r="H428">
            <v>75</v>
          </cell>
          <cell r="I428" t="str">
            <v>SEJOY</v>
          </cell>
          <cell r="J428">
            <v>0</v>
          </cell>
        </row>
        <row r="429">
          <cell r="F429">
            <v>600021742</v>
          </cell>
          <cell r="G429" t="str">
            <v>70831378</v>
          </cell>
          <cell r="H429">
            <v>375</v>
          </cell>
          <cell r="I429" t="str">
            <v>SEJOY</v>
          </cell>
          <cell r="J429">
            <v>0</v>
          </cell>
        </row>
        <row r="430">
          <cell r="F430">
            <v>600019527</v>
          </cell>
          <cell r="G430" t="str">
            <v>00068713</v>
          </cell>
          <cell r="H430">
            <v>450</v>
          </cell>
          <cell r="I430" t="str">
            <v>SEJOY</v>
          </cell>
          <cell r="J430">
            <v>0</v>
          </cell>
        </row>
        <row r="431">
          <cell r="F431">
            <v>600020215</v>
          </cell>
          <cell r="G431" t="str">
            <v>61884235</v>
          </cell>
          <cell r="H431">
            <v>25</v>
          </cell>
          <cell r="I431" t="str">
            <v>SEJOY</v>
          </cell>
          <cell r="J431">
            <v>0</v>
          </cell>
        </row>
        <row r="432">
          <cell r="F432">
            <v>662103301</v>
          </cell>
          <cell r="G432" t="str">
            <v>75076357</v>
          </cell>
          <cell r="H432">
            <v>25</v>
          </cell>
          <cell r="I432" t="str">
            <v>SEJOY</v>
          </cell>
          <cell r="J432">
            <v>25</v>
          </cell>
        </row>
        <row r="433">
          <cell r="F433">
            <v>600007081</v>
          </cell>
          <cell r="G433" t="str">
            <v>48665819</v>
          </cell>
          <cell r="H433">
            <v>525</v>
          </cell>
          <cell r="I433" t="str">
            <v>SEJOY</v>
          </cell>
          <cell r="J433">
            <v>0</v>
          </cell>
        </row>
        <row r="434">
          <cell r="F434">
            <v>600007090</v>
          </cell>
          <cell r="G434" t="str">
            <v>48665991</v>
          </cell>
          <cell r="H434">
            <v>600</v>
          </cell>
          <cell r="I434" t="str">
            <v>SEJOY</v>
          </cell>
          <cell r="J434">
            <v>0</v>
          </cell>
        </row>
        <row r="435">
          <cell r="F435">
            <v>600007146</v>
          </cell>
          <cell r="G435" t="str">
            <v>25134710</v>
          </cell>
          <cell r="H435">
            <v>450</v>
          </cell>
          <cell r="I435" t="str">
            <v>SEJOY</v>
          </cell>
          <cell r="J435">
            <v>0</v>
          </cell>
        </row>
        <row r="436">
          <cell r="F436">
            <v>600007154</v>
          </cell>
          <cell r="G436" t="str">
            <v>00641065</v>
          </cell>
          <cell r="H436">
            <v>75</v>
          </cell>
          <cell r="I436" t="str">
            <v>SEJOY</v>
          </cell>
          <cell r="J436">
            <v>0</v>
          </cell>
        </row>
        <row r="437">
          <cell r="F437">
            <v>600007171</v>
          </cell>
          <cell r="G437" t="str">
            <v>48665860</v>
          </cell>
          <cell r="H437">
            <v>300</v>
          </cell>
          <cell r="I437" t="str">
            <v>SEJOY</v>
          </cell>
          <cell r="J437">
            <v>0</v>
          </cell>
        </row>
        <row r="438">
          <cell r="F438">
            <v>600045544</v>
          </cell>
          <cell r="G438" t="str">
            <v>46383433</v>
          </cell>
          <cell r="H438">
            <v>725</v>
          </cell>
          <cell r="I438" t="str">
            <v>SEJOY</v>
          </cell>
          <cell r="J438">
            <v>0</v>
          </cell>
        </row>
        <row r="439">
          <cell r="F439">
            <v>600045391</v>
          </cell>
          <cell r="G439" t="str">
            <v>46390413</v>
          </cell>
          <cell r="H439">
            <v>725</v>
          </cell>
          <cell r="I439" t="str">
            <v>SEJOY</v>
          </cell>
          <cell r="J439">
            <v>0</v>
          </cell>
        </row>
        <row r="440">
          <cell r="F440">
            <v>600045455</v>
          </cell>
          <cell r="G440" t="str">
            <v>70989656</v>
          </cell>
          <cell r="H440">
            <v>525</v>
          </cell>
          <cell r="I440" t="str">
            <v>SEJOY</v>
          </cell>
          <cell r="J440">
            <v>0</v>
          </cell>
        </row>
        <row r="441">
          <cell r="F441">
            <v>600044718</v>
          </cell>
          <cell r="G441" t="str">
            <v>48663611</v>
          </cell>
          <cell r="H441">
            <v>25</v>
          </cell>
          <cell r="I441" t="str">
            <v>SEJOY</v>
          </cell>
          <cell r="J441">
            <v>25</v>
          </cell>
        </row>
        <row r="442">
          <cell r="F442">
            <v>600044751</v>
          </cell>
          <cell r="G442" t="str">
            <v>48665142</v>
          </cell>
          <cell r="H442">
            <v>25</v>
          </cell>
          <cell r="I442" t="str">
            <v>SEJOY</v>
          </cell>
          <cell r="J442">
            <v>25</v>
          </cell>
        </row>
        <row r="443">
          <cell r="F443">
            <v>600044769</v>
          </cell>
          <cell r="G443" t="str">
            <v>48665266</v>
          </cell>
          <cell r="H443">
            <v>25</v>
          </cell>
          <cell r="I443" t="str">
            <v>SEJOY</v>
          </cell>
          <cell r="J443">
            <v>0</v>
          </cell>
        </row>
        <row r="444">
          <cell r="F444">
            <v>600044823</v>
          </cell>
          <cell r="G444" t="str">
            <v>71009728</v>
          </cell>
          <cell r="H444">
            <v>25</v>
          </cell>
          <cell r="I444" t="str">
            <v>SEJOY</v>
          </cell>
          <cell r="J444">
            <v>25</v>
          </cell>
        </row>
        <row r="445">
          <cell r="F445">
            <v>600044858</v>
          </cell>
          <cell r="G445" t="str">
            <v>48665231</v>
          </cell>
          <cell r="H445">
            <v>25</v>
          </cell>
          <cell r="I445" t="str">
            <v>SEJOY</v>
          </cell>
          <cell r="J445">
            <v>25</v>
          </cell>
        </row>
        <row r="446">
          <cell r="F446">
            <v>600044891</v>
          </cell>
          <cell r="G446" t="str">
            <v>75033224</v>
          </cell>
          <cell r="H446">
            <v>25</v>
          </cell>
          <cell r="I446" t="str">
            <v>SEJOY</v>
          </cell>
          <cell r="J446">
            <v>0</v>
          </cell>
        </row>
        <row r="447">
          <cell r="F447">
            <v>600044912</v>
          </cell>
          <cell r="G447" t="str">
            <v>70926735</v>
          </cell>
          <cell r="H447">
            <v>25</v>
          </cell>
          <cell r="I447" t="str">
            <v>SEJOY</v>
          </cell>
          <cell r="J447">
            <v>25</v>
          </cell>
        </row>
        <row r="448">
          <cell r="F448">
            <v>600044939</v>
          </cell>
          <cell r="G448" t="str">
            <v>75030896</v>
          </cell>
          <cell r="H448">
            <v>25</v>
          </cell>
          <cell r="I448" t="str">
            <v>SEJOY</v>
          </cell>
          <cell r="J448">
            <v>25</v>
          </cell>
        </row>
        <row r="449">
          <cell r="F449">
            <v>600044955</v>
          </cell>
          <cell r="G449" t="str">
            <v>70998981</v>
          </cell>
          <cell r="H449">
            <v>25</v>
          </cell>
          <cell r="I449" t="str">
            <v>SEJOY</v>
          </cell>
          <cell r="J449">
            <v>25</v>
          </cell>
        </row>
        <row r="450">
          <cell r="F450">
            <v>600045013</v>
          </cell>
          <cell r="G450" t="str">
            <v>71009671</v>
          </cell>
          <cell r="H450">
            <v>25</v>
          </cell>
          <cell r="I450" t="str">
            <v>SEJOY</v>
          </cell>
          <cell r="J450">
            <v>25</v>
          </cell>
        </row>
        <row r="451">
          <cell r="F451">
            <v>600045030</v>
          </cell>
          <cell r="G451" t="str">
            <v>75031752</v>
          </cell>
          <cell r="H451">
            <v>25</v>
          </cell>
          <cell r="I451" t="str">
            <v>SEJOY</v>
          </cell>
          <cell r="J451">
            <v>25</v>
          </cell>
        </row>
        <row r="452">
          <cell r="F452">
            <v>600045153</v>
          </cell>
          <cell r="G452" t="str">
            <v>49862359</v>
          </cell>
          <cell r="H452">
            <v>50</v>
          </cell>
          <cell r="I452" t="str">
            <v>SEJOY</v>
          </cell>
          <cell r="J452">
            <v>0</v>
          </cell>
        </row>
        <row r="453">
          <cell r="F453">
            <v>600045161</v>
          </cell>
          <cell r="G453" t="str">
            <v>48663646</v>
          </cell>
          <cell r="H453">
            <v>50</v>
          </cell>
          <cell r="I453" t="str">
            <v>SEJOY</v>
          </cell>
          <cell r="J453">
            <v>50</v>
          </cell>
        </row>
        <row r="454">
          <cell r="F454">
            <v>600045170</v>
          </cell>
          <cell r="G454" t="str">
            <v>48665151</v>
          </cell>
          <cell r="H454">
            <v>50</v>
          </cell>
          <cell r="I454" t="str">
            <v>SEJOY</v>
          </cell>
          <cell r="J454">
            <v>50</v>
          </cell>
        </row>
        <row r="455">
          <cell r="F455">
            <v>600045234</v>
          </cell>
          <cell r="G455" t="str">
            <v>70988994</v>
          </cell>
          <cell r="H455">
            <v>25</v>
          </cell>
          <cell r="I455" t="str">
            <v>SEJOY</v>
          </cell>
          <cell r="J455">
            <v>25</v>
          </cell>
        </row>
        <row r="456">
          <cell r="F456">
            <v>600045251</v>
          </cell>
          <cell r="G456" t="str">
            <v>49862456</v>
          </cell>
          <cell r="H456">
            <v>1250</v>
          </cell>
          <cell r="I456" t="str">
            <v>SEJOY</v>
          </cell>
          <cell r="J456">
            <v>0</v>
          </cell>
        </row>
        <row r="457">
          <cell r="F457">
            <v>600045293</v>
          </cell>
          <cell r="G457" t="str">
            <v>75034336</v>
          </cell>
          <cell r="H457">
            <v>75</v>
          </cell>
          <cell r="I457" t="str">
            <v>SEJOY</v>
          </cell>
          <cell r="J457">
            <v>0</v>
          </cell>
        </row>
        <row r="458">
          <cell r="F458">
            <v>600045358</v>
          </cell>
          <cell r="G458" t="str">
            <v>48663620</v>
          </cell>
          <cell r="H458">
            <v>1125</v>
          </cell>
          <cell r="I458" t="str">
            <v>SEJOY</v>
          </cell>
          <cell r="J458">
            <v>0</v>
          </cell>
        </row>
        <row r="459">
          <cell r="F459">
            <v>600045374</v>
          </cell>
          <cell r="G459" t="str">
            <v>48663794</v>
          </cell>
          <cell r="H459">
            <v>700</v>
          </cell>
          <cell r="I459" t="str">
            <v>SEJOY</v>
          </cell>
          <cell r="J459">
            <v>0</v>
          </cell>
        </row>
        <row r="460">
          <cell r="F460">
            <v>600045285</v>
          </cell>
          <cell r="G460" t="str">
            <v>70989524</v>
          </cell>
          <cell r="H460">
            <v>75</v>
          </cell>
          <cell r="I460" t="str">
            <v>SEJOY</v>
          </cell>
          <cell r="J460">
            <v>0</v>
          </cell>
        </row>
        <row r="461">
          <cell r="F461">
            <v>600045307</v>
          </cell>
          <cell r="G461" t="str">
            <v>75034174</v>
          </cell>
          <cell r="H461">
            <v>150</v>
          </cell>
          <cell r="I461" t="str">
            <v>SEJOY</v>
          </cell>
          <cell r="J461">
            <v>0</v>
          </cell>
        </row>
        <row r="462">
          <cell r="F462">
            <v>600045315</v>
          </cell>
          <cell r="G462" t="str">
            <v>70991049</v>
          </cell>
          <cell r="H462">
            <v>200</v>
          </cell>
          <cell r="I462" t="str">
            <v>SEJOY</v>
          </cell>
          <cell r="J462">
            <v>0</v>
          </cell>
        </row>
        <row r="463">
          <cell r="F463">
            <v>600045340</v>
          </cell>
          <cell r="G463" t="str">
            <v>46390367</v>
          </cell>
          <cell r="H463">
            <v>1225</v>
          </cell>
          <cell r="I463" t="str">
            <v>SEJOY</v>
          </cell>
          <cell r="J463">
            <v>0</v>
          </cell>
        </row>
        <row r="464">
          <cell r="F464">
            <v>600045366</v>
          </cell>
          <cell r="G464" t="str">
            <v>48663786</v>
          </cell>
          <cell r="H464">
            <v>1075</v>
          </cell>
          <cell r="I464" t="str">
            <v>SEJOY</v>
          </cell>
          <cell r="J464">
            <v>0</v>
          </cell>
        </row>
        <row r="465">
          <cell r="F465">
            <v>600045421</v>
          </cell>
          <cell r="G465" t="str">
            <v>70923493</v>
          </cell>
          <cell r="H465">
            <v>900</v>
          </cell>
          <cell r="I465" t="str">
            <v>SEJOY</v>
          </cell>
          <cell r="J465">
            <v>0</v>
          </cell>
        </row>
        <row r="466">
          <cell r="F466">
            <v>600045439</v>
          </cell>
          <cell r="G466" t="str">
            <v>70941467</v>
          </cell>
          <cell r="H466">
            <v>375</v>
          </cell>
          <cell r="I466" t="str">
            <v>SEJOY</v>
          </cell>
          <cell r="J466">
            <v>0</v>
          </cell>
        </row>
        <row r="467">
          <cell r="F467">
            <v>600045447</v>
          </cell>
          <cell r="G467" t="str">
            <v>70875987</v>
          </cell>
          <cell r="H467">
            <v>750</v>
          </cell>
          <cell r="I467" t="str">
            <v>SEJOY</v>
          </cell>
          <cell r="J467">
            <v>0</v>
          </cell>
        </row>
        <row r="468">
          <cell r="F468">
            <v>600045463</v>
          </cell>
          <cell r="G468" t="str">
            <v>48665916</v>
          </cell>
          <cell r="H468">
            <v>650</v>
          </cell>
          <cell r="I468" t="str">
            <v>SEJOY</v>
          </cell>
          <cell r="J468">
            <v>0</v>
          </cell>
        </row>
        <row r="469">
          <cell r="F469">
            <v>600045471</v>
          </cell>
          <cell r="G469" t="str">
            <v>70998973</v>
          </cell>
          <cell r="H469">
            <v>350</v>
          </cell>
          <cell r="I469" t="str">
            <v>SEJOY</v>
          </cell>
          <cell r="J469">
            <v>0</v>
          </cell>
        </row>
        <row r="470">
          <cell r="F470">
            <v>600045480</v>
          </cell>
          <cell r="G470" t="str">
            <v>46390529</v>
          </cell>
          <cell r="H470">
            <v>625</v>
          </cell>
          <cell r="I470" t="str">
            <v>SEJOY</v>
          </cell>
          <cell r="J470">
            <v>0</v>
          </cell>
        </row>
        <row r="471">
          <cell r="F471">
            <v>600045579</v>
          </cell>
          <cell r="G471" t="str">
            <v>70993211</v>
          </cell>
          <cell r="H471">
            <v>50</v>
          </cell>
          <cell r="I471" t="str">
            <v>SEJOY</v>
          </cell>
          <cell r="J471">
            <v>0</v>
          </cell>
        </row>
        <row r="472">
          <cell r="F472">
            <v>600045595</v>
          </cell>
          <cell r="G472" t="str">
            <v>61883182</v>
          </cell>
          <cell r="H472">
            <v>425</v>
          </cell>
          <cell r="I472" t="str">
            <v>SEJOY</v>
          </cell>
          <cell r="J472">
            <v>0</v>
          </cell>
        </row>
        <row r="473">
          <cell r="F473">
            <v>600045633</v>
          </cell>
          <cell r="G473" t="str">
            <v>75033216</v>
          </cell>
          <cell r="H473">
            <v>125</v>
          </cell>
          <cell r="I473" t="str">
            <v>SEJOY</v>
          </cell>
          <cell r="J473">
            <v>0</v>
          </cell>
        </row>
        <row r="474">
          <cell r="F474">
            <v>600045641</v>
          </cell>
          <cell r="G474" t="str">
            <v>75031116</v>
          </cell>
          <cell r="H474">
            <v>250</v>
          </cell>
          <cell r="I474" t="str">
            <v>SEJOY</v>
          </cell>
          <cell r="J474">
            <v>0</v>
          </cell>
        </row>
        <row r="475">
          <cell r="F475">
            <v>600045650</v>
          </cell>
          <cell r="G475" t="str">
            <v>48663638</v>
          </cell>
          <cell r="H475">
            <v>775</v>
          </cell>
          <cell r="I475" t="str">
            <v>SEJOY</v>
          </cell>
          <cell r="J475">
            <v>0</v>
          </cell>
        </row>
        <row r="476">
          <cell r="F476">
            <v>600050670</v>
          </cell>
          <cell r="G476" t="str">
            <v>71005765</v>
          </cell>
          <cell r="H476">
            <v>100</v>
          </cell>
          <cell r="I476" t="str">
            <v>SEJOY</v>
          </cell>
          <cell r="J476">
            <v>0</v>
          </cell>
        </row>
        <row r="477">
          <cell r="F477">
            <v>600050815</v>
          </cell>
          <cell r="G477" t="str">
            <v>75031469</v>
          </cell>
          <cell r="H477">
            <v>75</v>
          </cell>
          <cell r="I477" t="str">
            <v>SEJOY</v>
          </cell>
          <cell r="J477">
            <v>0</v>
          </cell>
        </row>
        <row r="478">
          <cell r="F478">
            <v>600170136</v>
          </cell>
          <cell r="G478" t="str">
            <v>00177032</v>
          </cell>
          <cell r="H478">
            <v>1275</v>
          </cell>
          <cell r="I478" t="str">
            <v>SEJOY</v>
          </cell>
          <cell r="J478">
            <v>0</v>
          </cell>
        </row>
        <row r="479">
          <cell r="F479">
            <v>600170144</v>
          </cell>
          <cell r="G479" t="str">
            <v>00507474</v>
          </cell>
          <cell r="H479">
            <v>225</v>
          </cell>
          <cell r="I479" t="str">
            <v>SEJOY</v>
          </cell>
          <cell r="J479">
            <v>0</v>
          </cell>
        </row>
        <row r="480">
          <cell r="F480">
            <v>610450671</v>
          </cell>
          <cell r="G480" t="str">
            <v>25700901</v>
          </cell>
          <cell r="H480">
            <v>400</v>
          </cell>
          <cell r="I480" t="str">
            <v>SEJOY</v>
          </cell>
          <cell r="J480">
            <v>0</v>
          </cell>
        </row>
        <row r="481">
          <cell r="F481">
            <v>662104226</v>
          </cell>
          <cell r="G481" t="str">
            <v>75107562</v>
          </cell>
          <cell r="H481">
            <v>25</v>
          </cell>
          <cell r="I481" t="str">
            <v>SEJOY</v>
          </cell>
          <cell r="J481">
            <v>25</v>
          </cell>
        </row>
        <row r="482">
          <cell r="F482">
            <v>691006474</v>
          </cell>
          <cell r="G482" t="str">
            <v>02640007</v>
          </cell>
          <cell r="H482">
            <v>225</v>
          </cell>
          <cell r="I482" t="str">
            <v>SEJOY</v>
          </cell>
          <cell r="J482">
            <v>0</v>
          </cell>
        </row>
        <row r="483">
          <cell r="F483">
            <v>691008256</v>
          </cell>
          <cell r="G483" t="str">
            <v>71294244</v>
          </cell>
          <cell r="H483">
            <v>25</v>
          </cell>
          <cell r="I483" t="str">
            <v>SEJOY</v>
          </cell>
          <cell r="J483">
            <v>25</v>
          </cell>
        </row>
        <row r="484">
          <cell r="F484">
            <v>691008302</v>
          </cell>
          <cell r="G484" t="str">
            <v>71294236</v>
          </cell>
          <cell r="H484">
            <v>325</v>
          </cell>
          <cell r="I484" t="str">
            <v>SEJOY</v>
          </cell>
          <cell r="J484">
            <v>0</v>
          </cell>
        </row>
        <row r="485">
          <cell r="F485">
            <v>691009481</v>
          </cell>
          <cell r="G485" t="str">
            <v>05094518</v>
          </cell>
          <cell r="H485">
            <v>75</v>
          </cell>
          <cell r="I485" t="str">
            <v>SEJOY</v>
          </cell>
          <cell r="J485">
            <v>0</v>
          </cell>
        </row>
        <row r="486">
          <cell r="F486">
            <v>691011737</v>
          </cell>
          <cell r="G486" t="str">
            <v>06831711</v>
          </cell>
          <cell r="H486">
            <v>25</v>
          </cell>
          <cell r="I486" t="str">
            <v>SEJOY</v>
          </cell>
          <cell r="J486">
            <v>0</v>
          </cell>
        </row>
        <row r="487">
          <cell r="F487">
            <v>691011893</v>
          </cell>
          <cell r="G487" t="str">
            <v>06670954</v>
          </cell>
          <cell r="H487">
            <v>25</v>
          </cell>
          <cell r="I487" t="str">
            <v>SEJOY</v>
          </cell>
          <cell r="J487">
            <v>25</v>
          </cell>
        </row>
        <row r="488">
          <cell r="F488">
            <v>691014311</v>
          </cell>
          <cell r="G488" t="str">
            <v>08678111</v>
          </cell>
          <cell r="H488">
            <v>200</v>
          </cell>
          <cell r="I488" t="str">
            <v>SEJOY</v>
          </cell>
          <cell r="J488">
            <v>0</v>
          </cell>
        </row>
        <row r="489">
          <cell r="F489">
            <v>600027791</v>
          </cell>
          <cell r="G489" t="str">
            <v>48665771</v>
          </cell>
          <cell r="H489">
            <v>125</v>
          </cell>
          <cell r="I489" t="str">
            <v>SEJOY</v>
          </cell>
          <cell r="J489">
            <v>0</v>
          </cell>
        </row>
        <row r="490">
          <cell r="F490">
            <v>600007332</v>
          </cell>
          <cell r="G490" t="str">
            <v>49518925</v>
          </cell>
          <cell r="H490">
            <v>525</v>
          </cell>
          <cell r="I490" t="str">
            <v>SEJOY</v>
          </cell>
          <cell r="J490">
            <v>0</v>
          </cell>
        </row>
        <row r="491">
          <cell r="F491">
            <v>600007359</v>
          </cell>
          <cell r="G491" t="str">
            <v>00641014</v>
          </cell>
          <cell r="H491">
            <v>200</v>
          </cell>
          <cell r="I491" t="str">
            <v>SEJOY</v>
          </cell>
          <cell r="J491">
            <v>0</v>
          </cell>
        </row>
        <row r="492">
          <cell r="F492">
            <v>600027864</v>
          </cell>
          <cell r="G492" t="str">
            <v>49521641</v>
          </cell>
          <cell r="H492">
            <v>25</v>
          </cell>
          <cell r="I492" t="str">
            <v>SEJOY</v>
          </cell>
          <cell r="J492">
            <v>0</v>
          </cell>
        </row>
        <row r="493">
          <cell r="F493">
            <v>600047083</v>
          </cell>
          <cell r="G493" t="str">
            <v>70990981</v>
          </cell>
          <cell r="H493">
            <v>50</v>
          </cell>
          <cell r="I493" t="str">
            <v>SEJOY</v>
          </cell>
          <cell r="J493">
            <v>0</v>
          </cell>
        </row>
        <row r="494">
          <cell r="F494">
            <v>600047466</v>
          </cell>
          <cell r="G494" t="str">
            <v>70992312</v>
          </cell>
          <cell r="H494">
            <v>200</v>
          </cell>
          <cell r="I494" t="str">
            <v>SEJOY</v>
          </cell>
          <cell r="J494">
            <v>0</v>
          </cell>
        </row>
        <row r="495">
          <cell r="F495">
            <v>600046826</v>
          </cell>
          <cell r="G495" t="str">
            <v>75002761</v>
          </cell>
          <cell r="H495">
            <v>50</v>
          </cell>
          <cell r="I495" t="str">
            <v>SEJOY</v>
          </cell>
          <cell r="J495">
            <v>0</v>
          </cell>
        </row>
        <row r="496">
          <cell r="F496">
            <v>600046958</v>
          </cell>
          <cell r="G496" t="str">
            <v>70992321</v>
          </cell>
          <cell r="H496">
            <v>25</v>
          </cell>
          <cell r="I496" t="str">
            <v>SEJOY</v>
          </cell>
          <cell r="J496">
            <v>0</v>
          </cell>
        </row>
        <row r="497">
          <cell r="F497">
            <v>600047296</v>
          </cell>
          <cell r="G497" t="str">
            <v>75002744</v>
          </cell>
          <cell r="H497">
            <v>75</v>
          </cell>
          <cell r="I497" t="str">
            <v>SEJOY</v>
          </cell>
          <cell r="J497">
            <v>0</v>
          </cell>
        </row>
        <row r="498">
          <cell r="F498">
            <v>600047334</v>
          </cell>
          <cell r="G498" t="str">
            <v>47009098</v>
          </cell>
          <cell r="H498">
            <v>975</v>
          </cell>
          <cell r="I498" t="str">
            <v>SEJOY</v>
          </cell>
          <cell r="J498">
            <v>0</v>
          </cell>
        </row>
        <row r="499">
          <cell r="F499">
            <v>600047415</v>
          </cell>
          <cell r="G499" t="str">
            <v>71003771</v>
          </cell>
          <cell r="H499">
            <v>125</v>
          </cell>
          <cell r="I499" t="str">
            <v>SEJOY</v>
          </cell>
          <cell r="J499">
            <v>0</v>
          </cell>
        </row>
        <row r="500">
          <cell r="F500">
            <v>600047423</v>
          </cell>
          <cell r="G500" t="str">
            <v>70996598</v>
          </cell>
          <cell r="H500">
            <v>100</v>
          </cell>
          <cell r="I500" t="str">
            <v>SEJOY</v>
          </cell>
          <cell r="J500">
            <v>0</v>
          </cell>
        </row>
        <row r="501">
          <cell r="F501">
            <v>600047571</v>
          </cell>
          <cell r="G501" t="str">
            <v>71010823</v>
          </cell>
          <cell r="H501">
            <v>250</v>
          </cell>
          <cell r="I501" t="str">
            <v>SEJOY</v>
          </cell>
          <cell r="J501">
            <v>0</v>
          </cell>
        </row>
        <row r="502">
          <cell r="F502">
            <v>600047644</v>
          </cell>
          <cell r="G502" t="str">
            <v>71009922</v>
          </cell>
          <cell r="H502">
            <v>1275</v>
          </cell>
          <cell r="I502" t="str">
            <v>SEJOY</v>
          </cell>
          <cell r="J502">
            <v>0</v>
          </cell>
        </row>
        <row r="503">
          <cell r="F503">
            <v>600047652</v>
          </cell>
          <cell r="G503" t="str">
            <v>71008152</v>
          </cell>
          <cell r="H503">
            <v>925</v>
          </cell>
          <cell r="I503" t="str">
            <v>SEJOY</v>
          </cell>
          <cell r="J503">
            <v>0</v>
          </cell>
        </row>
        <row r="504">
          <cell r="F504">
            <v>600047661</v>
          </cell>
          <cell r="G504" t="str">
            <v>71009949</v>
          </cell>
          <cell r="H504">
            <v>675</v>
          </cell>
          <cell r="I504" t="str">
            <v>SEJOY</v>
          </cell>
          <cell r="J504">
            <v>0</v>
          </cell>
        </row>
        <row r="505">
          <cell r="F505">
            <v>600047725</v>
          </cell>
          <cell r="G505" t="str">
            <v>70990972</v>
          </cell>
          <cell r="H505">
            <v>950</v>
          </cell>
          <cell r="I505" t="str">
            <v>SEJOY</v>
          </cell>
          <cell r="J505">
            <v>0</v>
          </cell>
        </row>
        <row r="506">
          <cell r="F506">
            <v>600047768</v>
          </cell>
          <cell r="G506" t="str">
            <v>71003517</v>
          </cell>
          <cell r="H506">
            <v>125</v>
          </cell>
          <cell r="I506" t="str">
            <v>SEJOY</v>
          </cell>
          <cell r="J506">
            <v>0</v>
          </cell>
        </row>
        <row r="507">
          <cell r="F507">
            <v>600047776</v>
          </cell>
          <cell r="G507" t="str">
            <v>71003959</v>
          </cell>
          <cell r="H507">
            <v>75</v>
          </cell>
          <cell r="I507" t="str">
            <v>SEJOY</v>
          </cell>
          <cell r="J507">
            <v>0</v>
          </cell>
        </row>
        <row r="508">
          <cell r="F508">
            <v>600047831</v>
          </cell>
          <cell r="G508" t="str">
            <v>71010319</v>
          </cell>
          <cell r="H508">
            <v>175</v>
          </cell>
          <cell r="I508" t="str">
            <v>SEJOY</v>
          </cell>
          <cell r="J508">
            <v>0</v>
          </cell>
        </row>
        <row r="509">
          <cell r="F509">
            <v>600052681</v>
          </cell>
          <cell r="G509" t="str">
            <v>70998582</v>
          </cell>
          <cell r="H509">
            <v>25</v>
          </cell>
          <cell r="I509" t="str">
            <v>SEJOY</v>
          </cell>
          <cell r="J509">
            <v>0</v>
          </cell>
        </row>
        <row r="510">
          <cell r="F510">
            <v>600053091</v>
          </cell>
          <cell r="G510" t="str">
            <v>70998574</v>
          </cell>
          <cell r="H510">
            <v>100</v>
          </cell>
          <cell r="I510" t="str">
            <v>SEJOY</v>
          </cell>
          <cell r="J510">
            <v>0</v>
          </cell>
        </row>
        <row r="511">
          <cell r="F511">
            <v>613501055</v>
          </cell>
          <cell r="G511" t="str">
            <v>70566542</v>
          </cell>
          <cell r="H511">
            <v>100</v>
          </cell>
          <cell r="I511" t="str">
            <v>SEJOY</v>
          </cell>
          <cell r="J511">
            <v>0</v>
          </cell>
        </row>
        <row r="512">
          <cell r="F512">
            <v>691007420</v>
          </cell>
          <cell r="G512" t="str">
            <v>03198626</v>
          </cell>
          <cell r="H512">
            <v>100</v>
          </cell>
          <cell r="I512" t="str">
            <v>SEJOY</v>
          </cell>
          <cell r="J512">
            <v>0</v>
          </cell>
        </row>
        <row r="513">
          <cell r="F513">
            <v>691007772</v>
          </cell>
          <cell r="G513" t="str">
            <v>71294830</v>
          </cell>
          <cell r="H513">
            <v>25</v>
          </cell>
          <cell r="I513" t="str">
            <v>SEJOY</v>
          </cell>
          <cell r="J513">
            <v>0</v>
          </cell>
        </row>
        <row r="514">
          <cell r="F514">
            <v>600046231</v>
          </cell>
          <cell r="G514" t="str">
            <v>75034930</v>
          </cell>
          <cell r="H514">
            <v>125</v>
          </cell>
          <cell r="I514" t="str">
            <v>SEJOY</v>
          </cell>
          <cell r="J514">
            <v>0</v>
          </cell>
        </row>
        <row r="515">
          <cell r="F515">
            <v>600021785</v>
          </cell>
          <cell r="G515" t="str">
            <v>70836230</v>
          </cell>
          <cell r="H515">
            <v>250</v>
          </cell>
          <cell r="I515" t="str">
            <v>SEJOY</v>
          </cell>
          <cell r="J515">
            <v>0</v>
          </cell>
        </row>
        <row r="516">
          <cell r="F516">
            <v>600021815</v>
          </cell>
          <cell r="G516" t="str">
            <v>70837376</v>
          </cell>
          <cell r="H516">
            <v>50</v>
          </cell>
          <cell r="I516" t="str">
            <v>SEJOY</v>
          </cell>
          <cell r="J516">
            <v>0</v>
          </cell>
        </row>
        <row r="517">
          <cell r="F517">
            <v>600021823</v>
          </cell>
          <cell r="G517" t="str">
            <v>70836213</v>
          </cell>
          <cell r="H517">
            <v>100</v>
          </cell>
          <cell r="I517" t="str">
            <v>SEJOY</v>
          </cell>
          <cell r="J517">
            <v>0</v>
          </cell>
        </row>
        <row r="518">
          <cell r="F518">
            <v>600007219</v>
          </cell>
          <cell r="G518" t="str">
            <v>61924032</v>
          </cell>
          <cell r="H518">
            <v>475</v>
          </cell>
          <cell r="I518" t="str">
            <v>SEJOY</v>
          </cell>
          <cell r="J518">
            <v>0</v>
          </cell>
        </row>
        <row r="519">
          <cell r="F519">
            <v>600007286</v>
          </cell>
          <cell r="G519" t="str">
            <v>61924059</v>
          </cell>
          <cell r="H519">
            <v>825</v>
          </cell>
          <cell r="I519" t="str">
            <v>SEJOY</v>
          </cell>
          <cell r="J519">
            <v>0</v>
          </cell>
        </row>
        <row r="520">
          <cell r="F520">
            <v>600007294</v>
          </cell>
          <cell r="G520" t="str">
            <v>00509965</v>
          </cell>
          <cell r="H520">
            <v>1150</v>
          </cell>
          <cell r="I520" t="str">
            <v>SEJOY</v>
          </cell>
          <cell r="J520">
            <v>0</v>
          </cell>
        </row>
        <row r="521">
          <cell r="F521">
            <v>600046346</v>
          </cell>
          <cell r="G521" t="str">
            <v>70877572</v>
          </cell>
          <cell r="H521">
            <v>1200</v>
          </cell>
          <cell r="I521" t="str">
            <v>SEJOY</v>
          </cell>
          <cell r="J521">
            <v>0</v>
          </cell>
        </row>
        <row r="522">
          <cell r="F522">
            <v>600046141</v>
          </cell>
          <cell r="G522" t="str">
            <v>71002103</v>
          </cell>
          <cell r="H522">
            <v>125</v>
          </cell>
          <cell r="I522" t="str">
            <v>SEJOY</v>
          </cell>
          <cell r="J522">
            <v>0</v>
          </cell>
        </row>
        <row r="523">
          <cell r="F523">
            <v>600046044</v>
          </cell>
          <cell r="G523" t="str">
            <v>75032881</v>
          </cell>
          <cell r="H523">
            <v>25</v>
          </cell>
          <cell r="I523" t="str">
            <v>SEJOY</v>
          </cell>
          <cell r="J523">
            <v>25</v>
          </cell>
        </row>
        <row r="524">
          <cell r="F524">
            <v>600045790</v>
          </cell>
          <cell r="G524" t="str">
            <v>75034883</v>
          </cell>
          <cell r="H524">
            <v>50</v>
          </cell>
          <cell r="I524" t="str">
            <v>SEJOY</v>
          </cell>
          <cell r="J524">
            <v>0</v>
          </cell>
        </row>
        <row r="525">
          <cell r="F525">
            <v>600045897</v>
          </cell>
          <cell r="G525" t="str">
            <v>71006567</v>
          </cell>
          <cell r="H525">
            <v>25</v>
          </cell>
          <cell r="I525" t="str">
            <v>SEJOY</v>
          </cell>
          <cell r="J525">
            <v>25</v>
          </cell>
        </row>
        <row r="526">
          <cell r="F526">
            <v>600045960</v>
          </cell>
          <cell r="G526" t="str">
            <v>70993556</v>
          </cell>
          <cell r="H526">
            <v>25</v>
          </cell>
          <cell r="I526" t="str">
            <v>SEJOY</v>
          </cell>
          <cell r="J526">
            <v>0</v>
          </cell>
        </row>
        <row r="527">
          <cell r="F527">
            <v>600045951</v>
          </cell>
          <cell r="G527" t="str">
            <v>70877513</v>
          </cell>
          <cell r="H527">
            <v>25</v>
          </cell>
          <cell r="I527" t="str">
            <v>SEJOY</v>
          </cell>
          <cell r="J527">
            <v>25</v>
          </cell>
        </row>
        <row r="528">
          <cell r="F528">
            <v>600046087</v>
          </cell>
          <cell r="G528" t="str">
            <v>75032937</v>
          </cell>
          <cell r="H528">
            <v>25</v>
          </cell>
          <cell r="I528" t="str">
            <v>SEJOY</v>
          </cell>
          <cell r="J528">
            <v>0</v>
          </cell>
        </row>
        <row r="529">
          <cell r="F529">
            <v>600046095</v>
          </cell>
          <cell r="G529" t="str">
            <v>75032929</v>
          </cell>
          <cell r="H529">
            <v>25</v>
          </cell>
          <cell r="I529" t="str">
            <v>SEJOY</v>
          </cell>
          <cell r="J529">
            <v>0</v>
          </cell>
        </row>
        <row r="530">
          <cell r="F530">
            <v>600046265</v>
          </cell>
          <cell r="G530" t="str">
            <v>70989591</v>
          </cell>
          <cell r="H530">
            <v>100</v>
          </cell>
          <cell r="I530" t="str">
            <v>SEJOY</v>
          </cell>
          <cell r="J530">
            <v>100</v>
          </cell>
        </row>
        <row r="531">
          <cell r="F531">
            <v>600046281</v>
          </cell>
          <cell r="G531" t="str">
            <v>75030748</v>
          </cell>
          <cell r="H531">
            <v>50</v>
          </cell>
          <cell r="I531" t="str">
            <v>SEJOY</v>
          </cell>
          <cell r="J531">
            <v>0</v>
          </cell>
        </row>
        <row r="532">
          <cell r="F532">
            <v>600046303</v>
          </cell>
          <cell r="G532" t="str">
            <v>75032902</v>
          </cell>
          <cell r="H532">
            <v>325</v>
          </cell>
          <cell r="I532" t="str">
            <v>SEJOY</v>
          </cell>
          <cell r="J532">
            <v>0</v>
          </cell>
        </row>
        <row r="533">
          <cell r="F533">
            <v>600046320</v>
          </cell>
          <cell r="G533" t="str">
            <v>70877564</v>
          </cell>
          <cell r="H533">
            <v>350</v>
          </cell>
          <cell r="I533" t="str">
            <v>SEJOY</v>
          </cell>
          <cell r="J533">
            <v>0</v>
          </cell>
        </row>
        <row r="534">
          <cell r="F534">
            <v>600046371</v>
          </cell>
          <cell r="G534" t="str">
            <v>75034433</v>
          </cell>
          <cell r="H534">
            <v>75</v>
          </cell>
          <cell r="I534" t="str">
            <v>SEJOY</v>
          </cell>
          <cell r="J534">
            <v>0</v>
          </cell>
        </row>
        <row r="535">
          <cell r="F535">
            <v>600046389</v>
          </cell>
          <cell r="G535" t="str">
            <v>75034964</v>
          </cell>
          <cell r="H535">
            <v>275</v>
          </cell>
          <cell r="I535" t="str">
            <v>SEJOY</v>
          </cell>
          <cell r="J535">
            <v>0</v>
          </cell>
        </row>
        <row r="536">
          <cell r="F536">
            <v>600046397</v>
          </cell>
          <cell r="G536" t="str">
            <v>70989052</v>
          </cell>
          <cell r="H536">
            <v>425</v>
          </cell>
          <cell r="I536" t="str">
            <v>SEJOY</v>
          </cell>
          <cell r="J536">
            <v>0</v>
          </cell>
        </row>
        <row r="537">
          <cell r="F537">
            <v>600046435</v>
          </cell>
          <cell r="G537" t="str">
            <v>70989745</v>
          </cell>
          <cell r="H537">
            <v>275</v>
          </cell>
          <cell r="I537" t="str">
            <v>SEJOY</v>
          </cell>
          <cell r="J537">
            <v>275</v>
          </cell>
        </row>
        <row r="538">
          <cell r="F538">
            <v>600046443</v>
          </cell>
          <cell r="G538" t="str">
            <v>75032911</v>
          </cell>
          <cell r="H538">
            <v>1125</v>
          </cell>
          <cell r="I538" t="str">
            <v>SEJOY</v>
          </cell>
          <cell r="J538">
            <v>0</v>
          </cell>
        </row>
        <row r="539">
          <cell r="F539">
            <v>600046460</v>
          </cell>
          <cell r="G539" t="str">
            <v>48670804</v>
          </cell>
          <cell r="H539">
            <v>400</v>
          </cell>
          <cell r="I539" t="str">
            <v>SEJOY</v>
          </cell>
          <cell r="J539">
            <v>0</v>
          </cell>
        </row>
        <row r="540">
          <cell r="F540">
            <v>600046532</v>
          </cell>
          <cell r="G540" t="str">
            <v>71002731</v>
          </cell>
          <cell r="H540">
            <v>25</v>
          </cell>
          <cell r="I540" t="str">
            <v>SEJOY</v>
          </cell>
          <cell r="J540">
            <v>0</v>
          </cell>
        </row>
        <row r="541">
          <cell r="F541">
            <v>613400445</v>
          </cell>
          <cell r="G541" t="str">
            <v>71000615</v>
          </cell>
          <cell r="H541">
            <v>50</v>
          </cell>
          <cell r="I541" t="str">
            <v>SEJOY</v>
          </cell>
          <cell r="J541">
            <v>50</v>
          </cell>
        </row>
        <row r="542">
          <cell r="F542">
            <v>650065484</v>
          </cell>
          <cell r="G542" t="str">
            <v>71001131</v>
          </cell>
          <cell r="H542">
            <v>900</v>
          </cell>
          <cell r="I542" t="str">
            <v>SEJOY</v>
          </cell>
          <cell r="J542">
            <v>0</v>
          </cell>
        </row>
        <row r="543">
          <cell r="F543">
            <v>650065522</v>
          </cell>
          <cell r="G543" t="str">
            <v>71002090</v>
          </cell>
          <cell r="H543">
            <v>925</v>
          </cell>
          <cell r="I543" t="str">
            <v>SEJOY</v>
          </cell>
          <cell r="J543">
            <v>0</v>
          </cell>
        </row>
        <row r="544">
          <cell r="F544">
            <v>662000391</v>
          </cell>
          <cell r="G544" t="str">
            <v>71190091</v>
          </cell>
          <cell r="H544">
            <v>25</v>
          </cell>
          <cell r="I544" t="str">
            <v>SEJOY</v>
          </cell>
          <cell r="J544">
            <v>25</v>
          </cell>
        </row>
        <row r="545">
          <cell r="F545">
            <v>691004200</v>
          </cell>
          <cell r="G545" t="str">
            <v>71342249</v>
          </cell>
          <cell r="H545">
            <v>25</v>
          </cell>
          <cell r="I545" t="str">
            <v>SEJOY</v>
          </cell>
          <cell r="J545">
            <v>25</v>
          </cell>
        </row>
        <row r="546">
          <cell r="F546">
            <v>691006199</v>
          </cell>
          <cell r="G546" t="str">
            <v>02457105</v>
          </cell>
          <cell r="H546">
            <v>325</v>
          </cell>
          <cell r="I546" t="str">
            <v>SEJOY</v>
          </cell>
          <cell r="J546">
            <v>0</v>
          </cell>
        </row>
        <row r="547">
          <cell r="F547">
            <v>691010901</v>
          </cell>
          <cell r="G547" t="str">
            <v>06321577</v>
          </cell>
          <cell r="H547">
            <v>125</v>
          </cell>
          <cell r="I547" t="str">
            <v>SEJOY</v>
          </cell>
          <cell r="J547">
            <v>0</v>
          </cell>
        </row>
        <row r="548">
          <cell r="F548">
            <v>600027821</v>
          </cell>
          <cell r="G548" t="str">
            <v>49543261</v>
          </cell>
          <cell r="H548">
            <v>50</v>
          </cell>
          <cell r="I548" t="str">
            <v>SEJOY</v>
          </cell>
          <cell r="J548">
            <v>0</v>
          </cell>
        </row>
        <row r="549">
          <cell r="F549">
            <v>600021947</v>
          </cell>
          <cell r="G549" t="str">
            <v>70837384</v>
          </cell>
          <cell r="H549">
            <v>175</v>
          </cell>
          <cell r="I549" t="str">
            <v>SEJOY</v>
          </cell>
          <cell r="J549">
            <v>0</v>
          </cell>
        </row>
        <row r="550">
          <cell r="F550">
            <v>600050947</v>
          </cell>
          <cell r="G550" t="str">
            <v>61631914</v>
          </cell>
          <cell r="H550">
            <v>450</v>
          </cell>
          <cell r="I550" t="str">
            <v>SEJOY</v>
          </cell>
          <cell r="J550">
            <v>0</v>
          </cell>
        </row>
        <row r="551">
          <cell r="F551">
            <v>600007651</v>
          </cell>
          <cell r="G551" t="str">
            <v>00663565</v>
          </cell>
          <cell r="H551">
            <v>550</v>
          </cell>
          <cell r="I551" t="str">
            <v>SEJOY</v>
          </cell>
          <cell r="J551">
            <v>0</v>
          </cell>
        </row>
        <row r="552">
          <cell r="F552">
            <v>600007669</v>
          </cell>
          <cell r="G552" t="str">
            <v>62444646</v>
          </cell>
          <cell r="H552">
            <v>325</v>
          </cell>
          <cell r="I552" t="str">
            <v>SEJOY</v>
          </cell>
          <cell r="J552">
            <v>0</v>
          </cell>
        </row>
        <row r="553">
          <cell r="F553">
            <v>600051099</v>
          </cell>
          <cell r="G553" t="str">
            <v>75034476</v>
          </cell>
          <cell r="H553">
            <v>25</v>
          </cell>
          <cell r="I553" t="str">
            <v>SEJOY</v>
          </cell>
          <cell r="J553">
            <v>0</v>
          </cell>
        </row>
        <row r="554">
          <cell r="F554">
            <v>600050271</v>
          </cell>
          <cell r="G554" t="str">
            <v>75030934</v>
          </cell>
          <cell r="H554">
            <v>25</v>
          </cell>
          <cell r="I554" t="str">
            <v>SEJOY</v>
          </cell>
          <cell r="J554">
            <v>0</v>
          </cell>
        </row>
        <row r="555">
          <cell r="F555">
            <v>600050432</v>
          </cell>
          <cell r="G555" t="str">
            <v>75031574</v>
          </cell>
          <cell r="H555">
            <v>25</v>
          </cell>
          <cell r="I555" t="str">
            <v>SEJOY</v>
          </cell>
          <cell r="J555">
            <v>25</v>
          </cell>
        </row>
        <row r="556">
          <cell r="F556">
            <v>600050165</v>
          </cell>
          <cell r="G556" t="str">
            <v>75034468</v>
          </cell>
          <cell r="H556">
            <v>25</v>
          </cell>
          <cell r="I556" t="str">
            <v>SEJOY</v>
          </cell>
          <cell r="J556">
            <v>0</v>
          </cell>
        </row>
        <row r="557">
          <cell r="F557">
            <v>600050297</v>
          </cell>
          <cell r="G557" t="str">
            <v>70991308</v>
          </cell>
          <cell r="H557">
            <v>50</v>
          </cell>
          <cell r="I557" t="str">
            <v>SEJOY</v>
          </cell>
          <cell r="J557">
            <v>50</v>
          </cell>
        </row>
        <row r="558">
          <cell r="F558">
            <v>600050301</v>
          </cell>
          <cell r="G558" t="str">
            <v>70991332</v>
          </cell>
          <cell r="H558">
            <v>25</v>
          </cell>
          <cell r="I558" t="str">
            <v>SEJOY</v>
          </cell>
          <cell r="J558">
            <v>0</v>
          </cell>
        </row>
        <row r="559">
          <cell r="F559">
            <v>600050475</v>
          </cell>
          <cell r="G559" t="str">
            <v>70991235</v>
          </cell>
          <cell r="H559">
            <v>25</v>
          </cell>
          <cell r="I559" t="str">
            <v>SEJOY</v>
          </cell>
          <cell r="J559">
            <v>0</v>
          </cell>
        </row>
        <row r="560">
          <cell r="F560">
            <v>600050521</v>
          </cell>
          <cell r="G560" t="str">
            <v>70991324</v>
          </cell>
          <cell r="H560">
            <v>25</v>
          </cell>
          <cell r="I560" t="str">
            <v>SEJOY</v>
          </cell>
          <cell r="J560">
            <v>0</v>
          </cell>
        </row>
        <row r="561">
          <cell r="F561">
            <v>600050696</v>
          </cell>
          <cell r="G561" t="str">
            <v>61631493</v>
          </cell>
          <cell r="H561">
            <v>1150</v>
          </cell>
          <cell r="I561" t="str">
            <v>SEJOY</v>
          </cell>
          <cell r="J561">
            <v>0</v>
          </cell>
        </row>
        <row r="562">
          <cell r="F562">
            <v>600050718</v>
          </cell>
          <cell r="G562" t="str">
            <v>70991278</v>
          </cell>
          <cell r="H562">
            <v>175</v>
          </cell>
          <cell r="I562" t="str">
            <v>SEJOY</v>
          </cell>
          <cell r="J562">
            <v>0</v>
          </cell>
        </row>
        <row r="563">
          <cell r="F563">
            <v>600050831</v>
          </cell>
          <cell r="G563" t="str">
            <v>61632171</v>
          </cell>
          <cell r="H563">
            <v>950</v>
          </cell>
          <cell r="I563" t="str">
            <v>SEJOY</v>
          </cell>
          <cell r="J563">
            <v>0</v>
          </cell>
        </row>
        <row r="564">
          <cell r="F564">
            <v>600051005</v>
          </cell>
          <cell r="G564" t="str">
            <v>61632244</v>
          </cell>
          <cell r="H564">
            <v>1150</v>
          </cell>
          <cell r="I564" t="str">
            <v>SEJOY</v>
          </cell>
          <cell r="J564">
            <v>0</v>
          </cell>
        </row>
        <row r="565">
          <cell r="F565">
            <v>662103351</v>
          </cell>
          <cell r="G565" t="str">
            <v>75072441</v>
          </cell>
          <cell r="H565">
            <v>75</v>
          </cell>
          <cell r="I565" t="str">
            <v>SEJOY</v>
          </cell>
          <cell r="J565">
            <v>0</v>
          </cell>
        </row>
        <row r="566">
          <cell r="F566">
            <v>691001511</v>
          </cell>
          <cell r="G566" t="str">
            <v>72055758</v>
          </cell>
          <cell r="H566">
            <v>275</v>
          </cell>
          <cell r="I566" t="str">
            <v>SEJOY</v>
          </cell>
          <cell r="J566">
            <v>0</v>
          </cell>
        </row>
        <row r="567">
          <cell r="F567">
            <v>691003246</v>
          </cell>
          <cell r="G567" t="str">
            <v>72536691</v>
          </cell>
          <cell r="H567">
            <v>50</v>
          </cell>
          <cell r="I567" t="str">
            <v>SEJOY</v>
          </cell>
          <cell r="J567">
            <v>0</v>
          </cell>
        </row>
        <row r="568">
          <cell r="F568">
            <v>691005389</v>
          </cell>
          <cell r="G568" t="str">
            <v>21551472</v>
          </cell>
          <cell r="H568">
            <v>1925</v>
          </cell>
          <cell r="I568" t="str">
            <v>SEJOY</v>
          </cell>
          <cell r="J568">
            <v>0</v>
          </cell>
        </row>
        <row r="569">
          <cell r="F569">
            <v>600007383</v>
          </cell>
          <cell r="G569" t="str">
            <v>00069221</v>
          </cell>
          <cell r="H569">
            <v>375</v>
          </cell>
          <cell r="I569" t="str">
            <v>SEJOY</v>
          </cell>
          <cell r="J569">
            <v>0</v>
          </cell>
        </row>
        <row r="570">
          <cell r="F570">
            <v>600019535</v>
          </cell>
          <cell r="G570" t="str">
            <v>25767020</v>
          </cell>
          <cell r="H570">
            <v>250</v>
          </cell>
          <cell r="I570" t="str">
            <v>SEJOY</v>
          </cell>
          <cell r="J570">
            <v>0</v>
          </cell>
        </row>
        <row r="571">
          <cell r="F571">
            <v>600007375</v>
          </cell>
          <cell r="G571" t="str">
            <v>49518933</v>
          </cell>
          <cell r="H571">
            <v>325</v>
          </cell>
          <cell r="I571" t="str">
            <v>SEJOY</v>
          </cell>
          <cell r="J571">
            <v>325</v>
          </cell>
        </row>
        <row r="572">
          <cell r="F572">
            <v>600007391</v>
          </cell>
          <cell r="G572" t="str">
            <v>00069540</v>
          </cell>
          <cell r="H572">
            <v>250</v>
          </cell>
          <cell r="I572" t="str">
            <v>SEJOY</v>
          </cell>
          <cell r="J572">
            <v>0</v>
          </cell>
        </row>
        <row r="573">
          <cell r="F573">
            <v>600046923</v>
          </cell>
          <cell r="G573" t="str">
            <v>71005846</v>
          </cell>
          <cell r="H573">
            <v>25</v>
          </cell>
          <cell r="I573" t="str">
            <v>SEJOY</v>
          </cell>
          <cell r="J573">
            <v>25</v>
          </cell>
        </row>
        <row r="574">
          <cell r="F574">
            <v>600047172</v>
          </cell>
          <cell r="G574" t="str">
            <v>71000267</v>
          </cell>
          <cell r="H574">
            <v>25</v>
          </cell>
          <cell r="I574" t="str">
            <v>SEJOY</v>
          </cell>
          <cell r="J574">
            <v>0</v>
          </cell>
        </row>
        <row r="575">
          <cell r="F575">
            <v>600047300</v>
          </cell>
          <cell r="G575" t="str">
            <v>75033518</v>
          </cell>
          <cell r="H575">
            <v>25</v>
          </cell>
          <cell r="I575" t="str">
            <v>SEJOY</v>
          </cell>
          <cell r="J575">
            <v>25</v>
          </cell>
        </row>
        <row r="576">
          <cell r="F576">
            <v>600047504</v>
          </cell>
          <cell r="G576" t="str">
            <v>70999317</v>
          </cell>
          <cell r="H576">
            <v>100</v>
          </cell>
          <cell r="I576" t="str">
            <v>SEJOY</v>
          </cell>
          <cell r="J576">
            <v>0</v>
          </cell>
        </row>
        <row r="577">
          <cell r="F577">
            <v>600046893</v>
          </cell>
          <cell r="G577" t="str">
            <v>75033496</v>
          </cell>
          <cell r="H577">
            <v>25</v>
          </cell>
          <cell r="I577" t="str">
            <v>SEJOY</v>
          </cell>
          <cell r="J577">
            <v>25</v>
          </cell>
        </row>
        <row r="578">
          <cell r="F578">
            <v>600046907</v>
          </cell>
          <cell r="G578" t="str">
            <v>75033488</v>
          </cell>
          <cell r="H578">
            <v>50</v>
          </cell>
          <cell r="I578" t="str">
            <v>SEJOY</v>
          </cell>
          <cell r="J578">
            <v>50</v>
          </cell>
        </row>
        <row r="579">
          <cell r="F579">
            <v>600047075</v>
          </cell>
          <cell r="G579" t="str">
            <v>71002821</v>
          </cell>
          <cell r="H579">
            <v>25</v>
          </cell>
          <cell r="I579" t="str">
            <v>SEJOY</v>
          </cell>
          <cell r="J579">
            <v>25</v>
          </cell>
        </row>
        <row r="580">
          <cell r="F580">
            <v>600047237</v>
          </cell>
          <cell r="G580" t="str">
            <v>75033500</v>
          </cell>
          <cell r="H580">
            <v>25</v>
          </cell>
          <cell r="I580" t="str">
            <v>SEJOY</v>
          </cell>
          <cell r="J580">
            <v>25</v>
          </cell>
        </row>
        <row r="581">
          <cell r="F581">
            <v>600047318</v>
          </cell>
          <cell r="G581" t="str">
            <v>75033470</v>
          </cell>
          <cell r="H581">
            <v>75</v>
          </cell>
          <cell r="I581" t="str">
            <v>SEJOY</v>
          </cell>
          <cell r="J581">
            <v>75</v>
          </cell>
        </row>
        <row r="582">
          <cell r="F582">
            <v>600047351</v>
          </cell>
          <cell r="G582" t="str">
            <v>47011319</v>
          </cell>
          <cell r="H582">
            <v>1100</v>
          </cell>
          <cell r="I582" t="str">
            <v>SEJOY</v>
          </cell>
          <cell r="J582">
            <v>1100</v>
          </cell>
        </row>
        <row r="583">
          <cell r="F583">
            <v>600047369</v>
          </cell>
          <cell r="G583" t="str">
            <v>47011327</v>
          </cell>
          <cell r="H583">
            <v>775</v>
          </cell>
          <cell r="I583" t="str">
            <v>SEJOY</v>
          </cell>
          <cell r="J583">
            <v>0</v>
          </cell>
        </row>
        <row r="584">
          <cell r="F584">
            <v>600047377</v>
          </cell>
          <cell r="G584" t="str">
            <v>47011335</v>
          </cell>
          <cell r="H584">
            <v>175</v>
          </cell>
          <cell r="I584" t="str">
            <v>SEJOY</v>
          </cell>
          <cell r="J584">
            <v>0</v>
          </cell>
        </row>
        <row r="585">
          <cell r="F585">
            <v>600047385</v>
          </cell>
          <cell r="G585" t="str">
            <v>47011343</v>
          </cell>
          <cell r="H585">
            <v>1250</v>
          </cell>
          <cell r="I585" t="str">
            <v>SEJOY</v>
          </cell>
          <cell r="J585">
            <v>0</v>
          </cell>
        </row>
        <row r="586">
          <cell r="F586">
            <v>600047393</v>
          </cell>
          <cell r="G586" t="str">
            <v>47011351</v>
          </cell>
          <cell r="H586">
            <v>450</v>
          </cell>
          <cell r="I586" t="str">
            <v>SEJOY</v>
          </cell>
          <cell r="J586">
            <v>0</v>
          </cell>
        </row>
        <row r="587">
          <cell r="F587">
            <v>600047431</v>
          </cell>
          <cell r="G587" t="str">
            <v>71004505</v>
          </cell>
          <cell r="H587">
            <v>150</v>
          </cell>
          <cell r="I587" t="str">
            <v>SEJOY</v>
          </cell>
          <cell r="J587">
            <v>0</v>
          </cell>
        </row>
        <row r="588">
          <cell r="F588">
            <v>600047440</v>
          </cell>
          <cell r="G588" t="str">
            <v>70992517</v>
          </cell>
          <cell r="H588">
            <v>75</v>
          </cell>
          <cell r="I588" t="str">
            <v>SEJOY</v>
          </cell>
          <cell r="J588">
            <v>0</v>
          </cell>
        </row>
        <row r="589">
          <cell r="F589">
            <v>600047458</v>
          </cell>
          <cell r="G589" t="str">
            <v>75034280</v>
          </cell>
          <cell r="H589">
            <v>50</v>
          </cell>
          <cell r="I589" t="str">
            <v>SEJOY</v>
          </cell>
          <cell r="J589">
            <v>0</v>
          </cell>
        </row>
        <row r="590">
          <cell r="F590">
            <v>600047482</v>
          </cell>
          <cell r="G590" t="str">
            <v>71006630</v>
          </cell>
          <cell r="H590">
            <v>100</v>
          </cell>
          <cell r="I590" t="str">
            <v>SEJOY</v>
          </cell>
          <cell r="J590">
            <v>0</v>
          </cell>
        </row>
        <row r="591">
          <cell r="F591">
            <v>600047491</v>
          </cell>
          <cell r="G591" t="str">
            <v>71002839</v>
          </cell>
          <cell r="H591">
            <v>125</v>
          </cell>
          <cell r="I591" t="str">
            <v>SEJOY</v>
          </cell>
          <cell r="J591">
            <v>0</v>
          </cell>
        </row>
        <row r="592">
          <cell r="F592">
            <v>600047521</v>
          </cell>
          <cell r="G592" t="str">
            <v>71000623</v>
          </cell>
          <cell r="H592">
            <v>75</v>
          </cell>
          <cell r="I592" t="str">
            <v>SEJOY</v>
          </cell>
          <cell r="J592">
            <v>0</v>
          </cell>
        </row>
        <row r="593">
          <cell r="F593">
            <v>600047539</v>
          </cell>
          <cell r="G593" t="str">
            <v>71009981</v>
          </cell>
          <cell r="H593">
            <v>100</v>
          </cell>
          <cell r="I593" t="str">
            <v>SEJOY</v>
          </cell>
          <cell r="J593">
            <v>0</v>
          </cell>
        </row>
        <row r="594">
          <cell r="F594">
            <v>600047555</v>
          </cell>
          <cell r="G594" t="str">
            <v>70997314</v>
          </cell>
          <cell r="H594">
            <v>50</v>
          </cell>
          <cell r="I594" t="str">
            <v>SEJOY</v>
          </cell>
          <cell r="J594">
            <v>0</v>
          </cell>
        </row>
        <row r="595">
          <cell r="F595">
            <v>600047563</v>
          </cell>
          <cell r="G595" t="str">
            <v>75002884</v>
          </cell>
          <cell r="H595">
            <v>125</v>
          </cell>
          <cell r="I595" t="str">
            <v>SEJOY</v>
          </cell>
          <cell r="J595">
            <v>0</v>
          </cell>
        </row>
        <row r="596">
          <cell r="F596">
            <v>600047601</v>
          </cell>
          <cell r="G596" t="str">
            <v>70986797</v>
          </cell>
          <cell r="H596">
            <v>275</v>
          </cell>
          <cell r="I596" t="str">
            <v>SEJOY</v>
          </cell>
          <cell r="J596">
            <v>0</v>
          </cell>
        </row>
        <row r="597">
          <cell r="F597">
            <v>600047610</v>
          </cell>
          <cell r="G597" t="str">
            <v>71001620</v>
          </cell>
          <cell r="H597">
            <v>575</v>
          </cell>
          <cell r="I597" t="str">
            <v>SEJOY</v>
          </cell>
          <cell r="J597">
            <v>0</v>
          </cell>
        </row>
        <row r="598">
          <cell r="F598">
            <v>600047628</v>
          </cell>
          <cell r="G598" t="str">
            <v>71009892</v>
          </cell>
          <cell r="H598">
            <v>375</v>
          </cell>
          <cell r="I598" t="str">
            <v>SEJOY</v>
          </cell>
          <cell r="J598">
            <v>0</v>
          </cell>
        </row>
        <row r="599">
          <cell r="F599">
            <v>600047679</v>
          </cell>
          <cell r="G599" t="str">
            <v>49519026</v>
          </cell>
          <cell r="H599">
            <v>225</v>
          </cell>
          <cell r="I599" t="str">
            <v>SEJOY</v>
          </cell>
          <cell r="J599">
            <v>0</v>
          </cell>
        </row>
        <row r="600">
          <cell r="F600">
            <v>600047687</v>
          </cell>
          <cell r="G600" t="str">
            <v>70989044</v>
          </cell>
          <cell r="H600">
            <v>325</v>
          </cell>
          <cell r="I600" t="str">
            <v>SEJOY</v>
          </cell>
          <cell r="J600">
            <v>0</v>
          </cell>
        </row>
        <row r="601">
          <cell r="F601">
            <v>600047695</v>
          </cell>
          <cell r="G601" t="str">
            <v>67799400</v>
          </cell>
          <cell r="H601">
            <v>600</v>
          </cell>
          <cell r="I601" t="str">
            <v>SEJOY</v>
          </cell>
          <cell r="J601">
            <v>300</v>
          </cell>
        </row>
        <row r="602">
          <cell r="F602">
            <v>600047750</v>
          </cell>
          <cell r="G602" t="str">
            <v>71004441</v>
          </cell>
          <cell r="H602">
            <v>75</v>
          </cell>
          <cell r="I602" t="str">
            <v>SEJOY</v>
          </cell>
          <cell r="J602">
            <v>0</v>
          </cell>
        </row>
        <row r="603">
          <cell r="F603">
            <v>600047784</v>
          </cell>
          <cell r="G603" t="str">
            <v>71000241</v>
          </cell>
          <cell r="H603">
            <v>475</v>
          </cell>
          <cell r="I603" t="str">
            <v>SEJOY</v>
          </cell>
          <cell r="J603">
            <v>0</v>
          </cell>
        </row>
        <row r="604">
          <cell r="F604">
            <v>600047822</v>
          </cell>
          <cell r="G604" t="str">
            <v>47011297</v>
          </cell>
          <cell r="H604">
            <v>200</v>
          </cell>
          <cell r="I604" t="str">
            <v>SEJOY</v>
          </cell>
          <cell r="J604">
            <v>0</v>
          </cell>
        </row>
        <row r="605">
          <cell r="F605">
            <v>600047962</v>
          </cell>
          <cell r="G605" t="str">
            <v>75033534</v>
          </cell>
          <cell r="H605">
            <v>50</v>
          </cell>
          <cell r="I605" t="str">
            <v>SEJOY</v>
          </cell>
          <cell r="J605">
            <v>50</v>
          </cell>
        </row>
        <row r="606">
          <cell r="F606">
            <v>600170161</v>
          </cell>
          <cell r="G606" t="str">
            <v>00640930</v>
          </cell>
          <cell r="H606">
            <v>575</v>
          </cell>
          <cell r="I606" t="str">
            <v>SEJOY</v>
          </cell>
          <cell r="J606">
            <v>0</v>
          </cell>
        </row>
        <row r="607">
          <cell r="F607">
            <v>691004447</v>
          </cell>
          <cell r="G607" t="str">
            <v>72568551</v>
          </cell>
          <cell r="H607">
            <v>25</v>
          </cell>
          <cell r="I607" t="str">
            <v>SEJOY</v>
          </cell>
          <cell r="J607">
            <v>0</v>
          </cell>
        </row>
        <row r="608">
          <cell r="F608">
            <v>691004471</v>
          </cell>
          <cell r="G608" t="str">
            <v>72567040</v>
          </cell>
          <cell r="H608">
            <v>25</v>
          </cell>
          <cell r="I608" t="str">
            <v>SEJOY</v>
          </cell>
          <cell r="J608">
            <v>25</v>
          </cell>
        </row>
        <row r="609">
          <cell r="F609">
            <v>691011788</v>
          </cell>
          <cell r="G609" t="str">
            <v>06228640</v>
          </cell>
          <cell r="H609">
            <v>175</v>
          </cell>
          <cell r="I609" t="str">
            <v>SEJOY</v>
          </cell>
          <cell r="J609">
            <v>0</v>
          </cell>
        </row>
        <row r="610">
          <cell r="F610">
            <v>600027872</v>
          </cell>
          <cell r="G610" t="str">
            <v>49518879</v>
          </cell>
          <cell r="H610">
            <v>100</v>
          </cell>
          <cell r="I610" t="str">
            <v>SEJOY</v>
          </cell>
          <cell r="J610">
            <v>0</v>
          </cell>
        </row>
        <row r="611">
          <cell r="F611">
            <v>600027881</v>
          </cell>
          <cell r="G611" t="str">
            <v>48682161</v>
          </cell>
          <cell r="H611">
            <v>50</v>
          </cell>
          <cell r="I611" t="str">
            <v>SEJOY</v>
          </cell>
          <cell r="J611">
            <v>0</v>
          </cell>
        </row>
        <row r="612">
          <cell r="F612">
            <v>600032621</v>
          </cell>
          <cell r="G612" t="str">
            <v>25651676</v>
          </cell>
          <cell r="H612">
            <v>25</v>
          </cell>
          <cell r="I612" t="str">
            <v>SEJOY</v>
          </cell>
          <cell r="J612">
            <v>0</v>
          </cell>
        </row>
        <row r="613">
          <cell r="F613">
            <v>600021858</v>
          </cell>
          <cell r="G613" t="str">
            <v>70836221</v>
          </cell>
          <cell r="H613">
            <v>50</v>
          </cell>
          <cell r="I613" t="str">
            <v>SEJOY</v>
          </cell>
          <cell r="J613">
            <v>0</v>
          </cell>
        </row>
        <row r="614">
          <cell r="F614">
            <v>600021874</v>
          </cell>
          <cell r="G614" t="str">
            <v>70838143</v>
          </cell>
          <cell r="H614">
            <v>25</v>
          </cell>
          <cell r="I614" t="str">
            <v>SEJOY</v>
          </cell>
          <cell r="J614">
            <v>25</v>
          </cell>
        </row>
        <row r="615">
          <cell r="F615">
            <v>600021904</v>
          </cell>
          <cell r="G615" t="str">
            <v>70837279</v>
          </cell>
          <cell r="H615">
            <v>150</v>
          </cell>
          <cell r="I615" t="str">
            <v>SEJOY</v>
          </cell>
          <cell r="J615">
            <v>0</v>
          </cell>
        </row>
        <row r="616">
          <cell r="F616">
            <v>600019543</v>
          </cell>
          <cell r="G616" t="str">
            <v>00066711</v>
          </cell>
          <cell r="H616">
            <v>625</v>
          </cell>
          <cell r="I616" t="str">
            <v>SEJOY</v>
          </cell>
          <cell r="J616">
            <v>0</v>
          </cell>
        </row>
        <row r="617">
          <cell r="F617">
            <v>691009139</v>
          </cell>
          <cell r="G617" t="str">
            <v>04743920</v>
          </cell>
          <cell r="H617">
            <v>75</v>
          </cell>
          <cell r="I617" t="str">
            <v>SEJOY</v>
          </cell>
          <cell r="J617">
            <v>0</v>
          </cell>
        </row>
        <row r="618">
          <cell r="F618">
            <v>600007413</v>
          </cell>
          <cell r="G618" t="str">
            <v>62486012</v>
          </cell>
          <cell r="H618">
            <v>650</v>
          </cell>
          <cell r="I618" t="str">
            <v>SEJOY</v>
          </cell>
          <cell r="J618">
            <v>0</v>
          </cell>
        </row>
        <row r="619">
          <cell r="F619">
            <v>600007448</v>
          </cell>
          <cell r="G619" t="str">
            <v>48683795</v>
          </cell>
          <cell r="H619">
            <v>725</v>
          </cell>
          <cell r="I619" t="str">
            <v>SEJOY</v>
          </cell>
          <cell r="J619">
            <v>0</v>
          </cell>
        </row>
        <row r="620">
          <cell r="F620">
            <v>600007464</v>
          </cell>
          <cell r="G620" t="str">
            <v>25121367</v>
          </cell>
          <cell r="H620">
            <v>450</v>
          </cell>
          <cell r="I620" t="str">
            <v>SEJOY</v>
          </cell>
          <cell r="J620">
            <v>450</v>
          </cell>
        </row>
        <row r="621">
          <cell r="F621">
            <v>600007472</v>
          </cell>
          <cell r="G621" t="str">
            <v>25139771</v>
          </cell>
          <cell r="H621">
            <v>100</v>
          </cell>
          <cell r="I621" t="str">
            <v>SEJOY</v>
          </cell>
          <cell r="J621">
            <v>0</v>
          </cell>
        </row>
        <row r="622">
          <cell r="F622">
            <v>600007481</v>
          </cell>
          <cell r="G622" t="str">
            <v>25602977</v>
          </cell>
          <cell r="H622">
            <v>125</v>
          </cell>
          <cell r="I622" t="str">
            <v>SEJOY</v>
          </cell>
          <cell r="J622">
            <v>0</v>
          </cell>
        </row>
        <row r="623">
          <cell r="F623">
            <v>600007499</v>
          </cell>
          <cell r="G623" t="str">
            <v>25602951</v>
          </cell>
          <cell r="H623">
            <v>125</v>
          </cell>
          <cell r="I623" t="str">
            <v>SEJOY</v>
          </cell>
          <cell r="J623">
            <v>0</v>
          </cell>
        </row>
        <row r="624">
          <cell r="F624">
            <v>600007502</v>
          </cell>
          <cell r="G624" t="str">
            <v>48683868</v>
          </cell>
          <cell r="H624">
            <v>550</v>
          </cell>
          <cell r="I624" t="str">
            <v>SEJOY</v>
          </cell>
          <cell r="J624">
            <v>0</v>
          </cell>
        </row>
        <row r="625">
          <cell r="F625">
            <v>600007511</v>
          </cell>
          <cell r="G625" t="str">
            <v>00069558</v>
          </cell>
          <cell r="H625">
            <v>500</v>
          </cell>
          <cell r="I625" t="str">
            <v>SEJOY</v>
          </cell>
          <cell r="J625">
            <v>0</v>
          </cell>
        </row>
        <row r="626">
          <cell r="F626">
            <v>600007529</v>
          </cell>
          <cell r="G626" t="str">
            <v>48683884</v>
          </cell>
          <cell r="H626">
            <v>600</v>
          </cell>
          <cell r="I626" t="str">
            <v>SEJOY</v>
          </cell>
          <cell r="J626">
            <v>0</v>
          </cell>
        </row>
        <row r="627">
          <cell r="F627">
            <v>600007545</v>
          </cell>
          <cell r="G627" t="str">
            <v>00177041</v>
          </cell>
          <cell r="H627">
            <v>1750</v>
          </cell>
          <cell r="I627" t="str">
            <v>SEJOY</v>
          </cell>
          <cell r="J627">
            <v>0</v>
          </cell>
        </row>
        <row r="628">
          <cell r="F628">
            <v>600048942</v>
          </cell>
          <cell r="G628" t="str">
            <v>75034310</v>
          </cell>
          <cell r="H628">
            <v>75</v>
          </cell>
          <cell r="I628" t="str">
            <v>SEJOY</v>
          </cell>
          <cell r="J628">
            <v>0</v>
          </cell>
        </row>
        <row r="629">
          <cell r="F629">
            <v>600049035</v>
          </cell>
          <cell r="G629" t="str">
            <v>71010408</v>
          </cell>
          <cell r="H629">
            <v>150</v>
          </cell>
          <cell r="I629" t="str">
            <v>SEJOY</v>
          </cell>
          <cell r="J629">
            <v>0</v>
          </cell>
        </row>
        <row r="630">
          <cell r="F630">
            <v>600048411</v>
          </cell>
          <cell r="G630" t="str">
            <v>70998493</v>
          </cell>
          <cell r="H630">
            <v>50</v>
          </cell>
          <cell r="I630" t="str">
            <v>SEJOY</v>
          </cell>
          <cell r="J630">
            <v>0</v>
          </cell>
        </row>
        <row r="631">
          <cell r="F631">
            <v>600048446</v>
          </cell>
          <cell r="G631" t="str">
            <v>48683833</v>
          </cell>
          <cell r="H631">
            <v>50</v>
          </cell>
          <cell r="I631" t="str">
            <v>SEJOY</v>
          </cell>
          <cell r="J631">
            <v>50</v>
          </cell>
        </row>
        <row r="632">
          <cell r="F632">
            <v>600048454</v>
          </cell>
          <cell r="G632" t="str">
            <v>75034115</v>
          </cell>
          <cell r="H632">
            <v>75</v>
          </cell>
          <cell r="I632" t="str">
            <v>SEJOY</v>
          </cell>
          <cell r="J632">
            <v>75</v>
          </cell>
        </row>
        <row r="633">
          <cell r="F633">
            <v>600048497</v>
          </cell>
          <cell r="G633" t="str">
            <v>70994986</v>
          </cell>
          <cell r="H633">
            <v>50</v>
          </cell>
          <cell r="I633" t="str">
            <v>SEJOY</v>
          </cell>
          <cell r="J633">
            <v>50</v>
          </cell>
        </row>
        <row r="634">
          <cell r="F634">
            <v>600048594</v>
          </cell>
          <cell r="G634" t="str">
            <v>70993718</v>
          </cell>
          <cell r="H634">
            <v>50</v>
          </cell>
          <cell r="I634" t="str">
            <v>SEJOY</v>
          </cell>
          <cell r="J634">
            <v>0</v>
          </cell>
        </row>
        <row r="635">
          <cell r="F635">
            <v>600048683</v>
          </cell>
          <cell r="G635" t="str">
            <v>71010815</v>
          </cell>
          <cell r="H635">
            <v>25</v>
          </cell>
          <cell r="I635" t="str">
            <v>SEJOY</v>
          </cell>
          <cell r="J635">
            <v>25</v>
          </cell>
        </row>
        <row r="636">
          <cell r="F636">
            <v>600048756</v>
          </cell>
          <cell r="G636" t="str">
            <v>71010858</v>
          </cell>
          <cell r="H636">
            <v>50</v>
          </cell>
          <cell r="I636" t="str">
            <v>SEJOY</v>
          </cell>
          <cell r="J636">
            <v>50</v>
          </cell>
        </row>
        <row r="637">
          <cell r="F637">
            <v>600048772</v>
          </cell>
          <cell r="G637" t="str">
            <v>75034093</v>
          </cell>
          <cell r="H637">
            <v>50</v>
          </cell>
          <cell r="I637" t="str">
            <v>SEJOY</v>
          </cell>
          <cell r="J637">
            <v>0</v>
          </cell>
        </row>
        <row r="638">
          <cell r="F638">
            <v>600048781</v>
          </cell>
          <cell r="G638" t="str">
            <v>75034123</v>
          </cell>
          <cell r="H638">
            <v>75</v>
          </cell>
          <cell r="I638" t="str">
            <v>SEJOY</v>
          </cell>
          <cell r="J638">
            <v>75</v>
          </cell>
        </row>
        <row r="639">
          <cell r="F639">
            <v>600048799</v>
          </cell>
          <cell r="G639" t="str">
            <v>75034107</v>
          </cell>
          <cell r="H639">
            <v>50</v>
          </cell>
          <cell r="I639" t="str">
            <v>SEJOY</v>
          </cell>
          <cell r="J639">
            <v>50</v>
          </cell>
        </row>
        <row r="640">
          <cell r="F640">
            <v>600048802</v>
          </cell>
          <cell r="G640" t="str">
            <v>75031426</v>
          </cell>
          <cell r="H640">
            <v>75</v>
          </cell>
          <cell r="I640" t="str">
            <v>SEJOY</v>
          </cell>
          <cell r="J640">
            <v>0</v>
          </cell>
        </row>
        <row r="641">
          <cell r="F641">
            <v>600048969</v>
          </cell>
          <cell r="G641" t="str">
            <v>70993700</v>
          </cell>
          <cell r="H641">
            <v>100</v>
          </cell>
          <cell r="I641" t="str">
            <v>SEJOY</v>
          </cell>
          <cell r="J641">
            <v>0</v>
          </cell>
        </row>
        <row r="642">
          <cell r="F642">
            <v>600048993</v>
          </cell>
          <cell r="G642" t="str">
            <v>71000062</v>
          </cell>
          <cell r="H642">
            <v>125</v>
          </cell>
          <cell r="I642" t="str">
            <v>SEJOY</v>
          </cell>
          <cell r="J642">
            <v>0</v>
          </cell>
        </row>
        <row r="643">
          <cell r="F643">
            <v>600049001</v>
          </cell>
          <cell r="G643" t="str">
            <v>75031361</v>
          </cell>
          <cell r="H643">
            <v>75</v>
          </cell>
          <cell r="I643" t="str">
            <v>SEJOY</v>
          </cell>
          <cell r="J643">
            <v>0</v>
          </cell>
        </row>
        <row r="644">
          <cell r="F644">
            <v>600049027</v>
          </cell>
          <cell r="G644" t="str">
            <v>71010807</v>
          </cell>
          <cell r="H644">
            <v>175</v>
          </cell>
          <cell r="I644" t="str">
            <v>SEJOY</v>
          </cell>
          <cell r="J644">
            <v>0</v>
          </cell>
        </row>
        <row r="645">
          <cell r="F645">
            <v>600049043</v>
          </cell>
          <cell r="G645" t="str">
            <v>62451421</v>
          </cell>
          <cell r="H645">
            <v>250</v>
          </cell>
          <cell r="I645" t="str">
            <v>SEJOY</v>
          </cell>
          <cell r="J645">
            <v>0</v>
          </cell>
        </row>
        <row r="646">
          <cell r="F646">
            <v>600049051</v>
          </cell>
          <cell r="G646" t="str">
            <v>70994994</v>
          </cell>
          <cell r="H646">
            <v>850</v>
          </cell>
          <cell r="I646" t="str">
            <v>SEJOY</v>
          </cell>
          <cell r="J646">
            <v>0</v>
          </cell>
        </row>
        <row r="647">
          <cell r="F647">
            <v>600049060</v>
          </cell>
          <cell r="G647" t="str">
            <v>70936838</v>
          </cell>
          <cell r="H647">
            <v>950</v>
          </cell>
          <cell r="I647" t="str">
            <v>SEJOY</v>
          </cell>
          <cell r="J647">
            <v>0</v>
          </cell>
        </row>
        <row r="648">
          <cell r="F648">
            <v>600049078</v>
          </cell>
          <cell r="G648" t="str">
            <v>70997501</v>
          </cell>
          <cell r="H648">
            <v>875</v>
          </cell>
          <cell r="I648" t="str">
            <v>SEJOY</v>
          </cell>
          <cell r="J648">
            <v>0</v>
          </cell>
        </row>
        <row r="649">
          <cell r="F649">
            <v>600049086</v>
          </cell>
          <cell r="G649" t="str">
            <v>70997519</v>
          </cell>
          <cell r="H649">
            <v>925</v>
          </cell>
          <cell r="I649" t="str">
            <v>SEJOY</v>
          </cell>
          <cell r="J649">
            <v>0</v>
          </cell>
        </row>
        <row r="650">
          <cell r="F650">
            <v>600049094</v>
          </cell>
          <cell r="G650" t="str">
            <v>75034255</v>
          </cell>
          <cell r="H650">
            <v>550</v>
          </cell>
          <cell r="I650" t="str">
            <v>SEJOY</v>
          </cell>
          <cell r="J650">
            <v>0</v>
          </cell>
        </row>
        <row r="651">
          <cell r="F651">
            <v>600049108</v>
          </cell>
          <cell r="G651" t="str">
            <v>70933057</v>
          </cell>
          <cell r="H651">
            <v>475</v>
          </cell>
          <cell r="I651" t="str">
            <v>SEJOY</v>
          </cell>
          <cell r="J651">
            <v>0</v>
          </cell>
        </row>
        <row r="652">
          <cell r="F652">
            <v>600049116</v>
          </cell>
          <cell r="G652" t="str">
            <v>70988102</v>
          </cell>
          <cell r="H652">
            <v>600</v>
          </cell>
          <cell r="I652" t="str">
            <v>SEJOY</v>
          </cell>
          <cell r="J652">
            <v>0</v>
          </cell>
        </row>
        <row r="653">
          <cell r="F653">
            <v>600049124</v>
          </cell>
          <cell r="G653" t="str">
            <v>75030268</v>
          </cell>
          <cell r="H653">
            <v>400</v>
          </cell>
          <cell r="I653" t="str">
            <v>SEJOY</v>
          </cell>
          <cell r="J653">
            <v>400</v>
          </cell>
        </row>
        <row r="654">
          <cell r="F654">
            <v>600049132</v>
          </cell>
          <cell r="G654" t="str">
            <v>75034981</v>
          </cell>
          <cell r="H654">
            <v>775</v>
          </cell>
          <cell r="I654" t="str">
            <v>SEJOY</v>
          </cell>
          <cell r="J654">
            <v>0</v>
          </cell>
        </row>
        <row r="655">
          <cell r="F655">
            <v>600049141</v>
          </cell>
          <cell r="G655" t="str">
            <v>71009914</v>
          </cell>
          <cell r="H655">
            <v>775</v>
          </cell>
          <cell r="I655" t="str">
            <v>SEJOY</v>
          </cell>
          <cell r="J655">
            <v>0</v>
          </cell>
        </row>
        <row r="656">
          <cell r="F656">
            <v>600049159</v>
          </cell>
          <cell r="G656" t="str">
            <v>71007245</v>
          </cell>
          <cell r="H656">
            <v>250</v>
          </cell>
          <cell r="I656" t="str">
            <v>SEJOY</v>
          </cell>
          <cell r="J656">
            <v>0</v>
          </cell>
        </row>
        <row r="657">
          <cell r="F657">
            <v>600049175</v>
          </cell>
          <cell r="G657" t="str">
            <v>71010840</v>
          </cell>
          <cell r="H657">
            <v>475</v>
          </cell>
          <cell r="I657" t="str">
            <v>SEJOY</v>
          </cell>
          <cell r="J657">
            <v>0</v>
          </cell>
        </row>
        <row r="658">
          <cell r="F658">
            <v>600049183</v>
          </cell>
          <cell r="G658" t="str">
            <v>75034051</v>
          </cell>
          <cell r="H658">
            <v>500</v>
          </cell>
          <cell r="I658" t="str">
            <v>SEJOY</v>
          </cell>
          <cell r="J658">
            <v>0</v>
          </cell>
        </row>
        <row r="659">
          <cell r="F659">
            <v>600049191</v>
          </cell>
          <cell r="G659" t="str">
            <v>75034042</v>
          </cell>
          <cell r="H659">
            <v>1025</v>
          </cell>
          <cell r="I659" t="str">
            <v>SEJOY</v>
          </cell>
          <cell r="J659">
            <v>0</v>
          </cell>
        </row>
        <row r="660">
          <cell r="F660">
            <v>600049205</v>
          </cell>
          <cell r="G660" t="str">
            <v>62451511</v>
          </cell>
          <cell r="H660">
            <v>1150</v>
          </cell>
          <cell r="I660" t="str">
            <v>SEJOY</v>
          </cell>
          <cell r="J660">
            <v>0</v>
          </cell>
        </row>
        <row r="661">
          <cell r="F661">
            <v>600049213</v>
          </cell>
          <cell r="G661" t="str">
            <v>75034069</v>
          </cell>
          <cell r="H661">
            <v>575</v>
          </cell>
          <cell r="I661" t="str">
            <v>SEJOY</v>
          </cell>
          <cell r="J661">
            <v>0</v>
          </cell>
        </row>
        <row r="662">
          <cell r="F662">
            <v>600049221</v>
          </cell>
          <cell r="G662" t="str">
            <v>75034077</v>
          </cell>
          <cell r="H662">
            <v>1000</v>
          </cell>
          <cell r="I662" t="str">
            <v>SEJOY</v>
          </cell>
          <cell r="J662">
            <v>0</v>
          </cell>
        </row>
        <row r="663">
          <cell r="F663">
            <v>600049230</v>
          </cell>
          <cell r="G663" t="str">
            <v>75034034</v>
          </cell>
          <cell r="H663">
            <v>1275</v>
          </cell>
          <cell r="I663" t="str">
            <v>SEJOY</v>
          </cell>
          <cell r="J663">
            <v>0</v>
          </cell>
        </row>
        <row r="664">
          <cell r="F664">
            <v>600049248</v>
          </cell>
          <cell r="G664" t="str">
            <v>75034018</v>
          </cell>
          <cell r="H664">
            <v>1425</v>
          </cell>
          <cell r="I664" t="str">
            <v>SEJOY</v>
          </cell>
          <cell r="J664">
            <v>0</v>
          </cell>
        </row>
        <row r="665">
          <cell r="F665">
            <v>600049256</v>
          </cell>
          <cell r="G665" t="str">
            <v>75034085</v>
          </cell>
          <cell r="H665">
            <v>425</v>
          </cell>
          <cell r="I665" t="str">
            <v>SEJOY</v>
          </cell>
          <cell r="J665">
            <v>0</v>
          </cell>
        </row>
        <row r="666">
          <cell r="F666">
            <v>600049281</v>
          </cell>
          <cell r="G666" t="str">
            <v>75032899</v>
          </cell>
          <cell r="H666">
            <v>425</v>
          </cell>
          <cell r="I666" t="str">
            <v>SEJOY</v>
          </cell>
          <cell r="J666">
            <v>0</v>
          </cell>
        </row>
        <row r="667">
          <cell r="F667">
            <v>600049299</v>
          </cell>
          <cell r="G667" t="str">
            <v>71002693</v>
          </cell>
          <cell r="H667">
            <v>75</v>
          </cell>
          <cell r="I667" t="str">
            <v>SEJOY</v>
          </cell>
          <cell r="J667">
            <v>0</v>
          </cell>
        </row>
        <row r="668">
          <cell r="F668">
            <v>600049302</v>
          </cell>
          <cell r="G668" t="str">
            <v>62451332</v>
          </cell>
          <cell r="H668">
            <v>1025</v>
          </cell>
          <cell r="I668" t="str">
            <v>SEJOY</v>
          </cell>
          <cell r="J668">
            <v>0</v>
          </cell>
        </row>
        <row r="669">
          <cell r="F669">
            <v>600049311</v>
          </cell>
          <cell r="G669" t="str">
            <v>75031418</v>
          </cell>
          <cell r="H669">
            <v>850</v>
          </cell>
          <cell r="I669" t="str">
            <v>SEJOY</v>
          </cell>
          <cell r="J669">
            <v>0</v>
          </cell>
        </row>
        <row r="670">
          <cell r="F670">
            <v>600049795</v>
          </cell>
          <cell r="G670" t="str">
            <v>62451456</v>
          </cell>
          <cell r="H670">
            <v>25</v>
          </cell>
          <cell r="I670" t="str">
            <v>SEJOY</v>
          </cell>
          <cell r="J670">
            <v>0</v>
          </cell>
        </row>
        <row r="671">
          <cell r="F671">
            <v>600170179</v>
          </cell>
          <cell r="G671" t="str">
            <v>00473944</v>
          </cell>
          <cell r="H671">
            <v>750</v>
          </cell>
          <cell r="I671" t="str">
            <v>SEJOY</v>
          </cell>
          <cell r="J671">
            <v>0</v>
          </cell>
        </row>
        <row r="672">
          <cell r="F672">
            <v>600171451</v>
          </cell>
          <cell r="G672" t="str">
            <v>70107114</v>
          </cell>
          <cell r="H672">
            <v>375</v>
          </cell>
          <cell r="I672" t="str">
            <v>SEJOY</v>
          </cell>
          <cell r="J672">
            <v>0</v>
          </cell>
        </row>
        <row r="673">
          <cell r="F673">
            <v>610451049</v>
          </cell>
          <cell r="G673" t="str">
            <v>69793000</v>
          </cell>
          <cell r="H673">
            <v>825</v>
          </cell>
          <cell r="I673" t="str">
            <v>SEJOY</v>
          </cell>
          <cell r="J673">
            <v>0</v>
          </cell>
        </row>
        <row r="674">
          <cell r="F674">
            <v>613600754</v>
          </cell>
          <cell r="G674" t="str">
            <v>70870748</v>
          </cell>
          <cell r="H674">
            <v>25</v>
          </cell>
          <cell r="I674" t="str">
            <v>SEJOY</v>
          </cell>
          <cell r="J674">
            <v>25</v>
          </cell>
        </row>
        <row r="675">
          <cell r="F675">
            <v>613600797</v>
          </cell>
          <cell r="G675" t="str">
            <v>75034026</v>
          </cell>
          <cell r="H675">
            <v>950</v>
          </cell>
          <cell r="I675" t="str">
            <v>SEJOY</v>
          </cell>
          <cell r="J675">
            <v>0</v>
          </cell>
        </row>
        <row r="676">
          <cell r="F676">
            <v>650075277</v>
          </cell>
          <cell r="G676" t="str">
            <v>27228592</v>
          </cell>
          <cell r="H676">
            <v>150</v>
          </cell>
          <cell r="I676" t="str">
            <v>SEJOY</v>
          </cell>
          <cell r="J676">
            <v>0</v>
          </cell>
        </row>
        <row r="677">
          <cell r="F677">
            <v>662100361</v>
          </cell>
          <cell r="G677" t="str">
            <v>75056551</v>
          </cell>
          <cell r="H677">
            <v>25</v>
          </cell>
          <cell r="I677" t="str">
            <v>SEJOY</v>
          </cell>
          <cell r="J677">
            <v>25</v>
          </cell>
        </row>
        <row r="678">
          <cell r="F678">
            <v>662000145</v>
          </cell>
          <cell r="G678" t="str">
            <v>70997527</v>
          </cell>
          <cell r="H678">
            <v>75</v>
          </cell>
          <cell r="I678" t="str">
            <v>SEJOY</v>
          </cell>
          <cell r="J678">
            <v>75</v>
          </cell>
        </row>
        <row r="679">
          <cell r="F679">
            <v>662104269</v>
          </cell>
          <cell r="G679" t="str">
            <v>27392741</v>
          </cell>
          <cell r="H679">
            <v>25</v>
          </cell>
          <cell r="I679" t="str">
            <v>SEJOY</v>
          </cell>
          <cell r="J679">
            <v>0</v>
          </cell>
        </row>
        <row r="680">
          <cell r="F680">
            <v>691003301</v>
          </cell>
          <cell r="G680" t="str">
            <v>24154407</v>
          </cell>
          <cell r="H680">
            <v>50</v>
          </cell>
          <cell r="I680" t="str">
            <v>SEJOY</v>
          </cell>
          <cell r="J680">
            <v>50</v>
          </cell>
        </row>
        <row r="681">
          <cell r="F681">
            <v>691005702</v>
          </cell>
          <cell r="G681" t="str">
            <v>24842176</v>
          </cell>
          <cell r="H681">
            <v>25</v>
          </cell>
          <cell r="I681" t="str">
            <v>SEJOY</v>
          </cell>
          <cell r="J681">
            <v>0</v>
          </cell>
        </row>
        <row r="682">
          <cell r="F682">
            <v>691008418</v>
          </cell>
          <cell r="G682" t="str">
            <v>71294210</v>
          </cell>
          <cell r="H682">
            <v>25</v>
          </cell>
          <cell r="I682" t="str">
            <v>SEJOY</v>
          </cell>
          <cell r="J682">
            <v>25</v>
          </cell>
        </row>
        <row r="683">
          <cell r="F683">
            <v>691007411</v>
          </cell>
          <cell r="G683" t="str">
            <v>71294716</v>
          </cell>
          <cell r="H683">
            <v>25</v>
          </cell>
          <cell r="I683" t="str">
            <v>SEJOY</v>
          </cell>
          <cell r="J683">
            <v>25</v>
          </cell>
        </row>
        <row r="684">
          <cell r="F684">
            <v>691009554</v>
          </cell>
          <cell r="G684" t="str">
            <v>04020677</v>
          </cell>
          <cell r="H684">
            <v>25</v>
          </cell>
          <cell r="I684" t="str">
            <v>SEJOY</v>
          </cell>
          <cell r="J684">
            <v>0</v>
          </cell>
        </row>
        <row r="685">
          <cell r="F685">
            <v>691009724</v>
          </cell>
          <cell r="G685" t="str">
            <v>04144449</v>
          </cell>
          <cell r="H685">
            <v>125</v>
          </cell>
          <cell r="I685" t="str">
            <v>SEJOY</v>
          </cell>
          <cell r="J685">
            <v>0</v>
          </cell>
        </row>
        <row r="686">
          <cell r="F686">
            <v>691013161</v>
          </cell>
          <cell r="G686" t="str">
            <v>06584845</v>
          </cell>
          <cell r="H686">
            <v>25</v>
          </cell>
          <cell r="I686" t="str">
            <v>SEJOY</v>
          </cell>
          <cell r="J686">
            <v>0</v>
          </cell>
        </row>
        <row r="687">
          <cell r="F687">
            <v>691013594</v>
          </cell>
          <cell r="G687" t="str">
            <v>07784546</v>
          </cell>
          <cell r="H687">
            <v>50</v>
          </cell>
          <cell r="I687" t="str">
            <v>SEJOY</v>
          </cell>
          <cell r="J687">
            <v>50</v>
          </cell>
        </row>
        <row r="688">
          <cell r="F688">
            <v>600021866</v>
          </cell>
          <cell r="G688" t="str">
            <v>70835730</v>
          </cell>
          <cell r="H688">
            <v>125</v>
          </cell>
          <cell r="I688" t="str">
            <v>SEJOY</v>
          </cell>
          <cell r="J688">
            <v>0</v>
          </cell>
        </row>
        <row r="689">
          <cell r="F689">
            <v>600007421</v>
          </cell>
          <cell r="G689" t="str">
            <v>48683906</v>
          </cell>
          <cell r="H689">
            <v>400</v>
          </cell>
          <cell r="I689" t="str">
            <v>SEJOY</v>
          </cell>
          <cell r="J689">
            <v>0</v>
          </cell>
        </row>
        <row r="690">
          <cell r="F690">
            <v>600007537</v>
          </cell>
          <cell r="G690" t="str">
            <v>00069566</v>
          </cell>
          <cell r="H690">
            <v>400</v>
          </cell>
          <cell r="I690" t="str">
            <v>SEJOY</v>
          </cell>
          <cell r="J690">
            <v>400</v>
          </cell>
        </row>
        <row r="691">
          <cell r="F691">
            <v>600048403</v>
          </cell>
          <cell r="G691" t="str">
            <v>70989001</v>
          </cell>
          <cell r="H691">
            <v>75</v>
          </cell>
          <cell r="I691" t="str">
            <v>SEJOY</v>
          </cell>
          <cell r="J691">
            <v>75</v>
          </cell>
        </row>
        <row r="692">
          <cell r="F692">
            <v>600048977</v>
          </cell>
          <cell r="G692" t="str">
            <v>75034620</v>
          </cell>
          <cell r="H692">
            <v>125</v>
          </cell>
          <cell r="I692" t="str">
            <v>SEJOY</v>
          </cell>
          <cell r="J692">
            <v>0</v>
          </cell>
        </row>
        <row r="693">
          <cell r="F693">
            <v>600049019</v>
          </cell>
          <cell r="G693" t="str">
            <v>71005927</v>
          </cell>
          <cell r="H693">
            <v>150</v>
          </cell>
          <cell r="I693" t="str">
            <v>SEJOY</v>
          </cell>
          <cell r="J693">
            <v>0</v>
          </cell>
        </row>
        <row r="694">
          <cell r="F694">
            <v>600049167</v>
          </cell>
          <cell r="G694" t="str">
            <v>71008446</v>
          </cell>
          <cell r="H694">
            <v>525</v>
          </cell>
          <cell r="I694" t="str">
            <v>SEJOY</v>
          </cell>
          <cell r="J694">
            <v>0</v>
          </cell>
        </row>
        <row r="695">
          <cell r="F695">
            <v>600049264</v>
          </cell>
          <cell r="G695" t="str">
            <v>70989010</v>
          </cell>
          <cell r="H695">
            <v>925</v>
          </cell>
          <cell r="I695" t="str">
            <v>SEJOY</v>
          </cell>
          <cell r="J695">
            <v>0</v>
          </cell>
        </row>
        <row r="696">
          <cell r="F696">
            <v>600049329</v>
          </cell>
          <cell r="G696" t="str">
            <v>75030322</v>
          </cell>
          <cell r="H696">
            <v>100</v>
          </cell>
          <cell r="I696" t="str">
            <v>SEJOY</v>
          </cell>
          <cell r="J696">
            <v>0</v>
          </cell>
        </row>
        <row r="697">
          <cell r="F697">
            <v>600049337</v>
          </cell>
          <cell r="G697" t="str">
            <v>71005901</v>
          </cell>
          <cell r="H697">
            <v>50</v>
          </cell>
          <cell r="I697" t="str">
            <v>SEJOY</v>
          </cell>
          <cell r="J697">
            <v>50</v>
          </cell>
        </row>
        <row r="698">
          <cell r="F698">
            <v>650052447</v>
          </cell>
          <cell r="G698" t="str">
            <v>70989028</v>
          </cell>
          <cell r="H698">
            <v>1000</v>
          </cell>
          <cell r="I698" t="str">
            <v>SEJOY</v>
          </cell>
          <cell r="J698">
            <v>0</v>
          </cell>
        </row>
        <row r="699">
          <cell r="F699">
            <v>691014256</v>
          </cell>
          <cell r="G699" t="str">
            <v>09367381</v>
          </cell>
          <cell r="H699">
            <v>25</v>
          </cell>
          <cell r="I699" t="str">
            <v>SEJOY</v>
          </cell>
          <cell r="J699">
            <v>0</v>
          </cell>
        </row>
        <row r="700">
          <cell r="F700">
            <v>600047270</v>
          </cell>
          <cell r="G700" t="str">
            <v>71004653</v>
          </cell>
          <cell r="H700">
            <v>25</v>
          </cell>
          <cell r="I700" t="str">
            <v>SEJOY</v>
          </cell>
          <cell r="J700">
            <v>25</v>
          </cell>
        </row>
        <row r="701">
          <cell r="F701">
            <v>600007308</v>
          </cell>
          <cell r="G701" t="str">
            <v>00474029</v>
          </cell>
          <cell r="H701">
            <v>625</v>
          </cell>
          <cell r="I701" t="str">
            <v>SEJOY</v>
          </cell>
          <cell r="J701">
            <v>0</v>
          </cell>
        </row>
        <row r="702">
          <cell r="F702">
            <v>600047041</v>
          </cell>
          <cell r="G702" t="str">
            <v>75031591</v>
          </cell>
          <cell r="H702">
            <v>50</v>
          </cell>
          <cell r="I702" t="str">
            <v>SEJOY</v>
          </cell>
          <cell r="J702">
            <v>50</v>
          </cell>
        </row>
        <row r="703">
          <cell r="F703">
            <v>600047261</v>
          </cell>
          <cell r="G703" t="str">
            <v>70999473</v>
          </cell>
          <cell r="H703">
            <v>25</v>
          </cell>
          <cell r="I703" t="str">
            <v>SEJOY</v>
          </cell>
          <cell r="J703">
            <v>0</v>
          </cell>
        </row>
        <row r="704">
          <cell r="F704">
            <v>600047580</v>
          </cell>
          <cell r="G704" t="str">
            <v>75031582</v>
          </cell>
          <cell r="H704">
            <v>275</v>
          </cell>
          <cell r="I704" t="str">
            <v>SEJOY</v>
          </cell>
          <cell r="J704">
            <v>0</v>
          </cell>
        </row>
        <row r="705">
          <cell r="F705">
            <v>600047733</v>
          </cell>
          <cell r="G705" t="str">
            <v>70999511</v>
          </cell>
          <cell r="H705">
            <v>225</v>
          </cell>
          <cell r="I705" t="str">
            <v>SEJOY</v>
          </cell>
          <cell r="J705">
            <v>0</v>
          </cell>
        </row>
        <row r="706">
          <cell r="F706">
            <v>600046800</v>
          </cell>
          <cell r="G706" t="str">
            <v>70989036</v>
          </cell>
          <cell r="H706">
            <v>25</v>
          </cell>
          <cell r="I706" t="str">
            <v>SEJOY</v>
          </cell>
          <cell r="J706">
            <v>0</v>
          </cell>
        </row>
        <row r="707">
          <cell r="F707">
            <v>600046974</v>
          </cell>
          <cell r="G707" t="str">
            <v>75001497</v>
          </cell>
          <cell r="H707">
            <v>175</v>
          </cell>
          <cell r="I707" t="str">
            <v>SEJOY</v>
          </cell>
          <cell r="J707">
            <v>175</v>
          </cell>
        </row>
        <row r="708">
          <cell r="F708">
            <v>600047407</v>
          </cell>
          <cell r="G708" t="str">
            <v>49516256</v>
          </cell>
          <cell r="H708">
            <v>1525</v>
          </cell>
          <cell r="I708" t="str">
            <v>SEJOY</v>
          </cell>
          <cell r="J708">
            <v>0</v>
          </cell>
        </row>
        <row r="709">
          <cell r="F709">
            <v>600047474</v>
          </cell>
          <cell r="G709" t="str">
            <v>71000445</v>
          </cell>
          <cell r="H709">
            <v>75</v>
          </cell>
          <cell r="I709" t="str">
            <v>SEJOY</v>
          </cell>
          <cell r="J709">
            <v>0</v>
          </cell>
        </row>
        <row r="710">
          <cell r="F710">
            <v>600047598</v>
          </cell>
          <cell r="G710" t="str">
            <v>75033861</v>
          </cell>
          <cell r="H710">
            <v>625</v>
          </cell>
          <cell r="I710" t="str">
            <v>SEJOY</v>
          </cell>
          <cell r="J710">
            <v>0</v>
          </cell>
        </row>
        <row r="711">
          <cell r="F711">
            <v>600047709</v>
          </cell>
          <cell r="G711" t="str">
            <v>70888094</v>
          </cell>
          <cell r="H711">
            <v>1700</v>
          </cell>
          <cell r="I711" t="str">
            <v>SEJOY</v>
          </cell>
          <cell r="J711">
            <v>0</v>
          </cell>
        </row>
        <row r="712">
          <cell r="F712">
            <v>600047717</v>
          </cell>
          <cell r="G712" t="str">
            <v>70886865</v>
          </cell>
          <cell r="H712">
            <v>375</v>
          </cell>
          <cell r="I712" t="str">
            <v>SEJOY</v>
          </cell>
          <cell r="J712">
            <v>0</v>
          </cell>
        </row>
        <row r="713">
          <cell r="F713">
            <v>600047849</v>
          </cell>
          <cell r="G713" t="str">
            <v>70107122</v>
          </cell>
          <cell r="H713">
            <v>125</v>
          </cell>
          <cell r="I713" t="str">
            <v>SEJOY</v>
          </cell>
          <cell r="J713">
            <v>0</v>
          </cell>
        </row>
        <row r="714">
          <cell r="F714">
            <v>600052044</v>
          </cell>
          <cell r="G714" t="str">
            <v>75031655</v>
          </cell>
          <cell r="H714">
            <v>75</v>
          </cell>
          <cell r="I714" t="str">
            <v>SEJOY</v>
          </cell>
          <cell r="J714">
            <v>0</v>
          </cell>
        </row>
        <row r="715">
          <cell r="F715">
            <v>610450620</v>
          </cell>
          <cell r="G715" t="str">
            <v>68383495</v>
          </cell>
          <cell r="H715">
            <v>700</v>
          </cell>
          <cell r="I715" t="str">
            <v>SEJOY</v>
          </cell>
          <cell r="J715">
            <v>0</v>
          </cell>
        </row>
        <row r="716">
          <cell r="F716">
            <v>650061802</v>
          </cell>
          <cell r="G716" t="str">
            <v>75034859</v>
          </cell>
          <cell r="H716">
            <v>125</v>
          </cell>
          <cell r="I716" t="str">
            <v>SEJOY</v>
          </cell>
          <cell r="J716">
            <v>0</v>
          </cell>
        </row>
        <row r="717">
          <cell r="F717">
            <v>691002037</v>
          </cell>
          <cell r="G717" t="str">
            <v>28910591</v>
          </cell>
          <cell r="H717">
            <v>50</v>
          </cell>
          <cell r="I717" t="str">
            <v>SEJOY</v>
          </cell>
          <cell r="J717">
            <v>0</v>
          </cell>
        </row>
        <row r="718">
          <cell r="F718">
            <v>600050611</v>
          </cell>
          <cell r="G718" t="str">
            <v>70986355</v>
          </cell>
          <cell r="H718">
            <v>25</v>
          </cell>
          <cell r="I718" t="str">
            <v>SEJOY</v>
          </cell>
          <cell r="J718">
            <v>25</v>
          </cell>
        </row>
        <row r="719">
          <cell r="F719">
            <v>600019551</v>
          </cell>
          <cell r="G719" t="str">
            <v>00640824</v>
          </cell>
          <cell r="H719">
            <v>650</v>
          </cell>
          <cell r="I719" t="str">
            <v>SEJOY</v>
          </cell>
          <cell r="J719">
            <v>0</v>
          </cell>
        </row>
        <row r="720">
          <cell r="F720">
            <v>600007618</v>
          </cell>
          <cell r="G720" t="str">
            <v>25634747</v>
          </cell>
          <cell r="H720">
            <v>25</v>
          </cell>
          <cell r="I720" t="str">
            <v>SEJOY</v>
          </cell>
          <cell r="J720">
            <v>0</v>
          </cell>
        </row>
        <row r="721">
          <cell r="F721">
            <v>600050963</v>
          </cell>
          <cell r="G721" t="str">
            <v>70989486</v>
          </cell>
          <cell r="H721">
            <v>75</v>
          </cell>
          <cell r="I721" t="str">
            <v>SEJOY</v>
          </cell>
          <cell r="J721">
            <v>0</v>
          </cell>
        </row>
        <row r="722">
          <cell r="F722">
            <v>600007634</v>
          </cell>
          <cell r="G722" t="str">
            <v>61632210</v>
          </cell>
          <cell r="H722">
            <v>725</v>
          </cell>
          <cell r="I722" t="str">
            <v>SEJOY</v>
          </cell>
          <cell r="J722">
            <v>0</v>
          </cell>
        </row>
        <row r="723">
          <cell r="F723">
            <v>600050980</v>
          </cell>
          <cell r="G723" t="str">
            <v>70994811</v>
          </cell>
          <cell r="H723">
            <v>50</v>
          </cell>
          <cell r="I723" t="str">
            <v>SEJOY</v>
          </cell>
          <cell r="J723">
            <v>0</v>
          </cell>
        </row>
        <row r="724">
          <cell r="F724">
            <v>600027937</v>
          </cell>
          <cell r="G724" t="str">
            <v>62444191</v>
          </cell>
          <cell r="H724">
            <v>200</v>
          </cell>
          <cell r="I724" t="str">
            <v>SEJOY</v>
          </cell>
          <cell r="J724">
            <v>0</v>
          </cell>
        </row>
        <row r="725">
          <cell r="F725">
            <v>600050441</v>
          </cell>
          <cell r="G725" t="str">
            <v>75034735</v>
          </cell>
          <cell r="H725">
            <v>50</v>
          </cell>
          <cell r="I725" t="str">
            <v>SEJOY</v>
          </cell>
          <cell r="J725">
            <v>0</v>
          </cell>
        </row>
        <row r="726">
          <cell r="F726">
            <v>600050734</v>
          </cell>
          <cell r="G726" t="str">
            <v>61632350</v>
          </cell>
          <cell r="H726">
            <v>925</v>
          </cell>
          <cell r="I726" t="str">
            <v>SEJOY</v>
          </cell>
          <cell r="J726">
            <v>0</v>
          </cell>
        </row>
        <row r="727">
          <cell r="F727">
            <v>600050033</v>
          </cell>
          <cell r="G727" t="str">
            <v>71008365</v>
          </cell>
          <cell r="H727">
            <v>25</v>
          </cell>
          <cell r="I727" t="str">
            <v>SEJOY</v>
          </cell>
          <cell r="J727">
            <v>0</v>
          </cell>
        </row>
        <row r="728">
          <cell r="F728">
            <v>600050360</v>
          </cell>
          <cell r="G728" t="str">
            <v>75030900</v>
          </cell>
          <cell r="H728">
            <v>25</v>
          </cell>
          <cell r="I728" t="str">
            <v>SEJOY</v>
          </cell>
          <cell r="J728">
            <v>0</v>
          </cell>
        </row>
        <row r="729">
          <cell r="F729">
            <v>600050564</v>
          </cell>
          <cell r="G729" t="str">
            <v>71001956</v>
          </cell>
          <cell r="H729">
            <v>25</v>
          </cell>
          <cell r="I729" t="str">
            <v>SEJOY</v>
          </cell>
          <cell r="J729">
            <v>25</v>
          </cell>
        </row>
        <row r="730">
          <cell r="F730">
            <v>600050645</v>
          </cell>
          <cell r="G730" t="str">
            <v>71008357</v>
          </cell>
          <cell r="H730">
            <v>400</v>
          </cell>
          <cell r="I730" t="str">
            <v>SEJOY</v>
          </cell>
          <cell r="J730">
            <v>0</v>
          </cell>
        </row>
        <row r="731">
          <cell r="F731">
            <v>600050653</v>
          </cell>
          <cell r="G731" t="str">
            <v>61632279</v>
          </cell>
          <cell r="H731">
            <v>375</v>
          </cell>
          <cell r="I731" t="str">
            <v>SEJOY</v>
          </cell>
          <cell r="J731">
            <v>0</v>
          </cell>
        </row>
        <row r="732">
          <cell r="F732">
            <v>600050726</v>
          </cell>
          <cell r="G732" t="str">
            <v>70991201</v>
          </cell>
          <cell r="H732">
            <v>75</v>
          </cell>
          <cell r="I732" t="str">
            <v>SEJOY</v>
          </cell>
          <cell r="J732">
            <v>0</v>
          </cell>
        </row>
        <row r="733">
          <cell r="F733">
            <v>600050769</v>
          </cell>
          <cell r="G733" t="str">
            <v>75033283</v>
          </cell>
          <cell r="H733">
            <v>75</v>
          </cell>
          <cell r="I733" t="str">
            <v>SEJOY</v>
          </cell>
          <cell r="J733">
            <v>0</v>
          </cell>
        </row>
        <row r="734">
          <cell r="F734">
            <v>600050777</v>
          </cell>
          <cell r="G734" t="str">
            <v>61631973</v>
          </cell>
          <cell r="H734">
            <v>450</v>
          </cell>
          <cell r="I734" t="str">
            <v>SEJOY</v>
          </cell>
          <cell r="J734">
            <v>0</v>
          </cell>
        </row>
        <row r="735">
          <cell r="F735">
            <v>600050793</v>
          </cell>
          <cell r="G735" t="str">
            <v>75030594</v>
          </cell>
          <cell r="H735">
            <v>100</v>
          </cell>
          <cell r="I735" t="str">
            <v>SEJOY</v>
          </cell>
          <cell r="J735">
            <v>0</v>
          </cell>
        </row>
        <row r="736">
          <cell r="F736">
            <v>600050823</v>
          </cell>
          <cell r="G736" t="str">
            <v>62994425</v>
          </cell>
          <cell r="H736">
            <v>400</v>
          </cell>
          <cell r="I736" t="str">
            <v>SEJOY</v>
          </cell>
          <cell r="J736">
            <v>0</v>
          </cell>
        </row>
        <row r="737">
          <cell r="F737">
            <v>600050858</v>
          </cell>
          <cell r="G737" t="str">
            <v>70926298</v>
          </cell>
          <cell r="H737">
            <v>1275</v>
          </cell>
          <cell r="I737" t="str">
            <v>SEJOY</v>
          </cell>
          <cell r="J737">
            <v>0</v>
          </cell>
        </row>
        <row r="738">
          <cell r="F738">
            <v>600050866</v>
          </cell>
          <cell r="G738" t="str">
            <v>49862570</v>
          </cell>
          <cell r="H738">
            <v>1500</v>
          </cell>
          <cell r="I738" t="str">
            <v>SEJOY</v>
          </cell>
          <cell r="J738">
            <v>0</v>
          </cell>
        </row>
        <row r="739">
          <cell r="F739">
            <v>600050882</v>
          </cell>
          <cell r="G739" t="str">
            <v>70990760</v>
          </cell>
          <cell r="H739">
            <v>50</v>
          </cell>
          <cell r="I739" t="str">
            <v>SEJOY</v>
          </cell>
          <cell r="J739">
            <v>0</v>
          </cell>
        </row>
        <row r="740">
          <cell r="F740">
            <v>600050891</v>
          </cell>
          <cell r="G740" t="str">
            <v>75034158</v>
          </cell>
          <cell r="H740">
            <v>75</v>
          </cell>
          <cell r="I740" t="str">
            <v>SEJOY</v>
          </cell>
          <cell r="J740">
            <v>0</v>
          </cell>
        </row>
        <row r="741">
          <cell r="F741">
            <v>600050904</v>
          </cell>
          <cell r="G741" t="str">
            <v>70986363</v>
          </cell>
          <cell r="H741">
            <v>75</v>
          </cell>
          <cell r="I741" t="str">
            <v>SEJOY</v>
          </cell>
          <cell r="J741">
            <v>0</v>
          </cell>
        </row>
        <row r="742">
          <cell r="F742">
            <v>600050939</v>
          </cell>
          <cell r="G742" t="str">
            <v>70926255</v>
          </cell>
          <cell r="H742">
            <v>1075</v>
          </cell>
          <cell r="I742" t="str">
            <v>SEJOY</v>
          </cell>
          <cell r="J742">
            <v>0</v>
          </cell>
        </row>
        <row r="743">
          <cell r="F743">
            <v>600050955</v>
          </cell>
          <cell r="G743" t="str">
            <v>75030632</v>
          </cell>
          <cell r="H743">
            <v>75</v>
          </cell>
          <cell r="I743" t="str">
            <v>SEJOY</v>
          </cell>
          <cell r="J743">
            <v>0</v>
          </cell>
        </row>
        <row r="744">
          <cell r="F744">
            <v>600050971</v>
          </cell>
          <cell r="G744" t="str">
            <v>70989630</v>
          </cell>
          <cell r="H744">
            <v>50</v>
          </cell>
          <cell r="I744" t="str">
            <v>SEJOY</v>
          </cell>
          <cell r="J744">
            <v>0</v>
          </cell>
        </row>
        <row r="745">
          <cell r="F745">
            <v>600170195</v>
          </cell>
          <cell r="G745" t="str">
            <v>14451026</v>
          </cell>
          <cell r="H745">
            <v>900</v>
          </cell>
          <cell r="I745" t="str">
            <v>SEJOY</v>
          </cell>
          <cell r="J745">
            <v>0</v>
          </cell>
        </row>
        <row r="746">
          <cell r="F746">
            <v>691010854</v>
          </cell>
          <cell r="G746" t="str">
            <v>03202216</v>
          </cell>
          <cell r="H746">
            <v>25</v>
          </cell>
          <cell r="I746" t="str">
            <v>SEJOY</v>
          </cell>
          <cell r="J746">
            <v>25</v>
          </cell>
        </row>
        <row r="747">
          <cell r="F747">
            <v>600007561</v>
          </cell>
          <cell r="G747" t="str">
            <v>00069175</v>
          </cell>
          <cell r="H747">
            <v>875</v>
          </cell>
          <cell r="I747" t="str">
            <v>SEJOY</v>
          </cell>
          <cell r="J747">
            <v>0</v>
          </cell>
        </row>
        <row r="748">
          <cell r="F748">
            <v>600021912</v>
          </cell>
          <cell r="G748" t="str">
            <v>70837091</v>
          </cell>
          <cell r="H748">
            <v>275</v>
          </cell>
          <cell r="I748" t="str">
            <v>SEJOY</v>
          </cell>
          <cell r="J748">
            <v>0</v>
          </cell>
        </row>
        <row r="749">
          <cell r="F749">
            <v>600021921</v>
          </cell>
          <cell r="G749" t="str">
            <v>62994271</v>
          </cell>
          <cell r="H749">
            <v>25</v>
          </cell>
          <cell r="I749" t="str">
            <v>SEJOY</v>
          </cell>
          <cell r="J749">
            <v>0</v>
          </cell>
        </row>
        <row r="750">
          <cell r="F750">
            <v>600021955</v>
          </cell>
          <cell r="G750" t="str">
            <v>70837414</v>
          </cell>
          <cell r="H750">
            <v>50</v>
          </cell>
          <cell r="I750" t="str">
            <v>SEJOY</v>
          </cell>
          <cell r="J750">
            <v>0</v>
          </cell>
        </row>
        <row r="751">
          <cell r="F751">
            <v>600007570</v>
          </cell>
          <cell r="G751" t="str">
            <v>62994638</v>
          </cell>
          <cell r="H751">
            <v>450</v>
          </cell>
          <cell r="I751" t="str">
            <v>SEJOY</v>
          </cell>
          <cell r="J751">
            <v>0</v>
          </cell>
        </row>
        <row r="752">
          <cell r="F752">
            <v>600007600</v>
          </cell>
          <cell r="G752" t="str">
            <v>49535013</v>
          </cell>
          <cell r="H752">
            <v>550</v>
          </cell>
          <cell r="I752" t="str">
            <v>SEJOY</v>
          </cell>
          <cell r="J752">
            <v>0</v>
          </cell>
        </row>
        <row r="753">
          <cell r="F753">
            <v>600007642</v>
          </cell>
          <cell r="G753" t="str">
            <v>00069574</v>
          </cell>
          <cell r="H753">
            <v>350</v>
          </cell>
          <cell r="I753" t="str">
            <v>SEJOY</v>
          </cell>
          <cell r="J753">
            <v>0</v>
          </cell>
        </row>
        <row r="754">
          <cell r="F754">
            <v>600007685</v>
          </cell>
          <cell r="G754" t="str">
            <v>00664359</v>
          </cell>
          <cell r="H754">
            <v>575</v>
          </cell>
          <cell r="I754" t="str">
            <v>SEJOY</v>
          </cell>
          <cell r="J754">
            <v>0</v>
          </cell>
        </row>
        <row r="755">
          <cell r="F755">
            <v>600045277</v>
          </cell>
          <cell r="G755" t="str">
            <v>75030527</v>
          </cell>
          <cell r="H755">
            <v>75</v>
          </cell>
          <cell r="I755" t="str">
            <v>SEJOY</v>
          </cell>
          <cell r="J755">
            <v>0</v>
          </cell>
        </row>
        <row r="756">
          <cell r="F756">
            <v>600050319</v>
          </cell>
          <cell r="G756" t="str">
            <v>49539949</v>
          </cell>
          <cell r="H756">
            <v>50</v>
          </cell>
          <cell r="I756" t="str">
            <v>SEJOY</v>
          </cell>
          <cell r="J756">
            <v>0</v>
          </cell>
        </row>
        <row r="757">
          <cell r="F757">
            <v>600050556</v>
          </cell>
          <cell r="G757" t="str">
            <v>71001212</v>
          </cell>
          <cell r="H757">
            <v>25</v>
          </cell>
          <cell r="I757" t="str">
            <v>SEJOY</v>
          </cell>
          <cell r="J757">
            <v>25</v>
          </cell>
        </row>
        <row r="758">
          <cell r="F758">
            <v>600050661</v>
          </cell>
          <cell r="G758" t="str">
            <v>71001182</v>
          </cell>
          <cell r="H758">
            <v>50</v>
          </cell>
          <cell r="I758" t="str">
            <v>SEJOY</v>
          </cell>
          <cell r="J758">
            <v>0</v>
          </cell>
        </row>
        <row r="759">
          <cell r="F759">
            <v>600050742</v>
          </cell>
          <cell r="G759" t="str">
            <v>75031329</v>
          </cell>
          <cell r="H759">
            <v>50</v>
          </cell>
          <cell r="I759" t="str">
            <v>SEJOY</v>
          </cell>
          <cell r="J759">
            <v>0</v>
          </cell>
        </row>
        <row r="760">
          <cell r="F760">
            <v>600050629</v>
          </cell>
          <cell r="G760" t="str">
            <v>61631477</v>
          </cell>
          <cell r="H760">
            <v>1500</v>
          </cell>
          <cell r="I760" t="str">
            <v>SEJOY</v>
          </cell>
          <cell r="J760">
            <v>0</v>
          </cell>
        </row>
        <row r="761">
          <cell r="F761">
            <v>600050637</v>
          </cell>
          <cell r="G761" t="str">
            <v>45831688</v>
          </cell>
          <cell r="H761">
            <v>375</v>
          </cell>
          <cell r="I761" t="str">
            <v>SEJOY</v>
          </cell>
          <cell r="J761">
            <v>0</v>
          </cell>
        </row>
        <row r="762">
          <cell r="F762">
            <v>600050688</v>
          </cell>
          <cell r="G762" t="str">
            <v>61631485</v>
          </cell>
          <cell r="H762">
            <v>1725</v>
          </cell>
          <cell r="I762" t="str">
            <v>SEJOY</v>
          </cell>
          <cell r="J762">
            <v>0</v>
          </cell>
        </row>
        <row r="763">
          <cell r="F763">
            <v>600050700</v>
          </cell>
          <cell r="G763" t="str">
            <v>61631981</v>
          </cell>
          <cell r="H763">
            <v>400</v>
          </cell>
          <cell r="I763" t="str">
            <v>SEJOY</v>
          </cell>
          <cell r="J763">
            <v>0</v>
          </cell>
        </row>
        <row r="764">
          <cell r="F764">
            <v>600050751</v>
          </cell>
          <cell r="G764" t="str">
            <v>75034191</v>
          </cell>
          <cell r="H764">
            <v>50</v>
          </cell>
          <cell r="I764" t="str">
            <v>SEJOY</v>
          </cell>
          <cell r="J764">
            <v>0</v>
          </cell>
        </row>
        <row r="765">
          <cell r="F765">
            <v>600050785</v>
          </cell>
          <cell r="G765" t="str">
            <v>75031311</v>
          </cell>
          <cell r="H765">
            <v>25</v>
          </cell>
          <cell r="I765" t="str">
            <v>SEJOY</v>
          </cell>
          <cell r="J765">
            <v>0</v>
          </cell>
        </row>
        <row r="766">
          <cell r="F766">
            <v>600050840</v>
          </cell>
          <cell r="G766" t="str">
            <v>49539965</v>
          </cell>
          <cell r="H766">
            <v>800</v>
          </cell>
          <cell r="I766" t="str">
            <v>SEJOY</v>
          </cell>
          <cell r="J766">
            <v>0</v>
          </cell>
        </row>
        <row r="767">
          <cell r="F767">
            <v>600050874</v>
          </cell>
          <cell r="G767" t="str">
            <v>75031647</v>
          </cell>
          <cell r="H767">
            <v>50</v>
          </cell>
          <cell r="I767" t="str">
            <v>SEJOY</v>
          </cell>
          <cell r="J767">
            <v>0</v>
          </cell>
        </row>
        <row r="768">
          <cell r="F768">
            <v>662000111</v>
          </cell>
          <cell r="G768" t="str">
            <v>75030381</v>
          </cell>
          <cell r="H768">
            <v>150</v>
          </cell>
          <cell r="I768" t="str">
            <v>SEJOY</v>
          </cell>
          <cell r="J768">
            <v>150</v>
          </cell>
        </row>
        <row r="769">
          <cell r="F769">
            <v>691011249</v>
          </cell>
          <cell r="G769" t="str">
            <v>05984220</v>
          </cell>
          <cell r="H769">
            <v>25</v>
          </cell>
          <cell r="I769" t="str">
            <v>SEJOY</v>
          </cell>
          <cell r="J769">
            <v>0</v>
          </cell>
        </row>
        <row r="770">
          <cell r="F770">
            <v>691011257</v>
          </cell>
          <cell r="G770" t="str">
            <v>05984459</v>
          </cell>
          <cell r="H770">
            <v>100</v>
          </cell>
          <cell r="I770" t="str">
            <v>SEJOY</v>
          </cell>
          <cell r="J770">
            <v>0</v>
          </cell>
        </row>
        <row r="771">
          <cell r="F771">
            <v>600053725</v>
          </cell>
          <cell r="G771" t="str">
            <v>75034786</v>
          </cell>
          <cell r="H771">
            <v>25</v>
          </cell>
          <cell r="I771" t="str">
            <v>SEJOY</v>
          </cell>
          <cell r="J771">
            <v>25</v>
          </cell>
        </row>
        <row r="772">
          <cell r="F772">
            <v>600054047</v>
          </cell>
          <cell r="G772" t="str">
            <v>75033917</v>
          </cell>
          <cell r="H772">
            <v>25</v>
          </cell>
          <cell r="I772" t="str">
            <v>SEJOY</v>
          </cell>
          <cell r="J772">
            <v>0</v>
          </cell>
        </row>
        <row r="773">
          <cell r="F773">
            <v>600022137</v>
          </cell>
          <cell r="G773" t="str">
            <v>70848661</v>
          </cell>
          <cell r="H773">
            <v>25</v>
          </cell>
          <cell r="I773" t="str">
            <v>SEJOY</v>
          </cell>
          <cell r="J773">
            <v>0</v>
          </cell>
        </row>
        <row r="774">
          <cell r="F774">
            <v>600019560</v>
          </cell>
          <cell r="G774" t="str">
            <v>00066702</v>
          </cell>
          <cell r="H774">
            <v>700</v>
          </cell>
          <cell r="I774" t="str">
            <v>SEJOY</v>
          </cell>
          <cell r="J774">
            <v>0</v>
          </cell>
        </row>
        <row r="775">
          <cell r="F775">
            <v>600007821</v>
          </cell>
          <cell r="G775" t="str">
            <v>61100234</v>
          </cell>
          <cell r="H775">
            <v>800</v>
          </cell>
          <cell r="I775" t="str">
            <v>SEJOY</v>
          </cell>
          <cell r="J775">
            <v>0</v>
          </cell>
        </row>
        <row r="776">
          <cell r="F776">
            <v>600007847</v>
          </cell>
          <cell r="G776" t="str">
            <v>61100226</v>
          </cell>
          <cell r="H776">
            <v>625</v>
          </cell>
          <cell r="I776" t="str">
            <v>SEJOY</v>
          </cell>
          <cell r="J776">
            <v>0</v>
          </cell>
        </row>
        <row r="777">
          <cell r="F777">
            <v>600007880</v>
          </cell>
          <cell r="G777" t="str">
            <v>00069647</v>
          </cell>
          <cell r="H777">
            <v>650</v>
          </cell>
          <cell r="I777" t="str">
            <v>SEJOY</v>
          </cell>
          <cell r="J777">
            <v>0</v>
          </cell>
        </row>
        <row r="778">
          <cell r="F778">
            <v>600007839</v>
          </cell>
          <cell r="G778" t="str">
            <v>61100412</v>
          </cell>
          <cell r="H778">
            <v>425</v>
          </cell>
          <cell r="I778" t="str">
            <v>SEJOY</v>
          </cell>
          <cell r="J778">
            <v>0</v>
          </cell>
        </row>
        <row r="779">
          <cell r="F779">
            <v>600007871</v>
          </cell>
          <cell r="G779" t="str">
            <v>61100277</v>
          </cell>
          <cell r="H779">
            <v>350</v>
          </cell>
          <cell r="I779" t="str">
            <v>SEJOY</v>
          </cell>
          <cell r="J779">
            <v>0</v>
          </cell>
        </row>
        <row r="780">
          <cell r="F780">
            <v>600007910</v>
          </cell>
          <cell r="G780" t="str">
            <v>61100404</v>
          </cell>
          <cell r="H780">
            <v>300</v>
          </cell>
          <cell r="I780" t="str">
            <v>SEJOY</v>
          </cell>
          <cell r="J780">
            <v>0</v>
          </cell>
        </row>
        <row r="781">
          <cell r="F781">
            <v>600007928</v>
          </cell>
          <cell r="G781" t="str">
            <v>00659771</v>
          </cell>
          <cell r="H781">
            <v>800</v>
          </cell>
          <cell r="I781" t="str">
            <v>SEJOY</v>
          </cell>
          <cell r="J781">
            <v>0</v>
          </cell>
        </row>
        <row r="782">
          <cell r="F782">
            <v>600054161</v>
          </cell>
          <cell r="G782" t="str">
            <v>75033984</v>
          </cell>
          <cell r="H782">
            <v>25</v>
          </cell>
          <cell r="I782" t="str">
            <v>SEJOY</v>
          </cell>
          <cell r="J782">
            <v>25</v>
          </cell>
        </row>
        <row r="783">
          <cell r="F783">
            <v>600054381</v>
          </cell>
          <cell r="G783" t="str">
            <v>70565902</v>
          </cell>
          <cell r="H783">
            <v>350</v>
          </cell>
          <cell r="I783" t="str">
            <v>SEJOY</v>
          </cell>
          <cell r="J783">
            <v>0</v>
          </cell>
        </row>
        <row r="784">
          <cell r="F784">
            <v>600054390</v>
          </cell>
          <cell r="G784" t="str">
            <v>48954543</v>
          </cell>
          <cell r="H784">
            <v>750</v>
          </cell>
          <cell r="I784" t="str">
            <v>SEJOY</v>
          </cell>
          <cell r="J784">
            <v>0</v>
          </cell>
        </row>
        <row r="785">
          <cell r="F785">
            <v>600027961</v>
          </cell>
          <cell r="G785" t="str">
            <v>61904406</v>
          </cell>
          <cell r="H785">
            <v>50</v>
          </cell>
          <cell r="I785" t="str">
            <v>SEJOY</v>
          </cell>
          <cell r="J785">
            <v>0</v>
          </cell>
        </row>
        <row r="786">
          <cell r="F786">
            <v>600053997</v>
          </cell>
          <cell r="G786" t="str">
            <v>71000542</v>
          </cell>
          <cell r="H786">
            <v>25</v>
          </cell>
          <cell r="I786" t="str">
            <v>SEJOY</v>
          </cell>
          <cell r="J786">
            <v>0</v>
          </cell>
        </row>
        <row r="787">
          <cell r="F787">
            <v>600054021</v>
          </cell>
          <cell r="G787" t="str">
            <v>70921423</v>
          </cell>
          <cell r="H787">
            <v>25</v>
          </cell>
          <cell r="I787" t="str">
            <v>SEJOY</v>
          </cell>
          <cell r="J787">
            <v>0</v>
          </cell>
        </row>
        <row r="788">
          <cell r="F788">
            <v>600054039</v>
          </cell>
          <cell r="G788" t="str">
            <v>70921610</v>
          </cell>
          <cell r="H788">
            <v>25</v>
          </cell>
          <cell r="I788" t="str">
            <v>SEJOY</v>
          </cell>
          <cell r="J788">
            <v>0</v>
          </cell>
        </row>
        <row r="789">
          <cell r="F789">
            <v>600053890</v>
          </cell>
          <cell r="G789" t="str">
            <v>70992436</v>
          </cell>
          <cell r="H789">
            <v>25</v>
          </cell>
          <cell r="I789" t="str">
            <v>SEJOY</v>
          </cell>
          <cell r="J789">
            <v>0</v>
          </cell>
        </row>
        <row r="790">
          <cell r="F790">
            <v>600053911</v>
          </cell>
          <cell r="G790" t="str">
            <v>70998876</v>
          </cell>
          <cell r="H790">
            <v>25</v>
          </cell>
          <cell r="I790" t="str">
            <v>SEJOY</v>
          </cell>
          <cell r="J790">
            <v>0</v>
          </cell>
        </row>
        <row r="791">
          <cell r="F791">
            <v>600054063</v>
          </cell>
          <cell r="G791" t="str">
            <v>75033933</v>
          </cell>
          <cell r="H791">
            <v>25</v>
          </cell>
          <cell r="I791" t="str">
            <v>SEJOY</v>
          </cell>
          <cell r="J791">
            <v>0</v>
          </cell>
        </row>
        <row r="792">
          <cell r="F792">
            <v>600054071</v>
          </cell>
          <cell r="G792" t="str">
            <v>61100374</v>
          </cell>
          <cell r="H792">
            <v>50</v>
          </cell>
          <cell r="I792" t="str">
            <v>SEJOY</v>
          </cell>
          <cell r="J792">
            <v>50</v>
          </cell>
        </row>
        <row r="793">
          <cell r="F793">
            <v>600054098</v>
          </cell>
          <cell r="G793" t="str">
            <v>75033950</v>
          </cell>
          <cell r="H793">
            <v>25</v>
          </cell>
          <cell r="I793" t="str">
            <v>SEJOY</v>
          </cell>
          <cell r="J793">
            <v>0</v>
          </cell>
        </row>
        <row r="794">
          <cell r="F794">
            <v>600054136</v>
          </cell>
          <cell r="G794" t="str">
            <v>70887896</v>
          </cell>
          <cell r="H794">
            <v>50</v>
          </cell>
          <cell r="I794" t="str">
            <v>SEJOY</v>
          </cell>
          <cell r="J794">
            <v>50</v>
          </cell>
        </row>
        <row r="795">
          <cell r="F795">
            <v>600053717</v>
          </cell>
          <cell r="G795" t="str">
            <v>75034778</v>
          </cell>
          <cell r="H795">
            <v>25</v>
          </cell>
          <cell r="I795" t="str">
            <v>SEJOY</v>
          </cell>
          <cell r="J795">
            <v>25</v>
          </cell>
        </row>
        <row r="796">
          <cell r="F796">
            <v>600054055</v>
          </cell>
          <cell r="G796" t="str">
            <v>75033925</v>
          </cell>
          <cell r="H796">
            <v>25</v>
          </cell>
          <cell r="I796" t="str">
            <v>SEJOY</v>
          </cell>
          <cell r="J796">
            <v>0</v>
          </cell>
        </row>
        <row r="797">
          <cell r="F797">
            <v>600054101</v>
          </cell>
          <cell r="G797" t="str">
            <v>70887888</v>
          </cell>
          <cell r="H797">
            <v>50</v>
          </cell>
          <cell r="I797" t="str">
            <v>SEJOY</v>
          </cell>
          <cell r="J797">
            <v>0</v>
          </cell>
        </row>
        <row r="798">
          <cell r="F798">
            <v>600054110</v>
          </cell>
          <cell r="G798" t="str">
            <v>70887900</v>
          </cell>
          <cell r="H798">
            <v>25</v>
          </cell>
          <cell r="I798" t="str">
            <v>SEJOY</v>
          </cell>
          <cell r="J798">
            <v>25</v>
          </cell>
        </row>
        <row r="799">
          <cell r="F799">
            <v>600054144</v>
          </cell>
          <cell r="G799" t="str">
            <v>75033968</v>
          </cell>
          <cell r="H799">
            <v>25</v>
          </cell>
          <cell r="I799" t="str">
            <v>SEJOY</v>
          </cell>
          <cell r="J799">
            <v>0</v>
          </cell>
        </row>
        <row r="800">
          <cell r="F800">
            <v>600054187</v>
          </cell>
          <cell r="G800" t="str">
            <v>71008373</v>
          </cell>
          <cell r="H800">
            <v>50</v>
          </cell>
          <cell r="I800" t="str">
            <v>SEJOY</v>
          </cell>
          <cell r="J800">
            <v>0</v>
          </cell>
        </row>
        <row r="801">
          <cell r="F801">
            <v>600054438</v>
          </cell>
          <cell r="G801" t="str">
            <v>71006575</v>
          </cell>
          <cell r="H801">
            <v>225</v>
          </cell>
          <cell r="I801" t="str">
            <v>SEJOY</v>
          </cell>
          <cell r="J801">
            <v>0</v>
          </cell>
        </row>
        <row r="802">
          <cell r="F802">
            <v>600054471</v>
          </cell>
          <cell r="G802" t="str">
            <v>68998503</v>
          </cell>
          <cell r="H802">
            <v>325</v>
          </cell>
          <cell r="I802" t="str">
            <v>SEJOY</v>
          </cell>
          <cell r="J802">
            <v>0</v>
          </cell>
        </row>
        <row r="803">
          <cell r="F803">
            <v>600054489</v>
          </cell>
          <cell r="G803" t="str">
            <v>66325111</v>
          </cell>
          <cell r="H803">
            <v>250</v>
          </cell>
          <cell r="I803" t="str">
            <v>SEJOY</v>
          </cell>
          <cell r="J803">
            <v>0</v>
          </cell>
        </row>
        <row r="804">
          <cell r="F804">
            <v>600054501</v>
          </cell>
          <cell r="G804" t="str">
            <v>70998868</v>
          </cell>
          <cell r="H804">
            <v>475</v>
          </cell>
          <cell r="I804" t="str">
            <v>SEJOY</v>
          </cell>
          <cell r="J804">
            <v>0</v>
          </cell>
        </row>
        <row r="805">
          <cell r="F805">
            <v>600054527</v>
          </cell>
          <cell r="G805" t="str">
            <v>42727511</v>
          </cell>
          <cell r="H805">
            <v>325</v>
          </cell>
          <cell r="I805" t="str">
            <v>SEJOY</v>
          </cell>
          <cell r="J805">
            <v>0</v>
          </cell>
        </row>
        <row r="806">
          <cell r="F806">
            <v>600054543</v>
          </cell>
          <cell r="G806" t="str">
            <v>42730686</v>
          </cell>
          <cell r="H806">
            <v>1050</v>
          </cell>
          <cell r="I806" t="str">
            <v>SEJOY</v>
          </cell>
          <cell r="J806">
            <v>0</v>
          </cell>
        </row>
        <row r="807">
          <cell r="F807">
            <v>600054551</v>
          </cell>
          <cell r="G807" t="str">
            <v>47067641</v>
          </cell>
          <cell r="H807">
            <v>775</v>
          </cell>
          <cell r="I807" t="str">
            <v>SEJOY</v>
          </cell>
          <cell r="J807">
            <v>0</v>
          </cell>
        </row>
        <row r="808">
          <cell r="F808">
            <v>600054560</v>
          </cell>
          <cell r="G808" t="str">
            <v>47074361</v>
          </cell>
          <cell r="H808">
            <v>1025</v>
          </cell>
          <cell r="I808" t="str">
            <v>SEJOY</v>
          </cell>
          <cell r="J808">
            <v>0</v>
          </cell>
        </row>
        <row r="809">
          <cell r="F809">
            <v>600054578</v>
          </cell>
          <cell r="G809" t="str">
            <v>47074370</v>
          </cell>
          <cell r="H809">
            <v>1250</v>
          </cell>
          <cell r="I809" t="str">
            <v>SEJOY</v>
          </cell>
          <cell r="J809">
            <v>0</v>
          </cell>
        </row>
        <row r="810">
          <cell r="F810">
            <v>600054594</v>
          </cell>
          <cell r="G810" t="str">
            <v>42730422</v>
          </cell>
          <cell r="H810">
            <v>1400</v>
          </cell>
          <cell r="I810" t="str">
            <v>SEJOY</v>
          </cell>
          <cell r="J810">
            <v>0</v>
          </cell>
        </row>
        <row r="811">
          <cell r="F811">
            <v>600054616</v>
          </cell>
          <cell r="G811" t="str">
            <v>61904147</v>
          </cell>
          <cell r="H811">
            <v>825</v>
          </cell>
          <cell r="I811" t="str">
            <v>SEJOY</v>
          </cell>
          <cell r="J811">
            <v>0</v>
          </cell>
        </row>
        <row r="812">
          <cell r="F812">
            <v>600054969</v>
          </cell>
          <cell r="G812" t="str">
            <v>47067837</v>
          </cell>
          <cell r="H812">
            <v>25</v>
          </cell>
          <cell r="I812" t="str">
            <v>SEJOY</v>
          </cell>
          <cell r="J812">
            <v>0</v>
          </cell>
        </row>
        <row r="813">
          <cell r="F813">
            <v>600054977</v>
          </cell>
          <cell r="G813" t="str">
            <v>61903001</v>
          </cell>
          <cell r="H813">
            <v>25</v>
          </cell>
          <cell r="I813" t="str">
            <v>SEJOY</v>
          </cell>
          <cell r="J813">
            <v>0</v>
          </cell>
        </row>
        <row r="814">
          <cell r="F814">
            <v>600054691</v>
          </cell>
          <cell r="G814" t="str">
            <v>70884005</v>
          </cell>
          <cell r="H814">
            <v>100</v>
          </cell>
          <cell r="I814" t="str">
            <v>SEJOY</v>
          </cell>
          <cell r="J814">
            <v>0</v>
          </cell>
        </row>
        <row r="815">
          <cell r="F815">
            <v>600054713</v>
          </cell>
          <cell r="G815" t="str">
            <v>42731992</v>
          </cell>
          <cell r="H815">
            <v>50</v>
          </cell>
          <cell r="I815" t="str">
            <v>SEJOY</v>
          </cell>
          <cell r="J815">
            <v>0</v>
          </cell>
        </row>
        <row r="816">
          <cell r="F816">
            <v>600054730</v>
          </cell>
          <cell r="G816" t="str">
            <v>71007202</v>
          </cell>
          <cell r="H816">
            <v>75</v>
          </cell>
          <cell r="I816" t="str">
            <v>SEJOY</v>
          </cell>
          <cell r="J816">
            <v>0</v>
          </cell>
        </row>
        <row r="817">
          <cell r="F817">
            <v>600054748</v>
          </cell>
          <cell r="G817" t="str">
            <v>75034760</v>
          </cell>
          <cell r="H817">
            <v>100</v>
          </cell>
          <cell r="I817" t="str">
            <v>SEJOY</v>
          </cell>
          <cell r="J817">
            <v>0</v>
          </cell>
        </row>
        <row r="818">
          <cell r="F818">
            <v>600054756</v>
          </cell>
          <cell r="G818" t="str">
            <v>75030012</v>
          </cell>
          <cell r="H818">
            <v>75</v>
          </cell>
          <cell r="I818" t="str">
            <v>SEJOY</v>
          </cell>
          <cell r="J818">
            <v>0</v>
          </cell>
        </row>
        <row r="819">
          <cell r="F819">
            <v>600054772</v>
          </cell>
          <cell r="G819" t="str">
            <v>75034531</v>
          </cell>
          <cell r="H819">
            <v>50</v>
          </cell>
          <cell r="I819" t="str">
            <v>SEJOY</v>
          </cell>
          <cell r="J819">
            <v>0</v>
          </cell>
        </row>
        <row r="820">
          <cell r="F820">
            <v>600054781</v>
          </cell>
          <cell r="G820" t="str">
            <v>70990841</v>
          </cell>
          <cell r="H820">
            <v>75</v>
          </cell>
          <cell r="I820" t="str">
            <v>SEJOY</v>
          </cell>
          <cell r="J820">
            <v>0</v>
          </cell>
        </row>
        <row r="821">
          <cell r="F821">
            <v>600054802</v>
          </cell>
          <cell r="G821" t="str">
            <v>61903116</v>
          </cell>
          <cell r="H821">
            <v>450</v>
          </cell>
          <cell r="I821" t="str">
            <v>SEJOY</v>
          </cell>
          <cell r="J821">
            <v>0</v>
          </cell>
        </row>
        <row r="822">
          <cell r="F822">
            <v>600054942</v>
          </cell>
          <cell r="G822" t="str">
            <v>71008390</v>
          </cell>
          <cell r="H822">
            <v>100</v>
          </cell>
          <cell r="I822" t="str">
            <v>SEJOY</v>
          </cell>
          <cell r="J822">
            <v>0</v>
          </cell>
        </row>
        <row r="823">
          <cell r="F823">
            <v>600170225</v>
          </cell>
          <cell r="G823" t="str">
            <v>00873489</v>
          </cell>
          <cell r="H823">
            <v>400</v>
          </cell>
          <cell r="I823" t="str">
            <v>SEJOY</v>
          </cell>
          <cell r="J823">
            <v>0</v>
          </cell>
        </row>
        <row r="824">
          <cell r="F824">
            <v>600170233</v>
          </cell>
          <cell r="G824" t="str">
            <v>00508268</v>
          </cell>
          <cell r="H824">
            <v>625</v>
          </cell>
          <cell r="I824" t="str">
            <v>SEJOY</v>
          </cell>
          <cell r="J824">
            <v>0</v>
          </cell>
        </row>
        <row r="825">
          <cell r="F825">
            <v>610451251</v>
          </cell>
          <cell r="G825" t="str">
            <v>42731259</v>
          </cell>
          <cell r="H825">
            <v>600</v>
          </cell>
          <cell r="I825" t="str">
            <v>SEJOY</v>
          </cell>
          <cell r="J825">
            <v>0</v>
          </cell>
        </row>
        <row r="826">
          <cell r="F826">
            <v>650008651</v>
          </cell>
          <cell r="G826" t="str">
            <v>26177153</v>
          </cell>
          <cell r="H826">
            <v>25</v>
          </cell>
          <cell r="I826" t="str">
            <v>SEJOY</v>
          </cell>
          <cell r="J826">
            <v>0</v>
          </cell>
        </row>
        <row r="827">
          <cell r="F827">
            <v>651019133</v>
          </cell>
          <cell r="G827" t="str">
            <v>27380297</v>
          </cell>
          <cell r="H827">
            <v>25</v>
          </cell>
          <cell r="I827" t="str">
            <v>SEJOY</v>
          </cell>
          <cell r="J827">
            <v>0</v>
          </cell>
        </row>
        <row r="828">
          <cell r="F828">
            <v>691006253</v>
          </cell>
          <cell r="G828" t="str">
            <v>71295003</v>
          </cell>
          <cell r="H828">
            <v>1000</v>
          </cell>
          <cell r="I828" t="str">
            <v>SEJOY</v>
          </cell>
          <cell r="J828">
            <v>0</v>
          </cell>
        </row>
        <row r="829">
          <cell r="F829">
            <v>600007979</v>
          </cell>
          <cell r="G829" t="str">
            <v>00069434</v>
          </cell>
          <cell r="H829">
            <v>350</v>
          </cell>
          <cell r="I829" t="str">
            <v>SEJOY</v>
          </cell>
          <cell r="J829">
            <v>0</v>
          </cell>
        </row>
        <row r="830">
          <cell r="F830">
            <v>600055451</v>
          </cell>
          <cell r="G830" t="str">
            <v>47020334</v>
          </cell>
          <cell r="H830">
            <v>25</v>
          </cell>
          <cell r="I830" t="str">
            <v>SEJOY</v>
          </cell>
          <cell r="J830">
            <v>25</v>
          </cell>
        </row>
        <row r="831">
          <cell r="F831">
            <v>600022188</v>
          </cell>
          <cell r="G831" t="str">
            <v>47019727</v>
          </cell>
          <cell r="H831">
            <v>400</v>
          </cell>
          <cell r="I831" t="str">
            <v>SEJOY</v>
          </cell>
          <cell r="J831">
            <v>400</v>
          </cell>
        </row>
        <row r="832">
          <cell r="F832">
            <v>600007936</v>
          </cell>
          <cell r="G832" t="str">
            <v>47019689</v>
          </cell>
          <cell r="H832">
            <v>350</v>
          </cell>
          <cell r="I832" t="str">
            <v>SEJOY</v>
          </cell>
          <cell r="J832">
            <v>0</v>
          </cell>
        </row>
        <row r="833">
          <cell r="F833">
            <v>600007944</v>
          </cell>
          <cell r="G833" t="str">
            <v>14802201</v>
          </cell>
          <cell r="H833">
            <v>575</v>
          </cell>
          <cell r="I833" t="str">
            <v>SEJOY</v>
          </cell>
          <cell r="J833">
            <v>0</v>
          </cell>
        </row>
        <row r="834">
          <cell r="F834">
            <v>600007952</v>
          </cell>
          <cell r="G834" t="str">
            <v>47019671</v>
          </cell>
          <cell r="H834">
            <v>475</v>
          </cell>
          <cell r="I834" t="str">
            <v>SEJOY</v>
          </cell>
          <cell r="J834">
            <v>0</v>
          </cell>
        </row>
        <row r="835">
          <cell r="F835">
            <v>600007987</v>
          </cell>
          <cell r="G835" t="str">
            <v>47019719</v>
          </cell>
          <cell r="H835">
            <v>200</v>
          </cell>
          <cell r="I835" t="str">
            <v>SEJOY</v>
          </cell>
          <cell r="J835">
            <v>0</v>
          </cell>
        </row>
        <row r="836">
          <cell r="F836">
            <v>600055191</v>
          </cell>
          <cell r="G836" t="str">
            <v>70988251</v>
          </cell>
          <cell r="H836">
            <v>25</v>
          </cell>
          <cell r="I836" t="str">
            <v>SEJOY</v>
          </cell>
          <cell r="J836">
            <v>25</v>
          </cell>
        </row>
        <row r="837">
          <cell r="F837">
            <v>600055221</v>
          </cell>
          <cell r="G837" t="str">
            <v>75034727</v>
          </cell>
          <cell r="H837">
            <v>25</v>
          </cell>
          <cell r="I837" t="str">
            <v>SEJOY</v>
          </cell>
          <cell r="J837">
            <v>25</v>
          </cell>
        </row>
        <row r="838">
          <cell r="F838">
            <v>600055469</v>
          </cell>
          <cell r="G838" t="str">
            <v>47019581</v>
          </cell>
          <cell r="H838">
            <v>25</v>
          </cell>
          <cell r="I838" t="str">
            <v>SEJOY</v>
          </cell>
          <cell r="J838">
            <v>25</v>
          </cell>
        </row>
        <row r="839">
          <cell r="F839">
            <v>600055728</v>
          </cell>
          <cell r="G839" t="str">
            <v>70988200</v>
          </cell>
          <cell r="H839">
            <v>50</v>
          </cell>
          <cell r="I839" t="str">
            <v>SEJOY</v>
          </cell>
          <cell r="J839">
            <v>0</v>
          </cell>
        </row>
        <row r="840">
          <cell r="F840">
            <v>600027996</v>
          </cell>
          <cell r="G840" t="str">
            <v>47019735</v>
          </cell>
          <cell r="H840">
            <v>25</v>
          </cell>
          <cell r="I840" t="str">
            <v>SEJOY</v>
          </cell>
          <cell r="J840">
            <v>25</v>
          </cell>
        </row>
        <row r="841">
          <cell r="F841">
            <v>600055434</v>
          </cell>
          <cell r="G841" t="str">
            <v>47014008</v>
          </cell>
          <cell r="H841">
            <v>25</v>
          </cell>
          <cell r="I841" t="str">
            <v>SEJOY</v>
          </cell>
          <cell r="J841">
            <v>25</v>
          </cell>
        </row>
        <row r="842">
          <cell r="F842">
            <v>600055426</v>
          </cell>
          <cell r="G842" t="str">
            <v>47020342</v>
          </cell>
          <cell r="H842">
            <v>25</v>
          </cell>
          <cell r="I842" t="str">
            <v>SEJOY</v>
          </cell>
          <cell r="J842">
            <v>25</v>
          </cell>
        </row>
        <row r="843">
          <cell r="F843">
            <v>600055477</v>
          </cell>
          <cell r="G843" t="str">
            <v>47013982</v>
          </cell>
          <cell r="H843">
            <v>25</v>
          </cell>
          <cell r="I843" t="str">
            <v>SEJOY</v>
          </cell>
          <cell r="J843">
            <v>25</v>
          </cell>
        </row>
        <row r="844">
          <cell r="F844">
            <v>600055612</v>
          </cell>
          <cell r="G844" t="str">
            <v>00875457</v>
          </cell>
          <cell r="H844">
            <v>25</v>
          </cell>
          <cell r="I844" t="str">
            <v>SEJOY</v>
          </cell>
          <cell r="J844">
            <v>25</v>
          </cell>
        </row>
        <row r="845">
          <cell r="F845">
            <v>600055621</v>
          </cell>
          <cell r="G845" t="str">
            <v>67673759</v>
          </cell>
          <cell r="H845">
            <v>25</v>
          </cell>
          <cell r="I845" t="str">
            <v>SEJOY</v>
          </cell>
          <cell r="J845">
            <v>25</v>
          </cell>
        </row>
        <row r="846">
          <cell r="F846">
            <v>600055655</v>
          </cell>
          <cell r="G846" t="str">
            <v>71000526</v>
          </cell>
          <cell r="H846">
            <v>50</v>
          </cell>
          <cell r="I846" t="str">
            <v>SEJOY</v>
          </cell>
          <cell r="J846">
            <v>0</v>
          </cell>
        </row>
        <row r="847">
          <cell r="F847">
            <v>600055663</v>
          </cell>
          <cell r="G847" t="str">
            <v>71000534</v>
          </cell>
          <cell r="H847">
            <v>50</v>
          </cell>
          <cell r="I847" t="str">
            <v>SEJOY</v>
          </cell>
          <cell r="J847">
            <v>0</v>
          </cell>
        </row>
        <row r="848">
          <cell r="F848">
            <v>600055671</v>
          </cell>
          <cell r="G848" t="str">
            <v>75034409</v>
          </cell>
          <cell r="H848">
            <v>50</v>
          </cell>
          <cell r="I848" t="str">
            <v>SEJOY</v>
          </cell>
          <cell r="J848">
            <v>0</v>
          </cell>
        </row>
        <row r="849">
          <cell r="F849">
            <v>600055698</v>
          </cell>
          <cell r="G849" t="str">
            <v>71006613</v>
          </cell>
          <cell r="H849">
            <v>50</v>
          </cell>
          <cell r="I849" t="str">
            <v>SEJOY</v>
          </cell>
          <cell r="J849">
            <v>0</v>
          </cell>
        </row>
        <row r="850">
          <cell r="F850">
            <v>600055701</v>
          </cell>
          <cell r="G850" t="str">
            <v>47014318</v>
          </cell>
          <cell r="H850">
            <v>75</v>
          </cell>
          <cell r="I850" t="str">
            <v>SEJOY</v>
          </cell>
          <cell r="J850">
            <v>75</v>
          </cell>
        </row>
        <row r="851">
          <cell r="F851">
            <v>600055736</v>
          </cell>
          <cell r="G851" t="str">
            <v>71006583</v>
          </cell>
          <cell r="H851">
            <v>125</v>
          </cell>
          <cell r="I851" t="str">
            <v>SEJOY</v>
          </cell>
          <cell r="J851">
            <v>0</v>
          </cell>
        </row>
        <row r="852">
          <cell r="F852">
            <v>600055744</v>
          </cell>
          <cell r="G852" t="str">
            <v>70946060</v>
          </cell>
          <cell r="H852">
            <v>300</v>
          </cell>
          <cell r="I852" t="str">
            <v>SEJOY</v>
          </cell>
          <cell r="J852">
            <v>0</v>
          </cell>
        </row>
        <row r="853">
          <cell r="F853">
            <v>600055752</v>
          </cell>
          <cell r="G853" t="str">
            <v>47018747</v>
          </cell>
          <cell r="H853">
            <v>200</v>
          </cell>
          <cell r="I853" t="str">
            <v>SEJOY</v>
          </cell>
          <cell r="J853">
            <v>0</v>
          </cell>
        </row>
        <row r="854">
          <cell r="F854">
            <v>600055761</v>
          </cell>
          <cell r="G854" t="str">
            <v>63804395</v>
          </cell>
          <cell r="H854">
            <v>400</v>
          </cell>
          <cell r="I854" t="str">
            <v>SEJOY</v>
          </cell>
          <cell r="J854">
            <v>0</v>
          </cell>
        </row>
        <row r="855">
          <cell r="F855">
            <v>600055779</v>
          </cell>
          <cell r="G855" t="str">
            <v>47016922</v>
          </cell>
          <cell r="H855">
            <v>250</v>
          </cell>
          <cell r="I855" t="str">
            <v>SEJOY</v>
          </cell>
          <cell r="J855">
            <v>0</v>
          </cell>
        </row>
        <row r="856">
          <cell r="F856">
            <v>600055787</v>
          </cell>
          <cell r="G856" t="str">
            <v>47017635</v>
          </cell>
          <cell r="H856">
            <v>325</v>
          </cell>
          <cell r="I856" t="str">
            <v>SEJOY</v>
          </cell>
          <cell r="J856">
            <v>0</v>
          </cell>
        </row>
        <row r="857">
          <cell r="F857">
            <v>600055809</v>
          </cell>
          <cell r="G857" t="str">
            <v>47014369</v>
          </cell>
          <cell r="H857">
            <v>350</v>
          </cell>
          <cell r="I857" t="str">
            <v>SEJOY</v>
          </cell>
          <cell r="J857">
            <v>0</v>
          </cell>
        </row>
        <row r="858">
          <cell r="F858">
            <v>600055825</v>
          </cell>
          <cell r="G858" t="str">
            <v>47013656</v>
          </cell>
          <cell r="H858">
            <v>325</v>
          </cell>
          <cell r="I858" t="str">
            <v>SEJOY</v>
          </cell>
          <cell r="J858">
            <v>0</v>
          </cell>
        </row>
        <row r="859">
          <cell r="F859">
            <v>600055833</v>
          </cell>
          <cell r="G859" t="str">
            <v>47016981</v>
          </cell>
          <cell r="H859">
            <v>1275</v>
          </cell>
          <cell r="I859" t="str">
            <v>SEJOY</v>
          </cell>
          <cell r="J859">
            <v>0</v>
          </cell>
        </row>
        <row r="860">
          <cell r="F860">
            <v>600055841</v>
          </cell>
          <cell r="G860" t="str">
            <v>47013991</v>
          </cell>
          <cell r="H860">
            <v>1425</v>
          </cell>
          <cell r="I860" t="str">
            <v>SEJOY</v>
          </cell>
          <cell r="J860">
            <v>0</v>
          </cell>
        </row>
        <row r="861">
          <cell r="F861">
            <v>600055868</v>
          </cell>
          <cell r="G861" t="str">
            <v>47013222</v>
          </cell>
          <cell r="H861">
            <v>125</v>
          </cell>
          <cell r="I861" t="str">
            <v>SEJOY</v>
          </cell>
          <cell r="J861">
            <v>0</v>
          </cell>
        </row>
        <row r="862">
          <cell r="F862">
            <v>600055876</v>
          </cell>
          <cell r="G862" t="str">
            <v>47017961</v>
          </cell>
          <cell r="H862">
            <v>225</v>
          </cell>
          <cell r="I862" t="str">
            <v>SEJOY</v>
          </cell>
          <cell r="J862">
            <v>0</v>
          </cell>
        </row>
        <row r="863">
          <cell r="F863">
            <v>600055884</v>
          </cell>
          <cell r="G863" t="str">
            <v>70988196</v>
          </cell>
          <cell r="H863">
            <v>100</v>
          </cell>
          <cell r="I863" t="str">
            <v>SEJOY</v>
          </cell>
          <cell r="J863">
            <v>0</v>
          </cell>
        </row>
        <row r="864">
          <cell r="F864">
            <v>600055892</v>
          </cell>
          <cell r="G864" t="str">
            <v>47013532</v>
          </cell>
          <cell r="H864">
            <v>425</v>
          </cell>
          <cell r="I864" t="str">
            <v>SEJOY</v>
          </cell>
          <cell r="J864">
            <v>0</v>
          </cell>
        </row>
        <row r="865">
          <cell r="F865">
            <v>600055906</v>
          </cell>
          <cell r="G865" t="str">
            <v>71006524</v>
          </cell>
          <cell r="H865">
            <v>50</v>
          </cell>
          <cell r="I865" t="str">
            <v>SEJOY</v>
          </cell>
          <cell r="J865">
            <v>0</v>
          </cell>
        </row>
        <row r="866">
          <cell r="F866">
            <v>600055914</v>
          </cell>
          <cell r="G866" t="str">
            <v>71007229</v>
          </cell>
          <cell r="H866">
            <v>75</v>
          </cell>
          <cell r="I866" t="str">
            <v>SEJOY</v>
          </cell>
          <cell r="J866">
            <v>0</v>
          </cell>
        </row>
        <row r="867">
          <cell r="F867">
            <v>600055922</v>
          </cell>
          <cell r="G867" t="str">
            <v>47016973</v>
          </cell>
          <cell r="H867">
            <v>825</v>
          </cell>
          <cell r="I867" t="str">
            <v>SEJOY</v>
          </cell>
          <cell r="J867">
            <v>0</v>
          </cell>
        </row>
        <row r="868">
          <cell r="F868">
            <v>600170241</v>
          </cell>
          <cell r="G868" t="str">
            <v>16980123</v>
          </cell>
          <cell r="H868">
            <v>550</v>
          </cell>
          <cell r="I868" t="str">
            <v>SEJOY</v>
          </cell>
          <cell r="J868">
            <v>0</v>
          </cell>
        </row>
        <row r="869">
          <cell r="F869">
            <v>600170250</v>
          </cell>
          <cell r="G869" t="str">
            <v>47019450</v>
          </cell>
          <cell r="H869">
            <v>500</v>
          </cell>
          <cell r="I869" t="str">
            <v>SEJOY</v>
          </cell>
          <cell r="J869">
            <v>0</v>
          </cell>
        </row>
        <row r="870">
          <cell r="F870">
            <v>600170268</v>
          </cell>
          <cell r="G870" t="str">
            <v>00069663</v>
          </cell>
          <cell r="H870">
            <v>150</v>
          </cell>
          <cell r="I870" t="str">
            <v>SEJOY</v>
          </cell>
          <cell r="J870">
            <v>0</v>
          </cell>
        </row>
        <row r="871">
          <cell r="F871">
            <v>600171469</v>
          </cell>
          <cell r="G871" t="str">
            <v>47013711</v>
          </cell>
          <cell r="H871">
            <v>175</v>
          </cell>
          <cell r="I871" t="str">
            <v>SEJOY</v>
          </cell>
          <cell r="J871">
            <v>0</v>
          </cell>
        </row>
        <row r="872">
          <cell r="F872">
            <v>691006091</v>
          </cell>
          <cell r="G872" t="str">
            <v>02413612</v>
          </cell>
          <cell r="H872">
            <v>550</v>
          </cell>
          <cell r="I872" t="str">
            <v>SEJOY</v>
          </cell>
          <cell r="J872">
            <v>0</v>
          </cell>
        </row>
        <row r="873">
          <cell r="F873">
            <v>691008299</v>
          </cell>
          <cell r="G873" t="str">
            <v>04188101</v>
          </cell>
          <cell r="H873">
            <v>25</v>
          </cell>
          <cell r="I873" t="str">
            <v>SEJOY</v>
          </cell>
          <cell r="J873">
            <v>0</v>
          </cell>
        </row>
        <row r="874">
          <cell r="F874">
            <v>691008841</v>
          </cell>
          <cell r="G874" t="str">
            <v>71294252</v>
          </cell>
          <cell r="H874">
            <v>375</v>
          </cell>
          <cell r="I874" t="str">
            <v>SEJOY</v>
          </cell>
          <cell r="J874">
            <v>0</v>
          </cell>
        </row>
        <row r="875">
          <cell r="F875">
            <v>691013942</v>
          </cell>
          <cell r="G875" t="str">
            <v>08889872</v>
          </cell>
          <cell r="H875">
            <v>25</v>
          </cell>
          <cell r="I875" t="str">
            <v>SEJOY</v>
          </cell>
          <cell r="J875">
            <v>0</v>
          </cell>
        </row>
        <row r="876">
          <cell r="F876">
            <v>600051803</v>
          </cell>
          <cell r="G876" t="str">
            <v>75033542</v>
          </cell>
          <cell r="H876">
            <v>25</v>
          </cell>
          <cell r="I876" t="str">
            <v>SEJOY</v>
          </cell>
          <cell r="J876">
            <v>25</v>
          </cell>
        </row>
        <row r="877">
          <cell r="F877">
            <v>600051871</v>
          </cell>
          <cell r="G877" t="str">
            <v>70986398</v>
          </cell>
          <cell r="H877">
            <v>25</v>
          </cell>
          <cell r="I877" t="str">
            <v>SEJOY</v>
          </cell>
          <cell r="J877">
            <v>25</v>
          </cell>
        </row>
        <row r="878">
          <cell r="F878">
            <v>600022030</v>
          </cell>
          <cell r="G878" t="str">
            <v>70845034</v>
          </cell>
          <cell r="H878">
            <v>25</v>
          </cell>
          <cell r="I878" t="str">
            <v>SEJOY</v>
          </cell>
          <cell r="J878">
            <v>25</v>
          </cell>
        </row>
        <row r="879">
          <cell r="F879">
            <v>600022064</v>
          </cell>
          <cell r="G879" t="str">
            <v>00410233</v>
          </cell>
          <cell r="H879">
            <v>125</v>
          </cell>
          <cell r="I879" t="str">
            <v>SEJOY</v>
          </cell>
          <cell r="J879">
            <v>0</v>
          </cell>
        </row>
        <row r="880">
          <cell r="F880">
            <v>600022072</v>
          </cell>
          <cell r="G880" t="str">
            <v>68378955</v>
          </cell>
          <cell r="H880">
            <v>75</v>
          </cell>
          <cell r="I880" t="str">
            <v>SEJOY</v>
          </cell>
          <cell r="J880">
            <v>0</v>
          </cell>
        </row>
        <row r="881">
          <cell r="F881">
            <v>691009988</v>
          </cell>
          <cell r="G881" t="str">
            <v>05607248</v>
          </cell>
          <cell r="H881">
            <v>100</v>
          </cell>
          <cell r="I881" t="str">
            <v>SEJOY</v>
          </cell>
          <cell r="J881">
            <v>0</v>
          </cell>
        </row>
        <row r="882">
          <cell r="F882">
            <v>600051790</v>
          </cell>
          <cell r="G882" t="str">
            <v>70986428</v>
          </cell>
          <cell r="H882">
            <v>25</v>
          </cell>
          <cell r="I882" t="str">
            <v>SEJOY</v>
          </cell>
          <cell r="J882">
            <v>25</v>
          </cell>
        </row>
        <row r="883">
          <cell r="F883">
            <v>600051811</v>
          </cell>
          <cell r="G883" t="str">
            <v>70997551</v>
          </cell>
          <cell r="H883">
            <v>25</v>
          </cell>
          <cell r="I883" t="str">
            <v>SEJOY</v>
          </cell>
          <cell r="J883">
            <v>25</v>
          </cell>
        </row>
        <row r="884">
          <cell r="F884">
            <v>600051854</v>
          </cell>
          <cell r="G884" t="str">
            <v>75007541</v>
          </cell>
          <cell r="H884">
            <v>25</v>
          </cell>
          <cell r="I884" t="str">
            <v>SEJOY</v>
          </cell>
          <cell r="J884">
            <v>25</v>
          </cell>
        </row>
        <row r="885">
          <cell r="F885">
            <v>600051862</v>
          </cell>
          <cell r="G885" t="str">
            <v>70988137</v>
          </cell>
          <cell r="H885">
            <v>25</v>
          </cell>
          <cell r="I885" t="str">
            <v>SEJOY</v>
          </cell>
          <cell r="J885">
            <v>25</v>
          </cell>
        </row>
        <row r="886">
          <cell r="F886">
            <v>600032728</v>
          </cell>
          <cell r="G886" t="str">
            <v>25778391</v>
          </cell>
          <cell r="H886">
            <v>75</v>
          </cell>
          <cell r="I886" t="str">
            <v>SEJOY</v>
          </cell>
          <cell r="J886">
            <v>0</v>
          </cell>
        </row>
        <row r="887">
          <cell r="F887">
            <v>600044831</v>
          </cell>
          <cell r="G887" t="str">
            <v>75031124</v>
          </cell>
          <cell r="H887">
            <v>25</v>
          </cell>
          <cell r="I887" t="str">
            <v>SEJOY</v>
          </cell>
          <cell r="J887">
            <v>0</v>
          </cell>
        </row>
        <row r="888">
          <cell r="F888">
            <v>600044874</v>
          </cell>
          <cell r="G888" t="str">
            <v>70925267</v>
          </cell>
          <cell r="H888">
            <v>25</v>
          </cell>
          <cell r="I888" t="str">
            <v>SEJOY</v>
          </cell>
          <cell r="J888">
            <v>25</v>
          </cell>
        </row>
        <row r="889">
          <cell r="F889">
            <v>600044963</v>
          </cell>
          <cell r="G889" t="str">
            <v>48663921</v>
          </cell>
          <cell r="H889">
            <v>50</v>
          </cell>
          <cell r="I889" t="str">
            <v>SEJOY</v>
          </cell>
          <cell r="J889">
            <v>50</v>
          </cell>
        </row>
        <row r="890">
          <cell r="F890">
            <v>600045412</v>
          </cell>
          <cell r="G890" t="str">
            <v>61883328</v>
          </cell>
          <cell r="H890">
            <v>1525</v>
          </cell>
          <cell r="I890" t="str">
            <v>SEJOY</v>
          </cell>
          <cell r="J890">
            <v>0</v>
          </cell>
        </row>
        <row r="891">
          <cell r="F891">
            <v>600045510</v>
          </cell>
          <cell r="G891" t="str">
            <v>70925259</v>
          </cell>
          <cell r="H891">
            <v>225</v>
          </cell>
          <cell r="I891" t="str">
            <v>SEJOY</v>
          </cell>
          <cell r="J891">
            <v>225</v>
          </cell>
        </row>
        <row r="892">
          <cell r="F892">
            <v>600051498</v>
          </cell>
          <cell r="G892" t="str">
            <v>75033836</v>
          </cell>
          <cell r="H892">
            <v>25</v>
          </cell>
          <cell r="I892" t="str">
            <v>SEJOY</v>
          </cell>
          <cell r="J892">
            <v>25</v>
          </cell>
        </row>
        <row r="893">
          <cell r="F893">
            <v>600051773</v>
          </cell>
          <cell r="G893" t="str">
            <v>70996971</v>
          </cell>
          <cell r="H893">
            <v>25</v>
          </cell>
          <cell r="I893" t="str">
            <v>SEJOY</v>
          </cell>
          <cell r="J893">
            <v>25</v>
          </cell>
        </row>
        <row r="894">
          <cell r="F894">
            <v>600051781</v>
          </cell>
          <cell r="G894" t="str">
            <v>71007415</v>
          </cell>
          <cell r="H894">
            <v>25</v>
          </cell>
          <cell r="I894" t="str">
            <v>SEJOY</v>
          </cell>
          <cell r="J894">
            <v>25</v>
          </cell>
        </row>
        <row r="895">
          <cell r="F895">
            <v>600051846</v>
          </cell>
          <cell r="G895" t="str">
            <v>70941271</v>
          </cell>
          <cell r="H895">
            <v>25</v>
          </cell>
          <cell r="I895" t="str">
            <v>SEJOY</v>
          </cell>
          <cell r="J895">
            <v>25</v>
          </cell>
        </row>
        <row r="896">
          <cell r="F896">
            <v>600051897</v>
          </cell>
          <cell r="G896" t="str">
            <v>70995991</v>
          </cell>
          <cell r="H896">
            <v>25</v>
          </cell>
          <cell r="I896" t="str">
            <v>SEJOY</v>
          </cell>
          <cell r="J896">
            <v>25</v>
          </cell>
        </row>
        <row r="897">
          <cell r="F897">
            <v>600051927</v>
          </cell>
          <cell r="G897" t="str">
            <v>86594508</v>
          </cell>
          <cell r="H897">
            <v>25</v>
          </cell>
          <cell r="I897" t="str">
            <v>SEJOY</v>
          </cell>
          <cell r="J897">
            <v>25</v>
          </cell>
        </row>
        <row r="898">
          <cell r="F898">
            <v>600052265</v>
          </cell>
          <cell r="G898" t="str">
            <v>70986444</v>
          </cell>
          <cell r="H898">
            <v>1200</v>
          </cell>
          <cell r="I898" t="str">
            <v>SEJOY</v>
          </cell>
          <cell r="J898">
            <v>0</v>
          </cell>
        </row>
        <row r="899">
          <cell r="F899">
            <v>600051889</v>
          </cell>
          <cell r="G899" t="str">
            <v>71004726</v>
          </cell>
          <cell r="H899">
            <v>25</v>
          </cell>
          <cell r="I899" t="str">
            <v>SEJOY</v>
          </cell>
          <cell r="J899">
            <v>25</v>
          </cell>
        </row>
        <row r="900">
          <cell r="F900">
            <v>600051935</v>
          </cell>
          <cell r="G900" t="str">
            <v>75031558</v>
          </cell>
          <cell r="H900">
            <v>25</v>
          </cell>
          <cell r="I900" t="str">
            <v>SEJOY</v>
          </cell>
          <cell r="J900">
            <v>25</v>
          </cell>
        </row>
        <row r="901">
          <cell r="F901">
            <v>600051943</v>
          </cell>
          <cell r="G901" t="str">
            <v>70992401</v>
          </cell>
          <cell r="H901">
            <v>50</v>
          </cell>
          <cell r="I901" t="str">
            <v>SEJOY</v>
          </cell>
          <cell r="J901">
            <v>50</v>
          </cell>
        </row>
        <row r="902">
          <cell r="F902">
            <v>600051951</v>
          </cell>
          <cell r="G902" t="str">
            <v>86594583</v>
          </cell>
          <cell r="H902">
            <v>50</v>
          </cell>
          <cell r="I902" t="str">
            <v>SEJOY</v>
          </cell>
          <cell r="J902">
            <v>50</v>
          </cell>
        </row>
        <row r="903">
          <cell r="F903">
            <v>600051960</v>
          </cell>
          <cell r="G903" t="str">
            <v>62930885</v>
          </cell>
          <cell r="H903">
            <v>50</v>
          </cell>
          <cell r="I903" t="str">
            <v>SEJOY</v>
          </cell>
          <cell r="J903">
            <v>50</v>
          </cell>
        </row>
        <row r="904">
          <cell r="F904">
            <v>600052028</v>
          </cell>
          <cell r="G904" t="str">
            <v>70991685</v>
          </cell>
          <cell r="H904">
            <v>350</v>
          </cell>
          <cell r="I904" t="str">
            <v>SEJOY</v>
          </cell>
          <cell r="J904">
            <v>0</v>
          </cell>
        </row>
        <row r="905">
          <cell r="F905">
            <v>600052184</v>
          </cell>
          <cell r="G905" t="str">
            <v>71004734</v>
          </cell>
          <cell r="H905">
            <v>125</v>
          </cell>
          <cell r="I905" t="str">
            <v>SEJOY</v>
          </cell>
          <cell r="J905">
            <v>0</v>
          </cell>
        </row>
        <row r="906">
          <cell r="F906">
            <v>600052192</v>
          </cell>
          <cell r="G906" t="str">
            <v>75033593</v>
          </cell>
          <cell r="H906">
            <v>225</v>
          </cell>
          <cell r="I906" t="str">
            <v>SEJOY</v>
          </cell>
          <cell r="J906">
            <v>0</v>
          </cell>
        </row>
        <row r="907">
          <cell r="F907">
            <v>600052206</v>
          </cell>
          <cell r="G907" t="str">
            <v>70941718</v>
          </cell>
          <cell r="H907">
            <v>600</v>
          </cell>
          <cell r="I907" t="str">
            <v>SEJOY</v>
          </cell>
          <cell r="J907">
            <v>0</v>
          </cell>
        </row>
        <row r="908">
          <cell r="F908">
            <v>600052311</v>
          </cell>
          <cell r="G908" t="str">
            <v>75031540</v>
          </cell>
          <cell r="H908">
            <v>850</v>
          </cell>
          <cell r="I908" t="str">
            <v>SEJOY</v>
          </cell>
          <cell r="J908">
            <v>850</v>
          </cell>
        </row>
        <row r="909">
          <cell r="F909">
            <v>600052338</v>
          </cell>
          <cell r="G909" t="str">
            <v>75034182</v>
          </cell>
          <cell r="H909">
            <v>175</v>
          </cell>
          <cell r="I909" t="str">
            <v>SEJOY</v>
          </cell>
          <cell r="J909">
            <v>0</v>
          </cell>
        </row>
        <row r="910">
          <cell r="F910">
            <v>610451219</v>
          </cell>
          <cell r="G910" t="str">
            <v>26144123</v>
          </cell>
          <cell r="H910">
            <v>350</v>
          </cell>
          <cell r="I910" t="str">
            <v>SEJOY</v>
          </cell>
          <cell r="J910">
            <v>0</v>
          </cell>
        </row>
        <row r="911">
          <cell r="F911">
            <v>650068955</v>
          </cell>
          <cell r="G911" t="str">
            <v>27089941</v>
          </cell>
          <cell r="H911">
            <v>675</v>
          </cell>
          <cell r="I911" t="str">
            <v>SEJOY</v>
          </cell>
          <cell r="J911">
            <v>0</v>
          </cell>
        </row>
        <row r="912">
          <cell r="F912">
            <v>691000352</v>
          </cell>
          <cell r="G912" t="str">
            <v>28451481</v>
          </cell>
          <cell r="H912">
            <v>25</v>
          </cell>
          <cell r="I912" t="str">
            <v>SEJOY</v>
          </cell>
          <cell r="J912">
            <v>25</v>
          </cell>
        </row>
        <row r="913">
          <cell r="F913">
            <v>691000379</v>
          </cell>
          <cell r="G913" t="str">
            <v>27161102</v>
          </cell>
          <cell r="H913">
            <v>25</v>
          </cell>
          <cell r="I913" t="str">
            <v>SEJOY</v>
          </cell>
          <cell r="J913">
            <v>25</v>
          </cell>
        </row>
        <row r="914">
          <cell r="F914">
            <v>691001022</v>
          </cell>
          <cell r="G914" t="str">
            <v>28958756</v>
          </cell>
          <cell r="H914">
            <v>25</v>
          </cell>
          <cell r="I914" t="str">
            <v>SEJOY</v>
          </cell>
          <cell r="J914">
            <v>25</v>
          </cell>
        </row>
        <row r="915">
          <cell r="F915">
            <v>691000964</v>
          </cell>
          <cell r="G915" t="str">
            <v>72045400</v>
          </cell>
          <cell r="H915">
            <v>25</v>
          </cell>
          <cell r="I915" t="str">
            <v>SEJOY</v>
          </cell>
          <cell r="J915">
            <v>25</v>
          </cell>
        </row>
        <row r="916">
          <cell r="F916">
            <v>691001472</v>
          </cell>
          <cell r="G916" t="str">
            <v>72046210</v>
          </cell>
          <cell r="H916">
            <v>25</v>
          </cell>
          <cell r="I916" t="str">
            <v>SEJOY</v>
          </cell>
          <cell r="J916">
            <v>25</v>
          </cell>
        </row>
        <row r="917">
          <cell r="F917">
            <v>691002070</v>
          </cell>
          <cell r="G917" t="str">
            <v>75148765</v>
          </cell>
          <cell r="H917">
            <v>25</v>
          </cell>
          <cell r="I917" t="str">
            <v>SEJOY</v>
          </cell>
          <cell r="J917">
            <v>25</v>
          </cell>
        </row>
        <row r="918">
          <cell r="F918">
            <v>691002088</v>
          </cell>
          <cell r="G918" t="str">
            <v>72086173</v>
          </cell>
          <cell r="H918">
            <v>50</v>
          </cell>
          <cell r="I918" t="str">
            <v>SEJOY</v>
          </cell>
          <cell r="J918">
            <v>50</v>
          </cell>
        </row>
        <row r="919">
          <cell r="F919">
            <v>691002207</v>
          </cell>
          <cell r="G919" t="str">
            <v>71341005</v>
          </cell>
          <cell r="H919">
            <v>325</v>
          </cell>
          <cell r="I919" t="str">
            <v>SEJOY</v>
          </cell>
          <cell r="J919">
            <v>0</v>
          </cell>
        </row>
        <row r="920">
          <cell r="F920">
            <v>691003106</v>
          </cell>
          <cell r="G920" t="str">
            <v>72545429</v>
          </cell>
          <cell r="H920">
            <v>25</v>
          </cell>
          <cell r="I920" t="str">
            <v>SEJOY</v>
          </cell>
          <cell r="J920">
            <v>25</v>
          </cell>
        </row>
        <row r="921">
          <cell r="F921">
            <v>691003092</v>
          </cell>
          <cell r="G921" t="str">
            <v>24734241</v>
          </cell>
          <cell r="H921">
            <v>25</v>
          </cell>
          <cell r="I921" t="str">
            <v>SEJOY</v>
          </cell>
          <cell r="J921">
            <v>25</v>
          </cell>
        </row>
        <row r="922">
          <cell r="F922">
            <v>691003271</v>
          </cell>
          <cell r="G922" t="str">
            <v>72547413</v>
          </cell>
          <cell r="H922">
            <v>25</v>
          </cell>
          <cell r="I922" t="str">
            <v>SEJOY</v>
          </cell>
          <cell r="J922">
            <v>25</v>
          </cell>
        </row>
        <row r="923">
          <cell r="F923">
            <v>691003297</v>
          </cell>
          <cell r="G923" t="str">
            <v>24144461</v>
          </cell>
          <cell r="H923">
            <v>125</v>
          </cell>
          <cell r="I923" t="str">
            <v>SEJOY</v>
          </cell>
          <cell r="J923">
            <v>0</v>
          </cell>
        </row>
        <row r="924">
          <cell r="F924">
            <v>691003840</v>
          </cell>
          <cell r="G924" t="str">
            <v>71341447</v>
          </cell>
          <cell r="H924">
            <v>150</v>
          </cell>
          <cell r="I924" t="str">
            <v>SEJOY</v>
          </cell>
          <cell r="J924">
            <v>0</v>
          </cell>
        </row>
        <row r="925">
          <cell r="F925">
            <v>691003921</v>
          </cell>
          <cell r="G925" t="str">
            <v>24135097</v>
          </cell>
          <cell r="H925">
            <v>225</v>
          </cell>
          <cell r="I925" t="str">
            <v>SEJOY</v>
          </cell>
          <cell r="J925">
            <v>0</v>
          </cell>
        </row>
        <row r="926">
          <cell r="F926">
            <v>691005109</v>
          </cell>
          <cell r="G926" t="str">
            <v>24243027</v>
          </cell>
          <cell r="H926">
            <v>125</v>
          </cell>
          <cell r="I926" t="str">
            <v>SEJOY</v>
          </cell>
          <cell r="J926">
            <v>0</v>
          </cell>
        </row>
        <row r="927">
          <cell r="F927">
            <v>691005192</v>
          </cell>
          <cell r="G927" t="str">
            <v>71295151</v>
          </cell>
          <cell r="H927">
            <v>625</v>
          </cell>
          <cell r="I927" t="str">
            <v>SEJOY</v>
          </cell>
          <cell r="J927">
            <v>0</v>
          </cell>
        </row>
        <row r="928">
          <cell r="F928">
            <v>691005435</v>
          </cell>
          <cell r="G928" t="str">
            <v>01950894</v>
          </cell>
          <cell r="H928">
            <v>25</v>
          </cell>
          <cell r="I928" t="str">
            <v>SEJOY</v>
          </cell>
          <cell r="J928">
            <v>0</v>
          </cell>
        </row>
        <row r="929">
          <cell r="F929">
            <v>691006423</v>
          </cell>
          <cell r="G929" t="str">
            <v>71294139</v>
          </cell>
          <cell r="H929">
            <v>325</v>
          </cell>
          <cell r="I929" t="str">
            <v>SEJOY</v>
          </cell>
          <cell r="J929">
            <v>0</v>
          </cell>
        </row>
        <row r="930">
          <cell r="F930">
            <v>691007063</v>
          </cell>
          <cell r="G930" t="str">
            <v>71294163</v>
          </cell>
          <cell r="H930">
            <v>25</v>
          </cell>
          <cell r="I930" t="str">
            <v>SEJOY</v>
          </cell>
          <cell r="J930">
            <v>25</v>
          </cell>
        </row>
        <row r="931">
          <cell r="F931">
            <v>691007632</v>
          </cell>
          <cell r="G931" t="str">
            <v>03652521</v>
          </cell>
          <cell r="H931">
            <v>75</v>
          </cell>
          <cell r="I931" t="str">
            <v>SEJOY</v>
          </cell>
          <cell r="J931">
            <v>75</v>
          </cell>
        </row>
        <row r="932">
          <cell r="F932">
            <v>691008281</v>
          </cell>
          <cell r="G932" t="str">
            <v>03287491</v>
          </cell>
          <cell r="H932">
            <v>25</v>
          </cell>
          <cell r="I932" t="str">
            <v>SEJOY</v>
          </cell>
          <cell r="J932">
            <v>25</v>
          </cell>
        </row>
        <row r="933">
          <cell r="F933">
            <v>691008752</v>
          </cell>
          <cell r="G933" t="str">
            <v>04803981</v>
          </cell>
          <cell r="H933">
            <v>25</v>
          </cell>
          <cell r="I933" t="str">
            <v>SEJOY</v>
          </cell>
          <cell r="J933">
            <v>0</v>
          </cell>
        </row>
        <row r="934">
          <cell r="F934">
            <v>691010005</v>
          </cell>
          <cell r="G934" t="str">
            <v>71294457</v>
          </cell>
          <cell r="H934">
            <v>50</v>
          </cell>
          <cell r="I934" t="str">
            <v>SEJOY</v>
          </cell>
          <cell r="J934">
            <v>50</v>
          </cell>
        </row>
        <row r="935">
          <cell r="F935">
            <v>691009066</v>
          </cell>
          <cell r="G935" t="str">
            <v>04937007</v>
          </cell>
          <cell r="H935">
            <v>125</v>
          </cell>
          <cell r="I935" t="str">
            <v>SEJOY</v>
          </cell>
          <cell r="J935">
            <v>125</v>
          </cell>
        </row>
        <row r="936">
          <cell r="F936">
            <v>691009201</v>
          </cell>
          <cell r="G936" t="str">
            <v>71294554</v>
          </cell>
          <cell r="H936">
            <v>475</v>
          </cell>
          <cell r="I936" t="str">
            <v>SEJOY</v>
          </cell>
          <cell r="J936">
            <v>0</v>
          </cell>
        </row>
        <row r="937">
          <cell r="F937">
            <v>691014281</v>
          </cell>
          <cell r="G937" t="str">
            <v>07504411</v>
          </cell>
          <cell r="H937">
            <v>25</v>
          </cell>
          <cell r="I937" t="str">
            <v>SEJOY</v>
          </cell>
          <cell r="J937">
            <v>25</v>
          </cell>
        </row>
        <row r="938">
          <cell r="F938">
            <v>691012768</v>
          </cell>
          <cell r="G938" t="str">
            <v>07399791</v>
          </cell>
          <cell r="H938">
            <v>525</v>
          </cell>
          <cell r="I938" t="str">
            <v>SEJOY</v>
          </cell>
          <cell r="J938">
            <v>0</v>
          </cell>
        </row>
        <row r="939">
          <cell r="F939">
            <v>691014175</v>
          </cell>
          <cell r="G939" t="str">
            <v>08974471</v>
          </cell>
          <cell r="H939">
            <v>25</v>
          </cell>
          <cell r="I939" t="str">
            <v>SEJOY</v>
          </cell>
          <cell r="J939">
            <v>25</v>
          </cell>
        </row>
        <row r="940">
          <cell r="F940">
            <v>600022161</v>
          </cell>
          <cell r="G940" t="str">
            <v>61904180</v>
          </cell>
          <cell r="H940">
            <v>75</v>
          </cell>
          <cell r="I940" t="str">
            <v>SEJOY</v>
          </cell>
          <cell r="J940">
            <v>0</v>
          </cell>
        </row>
        <row r="941">
          <cell r="F941">
            <v>600021394</v>
          </cell>
          <cell r="G941" t="str">
            <v>70843538</v>
          </cell>
          <cell r="H941">
            <v>100</v>
          </cell>
          <cell r="I941" t="str">
            <v>SEJOY</v>
          </cell>
          <cell r="J941">
            <v>0</v>
          </cell>
        </row>
        <row r="942">
          <cell r="F942">
            <v>600007855</v>
          </cell>
          <cell r="G942" t="str">
            <v>61100242</v>
          </cell>
          <cell r="H942">
            <v>475</v>
          </cell>
          <cell r="I942" t="str">
            <v>SEJOY</v>
          </cell>
          <cell r="J942">
            <v>0</v>
          </cell>
        </row>
        <row r="943">
          <cell r="F943">
            <v>600007901</v>
          </cell>
          <cell r="G943" t="str">
            <v>14803844</v>
          </cell>
          <cell r="H943">
            <v>375</v>
          </cell>
          <cell r="I943" t="str">
            <v>SEJOY</v>
          </cell>
          <cell r="J943">
            <v>0</v>
          </cell>
        </row>
        <row r="944">
          <cell r="F944">
            <v>600054233</v>
          </cell>
          <cell r="G944" t="str">
            <v>70999058</v>
          </cell>
          <cell r="H944">
            <v>50</v>
          </cell>
          <cell r="I944" t="str">
            <v>SEJOY</v>
          </cell>
          <cell r="J944">
            <v>50</v>
          </cell>
        </row>
        <row r="945">
          <cell r="F945">
            <v>600055159</v>
          </cell>
          <cell r="G945" t="str">
            <v>70999112</v>
          </cell>
          <cell r="H945">
            <v>25</v>
          </cell>
          <cell r="I945" t="str">
            <v>SEJOY</v>
          </cell>
          <cell r="J945">
            <v>0</v>
          </cell>
        </row>
        <row r="946">
          <cell r="F946">
            <v>600042111</v>
          </cell>
          <cell r="G946" t="str">
            <v>70988145</v>
          </cell>
          <cell r="H946">
            <v>525</v>
          </cell>
          <cell r="I946" t="str">
            <v>SEJOY</v>
          </cell>
          <cell r="J946">
            <v>0</v>
          </cell>
        </row>
        <row r="947">
          <cell r="F947">
            <v>600053962</v>
          </cell>
          <cell r="G947" t="str">
            <v>75034522</v>
          </cell>
          <cell r="H947">
            <v>25</v>
          </cell>
          <cell r="I947" t="str">
            <v>SEJOY</v>
          </cell>
          <cell r="J947">
            <v>25</v>
          </cell>
        </row>
        <row r="948">
          <cell r="F948">
            <v>600054454</v>
          </cell>
          <cell r="G948" t="str">
            <v>71000461</v>
          </cell>
          <cell r="H948">
            <v>225</v>
          </cell>
          <cell r="I948" t="str">
            <v>SEJOY</v>
          </cell>
          <cell r="J948">
            <v>0</v>
          </cell>
        </row>
        <row r="949">
          <cell r="F949">
            <v>600054462</v>
          </cell>
          <cell r="G949" t="str">
            <v>75033143</v>
          </cell>
          <cell r="H949">
            <v>250</v>
          </cell>
          <cell r="I949" t="str">
            <v>SEJOY</v>
          </cell>
          <cell r="J949">
            <v>0</v>
          </cell>
        </row>
        <row r="950">
          <cell r="F950">
            <v>600054497</v>
          </cell>
          <cell r="G950" t="str">
            <v>75034425</v>
          </cell>
          <cell r="H950">
            <v>200</v>
          </cell>
          <cell r="I950" t="str">
            <v>SEJOY</v>
          </cell>
          <cell r="J950">
            <v>0</v>
          </cell>
        </row>
        <row r="951">
          <cell r="F951">
            <v>600054535</v>
          </cell>
          <cell r="G951" t="str">
            <v>75033585</v>
          </cell>
          <cell r="H951">
            <v>50</v>
          </cell>
          <cell r="I951" t="str">
            <v>SEJOY</v>
          </cell>
          <cell r="J951">
            <v>0</v>
          </cell>
        </row>
        <row r="952">
          <cell r="F952">
            <v>600054764</v>
          </cell>
          <cell r="G952" t="str">
            <v>75030543</v>
          </cell>
          <cell r="H952">
            <v>75</v>
          </cell>
          <cell r="I952" t="str">
            <v>SEJOY</v>
          </cell>
          <cell r="J952">
            <v>0</v>
          </cell>
        </row>
        <row r="953">
          <cell r="F953">
            <v>600054799</v>
          </cell>
          <cell r="G953" t="str">
            <v>75030471</v>
          </cell>
          <cell r="H953">
            <v>225</v>
          </cell>
          <cell r="I953" t="str">
            <v>SEJOY</v>
          </cell>
          <cell r="J953">
            <v>0</v>
          </cell>
        </row>
        <row r="954">
          <cell r="F954">
            <v>600054811</v>
          </cell>
          <cell r="G954" t="str">
            <v>71006672</v>
          </cell>
          <cell r="H954">
            <v>150</v>
          </cell>
          <cell r="I954" t="str">
            <v>SEJOY</v>
          </cell>
          <cell r="J954">
            <v>0</v>
          </cell>
        </row>
        <row r="955">
          <cell r="F955">
            <v>600054845</v>
          </cell>
          <cell r="G955" t="str">
            <v>75030276</v>
          </cell>
          <cell r="H955">
            <v>50</v>
          </cell>
          <cell r="I955" t="str">
            <v>SEJOY</v>
          </cell>
          <cell r="J955">
            <v>0</v>
          </cell>
        </row>
        <row r="956">
          <cell r="F956">
            <v>600055124</v>
          </cell>
          <cell r="G956" t="str">
            <v>70999104</v>
          </cell>
          <cell r="H956">
            <v>25</v>
          </cell>
          <cell r="I956" t="str">
            <v>SEJOY</v>
          </cell>
          <cell r="J956">
            <v>25</v>
          </cell>
        </row>
        <row r="957">
          <cell r="F957">
            <v>691012814</v>
          </cell>
          <cell r="G957" t="str">
            <v>24263516</v>
          </cell>
          <cell r="H957">
            <v>25</v>
          </cell>
          <cell r="I957" t="str">
            <v>SEJOY</v>
          </cell>
          <cell r="J957">
            <v>0</v>
          </cell>
        </row>
        <row r="958">
          <cell r="F958">
            <v>650051700</v>
          </cell>
          <cell r="G958" t="str">
            <v>61660116</v>
          </cell>
          <cell r="H958">
            <v>150</v>
          </cell>
          <cell r="I958" t="str">
            <v>SEJOY</v>
          </cell>
          <cell r="J958">
            <v>150</v>
          </cell>
        </row>
        <row r="959">
          <cell r="F959">
            <v>600006913</v>
          </cell>
          <cell r="G959" t="str">
            <v>61894427</v>
          </cell>
          <cell r="H959">
            <v>450</v>
          </cell>
          <cell r="I959" t="str">
            <v>SEJOY</v>
          </cell>
          <cell r="J959">
            <v>450</v>
          </cell>
        </row>
        <row r="960">
          <cell r="F960">
            <v>600021572</v>
          </cell>
          <cell r="G960" t="str">
            <v>61894630</v>
          </cell>
          <cell r="H960">
            <v>175</v>
          </cell>
          <cell r="I960" t="str">
            <v>SEJOY</v>
          </cell>
          <cell r="J960">
            <v>0</v>
          </cell>
        </row>
        <row r="961">
          <cell r="F961">
            <v>600021645</v>
          </cell>
          <cell r="G961" t="str">
            <v>67775454</v>
          </cell>
          <cell r="H961">
            <v>25</v>
          </cell>
          <cell r="I961" t="str">
            <v>SEJOY</v>
          </cell>
          <cell r="J961">
            <v>25</v>
          </cell>
        </row>
        <row r="962">
          <cell r="F962">
            <v>600021653</v>
          </cell>
          <cell r="G962" t="str">
            <v>48706302</v>
          </cell>
          <cell r="H962">
            <v>75</v>
          </cell>
          <cell r="I962" t="str">
            <v>SEJOY</v>
          </cell>
          <cell r="J962">
            <v>0</v>
          </cell>
        </row>
        <row r="963">
          <cell r="F963">
            <v>600043657</v>
          </cell>
          <cell r="G963" t="str">
            <v>75034701</v>
          </cell>
          <cell r="H963">
            <v>25</v>
          </cell>
          <cell r="I963" t="str">
            <v>SEJOY</v>
          </cell>
          <cell r="J963">
            <v>25</v>
          </cell>
        </row>
        <row r="964">
          <cell r="F964">
            <v>600044211</v>
          </cell>
          <cell r="G964" t="str">
            <v>75033186</v>
          </cell>
          <cell r="H964">
            <v>50</v>
          </cell>
          <cell r="I964" t="str">
            <v>SEJOY</v>
          </cell>
          <cell r="J964">
            <v>0</v>
          </cell>
        </row>
        <row r="965">
          <cell r="F965">
            <v>600044670</v>
          </cell>
          <cell r="G965" t="str">
            <v>48706027</v>
          </cell>
          <cell r="H965">
            <v>25</v>
          </cell>
          <cell r="I965" t="str">
            <v>SEJOY</v>
          </cell>
          <cell r="J965">
            <v>0</v>
          </cell>
        </row>
        <row r="966">
          <cell r="F966">
            <v>600006921</v>
          </cell>
          <cell r="G966" t="str">
            <v>61894354</v>
          </cell>
          <cell r="H966">
            <v>425</v>
          </cell>
          <cell r="I966" t="str">
            <v>SEJOY</v>
          </cell>
          <cell r="J966">
            <v>0</v>
          </cell>
        </row>
        <row r="967">
          <cell r="F967">
            <v>600044131</v>
          </cell>
          <cell r="G967" t="str">
            <v>75033615</v>
          </cell>
          <cell r="H967">
            <v>50</v>
          </cell>
          <cell r="I967" t="str">
            <v>SEJOY</v>
          </cell>
          <cell r="J967">
            <v>50</v>
          </cell>
        </row>
        <row r="968">
          <cell r="F968">
            <v>600043649</v>
          </cell>
          <cell r="G968" t="str">
            <v>75034999</v>
          </cell>
          <cell r="H968">
            <v>25</v>
          </cell>
          <cell r="I968" t="str">
            <v>SEJOY</v>
          </cell>
          <cell r="J968">
            <v>25</v>
          </cell>
        </row>
        <row r="969">
          <cell r="F969">
            <v>600043673</v>
          </cell>
          <cell r="G969" t="str">
            <v>75034697</v>
          </cell>
          <cell r="H969">
            <v>25</v>
          </cell>
          <cell r="I969" t="str">
            <v>SEJOY</v>
          </cell>
          <cell r="J969">
            <v>25</v>
          </cell>
        </row>
        <row r="970">
          <cell r="F970">
            <v>600043720</v>
          </cell>
          <cell r="G970" t="str">
            <v>75030951</v>
          </cell>
          <cell r="H970">
            <v>25</v>
          </cell>
          <cell r="I970" t="str">
            <v>SEJOY</v>
          </cell>
          <cell r="J970">
            <v>25</v>
          </cell>
        </row>
        <row r="971">
          <cell r="F971">
            <v>600043797</v>
          </cell>
          <cell r="G971" t="str">
            <v>70991677</v>
          </cell>
          <cell r="H971">
            <v>25</v>
          </cell>
          <cell r="I971" t="str">
            <v>SEJOY</v>
          </cell>
          <cell r="J971">
            <v>0</v>
          </cell>
        </row>
        <row r="972">
          <cell r="F972">
            <v>600043801</v>
          </cell>
          <cell r="G972" t="str">
            <v>75034247</v>
          </cell>
          <cell r="H972">
            <v>25</v>
          </cell>
          <cell r="I972" t="str">
            <v>SEJOY</v>
          </cell>
          <cell r="J972">
            <v>25</v>
          </cell>
        </row>
        <row r="973">
          <cell r="F973">
            <v>600043819</v>
          </cell>
          <cell r="G973" t="str">
            <v>70989729</v>
          </cell>
          <cell r="H973">
            <v>25</v>
          </cell>
          <cell r="I973" t="str">
            <v>SEJOY</v>
          </cell>
          <cell r="J973">
            <v>25</v>
          </cell>
        </row>
        <row r="974">
          <cell r="F974">
            <v>600043827</v>
          </cell>
          <cell r="G974" t="str">
            <v>75031183</v>
          </cell>
          <cell r="H974">
            <v>25</v>
          </cell>
          <cell r="I974" t="str">
            <v>SEJOY</v>
          </cell>
          <cell r="J974">
            <v>25</v>
          </cell>
        </row>
        <row r="975">
          <cell r="F975">
            <v>600043835</v>
          </cell>
          <cell r="G975" t="str">
            <v>75033194</v>
          </cell>
          <cell r="H975">
            <v>25</v>
          </cell>
          <cell r="I975" t="str">
            <v>SEJOY</v>
          </cell>
          <cell r="J975">
            <v>25</v>
          </cell>
        </row>
        <row r="976">
          <cell r="F976">
            <v>600043932</v>
          </cell>
          <cell r="G976" t="str">
            <v>75034689</v>
          </cell>
          <cell r="H976">
            <v>25</v>
          </cell>
          <cell r="I976" t="str">
            <v>SEJOY</v>
          </cell>
          <cell r="J976">
            <v>25</v>
          </cell>
        </row>
        <row r="977">
          <cell r="F977">
            <v>600044017</v>
          </cell>
          <cell r="G977" t="str">
            <v>75034719</v>
          </cell>
          <cell r="H977">
            <v>50</v>
          </cell>
          <cell r="I977" t="str">
            <v>SEJOY</v>
          </cell>
          <cell r="J977">
            <v>0</v>
          </cell>
        </row>
        <row r="978">
          <cell r="F978">
            <v>600044173</v>
          </cell>
          <cell r="G978" t="str">
            <v>75034875</v>
          </cell>
          <cell r="H978">
            <v>75</v>
          </cell>
          <cell r="I978" t="str">
            <v>SEJOY</v>
          </cell>
          <cell r="J978">
            <v>0</v>
          </cell>
        </row>
        <row r="979">
          <cell r="F979">
            <v>600044297</v>
          </cell>
          <cell r="G979" t="str">
            <v>43776761</v>
          </cell>
          <cell r="H979">
            <v>1100</v>
          </cell>
          <cell r="I979" t="str">
            <v>SEJOY</v>
          </cell>
          <cell r="J979">
            <v>0</v>
          </cell>
        </row>
        <row r="980">
          <cell r="F980">
            <v>600044301</v>
          </cell>
          <cell r="G980" t="str">
            <v>43776744</v>
          </cell>
          <cell r="H980">
            <v>1050</v>
          </cell>
          <cell r="I980" t="str">
            <v>SEJOY</v>
          </cell>
          <cell r="J980">
            <v>0</v>
          </cell>
        </row>
        <row r="981">
          <cell r="F981">
            <v>600044319</v>
          </cell>
          <cell r="G981" t="str">
            <v>43776752</v>
          </cell>
          <cell r="H981">
            <v>1225</v>
          </cell>
          <cell r="I981" t="str">
            <v>SEJOY</v>
          </cell>
          <cell r="J981">
            <v>0</v>
          </cell>
        </row>
        <row r="982">
          <cell r="F982">
            <v>600044386</v>
          </cell>
          <cell r="G982" t="str">
            <v>75032848</v>
          </cell>
          <cell r="H982">
            <v>375</v>
          </cell>
          <cell r="I982" t="str">
            <v>SEJOY</v>
          </cell>
          <cell r="J982">
            <v>0</v>
          </cell>
        </row>
        <row r="983">
          <cell r="F983">
            <v>600044394</v>
          </cell>
          <cell r="G983" t="str">
            <v>70995044</v>
          </cell>
          <cell r="H983">
            <v>300</v>
          </cell>
          <cell r="I983" t="str">
            <v>SEJOY</v>
          </cell>
          <cell r="J983">
            <v>0</v>
          </cell>
        </row>
        <row r="984">
          <cell r="F984">
            <v>600044467</v>
          </cell>
          <cell r="G984" t="str">
            <v>75031175</v>
          </cell>
          <cell r="H984">
            <v>375</v>
          </cell>
          <cell r="I984" t="str">
            <v>SEJOY</v>
          </cell>
          <cell r="J984">
            <v>0</v>
          </cell>
        </row>
        <row r="985">
          <cell r="F985">
            <v>600044475</v>
          </cell>
          <cell r="G985" t="str">
            <v>70989711</v>
          </cell>
          <cell r="H985">
            <v>650</v>
          </cell>
          <cell r="I985" t="str">
            <v>SEJOY</v>
          </cell>
          <cell r="J985">
            <v>0</v>
          </cell>
        </row>
        <row r="986">
          <cell r="F986">
            <v>600044424</v>
          </cell>
          <cell r="G986" t="str">
            <v>48705721</v>
          </cell>
          <cell r="H986">
            <v>550</v>
          </cell>
          <cell r="I986" t="str">
            <v>SEJOY</v>
          </cell>
          <cell r="J986">
            <v>0</v>
          </cell>
        </row>
        <row r="987">
          <cell r="F987">
            <v>600170110</v>
          </cell>
          <cell r="G987" t="str">
            <v>00069485</v>
          </cell>
          <cell r="H987">
            <v>450</v>
          </cell>
          <cell r="I987" t="str">
            <v>SEJOY</v>
          </cell>
          <cell r="J987">
            <v>0</v>
          </cell>
        </row>
        <row r="988">
          <cell r="F988">
            <v>662000188</v>
          </cell>
          <cell r="G988" t="str">
            <v>70991642</v>
          </cell>
          <cell r="H988">
            <v>25</v>
          </cell>
          <cell r="I988" t="str">
            <v>SEJOY</v>
          </cell>
          <cell r="J988">
            <v>25</v>
          </cell>
        </row>
        <row r="989">
          <cell r="F989">
            <v>691003025</v>
          </cell>
          <cell r="G989" t="str">
            <v>24846864</v>
          </cell>
          <cell r="H989">
            <v>25</v>
          </cell>
          <cell r="I989" t="str">
            <v>SEJOY</v>
          </cell>
          <cell r="J989">
            <v>25</v>
          </cell>
        </row>
        <row r="990">
          <cell r="F990">
            <v>691004927</v>
          </cell>
          <cell r="G990" t="str">
            <v>01343025</v>
          </cell>
          <cell r="H990">
            <v>375</v>
          </cell>
          <cell r="I990" t="str">
            <v>SEJOY</v>
          </cell>
          <cell r="J990">
            <v>375</v>
          </cell>
        </row>
        <row r="991">
          <cell r="F991">
            <v>600021408</v>
          </cell>
          <cell r="G991" t="str">
            <v>70846685</v>
          </cell>
          <cell r="H991">
            <v>125</v>
          </cell>
          <cell r="I991" t="str">
            <v>SEJOY</v>
          </cell>
          <cell r="J991">
            <v>0</v>
          </cell>
        </row>
        <row r="992">
          <cell r="F992">
            <v>600006751</v>
          </cell>
          <cell r="G992" t="str">
            <v>61664545</v>
          </cell>
          <cell r="H992">
            <v>450</v>
          </cell>
          <cell r="I992" t="str">
            <v>SEJOY</v>
          </cell>
          <cell r="J992">
            <v>0</v>
          </cell>
        </row>
        <row r="993">
          <cell r="F993">
            <v>600006697</v>
          </cell>
          <cell r="G993" t="str">
            <v>61664553</v>
          </cell>
          <cell r="H993">
            <v>500</v>
          </cell>
          <cell r="I993" t="str">
            <v>SEJOY</v>
          </cell>
          <cell r="J993">
            <v>0</v>
          </cell>
        </row>
        <row r="994">
          <cell r="F994">
            <v>600006701</v>
          </cell>
          <cell r="G994" t="str">
            <v>61664537</v>
          </cell>
          <cell r="H994">
            <v>350</v>
          </cell>
          <cell r="I994" t="str">
            <v>SEJOY</v>
          </cell>
          <cell r="J994">
            <v>0</v>
          </cell>
        </row>
        <row r="995">
          <cell r="F995">
            <v>600006760</v>
          </cell>
          <cell r="G995" t="str">
            <v>14798425</v>
          </cell>
          <cell r="H995">
            <v>475</v>
          </cell>
          <cell r="I995" t="str">
            <v>SEJOY</v>
          </cell>
          <cell r="J995">
            <v>0</v>
          </cell>
        </row>
        <row r="996">
          <cell r="F996">
            <v>600041581</v>
          </cell>
          <cell r="G996" t="str">
            <v>75031485</v>
          </cell>
          <cell r="H996">
            <v>25</v>
          </cell>
          <cell r="I996" t="str">
            <v>SEJOY</v>
          </cell>
          <cell r="J996">
            <v>0</v>
          </cell>
        </row>
        <row r="997">
          <cell r="F997">
            <v>600041735</v>
          </cell>
          <cell r="G997" t="str">
            <v>70996920</v>
          </cell>
          <cell r="H997">
            <v>25</v>
          </cell>
          <cell r="I997" t="str">
            <v>SEJOY</v>
          </cell>
          <cell r="J997">
            <v>0</v>
          </cell>
        </row>
        <row r="998">
          <cell r="F998">
            <v>600041751</v>
          </cell>
          <cell r="G998" t="str">
            <v>70996938</v>
          </cell>
          <cell r="H998">
            <v>25</v>
          </cell>
          <cell r="I998" t="str">
            <v>SEJOY</v>
          </cell>
          <cell r="J998">
            <v>0</v>
          </cell>
        </row>
        <row r="999">
          <cell r="F999">
            <v>600041450</v>
          </cell>
          <cell r="G999" t="str">
            <v>70944784</v>
          </cell>
          <cell r="H999">
            <v>25</v>
          </cell>
          <cell r="I999" t="str">
            <v>SEJOY</v>
          </cell>
          <cell r="J999">
            <v>0</v>
          </cell>
        </row>
        <row r="1000">
          <cell r="F1000">
            <v>600041743</v>
          </cell>
          <cell r="G1000" t="str">
            <v>70998558</v>
          </cell>
          <cell r="H1000">
            <v>25</v>
          </cell>
          <cell r="I1000" t="str">
            <v>SEJOY</v>
          </cell>
          <cell r="J1000">
            <v>0</v>
          </cell>
        </row>
        <row r="1001">
          <cell r="F1001">
            <v>600041778</v>
          </cell>
          <cell r="G1001" t="str">
            <v>70996954</v>
          </cell>
          <cell r="H1001">
            <v>25</v>
          </cell>
          <cell r="I1001" t="str">
            <v>SEJOY</v>
          </cell>
          <cell r="J1001">
            <v>0</v>
          </cell>
        </row>
        <row r="1002">
          <cell r="F1002">
            <v>600041786</v>
          </cell>
          <cell r="G1002" t="str">
            <v>70996946</v>
          </cell>
          <cell r="H1002">
            <v>25</v>
          </cell>
          <cell r="I1002" t="str">
            <v>SEJOY</v>
          </cell>
          <cell r="J1002">
            <v>0</v>
          </cell>
        </row>
        <row r="1003">
          <cell r="F1003">
            <v>600041930</v>
          </cell>
          <cell r="G1003" t="str">
            <v>71004491</v>
          </cell>
          <cell r="H1003">
            <v>200</v>
          </cell>
          <cell r="I1003" t="str">
            <v>SEJOY</v>
          </cell>
          <cell r="J1003">
            <v>0</v>
          </cell>
        </row>
        <row r="1004">
          <cell r="F1004">
            <v>600042227</v>
          </cell>
          <cell r="G1004" t="str">
            <v>63822172</v>
          </cell>
          <cell r="H1004">
            <v>25</v>
          </cell>
          <cell r="I1004" t="str">
            <v>SEJOY</v>
          </cell>
          <cell r="J1004">
            <v>0</v>
          </cell>
        </row>
        <row r="1005">
          <cell r="F1005">
            <v>600041981</v>
          </cell>
          <cell r="G1005" t="str">
            <v>70996890</v>
          </cell>
          <cell r="H1005">
            <v>475</v>
          </cell>
          <cell r="I1005" t="str">
            <v>SEJOY</v>
          </cell>
          <cell r="J1005">
            <v>0</v>
          </cell>
        </row>
        <row r="1006">
          <cell r="F1006">
            <v>600042014</v>
          </cell>
          <cell r="G1006" t="str">
            <v>47084464</v>
          </cell>
          <cell r="H1006">
            <v>400</v>
          </cell>
          <cell r="I1006" t="str">
            <v>SEJOY</v>
          </cell>
          <cell r="J1006">
            <v>0</v>
          </cell>
        </row>
        <row r="1007">
          <cell r="F1007">
            <v>600042065</v>
          </cell>
          <cell r="G1007" t="str">
            <v>70993661</v>
          </cell>
          <cell r="H1007">
            <v>200</v>
          </cell>
          <cell r="I1007" t="str">
            <v>SEJOY</v>
          </cell>
          <cell r="J1007">
            <v>0</v>
          </cell>
        </row>
        <row r="1008">
          <cell r="F1008">
            <v>600042120</v>
          </cell>
          <cell r="G1008" t="str">
            <v>70998540</v>
          </cell>
          <cell r="H1008">
            <v>325</v>
          </cell>
          <cell r="I1008" t="str">
            <v>SEJOY</v>
          </cell>
          <cell r="J1008">
            <v>0</v>
          </cell>
        </row>
        <row r="1009">
          <cell r="F1009">
            <v>600042146</v>
          </cell>
          <cell r="G1009" t="str">
            <v>70130426</v>
          </cell>
          <cell r="H1009">
            <v>1200</v>
          </cell>
          <cell r="I1009" t="str">
            <v>SEJOY</v>
          </cell>
          <cell r="J1009">
            <v>0</v>
          </cell>
        </row>
        <row r="1010">
          <cell r="F1010">
            <v>600042162</v>
          </cell>
          <cell r="G1010" t="str">
            <v>47082917</v>
          </cell>
          <cell r="H1010">
            <v>1025</v>
          </cell>
          <cell r="I1010" t="str">
            <v>SEJOY</v>
          </cell>
          <cell r="J1010">
            <v>0</v>
          </cell>
        </row>
        <row r="1011">
          <cell r="F1011">
            <v>600042189</v>
          </cell>
          <cell r="G1011" t="str">
            <v>48927830</v>
          </cell>
          <cell r="H1011">
            <v>175</v>
          </cell>
          <cell r="I1011" t="str">
            <v>SEJOY</v>
          </cell>
          <cell r="J1011">
            <v>0</v>
          </cell>
        </row>
        <row r="1012">
          <cell r="F1012">
            <v>600042332</v>
          </cell>
          <cell r="G1012" t="str">
            <v>63822199</v>
          </cell>
          <cell r="H1012">
            <v>25</v>
          </cell>
          <cell r="I1012" t="str">
            <v>SEJOY</v>
          </cell>
          <cell r="J1012">
            <v>0</v>
          </cell>
        </row>
        <row r="1013">
          <cell r="F1013">
            <v>691002193</v>
          </cell>
          <cell r="G1013" t="str">
            <v>72086572</v>
          </cell>
          <cell r="H1013">
            <v>25</v>
          </cell>
          <cell r="I1013" t="str">
            <v>SEJOY</v>
          </cell>
          <cell r="J1013">
            <v>0</v>
          </cell>
        </row>
        <row r="1014">
          <cell r="F1014">
            <v>600021459</v>
          </cell>
          <cell r="G1014" t="str">
            <v>70843562</v>
          </cell>
          <cell r="H1014">
            <v>50</v>
          </cell>
          <cell r="I1014" t="str">
            <v>SEJOY</v>
          </cell>
          <cell r="J1014">
            <v>0</v>
          </cell>
        </row>
        <row r="1015">
          <cell r="F1015">
            <v>600041905</v>
          </cell>
          <cell r="G1015" t="str">
            <v>71001174</v>
          </cell>
          <cell r="H1015">
            <v>125</v>
          </cell>
          <cell r="I1015" t="str">
            <v>SEJOY</v>
          </cell>
          <cell r="J1015">
            <v>0</v>
          </cell>
        </row>
        <row r="1016">
          <cell r="F1016">
            <v>600041948</v>
          </cell>
          <cell r="G1016" t="str">
            <v>75033402</v>
          </cell>
          <cell r="H1016">
            <v>275</v>
          </cell>
          <cell r="I1016" t="str">
            <v>SEJOY</v>
          </cell>
          <cell r="J1016">
            <v>0</v>
          </cell>
        </row>
        <row r="1017">
          <cell r="F1017">
            <v>600042057</v>
          </cell>
          <cell r="G1017" t="str">
            <v>71006648</v>
          </cell>
          <cell r="H1017">
            <v>225</v>
          </cell>
          <cell r="I1017" t="str">
            <v>SEJOY</v>
          </cell>
          <cell r="J1017">
            <v>0</v>
          </cell>
        </row>
        <row r="1018">
          <cell r="F1018">
            <v>650013875</v>
          </cell>
          <cell r="G1018" t="str">
            <v>75033364</v>
          </cell>
          <cell r="H1018">
            <v>275</v>
          </cell>
          <cell r="I1018" t="str">
            <v>SEJOY</v>
          </cell>
          <cell r="J1018">
            <v>0</v>
          </cell>
        </row>
        <row r="1019">
          <cell r="F1019">
            <v>691009601</v>
          </cell>
          <cell r="G1019" t="str">
            <v>71294520</v>
          </cell>
          <cell r="H1019">
            <v>1150</v>
          </cell>
          <cell r="I1019" t="str">
            <v>SEJOY</v>
          </cell>
          <cell r="J10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dimension ref="A1:AC10121"/>
  <sheetViews>
    <sheetView tabSelected="1" zoomScaleNormal="100" workbookViewId="0"/>
  </sheetViews>
  <sheetFormatPr defaultRowHeight="15" x14ac:dyDescent="0.25"/>
  <cols>
    <col min="1" max="1" width="12.5703125" style="5" bestFit="1" customWidth="1"/>
    <col min="2" max="2" width="10" style="5" hidden="1" customWidth="1"/>
    <col min="3" max="3" width="11" style="5" customWidth="1"/>
    <col min="4" max="4" width="9.140625" style="36" hidden="1" customWidth="1"/>
    <col min="5" max="5" width="9" style="4" hidden="1" customWidth="1"/>
    <col min="6" max="6" width="19.85546875" style="56" bestFit="1" customWidth="1"/>
    <col min="7" max="7" width="12.85546875" style="56" customWidth="1"/>
    <col min="8" max="8" width="12.42578125" style="38" customWidth="1"/>
    <col min="9" max="9" width="11.28515625" style="5" bestFit="1" customWidth="1"/>
    <col min="10" max="10" width="12.42578125" style="60" customWidth="1"/>
    <col min="11" max="11" width="15.85546875" style="60" bestFit="1" customWidth="1"/>
    <col min="12" max="12" width="13.85546875" style="39" customWidth="1"/>
    <col min="13" max="13" width="13.28515625" style="39" customWidth="1"/>
    <col min="14" max="14" width="57.28515625" style="61" customWidth="1"/>
    <col min="15" max="15" width="25.140625" customWidth="1"/>
    <col min="16" max="16" width="5" bestFit="1" customWidth="1"/>
    <col min="17" max="17" width="5.140625" bestFit="1" customWidth="1"/>
    <col min="18" max="18" width="18.7109375" customWidth="1"/>
    <col min="19" max="19" width="11.42578125" customWidth="1"/>
    <col min="21" max="21" width="11.28515625" customWidth="1"/>
    <col min="22" max="23" width="12.28515625" hidden="1" customWidth="1"/>
    <col min="24" max="27" width="11.28515625" hidden="1" customWidth="1"/>
  </cols>
  <sheetData>
    <row r="1" spans="1:26" x14ac:dyDescent="0.25">
      <c r="H1" s="3">
        <f>SUBTOTAL(9,H4:H10366)</f>
        <v>2340625</v>
      </c>
      <c r="J1" s="59"/>
      <c r="K1" s="59">
        <f>SUBTOTAL(9,K4:K10366)</f>
        <v>64343781.25</v>
      </c>
      <c r="L1" s="3">
        <f>SUBTOTAL(9,L4:L10366)</f>
        <v>2434000</v>
      </c>
      <c r="M1" s="3">
        <f>SUBTOTAL(9,M4:M10366)</f>
        <v>93375</v>
      </c>
    </row>
    <row r="2" spans="1:26" hidden="1" x14ac:dyDescent="0.25">
      <c r="B2" s="72"/>
      <c r="C2" s="72">
        <f>SUBTOTAL(9,E4:E8945)</f>
        <v>446389738067</v>
      </c>
      <c r="D2" s="40">
        <f>SUBTOTAL(9,D4:D10344)</f>
        <v>7794</v>
      </c>
      <c r="L2" s="41"/>
      <c r="M2" s="41"/>
      <c r="U2" s="1"/>
      <c r="V2" s="2"/>
      <c r="W2" s="2"/>
      <c r="X2" s="1"/>
      <c r="Y2" s="1"/>
      <c r="Z2" s="1"/>
    </row>
    <row r="3" spans="1:26" ht="45" x14ac:dyDescent="0.25">
      <c r="A3" s="32" t="s">
        <v>2</v>
      </c>
      <c r="B3" s="32" t="s">
        <v>14718</v>
      </c>
      <c r="C3" s="32" t="s">
        <v>14719</v>
      </c>
      <c r="D3" s="40" t="s">
        <v>14729</v>
      </c>
      <c r="E3" s="6" t="s">
        <v>14720</v>
      </c>
      <c r="F3" s="32" t="s">
        <v>0</v>
      </c>
      <c r="G3" s="32" t="s">
        <v>1</v>
      </c>
      <c r="H3" s="37" t="s">
        <v>21330</v>
      </c>
      <c r="I3" s="37" t="s">
        <v>3</v>
      </c>
      <c r="J3" s="37" t="s">
        <v>14737</v>
      </c>
      <c r="K3" s="37" t="s">
        <v>15349</v>
      </c>
      <c r="L3" s="37" t="s">
        <v>21328</v>
      </c>
      <c r="M3" s="37" t="s">
        <v>21329</v>
      </c>
      <c r="N3" s="35" t="s">
        <v>4</v>
      </c>
      <c r="O3" s="33" t="s">
        <v>5</v>
      </c>
      <c r="P3" s="33" t="s">
        <v>6</v>
      </c>
      <c r="Q3" s="35" t="s">
        <v>7</v>
      </c>
      <c r="R3" s="35" t="s">
        <v>8</v>
      </c>
      <c r="S3" s="34" t="s">
        <v>14736</v>
      </c>
      <c r="U3" s="1"/>
      <c r="V3" s="2"/>
      <c r="W3" s="2"/>
      <c r="X3" s="1"/>
      <c r="Y3" s="1"/>
      <c r="Z3" s="1"/>
    </row>
    <row r="4" spans="1:26" s="49" customFormat="1" x14ac:dyDescent="0.25">
      <c r="A4" s="73">
        <v>600004538</v>
      </c>
      <c r="B4" s="73">
        <f t="shared" ref="B4:B67" si="0">A4/1</f>
        <v>600004538</v>
      </c>
      <c r="C4" s="73" t="s">
        <v>15350</v>
      </c>
      <c r="D4" s="68">
        <v>1</v>
      </c>
      <c r="E4" s="48">
        <f t="shared" ref="E4:E67" si="1">C4/1</f>
        <v>70837911</v>
      </c>
      <c r="F4" s="57" t="s">
        <v>9</v>
      </c>
      <c r="G4" s="57" t="s">
        <v>15351</v>
      </c>
      <c r="H4" s="51">
        <v>1375</v>
      </c>
      <c r="I4" s="51" t="s">
        <v>17309</v>
      </c>
      <c r="J4" s="69">
        <v>27.49</v>
      </c>
      <c r="K4" s="69">
        <f t="shared" ref="K4:K67" si="2">H4*J4</f>
        <v>37798.75</v>
      </c>
      <c r="L4" s="90">
        <v>1375</v>
      </c>
      <c r="M4" s="51">
        <f>VLOOKUP(A:A,'[1]Příloha k protokolu'!$F:$J,5,0)</f>
        <v>0</v>
      </c>
      <c r="N4" s="62" t="s">
        <v>15352</v>
      </c>
      <c r="O4" s="52" t="s">
        <v>15353</v>
      </c>
      <c r="P4" s="52">
        <v>77</v>
      </c>
      <c r="Q4" s="52">
        <v>1</v>
      </c>
      <c r="R4" s="52" t="s">
        <v>15354</v>
      </c>
      <c r="S4" s="49" t="s">
        <v>21333</v>
      </c>
      <c r="T4" s="71"/>
      <c r="V4" s="50" t="s">
        <v>17314</v>
      </c>
      <c r="W4" s="50" t="s">
        <v>15354</v>
      </c>
      <c r="X4" s="50" t="s">
        <v>14738</v>
      </c>
      <c r="Y4" s="70" t="s">
        <v>17320</v>
      </c>
      <c r="Z4" s="53">
        <v>11000</v>
      </c>
    </row>
    <row r="5" spans="1:26" s="49" customFormat="1" ht="30" x14ac:dyDescent="0.25">
      <c r="A5" s="73">
        <v>600004686</v>
      </c>
      <c r="B5" s="73">
        <f t="shared" si="0"/>
        <v>600004686</v>
      </c>
      <c r="C5" s="73" t="s">
        <v>15355</v>
      </c>
      <c r="D5" s="68">
        <v>1</v>
      </c>
      <c r="E5" s="48">
        <f t="shared" si="1"/>
        <v>70872589</v>
      </c>
      <c r="F5" s="57" t="s">
        <v>9</v>
      </c>
      <c r="G5" s="57" t="s">
        <v>15351</v>
      </c>
      <c r="H5" s="51">
        <v>0</v>
      </c>
      <c r="I5" s="51" t="s">
        <v>17309</v>
      </c>
      <c r="J5" s="69">
        <v>27.49</v>
      </c>
      <c r="K5" s="69">
        <f>H5*J5</f>
        <v>0</v>
      </c>
      <c r="L5" s="90">
        <v>675</v>
      </c>
      <c r="M5" s="51">
        <f>VLOOKUP(A:A,'[1]Příloha k protokolu'!$F:$J,5,0)</f>
        <v>675</v>
      </c>
      <c r="N5" s="62" t="s">
        <v>15356</v>
      </c>
      <c r="O5" s="52" t="s">
        <v>15357</v>
      </c>
      <c r="P5" s="52">
        <v>287</v>
      </c>
      <c r="Q5" s="52">
        <v>4</v>
      </c>
      <c r="R5" s="52" t="s">
        <v>15354</v>
      </c>
      <c r="S5" s="49" t="s">
        <v>21333</v>
      </c>
      <c r="V5" s="50" t="s">
        <v>17314</v>
      </c>
      <c r="W5" s="50" t="s">
        <v>15354</v>
      </c>
      <c r="X5" s="50" t="s">
        <v>14738</v>
      </c>
      <c r="Y5" s="70" t="s">
        <v>17320</v>
      </c>
      <c r="Z5" s="53">
        <v>11000</v>
      </c>
    </row>
    <row r="6" spans="1:26" s="49" customFormat="1" x14ac:dyDescent="0.25">
      <c r="A6" s="73">
        <v>600035140</v>
      </c>
      <c r="B6" s="73">
        <f t="shared" si="0"/>
        <v>600035140</v>
      </c>
      <c r="C6" s="73" t="s">
        <v>15358</v>
      </c>
      <c r="D6" s="68">
        <v>1</v>
      </c>
      <c r="E6" s="48">
        <f t="shared" si="1"/>
        <v>70109711</v>
      </c>
      <c r="F6" s="57" t="s">
        <v>9</v>
      </c>
      <c r="G6" s="57" t="s">
        <v>15351</v>
      </c>
      <c r="H6" s="51">
        <v>0</v>
      </c>
      <c r="I6" s="51" t="s">
        <v>17309</v>
      </c>
      <c r="J6" s="69">
        <v>27.49</v>
      </c>
      <c r="K6" s="69">
        <f t="shared" si="2"/>
        <v>0</v>
      </c>
      <c r="L6" s="90">
        <v>25</v>
      </c>
      <c r="M6" s="51">
        <f>VLOOKUP(A:A,'[1]Příloha k protokolu'!$F:$J,5,0)</f>
        <v>25</v>
      </c>
      <c r="N6" s="62" t="s">
        <v>15359</v>
      </c>
      <c r="O6" s="52" t="s">
        <v>15360</v>
      </c>
      <c r="P6" s="52">
        <v>120</v>
      </c>
      <c r="Q6" s="52">
        <v>5</v>
      </c>
      <c r="R6" s="52" t="s">
        <v>15354</v>
      </c>
      <c r="S6" s="49" t="s">
        <v>21333</v>
      </c>
      <c r="V6" s="50" t="s">
        <v>14739</v>
      </c>
      <c r="W6" s="50" t="s">
        <v>15354</v>
      </c>
      <c r="X6" s="50" t="s">
        <v>14740</v>
      </c>
      <c r="Y6" s="70" t="s">
        <v>17320</v>
      </c>
      <c r="Z6" s="53">
        <v>11800</v>
      </c>
    </row>
    <row r="7" spans="1:26" s="49" customFormat="1" x14ac:dyDescent="0.25">
      <c r="A7" s="73">
        <v>600035212</v>
      </c>
      <c r="B7" s="73">
        <f t="shared" si="0"/>
        <v>600035212</v>
      </c>
      <c r="C7" s="73" t="s">
        <v>15361</v>
      </c>
      <c r="D7" s="68">
        <v>1</v>
      </c>
      <c r="E7" s="48">
        <f t="shared" si="1"/>
        <v>67365957</v>
      </c>
      <c r="F7" s="57" t="s">
        <v>9</v>
      </c>
      <c r="G7" s="57" t="s">
        <v>15351</v>
      </c>
      <c r="H7" s="51">
        <v>0</v>
      </c>
      <c r="I7" s="51" t="s">
        <v>17309</v>
      </c>
      <c r="J7" s="69">
        <v>27.49</v>
      </c>
      <c r="K7" s="69">
        <f t="shared" si="2"/>
        <v>0</v>
      </c>
      <c r="L7" s="90">
        <v>25</v>
      </c>
      <c r="M7" s="51">
        <f>VLOOKUP(A:A,'[1]Příloha k protokolu'!$F:$J,5,0)</f>
        <v>25</v>
      </c>
      <c r="N7" s="62" t="s">
        <v>15362</v>
      </c>
      <c r="O7" s="52" t="s">
        <v>15363</v>
      </c>
      <c r="P7" s="52">
        <v>300</v>
      </c>
      <c r="Q7" s="52">
        <v>13</v>
      </c>
      <c r="R7" s="52" t="s">
        <v>15354</v>
      </c>
      <c r="S7" s="49" t="s">
        <v>21333</v>
      </c>
      <c r="V7" s="50" t="s">
        <v>14739</v>
      </c>
      <c r="W7" s="50" t="s">
        <v>15354</v>
      </c>
      <c r="X7" s="50" t="s">
        <v>14740</v>
      </c>
      <c r="Y7" s="70" t="s">
        <v>17320</v>
      </c>
      <c r="Z7" s="53">
        <v>11800</v>
      </c>
    </row>
    <row r="8" spans="1:26" s="49" customFormat="1" x14ac:dyDescent="0.25">
      <c r="A8" s="73">
        <v>600020126</v>
      </c>
      <c r="B8" s="73">
        <f t="shared" si="0"/>
        <v>600020126</v>
      </c>
      <c r="C8" s="73" t="s">
        <v>15364</v>
      </c>
      <c r="D8" s="68">
        <v>1</v>
      </c>
      <c r="E8" s="48">
        <f t="shared" si="1"/>
        <v>64937925</v>
      </c>
      <c r="F8" s="57" t="s">
        <v>9</v>
      </c>
      <c r="G8" s="57" t="s">
        <v>15351</v>
      </c>
      <c r="H8" s="51">
        <v>525</v>
      </c>
      <c r="I8" s="51" t="s">
        <v>17309</v>
      </c>
      <c r="J8" s="69">
        <v>27.49</v>
      </c>
      <c r="K8" s="69">
        <f t="shared" si="2"/>
        <v>14432.25</v>
      </c>
      <c r="L8" s="90">
        <v>525</v>
      </c>
      <c r="M8" s="51">
        <f>VLOOKUP(A:A,'[1]Příloha k protokolu'!$F:$J,5,0)</f>
        <v>0</v>
      </c>
      <c r="N8" s="62" t="s">
        <v>15365</v>
      </c>
      <c r="O8" s="52" t="s">
        <v>15366</v>
      </c>
      <c r="P8" s="52">
        <v>160</v>
      </c>
      <c r="Q8" s="52">
        <v>18</v>
      </c>
      <c r="R8" s="52" t="s">
        <v>15354</v>
      </c>
      <c r="S8" s="49" t="s">
        <v>21334</v>
      </c>
      <c r="V8" s="50" t="s">
        <v>17314</v>
      </c>
      <c r="W8" s="50" t="s">
        <v>15354</v>
      </c>
      <c r="X8" s="50" t="s">
        <v>14741</v>
      </c>
      <c r="Y8" s="70" t="s">
        <v>17320</v>
      </c>
      <c r="Z8" s="53">
        <v>11000</v>
      </c>
    </row>
    <row r="9" spans="1:26" s="49" customFormat="1" x14ac:dyDescent="0.25">
      <c r="A9" s="73">
        <v>600020134</v>
      </c>
      <c r="B9" s="73">
        <f t="shared" si="0"/>
        <v>600020134</v>
      </c>
      <c r="C9" s="73" t="s">
        <v>17315</v>
      </c>
      <c r="D9" s="68">
        <v>1</v>
      </c>
      <c r="E9" s="48">
        <f t="shared" si="1"/>
        <v>25102265</v>
      </c>
      <c r="F9" s="57" t="s">
        <v>9</v>
      </c>
      <c r="G9" s="57" t="s">
        <v>15351</v>
      </c>
      <c r="H9" s="51">
        <v>0</v>
      </c>
      <c r="I9" s="51" t="s">
        <v>17309</v>
      </c>
      <c r="J9" s="69">
        <v>27.49</v>
      </c>
      <c r="K9" s="69">
        <f t="shared" si="2"/>
        <v>0</v>
      </c>
      <c r="L9" s="90">
        <v>175</v>
      </c>
      <c r="M9" s="51">
        <f>VLOOKUP(A:A,'[1]Příloha k protokolu'!$F:$J,5,0)</f>
        <v>175</v>
      </c>
      <c r="N9" s="62" t="s">
        <v>17316</v>
      </c>
      <c r="O9" s="52" t="s">
        <v>17317</v>
      </c>
      <c r="P9" s="52">
        <v>2096</v>
      </c>
      <c r="Q9" s="52">
        <v>4</v>
      </c>
      <c r="R9" s="52" t="s">
        <v>15354</v>
      </c>
      <c r="S9" s="49" t="s">
        <v>21334</v>
      </c>
      <c r="V9" s="50" t="s">
        <v>17314</v>
      </c>
      <c r="W9" s="50" t="s">
        <v>15354</v>
      </c>
      <c r="X9" s="50" t="s">
        <v>14742</v>
      </c>
      <c r="Y9" s="70" t="s">
        <v>17320</v>
      </c>
      <c r="Z9" s="53">
        <v>11000</v>
      </c>
    </row>
    <row r="10" spans="1:26" s="49" customFormat="1" ht="30" x14ac:dyDescent="0.25">
      <c r="A10" s="73">
        <v>600020151</v>
      </c>
      <c r="B10" s="73">
        <f t="shared" si="0"/>
        <v>600020151</v>
      </c>
      <c r="C10" s="73" t="s">
        <v>15367</v>
      </c>
      <c r="D10" s="68">
        <v>1</v>
      </c>
      <c r="E10" s="48">
        <f t="shared" si="1"/>
        <v>70837881</v>
      </c>
      <c r="F10" s="57" t="s">
        <v>9</v>
      </c>
      <c r="G10" s="57" t="s">
        <v>15351</v>
      </c>
      <c r="H10" s="51">
        <v>650</v>
      </c>
      <c r="I10" s="51" t="s">
        <v>17309</v>
      </c>
      <c r="J10" s="69">
        <v>27.49</v>
      </c>
      <c r="K10" s="69">
        <f t="shared" si="2"/>
        <v>17868.5</v>
      </c>
      <c r="L10" s="90">
        <v>650</v>
      </c>
      <c r="M10" s="51">
        <f>VLOOKUP(A:A,'[1]Příloha k protokolu'!$F:$J,5,0)</f>
        <v>0</v>
      </c>
      <c r="N10" s="62" t="s">
        <v>15368</v>
      </c>
      <c r="O10" s="52" t="s">
        <v>15369</v>
      </c>
      <c r="P10" s="52">
        <v>856</v>
      </c>
      <c r="Q10" s="52">
        <v>16</v>
      </c>
      <c r="R10" s="52" t="s">
        <v>15354</v>
      </c>
      <c r="S10" s="49" t="s">
        <v>21333</v>
      </c>
      <c r="V10" s="50" t="s">
        <v>17314</v>
      </c>
      <c r="W10" s="50" t="s">
        <v>15354</v>
      </c>
      <c r="X10" s="50" t="s">
        <v>14738</v>
      </c>
      <c r="Y10" s="70" t="s">
        <v>17320</v>
      </c>
      <c r="Z10" s="53">
        <v>11000</v>
      </c>
    </row>
    <row r="11" spans="1:26" s="49" customFormat="1" ht="30" x14ac:dyDescent="0.25">
      <c r="A11" s="73">
        <v>600020665</v>
      </c>
      <c r="B11" s="73">
        <f t="shared" si="0"/>
        <v>600020665</v>
      </c>
      <c r="C11" s="73" t="s">
        <v>15370</v>
      </c>
      <c r="D11" s="68">
        <v>1</v>
      </c>
      <c r="E11" s="48">
        <f t="shared" si="1"/>
        <v>638749</v>
      </c>
      <c r="F11" s="57" t="s">
        <v>9</v>
      </c>
      <c r="G11" s="57" t="s">
        <v>15351</v>
      </c>
      <c r="H11" s="51">
        <v>1400</v>
      </c>
      <c r="I11" s="51" t="s">
        <v>17309</v>
      </c>
      <c r="J11" s="69">
        <v>27.49</v>
      </c>
      <c r="K11" s="69">
        <f t="shared" si="2"/>
        <v>38486</v>
      </c>
      <c r="L11" s="90">
        <v>1400</v>
      </c>
      <c r="M11" s="51">
        <f>VLOOKUP(A:A,'[1]Příloha k protokolu'!$F:$J,5,0)</f>
        <v>0</v>
      </c>
      <c r="N11" s="62" t="s">
        <v>15371</v>
      </c>
      <c r="O11" s="52" t="s">
        <v>15372</v>
      </c>
      <c r="P11" s="52">
        <v>82</v>
      </c>
      <c r="Q11" s="52">
        <v>6</v>
      </c>
      <c r="R11" s="52" t="s">
        <v>15354</v>
      </c>
      <c r="S11" s="49" t="s">
        <v>21333</v>
      </c>
      <c r="V11" s="50" t="s">
        <v>17314</v>
      </c>
      <c r="W11" s="50" t="s">
        <v>15354</v>
      </c>
      <c r="X11" s="50" t="s">
        <v>14738</v>
      </c>
      <c r="Y11" s="70" t="s">
        <v>17320</v>
      </c>
      <c r="Z11" s="53">
        <v>11000</v>
      </c>
    </row>
    <row r="12" spans="1:26" s="49" customFormat="1" x14ac:dyDescent="0.25">
      <c r="A12" s="73">
        <v>600020711</v>
      </c>
      <c r="B12" s="73">
        <f t="shared" si="0"/>
        <v>600020711</v>
      </c>
      <c r="C12" s="73" t="s">
        <v>15373</v>
      </c>
      <c r="D12" s="68">
        <v>1</v>
      </c>
      <c r="E12" s="48">
        <f t="shared" si="1"/>
        <v>47611162</v>
      </c>
      <c r="F12" s="57" t="s">
        <v>9</v>
      </c>
      <c r="G12" s="57" t="s">
        <v>15351</v>
      </c>
      <c r="H12" s="51">
        <v>100</v>
      </c>
      <c r="I12" s="51" t="s">
        <v>17309</v>
      </c>
      <c r="J12" s="69">
        <v>27.49</v>
      </c>
      <c r="K12" s="69">
        <f t="shared" si="2"/>
        <v>2749</v>
      </c>
      <c r="L12" s="90">
        <v>100</v>
      </c>
      <c r="M12" s="51">
        <f>VLOOKUP(A:A,'[1]Příloha k protokolu'!$F:$J,5,0)</f>
        <v>0</v>
      </c>
      <c r="N12" s="62" t="s">
        <v>15374</v>
      </c>
      <c r="O12" s="52" t="s">
        <v>15375</v>
      </c>
      <c r="P12" s="52">
        <v>191</v>
      </c>
      <c r="Q12" s="52">
        <v>4</v>
      </c>
      <c r="R12" s="52" t="s">
        <v>15354</v>
      </c>
      <c r="S12" s="49" t="s">
        <v>21334</v>
      </c>
      <c r="V12" s="50" t="s">
        <v>17314</v>
      </c>
      <c r="W12" s="50" t="s">
        <v>15354</v>
      </c>
      <c r="X12" s="50" t="s">
        <v>14741</v>
      </c>
      <c r="Y12" s="70" t="s">
        <v>17320</v>
      </c>
      <c r="Z12" s="53">
        <v>11000</v>
      </c>
    </row>
    <row r="13" spans="1:26" s="49" customFormat="1" ht="30" x14ac:dyDescent="0.25">
      <c r="A13" s="73">
        <v>600020720</v>
      </c>
      <c r="B13" s="73">
        <f t="shared" si="0"/>
        <v>600020720</v>
      </c>
      <c r="C13" s="73" t="s">
        <v>15376</v>
      </c>
      <c r="D13" s="68">
        <v>1</v>
      </c>
      <c r="E13" s="48">
        <f t="shared" si="1"/>
        <v>60436107</v>
      </c>
      <c r="F13" s="57" t="s">
        <v>9</v>
      </c>
      <c r="G13" s="57" t="s">
        <v>15351</v>
      </c>
      <c r="H13" s="51">
        <v>150</v>
      </c>
      <c r="I13" s="51" t="s">
        <v>17309</v>
      </c>
      <c r="J13" s="69">
        <v>27.49</v>
      </c>
      <c r="K13" s="69">
        <f t="shared" si="2"/>
        <v>4123.5</v>
      </c>
      <c r="L13" s="90">
        <v>150</v>
      </c>
      <c r="M13" s="51">
        <f>VLOOKUP(A:A,'[1]Příloha k protokolu'!$F:$J,5,0)</f>
        <v>0</v>
      </c>
      <c r="N13" s="62" t="s">
        <v>15377</v>
      </c>
      <c r="O13" s="52" t="s">
        <v>15378</v>
      </c>
      <c r="P13" s="52">
        <v>641</v>
      </c>
      <c r="Q13" s="52">
        <v>4</v>
      </c>
      <c r="R13" s="52" t="s">
        <v>15354</v>
      </c>
      <c r="S13" s="49" t="s">
        <v>21333</v>
      </c>
      <c r="V13" s="50" t="s">
        <v>17314</v>
      </c>
      <c r="W13" s="50" t="s">
        <v>15354</v>
      </c>
      <c r="X13" s="50" t="s">
        <v>14738</v>
      </c>
      <c r="Y13" s="70" t="s">
        <v>17320</v>
      </c>
      <c r="Z13" s="53">
        <v>11800</v>
      </c>
    </row>
    <row r="14" spans="1:26" s="49" customFormat="1" x14ac:dyDescent="0.25">
      <c r="A14" s="73">
        <v>600006557</v>
      </c>
      <c r="B14" s="73">
        <f t="shared" si="0"/>
        <v>600006557</v>
      </c>
      <c r="C14" s="73" t="s">
        <v>17318</v>
      </c>
      <c r="D14" s="68">
        <v>1</v>
      </c>
      <c r="E14" s="48">
        <f t="shared" si="1"/>
        <v>25612123</v>
      </c>
      <c r="F14" s="57" t="s">
        <v>9</v>
      </c>
      <c r="G14" s="57" t="s">
        <v>15351</v>
      </c>
      <c r="H14" s="51">
        <v>0</v>
      </c>
      <c r="I14" s="51" t="s">
        <v>17309</v>
      </c>
      <c r="J14" s="69">
        <v>27.49</v>
      </c>
      <c r="K14" s="69">
        <f t="shared" si="2"/>
        <v>0</v>
      </c>
      <c r="L14" s="90">
        <v>175</v>
      </c>
      <c r="M14" s="51">
        <f>VLOOKUP(A:A,'[1]Příloha k protokolu'!$F:$J,5,0)</f>
        <v>175</v>
      </c>
      <c r="N14" s="62" t="s">
        <v>17319</v>
      </c>
      <c r="O14" s="52" t="s">
        <v>17317</v>
      </c>
      <c r="P14" s="52">
        <v>2096</v>
      </c>
      <c r="Q14" s="52">
        <v>4</v>
      </c>
      <c r="R14" s="52" t="s">
        <v>15354</v>
      </c>
      <c r="S14" s="49" t="s">
        <v>21334</v>
      </c>
      <c r="V14" s="50" t="s">
        <v>17314</v>
      </c>
      <c r="W14" s="50" t="s">
        <v>15354</v>
      </c>
      <c r="X14" s="50" t="s">
        <v>14742</v>
      </c>
      <c r="Y14" s="70" t="s">
        <v>17320</v>
      </c>
      <c r="Z14" s="53">
        <v>11000</v>
      </c>
    </row>
    <row r="15" spans="1:26" s="49" customFormat="1" x14ac:dyDescent="0.25">
      <c r="A15" s="73">
        <v>600004520</v>
      </c>
      <c r="B15" s="73">
        <f t="shared" si="0"/>
        <v>600004520</v>
      </c>
      <c r="C15" s="73" t="s">
        <v>15379</v>
      </c>
      <c r="D15" s="68">
        <v>1</v>
      </c>
      <c r="E15" s="48">
        <f t="shared" si="1"/>
        <v>70837872</v>
      </c>
      <c r="F15" s="57" t="s">
        <v>9</v>
      </c>
      <c r="G15" s="57" t="s">
        <v>15351</v>
      </c>
      <c r="H15" s="51">
        <v>775</v>
      </c>
      <c r="I15" s="51" t="s">
        <v>17309</v>
      </c>
      <c r="J15" s="69">
        <v>27.49</v>
      </c>
      <c r="K15" s="69">
        <f t="shared" si="2"/>
        <v>21304.75</v>
      </c>
      <c r="L15" s="90">
        <v>775</v>
      </c>
      <c r="M15" s="51">
        <f>VLOOKUP(A:A,'[1]Příloha k protokolu'!$F:$J,5,0)</f>
        <v>0</v>
      </c>
      <c r="N15" s="62" t="s">
        <v>15380</v>
      </c>
      <c r="O15" s="52" t="s">
        <v>15381</v>
      </c>
      <c r="P15" s="52">
        <v>1083</v>
      </c>
      <c r="Q15" s="52">
        <v>7</v>
      </c>
      <c r="R15" s="52" t="s">
        <v>15354</v>
      </c>
      <c r="S15" s="49" t="s">
        <v>21333</v>
      </c>
      <c r="V15" s="50" t="s">
        <v>17314</v>
      </c>
      <c r="W15" s="50" t="s">
        <v>15354</v>
      </c>
      <c r="X15" s="50" t="s">
        <v>14738</v>
      </c>
      <c r="Y15" s="70" t="s">
        <v>17320</v>
      </c>
      <c r="Z15" s="53">
        <v>11000</v>
      </c>
    </row>
    <row r="16" spans="1:26" s="49" customFormat="1" x14ac:dyDescent="0.25">
      <c r="A16" s="73">
        <v>600004546</v>
      </c>
      <c r="B16" s="73">
        <f t="shared" si="0"/>
        <v>600004546</v>
      </c>
      <c r="C16" s="73" t="s">
        <v>15382</v>
      </c>
      <c r="D16" s="68">
        <v>1</v>
      </c>
      <c r="E16" s="48">
        <f t="shared" si="1"/>
        <v>60446218</v>
      </c>
      <c r="F16" s="57" t="s">
        <v>9</v>
      </c>
      <c r="G16" s="57" t="s">
        <v>15351</v>
      </c>
      <c r="H16" s="51">
        <v>0</v>
      </c>
      <c r="I16" s="51" t="s">
        <v>17320</v>
      </c>
      <c r="J16" s="69">
        <v>27.49</v>
      </c>
      <c r="K16" s="69">
        <f t="shared" si="2"/>
        <v>0</v>
      </c>
      <c r="L16" s="90">
        <v>0</v>
      </c>
      <c r="M16" s="51"/>
      <c r="N16" s="62" t="s">
        <v>15383</v>
      </c>
      <c r="O16" s="52" t="s">
        <v>15</v>
      </c>
      <c r="P16" s="52">
        <v>1120</v>
      </c>
      <c r="Q16" s="52">
        <v>22</v>
      </c>
      <c r="R16" s="52" t="s">
        <v>15354</v>
      </c>
      <c r="S16" s="49" t="s">
        <v>21333</v>
      </c>
      <c r="V16" s="50" t="s">
        <v>17314</v>
      </c>
      <c r="W16" s="50" t="s">
        <v>15354</v>
      </c>
      <c r="X16" s="50" t="s">
        <v>14738</v>
      </c>
      <c r="Y16" s="70">
        <v>44326</v>
      </c>
      <c r="Z16" s="53">
        <v>11000</v>
      </c>
    </row>
    <row r="17" spans="1:26" s="49" customFormat="1" x14ac:dyDescent="0.25">
      <c r="A17" s="73">
        <v>600004554</v>
      </c>
      <c r="B17" s="73">
        <f t="shared" si="0"/>
        <v>600004554</v>
      </c>
      <c r="C17" s="73" t="s">
        <v>15384</v>
      </c>
      <c r="D17" s="68">
        <v>1</v>
      </c>
      <c r="E17" s="48">
        <f t="shared" si="1"/>
        <v>61388866</v>
      </c>
      <c r="F17" s="57" t="s">
        <v>9</v>
      </c>
      <c r="G17" s="57" t="s">
        <v>15351</v>
      </c>
      <c r="H17" s="51">
        <v>1100</v>
      </c>
      <c r="I17" s="51" t="s">
        <v>17309</v>
      </c>
      <c r="J17" s="69">
        <v>27.49</v>
      </c>
      <c r="K17" s="69">
        <f t="shared" si="2"/>
        <v>30239</v>
      </c>
      <c r="L17" s="90">
        <v>1100</v>
      </c>
      <c r="M17" s="51">
        <f>VLOOKUP(A:A,'[1]Příloha k protokolu'!$F:$J,5,0)</f>
        <v>0</v>
      </c>
      <c r="N17" s="62" t="s">
        <v>15385</v>
      </c>
      <c r="O17" s="52" t="s">
        <v>15386</v>
      </c>
      <c r="P17" s="52">
        <v>856</v>
      </c>
      <c r="Q17" s="52">
        <v>3</v>
      </c>
      <c r="R17" s="52" t="s">
        <v>15354</v>
      </c>
      <c r="S17" s="49" t="s">
        <v>21333</v>
      </c>
      <c r="V17" s="50" t="s">
        <v>17314</v>
      </c>
      <c r="W17" s="50" t="s">
        <v>15354</v>
      </c>
      <c r="X17" s="50" t="s">
        <v>14738</v>
      </c>
      <c r="Y17" s="70" t="s">
        <v>17320</v>
      </c>
      <c r="Z17" s="53">
        <v>11000</v>
      </c>
    </row>
    <row r="18" spans="1:26" s="49" customFormat="1" ht="30" x14ac:dyDescent="0.25">
      <c r="A18" s="73">
        <v>600004562</v>
      </c>
      <c r="B18" s="73">
        <f t="shared" si="0"/>
        <v>600004562</v>
      </c>
      <c r="C18" s="73" t="s">
        <v>15387</v>
      </c>
      <c r="D18" s="68">
        <v>1</v>
      </c>
      <c r="E18" s="48">
        <f t="shared" si="1"/>
        <v>70837783</v>
      </c>
      <c r="F18" s="57" t="s">
        <v>9</v>
      </c>
      <c r="G18" s="57" t="s">
        <v>15351</v>
      </c>
      <c r="H18" s="51">
        <v>775</v>
      </c>
      <c r="I18" s="51" t="s">
        <v>17309</v>
      </c>
      <c r="J18" s="69">
        <v>27.49</v>
      </c>
      <c r="K18" s="69">
        <f t="shared" si="2"/>
        <v>21304.75</v>
      </c>
      <c r="L18" s="90">
        <v>775</v>
      </c>
      <c r="M18" s="51">
        <f>VLOOKUP(A:A,'[1]Příloha k protokolu'!$F:$J,5,0)</f>
        <v>0</v>
      </c>
      <c r="N18" s="62" t="s">
        <v>15388</v>
      </c>
      <c r="O18" s="52" t="s">
        <v>15363</v>
      </c>
      <c r="P18" s="52">
        <v>535</v>
      </c>
      <c r="Q18" s="52">
        <v>22</v>
      </c>
      <c r="R18" s="52" t="s">
        <v>15354</v>
      </c>
      <c r="S18" s="49" t="s">
        <v>21333</v>
      </c>
      <c r="V18" s="50" t="s">
        <v>17314</v>
      </c>
      <c r="W18" s="50" t="s">
        <v>15354</v>
      </c>
      <c r="X18" s="50" t="s">
        <v>14738</v>
      </c>
      <c r="Y18" s="70" t="s">
        <v>17320</v>
      </c>
      <c r="Z18" s="53">
        <v>11800</v>
      </c>
    </row>
    <row r="19" spans="1:26" s="49" customFormat="1" ht="30" x14ac:dyDescent="0.25">
      <c r="A19" s="73">
        <v>600004589</v>
      </c>
      <c r="B19" s="73">
        <f t="shared" si="0"/>
        <v>600004589</v>
      </c>
      <c r="C19" s="73" t="s">
        <v>15389</v>
      </c>
      <c r="D19" s="68">
        <v>1</v>
      </c>
      <c r="E19" s="48">
        <f t="shared" si="1"/>
        <v>70872767</v>
      </c>
      <c r="F19" s="57" t="s">
        <v>9</v>
      </c>
      <c r="G19" s="57" t="s">
        <v>15351</v>
      </c>
      <c r="H19" s="51">
        <v>725</v>
      </c>
      <c r="I19" s="51" t="s">
        <v>17309</v>
      </c>
      <c r="J19" s="69">
        <v>27.49</v>
      </c>
      <c r="K19" s="69">
        <f t="shared" si="2"/>
        <v>19930.25</v>
      </c>
      <c r="L19" s="90">
        <v>725</v>
      </c>
      <c r="M19" s="51">
        <f>VLOOKUP(A:A,'[1]Příloha k protokolu'!$F:$J,5,0)</f>
        <v>0</v>
      </c>
      <c r="N19" s="62" t="s">
        <v>15390</v>
      </c>
      <c r="O19" s="52" t="s">
        <v>15363</v>
      </c>
      <c r="P19" s="52">
        <v>457</v>
      </c>
      <c r="Q19" s="52">
        <v>3</v>
      </c>
      <c r="R19" s="52" t="s">
        <v>15354</v>
      </c>
      <c r="S19" s="49" t="s">
        <v>21333</v>
      </c>
      <c r="V19" s="50" t="s">
        <v>17314</v>
      </c>
      <c r="W19" s="50" t="s">
        <v>15354</v>
      </c>
      <c r="X19" s="50" t="s">
        <v>14738</v>
      </c>
      <c r="Y19" s="70" t="s">
        <v>17320</v>
      </c>
      <c r="Z19" s="53">
        <v>11800</v>
      </c>
    </row>
    <row r="20" spans="1:26" s="49" customFormat="1" x14ac:dyDescent="0.25">
      <c r="A20" s="73">
        <v>600004597</v>
      </c>
      <c r="B20" s="73">
        <f t="shared" si="0"/>
        <v>600004597</v>
      </c>
      <c r="C20" s="73" t="s">
        <v>15391</v>
      </c>
      <c r="D20" s="68">
        <v>1</v>
      </c>
      <c r="E20" s="48">
        <f t="shared" si="1"/>
        <v>63109662</v>
      </c>
      <c r="F20" s="57" t="s">
        <v>9</v>
      </c>
      <c r="G20" s="57" t="s">
        <v>15351</v>
      </c>
      <c r="H20" s="51">
        <v>0</v>
      </c>
      <c r="I20" s="51" t="s">
        <v>17320</v>
      </c>
      <c r="J20" s="69">
        <v>27.49</v>
      </c>
      <c r="K20" s="69">
        <f t="shared" si="2"/>
        <v>0</v>
      </c>
      <c r="L20" s="90">
        <v>0</v>
      </c>
      <c r="M20" s="51"/>
      <c r="N20" s="62" t="s">
        <v>15392</v>
      </c>
      <c r="O20" s="52" t="s">
        <v>15378</v>
      </c>
      <c r="P20" s="52">
        <v>626</v>
      </c>
      <c r="Q20" s="52">
        <v>7</v>
      </c>
      <c r="R20" s="52" t="s">
        <v>15354</v>
      </c>
      <c r="S20" s="49" t="s">
        <v>21333</v>
      </c>
      <c r="V20" s="50" t="s">
        <v>17314</v>
      </c>
      <c r="W20" s="50" t="s">
        <v>15354</v>
      </c>
      <c r="X20" s="50" t="s">
        <v>14738</v>
      </c>
      <c r="Y20" s="70">
        <v>44333</v>
      </c>
      <c r="Z20" s="53">
        <v>11800</v>
      </c>
    </row>
    <row r="21" spans="1:26" s="49" customFormat="1" ht="30" x14ac:dyDescent="0.25">
      <c r="A21" s="73">
        <v>600004601</v>
      </c>
      <c r="B21" s="73">
        <f t="shared" si="0"/>
        <v>600004601</v>
      </c>
      <c r="C21" s="73" t="s">
        <v>17321</v>
      </c>
      <c r="D21" s="68">
        <v>1</v>
      </c>
      <c r="E21" s="48">
        <f t="shared" si="1"/>
        <v>70837775</v>
      </c>
      <c r="F21" s="57" t="s">
        <v>9</v>
      </c>
      <c r="G21" s="57" t="s">
        <v>15351</v>
      </c>
      <c r="H21" s="51">
        <v>350</v>
      </c>
      <c r="I21" s="51" t="s">
        <v>17309</v>
      </c>
      <c r="J21" s="69">
        <v>27.49</v>
      </c>
      <c r="K21" s="69">
        <f t="shared" si="2"/>
        <v>9621.5</v>
      </c>
      <c r="L21" s="90">
        <v>350</v>
      </c>
      <c r="M21" s="51">
        <f>VLOOKUP(A:A,'[1]Příloha k protokolu'!$F:$J,5,0)</f>
        <v>0</v>
      </c>
      <c r="N21" s="62" t="s">
        <v>17322</v>
      </c>
      <c r="O21" s="52" t="s">
        <v>17323</v>
      </c>
      <c r="P21" s="52">
        <v>81</v>
      </c>
      <c r="Q21" s="52">
        <v>7</v>
      </c>
      <c r="R21" s="52" t="s">
        <v>15354</v>
      </c>
      <c r="S21" s="49" t="s">
        <v>21333</v>
      </c>
      <c r="V21" s="50" t="s">
        <v>17314</v>
      </c>
      <c r="W21" s="50" t="s">
        <v>15354</v>
      </c>
      <c r="X21" s="50" t="s">
        <v>14738</v>
      </c>
      <c r="Y21" s="70" t="s">
        <v>17320</v>
      </c>
      <c r="Z21" s="53">
        <v>11000</v>
      </c>
    </row>
    <row r="22" spans="1:26" s="49" customFormat="1" ht="30" x14ac:dyDescent="0.25">
      <c r="A22" s="73">
        <v>600004619</v>
      </c>
      <c r="B22" s="73">
        <f t="shared" si="0"/>
        <v>600004619</v>
      </c>
      <c r="C22" s="73" t="s">
        <v>15393</v>
      </c>
      <c r="D22" s="68">
        <v>1</v>
      </c>
      <c r="E22" s="48">
        <f t="shared" si="1"/>
        <v>61388726</v>
      </c>
      <c r="F22" s="57" t="s">
        <v>9</v>
      </c>
      <c r="G22" s="57" t="s">
        <v>15351</v>
      </c>
      <c r="H22" s="51">
        <v>800</v>
      </c>
      <c r="I22" s="51" t="s">
        <v>17309</v>
      </c>
      <c r="J22" s="69">
        <v>27.49</v>
      </c>
      <c r="K22" s="69">
        <f t="shared" si="2"/>
        <v>21992</v>
      </c>
      <c r="L22" s="90">
        <v>800</v>
      </c>
      <c r="M22" s="51">
        <f>VLOOKUP(A:A,'[1]Příloha k protokolu'!$F:$J,5,0)</f>
        <v>0</v>
      </c>
      <c r="N22" s="62" t="s">
        <v>15394</v>
      </c>
      <c r="O22" s="52" t="s">
        <v>15381</v>
      </c>
      <c r="P22" s="52">
        <v>900</v>
      </c>
      <c r="Q22" s="52">
        <v>17</v>
      </c>
      <c r="R22" s="52" t="s">
        <v>15354</v>
      </c>
      <c r="S22" s="49" t="s">
        <v>21333</v>
      </c>
      <c r="V22" s="50" t="s">
        <v>17314</v>
      </c>
      <c r="W22" s="50" t="s">
        <v>15354</v>
      </c>
      <c r="X22" s="50" t="s">
        <v>14738</v>
      </c>
      <c r="Y22" s="70" t="s">
        <v>17320</v>
      </c>
      <c r="Z22" s="53">
        <v>11000</v>
      </c>
    </row>
    <row r="23" spans="1:26" s="49" customFormat="1" ht="30" x14ac:dyDescent="0.25">
      <c r="A23" s="73">
        <v>600004627</v>
      </c>
      <c r="B23" s="73">
        <f t="shared" si="0"/>
        <v>600004627</v>
      </c>
      <c r="C23" s="73" t="s">
        <v>15395</v>
      </c>
      <c r="D23" s="68">
        <v>1</v>
      </c>
      <c r="E23" s="48">
        <f t="shared" si="1"/>
        <v>61387002</v>
      </c>
      <c r="F23" s="57" t="s">
        <v>9</v>
      </c>
      <c r="G23" s="57" t="s">
        <v>15351</v>
      </c>
      <c r="H23" s="51">
        <v>250</v>
      </c>
      <c r="I23" s="51" t="s">
        <v>17309</v>
      </c>
      <c r="J23" s="69">
        <v>27.49</v>
      </c>
      <c r="K23" s="69">
        <f t="shared" si="2"/>
        <v>6872.5</v>
      </c>
      <c r="L23" s="90">
        <v>250</v>
      </c>
      <c r="M23" s="51">
        <f>VLOOKUP(A:A,'[1]Příloha k protokolu'!$F:$J,5,0)</f>
        <v>0</v>
      </c>
      <c r="N23" s="62" t="s">
        <v>15396</v>
      </c>
      <c r="O23" s="52" t="s">
        <v>15397</v>
      </c>
      <c r="P23" s="52">
        <v>1274</v>
      </c>
      <c r="Q23" s="52">
        <v>9</v>
      </c>
      <c r="R23" s="52" t="s">
        <v>15354</v>
      </c>
      <c r="S23" s="49" t="s">
        <v>21333</v>
      </c>
      <c r="V23" s="50" t="s">
        <v>17314</v>
      </c>
      <c r="W23" s="50" t="s">
        <v>15354</v>
      </c>
      <c r="X23" s="50" t="s">
        <v>14738</v>
      </c>
      <c r="Y23" s="70" t="s">
        <v>17320</v>
      </c>
      <c r="Z23" s="53">
        <v>11000</v>
      </c>
    </row>
    <row r="24" spans="1:26" s="49" customFormat="1" x14ac:dyDescent="0.25">
      <c r="A24" s="73">
        <v>600004635</v>
      </c>
      <c r="B24" s="73">
        <f t="shared" si="0"/>
        <v>600004635</v>
      </c>
      <c r="C24" s="73" t="s">
        <v>15398</v>
      </c>
      <c r="D24" s="68">
        <v>1</v>
      </c>
      <c r="E24" s="48">
        <f t="shared" si="1"/>
        <v>25119702</v>
      </c>
      <c r="F24" s="57" t="s">
        <v>9</v>
      </c>
      <c r="G24" s="57" t="s">
        <v>15351</v>
      </c>
      <c r="H24" s="51">
        <v>175</v>
      </c>
      <c r="I24" s="51" t="s">
        <v>17309</v>
      </c>
      <c r="J24" s="69">
        <v>27.49</v>
      </c>
      <c r="K24" s="69">
        <f t="shared" si="2"/>
        <v>4810.75</v>
      </c>
      <c r="L24" s="90">
        <v>175</v>
      </c>
      <c r="M24" s="51">
        <f>VLOOKUP(A:A,'[1]Příloha k protokolu'!$F:$J,5,0)</f>
        <v>0</v>
      </c>
      <c r="N24" s="62" t="s">
        <v>15399</v>
      </c>
      <c r="O24" s="52" t="s">
        <v>15400</v>
      </c>
      <c r="P24" s="52">
        <v>203</v>
      </c>
      <c r="Q24" s="52">
        <v>13</v>
      </c>
      <c r="R24" s="52" t="s">
        <v>15354</v>
      </c>
      <c r="S24" s="49" t="s">
        <v>21334</v>
      </c>
      <c r="V24" s="50" t="s">
        <v>17314</v>
      </c>
      <c r="W24" s="50" t="s">
        <v>15354</v>
      </c>
      <c r="X24" s="50" t="s">
        <v>14742</v>
      </c>
      <c r="Y24" s="70" t="s">
        <v>17320</v>
      </c>
      <c r="Z24" s="53">
        <v>11000</v>
      </c>
    </row>
    <row r="25" spans="1:26" s="49" customFormat="1" ht="30" x14ac:dyDescent="0.25">
      <c r="A25" s="73">
        <v>600004643</v>
      </c>
      <c r="B25" s="73">
        <f t="shared" si="0"/>
        <v>600004643</v>
      </c>
      <c r="C25" s="73" t="s">
        <v>15401</v>
      </c>
      <c r="D25" s="68">
        <v>1</v>
      </c>
      <c r="E25" s="48">
        <f t="shared" si="1"/>
        <v>70837899</v>
      </c>
      <c r="F25" s="57" t="s">
        <v>9</v>
      </c>
      <c r="G25" s="57" t="s">
        <v>15351</v>
      </c>
      <c r="H25" s="51">
        <v>1250</v>
      </c>
      <c r="I25" s="51" t="s">
        <v>17309</v>
      </c>
      <c r="J25" s="69">
        <v>27.49</v>
      </c>
      <c r="K25" s="69">
        <f t="shared" si="2"/>
        <v>34362.5</v>
      </c>
      <c r="L25" s="90">
        <v>1250</v>
      </c>
      <c r="M25" s="51">
        <f>VLOOKUP(A:A,'[1]Příloha k protokolu'!$F:$J,5,0)</f>
        <v>0</v>
      </c>
      <c r="N25" s="62" t="s">
        <v>15402</v>
      </c>
      <c r="O25" s="52" t="s">
        <v>15403</v>
      </c>
      <c r="P25" s="52">
        <v>1000</v>
      </c>
      <c r="Q25" s="52">
        <v>18</v>
      </c>
      <c r="R25" s="52" t="s">
        <v>15354</v>
      </c>
      <c r="S25" s="49" t="s">
        <v>21333</v>
      </c>
      <c r="V25" s="50" t="s">
        <v>17314</v>
      </c>
      <c r="W25" s="50" t="s">
        <v>15354</v>
      </c>
      <c r="X25" s="50" t="s">
        <v>14738</v>
      </c>
      <c r="Y25" s="70" t="s">
        <v>17320</v>
      </c>
      <c r="Z25" s="53">
        <v>11000</v>
      </c>
    </row>
    <row r="26" spans="1:26" s="49" customFormat="1" x14ac:dyDescent="0.25">
      <c r="A26" s="73">
        <v>600004678</v>
      </c>
      <c r="B26" s="73">
        <f t="shared" si="0"/>
        <v>600004678</v>
      </c>
      <c r="C26" s="73" t="s">
        <v>17324</v>
      </c>
      <c r="D26" s="68">
        <v>1</v>
      </c>
      <c r="E26" s="48">
        <f t="shared" si="1"/>
        <v>70837902</v>
      </c>
      <c r="F26" s="57" t="s">
        <v>9</v>
      </c>
      <c r="G26" s="57" t="s">
        <v>15351</v>
      </c>
      <c r="H26" s="51">
        <v>675</v>
      </c>
      <c r="I26" s="51" t="s">
        <v>17309</v>
      </c>
      <c r="J26" s="69">
        <v>27.49</v>
      </c>
      <c r="K26" s="69">
        <f t="shared" si="2"/>
        <v>18555.75</v>
      </c>
      <c r="L26" s="90">
        <v>675</v>
      </c>
      <c r="M26" s="51">
        <f>VLOOKUP(A:A,'[1]Příloha k protokolu'!$F:$J,5,0)</f>
        <v>0</v>
      </c>
      <c r="N26" s="62" t="s">
        <v>17325</v>
      </c>
      <c r="O26" s="52" t="s">
        <v>17326</v>
      </c>
      <c r="P26" s="52">
        <v>179</v>
      </c>
      <c r="Q26" s="52">
        <v>12</v>
      </c>
      <c r="R26" s="52" t="s">
        <v>15354</v>
      </c>
      <c r="S26" s="49" t="s">
        <v>21333</v>
      </c>
      <c r="V26" s="50" t="s">
        <v>17314</v>
      </c>
      <c r="W26" s="50" t="s">
        <v>15354</v>
      </c>
      <c r="X26" s="50" t="s">
        <v>14738</v>
      </c>
      <c r="Y26" s="70" t="s">
        <v>17320</v>
      </c>
      <c r="Z26" s="53">
        <v>11000</v>
      </c>
    </row>
    <row r="27" spans="1:26" s="49" customFormat="1" x14ac:dyDescent="0.25">
      <c r="A27" s="73">
        <v>600004694</v>
      </c>
      <c r="B27" s="73">
        <f t="shared" si="0"/>
        <v>600004694</v>
      </c>
      <c r="C27" s="73" t="s">
        <v>15404</v>
      </c>
      <c r="D27" s="68">
        <v>1</v>
      </c>
      <c r="E27" s="48">
        <f t="shared" si="1"/>
        <v>60449004</v>
      </c>
      <c r="F27" s="57" t="s">
        <v>9</v>
      </c>
      <c r="G27" s="57" t="s">
        <v>15351</v>
      </c>
      <c r="H27" s="51">
        <v>725</v>
      </c>
      <c r="I27" s="51" t="s">
        <v>17309</v>
      </c>
      <c r="J27" s="69">
        <v>27.49</v>
      </c>
      <c r="K27" s="69">
        <f t="shared" si="2"/>
        <v>19930.25</v>
      </c>
      <c r="L27" s="90">
        <v>725</v>
      </c>
      <c r="M27" s="51">
        <f>VLOOKUP(A:A,'[1]Příloha k protokolu'!$F:$J,5,0)</f>
        <v>0</v>
      </c>
      <c r="N27" s="62" t="s">
        <v>15405</v>
      </c>
      <c r="O27" s="52" t="s">
        <v>15406</v>
      </c>
      <c r="P27" s="52">
        <v>966</v>
      </c>
      <c r="Q27" s="52">
        <v>36</v>
      </c>
      <c r="R27" s="52" t="s">
        <v>15354</v>
      </c>
      <c r="S27" s="49" t="s">
        <v>21333</v>
      </c>
      <c r="V27" s="50" t="s">
        <v>17314</v>
      </c>
      <c r="W27" s="50" t="s">
        <v>15354</v>
      </c>
      <c r="X27" s="50" t="s">
        <v>14738</v>
      </c>
      <c r="Y27" s="70" t="s">
        <v>17320</v>
      </c>
      <c r="Z27" s="53">
        <v>11000</v>
      </c>
    </row>
    <row r="28" spans="1:26" s="49" customFormat="1" ht="30" x14ac:dyDescent="0.25">
      <c r="A28" s="73">
        <v>600004708</v>
      </c>
      <c r="B28" s="73">
        <f t="shared" si="0"/>
        <v>600004708</v>
      </c>
      <c r="C28" s="73" t="s">
        <v>15407</v>
      </c>
      <c r="D28" s="68">
        <v>1</v>
      </c>
      <c r="E28" s="48">
        <f t="shared" si="1"/>
        <v>70872503</v>
      </c>
      <c r="F28" s="57" t="s">
        <v>9</v>
      </c>
      <c r="G28" s="57" t="s">
        <v>15351</v>
      </c>
      <c r="H28" s="51">
        <v>350</v>
      </c>
      <c r="I28" s="51" t="s">
        <v>17309</v>
      </c>
      <c r="J28" s="69">
        <v>27.49</v>
      </c>
      <c r="K28" s="69">
        <f t="shared" si="2"/>
        <v>9621.5</v>
      </c>
      <c r="L28" s="90">
        <v>350</v>
      </c>
      <c r="M28" s="51">
        <f>VLOOKUP(A:A,'[1]Příloha k protokolu'!$F:$J,5,0)</f>
        <v>0</v>
      </c>
      <c r="N28" s="62" t="s">
        <v>15408</v>
      </c>
      <c r="O28" s="52" t="s">
        <v>15409</v>
      </c>
      <c r="P28" s="52">
        <v>614</v>
      </c>
      <c r="Q28" s="52">
        <v>22</v>
      </c>
      <c r="R28" s="52" t="s">
        <v>15354</v>
      </c>
      <c r="S28" s="49" t="s">
        <v>21333</v>
      </c>
      <c r="V28" s="50" t="s">
        <v>17314</v>
      </c>
      <c r="W28" s="50" t="s">
        <v>15354</v>
      </c>
      <c r="X28" s="50" t="s">
        <v>14738</v>
      </c>
      <c r="Y28" s="70" t="s">
        <v>17320</v>
      </c>
      <c r="Z28" s="53">
        <v>11000</v>
      </c>
    </row>
    <row r="29" spans="1:26" s="49" customFormat="1" x14ac:dyDescent="0.25">
      <c r="A29" s="73">
        <v>600001083</v>
      </c>
      <c r="B29" s="73">
        <f t="shared" si="0"/>
        <v>600001083</v>
      </c>
      <c r="C29" s="73" t="s">
        <v>15410</v>
      </c>
      <c r="D29" s="68">
        <v>1</v>
      </c>
      <c r="E29" s="48">
        <f t="shared" si="1"/>
        <v>45246751</v>
      </c>
      <c r="F29" s="57" t="s">
        <v>9</v>
      </c>
      <c r="G29" s="57" t="s">
        <v>15351</v>
      </c>
      <c r="H29" s="51">
        <v>875</v>
      </c>
      <c r="I29" s="51" t="s">
        <v>17309</v>
      </c>
      <c r="J29" s="69">
        <v>27.49</v>
      </c>
      <c r="K29" s="69">
        <f t="shared" si="2"/>
        <v>24053.75</v>
      </c>
      <c r="L29" s="90">
        <v>875</v>
      </c>
      <c r="M29" s="51">
        <f>VLOOKUP(A:A,'[1]Příloha k protokolu'!$F:$J,5,0)</f>
        <v>0</v>
      </c>
      <c r="N29" s="62" t="s">
        <v>15411</v>
      </c>
      <c r="O29" s="52" t="s">
        <v>10</v>
      </c>
      <c r="P29" s="52">
        <v>2070</v>
      </c>
      <c r="Q29" s="52">
        <v>9</v>
      </c>
      <c r="R29" s="52" t="s">
        <v>15354</v>
      </c>
      <c r="S29" s="49" t="s">
        <v>21334</v>
      </c>
      <c r="V29" s="50" t="s">
        <v>17314</v>
      </c>
      <c r="W29" s="50" t="s">
        <v>15354</v>
      </c>
      <c r="X29" s="50" t="s">
        <v>14741</v>
      </c>
      <c r="Y29" s="70" t="s">
        <v>17320</v>
      </c>
      <c r="Z29" s="53">
        <v>11000</v>
      </c>
    </row>
    <row r="30" spans="1:26" s="49" customFormat="1" ht="30" x14ac:dyDescent="0.25">
      <c r="A30" s="73">
        <v>600001091</v>
      </c>
      <c r="B30" s="73">
        <f t="shared" si="0"/>
        <v>600001091</v>
      </c>
      <c r="C30" s="73" t="s">
        <v>15412</v>
      </c>
      <c r="D30" s="68">
        <v>1</v>
      </c>
      <c r="E30" s="48">
        <f t="shared" si="1"/>
        <v>45246726</v>
      </c>
      <c r="F30" s="57" t="s">
        <v>9</v>
      </c>
      <c r="G30" s="57" t="s">
        <v>15351</v>
      </c>
      <c r="H30" s="51">
        <v>300</v>
      </c>
      <c r="I30" s="51" t="s">
        <v>17309</v>
      </c>
      <c r="J30" s="69">
        <v>27.49</v>
      </c>
      <c r="K30" s="69">
        <f t="shared" si="2"/>
        <v>8247</v>
      </c>
      <c r="L30" s="90">
        <v>300</v>
      </c>
      <c r="M30" s="51">
        <f>VLOOKUP(A:A,'[1]Příloha k protokolu'!$F:$J,5,0)</f>
        <v>0</v>
      </c>
      <c r="N30" s="62" t="s">
        <v>15413</v>
      </c>
      <c r="O30" s="52" t="s">
        <v>11</v>
      </c>
      <c r="P30" s="52">
        <v>1088</v>
      </c>
      <c r="Q30" s="52">
        <v>10</v>
      </c>
      <c r="R30" s="52" t="s">
        <v>15354</v>
      </c>
      <c r="S30" s="49" t="s">
        <v>21334</v>
      </c>
      <c r="V30" s="50" t="s">
        <v>17314</v>
      </c>
      <c r="W30" s="50" t="s">
        <v>15354</v>
      </c>
      <c r="X30" s="50" t="s">
        <v>14741</v>
      </c>
      <c r="Y30" s="70" t="s">
        <v>17320</v>
      </c>
      <c r="Z30" s="53">
        <v>11000</v>
      </c>
    </row>
    <row r="31" spans="1:26" s="49" customFormat="1" x14ac:dyDescent="0.25">
      <c r="A31" s="73">
        <v>600000206</v>
      </c>
      <c r="B31" s="73">
        <f t="shared" si="0"/>
        <v>600000206</v>
      </c>
      <c r="C31" s="73" t="s">
        <v>15414</v>
      </c>
      <c r="D31" s="68">
        <v>1</v>
      </c>
      <c r="E31" s="48">
        <f t="shared" si="1"/>
        <v>49625918</v>
      </c>
      <c r="F31" s="57" t="s">
        <v>9</v>
      </c>
      <c r="G31" s="57" t="s">
        <v>15351</v>
      </c>
      <c r="H31" s="51">
        <v>0</v>
      </c>
      <c r="I31" s="51" t="s">
        <v>17309</v>
      </c>
      <c r="J31" s="69">
        <v>27.49</v>
      </c>
      <c r="K31" s="69">
        <f t="shared" si="2"/>
        <v>0</v>
      </c>
      <c r="L31" s="90">
        <v>25</v>
      </c>
      <c r="M31" s="51">
        <f>VLOOKUP(A:A,'[1]Příloha k protokolu'!$F:$J,5,0)</f>
        <v>25</v>
      </c>
      <c r="N31" s="62" t="s">
        <v>15415</v>
      </c>
      <c r="O31" s="52" t="s">
        <v>10</v>
      </c>
      <c r="P31" s="52">
        <v>139</v>
      </c>
      <c r="Q31" s="52">
        <v>11</v>
      </c>
      <c r="R31" s="52" t="s">
        <v>15354</v>
      </c>
      <c r="S31" s="49" t="s">
        <v>21334</v>
      </c>
      <c r="V31" s="50" t="s">
        <v>17314</v>
      </c>
      <c r="W31" s="50" t="s">
        <v>15354</v>
      </c>
      <c r="X31" s="50" t="s">
        <v>14741</v>
      </c>
      <c r="Y31" s="70" t="s">
        <v>17320</v>
      </c>
      <c r="Z31" s="53">
        <v>11000</v>
      </c>
    </row>
    <row r="32" spans="1:26" s="49" customFormat="1" x14ac:dyDescent="0.25">
      <c r="A32" s="73">
        <v>600027317</v>
      </c>
      <c r="B32" s="73">
        <f t="shared" si="0"/>
        <v>600027317</v>
      </c>
      <c r="C32" s="73" t="s">
        <v>17327</v>
      </c>
      <c r="D32" s="68">
        <v>1</v>
      </c>
      <c r="E32" s="48">
        <f t="shared" si="1"/>
        <v>43001106</v>
      </c>
      <c r="F32" s="57" t="s">
        <v>9</v>
      </c>
      <c r="G32" s="57" t="s">
        <v>15351</v>
      </c>
      <c r="H32" s="51">
        <v>25</v>
      </c>
      <c r="I32" s="51" t="s">
        <v>17309</v>
      </c>
      <c r="J32" s="69">
        <v>27.49</v>
      </c>
      <c r="K32" s="69">
        <f t="shared" si="2"/>
        <v>687.25</v>
      </c>
      <c r="L32" s="90">
        <v>25</v>
      </c>
      <c r="M32" s="51">
        <f>VLOOKUP(A:A,'[1]Příloha k protokolu'!$F:$J,5,0)</f>
        <v>0</v>
      </c>
      <c r="N32" s="62" t="s">
        <v>17328</v>
      </c>
      <c r="O32" s="52" t="s">
        <v>17329</v>
      </c>
      <c r="P32" s="52">
        <v>1610</v>
      </c>
      <c r="Q32" s="52">
        <v>14</v>
      </c>
      <c r="R32" s="52" t="s">
        <v>15354</v>
      </c>
      <c r="S32" s="49" t="s">
        <v>21334</v>
      </c>
      <c r="V32" s="50" t="s">
        <v>17314</v>
      </c>
      <c r="W32" s="50" t="s">
        <v>15354</v>
      </c>
      <c r="X32" s="50" t="s">
        <v>14741</v>
      </c>
      <c r="Y32" s="70" t="s">
        <v>17320</v>
      </c>
      <c r="Z32" s="53">
        <v>11000</v>
      </c>
    </row>
    <row r="33" spans="1:26" s="49" customFormat="1" x14ac:dyDescent="0.25">
      <c r="A33" s="73">
        <v>600035221</v>
      </c>
      <c r="B33" s="73">
        <f t="shared" si="0"/>
        <v>600035221</v>
      </c>
      <c r="C33" s="73" t="s">
        <v>17330</v>
      </c>
      <c r="D33" s="68">
        <v>1</v>
      </c>
      <c r="E33" s="48">
        <f t="shared" si="1"/>
        <v>67365949</v>
      </c>
      <c r="F33" s="57" t="s">
        <v>9</v>
      </c>
      <c r="G33" s="57" t="s">
        <v>15351</v>
      </c>
      <c r="H33" s="51">
        <v>0</v>
      </c>
      <c r="I33" s="51" t="s">
        <v>17309</v>
      </c>
      <c r="J33" s="69">
        <v>27.49</v>
      </c>
      <c r="K33" s="69">
        <f t="shared" si="2"/>
        <v>0</v>
      </c>
      <c r="L33" s="90">
        <v>25</v>
      </c>
      <c r="M33" s="51">
        <f>VLOOKUP(A:A,'[1]Příloha k protokolu'!$F:$J,5,0)</f>
        <v>25</v>
      </c>
      <c r="N33" s="62" t="s">
        <v>17331</v>
      </c>
      <c r="O33" s="52" t="s">
        <v>15400</v>
      </c>
      <c r="P33" s="52">
        <v>204</v>
      </c>
      <c r="Q33" s="52">
        <v>11</v>
      </c>
      <c r="R33" s="52" t="s">
        <v>15354</v>
      </c>
      <c r="S33" s="49" t="s">
        <v>21333</v>
      </c>
      <c r="V33" s="50" t="s">
        <v>14739</v>
      </c>
      <c r="W33" s="50" t="s">
        <v>15354</v>
      </c>
      <c r="X33" s="50" t="s">
        <v>14740</v>
      </c>
      <c r="Y33" s="70" t="s">
        <v>17320</v>
      </c>
      <c r="Z33" s="53">
        <v>11000</v>
      </c>
    </row>
    <row r="34" spans="1:26" s="49" customFormat="1" x14ac:dyDescent="0.25">
      <c r="A34" s="73">
        <v>600035263</v>
      </c>
      <c r="B34" s="73">
        <f t="shared" si="0"/>
        <v>600035263</v>
      </c>
      <c r="C34" s="73" t="s">
        <v>15416</v>
      </c>
      <c r="D34" s="68">
        <v>1</v>
      </c>
      <c r="E34" s="48">
        <f t="shared" si="1"/>
        <v>60436140</v>
      </c>
      <c r="F34" s="57" t="s">
        <v>9</v>
      </c>
      <c r="G34" s="57" t="s">
        <v>15351</v>
      </c>
      <c r="H34" s="51">
        <v>0</v>
      </c>
      <c r="I34" s="51" t="s">
        <v>17320</v>
      </c>
      <c r="J34" s="69">
        <v>27.49</v>
      </c>
      <c r="K34" s="69">
        <f t="shared" si="2"/>
        <v>0</v>
      </c>
      <c r="L34" s="90">
        <v>0</v>
      </c>
      <c r="M34" s="51"/>
      <c r="N34" s="62" t="s">
        <v>15417</v>
      </c>
      <c r="O34" s="52" t="s">
        <v>15418</v>
      </c>
      <c r="P34" s="52">
        <v>683</v>
      </c>
      <c r="Q34" s="52">
        <v>22</v>
      </c>
      <c r="R34" s="52" t="s">
        <v>15354</v>
      </c>
      <c r="S34" s="49" t="s">
        <v>21333</v>
      </c>
      <c r="V34" s="50" t="s">
        <v>14739</v>
      </c>
      <c r="W34" s="50" t="s">
        <v>15354</v>
      </c>
      <c r="X34" s="50" t="s">
        <v>14740</v>
      </c>
      <c r="Y34" s="70">
        <v>44333</v>
      </c>
      <c r="Z34" s="53">
        <v>11000</v>
      </c>
    </row>
    <row r="35" spans="1:26" s="49" customFormat="1" x14ac:dyDescent="0.25">
      <c r="A35" s="73">
        <v>600035158</v>
      </c>
      <c r="B35" s="73">
        <f t="shared" si="0"/>
        <v>600035158</v>
      </c>
      <c r="C35" s="73" t="s">
        <v>15419</v>
      </c>
      <c r="D35" s="68">
        <v>1</v>
      </c>
      <c r="E35" s="48">
        <f t="shared" si="1"/>
        <v>70101205</v>
      </c>
      <c r="F35" s="57" t="s">
        <v>9</v>
      </c>
      <c r="G35" s="57" t="s">
        <v>15351</v>
      </c>
      <c r="H35" s="51">
        <v>50</v>
      </c>
      <c r="I35" s="51" t="s">
        <v>17309</v>
      </c>
      <c r="J35" s="69">
        <v>27.49</v>
      </c>
      <c r="K35" s="69">
        <f t="shared" si="2"/>
        <v>1374.5</v>
      </c>
      <c r="L35" s="90">
        <v>50</v>
      </c>
      <c r="M35" s="51">
        <f>VLOOKUP(A:A,'[1]Příloha k protokolu'!$F:$J,5,0)</f>
        <v>0</v>
      </c>
      <c r="N35" s="62" t="s">
        <v>15420</v>
      </c>
      <c r="O35" s="52" t="s">
        <v>15403</v>
      </c>
      <c r="P35" s="52">
        <v>700</v>
      </c>
      <c r="Q35" s="52">
        <v>11</v>
      </c>
      <c r="R35" s="52" t="s">
        <v>15354</v>
      </c>
      <c r="S35" s="49" t="s">
        <v>21333</v>
      </c>
      <c r="V35" s="50" t="s">
        <v>14739</v>
      </c>
      <c r="W35" s="50" t="s">
        <v>15354</v>
      </c>
      <c r="X35" s="50" t="s">
        <v>14740</v>
      </c>
      <c r="Y35" s="70" t="s">
        <v>17320</v>
      </c>
      <c r="Z35" s="53">
        <v>11000</v>
      </c>
    </row>
    <row r="36" spans="1:26" s="49" customFormat="1" x14ac:dyDescent="0.25">
      <c r="A36" s="73">
        <v>600035174</v>
      </c>
      <c r="B36" s="73">
        <f t="shared" si="0"/>
        <v>600035174</v>
      </c>
      <c r="C36" s="73" t="s">
        <v>15421</v>
      </c>
      <c r="D36" s="68">
        <v>1</v>
      </c>
      <c r="E36" s="48">
        <f t="shared" si="1"/>
        <v>70108811</v>
      </c>
      <c r="F36" s="57" t="s">
        <v>9</v>
      </c>
      <c r="G36" s="57" t="s">
        <v>15351</v>
      </c>
      <c r="H36" s="51">
        <v>0</v>
      </c>
      <c r="I36" s="51" t="s">
        <v>17309</v>
      </c>
      <c r="J36" s="69">
        <v>27.49</v>
      </c>
      <c r="K36" s="69">
        <f t="shared" si="2"/>
        <v>0</v>
      </c>
      <c r="L36" s="90">
        <v>25</v>
      </c>
      <c r="M36" s="51">
        <f>VLOOKUP(A:A,'[1]Příloha k protokolu'!$F:$J,5,0)</f>
        <v>25</v>
      </c>
      <c r="N36" s="62" t="s">
        <v>15422</v>
      </c>
      <c r="O36" s="52" t="s">
        <v>13</v>
      </c>
      <c r="P36" s="52">
        <v>1247</v>
      </c>
      <c r="Q36" s="52">
        <v>26</v>
      </c>
      <c r="R36" s="52" t="s">
        <v>15354</v>
      </c>
      <c r="S36" s="49" t="s">
        <v>21333</v>
      </c>
      <c r="V36" s="50" t="s">
        <v>14739</v>
      </c>
      <c r="W36" s="50" t="s">
        <v>15354</v>
      </c>
      <c r="X36" s="50" t="s">
        <v>14740</v>
      </c>
      <c r="Y36" s="70" t="s">
        <v>17320</v>
      </c>
      <c r="Z36" s="53">
        <v>11000</v>
      </c>
    </row>
    <row r="37" spans="1:26" s="49" customFormat="1" x14ac:dyDescent="0.25">
      <c r="A37" s="73">
        <v>600035182</v>
      </c>
      <c r="B37" s="73">
        <f t="shared" si="0"/>
        <v>600035182</v>
      </c>
      <c r="C37" s="73" t="s">
        <v>15423</v>
      </c>
      <c r="D37" s="68">
        <v>1</v>
      </c>
      <c r="E37" s="48">
        <f t="shared" si="1"/>
        <v>63832909</v>
      </c>
      <c r="F37" s="57" t="s">
        <v>9</v>
      </c>
      <c r="G37" s="57" t="s">
        <v>15351</v>
      </c>
      <c r="H37" s="51">
        <v>50</v>
      </c>
      <c r="I37" s="51" t="s">
        <v>17309</v>
      </c>
      <c r="J37" s="69">
        <v>27.49</v>
      </c>
      <c r="K37" s="69">
        <f t="shared" si="2"/>
        <v>1374.5</v>
      </c>
      <c r="L37" s="90">
        <v>50</v>
      </c>
      <c r="M37" s="51">
        <f>VLOOKUP(A:A,'[1]Příloha k protokolu'!$F:$J,5,0)</f>
        <v>0</v>
      </c>
      <c r="N37" s="62" t="s">
        <v>15424</v>
      </c>
      <c r="O37" s="52" t="s">
        <v>12</v>
      </c>
      <c r="P37" s="52">
        <v>925</v>
      </c>
      <c r="Q37" s="52">
        <v>14</v>
      </c>
      <c r="R37" s="52" t="s">
        <v>15354</v>
      </c>
      <c r="S37" s="49" t="s">
        <v>21333</v>
      </c>
      <c r="V37" s="50" t="s">
        <v>14739</v>
      </c>
      <c r="W37" s="50" t="s">
        <v>15354</v>
      </c>
      <c r="X37" s="50" t="s">
        <v>14740</v>
      </c>
      <c r="Y37" s="70" t="s">
        <v>17320</v>
      </c>
      <c r="Z37" s="53">
        <v>11000</v>
      </c>
    </row>
    <row r="38" spans="1:26" s="49" customFormat="1" x14ac:dyDescent="0.25">
      <c r="A38" s="73">
        <v>600035191</v>
      </c>
      <c r="B38" s="73">
        <f t="shared" si="0"/>
        <v>600035191</v>
      </c>
      <c r="C38" s="73" t="s">
        <v>15425</v>
      </c>
      <c r="D38" s="68">
        <v>1</v>
      </c>
      <c r="E38" s="48">
        <f t="shared" si="1"/>
        <v>63832925</v>
      </c>
      <c r="F38" s="57" t="s">
        <v>9</v>
      </c>
      <c r="G38" s="57" t="s">
        <v>15351</v>
      </c>
      <c r="H38" s="51">
        <v>50</v>
      </c>
      <c r="I38" s="51" t="s">
        <v>17309</v>
      </c>
      <c r="J38" s="69">
        <v>27.49</v>
      </c>
      <c r="K38" s="69">
        <f t="shared" si="2"/>
        <v>1374.5</v>
      </c>
      <c r="L38" s="90">
        <v>50</v>
      </c>
      <c r="M38" s="51">
        <f>VLOOKUP(A:A,'[1]Příloha k protokolu'!$F:$J,5,0)</f>
        <v>0</v>
      </c>
      <c r="N38" s="62" t="s">
        <v>15426</v>
      </c>
      <c r="O38" s="52" t="s">
        <v>14</v>
      </c>
      <c r="P38" s="52">
        <v>416</v>
      </c>
      <c r="Q38" s="52">
        <v>37</v>
      </c>
      <c r="R38" s="52" t="s">
        <v>15354</v>
      </c>
      <c r="S38" s="49" t="s">
        <v>21333</v>
      </c>
      <c r="V38" s="50" t="s">
        <v>14739</v>
      </c>
      <c r="W38" s="50" t="s">
        <v>15354</v>
      </c>
      <c r="X38" s="50" t="s">
        <v>14740</v>
      </c>
      <c r="Y38" s="70" t="s">
        <v>17320</v>
      </c>
      <c r="Z38" s="53">
        <v>11000</v>
      </c>
    </row>
    <row r="39" spans="1:26" s="49" customFormat="1" x14ac:dyDescent="0.25">
      <c r="A39" s="73">
        <v>600035239</v>
      </c>
      <c r="B39" s="73">
        <f t="shared" si="0"/>
        <v>600035239</v>
      </c>
      <c r="C39" s="73" t="s">
        <v>15427</v>
      </c>
      <c r="D39" s="68">
        <v>1</v>
      </c>
      <c r="E39" s="48">
        <f t="shared" si="1"/>
        <v>60436093</v>
      </c>
      <c r="F39" s="57" t="s">
        <v>9</v>
      </c>
      <c r="G39" s="57" t="s">
        <v>15351</v>
      </c>
      <c r="H39" s="51">
        <v>0</v>
      </c>
      <c r="I39" s="51" t="s">
        <v>17320</v>
      </c>
      <c r="J39" s="69">
        <v>27.49</v>
      </c>
      <c r="K39" s="69">
        <f t="shared" si="2"/>
        <v>0</v>
      </c>
      <c r="L39" s="90">
        <v>0</v>
      </c>
      <c r="M39" s="51"/>
      <c r="N39" s="62" t="s">
        <v>15428</v>
      </c>
      <c r="O39" s="52" t="s">
        <v>15378</v>
      </c>
      <c r="P39" s="52">
        <v>626</v>
      </c>
      <c r="Q39" s="52">
        <v>5</v>
      </c>
      <c r="R39" s="52" t="s">
        <v>15354</v>
      </c>
      <c r="S39" s="49" t="s">
        <v>21333</v>
      </c>
      <c r="V39" s="50" t="s">
        <v>14739</v>
      </c>
      <c r="W39" s="50" t="s">
        <v>15354</v>
      </c>
      <c r="X39" s="50" t="s">
        <v>14740</v>
      </c>
      <c r="Y39" s="70">
        <v>44333</v>
      </c>
      <c r="Z39" s="53">
        <v>11800</v>
      </c>
    </row>
    <row r="40" spans="1:26" s="49" customFormat="1" x14ac:dyDescent="0.25">
      <c r="A40" s="73">
        <v>600035247</v>
      </c>
      <c r="B40" s="73">
        <f t="shared" si="0"/>
        <v>600035247</v>
      </c>
      <c r="C40" s="73" t="s">
        <v>15429</v>
      </c>
      <c r="D40" s="68">
        <v>1</v>
      </c>
      <c r="E40" s="48">
        <f t="shared" si="1"/>
        <v>60436115</v>
      </c>
      <c r="F40" s="57" t="s">
        <v>9</v>
      </c>
      <c r="G40" s="57" t="s">
        <v>15351</v>
      </c>
      <c r="H40" s="51">
        <v>0</v>
      </c>
      <c r="I40" s="51" t="s">
        <v>17320</v>
      </c>
      <c r="J40" s="69">
        <v>27.49</v>
      </c>
      <c r="K40" s="69">
        <f t="shared" si="2"/>
        <v>0</v>
      </c>
      <c r="L40" s="90">
        <v>0</v>
      </c>
      <c r="M40" s="51"/>
      <c r="N40" s="62" t="s">
        <v>15430</v>
      </c>
      <c r="O40" s="52" t="s">
        <v>15431</v>
      </c>
      <c r="P40" s="52">
        <v>886</v>
      </c>
      <c r="Q40" s="52">
        <v>2</v>
      </c>
      <c r="R40" s="52" t="s">
        <v>15354</v>
      </c>
      <c r="S40" s="49" t="s">
        <v>21333</v>
      </c>
      <c r="V40" s="50" t="s">
        <v>14739</v>
      </c>
      <c r="W40" s="50" t="s">
        <v>15354</v>
      </c>
      <c r="X40" s="50" t="s">
        <v>14740</v>
      </c>
      <c r="Y40" s="70">
        <v>44340</v>
      </c>
      <c r="Z40" s="53">
        <v>11000</v>
      </c>
    </row>
    <row r="41" spans="1:26" s="49" customFormat="1" x14ac:dyDescent="0.25">
      <c r="A41" s="73">
        <v>600035255</v>
      </c>
      <c r="B41" s="73">
        <f t="shared" si="0"/>
        <v>600035255</v>
      </c>
      <c r="C41" s="73" t="s">
        <v>15432</v>
      </c>
      <c r="D41" s="68">
        <v>1</v>
      </c>
      <c r="E41" s="48">
        <f t="shared" si="1"/>
        <v>60436123</v>
      </c>
      <c r="F41" s="57" t="s">
        <v>9</v>
      </c>
      <c r="G41" s="57" t="s">
        <v>15351</v>
      </c>
      <c r="H41" s="51">
        <v>0</v>
      </c>
      <c r="I41" s="51" t="s">
        <v>17320</v>
      </c>
      <c r="J41" s="69">
        <v>27.49</v>
      </c>
      <c r="K41" s="69">
        <f t="shared" si="2"/>
        <v>0</v>
      </c>
      <c r="L41" s="90">
        <v>0</v>
      </c>
      <c r="M41" s="51"/>
      <c r="N41" s="62" t="s">
        <v>15433</v>
      </c>
      <c r="O41" s="52" t="s">
        <v>15434</v>
      </c>
      <c r="P41" s="52">
        <v>425</v>
      </c>
      <c r="Q41" s="52">
        <v>4</v>
      </c>
      <c r="R41" s="52" t="s">
        <v>15354</v>
      </c>
      <c r="S41" s="49" t="s">
        <v>21333</v>
      </c>
      <c r="V41" s="50" t="s">
        <v>14739</v>
      </c>
      <c r="W41" s="50" t="s">
        <v>15354</v>
      </c>
      <c r="X41" s="50" t="s">
        <v>14740</v>
      </c>
      <c r="Y41" s="70">
        <v>44340</v>
      </c>
      <c r="Z41" s="53">
        <v>11000</v>
      </c>
    </row>
    <row r="42" spans="1:26" s="49" customFormat="1" x14ac:dyDescent="0.25">
      <c r="A42" s="73">
        <v>600035271</v>
      </c>
      <c r="B42" s="73">
        <f t="shared" si="0"/>
        <v>600035271</v>
      </c>
      <c r="C42" s="73" t="s">
        <v>15435</v>
      </c>
      <c r="D42" s="68">
        <v>1</v>
      </c>
      <c r="E42" s="48">
        <f t="shared" si="1"/>
        <v>60436166</v>
      </c>
      <c r="F42" s="57" t="s">
        <v>9</v>
      </c>
      <c r="G42" s="57" t="s">
        <v>15351</v>
      </c>
      <c r="H42" s="51">
        <v>0</v>
      </c>
      <c r="I42" s="51" t="s">
        <v>17320</v>
      </c>
      <c r="J42" s="69">
        <v>27.49</v>
      </c>
      <c r="K42" s="69">
        <f t="shared" si="2"/>
        <v>0</v>
      </c>
      <c r="L42" s="90">
        <v>0</v>
      </c>
      <c r="M42" s="51"/>
      <c r="N42" s="62" t="s">
        <v>15436</v>
      </c>
      <c r="O42" s="52" t="s">
        <v>15</v>
      </c>
      <c r="P42" s="52">
        <v>1120</v>
      </c>
      <c r="Q42" s="52">
        <v>22</v>
      </c>
      <c r="R42" s="52" t="s">
        <v>15354</v>
      </c>
      <c r="S42" s="49" t="s">
        <v>21333</v>
      </c>
      <c r="V42" s="50" t="s">
        <v>14739</v>
      </c>
      <c r="W42" s="50" t="s">
        <v>15354</v>
      </c>
      <c r="X42" s="50" t="s">
        <v>14740</v>
      </c>
      <c r="Y42" s="70">
        <v>44340</v>
      </c>
      <c r="Z42" s="53">
        <v>11000</v>
      </c>
    </row>
    <row r="43" spans="1:26" s="49" customFormat="1" x14ac:dyDescent="0.25">
      <c r="A43" s="73">
        <v>600035336</v>
      </c>
      <c r="B43" s="73">
        <f t="shared" si="0"/>
        <v>600035336</v>
      </c>
      <c r="C43" s="73" t="s">
        <v>17332</v>
      </c>
      <c r="D43" s="68">
        <v>1</v>
      </c>
      <c r="E43" s="48">
        <f t="shared" si="1"/>
        <v>63833131</v>
      </c>
      <c r="F43" s="57" t="s">
        <v>9</v>
      </c>
      <c r="G43" s="57" t="s">
        <v>15351</v>
      </c>
      <c r="H43" s="51">
        <v>25</v>
      </c>
      <c r="I43" s="51" t="s">
        <v>17309</v>
      </c>
      <c r="J43" s="69">
        <v>27.49</v>
      </c>
      <c r="K43" s="69">
        <f t="shared" si="2"/>
        <v>687.25</v>
      </c>
      <c r="L43" s="90">
        <v>25</v>
      </c>
      <c r="M43" s="51">
        <f>VLOOKUP(A:A,'[1]Příloha k protokolu'!$F:$J,5,0)</f>
        <v>0</v>
      </c>
      <c r="N43" s="62" t="s">
        <v>17333</v>
      </c>
      <c r="O43" s="52" t="s">
        <v>17334</v>
      </c>
      <c r="P43" s="52">
        <v>216</v>
      </c>
      <c r="Q43" s="52">
        <v>13</v>
      </c>
      <c r="R43" s="52" t="s">
        <v>15354</v>
      </c>
      <c r="S43" s="49" t="s">
        <v>21333</v>
      </c>
      <c r="V43" s="50" t="s">
        <v>14739</v>
      </c>
      <c r="W43" s="50" t="s">
        <v>15354</v>
      </c>
      <c r="X43" s="50" t="s">
        <v>14740</v>
      </c>
      <c r="Y43" s="70" t="s">
        <v>17320</v>
      </c>
      <c r="Z43" s="53">
        <v>11000</v>
      </c>
    </row>
    <row r="44" spans="1:26" s="49" customFormat="1" x14ac:dyDescent="0.25">
      <c r="A44" s="73">
        <v>600035352</v>
      </c>
      <c r="B44" s="73">
        <f t="shared" si="0"/>
        <v>600035352</v>
      </c>
      <c r="C44" s="73" t="s">
        <v>15437</v>
      </c>
      <c r="D44" s="68">
        <v>1</v>
      </c>
      <c r="E44" s="48">
        <f t="shared" si="1"/>
        <v>63833140</v>
      </c>
      <c r="F44" s="57" t="s">
        <v>9</v>
      </c>
      <c r="G44" s="57" t="s">
        <v>15351</v>
      </c>
      <c r="H44" s="51">
        <v>50</v>
      </c>
      <c r="I44" s="51" t="s">
        <v>17309</v>
      </c>
      <c r="J44" s="69">
        <v>27.49</v>
      </c>
      <c r="K44" s="69">
        <f t="shared" si="2"/>
        <v>1374.5</v>
      </c>
      <c r="L44" s="90">
        <v>50</v>
      </c>
      <c r="M44" s="51">
        <f>VLOOKUP(A:A,'[1]Příloha k protokolu'!$F:$J,5,0)</f>
        <v>0</v>
      </c>
      <c r="N44" s="62" t="s">
        <v>15438</v>
      </c>
      <c r="O44" s="52" t="s">
        <v>15434</v>
      </c>
      <c r="P44" s="52">
        <v>425</v>
      </c>
      <c r="Q44" s="52">
        <v>4</v>
      </c>
      <c r="R44" s="52" t="s">
        <v>15354</v>
      </c>
      <c r="S44" s="49" t="s">
        <v>21333</v>
      </c>
      <c r="V44" s="50" t="s">
        <v>14739</v>
      </c>
      <c r="W44" s="50" t="s">
        <v>15354</v>
      </c>
      <c r="X44" s="50" t="s">
        <v>14740</v>
      </c>
      <c r="Y44" s="70" t="s">
        <v>17320</v>
      </c>
      <c r="Z44" s="53">
        <v>11000</v>
      </c>
    </row>
    <row r="45" spans="1:26" s="49" customFormat="1" x14ac:dyDescent="0.25">
      <c r="A45" s="73">
        <v>600035361</v>
      </c>
      <c r="B45" s="73">
        <f t="shared" si="0"/>
        <v>600035361</v>
      </c>
      <c r="C45" s="73" t="s">
        <v>17335</v>
      </c>
      <c r="D45" s="68">
        <v>1</v>
      </c>
      <c r="E45" s="48">
        <f t="shared" si="1"/>
        <v>63833123</v>
      </c>
      <c r="F45" s="57" t="s">
        <v>9</v>
      </c>
      <c r="G45" s="57" t="s">
        <v>15351</v>
      </c>
      <c r="H45" s="51">
        <v>0</v>
      </c>
      <c r="I45" s="51" t="s">
        <v>17309</v>
      </c>
      <c r="J45" s="69">
        <v>27.49</v>
      </c>
      <c r="K45" s="69">
        <f t="shared" si="2"/>
        <v>0</v>
      </c>
      <c r="L45" s="90">
        <v>25</v>
      </c>
      <c r="M45" s="51">
        <f>VLOOKUP(A:A,'[1]Příloha k protokolu'!$F:$J,5,0)</f>
        <v>25</v>
      </c>
      <c r="N45" s="62" t="s">
        <v>17336</v>
      </c>
      <c r="O45" s="52" t="s">
        <v>16</v>
      </c>
      <c r="P45" s="52">
        <v>1120</v>
      </c>
      <c r="Q45" s="52">
        <v>13</v>
      </c>
      <c r="R45" s="52" t="s">
        <v>15354</v>
      </c>
      <c r="S45" s="49" t="s">
        <v>21333</v>
      </c>
      <c r="V45" s="50" t="s">
        <v>14739</v>
      </c>
      <c r="W45" s="50" t="s">
        <v>15354</v>
      </c>
      <c r="X45" s="50" t="s">
        <v>14740</v>
      </c>
      <c r="Y45" s="70" t="s">
        <v>17320</v>
      </c>
      <c r="Z45" s="53">
        <v>11000</v>
      </c>
    </row>
    <row r="46" spans="1:26" s="49" customFormat="1" x14ac:dyDescent="0.25">
      <c r="A46" s="73">
        <v>612000192</v>
      </c>
      <c r="B46" s="73">
        <f t="shared" si="0"/>
        <v>612000192</v>
      </c>
      <c r="C46" s="73" t="s">
        <v>15439</v>
      </c>
      <c r="D46" s="68">
        <v>1</v>
      </c>
      <c r="E46" s="48">
        <f t="shared" si="1"/>
        <v>60449632</v>
      </c>
      <c r="F46" s="57" t="s">
        <v>9</v>
      </c>
      <c r="G46" s="57" t="s">
        <v>15351</v>
      </c>
      <c r="H46" s="51">
        <v>0</v>
      </c>
      <c r="I46" s="51" t="s">
        <v>17309</v>
      </c>
      <c r="J46" s="69">
        <v>27.49</v>
      </c>
      <c r="K46" s="69">
        <f t="shared" si="2"/>
        <v>0</v>
      </c>
      <c r="L46" s="90">
        <v>25</v>
      </c>
      <c r="M46" s="51">
        <f>VLOOKUP(A:A,'[1]Příloha k protokolu'!$F:$J,5,0)</f>
        <v>25</v>
      </c>
      <c r="N46" s="62" t="s">
        <v>15440</v>
      </c>
      <c r="O46" s="52" t="s">
        <v>15406</v>
      </c>
      <c r="P46" s="52">
        <v>966</v>
      </c>
      <c r="Q46" s="52">
        <v>36</v>
      </c>
      <c r="R46" s="52" t="s">
        <v>15354</v>
      </c>
      <c r="S46" s="49" t="s">
        <v>21333</v>
      </c>
      <c r="V46" s="50" t="s">
        <v>14739</v>
      </c>
      <c r="W46" s="50" t="s">
        <v>15354</v>
      </c>
      <c r="X46" s="50" t="s">
        <v>14740</v>
      </c>
      <c r="Y46" s="70" t="s">
        <v>17320</v>
      </c>
      <c r="Z46" s="53">
        <v>11000</v>
      </c>
    </row>
    <row r="47" spans="1:26" s="49" customFormat="1" ht="30" x14ac:dyDescent="0.25">
      <c r="A47" s="73">
        <v>651028922</v>
      </c>
      <c r="B47" s="73">
        <f t="shared" si="0"/>
        <v>651028922</v>
      </c>
      <c r="C47" s="73" t="s">
        <v>15441</v>
      </c>
      <c r="D47" s="68">
        <v>1</v>
      </c>
      <c r="E47" s="48">
        <f t="shared" si="1"/>
        <v>71340769</v>
      </c>
      <c r="F47" s="57" t="s">
        <v>9</v>
      </c>
      <c r="G47" s="57" t="s">
        <v>15351</v>
      </c>
      <c r="H47" s="51">
        <v>200</v>
      </c>
      <c r="I47" s="51" t="s">
        <v>17309</v>
      </c>
      <c r="J47" s="69">
        <v>27.49</v>
      </c>
      <c r="K47" s="69">
        <f t="shared" si="2"/>
        <v>5498</v>
      </c>
      <c r="L47" s="90">
        <v>200</v>
      </c>
      <c r="M47" s="51">
        <f>VLOOKUP(A:A,'[1]Příloha k protokolu'!$F:$J,5,0)</f>
        <v>0</v>
      </c>
      <c r="N47" s="62" t="s">
        <v>15442</v>
      </c>
      <c r="O47" s="52" t="s">
        <v>15403</v>
      </c>
      <c r="P47" s="52">
        <v>700</v>
      </c>
      <c r="Q47" s="52">
        <v>13</v>
      </c>
      <c r="R47" s="52" t="s">
        <v>15354</v>
      </c>
      <c r="S47" s="49" t="s">
        <v>21334</v>
      </c>
      <c r="V47" s="50" t="s">
        <v>17314</v>
      </c>
      <c r="W47" s="50" t="s">
        <v>15354</v>
      </c>
      <c r="X47" s="50" t="s">
        <v>14742</v>
      </c>
      <c r="Y47" s="70" t="s">
        <v>17320</v>
      </c>
      <c r="Z47" s="53">
        <v>11000</v>
      </c>
    </row>
    <row r="48" spans="1:26" s="49" customFormat="1" x14ac:dyDescent="0.25">
      <c r="A48" s="73">
        <v>651037026</v>
      </c>
      <c r="B48" s="73">
        <f t="shared" si="0"/>
        <v>651037026</v>
      </c>
      <c r="C48" s="73" t="s">
        <v>15443</v>
      </c>
      <c r="D48" s="68">
        <v>1</v>
      </c>
      <c r="E48" s="48">
        <f t="shared" si="1"/>
        <v>28228235</v>
      </c>
      <c r="F48" s="57" t="s">
        <v>9</v>
      </c>
      <c r="G48" s="57" t="s">
        <v>15351</v>
      </c>
      <c r="H48" s="51">
        <v>275</v>
      </c>
      <c r="I48" s="51" t="s">
        <v>17309</v>
      </c>
      <c r="J48" s="69">
        <v>27.49</v>
      </c>
      <c r="K48" s="69">
        <f t="shared" si="2"/>
        <v>7559.75</v>
      </c>
      <c r="L48" s="90">
        <v>275</v>
      </c>
      <c r="M48" s="51">
        <f>VLOOKUP(A:A,'[1]Příloha k protokolu'!$F:$J,5,0)</f>
        <v>0</v>
      </c>
      <c r="N48" s="62" t="s">
        <v>15444</v>
      </c>
      <c r="O48" s="52" t="s">
        <v>15445</v>
      </c>
      <c r="P48" s="52">
        <v>406</v>
      </c>
      <c r="Q48" s="52">
        <v>10</v>
      </c>
      <c r="R48" s="52" t="s">
        <v>15354</v>
      </c>
      <c r="S48" s="49" t="s">
        <v>21334</v>
      </c>
      <c r="V48" s="50" t="s">
        <v>17314</v>
      </c>
      <c r="W48" s="50" t="s">
        <v>15354</v>
      </c>
      <c r="X48" s="50" t="s">
        <v>14742</v>
      </c>
      <c r="Y48" s="70" t="s">
        <v>17320</v>
      </c>
      <c r="Z48" s="53">
        <v>11000</v>
      </c>
    </row>
    <row r="49" spans="1:26" s="49" customFormat="1" x14ac:dyDescent="0.25">
      <c r="A49" s="73">
        <v>691000549</v>
      </c>
      <c r="B49" s="73">
        <f t="shared" si="0"/>
        <v>691000549</v>
      </c>
      <c r="C49" s="73" t="s">
        <v>15446</v>
      </c>
      <c r="D49" s="68">
        <v>1</v>
      </c>
      <c r="E49" s="48">
        <f t="shared" si="1"/>
        <v>71341048</v>
      </c>
      <c r="F49" s="57" t="s">
        <v>9</v>
      </c>
      <c r="G49" s="57" t="s">
        <v>15351</v>
      </c>
      <c r="H49" s="51">
        <v>250</v>
      </c>
      <c r="I49" s="51" t="s">
        <v>17309</v>
      </c>
      <c r="J49" s="69">
        <v>27.49</v>
      </c>
      <c r="K49" s="69">
        <f t="shared" si="2"/>
        <v>6872.5</v>
      </c>
      <c r="L49" s="90">
        <v>250</v>
      </c>
      <c r="M49" s="51">
        <f>VLOOKUP(A:A,'[1]Příloha k protokolu'!$F:$J,5,0)</f>
        <v>0</v>
      </c>
      <c r="N49" s="62" t="s">
        <v>15447</v>
      </c>
      <c r="O49" s="52" t="s">
        <v>15366</v>
      </c>
      <c r="P49" s="52">
        <v>1659</v>
      </c>
      <c r="Q49" s="52">
        <v>4</v>
      </c>
      <c r="R49" s="52" t="s">
        <v>15354</v>
      </c>
      <c r="S49" s="49" t="s">
        <v>21334</v>
      </c>
      <c r="V49" s="50" t="s">
        <v>17314</v>
      </c>
      <c r="W49" s="50" t="s">
        <v>15354</v>
      </c>
      <c r="X49" s="50" t="s">
        <v>14742</v>
      </c>
      <c r="Y49" s="70" t="s">
        <v>17320</v>
      </c>
      <c r="Z49" s="53">
        <v>11000</v>
      </c>
    </row>
    <row r="50" spans="1:26" s="49" customFormat="1" ht="30" x14ac:dyDescent="0.25">
      <c r="A50" s="73">
        <v>691006962</v>
      </c>
      <c r="B50" s="73">
        <f t="shared" si="0"/>
        <v>691006962</v>
      </c>
      <c r="C50" s="73" t="s">
        <v>15448</v>
      </c>
      <c r="D50" s="68">
        <v>1</v>
      </c>
      <c r="E50" s="48">
        <f t="shared" si="1"/>
        <v>27233464</v>
      </c>
      <c r="F50" s="57" t="s">
        <v>9</v>
      </c>
      <c r="G50" s="57" t="s">
        <v>15351</v>
      </c>
      <c r="H50" s="51">
        <v>100</v>
      </c>
      <c r="I50" s="51" t="s">
        <v>17309</v>
      </c>
      <c r="J50" s="69">
        <v>27.49</v>
      </c>
      <c r="K50" s="69">
        <f t="shared" si="2"/>
        <v>2749</v>
      </c>
      <c r="L50" s="90">
        <v>100</v>
      </c>
      <c r="M50" s="51">
        <f>VLOOKUP(A:A,'[1]Příloha k protokolu'!$F:$J,5,0)</f>
        <v>0</v>
      </c>
      <c r="N50" s="62" t="s">
        <v>15449</v>
      </c>
      <c r="O50" s="52" t="s">
        <v>12</v>
      </c>
      <c r="P50" s="52">
        <v>1013</v>
      </c>
      <c r="Q50" s="52">
        <v>59</v>
      </c>
      <c r="R50" s="52" t="s">
        <v>15354</v>
      </c>
      <c r="S50" s="49" t="s">
        <v>21334</v>
      </c>
      <c r="V50" s="50" t="s">
        <v>17314</v>
      </c>
      <c r="W50" s="50" t="s">
        <v>15354</v>
      </c>
      <c r="X50" s="50" t="s">
        <v>14742</v>
      </c>
      <c r="Y50" s="70" t="s">
        <v>17320</v>
      </c>
      <c r="Z50" s="53">
        <v>11000</v>
      </c>
    </row>
    <row r="51" spans="1:26" s="49" customFormat="1" ht="30" x14ac:dyDescent="0.25">
      <c r="A51" s="73">
        <v>691008043</v>
      </c>
      <c r="B51" s="73">
        <f t="shared" si="0"/>
        <v>691008043</v>
      </c>
      <c r="C51" s="73" t="s">
        <v>15450</v>
      </c>
      <c r="D51" s="68">
        <v>1</v>
      </c>
      <c r="E51" s="48">
        <f t="shared" si="1"/>
        <v>1540149</v>
      </c>
      <c r="F51" s="57" t="s">
        <v>9</v>
      </c>
      <c r="G51" s="57" t="s">
        <v>15351</v>
      </c>
      <c r="H51" s="51">
        <v>25</v>
      </c>
      <c r="I51" s="51" t="s">
        <v>17309</v>
      </c>
      <c r="J51" s="69">
        <v>27.49</v>
      </c>
      <c r="K51" s="69">
        <f t="shared" si="2"/>
        <v>687.25</v>
      </c>
      <c r="L51" s="90">
        <v>25</v>
      </c>
      <c r="M51" s="51">
        <f>VLOOKUP(A:A,'[1]Příloha k protokolu'!$F:$J,5,0)</f>
        <v>0</v>
      </c>
      <c r="N51" s="62" t="s">
        <v>15451</v>
      </c>
      <c r="O51" s="52" t="s">
        <v>15452</v>
      </c>
      <c r="P51" s="52">
        <v>2116</v>
      </c>
      <c r="Q51" s="52">
        <v>15</v>
      </c>
      <c r="R51" s="52" t="s">
        <v>15354</v>
      </c>
      <c r="S51" s="49" t="s">
        <v>21334</v>
      </c>
      <c r="V51" s="50" t="s">
        <v>17314</v>
      </c>
      <c r="W51" s="50" t="s">
        <v>15354</v>
      </c>
      <c r="X51" s="50" t="s">
        <v>14742</v>
      </c>
      <c r="Y51" s="70" t="s">
        <v>17320</v>
      </c>
      <c r="Z51" s="53">
        <v>11000</v>
      </c>
    </row>
    <row r="52" spans="1:26" s="49" customFormat="1" x14ac:dyDescent="0.25">
      <c r="A52" s="73">
        <v>691009309</v>
      </c>
      <c r="B52" s="73">
        <f t="shared" si="0"/>
        <v>691009309</v>
      </c>
      <c r="C52" s="73" t="s">
        <v>17337</v>
      </c>
      <c r="D52" s="68">
        <v>1</v>
      </c>
      <c r="E52" s="48">
        <f t="shared" si="1"/>
        <v>27892000</v>
      </c>
      <c r="F52" s="57" t="s">
        <v>9</v>
      </c>
      <c r="G52" s="57" t="s">
        <v>15351</v>
      </c>
      <c r="H52" s="51">
        <v>25</v>
      </c>
      <c r="I52" s="51" t="s">
        <v>17309</v>
      </c>
      <c r="J52" s="69">
        <v>27.49</v>
      </c>
      <c r="K52" s="69">
        <f t="shared" si="2"/>
        <v>687.25</v>
      </c>
      <c r="L52" s="90">
        <v>25</v>
      </c>
      <c r="M52" s="51">
        <f>VLOOKUP(A:A,'[1]Příloha k protokolu'!$F:$J,5,0)</f>
        <v>0</v>
      </c>
      <c r="N52" s="62" t="s">
        <v>17338</v>
      </c>
      <c r="O52" s="52" t="s">
        <v>17339</v>
      </c>
      <c r="P52" s="52">
        <v>1031</v>
      </c>
      <c r="Q52" s="52">
        <v>4</v>
      </c>
      <c r="R52" s="52" t="s">
        <v>15354</v>
      </c>
      <c r="S52" s="49" t="s">
        <v>21334</v>
      </c>
      <c r="V52" s="50" t="s">
        <v>17314</v>
      </c>
      <c r="W52" s="50" t="s">
        <v>15354</v>
      </c>
      <c r="X52" s="50" t="s">
        <v>14742</v>
      </c>
      <c r="Y52" s="70" t="s">
        <v>17320</v>
      </c>
      <c r="Z52" s="53">
        <v>11000</v>
      </c>
    </row>
    <row r="53" spans="1:26" s="49" customFormat="1" x14ac:dyDescent="0.25">
      <c r="A53" s="73">
        <v>691009392</v>
      </c>
      <c r="B53" s="73">
        <f t="shared" si="0"/>
        <v>691009392</v>
      </c>
      <c r="C53" s="73" t="s">
        <v>17340</v>
      </c>
      <c r="D53" s="68">
        <v>1</v>
      </c>
      <c r="E53" s="48">
        <f t="shared" si="1"/>
        <v>1846884</v>
      </c>
      <c r="F53" s="57" t="s">
        <v>9</v>
      </c>
      <c r="G53" s="57" t="s">
        <v>15351</v>
      </c>
      <c r="H53" s="51">
        <v>25</v>
      </c>
      <c r="I53" s="51" t="s">
        <v>17309</v>
      </c>
      <c r="J53" s="69">
        <v>27.49</v>
      </c>
      <c r="K53" s="69">
        <f t="shared" si="2"/>
        <v>687.25</v>
      </c>
      <c r="L53" s="90">
        <v>25</v>
      </c>
      <c r="M53" s="51">
        <f>VLOOKUP(A:A,'[1]Příloha k protokolu'!$F:$J,5,0)</f>
        <v>0</v>
      </c>
      <c r="N53" s="62" t="s">
        <v>17341</v>
      </c>
      <c r="O53" s="52" t="s">
        <v>17342</v>
      </c>
      <c r="P53" s="52">
        <v>716</v>
      </c>
      <c r="Q53" s="52">
        <v>24</v>
      </c>
      <c r="R53" s="52" t="s">
        <v>15354</v>
      </c>
      <c r="S53" s="49" t="s">
        <v>21334</v>
      </c>
      <c r="V53" s="50" t="s">
        <v>17314</v>
      </c>
      <c r="W53" s="50" t="s">
        <v>15354</v>
      </c>
      <c r="X53" s="50" t="s">
        <v>14742</v>
      </c>
      <c r="Y53" s="70" t="s">
        <v>17320</v>
      </c>
      <c r="Z53" s="53">
        <v>11000</v>
      </c>
    </row>
    <row r="54" spans="1:26" s="49" customFormat="1" x14ac:dyDescent="0.25">
      <c r="A54" s="73">
        <v>691011141</v>
      </c>
      <c r="B54" s="73">
        <f t="shared" si="0"/>
        <v>691011141</v>
      </c>
      <c r="C54" s="73" t="s">
        <v>15453</v>
      </c>
      <c r="D54" s="68">
        <v>1</v>
      </c>
      <c r="E54" s="48">
        <f t="shared" si="1"/>
        <v>6081771</v>
      </c>
      <c r="F54" s="57" t="s">
        <v>9</v>
      </c>
      <c r="G54" s="57" t="s">
        <v>15351</v>
      </c>
      <c r="H54" s="51">
        <v>25</v>
      </c>
      <c r="I54" s="51" t="s">
        <v>17309</v>
      </c>
      <c r="J54" s="69">
        <v>27.49</v>
      </c>
      <c r="K54" s="69">
        <f t="shared" si="2"/>
        <v>687.25</v>
      </c>
      <c r="L54" s="90">
        <v>25</v>
      </c>
      <c r="M54" s="51">
        <f>VLOOKUP(A:A,'[1]Příloha k protokolu'!$F:$J,5,0)</f>
        <v>0</v>
      </c>
      <c r="N54" s="62" t="s">
        <v>15454</v>
      </c>
      <c r="O54" s="52" t="s">
        <v>15455</v>
      </c>
      <c r="P54" s="52">
        <v>65</v>
      </c>
      <c r="Q54" s="52">
        <v>17</v>
      </c>
      <c r="R54" s="52" t="s">
        <v>15354</v>
      </c>
      <c r="S54" s="49" t="s">
        <v>21333</v>
      </c>
      <c r="V54" s="50" t="s">
        <v>14743</v>
      </c>
      <c r="W54" s="50" t="s">
        <v>15354</v>
      </c>
      <c r="X54" s="50" t="s">
        <v>14744</v>
      </c>
      <c r="Y54" s="70" t="s">
        <v>17320</v>
      </c>
      <c r="Z54" s="53">
        <v>11000</v>
      </c>
    </row>
    <row r="55" spans="1:26" s="49" customFormat="1" ht="45" x14ac:dyDescent="0.25">
      <c r="A55" s="73">
        <v>600020746</v>
      </c>
      <c r="B55" s="73">
        <f t="shared" si="0"/>
        <v>600020746</v>
      </c>
      <c r="C55" s="73" t="s">
        <v>15456</v>
      </c>
      <c r="D55" s="68">
        <v>1</v>
      </c>
      <c r="E55" s="48">
        <f t="shared" si="1"/>
        <v>48134546</v>
      </c>
      <c r="F55" s="57" t="s">
        <v>9</v>
      </c>
      <c r="G55" s="57" t="s">
        <v>15351</v>
      </c>
      <c r="H55" s="51">
        <v>225</v>
      </c>
      <c r="I55" s="51" t="s">
        <v>17309</v>
      </c>
      <c r="J55" s="69">
        <v>27.49</v>
      </c>
      <c r="K55" s="69">
        <f t="shared" si="2"/>
        <v>6185.25</v>
      </c>
      <c r="L55" s="90">
        <v>225</v>
      </c>
      <c r="M55" s="51">
        <f>VLOOKUP(A:A,'[1]Příloha k protokolu'!$F:$J,5,0)</f>
        <v>0</v>
      </c>
      <c r="N55" s="63" t="s">
        <v>15457</v>
      </c>
      <c r="O55" s="50" t="s">
        <v>15458</v>
      </c>
      <c r="P55" s="50">
        <v>104</v>
      </c>
      <c r="Q55" s="50">
        <v>19</v>
      </c>
      <c r="R55" s="50" t="s">
        <v>15354</v>
      </c>
      <c r="S55" s="49" t="s">
        <v>21333</v>
      </c>
      <c r="V55" s="50" t="s">
        <v>14745</v>
      </c>
      <c r="W55" s="50" t="s">
        <v>15354</v>
      </c>
      <c r="X55" s="50" t="s">
        <v>14746</v>
      </c>
      <c r="Y55" s="70" t="s">
        <v>17320</v>
      </c>
      <c r="Z55" s="53">
        <v>11800</v>
      </c>
    </row>
    <row r="56" spans="1:26" s="49" customFormat="1" ht="30" x14ac:dyDescent="0.25">
      <c r="A56" s="73">
        <v>600020738</v>
      </c>
      <c r="B56" s="73">
        <f t="shared" si="0"/>
        <v>600020738</v>
      </c>
      <c r="C56" s="73" t="s">
        <v>17343</v>
      </c>
      <c r="D56" s="68">
        <v>1</v>
      </c>
      <c r="E56" s="48">
        <f t="shared" si="1"/>
        <v>61387339</v>
      </c>
      <c r="F56" s="57" t="s">
        <v>9</v>
      </c>
      <c r="G56" s="57" t="s">
        <v>15351</v>
      </c>
      <c r="H56" s="51">
        <v>350</v>
      </c>
      <c r="I56" s="51" t="s">
        <v>17309</v>
      </c>
      <c r="J56" s="69">
        <v>27.49</v>
      </c>
      <c r="K56" s="69">
        <f t="shared" si="2"/>
        <v>9621.5</v>
      </c>
      <c r="L56" s="90">
        <v>350</v>
      </c>
      <c r="M56" s="51">
        <f>VLOOKUP(A:A,'[1]Příloha k protokolu'!$F:$J,5,0)</f>
        <v>0</v>
      </c>
      <c r="N56" s="63" t="s">
        <v>17344</v>
      </c>
      <c r="O56" s="50" t="s">
        <v>17345</v>
      </c>
      <c r="P56" s="50">
        <v>476</v>
      </c>
      <c r="Q56" s="50">
        <v>14</v>
      </c>
      <c r="R56" s="50" t="s">
        <v>15354</v>
      </c>
      <c r="S56" s="49" t="s">
        <v>21333</v>
      </c>
      <c r="V56" s="50" t="s">
        <v>14745</v>
      </c>
      <c r="W56" s="50" t="s">
        <v>15354</v>
      </c>
      <c r="X56" s="50" t="s">
        <v>14746</v>
      </c>
      <c r="Y56" s="70" t="s">
        <v>17320</v>
      </c>
      <c r="Z56" s="53">
        <v>11844</v>
      </c>
    </row>
    <row r="57" spans="1:26" s="49" customFormat="1" x14ac:dyDescent="0.25">
      <c r="A57" s="73">
        <v>600006476</v>
      </c>
      <c r="B57" s="73">
        <f t="shared" si="0"/>
        <v>600006476</v>
      </c>
      <c r="C57" s="73" t="s">
        <v>15459</v>
      </c>
      <c r="D57" s="68">
        <v>1</v>
      </c>
      <c r="E57" s="48">
        <f t="shared" si="1"/>
        <v>60162961</v>
      </c>
      <c r="F57" s="57" t="s">
        <v>9</v>
      </c>
      <c r="G57" s="57" t="s">
        <v>15460</v>
      </c>
      <c r="H57" s="51">
        <v>625</v>
      </c>
      <c r="I57" s="51" t="s">
        <v>17309</v>
      </c>
      <c r="J57" s="69">
        <v>27.49</v>
      </c>
      <c r="K57" s="69">
        <f t="shared" si="2"/>
        <v>17181.25</v>
      </c>
      <c r="L57" s="90">
        <v>625</v>
      </c>
      <c r="M57" s="51">
        <f>VLOOKUP(A:A,'[1]Příloha k protokolu'!$F:$J,5,0)</f>
        <v>0</v>
      </c>
      <c r="N57" s="62" t="s">
        <v>15461</v>
      </c>
      <c r="O57" s="52" t="s">
        <v>15462</v>
      </c>
      <c r="P57" s="52">
        <v>1000</v>
      </c>
      <c r="Q57" s="52">
        <v>1</v>
      </c>
      <c r="R57" s="52" t="s">
        <v>15463</v>
      </c>
      <c r="S57" s="49" t="s">
        <v>21334</v>
      </c>
      <c r="V57" s="50" t="s">
        <v>17314</v>
      </c>
      <c r="W57" s="50" t="s">
        <v>15463</v>
      </c>
      <c r="X57" s="50" t="s">
        <v>14741</v>
      </c>
      <c r="Y57" s="70" t="s">
        <v>17320</v>
      </c>
      <c r="Z57" s="53">
        <v>10200</v>
      </c>
    </row>
    <row r="58" spans="1:26" s="49" customFormat="1" x14ac:dyDescent="0.25">
      <c r="A58" s="73">
        <v>600021301</v>
      </c>
      <c r="B58" s="73">
        <f t="shared" si="0"/>
        <v>600021301</v>
      </c>
      <c r="C58" s="73" t="s">
        <v>15464</v>
      </c>
      <c r="D58" s="68">
        <v>1</v>
      </c>
      <c r="E58" s="48">
        <f t="shared" si="1"/>
        <v>70835632</v>
      </c>
      <c r="F58" s="57" t="s">
        <v>9</v>
      </c>
      <c r="G58" s="57" t="s">
        <v>15460</v>
      </c>
      <c r="H58" s="51">
        <v>175</v>
      </c>
      <c r="I58" s="51" t="s">
        <v>17309</v>
      </c>
      <c r="J58" s="69">
        <v>27.49</v>
      </c>
      <c r="K58" s="69">
        <f t="shared" si="2"/>
        <v>4810.75</v>
      </c>
      <c r="L58" s="90">
        <v>175</v>
      </c>
      <c r="M58" s="51">
        <f>VLOOKUP(A:A,'[1]Příloha k protokolu'!$F:$J,5,0)</f>
        <v>0</v>
      </c>
      <c r="N58" s="62" t="s">
        <v>15465</v>
      </c>
      <c r="O58" s="52" t="s">
        <v>15466</v>
      </c>
      <c r="P58" s="52">
        <v>159</v>
      </c>
      <c r="Q58" s="52">
        <v>37</v>
      </c>
      <c r="R58" s="52" t="s">
        <v>15463</v>
      </c>
      <c r="S58" s="49" t="s">
        <v>21333</v>
      </c>
      <c r="V58" s="50" t="s">
        <v>17314</v>
      </c>
      <c r="W58" s="50" t="s">
        <v>15463</v>
      </c>
      <c r="X58" s="50" t="s">
        <v>14738</v>
      </c>
      <c r="Y58" s="70" t="s">
        <v>17320</v>
      </c>
      <c r="Z58" s="53">
        <v>10600</v>
      </c>
    </row>
    <row r="59" spans="1:26" s="49" customFormat="1" ht="30" x14ac:dyDescent="0.25">
      <c r="A59" s="73">
        <v>600021360</v>
      </c>
      <c r="B59" s="73">
        <f t="shared" si="0"/>
        <v>600021360</v>
      </c>
      <c r="C59" s="73" t="s">
        <v>15467</v>
      </c>
      <c r="D59" s="68">
        <v>1</v>
      </c>
      <c r="E59" s="48">
        <f t="shared" si="1"/>
        <v>70835578</v>
      </c>
      <c r="F59" s="57" t="s">
        <v>9</v>
      </c>
      <c r="G59" s="57" t="s">
        <v>15460</v>
      </c>
      <c r="H59" s="51">
        <v>0</v>
      </c>
      <c r="I59" s="51" t="s">
        <v>17309</v>
      </c>
      <c r="J59" s="69">
        <v>27.49</v>
      </c>
      <c r="K59" s="69">
        <f t="shared" si="2"/>
        <v>0</v>
      </c>
      <c r="L59" s="90">
        <v>175</v>
      </c>
      <c r="M59" s="51">
        <f>VLOOKUP(A:A,'[1]Příloha k protokolu'!$F:$J,5,0)</f>
        <v>175</v>
      </c>
      <c r="N59" s="62" t="s">
        <v>15468</v>
      </c>
      <c r="O59" s="52" t="s">
        <v>15469</v>
      </c>
      <c r="P59" s="52">
        <v>476</v>
      </c>
      <c r="Q59" s="52">
        <v>1</v>
      </c>
      <c r="R59" s="52" t="s">
        <v>15463</v>
      </c>
      <c r="S59" s="49" t="s">
        <v>21333</v>
      </c>
      <c r="V59" s="50" t="s">
        <v>17314</v>
      </c>
      <c r="W59" s="50" t="s">
        <v>15463</v>
      </c>
      <c r="X59" s="50" t="s">
        <v>14738</v>
      </c>
      <c r="Y59" s="70" t="s">
        <v>17320</v>
      </c>
      <c r="Z59" s="53">
        <v>10800</v>
      </c>
    </row>
    <row r="60" spans="1:26" s="49" customFormat="1" x14ac:dyDescent="0.25">
      <c r="A60" s="73">
        <v>600021386</v>
      </c>
      <c r="B60" s="73">
        <f t="shared" si="0"/>
        <v>600021386</v>
      </c>
      <c r="C60" s="73" t="s">
        <v>15470</v>
      </c>
      <c r="D60" s="68">
        <v>1</v>
      </c>
      <c r="E60" s="48">
        <f t="shared" si="1"/>
        <v>65401646</v>
      </c>
      <c r="F60" s="57" t="s">
        <v>9</v>
      </c>
      <c r="G60" s="57" t="s">
        <v>15460</v>
      </c>
      <c r="H60" s="51">
        <v>100</v>
      </c>
      <c r="I60" s="51" t="s">
        <v>17309</v>
      </c>
      <c r="J60" s="69">
        <v>27.49</v>
      </c>
      <c r="K60" s="69">
        <f t="shared" si="2"/>
        <v>2749</v>
      </c>
      <c r="L60" s="90">
        <v>100</v>
      </c>
      <c r="M60" s="51">
        <f>VLOOKUP(A:A,'[1]Příloha k protokolu'!$F:$J,5,0)</f>
        <v>0</v>
      </c>
      <c r="N60" s="62" t="s">
        <v>15471</v>
      </c>
      <c r="O60" s="52" t="s">
        <v>15472</v>
      </c>
      <c r="P60" s="52">
        <v>120</v>
      </c>
      <c r="Q60" s="52">
        <v>45</v>
      </c>
      <c r="R60" s="52" t="s">
        <v>15463</v>
      </c>
      <c r="S60" s="49" t="s">
        <v>21333</v>
      </c>
      <c r="V60" s="50" t="s">
        <v>17314</v>
      </c>
      <c r="W60" s="50" t="s">
        <v>15463</v>
      </c>
      <c r="X60" s="50" t="s">
        <v>14738</v>
      </c>
      <c r="Y60" s="70" t="s">
        <v>17320</v>
      </c>
      <c r="Z60" s="53">
        <v>10000</v>
      </c>
    </row>
    <row r="61" spans="1:26" s="49" customFormat="1" x14ac:dyDescent="0.25">
      <c r="A61" s="73">
        <v>600040844</v>
      </c>
      <c r="B61" s="73">
        <f t="shared" si="0"/>
        <v>600040844</v>
      </c>
      <c r="C61" s="73" t="s">
        <v>15473</v>
      </c>
      <c r="D61" s="68">
        <v>1</v>
      </c>
      <c r="E61" s="48">
        <f t="shared" si="1"/>
        <v>70924210</v>
      </c>
      <c r="F61" s="57" t="s">
        <v>9</v>
      </c>
      <c r="G61" s="57" t="s">
        <v>15460</v>
      </c>
      <c r="H61" s="51">
        <v>75</v>
      </c>
      <c r="I61" s="51" t="s">
        <v>17309</v>
      </c>
      <c r="J61" s="69">
        <v>27.49</v>
      </c>
      <c r="K61" s="69">
        <f t="shared" si="2"/>
        <v>2061.75</v>
      </c>
      <c r="L61" s="90">
        <v>75</v>
      </c>
      <c r="M61" s="51">
        <f>VLOOKUP(A:A,'[1]Příloha k protokolu'!$F:$J,5,0)</f>
        <v>0</v>
      </c>
      <c r="N61" s="62" t="s">
        <v>15474</v>
      </c>
      <c r="O61" s="52" t="s">
        <v>25</v>
      </c>
      <c r="P61" s="52">
        <v>2921</v>
      </c>
      <c r="Q61" s="52">
        <v>8</v>
      </c>
      <c r="R61" s="52" t="s">
        <v>15463</v>
      </c>
      <c r="S61" s="49" t="s">
        <v>21333</v>
      </c>
      <c r="V61" s="50" t="s">
        <v>17346</v>
      </c>
      <c r="W61" s="50" t="s">
        <v>15463</v>
      </c>
      <c r="X61" s="50" t="s">
        <v>14740</v>
      </c>
      <c r="Y61" s="70" t="s">
        <v>17320</v>
      </c>
      <c r="Z61" s="53">
        <v>10600</v>
      </c>
    </row>
    <row r="62" spans="1:26" s="49" customFormat="1" x14ac:dyDescent="0.25">
      <c r="A62" s="73">
        <v>600019471</v>
      </c>
      <c r="B62" s="73">
        <f t="shared" si="0"/>
        <v>600019471</v>
      </c>
      <c r="C62" s="73" t="s">
        <v>15475</v>
      </c>
      <c r="D62" s="68">
        <v>1</v>
      </c>
      <c r="E62" s="48">
        <f t="shared" si="1"/>
        <v>638765</v>
      </c>
      <c r="F62" s="57" t="s">
        <v>9</v>
      </c>
      <c r="G62" s="57" t="s">
        <v>15460</v>
      </c>
      <c r="H62" s="51">
        <v>1025</v>
      </c>
      <c r="I62" s="51" t="s">
        <v>17309</v>
      </c>
      <c r="J62" s="69">
        <v>27.49</v>
      </c>
      <c r="K62" s="69">
        <f t="shared" si="2"/>
        <v>28177.25</v>
      </c>
      <c r="L62" s="90">
        <v>1025</v>
      </c>
      <c r="M62" s="51">
        <f>VLOOKUP(A:A,'[1]Příloha k protokolu'!$F:$J,5,0)</f>
        <v>0</v>
      </c>
      <c r="N62" s="62" t="s">
        <v>15476</v>
      </c>
      <c r="O62" s="52" t="s">
        <v>17</v>
      </c>
      <c r="P62" s="52">
        <v>2200</v>
      </c>
      <c r="Q62" s="52">
        <v>91</v>
      </c>
      <c r="R62" s="52" t="s">
        <v>15463</v>
      </c>
      <c r="S62" s="49" t="s">
        <v>21333</v>
      </c>
      <c r="V62" s="50" t="s">
        <v>17314</v>
      </c>
      <c r="W62" s="50" t="s">
        <v>15463</v>
      </c>
      <c r="X62" s="50" t="s">
        <v>14738</v>
      </c>
      <c r="Y62" s="70" t="s">
        <v>17320</v>
      </c>
      <c r="Z62" s="53">
        <v>10000</v>
      </c>
    </row>
    <row r="63" spans="1:26" s="49" customFormat="1" x14ac:dyDescent="0.25">
      <c r="A63" s="73">
        <v>691008353</v>
      </c>
      <c r="B63" s="73">
        <f t="shared" si="0"/>
        <v>691008353</v>
      </c>
      <c r="C63" s="73" t="s">
        <v>15477</v>
      </c>
      <c r="D63" s="68">
        <v>1</v>
      </c>
      <c r="E63" s="48">
        <f t="shared" si="1"/>
        <v>2668068</v>
      </c>
      <c r="F63" s="57" t="s">
        <v>9</v>
      </c>
      <c r="G63" s="57" t="s">
        <v>15460</v>
      </c>
      <c r="H63" s="51">
        <v>25</v>
      </c>
      <c r="I63" s="51" t="s">
        <v>17309</v>
      </c>
      <c r="J63" s="69">
        <v>27.49</v>
      </c>
      <c r="K63" s="69">
        <f t="shared" si="2"/>
        <v>687.25</v>
      </c>
      <c r="L63" s="90">
        <v>25</v>
      </c>
      <c r="M63" s="51">
        <f>VLOOKUP(A:A,'[1]Příloha k protokolu'!$F:$J,5,0)</f>
        <v>0</v>
      </c>
      <c r="N63" s="62" t="s">
        <v>15478</v>
      </c>
      <c r="O63" s="52" t="s">
        <v>15479</v>
      </c>
      <c r="P63" s="52">
        <v>3255</v>
      </c>
      <c r="Q63" s="52">
        <v>20</v>
      </c>
      <c r="R63" s="52" t="s">
        <v>15463</v>
      </c>
      <c r="S63" s="49" t="s">
        <v>21334</v>
      </c>
      <c r="V63" s="50" t="s">
        <v>17314</v>
      </c>
      <c r="W63" s="50" t="s">
        <v>15463</v>
      </c>
      <c r="X63" s="50" t="s">
        <v>14742</v>
      </c>
      <c r="Y63" s="70" t="s">
        <v>17320</v>
      </c>
      <c r="Z63" s="53">
        <v>10000</v>
      </c>
    </row>
    <row r="64" spans="1:26" s="49" customFormat="1" x14ac:dyDescent="0.25">
      <c r="A64" s="73">
        <v>600006506</v>
      </c>
      <c r="B64" s="73">
        <f t="shared" si="0"/>
        <v>600006506</v>
      </c>
      <c r="C64" s="73" t="s">
        <v>15480</v>
      </c>
      <c r="D64" s="68">
        <v>1</v>
      </c>
      <c r="E64" s="48">
        <f t="shared" si="1"/>
        <v>61385395</v>
      </c>
      <c r="F64" s="57" t="s">
        <v>9</v>
      </c>
      <c r="G64" s="57" t="s">
        <v>15460</v>
      </c>
      <c r="H64" s="51">
        <v>500</v>
      </c>
      <c r="I64" s="51" t="s">
        <v>17309</v>
      </c>
      <c r="J64" s="69">
        <v>27.49</v>
      </c>
      <c r="K64" s="69">
        <f t="shared" si="2"/>
        <v>13745</v>
      </c>
      <c r="L64" s="90">
        <v>500</v>
      </c>
      <c r="M64" s="51">
        <f>VLOOKUP(A:A,'[1]Příloha k protokolu'!$F:$J,5,0)</f>
        <v>0</v>
      </c>
      <c r="N64" s="62" t="s">
        <v>15481</v>
      </c>
      <c r="O64" s="52" t="s">
        <v>15482</v>
      </c>
      <c r="P64" s="52">
        <v>2800</v>
      </c>
      <c r="Q64" s="52">
        <v>44</v>
      </c>
      <c r="R64" s="52" t="s">
        <v>15463</v>
      </c>
      <c r="S64" s="49" t="s">
        <v>21333</v>
      </c>
      <c r="V64" s="50" t="s">
        <v>17314</v>
      </c>
      <c r="W64" s="50" t="s">
        <v>15463</v>
      </c>
      <c r="X64" s="50" t="s">
        <v>14738</v>
      </c>
      <c r="Y64" s="70" t="s">
        <v>17320</v>
      </c>
      <c r="Z64" s="53">
        <v>10600</v>
      </c>
    </row>
    <row r="65" spans="1:26" s="49" customFormat="1" ht="30" x14ac:dyDescent="0.25">
      <c r="A65" s="73">
        <v>600006514</v>
      </c>
      <c r="B65" s="73">
        <f t="shared" si="0"/>
        <v>600006514</v>
      </c>
      <c r="C65" s="73" t="s">
        <v>15483</v>
      </c>
      <c r="D65" s="68">
        <v>1</v>
      </c>
      <c r="E65" s="48">
        <f t="shared" si="1"/>
        <v>61385409</v>
      </c>
      <c r="F65" s="57" t="s">
        <v>9</v>
      </c>
      <c r="G65" s="57" t="s">
        <v>15460</v>
      </c>
      <c r="H65" s="51">
        <v>875</v>
      </c>
      <c r="I65" s="51" t="s">
        <v>17309</v>
      </c>
      <c r="J65" s="69">
        <v>27.49</v>
      </c>
      <c r="K65" s="69">
        <f t="shared" si="2"/>
        <v>24053.75</v>
      </c>
      <c r="L65" s="90">
        <v>875</v>
      </c>
      <c r="M65" s="51">
        <f>VLOOKUP(A:A,'[1]Příloha k protokolu'!$F:$J,5,0)</f>
        <v>0</v>
      </c>
      <c r="N65" s="62" t="s">
        <v>15484</v>
      </c>
      <c r="O65" s="52" t="s">
        <v>15485</v>
      </c>
      <c r="P65" s="52">
        <v>320</v>
      </c>
      <c r="Q65" s="52">
        <v>23</v>
      </c>
      <c r="R65" s="52" t="s">
        <v>15463</v>
      </c>
      <c r="S65" s="49" t="s">
        <v>21333</v>
      </c>
      <c r="V65" s="50" t="s">
        <v>17314</v>
      </c>
      <c r="W65" s="50" t="s">
        <v>15463</v>
      </c>
      <c r="X65" s="50" t="s">
        <v>14738</v>
      </c>
      <c r="Y65" s="70" t="s">
        <v>17320</v>
      </c>
      <c r="Z65" s="53">
        <v>10000</v>
      </c>
    </row>
    <row r="66" spans="1:26" s="49" customFormat="1" ht="30" x14ac:dyDescent="0.25">
      <c r="A66" s="73">
        <v>600006531</v>
      </c>
      <c r="B66" s="73">
        <f t="shared" si="0"/>
        <v>600006531</v>
      </c>
      <c r="C66" s="73" t="s">
        <v>15486</v>
      </c>
      <c r="D66" s="68">
        <v>1</v>
      </c>
      <c r="E66" s="48">
        <f t="shared" si="1"/>
        <v>25100289</v>
      </c>
      <c r="F66" s="57" t="s">
        <v>9</v>
      </c>
      <c r="G66" s="57" t="s">
        <v>15460</v>
      </c>
      <c r="H66" s="51">
        <v>425</v>
      </c>
      <c r="I66" s="51" t="s">
        <v>17309</v>
      </c>
      <c r="J66" s="69">
        <v>27.49</v>
      </c>
      <c r="K66" s="69">
        <f t="shared" si="2"/>
        <v>11683.25</v>
      </c>
      <c r="L66" s="90">
        <v>425</v>
      </c>
      <c r="M66" s="51">
        <f>VLOOKUP(A:A,'[1]Příloha k protokolu'!$F:$J,5,0)</f>
        <v>0</v>
      </c>
      <c r="N66" s="62" t="s">
        <v>15487</v>
      </c>
      <c r="O66" s="52" t="s">
        <v>15488</v>
      </c>
      <c r="P66" s="52">
        <v>129</v>
      </c>
      <c r="Q66" s="52">
        <v>8</v>
      </c>
      <c r="R66" s="52" t="s">
        <v>15463</v>
      </c>
      <c r="S66" s="49" t="s">
        <v>21334</v>
      </c>
      <c r="V66" s="50" t="s">
        <v>17314</v>
      </c>
      <c r="W66" s="50" t="s">
        <v>15463</v>
      </c>
      <c r="X66" s="50" t="s">
        <v>14742</v>
      </c>
      <c r="Y66" s="70" t="s">
        <v>17320</v>
      </c>
      <c r="Z66" s="53">
        <v>10200</v>
      </c>
    </row>
    <row r="67" spans="1:26" s="49" customFormat="1" x14ac:dyDescent="0.25">
      <c r="A67" s="73">
        <v>600006565</v>
      </c>
      <c r="B67" s="73">
        <f t="shared" si="0"/>
        <v>600006565</v>
      </c>
      <c r="C67" s="73" t="s">
        <v>15489</v>
      </c>
      <c r="D67" s="68">
        <v>1</v>
      </c>
      <c r="E67" s="48">
        <f t="shared" si="1"/>
        <v>61385417</v>
      </c>
      <c r="F67" s="57" t="s">
        <v>9</v>
      </c>
      <c r="G67" s="57" t="s">
        <v>15460</v>
      </c>
      <c r="H67" s="51">
        <v>750</v>
      </c>
      <c r="I67" s="51" t="s">
        <v>17309</v>
      </c>
      <c r="J67" s="69">
        <v>27.49</v>
      </c>
      <c r="K67" s="69">
        <f t="shared" si="2"/>
        <v>20617.5</v>
      </c>
      <c r="L67" s="90">
        <v>750</v>
      </c>
      <c r="M67" s="51">
        <f>VLOOKUP(A:A,'[1]Příloha k protokolu'!$F:$J,5,0)</f>
        <v>0</v>
      </c>
      <c r="N67" s="62" t="s">
        <v>15490</v>
      </c>
      <c r="O67" s="52" t="s">
        <v>15491</v>
      </c>
      <c r="P67" s="52">
        <v>2299</v>
      </c>
      <c r="Q67" s="52">
        <v>69</v>
      </c>
      <c r="R67" s="52" t="s">
        <v>15463</v>
      </c>
      <c r="S67" s="49" t="s">
        <v>21333</v>
      </c>
      <c r="V67" s="50" t="s">
        <v>17314</v>
      </c>
      <c r="W67" s="50" t="s">
        <v>15463</v>
      </c>
      <c r="X67" s="50" t="s">
        <v>14738</v>
      </c>
      <c r="Y67" s="70" t="s">
        <v>17320</v>
      </c>
      <c r="Z67" s="53">
        <v>10000</v>
      </c>
    </row>
    <row r="68" spans="1:26" s="49" customFormat="1" x14ac:dyDescent="0.25">
      <c r="A68" s="73">
        <v>600006573</v>
      </c>
      <c r="B68" s="73">
        <f t="shared" ref="B68:B131" si="3">A68/1</f>
        <v>600006573</v>
      </c>
      <c r="C68" s="73" t="s">
        <v>15492</v>
      </c>
      <c r="D68" s="68">
        <v>1</v>
      </c>
      <c r="E68" s="48">
        <f t="shared" ref="E68:E131" si="4">C68/1</f>
        <v>61385387</v>
      </c>
      <c r="F68" s="57" t="s">
        <v>9</v>
      </c>
      <c r="G68" s="57" t="s">
        <v>15460</v>
      </c>
      <c r="H68" s="51">
        <v>500</v>
      </c>
      <c r="I68" s="51" t="s">
        <v>17309</v>
      </c>
      <c r="J68" s="69">
        <v>27.49</v>
      </c>
      <c r="K68" s="69">
        <f t="shared" ref="K68:K131" si="5">H68*J68</f>
        <v>13745</v>
      </c>
      <c r="L68" s="90">
        <v>500</v>
      </c>
      <c r="M68" s="51">
        <f>VLOOKUP(A:A,'[1]Příloha k protokolu'!$F:$J,5,0)</f>
        <v>0</v>
      </c>
      <c r="N68" s="62" t="s">
        <v>15493</v>
      </c>
      <c r="O68" s="52" t="s">
        <v>15494</v>
      </c>
      <c r="P68" s="52">
        <v>362</v>
      </c>
      <c r="Q68" s="52">
        <v>1</v>
      </c>
      <c r="R68" s="52" t="s">
        <v>15463</v>
      </c>
      <c r="S68" s="49" t="s">
        <v>21333</v>
      </c>
      <c r="V68" s="50" t="s">
        <v>17314</v>
      </c>
      <c r="W68" s="50" t="s">
        <v>15463</v>
      </c>
      <c r="X68" s="50" t="s">
        <v>14738</v>
      </c>
      <c r="Y68" s="70" t="s">
        <v>17320</v>
      </c>
      <c r="Z68" s="53">
        <v>10100</v>
      </c>
    </row>
    <row r="69" spans="1:26" s="49" customFormat="1" x14ac:dyDescent="0.25">
      <c r="A69" s="73">
        <v>600006581</v>
      </c>
      <c r="B69" s="73">
        <f t="shared" si="3"/>
        <v>600006581</v>
      </c>
      <c r="C69" s="73" t="s">
        <v>17347</v>
      </c>
      <c r="D69" s="68">
        <v>1</v>
      </c>
      <c r="E69" s="48">
        <f t="shared" si="4"/>
        <v>41190726</v>
      </c>
      <c r="F69" s="57" t="s">
        <v>9</v>
      </c>
      <c r="G69" s="57" t="s">
        <v>15460</v>
      </c>
      <c r="H69" s="51">
        <v>1100</v>
      </c>
      <c r="I69" s="51" t="s">
        <v>17309</v>
      </c>
      <c r="J69" s="69">
        <v>27.49</v>
      </c>
      <c r="K69" s="69">
        <f t="shared" si="5"/>
        <v>30239</v>
      </c>
      <c r="L69" s="90">
        <v>1100</v>
      </c>
      <c r="M69" s="51">
        <f>VLOOKUP(A:A,'[1]Příloha k protokolu'!$F:$J,5,0)</f>
        <v>0</v>
      </c>
      <c r="N69" s="62" t="s">
        <v>17348</v>
      </c>
      <c r="O69" s="52" t="s">
        <v>17349</v>
      </c>
      <c r="P69" s="52">
        <v>521</v>
      </c>
      <c r="Q69" s="52">
        <v>45</v>
      </c>
      <c r="R69" s="52" t="s">
        <v>15463</v>
      </c>
      <c r="S69" s="49" t="s">
        <v>21333</v>
      </c>
      <c r="V69" s="50" t="s">
        <v>17314</v>
      </c>
      <c r="W69" s="50" t="s">
        <v>15463</v>
      </c>
      <c r="X69" s="50" t="s">
        <v>14738</v>
      </c>
      <c r="Y69" s="70" t="s">
        <v>17320</v>
      </c>
      <c r="Z69" s="53">
        <v>10800</v>
      </c>
    </row>
    <row r="70" spans="1:26" s="49" customFormat="1" x14ac:dyDescent="0.25">
      <c r="A70" s="73">
        <v>600006603</v>
      </c>
      <c r="B70" s="73">
        <f t="shared" si="3"/>
        <v>600006603</v>
      </c>
      <c r="C70" s="73" t="s">
        <v>15495</v>
      </c>
      <c r="D70" s="68">
        <v>1</v>
      </c>
      <c r="E70" s="48">
        <f t="shared" si="4"/>
        <v>61385361</v>
      </c>
      <c r="F70" s="57" t="s">
        <v>9</v>
      </c>
      <c r="G70" s="57" t="s">
        <v>15460</v>
      </c>
      <c r="H70" s="51">
        <v>850</v>
      </c>
      <c r="I70" s="51" t="s">
        <v>17309</v>
      </c>
      <c r="J70" s="69">
        <v>27.49</v>
      </c>
      <c r="K70" s="69">
        <f t="shared" si="5"/>
        <v>23366.5</v>
      </c>
      <c r="L70" s="90">
        <v>850</v>
      </c>
      <c r="M70" s="51">
        <f>VLOOKUP(A:A,'[1]Příloha k protokolu'!$F:$J,5,0)</f>
        <v>0</v>
      </c>
      <c r="N70" s="62" t="s">
        <v>15496</v>
      </c>
      <c r="O70" s="52" t="s">
        <v>15497</v>
      </c>
      <c r="P70" s="52">
        <v>900</v>
      </c>
      <c r="Q70" s="52">
        <v>2</v>
      </c>
      <c r="R70" s="52" t="s">
        <v>15463</v>
      </c>
      <c r="S70" s="49" t="s">
        <v>21333</v>
      </c>
      <c r="V70" s="50" t="s">
        <v>17314</v>
      </c>
      <c r="W70" s="50" t="s">
        <v>15463</v>
      </c>
      <c r="X70" s="50" t="s">
        <v>14738</v>
      </c>
      <c r="Y70" s="70" t="s">
        <v>17320</v>
      </c>
      <c r="Z70" s="53">
        <v>10000</v>
      </c>
    </row>
    <row r="71" spans="1:26" s="49" customFormat="1" x14ac:dyDescent="0.25">
      <c r="A71" s="73">
        <v>600006638</v>
      </c>
      <c r="B71" s="73">
        <f t="shared" si="3"/>
        <v>600006638</v>
      </c>
      <c r="C71" s="73" t="s">
        <v>15498</v>
      </c>
      <c r="D71" s="68">
        <v>1</v>
      </c>
      <c r="E71" s="48">
        <f t="shared" si="4"/>
        <v>639133</v>
      </c>
      <c r="F71" s="57" t="s">
        <v>9</v>
      </c>
      <c r="G71" s="57" t="s">
        <v>15460</v>
      </c>
      <c r="H71" s="51">
        <v>950</v>
      </c>
      <c r="I71" s="51" t="s">
        <v>17309</v>
      </c>
      <c r="J71" s="69">
        <v>27.49</v>
      </c>
      <c r="K71" s="69">
        <f t="shared" si="5"/>
        <v>26115.5</v>
      </c>
      <c r="L71" s="90">
        <v>950</v>
      </c>
      <c r="M71" s="51">
        <f>VLOOKUP(A:A,'[1]Příloha k protokolu'!$F:$J,5,0)</f>
        <v>0</v>
      </c>
      <c r="N71" s="62" t="s">
        <v>15499</v>
      </c>
      <c r="O71" s="52" t="s">
        <v>18</v>
      </c>
      <c r="P71" s="52">
        <v>3067</v>
      </c>
      <c r="Q71" s="52">
        <v>1</v>
      </c>
      <c r="R71" s="52" t="s">
        <v>15463</v>
      </c>
      <c r="S71" s="49" t="s">
        <v>21333</v>
      </c>
      <c r="V71" s="50" t="s">
        <v>17314</v>
      </c>
      <c r="W71" s="50" t="s">
        <v>15463</v>
      </c>
      <c r="X71" s="50" t="s">
        <v>14738</v>
      </c>
      <c r="Y71" s="70" t="s">
        <v>17320</v>
      </c>
      <c r="Z71" s="53">
        <v>10600</v>
      </c>
    </row>
    <row r="72" spans="1:26" s="49" customFormat="1" x14ac:dyDescent="0.25">
      <c r="A72" s="73">
        <v>600006646</v>
      </c>
      <c r="B72" s="73">
        <f t="shared" si="3"/>
        <v>600006646</v>
      </c>
      <c r="C72" s="73" t="s">
        <v>15500</v>
      </c>
      <c r="D72" s="68">
        <v>1</v>
      </c>
      <c r="E72" s="48">
        <f t="shared" si="4"/>
        <v>63109026</v>
      </c>
      <c r="F72" s="57" t="s">
        <v>9</v>
      </c>
      <c r="G72" s="57" t="s">
        <v>15460</v>
      </c>
      <c r="H72" s="51">
        <v>725</v>
      </c>
      <c r="I72" s="51" t="s">
        <v>17309</v>
      </c>
      <c r="J72" s="69">
        <v>27.49</v>
      </c>
      <c r="K72" s="69">
        <f t="shared" si="5"/>
        <v>19930.25</v>
      </c>
      <c r="L72" s="90">
        <v>725</v>
      </c>
      <c r="M72" s="51">
        <f>VLOOKUP(A:A,'[1]Příloha k protokolu'!$F:$J,5,0)</f>
        <v>0</v>
      </c>
      <c r="N72" s="62" t="s">
        <v>15501</v>
      </c>
      <c r="O72" s="52" t="s">
        <v>15502</v>
      </c>
      <c r="P72" s="52">
        <v>1300</v>
      </c>
      <c r="Q72" s="52">
        <v>4</v>
      </c>
      <c r="R72" s="52" t="s">
        <v>15463</v>
      </c>
      <c r="S72" s="49" t="s">
        <v>21333</v>
      </c>
      <c r="V72" s="50" t="s">
        <v>17314</v>
      </c>
      <c r="W72" s="50" t="s">
        <v>15463</v>
      </c>
      <c r="X72" s="50" t="s">
        <v>14738</v>
      </c>
      <c r="Y72" s="70" t="s">
        <v>17320</v>
      </c>
      <c r="Z72" s="53">
        <v>10000</v>
      </c>
    </row>
    <row r="73" spans="1:26" s="49" customFormat="1" x14ac:dyDescent="0.25">
      <c r="A73" s="73">
        <v>600006662</v>
      </c>
      <c r="B73" s="73">
        <f t="shared" si="3"/>
        <v>600006662</v>
      </c>
      <c r="C73" s="73" t="s">
        <v>17350</v>
      </c>
      <c r="D73" s="68">
        <v>1</v>
      </c>
      <c r="E73" s="48">
        <f t="shared" si="4"/>
        <v>25142771</v>
      </c>
      <c r="F73" s="57" t="s">
        <v>9</v>
      </c>
      <c r="G73" s="57" t="s">
        <v>15460</v>
      </c>
      <c r="H73" s="51">
        <v>400</v>
      </c>
      <c r="I73" s="51" t="s">
        <v>17309</v>
      </c>
      <c r="J73" s="69">
        <v>27.49</v>
      </c>
      <c r="K73" s="69">
        <f t="shared" si="5"/>
        <v>10996</v>
      </c>
      <c r="L73" s="90">
        <v>400</v>
      </c>
      <c r="M73" s="51">
        <f>VLOOKUP(A:A,'[1]Příloha k protokolu'!$F:$J,5,0)</f>
        <v>0</v>
      </c>
      <c r="N73" s="62" t="s">
        <v>17351</v>
      </c>
      <c r="O73" s="52" t="s">
        <v>16043</v>
      </c>
      <c r="P73" s="52">
        <v>873</v>
      </c>
      <c r="Q73" s="52"/>
      <c r="R73" s="52" t="s">
        <v>15463</v>
      </c>
      <c r="S73" s="49" t="s">
        <v>21334</v>
      </c>
      <c r="V73" s="50" t="s">
        <v>17314</v>
      </c>
      <c r="W73" s="50" t="s">
        <v>15463</v>
      </c>
      <c r="X73" s="50" t="s">
        <v>14742</v>
      </c>
      <c r="Y73" s="70" t="s">
        <v>17320</v>
      </c>
      <c r="Z73" s="53">
        <v>10200</v>
      </c>
    </row>
    <row r="74" spans="1:26" s="49" customFormat="1" x14ac:dyDescent="0.25">
      <c r="A74" s="73">
        <v>600004741</v>
      </c>
      <c r="B74" s="73">
        <f t="shared" si="3"/>
        <v>600004741</v>
      </c>
      <c r="C74" s="73" t="s">
        <v>15503</v>
      </c>
      <c r="D74" s="68">
        <v>1</v>
      </c>
      <c r="E74" s="48">
        <f t="shared" si="4"/>
        <v>60461713</v>
      </c>
      <c r="F74" s="57" t="s">
        <v>9</v>
      </c>
      <c r="G74" s="57" t="s">
        <v>15460</v>
      </c>
      <c r="H74" s="51">
        <v>925</v>
      </c>
      <c r="I74" s="51" t="s">
        <v>17309</v>
      </c>
      <c r="J74" s="69">
        <v>27.49</v>
      </c>
      <c r="K74" s="69">
        <f t="shared" si="5"/>
        <v>25428.25</v>
      </c>
      <c r="L74" s="90">
        <v>925</v>
      </c>
      <c r="M74" s="51">
        <f>VLOOKUP(A:A,'[1]Příloha k protokolu'!$F:$J,5,0)</f>
        <v>0</v>
      </c>
      <c r="N74" s="62" t="s">
        <v>15504</v>
      </c>
      <c r="O74" s="52" t="s">
        <v>15505</v>
      </c>
      <c r="P74" s="52">
        <v>564</v>
      </c>
      <c r="Q74" s="52">
        <v>43</v>
      </c>
      <c r="R74" s="52" t="s">
        <v>15463</v>
      </c>
      <c r="S74" s="49" t="s">
        <v>21333</v>
      </c>
      <c r="V74" s="50" t="s">
        <v>17314</v>
      </c>
      <c r="W74" s="50" t="s">
        <v>15463</v>
      </c>
      <c r="X74" s="50" t="s">
        <v>14738</v>
      </c>
      <c r="Y74" s="70" t="s">
        <v>17320</v>
      </c>
      <c r="Z74" s="53">
        <v>10100</v>
      </c>
    </row>
    <row r="75" spans="1:26" s="49" customFormat="1" x14ac:dyDescent="0.25">
      <c r="A75" s="73">
        <v>600005160</v>
      </c>
      <c r="B75" s="73">
        <f t="shared" si="3"/>
        <v>600005160</v>
      </c>
      <c r="C75" s="73" t="s">
        <v>15506</v>
      </c>
      <c r="D75" s="68">
        <v>1</v>
      </c>
      <c r="E75" s="48">
        <f t="shared" si="4"/>
        <v>63672197</v>
      </c>
      <c r="F75" s="57" t="s">
        <v>9</v>
      </c>
      <c r="G75" s="57" t="s">
        <v>15460</v>
      </c>
      <c r="H75" s="51">
        <v>250</v>
      </c>
      <c r="I75" s="51" t="s">
        <v>17309</v>
      </c>
      <c r="J75" s="69">
        <v>27.49</v>
      </c>
      <c r="K75" s="69">
        <f t="shared" si="5"/>
        <v>6872.5</v>
      </c>
      <c r="L75" s="90">
        <v>250</v>
      </c>
      <c r="M75" s="51">
        <f>VLOOKUP(A:A,'[1]Příloha k protokolu'!$F:$J,5,0)</f>
        <v>0</v>
      </c>
      <c r="N75" s="62" t="s">
        <v>15507</v>
      </c>
      <c r="O75" s="52" t="s">
        <v>15508</v>
      </c>
      <c r="P75" s="52">
        <v>351</v>
      </c>
      <c r="Q75" s="52"/>
      <c r="R75" s="52" t="s">
        <v>15463</v>
      </c>
      <c r="S75" s="49" t="s">
        <v>21334</v>
      </c>
      <c r="V75" s="50" t="s">
        <v>17314</v>
      </c>
      <c r="W75" s="50" t="s">
        <v>15463</v>
      </c>
      <c r="X75" s="50" t="s">
        <v>14742</v>
      </c>
      <c r="Y75" s="70" t="s">
        <v>17320</v>
      </c>
      <c r="Z75" s="53">
        <v>10900</v>
      </c>
    </row>
    <row r="76" spans="1:26" s="49" customFormat="1" x14ac:dyDescent="0.25">
      <c r="A76" s="73">
        <v>600041018</v>
      </c>
      <c r="B76" s="73">
        <f t="shared" si="3"/>
        <v>600041018</v>
      </c>
      <c r="C76" s="73" t="s">
        <v>15509</v>
      </c>
      <c r="D76" s="68">
        <v>1</v>
      </c>
      <c r="E76" s="48">
        <f t="shared" si="4"/>
        <v>67774342</v>
      </c>
      <c r="F76" s="57" t="s">
        <v>9</v>
      </c>
      <c r="G76" s="57" t="s">
        <v>15460</v>
      </c>
      <c r="H76" s="51">
        <v>25</v>
      </c>
      <c r="I76" s="51" t="s">
        <v>17309</v>
      </c>
      <c r="J76" s="69">
        <v>27.49</v>
      </c>
      <c r="K76" s="69">
        <f t="shared" si="5"/>
        <v>687.25</v>
      </c>
      <c r="L76" s="90">
        <v>25</v>
      </c>
      <c r="M76" s="51">
        <f>VLOOKUP(A:A,'[1]Příloha k protokolu'!$F:$J,5,0)</f>
        <v>0</v>
      </c>
      <c r="N76" s="62" t="s">
        <v>15510</v>
      </c>
      <c r="O76" s="52" t="s">
        <v>15511</v>
      </c>
      <c r="P76" s="52">
        <v>2252</v>
      </c>
      <c r="Q76" s="52">
        <v>51</v>
      </c>
      <c r="R76" s="52" t="s">
        <v>15463</v>
      </c>
      <c r="S76" s="49" t="s">
        <v>21333</v>
      </c>
      <c r="V76" s="50" t="s">
        <v>17346</v>
      </c>
      <c r="W76" s="50" t="s">
        <v>15463</v>
      </c>
      <c r="X76" s="50" t="s">
        <v>14740</v>
      </c>
      <c r="Y76" s="70" t="s">
        <v>17320</v>
      </c>
      <c r="Z76" s="53">
        <v>10000</v>
      </c>
    </row>
    <row r="77" spans="1:26" s="49" customFormat="1" x14ac:dyDescent="0.25">
      <c r="A77" s="73">
        <v>600041212</v>
      </c>
      <c r="B77" s="73">
        <f t="shared" si="3"/>
        <v>600041212</v>
      </c>
      <c r="C77" s="73" t="s">
        <v>15512</v>
      </c>
      <c r="D77" s="68">
        <v>1</v>
      </c>
      <c r="E77" s="48">
        <f t="shared" si="4"/>
        <v>47611880</v>
      </c>
      <c r="F77" s="57" t="s">
        <v>9</v>
      </c>
      <c r="G77" s="57" t="s">
        <v>15460</v>
      </c>
      <c r="H77" s="51">
        <v>0</v>
      </c>
      <c r="I77" s="51" t="s">
        <v>17320</v>
      </c>
      <c r="J77" s="69">
        <v>27.49</v>
      </c>
      <c r="K77" s="69">
        <f t="shared" si="5"/>
        <v>0</v>
      </c>
      <c r="L77" s="90">
        <v>0</v>
      </c>
      <c r="M77" s="51"/>
      <c r="N77" s="62" t="s">
        <v>15513</v>
      </c>
      <c r="O77" s="52" t="s">
        <v>15514</v>
      </c>
      <c r="P77" s="52">
        <v>1987</v>
      </c>
      <c r="Q77" s="52">
        <v>39</v>
      </c>
      <c r="R77" s="52" t="s">
        <v>15463</v>
      </c>
      <c r="S77" s="49" t="s">
        <v>21333</v>
      </c>
      <c r="V77" s="50" t="s">
        <v>17346</v>
      </c>
      <c r="W77" s="50" t="s">
        <v>15463</v>
      </c>
      <c r="X77" s="50" t="s">
        <v>14740</v>
      </c>
      <c r="Y77" s="70">
        <v>44340</v>
      </c>
      <c r="Z77" s="53">
        <v>10000</v>
      </c>
    </row>
    <row r="78" spans="1:26" s="49" customFormat="1" x14ac:dyDescent="0.25">
      <c r="A78" s="73">
        <v>600040640</v>
      </c>
      <c r="B78" s="73">
        <f t="shared" si="3"/>
        <v>600040640</v>
      </c>
      <c r="C78" s="73" t="s">
        <v>15515</v>
      </c>
      <c r="D78" s="68">
        <v>1</v>
      </c>
      <c r="E78" s="48">
        <f t="shared" si="4"/>
        <v>70924295</v>
      </c>
      <c r="F78" s="57" t="s">
        <v>9</v>
      </c>
      <c r="G78" s="57" t="s">
        <v>15460</v>
      </c>
      <c r="H78" s="51">
        <v>50</v>
      </c>
      <c r="I78" s="51" t="s">
        <v>17309</v>
      </c>
      <c r="J78" s="69">
        <v>27.49</v>
      </c>
      <c r="K78" s="69">
        <f t="shared" si="5"/>
        <v>1374.5</v>
      </c>
      <c r="L78" s="90">
        <v>50</v>
      </c>
      <c r="M78" s="51">
        <f>VLOOKUP(A:A,'[1]Příloha k protokolu'!$F:$J,5,0)</f>
        <v>0</v>
      </c>
      <c r="N78" s="62" t="s">
        <v>15516</v>
      </c>
      <c r="O78" s="52" t="s">
        <v>15517</v>
      </c>
      <c r="P78" s="52">
        <v>474</v>
      </c>
      <c r="Q78" s="52">
        <v>17</v>
      </c>
      <c r="R78" s="52" t="s">
        <v>15463</v>
      </c>
      <c r="S78" s="49" t="s">
        <v>21333</v>
      </c>
      <c r="V78" s="50" t="s">
        <v>17346</v>
      </c>
      <c r="W78" s="50" t="s">
        <v>15463</v>
      </c>
      <c r="X78" s="50" t="s">
        <v>14740</v>
      </c>
      <c r="Y78" s="70" t="s">
        <v>17320</v>
      </c>
      <c r="Z78" s="53">
        <v>10800</v>
      </c>
    </row>
    <row r="79" spans="1:26" s="49" customFormat="1" ht="30" x14ac:dyDescent="0.25">
      <c r="A79" s="73">
        <v>600040658</v>
      </c>
      <c r="B79" s="73">
        <f t="shared" si="3"/>
        <v>600040658</v>
      </c>
      <c r="C79" s="73" t="s">
        <v>15518</v>
      </c>
      <c r="D79" s="68">
        <v>1</v>
      </c>
      <c r="E79" s="48">
        <f t="shared" si="4"/>
        <v>70924309</v>
      </c>
      <c r="F79" s="57" t="s">
        <v>9</v>
      </c>
      <c r="G79" s="57" t="s">
        <v>15460</v>
      </c>
      <c r="H79" s="51">
        <v>25</v>
      </c>
      <c r="I79" s="51" t="s">
        <v>17309</v>
      </c>
      <c r="J79" s="69">
        <v>27.49</v>
      </c>
      <c r="K79" s="69">
        <f t="shared" si="5"/>
        <v>687.25</v>
      </c>
      <c r="L79" s="90">
        <v>25</v>
      </c>
      <c r="M79" s="51">
        <f>VLOOKUP(A:A,'[1]Příloha k protokolu'!$F:$J,5,0)</f>
        <v>0</v>
      </c>
      <c r="N79" s="62" t="s">
        <v>15519</v>
      </c>
      <c r="O79" s="52" t="s">
        <v>15520</v>
      </c>
      <c r="P79" s="52">
        <v>472</v>
      </c>
      <c r="Q79" s="52" t="s">
        <v>26</v>
      </c>
      <c r="R79" s="52" t="s">
        <v>15463</v>
      </c>
      <c r="S79" s="49" t="s">
        <v>21333</v>
      </c>
      <c r="V79" s="50" t="s">
        <v>17346</v>
      </c>
      <c r="W79" s="50" t="s">
        <v>15463</v>
      </c>
      <c r="X79" s="50" t="s">
        <v>14740</v>
      </c>
      <c r="Y79" s="70" t="s">
        <v>17320</v>
      </c>
      <c r="Z79" s="53">
        <v>10800</v>
      </c>
    </row>
    <row r="80" spans="1:26" s="49" customFormat="1" ht="30" x14ac:dyDescent="0.25">
      <c r="A80" s="73">
        <v>600040666</v>
      </c>
      <c r="B80" s="73">
        <f t="shared" si="3"/>
        <v>600040666</v>
      </c>
      <c r="C80" s="73" t="s">
        <v>15521</v>
      </c>
      <c r="D80" s="68">
        <v>1</v>
      </c>
      <c r="E80" s="48">
        <f t="shared" si="4"/>
        <v>70924155</v>
      </c>
      <c r="F80" s="57" t="s">
        <v>9</v>
      </c>
      <c r="G80" s="57" t="s">
        <v>15460</v>
      </c>
      <c r="H80" s="51">
        <v>25</v>
      </c>
      <c r="I80" s="51" t="s">
        <v>17309</v>
      </c>
      <c r="J80" s="69">
        <v>27.49</v>
      </c>
      <c r="K80" s="69">
        <f t="shared" si="5"/>
        <v>687.25</v>
      </c>
      <c r="L80" s="90">
        <v>25</v>
      </c>
      <c r="M80" s="51">
        <f>VLOOKUP(A:A,'[1]Příloha k protokolu'!$F:$J,5,0)</f>
        <v>0</v>
      </c>
      <c r="N80" s="62" t="s">
        <v>15522</v>
      </c>
      <c r="O80" s="52" t="s">
        <v>15523</v>
      </c>
      <c r="P80" s="52">
        <v>601</v>
      </c>
      <c r="Q80" s="52">
        <v>8</v>
      </c>
      <c r="R80" s="52" t="s">
        <v>15463</v>
      </c>
      <c r="S80" s="49" t="s">
        <v>21333</v>
      </c>
      <c r="V80" s="50" t="s">
        <v>17346</v>
      </c>
      <c r="W80" s="50" t="s">
        <v>15463</v>
      </c>
      <c r="X80" s="50" t="s">
        <v>14740</v>
      </c>
      <c r="Y80" s="70" t="s">
        <v>17320</v>
      </c>
      <c r="Z80" s="53">
        <v>10000</v>
      </c>
    </row>
    <row r="81" spans="1:26" s="49" customFormat="1" x14ac:dyDescent="0.25">
      <c r="A81" s="73">
        <v>600040674</v>
      </c>
      <c r="B81" s="73">
        <f t="shared" si="3"/>
        <v>600040674</v>
      </c>
      <c r="C81" s="73" t="s">
        <v>15524</v>
      </c>
      <c r="D81" s="68">
        <v>1</v>
      </c>
      <c r="E81" s="48">
        <f t="shared" si="4"/>
        <v>48132489</v>
      </c>
      <c r="F81" s="57" t="s">
        <v>9</v>
      </c>
      <c r="G81" s="57" t="s">
        <v>15460</v>
      </c>
      <c r="H81" s="51">
        <v>75</v>
      </c>
      <c r="I81" s="51" t="s">
        <v>17309</v>
      </c>
      <c r="J81" s="69">
        <v>27.49</v>
      </c>
      <c r="K81" s="69">
        <f t="shared" si="5"/>
        <v>2061.75</v>
      </c>
      <c r="L81" s="90">
        <v>75</v>
      </c>
      <c r="M81" s="51">
        <f>VLOOKUP(A:A,'[1]Příloha k protokolu'!$F:$J,5,0)</f>
        <v>0</v>
      </c>
      <c r="N81" s="62" t="s">
        <v>15525</v>
      </c>
      <c r="O81" s="52" t="s">
        <v>15526</v>
      </c>
      <c r="P81" s="52">
        <v>2102</v>
      </c>
      <c r="Q81" s="52">
        <v>1</v>
      </c>
      <c r="R81" s="52" t="s">
        <v>15463</v>
      </c>
      <c r="S81" s="49" t="s">
        <v>21333</v>
      </c>
      <c r="V81" s="50" t="s">
        <v>17346</v>
      </c>
      <c r="W81" s="50" t="s">
        <v>15463</v>
      </c>
      <c r="X81" s="50" t="s">
        <v>14740</v>
      </c>
      <c r="Y81" s="70" t="s">
        <v>17320</v>
      </c>
      <c r="Z81" s="53">
        <v>10000</v>
      </c>
    </row>
    <row r="82" spans="1:26" s="49" customFormat="1" x14ac:dyDescent="0.25">
      <c r="A82" s="73">
        <v>600040682</v>
      </c>
      <c r="B82" s="73">
        <f t="shared" si="3"/>
        <v>600040682</v>
      </c>
      <c r="C82" s="73" t="s">
        <v>15527</v>
      </c>
      <c r="D82" s="68">
        <v>1</v>
      </c>
      <c r="E82" s="48">
        <f t="shared" si="4"/>
        <v>70924244</v>
      </c>
      <c r="F82" s="57" t="s">
        <v>9</v>
      </c>
      <c r="G82" s="57" t="s">
        <v>15460</v>
      </c>
      <c r="H82" s="51">
        <v>0</v>
      </c>
      <c r="I82" s="51" t="s">
        <v>17309</v>
      </c>
      <c r="J82" s="69">
        <v>27.49</v>
      </c>
      <c r="K82" s="69">
        <f t="shared" si="5"/>
        <v>0</v>
      </c>
      <c r="L82" s="90">
        <v>50</v>
      </c>
      <c r="M82" s="51">
        <f>VLOOKUP(A:A,'[1]Příloha k protokolu'!$F:$J,5,0)</f>
        <v>50</v>
      </c>
      <c r="N82" s="62" t="s">
        <v>15528</v>
      </c>
      <c r="O82" s="52" t="s">
        <v>15529</v>
      </c>
      <c r="P82" s="52">
        <v>2224</v>
      </c>
      <c r="Q82" s="52">
        <v>27</v>
      </c>
      <c r="R82" s="52" t="s">
        <v>15463</v>
      </c>
      <c r="S82" s="49" t="s">
        <v>21333</v>
      </c>
      <c r="V82" s="50" t="s">
        <v>17346</v>
      </c>
      <c r="W82" s="50" t="s">
        <v>15463</v>
      </c>
      <c r="X82" s="50" t="s">
        <v>14740</v>
      </c>
      <c r="Y82" s="70" t="s">
        <v>17320</v>
      </c>
      <c r="Z82" s="53">
        <v>10000</v>
      </c>
    </row>
    <row r="83" spans="1:26" s="49" customFormat="1" x14ac:dyDescent="0.25">
      <c r="A83" s="73">
        <v>600040747</v>
      </c>
      <c r="B83" s="73">
        <f t="shared" si="3"/>
        <v>600040747</v>
      </c>
      <c r="C83" s="73" t="s">
        <v>15530</v>
      </c>
      <c r="D83" s="68">
        <v>1</v>
      </c>
      <c r="E83" s="48">
        <f t="shared" si="4"/>
        <v>70924180</v>
      </c>
      <c r="F83" s="57" t="s">
        <v>9</v>
      </c>
      <c r="G83" s="57" t="s">
        <v>15460</v>
      </c>
      <c r="H83" s="51">
        <v>0</v>
      </c>
      <c r="I83" s="51" t="s">
        <v>17309</v>
      </c>
      <c r="J83" s="69">
        <v>27.49</v>
      </c>
      <c r="K83" s="69">
        <f t="shared" si="5"/>
        <v>0</v>
      </c>
      <c r="L83" s="90">
        <v>25</v>
      </c>
      <c r="M83" s="51">
        <f>VLOOKUP(A:A,'[1]Příloha k protokolu'!$F:$J,5,0)</f>
        <v>25</v>
      </c>
      <c r="N83" s="62" t="s">
        <v>15531</v>
      </c>
      <c r="O83" s="52" t="s">
        <v>15532</v>
      </c>
      <c r="P83" s="52">
        <v>1534</v>
      </c>
      <c r="Q83" s="52">
        <v>19</v>
      </c>
      <c r="R83" s="52" t="s">
        <v>15463</v>
      </c>
      <c r="S83" s="49" t="s">
        <v>21333</v>
      </c>
      <c r="V83" s="50" t="s">
        <v>17346</v>
      </c>
      <c r="W83" s="50" t="s">
        <v>15463</v>
      </c>
      <c r="X83" s="50" t="s">
        <v>14740</v>
      </c>
      <c r="Y83" s="70" t="s">
        <v>17320</v>
      </c>
      <c r="Z83" s="53">
        <v>10000</v>
      </c>
    </row>
    <row r="84" spans="1:26" s="49" customFormat="1" x14ac:dyDescent="0.25">
      <c r="A84" s="73">
        <v>600040755</v>
      </c>
      <c r="B84" s="73">
        <f t="shared" si="3"/>
        <v>600040755</v>
      </c>
      <c r="C84" s="73" t="s">
        <v>17352</v>
      </c>
      <c r="D84" s="68">
        <v>1</v>
      </c>
      <c r="E84" s="48">
        <f t="shared" si="4"/>
        <v>70924228</v>
      </c>
      <c r="F84" s="57" t="s">
        <v>9</v>
      </c>
      <c r="G84" s="57" t="s">
        <v>15460</v>
      </c>
      <c r="H84" s="51">
        <v>0</v>
      </c>
      <c r="I84" s="51" t="s">
        <v>17309</v>
      </c>
      <c r="J84" s="69">
        <v>27.49</v>
      </c>
      <c r="K84" s="69">
        <f t="shared" si="5"/>
        <v>0</v>
      </c>
      <c r="L84" s="90">
        <v>25</v>
      </c>
      <c r="M84" s="51">
        <f>VLOOKUP(A:A,'[1]Příloha k protokolu'!$F:$J,5,0)</f>
        <v>25</v>
      </c>
      <c r="N84" s="62" t="s">
        <v>17353</v>
      </c>
      <c r="O84" s="52" t="s">
        <v>15571</v>
      </c>
      <c r="P84" s="52">
        <v>989</v>
      </c>
      <c r="Q84" s="52">
        <v>14</v>
      </c>
      <c r="R84" s="52" t="s">
        <v>15463</v>
      </c>
      <c r="S84" s="49" t="s">
        <v>21333</v>
      </c>
      <c r="V84" s="50" t="s">
        <v>17346</v>
      </c>
      <c r="W84" s="50" t="s">
        <v>15463</v>
      </c>
      <c r="X84" s="50" t="s">
        <v>14740</v>
      </c>
      <c r="Y84" s="70" t="s">
        <v>17320</v>
      </c>
      <c r="Z84" s="53">
        <v>10100</v>
      </c>
    </row>
    <row r="85" spans="1:26" s="49" customFormat="1" x14ac:dyDescent="0.25">
      <c r="A85" s="73">
        <v>600040771</v>
      </c>
      <c r="B85" s="73">
        <f t="shared" si="3"/>
        <v>600040771</v>
      </c>
      <c r="C85" s="73" t="s">
        <v>15533</v>
      </c>
      <c r="D85" s="68">
        <v>1</v>
      </c>
      <c r="E85" s="48">
        <f t="shared" si="4"/>
        <v>70924261</v>
      </c>
      <c r="F85" s="57" t="s">
        <v>9</v>
      </c>
      <c r="G85" s="57" t="s">
        <v>15460</v>
      </c>
      <c r="H85" s="51">
        <v>0</v>
      </c>
      <c r="I85" s="51" t="s">
        <v>17309</v>
      </c>
      <c r="J85" s="69">
        <v>27.49</v>
      </c>
      <c r="K85" s="69">
        <f t="shared" si="5"/>
        <v>0</v>
      </c>
      <c r="L85" s="90">
        <v>75</v>
      </c>
      <c r="M85" s="51">
        <f>VLOOKUP(A:A,'[1]Příloha k protokolu'!$F:$J,5,0)</f>
        <v>75</v>
      </c>
      <c r="N85" s="62" t="s">
        <v>15534</v>
      </c>
      <c r="O85" s="52" t="s">
        <v>15502</v>
      </c>
      <c r="P85" s="52">
        <v>1354</v>
      </c>
      <c r="Q85" s="52">
        <v>6</v>
      </c>
      <c r="R85" s="52" t="s">
        <v>15463</v>
      </c>
      <c r="S85" s="49" t="s">
        <v>21333</v>
      </c>
      <c r="V85" s="50" t="s">
        <v>17346</v>
      </c>
      <c r="W85" s="50" t="s">
        <v>15463</v>
      </c>
      <c r="X85" s="50" t="s">
        <v>14740</v>
      </c>
      <c r="Y85" s="70" t="s">
        <v>17320</v>
      </c>
      <c r="Z85" s="53">
        <v>10000</v>
      </c>
    </row>
    <row r="86" spans="1:26" s="49" customFormat="1" ht="30" x14ac:dyDescent="0.25">
      <c r="A86" s="73">
        <v>600040704</v>
      </c>
      <c r="B86" s="73">
        <f t="shared" si="3"/>
        <v>600040704</v>
      </c>
      <c r="C86" s="73" t="s">
        <v>15535</v>
      </c>
      <c r="D86" s="68">
        <v>1</v>
      </c>
      <c r="E86" s="48">
        <f t="shared" si="4"/>
        <v>70924279</v>
      </c>
      <c r="F86" s="57" t="s">
        <v>9</v>
      </c>
      <c r="G86" s="57" t="s">
        <v>15460</v>
      </c>
      <c r="H86" s="51">
        <v>50</v>
      </c>
      <c r="I86" s="51" t="s">
        <v>17309</v>
      </c>
      <c r="J86" s="69">
        <v>27.49</v>
      </c>
      <c r="K86" s="69">
        <f t="shared" si="5"/>
        <v>1374.5</v>
      </c>
      <c r="L86" s="90">
        <v>50</v>
      </c>
      <c r="M86" s="51">
        <f>VLOOKUP(A:A,'[1]Příloha k protokolu'!$F:$J,5,0)</f>
        <v>0</v>
      </c>
      <c r="N86" s="62" t="s">
        <v>15536</v>
      </c>
      <c r="O86" s="52" t="s">
        <v>15537</v>
      </c>
      <c r="P86" s="52">
        <v>1981</v>
      </c>
      <c r="Q86" s="52">
        <v>4</v>
      </c>
      <c r="R86" s="52" t="s">
        <v>15463</v>
      </c>
      <c r="S86" s="49" t="s">
        <v>21333</v>
      </c>
      <c r="V86" s="50" t="s">
        <v>17346</v>
      </c>
      <c r="W86" s="50" t="s">
        <v>15463</v>
      </c>
      <c r="X86" s="50" t="s">
        <v>14740</v>
      </c>
      <c r="Y86" s="70" t="s">
        <v>17320</v>
      </c>
      <c r="Z86" s="53">
        <v>10000</v>
      </c>
    </row>
    <row r="87" spans="1:26" s="49" customFormat="1" ht="30" x14ac:dyDescent="0.25">
      <c r="A87" s="73">
        <v>600040739</v>
      </c>
      <c r="B87" s="73">
        <f t="shared" si="3"/>
        <v>600040739</v>
      </c>
      <c r="C87" s="73" t="s">
        <v>15538</v>
      </c>
      <c r="D87" s="68">
        <v>1</v>
      </c>
      <c r="E87" s="48">
        <f t="shared" si="4"/>
        <v>70924341</v>
      </c>
      <c r="F87" s="57" t="s">
        <v>9</v>
      </c>
      <c r="G87" s="57" t="s">
        <v>15460</v>
      </c>
      <c r="H87" s="51">
        <v>0</v>
      </c>
      <c r="I87" s="51" t="s">
        <v>17309</v>
      </c>
      <c r="J87" s="69">
        <v>27.49</v>
      </c>
      <c r="K87" s="69">
        <f t="shared" si="5"/>
        <v>0</v>
      </c>
      <c r="L87" s="90">
        <v>25</v>
      </c>
      <c r="M87" s="51">
        <f>VLOOKUP(A:A,'[1]Příloha k protokolu'!$F:$J,5,0)</f>
        <v>25</v>
      </c>
      <c r="N87" s="62" t="s">
        <v>15539</v>
      </c>
      <c r="O87" s="52" t="s">
        <v>15540</v>
      </c>
      <c r="P87" s="52">
        <v>2103</v>
      </c>
      <c r="Q87" s="52">
        <v>10</v>
      </c>
      <c r="R87" s="52" t="s">
        <v>15463</v>
      </c>
      <c r="S87" s="49" t="s">
        <v>21333</v>
      </c>
      <c r="V87" s="50" t="s">
        <v>17346</v>
      </c>
      <c r="W87" s="50" t="s">
        <v>15463</v>
      </c>
      <c r="X87" s="50" t="s">
        <v>14740</v>
      </c>
      <c r="Y87" s="70" t="s">
        <v>17320</v>
      </c>
      <c r="Z87" s="53">
        <v>10000</v>
      </c>
    </row>
    <row r="88" spans="1:26" s="49" customFormat="1" x14ac:dyDescent="0.25">
      <c r="A88" s="73">
        <v>600040763</v>
      </c>
      <c r="B88" s="73">
        <f t="shared" si="3"/>
        <v>600040763</v>
      </c>
      <c r="C88" s="73" t="s">
        <v>15541</v>
      </c>
      <c r="D88" s="68">
        <v>1</v>
      </c>
      <c r="E88" s="48">
        <f t="shared" si="4"/>
        <v>70924147</v>
      </c>
      <c r="F88" s="57" t="s">
        <v>9</v>
      </c>
      <c r="G88" s="57" t="s">
        <v>15460</v>
      </c>
      <c r="H88" s="51">
        <v>75</v>
      </c>
      <c r="I88" s="51" t="s">
        <v>17309</v>
      </c>
      <c r="J88" s="69">
        <v>27.49</v>
      </c>
      <c r="K88" s="69">
        <f t="shared" si="5"/>
        <v>2061.75</v>
      </c>
      <c r="L88" s="90">
        <v>75</v>
      </c>
      <c r="M88" s="51">
        <f>VLOOKUP(A:A,'[1]Příloha k protokolu'!$F:$J,5,0)</f>
        <v>0</v>
      </c>
      <c r="N88" s="62" t="s">
        <v>15542</v>
      </c>
      <c r="O88" s="52" t="s">
        <v>15543</v>
      </c>
      <c r="P88" s="52">
        <v>1430</v>
      </c>
      <c r="Q88" s="52">
        <v>14</v>
      </c>
      <c r="R88" s="52" t="s">
        <v>15463</v>
      </c>
      <c r="S88" s="49" t="s">
        <v>21333</v>
      </c>
      <c r="V88" s="50" t="s">
        <v>17346</v>
      </c>
      <c r="W88" s="50" t="s">
        <v>15463</v>
      </c>
      <c r="X88" s="50" t="s">
        <v>14740</v>
      </c>
      <c r="Y88" s="70" t="s">
        <v>17320</v>
      </c>
      <c r="Z88" s="53">
        <v>10100</v>
      </c>
    </row>
    <row r="89" spans="1:26" s="49" customFormat="1" ht="30" x14ac:dyDescent="0.25">
      <c r="A89" s="73">
        <v>600040780</v>
      </c>
      <c r="B89" s="73">
        <f t="shared" si="3"/>
        <v>600040780</v>
      </c>
      <c r="C89" s="73" t="s">
        <v>15544</v>
      </c>
      <c r="D89" s="68">
        <v>1</v>
      </c>
      <c r="E89" s="48">
        <f t="shared" si="4"/>
        <v>70924317</v>
      </c>
      <c r="F89" s="57" t="s">
        <v>9</v>
      </c>
      <c r="G89" s="57" t="s">
        <v>15460</v>
      </c>
      <c r="H89" s="51">
        <v>25</v>
      </c>
      <c r="I89" s="51" t="s">
        <v>17309</v>
      </c>
      <c r="J89" s="69">
        <v>27.49</v>
      </c>
      <c r="K89" s="69">
        <f t="shared" si="5"/>
        <v>687.25</v>
      </c>
      <c r="L89" s="90">
        <v>25</v>
      </c>
      <c r="M89" s="51">
        <f>VLOOKUP(A:A,'[1]Příloha k protokolu'!$F:$J,5,0)</f>
        <v>0</v>
      </c>
      <c r="N89" s="62" t="s">
        <v>15545</v>
      </c>
      <c r="O89" s="52" t="s">
        <v>15546</v>
      </c>
      <c r="P89" s="52">
        <v>1215</v>
      </c>
      <c r="Q89" s="52">
        <v>14</v>
      </c>
      <c r="R89" s="52" t="s">
        <v>15463</v>
      </c>
      <c r="S89" s="49" t="s">
        <v>21333</v>
      </c>
      <c r="V89" s="50" t="s">
        <v>17346</v>
      </c>
      <c r="W89" s="50" t="s">
        <v>15463</v>
      </c>
      <c r="X89" s="50" t="s">
        <v>14740</v>
      </c>
      <c r="Y89" s="70" t="s">
        <v>17320</v>
      </c>
      <c r="Z89" s="53">
        <v>10000</v>
      </c>
    </row>
    <row r="90" spans="1:26" s="49" customFormat="1" x14ac:dyDescent="0.25">
      <c r="A90" s="73">
        <v>600040798</v>
      </c>
      <c r="B90" s="73">
        <f t="shared" si="3"/>
        <v>600040798</v>
      </c>
      <c r="C90" s="73" t="s">
        <v>15547</v>
      </c>
      <c r="D90" s="68">
        <v>1</v>
      </c>
      <c r="E90" s="48">
        <f t="shared" si="4"/>
        <v>47611740</v>
      </c>
      <c r="F90" s="57" t="s">
        <v>9</v>
      </c>
      <c r="G90" s="57" t="s">
        <v>15460</v>
      </c>
      <c r="H90" s="51">
        <v>0</v>
      </c>
      <c r="I90" s="51" t="s">
        <v>17309</v>
      </c>
      <c r="J90" s="69">
        <v>27.49</v>
      </c>
      <c r="K90" s="69">
        <f t="shared" si="5"/>
        <v>0</v>
      </c>
      <c r="L90" s="90">
        <v>25</v>
      </c>
      <c r="M90" s="51">
        <f>VLOOKUP(A:A,'[1]Příloha k protokolu'!$F:$J,5,0)</f>
        <v>25</v>
      </c>
      <c r="N90" s="62" t="s">
        <v>15548</v>
      </c>
      <c r="O90" s="52" t="s">
        <v>15549</v>
      </c>
      <c r="P90" s="52">
        <v>1034</v>
      </c>
      <c r="Q90" s="52">
        <v>8</v>
      </c>
      <c r="R90" s="52" t="s">
        <v>15463</v>
      </c>
      <c r="S90" s="49" t="s">
        <v>21333</v>
      </c>
      <c r="V90" s="50" t="s">
        <v>17346</v>
      </c>
      <c r="W90" s="50" t="s">
        <v>15463</v>
      </c>
      <c r="X90" s="50" t="s">
        <v>14740</v>
      </c>
      <c r="Y90" s="70" t="s">
        <v>17320</v>
      </c>
      <c r="Z90" s="53">
        <v>10000</v>
      </c>
    </row>
    <row r="91" spans="1:26" s="49" customFormat="1" ht="30" x14ac:dyDescent="0.25">
      <c r="A91" s="73">
        <v>600040828</v>
      </c>
      <c r="B91" s="73">
        <f t="shared" si="3"/>
        <v>600040828</v>
      </c>
      <c r="C91" s="73" t="s">
        <v>15550</v>
      </c>
      <c r="D91" s="68">
        <v>1</v>
      </c>
      <c r="E91" s="48">
        <f t="shared" si="4"/>
        <v>70924350</v>
      </c>
      <c r="F91" s="57" t="s">
        <v>9</v>
      </c>
      <c r="G91" s="57" t="s">
        <v>15460</v>
      </c>
      <c r="H91" s="51">
        <v>0</v>
      </c>
      <c r="I91" s="51" t="s">
        <v>17309</v>
      </c>
      <c r="J91" s="69">
        <v>27.49</v>
      </c>
      <c r="K91" s="69">
        <f t="shared" si="5"/>
        <v>0</v>
      </c>
      <c r="L91" s="90">
        <v>25</v>
      </c>
      <c r="M91" s="51">
        <f>VLOOKUP(A:A,'[1]Příloha k protokolu'!$F:$J,5,0)</f>
        <v>25</v>
      </c>
      <c r="N91" s="62" t="s">
        <v>15551</v>
      </c>
      <c r="O91" s="52" t="s">
        <v>15552</v>
      </c>
      <c r="P91" s="52">
        <v>2901</v>
      </c>
      <c r="Q91" s="52">
        <v>12</v>
      </c>
      <c r="R91" s="52" t="s">
        <v>15463</v>
      </c>
      <c r="S91" s="49" t="s">
        <v>21333</v>
      </c>
      <c r="V91" s="50" t="s">
        <v>17346</v>
      </c>
      <c r="W91" s="50" t="s">
        <v>15463</v>
      </c>
      <c r="X91" s="50" t="s">
        <v>14740</v>
      </c>
      <c r="Y91" s="70" t="s">
        <v>17320</v>
      </c>
      <c r="Z91" s="53">
        <v>10600</v>
      </c>
    </row>
    <row r="92" spans="1:26" s="49" customFormat="1" ht="30" x14ac:dyDescent="0.25">
      <c r="A92" s="73">
        <v>600040852</v>
      </c>
      <c r="B92" s="73">
        <f t="shared" si="3"/>
        <v>600040852</v>
      </c>
      <c r="C92" s="73" t="s">
        <v>15553</v>
      </c>
      <c r="D92" s="68">
        <v>1</v>
      </c>
      <c r="E92" s="48">
        <f t="shared" si="4"/>
        <v>70924287</v>
      </c>
      <c r="F92" s="57" t="s">
        <v>9</v>
      </c>
      <c r="G92" s="57" t="s">
        <v>15460</v>
      </c>
      <c r="H92" s="51">
        <v>0</v>
      </c>
      <c r="I92" s="51" t="s">
        <v>17309</v>
      </c>
      <c r="J92" s="69">
        <v>27.49</v>
      </c>
      <c r="K92" s="69">
        <f t="shared" si="5"/>
        <v>0</v>
      </c>
      <c r="L92" s="90">
        <v>25</v>
      </c>
      <c r="M92" s="51">
        <f>VLOOKUP(A:A,'[1]Příloha k protokolu'!$F:$J,5,0)</f>
        <v>25</v>
      </c>
      <c r="N92" s="62" t="s">
        <v>15554</v>
      </c>
      <c r="O92" s="52" t="s">
        <v>27</v>
      </c>
      <c r="P92" s="52">
        <v>1353</v>
      </c>
      <c r="Q92" s="52" t="s">
        <v>26</v>
      </c>
      <c r="R92" s="52" t="s">
        <v>15463</v>
      </c>
      <c r="S92" s="49" t="s">
        <v>21333</v>
      </c>
      <c r="V92" s="50" t="s">
        <v>17346</v>
      </c>
      <c r="W92" s="50" t="s">
        <v>15463</v>
      </c>
      <c r="X92" s="50" t="s">
        <v>14740</v>
      </c>
      <c r="Y92" s="70" t="s">
        <v>17320</v>
      </c>
      <c r="Z92" s="53">
        <v>10100</v>
      </c>
    </row>
    <row r="93" spans="1:26" s="49" customFormat="1" ht="30" x14ac:dyDescent="0.25">
      <c r="A93" s="73">
        <v>600040887</v>
      </c>
      <c r="B93" s="73">
        <f t="shared" si="3"/>
        <v>600040887</v>
      </c>
      <c r="C93" s="73" t="s">
        <v>15555</v>
      </c>
      <c r="D93" s="68">
        <v>1</v>
      </c>
      <c r="E93" s="48">
        <f t="shared" si="4"/>
        <v>70924325</v>
      </c>
      <c r="F93" s="57" t="s">
        <v>9</v>
      </c>
      <c r="G93" s="57" t="s">
        <v>15460</v>
      </c>
      <c r="H93" s="51">
        <v>0</v>
      </c>
      <c r="I93" s="51" t="s">
        <v>17309</v>
      </c>
      <c r="J93" s="69">
        <v>27.49</v>
      </c>
      <c r="K93" s="69">
        <f t="shared" si="5"/>
        <v>0</v>
      </c>
      <c r="L93" s="90">
        <v>25</v>
      </c>
      <c r="M93" s="51">
        <f>VLOOKUP(A:A,'[1]Příloha k protokolu'!$F:$J,5,0)</f>
        <v>25</v>
      </c>
      <c r="N93" s="62" t="s">
        <v>15556</v>
      </c>
      <c r="O93" s="52" t="s">
        <v>15557</v>
      </c>
      <c r="P93" s="52">
        <v>1529</v>
      </c>
      <c r="Q93" s="52" t="s">
        <v>26</v>
      </c>
      <c r="R93" s="52" t="s">
        <v>15463</v>
      </c>
      <c r="S93" s="49" t="s">
        <v>21333</v>
      </c>
      <c r="V93" s="50" t="s">
        <v>17346</v>
      </c>
      <c r="W93" s="50" t="s">
        <v>15463</v>
      </c>
      <c r="X93" s="50" t="s">
        <v>14740</v>
      </c>
      <c r="Y93" s="70" t="s">
        <v>17320</v>
      </c>
      <c r="Z93" s="53">
        <v>10100</v>
      </c>
    </row>
    <row r="94" spans="1:26" s="49" customFormat="1" x14ac:dyDescent="0.25">
      <c r="A94" s="73">
        <v>600040895</v>
      </c>
      <c r="B94" s="73">
        <f t="shared" si="3"/>
        <v>600040895</v>
      </c>
      <c r="C94" s="73" t="s">
        <v>15558</v>
      </c>
      <c r="D94" s="68">
        <v>1</v>
      </c>
      <c r="E94" s="48">
        <f t="shared" si="4"/>
        <v>70924198</v>
      </c>
      <c r="F94" s="57" t="s">
        <v>9</v>
      </c>
      <c r="G94" s="57" t="s">
        <v>15460</v>
      </c>
      <c r="H94" s="51">
        <v>50</v>
      </c>
      <c r="I94" s="51" t="s">
        <v>17309</v>
      </c>
      <c r="J94" s="69">
        <v>27.49</v>
      </c>
      <c r="K94" s="69">
        <f t="shared" si="5"/>
        <v>1374.5</v>
      </c>
      <c r="L94" s="90">
        <v>50</v>
      </c>
      <c r="M94" s="51">
        <f>VLOOKUP(A:A,'[1]Příloha k protokolu'!$F:$J,5,0)</f>
        <v>0</v>
      </c>
      <c r="N94" s="62" t="s">
        <v>15559</v>
      </c>
      <c r="O94" s="52" t="s">
        <v>15560</v>
      </c>
      <c r="P94" s="52">
        <v>2291</v>
      </c>
      <c r="Q94" s="52">
        <v>28</v>
      </c>
      <c r="R94" s="52" t="s">
        <v>15463</v>
      </c>
      <c r="S94" s="49" t="s">
        <v>21333</v>
      </c>
      <c r="V94" s="50" t="s">
        <v>17346</v>
      </c>
      <c r="W94" s="50" t="s">
        <v>15463</v>
      </c>
      <c r="X94" s="50" t="s">
        <v>14740</v>
      </c>
      <c r="Y94" s="70" t="s">
        <v>17320</v>
      </c>
      <c r="Z94" s="53">
        <v>10100</v>
      </c>
    </row>
    <row r="95" spans="1:26" s="49" customFormat="1" x14ac:dyDescent="0.25">
      <c r="A95" s="73">
        <v>600040909</v>
      </c>
      <c r="B95" s="73">
        <f t="shared" si="3"/>
        <v>600040909</v>
      </c>
      <c r="C95" s="73" t="s">
        <v>15561</v>
      </c>
      <c r="D95" s="68">
        <v>1</v>
      </c>
      <c r="E95" s="48">
        <f t="shared" si="4"/>
        <v>67774351</v>
      </c>
      <c r="F95" s="57" t="s">
        <v>9</v>
      </c>
      <c r="G95" s="57" t="s">
        <v>15460</v>
      </c>
      <c r="H95" s="51">
        <v>50</v>
      </c>
      <c r="I95" s="51" t="s">
        <v>17309</v>
      </c>
      <c r="J95" s="69">
        <v>27.49</v>
      </c>
      <c r="K95" s="69">
        <f t="shared" si="5"/>
        <v>1374.5</v>
      </c>
      <c r="L95" s="90">
        <v>50</v>
      </c>
      <c r="M95" s="51">
        <f>VLOOKUP(A:A,'[1]Příloha k protokolu'!$F:$J,5,0)</f>
        <v>0</v>
      </c>
      <c r="N95" s="62" t="s">
        <v>15562</v>
      </c>
      <c r="O95" s="52" t="s">
        <v>28</v>
      </c>
      <c r="P95" s="52">
        <v>3078</v>
      </c>
      <c r="Q95" s="52">
        <v>1</v>
      </c>
      <c r="R95" s="52" t="s">
        <v>15463</v>
      </c>
      <c r="S95" s="49" t="s">
        <v>21333</v>
      </c>
      <c r="V95" s="50" t="s">
        <v>17346</v>
      </c>
      <c r="W95" s="50" t="s">
        <v>15463</v>
      </c>
      <c r="X95" s="50" t="s">
        <v>14740</v>
      </c>
      <c r="Y95" s="70" t="s">
        <v>17320</v>
      </c>
      <c r="Z95" s="53">
        <v>10600</v>
      </c>
    </row>
    <row r="96" spans="1:26" s="49" customFormat="1" x14ac:dyDescent="0.25">
      <c r="A96" s="73">
        <v>600041077</v>
      </c>
      <c r="B96" s="73">
        <f t="shared" si="3"/>
        <v>600041077</v>
      </c>
      <c r="C96" s="73" t="s">
        <v>15563</v>
      </c>
      <c r="D96" s="68">
        <v>1</v>
      </c>
      <c r="E96" s="48">
        <f t="shared" si="4"/>
        <v>47611898</v>
      </c>
      <c r="F96" s="57" t="s">
        <v>9</v>
      </c>
      <c r="G96" s="57" t="s">
        <v>15460</v>
      </c>
      <c r="H96" s="51">
        <v>0</v>
      </c>
      <c r="I96" s="51" t="s">
        <v>17309</v>
      </c>
      <c r="J96" s="69">
        <v>27.49</v>
      </c>
      <c r="K96" s="69">
        <f t="shared" si="5"/>
        <v>0</v>
      </c>
      <c r="L96" s="90">
        <v>925</v>
      </c>
      <c r="M96" s="51">
        <f>VLOOKUP(A:A,'[1]Příloha k protokolu'!$F:$J,5,0)</f>
        <v>925</v>
      </c>
      <c r="N96" s="62" t="s">
        <v>15564</v>
      </c>
      <c r="O96" s="52" t="s">
        <v>15565</v>
      </c>
      <c r="P96" s="52">
        <v>510</v>
      </c>
      <c r="Q96" s="52">
        <v>14</v>
      </c>
      <c r="R96" s="52" t="s">
        <v>15463</v>
      </c>
      <c r="S96" s="49" t="s">
        <v>21333</v>
      </c>
      <c r="V96" s="50" t="s">
        <v>17346</v>
      </c>
      <c r="W96" s="50" t="s">
        <v>15463</v>
      </c>
      <c r="X96" s="50" t="s">
        <v>14740</v>
      </c>
      <c r="Y96" s="70" t="s">
        <v>17320</v>
      </c>
      <c r="Z96" s="53">
        <v>10000</v>
      </c>
    </row>
    <row r="97" spans="1:26" s="49" customFormat="1" x14ac:dyDescent="0.25">
      <c r="A97" s="73">
        <v>600041085</v>
      </c>
      <c r="B97" s="73">
        <f t="shared" si="3"/>
        <v>600041085</v>
      </c>
      <c r="C97" s="73" t="s">
        <v>15566</v>
      </c>
      <c r="D97" s="68">
        <v>1</v>
      </c>
      <c r="E97" s="48">
        <f t="shared" si="4"/>
        <v>47611073</v>
      </c>
      <c r="F97" s="57" t="s">
        <v>9</v>
      </c>
      <c r="G97" s="57" t="s">
        <v>15460</v>
      </c>
      <c r="H97" s="51">
        <v>0</v>
      </c>
      <c r="I97" s="51" t="s">
        <v>17320</v>
      </c>
      <c r="J97" s="69">
        <v>27.49</v>
      </c>
      <c r="K97" s="69">
        <f t="shared" si="5"/>
        <v>0</v>
      </c>
      <c r="L97" s="90">
        <v>0</v>
      </c>
      <c r="M97" s="51"/>
      <c r="N97" s="62" t="s">
        <v>15567</v>
      </c>
      <c r="O97" s="52" t="s">
        <v>15568</v>
      </c>
      <c r="P97" s="52">
        <v>2222</v>
      </c>
      <c r="Q97" s="52">
        <v>18</v>
      </c>
      <c r="R97" s="52" t="s">
        <v>15463</v>
      </c>
      <c r="S97" s="49" t="s">
        <v>21333</v>
      </c>
      <c r="V97" s="50" t="s">
        <v>17346</v>
      </c>
      <c r="W97" s="50" t="s">
        <v>15463</v>
      </c>
      <c r="X97" s="50" t="s">
        <v>14740</v>
      </c>
      <c r="Y97" s="70">
        <v>44340</v>
      </c>
      <c r="Z97" s="53">
        <v>10000</v>
      </c>
    </row>
    <row r="98" spans="1:26" s="49" customFormat="1" x14ac:dyDescent="0.25">
      <c r="A98" s="73">
        <v>600041093</v>
      </c>
      <c r="B98" s="73">
        <f t="shared" si="3"/>
        <v>600041093</v>
      </c>
      <c r="C98" s="73" t="s">
        <v>15569</v>
      </c>
      <c r="D98" s="68">
        <v>1</v>
      </c>
      <c r="E98" s="48">
        <f t="shared" si="4"/>
        <v>47611057</v>
      </c>
      <c r="F98" s="57" t="s">
        <v>9</v>
      </c>
      <c r="G98" s="57" t="s">
        <v>15460</v>
      </c>
      <c r="H98" s="51">
        <v>0</v>
      </c>
      <c r="I98" s="51" t="s">
        <v>17320</v>
      </c>
      <c r="J98" s="69">
        <v>27.49</v>
      </c>
      <c r="K98" s="69">
        <f t="shared" si="5"/>
        <v>0</v>
      </c>
      <c r="L98" s="90">
        <v>0</v>
      </c>
      <c r="M98" s="51"/>
      <c r="N98" s="62" t="s">
        <v>15570</v>
      </c>
      <c r="O98" s="52" t="s">
        <v>15571</v>
      </c>
      <c r="P98" s="52">
        <v>658</v>
      </c>
      <c r="Q98" s="52">
        <v>16</v>
      </c>
      <c r="R98" s="52" t="s">
        <v>15463</v>
      </c>
      <c r="S98" s="49" t="s">
        <v>21333</v>
      </c>
      <c r="V98" s="50" t="s">
        <v>17346</v>
      </c>
      <c r="W98" s="50" t="s">
        <v>15463</v>
      </c>
      <c r="X98" s="50" t="s">
        <v>14740</v>
      </c>
      <c r="Y98" s="70">
        <v>44340</v>
      </c>
      <c r="Z98" s="53">
        <v>10100</v>
      </c>
    </row>
    <row r="99" spans="1:26" s="49" customFormat="1" x14ac:dyDescent="0.25">
      <c r="A99" s="73">
        <v>600041107</v>
      </c>
      <c r="B99" s="73">
        <f t="shared" si="3"/>
        <v>600041107</v>
      </c>
      <c r="C99" s="73" t="s">
        <v>15572</v>
      </c>
      <c r="D99" s="68">
        <v>1</v>
      </c>
      <c r="E99" s="48">
        <f t="shared" si="4"/>
        <v>47611171</v>
      </c>
      <c r="F99" s="57" t="s">
        <v>9</v>
      </c>
      <c r="G99" s="57" t="s">
        <v>15460</v>
      </c>
      <c r="H99" s="51">
        <v>0</v>
      </c>
      <c r="I99" s="51" t="s">
        <v>17320</v>
      </c>
      <c r="J99" s="69">
        <v>27.49</v>
      </c>
      <c r="K99" s="69">
        <f t="shared" si="5"/>
        <v>0</v>
      </c>
      <c r="L99" s="90">
        <v>0</v>
      </c>
      <c r="M99" s="51"/>
      <c r="N99" s="62" t="s">
        <v>15573</v>
      </c>
      <c r="O99" s="52" t="s">
        <v>15574</v>
      </c>
      <c r="P99" s="52">
        <v>2100</v>
      </c>
      <c r="Q99" s="52">
        <v>2</v>
      </c>
      <c r="R99" s="52" t="s">
        <v>15463</v>
      </c>
      <c r="S99" s="49" t="s">
        <v>21333</v>
      </c>
      <c r="V99" s="50" t="s">
        <v>17346</v>
      </c>
      <c r="W99" s="50" t="s">
        <v>15463</v>
      </c>
      <c r="X99" s="50" t="s">
        <v>14740</v>
      </c>
      <c r="Y99" s="70">
        <v>44340</v>
      </c>
      <c r="Z99" s="53">
        <v>10800</v>
      </c>
    </row>
    <row r="100" spans="1:26" s="49" customFormat="1" x14ac:dyDescent="0.25">
      <c r="A100" s="73">
        <v>600041115</v>
      </c>
      <c r="B100" s="73">
        <f t="shared" si="3"/>
        <v>600041115</v>
      </c>
      <c r="C100" s="73" t="s">
        <v>15575</v>
      </c>
      <c r="D100" s="68">
        <v>1</v>
      </c>
      <c r="E100" s="48">
        <f t="shared" si="4"/>
        <v>48132012</v>
      </c>
      <c r="F100" s="57" t="s">
        <v>9</v>
      </c>
      <c r="G100" s="57" t="s">
        <v>15460</v>
      </c>
      <c r="H100" s="51">
        <v>0</v>
      </c>
      <c r="I100" s="51" t="s">
        <v>17320</v>
      </c>
      <c r="J100" s="69">
        <v>27.49</v>
      </c>
      <c r="K100" s="69">
        <f t="shared" si="5"/>
        <v>0</v>
      </c>
      <c r="L100" s="90">
        <v>0</v>
      </c>
      <c r="M100" s="51"/>
      <c r="N100" s="62" t="s">
        <v>15576</v>
      </c>
      <c r="O100" s="52" t="s">
        <v>15577</v>
      </c>
      <c r="P100" s="52">
        <v>1980</v>
      </c>
      <c r="Q100" s="52">
        <v>31</v>
      </c>
      <c r="R100" s="52" t="s">
        <v>15463</v>
      </c>
      <c r="S100" s="49" t="s">
        <v>21333</v>
      </c>
      <c r="V100" s="50" t="s">
        <v>17346</v>
      </c>
      <c r="W100" s="50" t="s">
        <v>15463</v>
      </c>
      <c r="X100" s="50" t="s">
        <v>14740</v>
      </c>
      <c r="Y100" s="70">
        <v>44333</v>
      </c>
      <c r="Z100" s="53">
        <v>10000</v>
      </c>
    </row>
    <row r="101" spans="1:26" s="49" customFormat="1" x14ac:dyDescent="0.25">
      <c r="A101" s="73">
        <v>600041123</v>
      </c>
      <c r="B101" s="73">
        <f t="shared" si="3"/>
        <v>600041123</v>
      </c>
      <c r="C101" s="73" t="s">
        <v>15578</v>
      </c>
      <c r="D101" s="68">
        <v>1</v>
      </c>
      <c r="E101" s="48">
        <f t="shared" si="4"/>
        <v>65993276</v>
      </c>
      <c r="F101" s="57" t="s">
        <v>9</v>
      </c>
      <c r="G101" s="57" t="s">
        <v>15460</v>
      </c>
      <c r="H101" s="51">
        <v>0</v>
      </c>
      <c r="I101" s="51" t="s">
        <v>17309</v>
      </c>
      <c r="J101" s="69">
        <v>27.49</v>
      </c>
      <c r="K101" s="69">
        <f t="shared" si="5"/>
        <v>0</v>
      </c>
      <c r="L101" s="90">
        <v>975</v>
      </c>
      <c r="M101" s="51">
        <f>VLOOKUP(A:A,'[1]Příloha k protokolu'!$F:$J,5,0)</f>
        <v>975</v>
      </c>
      <c r="N101" s="62" t="s">
        <v>15579</v>
      </c>
      <c r="O101" s="52" t="s">
        <v>29</v>
      </c>
      <c r="P101" s="52">
        <v>2900</v>
      </c>
      <c r="Q101" s="52">
        <v>12</v>
      </c>
      <c r="R101" s="52" t="s">
        <v>15463</v>
      </c>
      <c r="S101" s="49" t="s">
        <v>21333</v>
      </c>
      <c r="V101" s="50" t="s">
        <v>17346</v>
      </c>
      <c r="W101" s="50" t="s">
        <v>15463</v>
      </c>
      <c r="X101" s="50" t="s">
        <v>14740</v>
      </c>
      <c r="Y101" s="70" t="s">
        <v>17320</v>
      </c>
      <c r="Z101" s="53">
        <v>10600</v>
      </c>
    </row>
    <row r="102" spans="1:26" s="49" customFormat="1" x14ac:dyDescent="0.25">
      <c r="A102" s="73">
        <v>600041140</v>
      </c>
      <c r="B102" s="73">
        <f t="shared" si="3"/>
        <v>600041140</v>
      </c>
      <c r="C102" s="73" t="s">
        <v>15580</v>
      </c>
      <c r="D102" s="68">
        <v>1</v>
      </c>
      <c r="E102" s="48">
        <f t="shared" si="4"/>
        <v>65993250</v>
      </c>
      <c r="F102" s="57" t="s">
        <v>9</v>
      </c>
      <c r="G102" s="57" t="s">
        <v>15460</v>
      </c>
      <c r="H102" s="51">
        <v>850</v>
      </c>
      <c r="I102" s="51" t="s">
        <v>17309</v>
      </c>
      <c r="J102" s="69">
        <v>27.49</v>
      </c>
      <c r="K102" s="69">
        <f t="shared" si="5"/>
        <v>23366.5</v>
      </c>
      <c r="L102" s="90">
        <v>850</v>
      </c>
      <c r="M102" s="51">
        <f>VLOOKUP(A:A,'[1]Příloha k protokolu'!$F:$J,5,0)</f>
        <v>0</v>
      </c>
      <c r="N102" s="62" t="s">
        <v>15581</v>
      </c>
      <c r="O102" s="52" t="s">
        <v>15582</v>
      </c>
      <c r="P102" s="52">
        <v>1210</v>
      </c>
      <c r="Q102" s="52">
        <v>2</v>
      </c>
      <c r="R102" s="52" t="s">
        <v>15463</v>
      </c>
      <c r="S102" s="49" t="s">
        <v>21333</v>
      </c>
      <c r="V102" s="50" t="s">
        <v>17346</v>
      </c>
      <c r="W102" s="50" t="s">
        <v>15463</v>
      </c>
      <c r="X102" s="50" t="s">
        <v>14740</v>
      </c>
      <c r="Y102" s="70" t="s">
        <v>17320</v>
      </c>
      <c r="Z102" s="53">
        <v>10000</v>
      </c>
    </row>
    <row r="103" spans="1:26" s="49" customFormat="1" x14ac:dyDescent="0.25">
      <c r="A103" s="73">
        <v>600041158</v>
      </c>
      <c r="B103" s="73">
        <f t="shared" si="3"/>
        <v>600041158</v>
      </c>
      <c r="C103" s="73" t="s">
        <v>15583</v>
      </c>
      <c r="D103" s="68">
        <v>1</v>
      </c>
      <c r="E103" s="48">
        <f t="shared" si="4"/>
        <v>65993497</v>
      </c>
      <c r="F103" s="57" t="s">
        <v>9</v>
      </c>
      <c r="G103" s="57" t="s">
        <v>15460</v>
      </c>
      <c r="H103" s="51">
        <v>1075</v>
      </c>
      <c r="I103" s="51" t="s">
        <v>17309</v>
      </c>
      <c r="J103" s="69">
        <v>27.49</v>
      </c>
      <c r="K103" s="69">
        <f t="shared" si="5"/>
        <v>29551.75</v>
      </c>
      <c r="L103" s="90">
        <v>1075</v>
      </c>
      <c r="M103" s="51">
        <f>VLOOKUP(A:A,'[1]Příloha k protokolu'!$F:$J,5,0)</f>
        <v>0</v>
      </c>
      <c r="N103" s="62" t="s">
        <v>15584</v>
      </c>
      <c r="O103" s="52" t="s">
        <v>15549</v>
      </c>
      <c r="P103" s="52">
        <v>1035</v>
      </c>
      <c r="Q103" s="52">
        <v>6</v>
      </c>
      <c r="R103" s="52" t="s">
        <v>15463</v>
      </c>
      <c r="S103" s="49" t="s">
        <v>21333</v>
      </c>
      <c r="V103" s="50" t="s">
        <v>17346</v>
      </c>
      <c r="W103" s="50" t="s">
        <v>15463</v>
      </c>
      <c r="X103" s="50" t="s">
        <v>14740</v>
      </c>
      <c r="Y103" s="70" t="s">
        <v>17320</v>
      </c>
      <c r="Z103" s="53">
        <v>10000</v>
      </c>
    </row>
    <row r="104" spans="1:26" s="49" customFormat="1" x14ac:dyDescent="0.25">
      <c r="A104" s="73">
        <v>600041166</v>
      </c>
      <c r="B104" s="73">
        <f t="shared" si="3"/>
        <v>600041166</v>
      </c>
      <c r="C104" s="73" t="s">
        <v>15585</v>
      </c>
      <c r="D104" s="68">
        <v>1</v>
      </c>
      <c r="E104" s="48">
        <f t="shared" si="4"/>
        <v>65993225</v>
      </c>
      <c r="F104" s="57" t="s">
        <v>9</v>
      </c>
      <c r="G104" s="57" t="s">
        <v>15460</v>
      </c>
      <c r="H104" s="51">
        <v>0</v>
      </c>
      <c r="I104" s="51" t="s">
        <v>17320</v>
      </c>
      <c r="J104" s="69">
        <v>27.49</v>
      </c>
      <c r="K104" s="69">
        <f t="shared" si="5"/>
        <v>0</v>
      </c>
      <c r="L104" s="90">
        <v>0</v>
      </c>
      <c r="M104" s="51"/>
      <c r="N104" s="62" t="s">
        <v>15586</v>
      </c>
      <c r="O104" s="52" t="s">
        <v>15546</v>
      </c>
      <c r="P104" s="52">
        <v>1381</v>
      </c>
      <c r="Q104" s="52">
        <v>19</v>
      </c>
      <c r="R104" s="52" t="s">
        <v>15463</v>
      </c>
      <c r="S104" s="49" t="s">
        <v>21333</v>
      </c>
      <c r="V104" s="50" t="s">
        <v>17346</v>
      </c>
      <c r="W104" s="50" t="s">
        <v>15463</v>
      </c>
      <c r="X104" s="50" t="s">
        <v>14740</v>
      </c>
      <c r="Y104" s="70">
        <v>44340</v>
      </c>
      <c r="Z104" s="53">
        <v>10000</v>
      </c>
    </row>
    <row r="105" spans="1:26" s="49" customFormat="1" x14ac:dyDescent="0.25">
      <c r="A105" s="73">
        <v>600041182</v>
      </c>
      <c r="B105" s="73">
        <f t="shared" si="3"/>
        <v>600041182</v>
      </c>
      <c r="C105" s="73" t="s">
        <v>15587</v>
      </c>
      <c r="D105" s="68">
        <v>1</v>
      </c>
      <c r="E105" s="48">
        <f t="shared" si="4"/>
        <v>65993284</v>
      </c>
      <c r="F105" s="57" t="s">
        <v>9</v>
      </c>
      <c r="G105" s="57" t="s">
        <v>15460</v>
      </c>
      <c r="H105" s="51">
        <v>0</v>
      </c>
      <c r="I105" s="51" t="s">
        <v>17320</v>
      </c>
      <c r="J105" s="69">
        <v>27.49</v>
      </c>
      <c r="K105" s="69">
        <f t="shared" si="5"/>
        <v>0</v>
      </c>
      <c r="L105" s="90">
        <v>0</v>
      </c>
      <c r="M105" s="51"/>
      <c r="N105" s="62" t="s">
        <v>15588</v>
      </c>
      <c r="O105" s="52" t="s">
        <v>15589</v>
      </c>
      <c r="P105" s="52">
        <v>950</v>
      </c>
      <c r="Q105" s="52">
        <v>1</v>
      </c>
      <c r="R105" s="52" t="s">
        <v>15463</v>
      </c>
      <c r="S105" s="49" t="s">
        <v>21333</v>
      </c>
      <c r="V105" s="50" t="s">
        <v>17346</v>
      </c>
      <c r="W105" s="50" t="s">
        <v>15463</v>
      </c>
      <c r="X105" s="50" t="s">
        <v>14740</v>
      </c>
      <c r="Y105" s="70">
        <v>44340</v>
      </c>
      <c r="Z105" s="53">
        <v>10100</v>
      </c>
    </row>
    <row r="106" spans="1:26" s="49" customFormat="1" x14ac:dyDescent="0.25">
      <c r="A106" s="73">
        <v>600041191</v>
      </c>
      <c r="B106" s="73">
        <f t="shared" si="3"/>
        <v>600041191</v>
      </c>
      <c r="C106" s="73" t="s">
        <v>15590</v>
      </c>
      <c r="D106" s="68">
        <v>1</v>
      </c>
      <c r="E106" s="48">
        <f t="shared" si="4"/>
        <v>47611014</v>
      </c>
      <c r="F106" s="57" t="s">
        <v>9</v>
      </c>
      <c r="G106" s="57" t="s">
        <v>15460</v>
      </c>
      <c r="H106" s="51">
        <v>0</v>
      </c>
      <c r="I106" s="51" t="s">
        <v>17320</v>
      </c>
      <c r="J106" s="69">
        <v>27.49</v>
      </c>
      <c r="K106" s="69">
        <f t="shared" si="5"/>
        <v>0</v>
      </c>
      <c r="L106" s="90">
        <v>0</v>
      </c>
      <c r="M106" s="51"/>
      <c r="N106" s="62" t="s">
        <v>15591</v>
      </c>
      <c r="O106" s="52" t="s">
        <v>15592</v>
      </c>
      <c r="P106" s="52">
        <v>460</v>
      </c>
      <c r="Q106" s="52">
        <v>81</v>
      </c>
      <c r="R106" s="52" t="s">
        <v>15463</v>
      </c>
      <c r="S106" s="49" t="s">
        <v>21333</v>
      </c>
      <c r="V106" s="50" t="s">
        <v>17346</v>
      </c>
      <c r="W106" s="50" t="s">
        <v>15463</v>
      </c>
      <c r="X106" s="50" t="s">
        <v>14740</v>
      </c>
      <c r="Y106" s="70">
        <v>44340</v>
      </c>
      <c r="Z106" s="53">
        <v>10800</v>
      </c>
    </row>
    <row r="107" spans="1:26" s="49" customFormat="1" x14ac:dyDescent="0.25">
      <c r="A107" s="73">
        <v>600041204</v>
      </c>
      <c r="B107" s="73">
        <f t="shared" si="3"/>
        <v>600041204</v>
      </c>
      <c r="C107" s="73" t="s">
        <v>15593</v>
      </c>
      <c r="D107" s="68">
        <v>1</v>
      </c>
      <c r="E107" s="48">
        <f t="shared" si="4"/>
        <v>47611871</v>
      </c>
      <c r="F107" s="57" t="s">
        <v>9</v>
      </c>
      <c r="G107" s="57" t="s">
        <v>15460</v>
      </c>
      <c r="H107" s="51">
        <v>0</v>
      </c>
      <c r="I107" s="51" t="s">
        <v>17320</v>
      </c>
      <c r="J107" s="69">
        <v>27.49</v>
      </c>
      <c r="K107" s="69">
        <f t="shared" si="5"/>
        <v>0</v>
      </c>
      <c r="L107" s="90">
        <v>0</v>
      </c>
      <c r="M107" s="51"/>
      <c r="N107" s="62" t="s">
        <v>15594</v>
      </c>
      <c r="O107" s="52" t="s">
        <v>15595</v>
      </c>
      <c r="P107" s="52">
        <v>2919</v>
      </c>
      <c r="Q107" s="52">
        <v>6</v>
      </c>
      <c r="R107" s="52" t="s">
        <v>15463</v>
      </c>
      <c r="S107" s="49" t="s">
        <v>21333</v>
      </c>
      <c r="V107" s="50" t="s">
        <v>17346</v>
      </c>
      <c r="W107" s="50" t="s">
        <v>15463</v>
      </c>
      <c r="X107" s="50" t="s">
        <v>14740</v>
      </c>
      <c r="Y107" s="70">
        <v>44340</v>
      </c>
      <c r="Z107" s="53">
        <v>10600</v>
      </c>
    </row>
    <row r="108" spans="1:26" s="49" customFormat="1" x14ac:dyDescent="0.25">
      <c r="A108" s="73">
        <v>600171710</v>
      </c>
      <c r="B108" s="73">
        <f t="shared" si="3"/>
        <v>600171710</v>
      </c>
      <c r="C108" s="73" t="s">
        <v>17354</v>
      </c>
      <c r="D108" s="68">
        <v>1</v>
      </c>
      <c r="E108" s="48">
        <f t="shared" si="4"/>
        <v>61385379</v>
      </c>
      <c r="F108" s="57" t="s">
        <v>9</v>
      </c>
      <c r="G108" s="57" t="s">
        <v>15460</v>
      </c>
      <c r="H108" s="51">
        <v>400</v>
      </c>
      <c r="I108" s="51" t="s">
        <v>17309</v>
      </c>
      <c r="J108" s="69">
        <v>27.49</v>
      </c>
      <c r="K108" s="69">
        <f t="shared" si="5"/>
        <v>10996</v>
      </c>
      <c r="L108" s="90">
        <v>400</v>
      </c>
      <c r="M108" s="51">
        <f>VLOOKUP(A:A,'[1]Příloha k protokolu'!$F:$J,5,0)</f>
        <v>0</v>
      </c>
      <c r="N108" s="62" t="s">
        <v>17355</v>
      </c>
      <c r="O108" s="52" t="s">
        <v>17356</v>
      </c>
      <c r="P108" s="52">
        <v>1337</v>
      </c>
      <c r="Q108" s="52" t="s">
        <v>19</v>
      </c>
      <c r="R108" s="52" t="s">
        <v>15463</v>
      </c>
      <c r="S108" s="49" t="s">
        <v>21333</v>
      </c>
      <c r="V108" s="50" t="s">
        <v>17314</v>
      </c>
      <c r="W108" s="50" t="s">
        <v>15463</v>
      </c>
      <c r="X108" s="50" t="s">
        <v>14738</v>
      </c>
      <c r="Y108" s="70" t="s">
        <v>17320</v>
      </c>
      <c r="Z108" s="53">
        <v>10100</v>
      </c>
    </row>
    <row r="109" spans="1:26" s="49" customFormat="1" ht="30" x14ac:dyDescent="0.25">
      <c r="A109" s="73">
        <v>600171442</v>
      </c>
      <c r="B109" s="73">
        <f t="shared" si="3"/>
        <v>600171442</v>
      </c>
      <c r="C109" s="73" t="s">
        <v>15596</v>
      </c>
      <c r="D109" s="68">
        <v>1</v>
      </c>
      <c r="E109" s="48">
        <f t="shared" si="4"/>
        <v>61385425</v>
      </c>
      <c r="F109" s="57" t="s">
        <v>9</v>
      </c>
      <c r="G109" s="57" t="s">
        <v>15460</v>
      </c>
      <c r="H109" s="51">
        <v>200</v>
      </c>
      <c r="I109" s="51" t="s">
        <v>17309</v>
      </c>
      <c r="J109" s="69">
        <v>27.49</v>
      </c>
      <c r="K109" s="69">
        <f t="shared" si="5"/>
        <v>5498</v>
      </c>
      <c r="L109" s="90">
        <v>200</v>
      </c>
      <c r="M109" s="51">
        <f>VLOOKUP(A:A,'[1]Příloha k protokolu'!$F:$J,5,0)</f>
        <v>0</v>
      </c>
      <c r="N109" s="62" t="s">
        <v>15597</v>
      </c>
      <c r="O109" s="52" t="s">
        <v>20</v>
      </c>
      <c r="P109" s="52">
        <v>408</v>
      </c>
      <c r="Q109" s="52">
        <v>29</v>
      </c>
      <c r="R109" s="52" t="s">
        <v>15463</v>
      </c>
      <c r="S109" s="49" t="s">
        <v>21333</v>
      </c>
      <c r="V109" s="50" t="s">
        <v>17314</v>
      </c>
      <c r="W109" s="50" t="s">
        <v>15463</v>
      </c>
      <c r="X109" s="50" t="s">
        <v>14738</v>
      </c>
      <c r="Y109" s="70" t="s">
        <v>17320</v>
      </c>
      <c r="Z109" s="53">
        <v>10100</v>
      </c>
    </row>
    <row r="110" spans="1:26" s="49" customFormat="1" x14ac:dyDescent="0.25">
      <c r="A110" s="73">
        <v>651040370</v>
      </c>
      <c r="B110" s="73">
        <f t="shared" si="3"/>
        <v>651040370</v>
      </c>
      <c r="C110" s="73" t="s">
        <v>15598</v>
      </c>
      <c r="D110" s="68">
        <v>1</v>
      </c>
      <c r="E110" s="48">
        <f t="shared" si="4"/>
        <v>27441253</v>
      </c>
      <c r="F110" s="57" t="s">
        <v>9</v>
      </c>
      <c r="G110" s="57" t="s">
        <v>15460</v>
      </c>
      <c r="H110" s="51">
        <v>225</v>
      </c>
      <c r="I110" s="51" t="s">
        <v>17309</v>
      </c>
      <c r="J110" s="69">
        <v>27.49</v>
      </c>
      <c r="K110" s="69">
        <f t="shared" si="5"/>
        <v>6185.25</v>
      </c>
      <c r="L110" s="90">
        <v>225</v>
      </c>
      <c r="M110" s="51">
        <f>VLOOKUP(A:A,'[1]Příloha k protokolu'!$F:$J,5,0)</f>
        <v>0</v>
      </c>
      <c r="N110" s="62" t="s">
        <v>15599</v>
      </c>
      <c r="O110" s="52" t="s">
        <v>22</v>
      </c>
      <c r="P110" s="52">
        <v>352</v>
      </c>
      <c r="Q110" s="52"/>
      <c r="R110" s="52" t="s">
        <v>15463</v>
      </c>
      <c r="S110" s="49" t="s">
        <v>21334</v>
      </c>
      <c r="V110" s="50" t="s">
        <v>17314</v>
      </c>
      <c r="W110" s="50" t="s">
        <v>15463</v>
      </c>
      <c r="X110" s="50" t="s">
        <v>14742</v>
      </c>
      <c r="Y110" s="70" t="s">
        <v>17320</v>
      </c>
      <c r="Z110" s="53">
        <v>10900</v>
      </c>
    </row>
    <row r="111" spans="1:26" s="49" customFormat="1" ht="30" x14ac:dyDescent="0.25">
      <c r="A111" s="73">
        <v>661000273</v>
      </c>
      <c r="B111" s="73">
        <f t="shared" si="3"/>
        <v>661000273</v>
      </c>
      <c r="C111" s="73" t="s">
        <v>15600</v>
      </c>
      <c r="D111" s="68">
        <v>1</v>
      </c>
      <c r="E111" s="48">
        <f t="shared" si="4"/>
        <v>71212311</v>
      </c>
      <c r="F111" s="57" t="s">
        <v>9</v>
      </c>
      <c r="G111" s="57" t="s">
        <v>15460</v>
      </c>
      <c r="H111" s="51">
        <v>225</v>
      </c>
      <c r="I111" s="51" t="s">
        <v>17309</v>
      </c>
      <c r="J111" s="69">
        <v>27.49</v>
      </c>
      <c r="K111" s="69">
        <f t="shared" si="5"/>
        <v>6185.25</v>
      </c>
      <c r="L111" s="90">
        <v>225</v>
      </c>
      <c r="M111" s="51">
        <f>VLOOKUP(A:A,'[1]Příloha k protokolu'!$F:$J,5,0)</f>
        <v>0</v>
      </c>
      <c r="N111" s="62" t="s">
        <v>15601</v>
      </c>
      <c r="O111" s="52" t="s">
        <v>15505</v>
      </c>
      <c r="P111" s="52">
        <v>1429</v>
      </c>
      <c r="Q111" s="52">
        <v>68</v>
      </c>
      <c r="R111" s="52" t="s">
        <v>15463</v>
      </c>
      <c r="S111" s="49" t="s">
        <v>21333</v>
      </c>
      <c r="V111" s="50" t="s">
        <v>17346</v>
      </c>
      <c r="W111" s="50" t="s">
        <v>15463</v>
      </c>
      <c r="X111" s="50" t="s">
        <v>14740</v>
      </c>
      <c r="Y111" s="70" t="s">
        <v>17320</v>
      </c>
      <c r="Z111" s="53">
        <v>10100</v>
      </c>
    </row>
    <row r="112" spans="1:26" s="49" customFormat="1" x14ac:dyDescent="0.25">
      <c r="A112" s="73">
        <v>691000557</v>
      </c>
      <c r="B112" s="73">
        <f t="shared" si="3"/>
        <v>691000557</v>
      </c>
      <c r="C112" s="73" t="s">
        <v>15602</v>
      </c>
      <c r="D112" s="68">
        <v>1</v>
      </c>
      <c r="E112" s="48">
        <f t="shared" si="4"/>
        <v>71341021</v>
      </c>
      <c r="F112" s="57" t="s">
        <v>9</v>
      </c>
      <c r="G112" s="57" t="s">
        <v>15460</v>
      </c>
      <c r="H112" s="51">
        <v>150</v>
      </c>
      <c r="I112" s="51" t="s">
        <v>17309</v>
      </c>
      <c r="J112" s="69">
        <v>27.49</v>
      </c>
      <c r="K112" s="69">
        <f t="shared" si="5"/>
        <v>4123.5</v>
      </c>
      <c r="L112" s="90">
        <v>150</v>
      </c>
      <c r="M112" s="51">
        <f>VLOOKUP(A:A,'[1]Příloha k protokolu'!$F:$J,5,0)</f>
        <v>0</v>
      </c>
      <c r="N112" s="62" t="s">
        <v>15603</v>
      </c>
      <c r="O112" s="52" t="s">
        <v>15571</v>
      </c>
      <c r="P112" s="52">
        <v>54</v>
      </c>
      <c r="Q112" s="52">
        <v>10</v>
      </c>
      <c r="R112" s="52" t="s">
        <v>15463</v>
      </c>
      <c r="S112" s="49" t="s">
        <v>21334</v>
      </c>
      <c r="V112" s="50" t="s">
        <v>17314</v>
      </c>
      <c r="W112" s="50" t="s">
        <v>15463</v>
      </c>
      <c r="X112" s="50" t="s">
        <v>14742</v>
      </c>
      <c r="Y112" s="70" t="s">
        <v>17320</v>
      </c>
      <c r="Z112" s="53">
        <v>10100</v>
      </c>
    </row>
    <row r="113" spans="1:26" s="49" customFormat="1" x14ac:dyDescent="0.25">
      <c r="A113" s="73">
        <v>691002711</v>
      </c>
      <c r="B113" s="73">
        <f t="shared" si="3"/>
        <v>691002711</v>
      </c>
      <c r="C113" s="73" t="s">
        <v>15604</v>
      </c>
      <c r="D113" s="68">
        <v>1</v>
      </c>
      <c r="E113" s="48">
        <f t="shared" si="4"/>
        <v>24802328</v>
      </c>
      <c r="F113" s="57" t="s">
        <v>9</v>
      </c>
      <c r="G113" s="57" t="s">
        <v>15460</v>
      </c>
      <c r="H113" s="51">
        <v>225</v>
      </c>
      <c r="I113" s="51" t="s">
        <v>17309</v>
      </c>
      <c r="J113" s="69">
        <v>27.49</v>
      </c>
      <c r="K113" s="69">
        <f t="shared" si="5"/>
        <v>6185.25</v>
      </c>
      <c r="L113" s="90">
        <v>225</v>
      </c>
      <c r="M113" s="51">
        <f>VLOOKUP(A:A,'[1]Příloha k protokolu'!$F:$J,5,0)</f>
        <v>0</v>
      </c>
      <c r="N113" s="62" t="s">
        <v>15605</v>
      </c>
      <c r="O113" s="52" t="s">
        <v>15606</v>
      </c>
      <c r="P113" s="52">
        <v>1651</v>
      </c>
      <c r="Q113" s="52">
        <v>9</v>
      </c>
      <c r="R113" s="52" t="s">
        <v>15463</v>
      </c>
      <c r="S113" s="49" t="s">
        <v>21334</v>
      </c>
      <c r="V113" s="50" t="s">
        <v>17314</v>
      </c>
      <c r="W113" s="50" t="s">
        <v>15463</v>
      </c>
      <c r="X113" s="50" t="s">
        <v>14742</v>
      </c>
      <c r="Y113" s="70" t="s">
        <v>17320</v>
      </c>
      <c r="Z113" s="53">
        <v>10100</v>
      </c>
    </row>
    <row r="114" spans="1:26" s="49" customFormat="1" x14ac:dyDescent="0.25">
      <c r="A114" s="73">
        <v>691003599</v>
      </c>
      <c r="B114" s="73">
        <f t="shared" si="3"/>
        <v>691003599</v>
      </c>
      <c r="C114" s="73" t="s">
        <v>15607</v>
      </c>
      <c r="D114" s="68">
        <v>1</v>
      </c>
      <c r="E114" s="48">
        <f t="shared" si="4"/>
        <v>24843717</v>
      </c>
      <c r="F114" s="57" t="s">
        <v>9</v>
      </c>
      <c r="G114" s="57" t="s">
        <v>15460</v>
      </c>
      <c r="H114" s="51">
        <v>0</v>
      </c>
      <c r="I114" s="51" t="s">
        <v>17309</v>
      </c>
      <c r="J114" s="69">
        <v>27.49</v>
      </c>
      <c r="K114" s="69">
        <f t="shared" si="5"/>
        <v>0</v>
      </c>
      <c r="L114" s="90">
        <v>25</v>
      </c>
      <c r="M114" s="51">
        <f>VLOOKUP(A:A,'[1]Příloha k protokolu'!$F:$J,5,0)</f>
        <v>25</v>
      </c>
      <c r="N114" s="62" t="s">
        <v>15608</v>
      </c>
      <c r="O114" s="52" t="s">
        <v>15609</v>
      </c>
      <c r="P114" s="52">
        <v>1229</v>
      </c>
      <c r="Q114" s="52">
        <v>8</v>
      </c>
      <c r="R114" s="52" t="s">
        <v>15463</v>
      </c>
      <c r="S114" s="49" t="s">
        <v>21334</v>
      </c>
      <c r="V114" s="50" t="s">
        <v>17314</v>
      </c>
      <c r="W114" s="50" t="s">
        <v>15463</v>
      </c>
      <c r="X114" s="50" t="s">
        <v>14742</v>
      </c>
      <c r="Y114" s="70" t="s">
        <v>17320</v>
      </c>
      <c r="Z114" s="53">
        <v>10000</v>
      </c>
    </row>
    <row r="115" spans="1:26" s="49" customFormat="1" x14ac:dyDescent="0.25">
      <c r="A115" s="73">
        <v>691004188</v>
      </c>
      <c r="B115" s="73">
        <f t="shared" si="3"/>
        <v>691004188</v>
      </c>
      <c r="C115" s="73" t="s">
        <v>17357</v>
      </c>
      <c r="D115" s="68">
        <v>1</v>
      </c>
      <c r="E115" s="48">
        <f t="shared" si="4"/>
        <v>27378942</v>
      </c>
      <c r="F115" s="57" t="s">
        <v>9</v>
      </c>
      <c r="G115" s="57" t="s">
        <v>15460</v>
      </c>
      <c r="H115" s="51">
        <v>0</v>
      </c>
      <c r="I115" s="51" t="s">
        <v>17309</v>
      </c>
      <c r="J115" s="69">
        <v>27.49</v>
      </c>
      <c r="K115" s="69">
        <f t="shared" si="5"/>
        <v>0</v>
      </c>
      <c r="L115" s="90">
        <v>25</v>
      </c>
      <c r="M115" s="51">
        <f>VLOOKUP(A:A,'[1]Příloha k protokolu'!$F:$J,5,0)</f>
        <v>25</v>
      </c>
      <c r="N115" s="62" t="s">
        <v>17358</v>
      </c>
      <c r="O115" s="52" t="s">
        <v>17359</v>
      </c>
      <c r="P115" s="52">
        <v>1931</v>
      </c>
      <c r="Q115" s="52">
        <v>58</v>
      </c>
      <c r="R115" s="52" t="s">
        <v>15463</v>
      </c>
      <c r="S115" s="49" t="s">
        <v>21334</v>
      </c>
      <c r="V115" s="50" t="s">
        <v>17314</v>
      </c>
      <c r="W115" s="50" t="s">
        <v>15463</v>
      </c>
      <c r="X115" s="50" t="s">
        <v>14742</v>
      </c>
      <c r="Y115" s="70" t="s">
        <v>17320</v>
      </c>
      <c r="Z115" s="53">
        <v>10100</v>
      </c>
    </row>
    <row r="116" spans="1:26" s="49" customFormat="1" x14ac:dyDescent="0.25">
      <c r="A116" s="73">
        <v>691008442</v>
      </c>
      <c r="B116" s="73">
        <f t="shared" si="3"/>
        <v>691008442</v>
      </c>
      <c r="C116" s="73" t="s">
        <v>15610</v>
      </c>
      <c r="D116" s="68">
        <v>1</v>
      </c>
      <c r="E116" s="48">
        <f t="shared" si="4"/>
        <v>3935591</v>
      </c>
      <c r="F116" s="57" t="s">
        <v>9</v>
      </c>
      <c r="G116" s="57" t="s">
        <v>15460</v>
      </c>
      <c r="H116" s="51">
        <v>25</v>
      </c>
      <c r="I116" s="51" t="s">
        <v>17309</v>
      </c>
      <c r="J116" s="69">
        <v>27.49</v>
      </c>
      <c r="K116" s="69">
        <f t="shared" si="5"/>
        <v>687.25</v>
      </c>
      <c r="L116" s="90">
        <v>25</v>
      </c>
      <c r="M116" s="51">
        <f>VLOOKUP(A:A,'[1]Příloha k protokolu'!$F:$J,5,0)</f>
        <v>0</v>
      </c>
      <c r="N116" s="62" t="s">
        <v>15611</v>
      </c>
      <c r="O116" s="52" t="s">
        <v>15491</v>
      </c>
      <c r="P116" s="52">
        <v>3374</v>
      </c>
      <c r="Q116" s="52" t="s">
        <v>15612</v>
      </c>
      <c r="R116" s="52" t="s">
        <v>15463</v>
      </c>
      <c r="S116" s="49" t="s">
        <v>21334</v>
      </c>
      <c r="V116" s="50" t="s">
        <v>17314</v>
      </c>
      <c r="W116" s="50" t="s">
        <v>15463</v>
      </c>
      <c r="X116" s="50" t="s">
        <v>14742</v>
      </c>
      <c r="Y116" s="70" t="s">
        <v>17320</v>
      </c>
      <c r="Z116" s="53">
        <v>10800</v>
      </c>
    </row>
    <row r="117" spans="1:26" s="49" customFormat="1" x14ac:dyDescent="0.25">
      <c r="A117" s="73">
        <v>691009619</v>
      </c>
      <c r="B117" s="73">
        <f t="shared" si="3"/>
        <v>691009619</v>
      </c>
      <c r="C117" s="73" t="s">
        <v>15613</v>
      </c>
      <c r="D117" s="68">
        <v>1</v>
      </c>
      <c r="E117" s="48">
        <f t="shared" si="4"/>
        <v>4235380</v>
      </c>
      <c r="F117" s="57" t="s">
        <v>9</v>
      </c>
      <c r="G117" s="57" t="s">
        <v>15460</v>
      </c>
      <c r="H117" s="51">
        <v>250</v>
      </c>
      <c r="I117" s="51" t="s">
        <v>17309</v>
      </c>
      <c r="J117" s="69">
        <v>27.49</v>
      </c>
      <c r="K117" s="69">
        <f t="shared" si="5"/>
        <v>6872.5</v>
      </c>
      <c r="L117" s="90">
        <v>250</v>
      </c>
      <c r="M117" s="51">
        <f>VLOOKUP(A:A,'[1]Příloha k protokolu'!$F:$J,5,0)</f>
        <v>0</v>
      </c>
      <c r="N117" s="62" t="s">
        <v>15614</v>
      </c>
      <c r="O117" s="52" t="s">
        <v>15571</v>
      </c>
      <c r="P117" s="52">
        <v>54</v>
      </c>
      <c r="Q117" s="52">
        <v>10</v>
      </c>
      <c r="R117" s="52" t="s">
        <v>15463</v>
      </c>
      <c r="S117" s="49" t="s">
        <v>21334</v>
      </c>
      <c r="V117" s="50" t="s">
        <v>17314</v>
      </c>
      <c r="W117" s="50" t="s">
        <v>15463</v>
      </c>
      <c r="X117" s="50" t="s">
        <v>14742</v>
      </c>
      <c r="Y117" s="70" t="s">
        <v>17320</v>
      </c>
      <c r="Z117" s="53">
        <v>10100</v>
      </c>
    </row>
    <row r="118" spans="1:26" s="49" customFormat="1" x14ac:dyDescent="0.25">
      <c r="A118" s="73">
        <v>691011273</v>
      </c>
      <c r="B118" s="73">
        <f t="shared" si="3"/>
        <v>691011273</v>
      </c>
      <c r="C118" s="73" t="s">
        <v>17360</v>
      </c>
      <c r="D118" s="68">
        <v>1</v>
      </c>
      <c r="E118" s="48">
        <f t="shared" si="4"/>
        <v>1899635</v>
      </c>
      <c r="F118" s="57" t="s">
        <v>9</v>
      </c>
      <c r="G118" s="57" t="s">
        <v>15460</v>
      </c>
      <c r="H118" s="51">
        <v>0</v>
      </c>
      <c r="I118" s="51" t="s">
        <v>17309</v>
      </c>
      <c r="J118" s="69">
        <v>27.49</v>
      </c>
      <c r="K118" s="69">
        <f t="shared" si="5"/>
        <v>0</v>
      </c>
      <c r="L118" s="90">
        <v>275</v>
      </c>
      <c r="M118" s="51">
        <f>VLOOKUP(A:A,'[1]Příloha k protokolu'!$F:$J,5,0)</f>
        <v>275</v>
      </c>
      <c r="N118" s="62" t="s">
        <v>17361</v>
      </c>
      <c r="O118" s="52" t="s">
        <v>17362</v>
      </c>
      <c r="P118" s="52">
        <v>3419</v>
      </c>
      <c r="Q118" s="52" t="s">
        <v>17363</v>
      </c>
      <c r="R118" s="52" t="s">
        <v>15463</v>
      </c>
      <c r="S118" s="49" t="s">
        <v>21334</v>
      </c>
      <c r="V118" s="50" t="s">
        <v>17314</v>
      </c>
      <c r="W118" s="50" t="s">
        <v>15463</v>
      </c>
      <c r="X118" s="50" t="s">
        <v>14742</v>
      </c>
      <c r="Y118" s="70" t="s">
        <v>17320</v>
      </c>
      <c r="Z118" s="53">
        <v>10000</v>
      </c>
    </row>
    <row r="119" spans="1:26" s="49" customFormat="1" x14ac:dyDescent="0.25">
      <c r="A119" s="73">
        <v>691011320</v>
      </c>
      <c r="B119" s="73">
        <f t="shared" si="3"/>
        <v>691011320</v>
      </c>
      <c r="C119" s="73" t="s">
        <v>17364</v>
      </c>
      <c r="D119" s="68">
        <v>1</v>
      </c>
      <c r="E119" s="48">
        <f t="shared" si="4"/>
        <v>4101600</v>
      </c>
      <c r="F119" s="57" t="s">
        <v>9</v>
      </c>
      <c r="G119" s="57" t="s">
        <v>15460</v>
      </c>
      <c r="H119" s="51">
        <v>25</v>
      </c>
      <c r="I119" s="51" t="s">
        <v>17309</v>
      </c>
      <c r="J119" s="69">
        <v>27.49</v>
      </c>
      <c r="K119" s="69">
        <f t="shared" si="5"/>
        <v>687.25</v>
      </c>
      <c r="L119" s="90">
        <v>25</v>
      </c>
      <c r="M119" s="51">
        <f>VLOOKUP(A:A,'[1]Příloha k protokolu'!$F:$J,5,0)</f>
        <v>0</v>
      </c>
      <c r="N119" s="62" t="s">
        <v>17365</v>
      </c>
      <c r="O119" s="52" t="s">
        <v>17366</v>
      </c>
      <c r="P119" s="52">
        <v>106</v>
      </c>
      <c r="Q119" s="52">
        <v>5</v>
      </c>
      <c r="R119" s="52" t="s">
        <v>15463</v>
      </c>
      <c r="S119" s="49" t="s">
        <v>21334</v>
      </c>
      <c r="V119" s="50" t="s">
        <v>17314</v>
      </c>
      <c r="W119" s="50" t="s">
        <v>15463</v>
      </c>
      <c r="X119" s="50" t="s">
        <v>14742</v>
      </c>
      <c r="Y119" s="70" t="s">
        <v>17320</v>
      </c>
      <c r="Z119" s="53">
        <v>10400</v>
      </c>
    </row>
    <row r="120" spans="1:26" s="49" customFormat="1" x14ac:dyDescent="0.25">
      <c r="A120" s="73">
        <v>691013543</v>
      </c>
      <c r="B120" s="73">
        <f t="shared" si="3"/>
        <v>691013543</v>
      </c>
      <c r="C120" s="73" t="s">
        <v>15615</v>
      </c>
      <c r="D120" s="68">
        <v>1</v>
      </c>
      <c r="E120" s="48">
        <f t="shared" si="4"/>
        <v>7341415</v>
      </c>
      <c r="F120" s="57" t="s">
        <v>9</v>
      </c>
      <c r="G120" s="57" t="s">
        <v>15460</v>
      </c>
      <c r="H120" s="51">
        <v>200</v>
      </c>
      <c r="I120" s="51" t="s">
        <v>17309</v>
      </c>
      <c r="J120" s="69">
        <v>27.49</v>
      </c>
      <c r="K120" s="69">
        <f t="shared" si="5"/>
        <v>5498</v>
      </c>
      <c r="L120" s="90">
        <v>200</v>
      </c>
      <c r="M120" s="51">
        <f>VLOOKUP(A:A,'[1]Příloha k protokolu'!$F:$J,5,0)</f>
        <v>0</v>
      </c>
      <c r="N120" s="62" t="s">
        <v>15616</v>
      </c>
      <c r="O120" s="52" t="s">
        <v>15617</v>
      </c>
      <c r="P120" s="52">
        <v>1658</v>
      </c>
      <c r="Q120" s="52">
        <v>48</v>
      </c>
      <c r="R120" s="52" t="s">
        <v>15463</v>
      </c>
      <c r="S120" s="49" t="s">
        <v>21334</v>
      </c>
      <c r="V120" s="50" t="s">
        <v>17314</v>
      </c>
      <c r="W120" s="50" t="s">
        <v>15463</v>
      </c>
      <c r="X120" s="50" t="s">
        <v>14742</v>
      </c>
      <c r="Y120" s="70" t="s">
        <v>17320</v>
      </c>
      <c r="Z120" s="53">
        <v>10600</v>
      </c>
    </row>
    <row r="121" spans="1:26" s="49" customFormat="1" x14ac:dyDescent="0.25">
      <c r="A121" s="73">
        <v>691013560</v>
      </c>
      <c r="B121" s="73">
        <f t="shared" si="3"/>
        <v>691013560</v>
      </c>
      <c r="C121" s="73" t="s">
        <v>15618</v>
      </c>
      <c r="D121" s="68">
        <v>1</v>
      </c>
      <c r="E121" s="48">
        <f t="shared" si="4"/>
        <v>7844468</v>
      </c>
      <c r="F121" s="57" t="s">
        <v>9</v>
      </c>
      <c r="G121" s="57" t="s">
        <v>15460</v>
      </c>
      <c r="H121" s="51">
        <v>25</v>
      </c>
      <c r="I121" s="51" t="s">
        <v>17309</v>
      </c>
      <c r="J121" s="69">
        <v>27.49</v>
      </c>
      <c r="K121" s="69">
        <f t="shared" si="5"/>
        <v>687.25</v>
      </c>
      <c r="L121" s="90">
        <v>25</v>
      </c>
      <c r="M121" s="51">
        <f>VLOOKUP(A:A,'[1]Příloha k protokolu'!$F:$J,5,0)</f>
        <v>0</v>
      </c>
      <c r="N121" s="62" t="s">
        <v>15619</v>
      </c>
      <c r="O121" s="52" t="s">
        <v>15617</v>
      </c>
      <c r="P121" s="52">
        <v>1658</v>
      </c>
      <c r="Q121" s="52">
        <v>48</v>
      </c>
      <c r="R121" s="52" t="s">
        <v>15463</v>
      </c>
      <c r="S121" s="49" t="s">
        <v>21334</v>
      </c>
      <c r="V121" s="50" t="s">
        <v>17314</v>
      </c>
      <c r="W121" s="50" t="s">
        <v>15463</v>
      </c>
      <c r="X121" s="50" t="s">
        <v>14742</v>
      </c>
      <c r="Y121" s="70" t="s">
        <v>17320</v>
      </c>
      <c r="Z121" s="53">
        <v>10600</v>
      </c>
    </row>
    <row r="122" spans="1:26" s="49" customFormat="1" x14ac:dyDescent="0.25">
      <c r="A122" s="73">
        <v>600036332</v>
      </c>
      <c r="B122" s="73">
        <f t="shared" si="3"/>
        <v>600036332</v>
      </c>
      <c r="C122" s="73" t="s">
        <v>15620</v>
      </c>
      <c r="D122" s="68">
        <v>1</v>
      </c>
      <c r="E122" s="48">
        <f t="shared" si="4"/>
        <v>47611570</v>
      </c>
      <c r="F122" s="57" t="s">
        <v>9</v>
      </c>
      <c r="G122" s="57" t="s">
        <v>15621</v>
      </c>
      <c r="H122" s="51">
        <v>0</v>
      </c>
      <c r="I122" s="51" t="s">
        <v>17309</v>
      </c>
      <c r="J122" s="69">
        <v>27.49</v>
      </c>
      <c r="K122" s="69">
        <f t="shared" si="5"/>
        <v>0</v>
      </c>
      <c r="L122" s="90">
        <v>25</v>
      </c>
      <c r="M122" s="51">
        <f>VLOOKUP(A:A,'[1]Příloha k protokolu'!$F:$J,5,0)</f>
        <v>25</v>
      </c>
      <c r="N122" s="62" t="s">
        <v>15622</v>
      </c>
      <c r="O122" s="52" t="s">
        <v>15623</v>
      </c>
      <c r="P122" s="52">
        <v>2119</v>
      </c>
      <c r="Q122" s="52">
        <v>1</v>
      </c>
      <c r="R122" s="52" t="s">
        <v>15624</v>
      </c>
      <c r="S122" s="49" t="s">
        <v>21333</v>
      </c>
      <c r="V122" s="50" t="s">
        <v>17367</v>
      </c>
      <c r="W122" s="50" t="s">
        <v>17368</v>
      </c>
      <c r="X122" s="50" t="s">
        <v>14740</v>
      </c>
      <c r="Y122" s="70" t="s">
        <v>17320</v>
      </c>
      <c r="Z122" s="53">
        <v>14900</v>
      </c>
    </row>
    <row r="123" spans="1:26" s="49" customFormat="1" x14ac:dyDescent="0.25">
      <c r="A123" s="73">
        <v>600021327</v>
      </c>
      <c r="B123" s="73">
        <f t="shared" si="3"/>
        <v>600021327</v>
      </c>
      <c r="C123" s="73" t="s">
        <v>15625</v>
      </c>
      <c r="D123" s="68">
        <v>1</v>
      </c>
      <c r="E123" s="48">
        <f t="shared" si="4"/>
        <v>70922306</v>
      </c>
      <c r="F123" s="57" t="s">
        <v>9</v>
      </c>
      <c r="G123" s="57" t="s">
        <v>15621</v>
      </c>
      <c r="H123" s="51">
        <v>300</v>
      </c>
      <c r="I123" s="51" t="s">
        <v>17309</v>
      </c>
      <c r="J123" s="69">
        <v>27.49</v>
      </c>
      <c r="K123" s="69">
        <f t="shared" si="5"/>
        <v>8247</v>
      </c>
      <c r="L123" s="90">
        <v>300</v>
      </c>
      <c r="M123" s="51">
        <f>VLOOKUP(A:A,'[1]Příloha k protokolu'!$F:$J,5,0)</f>
        <v>0</v>
      </c>
      <c r="N123" s="62" t="s">
        <v>15626</v>
      </c>
      <c r="O123" s="52" t="s">
        <v>15627</v>
      </c>
      <c r="P123" s="52">
        <v>1501</v>
      </c>
      <c r="Q123" s="52">
        <v>12</v>
      </c>
      <c r="R123" s="52" t="s">
        <v>15624</v>
      </c>
      <c r="S123" s="49" t="s">
        <v>21333</v>
      </c>
      <c r="V123" s="50" t="s">
        <v>17314</v>
      </c>
      <c r="W123" s="50" t="s">
        <v>17368</v>
      </c>
      <c r="X123" s="50" t="s">
        <v>14738</v>
      </c>
      <c r="Y123" s="70" t="s">
        <v>17320</v>
      </c>
      <c r="Z123" s="53">
        <v>14900</v>
      </c>
    </row>
    <row r="124" spans="1:26" s="49" customFormat="1" x14ac:dyDescent="0.25">
      <c r="A124" s="73">
        <v>600020916</v>
      </c>
      <c r="B124" s="73">
        <f t="shared" si="3"/>
        <v>600020916</v>
      </c>
      <c r="C124" s="73" t="s">
        <v>15628</v>
      </c>
      <c r="D124" s="68">
        <v>1</v>
      </c>
      <c r="E124" s="48">
        <f t="shared" si="4"/>
        <v>48135411</v>
      </c>
      <c r="F124" s="57" t="s">
        <v>9</v>
      </c>
      <c r="G124" s="57" t="s">
        <v>15621</v>
      </c>
      <c r="H124" s="51">
        <v>525</v>
      </c>
      <c r="I124" s="51" t="s">
        <v>17309</v>
      </c>
      <c r="J124" s="69">
        <v>27.49</v>
      </c>
      <c r="K124" s="69">
        <f t="shared" si="5"/>
        <v>14432.25</v>
      </c>
      <c r="L124" s="90">
        <v>525</v>
      </c>
      <c r="M124" s="51">
        <f>VLOOKUP(A:A,'[1]Příloha k protokolu'!$F:$J,5,0)</f>
        <v>0</v>
      </c>
      <c r="N124" s="62" t="s">
        <v>15629</v>
      </c>
      <c r="O124" s="52" t="s">
        <v>15630</v>
      </c>
      <c r="P124" s="52">
        <v>576</v>
      </c>
      <c r="Q124" s="52">
        <v>17</v>
      </c>
      <c r="R124" s="52" t="s">
        <v>15624</v>
      </c>
      <c r="S124" s="49" t="s">
        <v>21333</v>
      </c>
      <c r="V124" s="50" t="s">
        <v>17314</v>
      </c>
      <c r="W124" s="50" t="s">
        <v>17368</v>
      </c>
      <c r="X124" s="50" t="s">
        <v>14738</v>
      </c>
      <c r="Y124" s="70" t="s">
        <v>17320</v>
      </c>
      <c r="Z124" s="53">
        <v>14900</v>
      </c>
    </row>
    <row r="125" spans="1:26" s="49" customFormat="1" x14ac:dyDescent="0.25">
      <c r="A125" s="73">
        <v>600005208</v>
      </c>
      <c r="B125" s="73">
        <f t="shared" si="3"/>
        <v>600005208</v>
      </c>
      <c r="C125" s="73" t="s">
        <v>15631</v>
      </c>
      <c r="D125" s="68">
        <v>1</v>
      </c>
      <c r="E125" s="48">
        <f t="shared" si="4"/>
        <v>49366629</v>
      </c>
      <c r="F125" s="57" t="s">
        <v>9</v>
      </c>
      <c r="G125" s="57" t="s">
        <v>15621</v>
      </c>
      <c r="H125" s="51">
        <v>750</v>
      </c>
      <c r="I125" s="51" t="s">
        <v>17309</v>
      </c>
      <c r="J125" s="69">
        <v>27.49</v>
      </c>
      <c r="K125" s="69">
        <f t="shared" si="5"/>
        <v>20617.5</v>
      </c>
      <c r="L125" s="90">
        <v>750</v>
      </c>
      <c r="M125" s="51">
        <f>VLOOKUP(A:A,'[1]Příloha k protokolu'!$F:$J,5,0)</f>
        <v>0</v>
      </c>
      <c r="N125" s="62" t="s">
        <v>15632</v>
      </c>
      <c r="O125" s="52" t="s">
        <v>15633</v>
      </c>
      <c r="P125" s="52">
        <v>1500</v>
      </c>
      <c r="Q125" s="52">
        <v>50</v>
      </c>
      <c r="R125" s="52" t="s">
        <v>15624</v>
      </c>
      <c r="S125" s="49" t="s">
        <v>21333</v>
      </c>
      <c r="V125" s="50" t="s">
        <v>17314</v>
      </c>
      <c r="W125" s="50" t="s">
        <v>17368</v>
      </c>
      <c r="X125" s="50" t="s">
        <v>14738</v>
      </c>
      <c r="Y125" s="70" t="s">
        <v>17320</v>
      </c>
      <c r="Z125" s="53">
        <v>14900</v>
      </c>
    </row>
    <row r="126" spans="1:26" s="49" customFormat="1" x14ac:dyDescent="0.25">
      <c r="A126" s="73">
        <v>600005275</v>
      </c>
      <c r="B126" s="73">
        <f t="shared" si="3"/>
        <v>600005275</v>
      </c>
      <c r="C126" s="73" t="s">
        <v>17369</v>
      </c>
      <c r="D126" s="68">
        <v>1</v>
      </c>
      <c r="E126" s="48">
        <f t="shared" si="4"/>
        <v>25140493</v>
      </c>
      <c r="F126" s="57" t="s">
        <v>9</v>
      </c>
      <c r="G126" s="57" t="s">
        <v>15621</v>
      </c>
      <c r="H126" s="51">
        <v>550</v>
      </c>
      <c r="I126" s="51" t="s">
        <v>17309</v>
      </c>
      <c r="J126" s="69">
        <v>27.49</v>
      </c>
      <c r="K126" s="69">
        <f t="shared" si="5"/>
        <v>15119.5</v>
      </c>
      <c r="L126" s="90">
        <v>550</v>
      </c>
      <c r="M126" s="51">
        <f>VLOOKUP(A:A,'[1]Příloha k protokolu'!$F:$J,5,0)</f>
        <v>0</v>
      </c>
      <c r="N126" s="62" t="s">
        <v>17370</v>
      </c>
      <c r="O126" s="52" t="s">
        <v>17371</v>
      </c>
      <c r="P126" s="52">
        <v>814</v>
      </c>
      <c r="Q126" s="52">
        <v>2</v>
      </c>
      <c r="R126" s="52" t="s">
        <v>15624</v>
      </c>
      <c r="S126" s="49" t="s">
        <v>21334</v>
      </c>
      <c r="V126" s="50" t="s">
        <v>17314</v>
      </c>
      <c r="W126" s="50" t="s">
        <v>17368</v>
      </c>
      <c r="X126" s="50" t="s">
        <v>14742</v>
      </c>
      <c r="Y126" s="70" t="s">
        <v>17320</v>
      </c>
      <c r="Z126" s="53">
        <v>14200</v>
      </c>
    </row>
    <row r="127" spans="1:26" s="49" customFormat="1" ht="30" x14ac:dyDescent="0.25">
      <c r="A127" s="73">
        <v>600005305</v>
      </c>
      <c r="B127" s="73">
        <f t="shared" si="3"/>
        <v>600005305</v>
      </c>
      <c r="C127" s="73" t="s">
        <v>15634</v>
      </c>
      <c r="D127" s="68">
        <v>1</v>
      </c>
      <c r="E127" s="48">
        <f t="shared" si="4"/>
        <v>25147846</v>
      </c>
      <c r="F127" s="57" t="s">
        <v>9</v>
      </c>
      <c r="G127" s="57" t="s">
        <v>15621</v>
      </c>
      <c r="H127" s="51">
        <v>725</v>
      </c>
      <c r="I127" s="51" t="s">
        <v>17309</v>
      </c>
      <c r="J127" s="69">
        <v>27.49</v>
      </c>
      <c r="K127" s="69">
        <f t="shared" si="5"/>
        <v>19930.25</v>
      </c>
      <c r="L127" s="90">
        <v>725</v>
      </c>
      <c r="M127" s="51">
        <f>VLOOKUP(A:A,'[1]Příloha k protokolu'!$F:$J,5,0)</f>
        <v>0</v>
      </c>
      <c r="N127" s="62" t="s">
        <v>15635</v>
      </c>
      <c r="O127" s="52" t="s">
        <v>15636</v>
      </c>
      <c r="P127" s="52">
        <v>1860</v>
      </c>
      <c r="Q127" s="52">
        <v>1</v>
      </c>
      <c r="R127" s="52" t="s">
        <v>15624</v>
      </c>
      <c r="S127" s="49" t="s">
        <v>21334</v>
      </c>
      <c r="V127" s="50" t="s">
        <v>17314</v>
      </c>
      <c r="W127" s="50" t="s">
        <v>17368</v>
      </c>
      <c r="X127" s="50" t="s">
        <v>14742</v>
      </c>
      <c r="Y127" s="70" t="s">
        <v>17320</v>
      </c>
      <c r="Z127" s="53">
        <v>14800</v>
      </c>
    </row>
    <row r="128" spans="1:26" s="49" customFormat="1" x14ac:dyDescent="0.25">
      <c r="A128" s="73">
        <v>600005356</v>
      </c>
      <c r="B128" s="73">
        <f t="shared" si="3"/>
        <v>600005356</v>
      </c>
      <c r="C128" s="73" t="s">
        <v>15637</v>
      </c>
      <c r="D128" s="68">
        <v>1</v>
      </c>
      <c r="E128" s="48">
        <f t="shared" si="4"/>
        <v>25604325</v>
      </c>
      <c r="F128" s="57" t="s">
        <v>9</v>
      </c>
      <c r="G128" s="57" t="s">
        <v>15621</v>
      </c>
      <c r="H128" s="51">
        <v>275</v>
      </c>
      <c r="I128" s="51" t="s">
        <v>17309</v>
      </c>
      <c r="J128" s="69">
        <v>27.49</v>
      </c>
      <c r="K128" s="69">
        <f t="shared" si="5"/>
        <v>7559.75</v>
      </c>
      <c r="L128" s="90">
        <v>275</v>
      </c>
      <c r="M128" s="51">
        <f>VLOOKUP(A:A,'[1]Příloha k protokolu'!$F:$J,5,0)</f>
        <v>0</v>
      </c>
      <c r="N128" s="62" t="s">
        <v>15638</v>
      </c>
      <c r="O128" s="52" t="s">
        <v>15639</v>
      </c>
      <c r="P128" s="52">
        <v>674</v>
      </c>
      <c r="Q128" s="52">
        <v>2</v>
      </c>
      <c r="R128" s="52" t="s">
        <v>15624</v>
      </c>
      <c r="S128" s="49" t="s">
        <v>21334</v>
      </c>
      <c r="V128" s="50" t="s">
        <v>17314</v>
      </c>
      <c r="W128" s="50" t="s">
        <v>17368</v>
      </c>
      <c r="X128" s="50" t="s">
        <v>14742</v>
      </c>
      <c r="Y128" s="70" t="s">
        <v>17320</v>
      </c>
      <c r="Z128" s="53">
        <v>14900</v>
      </c>
    </row>
    <row r="129" spans="1:26" s="49" customFormat="1" ht="30" x14ac:dyDescent="0.25">
      <c r="A129" s="73">
        <v>600005364</v>
      </c>
      <c r="B129" s="73">
        <f t="shared" si="3"/>
        <v>600005364</v>
      </c>
      <c r="C129" s="73" t="s">
        <v>15640</v>
      </c>
      <c r="D129" s="68">
        <v>1</v>
      </c>
      <c r="E129" s="48">
        <f t="shared" si="4"/>
        <v>25607375</v>
      </c>
      <c r="F129" s="57" t="s">
        <v>9</v>
      </c>
      <c r="G129" s="57" t="s">
        <v>15621</v>
      </c>
      <c r="H129" s="51">
        <v>1150</v>
      </c>
      <c r="I129" s="51" t="s">
        <v>17309</v>
      </c>
      <c r="J129" s="69">
        <v>27.49</v>
      </c>
      <c r="K129" s="69">
        <f t="shared" si="5"/>
        <v>31613.5</v>
      </c>
      <c r="L129" s="90">
        <v>1150</v>
      </c>
      <c r="M129" s="51">
        <f>VLOOKUP(A:A,'[1]Příloha k protokolu'!$F:$J,5,0)</f>
        <v>0</v>
      </c>
      <c r="N129" s="62" t="s">
        <v>15641</v>
      </c>
      <c r="O129" s="52" t="s">
        <v>15642</v>
      </c>
      <c r="P129" s="52">
        <v>1646</v>
      </c>
      <c r="Q129" s="52">
        <v>1</v>
      </c>
      <c r="R129" s="52" t="s">
        <v>15624</v>
      </c>
      <c r="S129" s="49" t="s">
        <v>21334</v>
      </c>
      <c r="V129" s="50" t="s">
        <v>17314</v>
      </c>
      <c r="W129" s="50" t="s">
        <v>17368</v>
      </c>
      <c r="X129" s="50" t="s">
        <v>14742</v>
      </c>
      <c r="Y129" s="70" t="s">
        <v>17320</v>
      </c>
      <c r="Z129" s="53">
        <v>14900</v>
      </c>
    </row>
    <row r="130" spans="1:26" s="49" customFormat="1" x14ac:dyDescent="0.25">
      <c r="A130" s="73">
        <v>600001121</v>
      </c>
      <c r="B130" s="73">
        <f t="shared" si="3"/>
        <v>600001121</v>
      </c>
      <c r="C130" s="73" t="s">
        <v>15643</v>
      </c>
      <c r="D130" s="68">
        <v>1</v>
      </c>
      <c r="E130" s="48">
        <f t="shared" si="4"/>
        <v>25612778</v>
      </c>
      <c r="F130" s="57" t="s">
        <v>9</v>
      </c>
      <c r="G130" s="57" t="s">
        <v>15621</v>
      </c>
      <c r="H130" s="51">
        <v>300</v>
      </c>
      <c r="I130" s="51" t="s">
        <v>17309</v>
      </c>
      <c r="J130" s="69">
        <v>27.49</v>
      </c>
      <c r="K130" s="69">
        <f t="shared" si="5"/>
        <v>8247</v>
      </c>
      <c r="L130" s="90">
        <v>300</v>
      </c>
      <c r="M130" s="51">
        <f>VLOOKUP(A:A,'[1]Příloha k protokolu'!$F:$J,5,0)</f>
        <v>0</v>
      </c>
      <c r="N130" s="62" t="s">
        <v>15644</v>
      </c>
      <c r="O130" s="52" t="s">
        <v>15645</v>
      </c>
      <c r="P130" s="52">
        <v>1863</v>
      </c>
      <c r="Q130" s="52">
        <v>44</v>
      </c>
      <c r="R130" s="52" t="s">
        <v>15624</v>
      </c>
      <c r="S130" s="49" t="s">
        <v>21334</v>
      </c>
      <c r="V130" s="50" t="s">
        <v>17314</v>
      </c>
      <c r="W130" s="50" t="s">
        <v>17368</v>
      </c>
      <c r="X130" s="50" t="s">
        <v>14742</v>
      </c>
      <c r="Y130" s="70" t="s">
        <v>17320</v>
      </c>
      <c r="Z130" s="53">
        <v>14900</v>
      </c>
    </row>
    <row r="131" spans="1:26" s="49" customFormat="1" x14ac:dyDescent="0.25">
      <c r="A131" s="73">
        <v>600036367</v>
      </c>
      <c r="B131" s="73">
        <f t="shared" si="3"/>
        <v>600036367</v>
      </c>
      <c r="C131" s="73" t="s">
        <v>15646</v>
      </c>
      <c r="D131" s="68">
        <v>1</v>
      </c>
      <c r="E131" s="48">
        <f t="shared" si="4"/>
        <v>63833352</v>
      </c>
      <c r="F131" s="57" t="s">
        <v>9</v>
      </c>
      <c r="G131" s="57" t="s">
        <v>15621</v>
      </c>
      <c r="H131" s="51">
        <v>0</v>
      </c>
      <c r="I131" s="51" t="s">
        <v>17309</v>
      </c>
      <c r="J131" s="69">
        <v>27.49</v>
      </c>
      <c r="K131" s="69">
        <f t="shared" si="5"/>
        <v>0</v>
      </c>
      <c r="L131" s="90">
        <v>100</v>
      </c>
      <c r="M131" s="51">
        <f>VLOOKUP(A:A,'[1]Příloha k protokolu'!$F:$J,5,0)</f>
        <v>100</v>
      </c>
      <c r="N131" s="62" t="s">
        <v>15647</v>
      </c>
      <c r="O131" s="52" t="s">
        <v>15648</v>
      </c>
      <c r="P131" s="52">
        <v>671</v>
      </c>
      <c r="Q131" s="52">
        <v>2</v>
      </c>
      <c r="R131" s="52" t="s">
        <v>15624</v>
      </c>
      <c r="S131" s="49" t="s">
        <v>21333</v>
      </c>
      <c r="V131" s="50" t="s">
        <v>17367</v>
      </c>
      <c r="W131" s="50" t="s">
        <v>17368</v>
      </c>
      <c r="X131" s="50" t="s">
        <v>14740</v>
      </c>
      <c r="Y131" s="70" t="s">
        <v>17320</v>
      </c>
      <c r="Z131" s="53">
        <v>14900</v>
      </c>
    </row>
    <row r="132" spans="1:26" s="49" customFormat="1" x14ac:dyDescent="0.25">
      <c r="A132" s="73">
        <v>600036855</v>
      </c>
      <c r="B132" s="73">
        <f t="shared" ref="B132:B195" si="6">A132/1</f>
        <v>600036855</v>
      </c>
      <c r="C132" s="73" t="s">
        <v>15649</v>
      </c>
      <c r="D132" s="68">
        <v>1</v>
      </c>
      <c r="E132" s="48">
        <f t="shared" ref="E132:E195" si="7">C132/1</f>
        <v>64936350</v>
      </c>
      <c r="F132" s="57" t="s">
        <v>9</v>
      </c>
      <c r="G132" s="57" t="s">
        <v>15621</v>
      </c>
      <c r="H132" s="51">
        <v>0</v>
      </c>
      <c r="I132" s="51" t="s">
        <v>17309</v>
      </c>
      <c r="J132" s="69">
        <v>27.49</v>
      </c>
      <c r="K132" s="69">
        <f t="shared" ref="K132:K195" si="8">H132*J132</f>
        <v>0</v>
      </c>
      <c r="L132" s="90">
        <v>50</v>
      </c>
      <c r="M132" s="51">
        <f>VLOOKUP(A:A,'[1]Příloha k protokolu'!$F:$J,5,0)</f>
        <v>50</v>
      </c>
      <c r="N132" s="62" t="s">
        <v>15650</v>
      </c>
      <c r="O132" s="52" t="s">
        <v>62</v>
      </c>
      <c r="P132" s="52">
        <v>2145</v>
      </c>
      <c r="Q132" s="52">
        <v>2</v>
      </c>
      <c r="R132" s="52" t="s">
        <v>15624</v>
      </c>
      <c r="S132" s="49" t="s">
        <v>21333</v>
      </c>
      <c r="V132" s="50" t="s">
        <v>17367</v>
      </c>
      <c r="W132" s="50" t="s">
        <v>17368</v>
      </c>
      <c r="X132" s="50" t="s">
        <v>14740</v>
      </c>
      <c r="Y132" s="70" t="s">
        <v>17320</v>
      </c>
      <c r="Z132" s="53">
        <v>14800</v>
      </c>
    </row>
    <row r="133" spans="1:26" s="49" customFormat="1" x14ac:dyDescent="0.25">
      <c r="A133" s="73">
        <v>600036880</v>
      </c>
      <c r="B133" s="73">
        <f t="shared" si="6"/>
        <v>600036880</v>
      </c>
      <c r="C133" s="73" t="s">
        <v>15651</v>
      </c>
      <c r="D133" s="68">
        <v>1</v>
      </c>
      <c r="E133" s="48">
        <f t="shared" si="7"/>
        <v>64936368</v>
      </c>
      <c r="F133" s="57" t="s">
        <v>9</v>
      </c>
      <c r="G133" s="57" t="s">
        <v>15621</v>
      </c>
      <c r="H133" s="51">
        <v>0</v>
      </c>
      <c r="I133" s="51" t="s">
        <v>17309</v>
      </c>
      <c r="J133" s="69">
        <v>27.49</v>
      </c>
      <c r="K133" s="69">
        <f t="shared" si="8"/>
        <v>0</v>
      </c>
      <c r="L133" s="90">
        <v>25</v>
      </c>
      <c r="M133" s="51">
        <f>VLOOKUP(A:A,'[1]Příloha k protokolu'!$F:$J,5,0)</f>
        <v>25</v>
      </c>
      <c r="N133" s="62" t="s">
        <v>15652</v>
      </c>
      <c r="O133" s="52" t="s">
        <v>15653</v>
      </c>
      <c r="P133" s="52">
        <v>2000</v>
      </c>
      <c r="Q133" s="52">
        <v>15</v>
      </c>
      <c r="R133" s="52" t="s">
        <v>15624</v>
      </c>
      <c r="S133" s="49" t="s">
        <v>21333</v>
      </c>
      <c r="V133" s="50" t="s">
        <v>17367</v>
      </c>
      <c r="W133" s="50" t="s">
        <v>17368</v>
      </c>
      <c r="X133" s="50" t="s">
        <v>14740</v>
      </c>
      <c r="Y133" s="70" t="s">
        <v>17320</v>
      </c>
      <c r="Z133" s="53">
        <v>14800</v>
      </c>
    </row>
    <row r="134" spans="1:26" s="49" customFormat="1" x14ac:dyDescent="0.25">
      <c r="A134" s="73">
        <v>600036936</v>
      </c>
      <c r="B134" s="73">
        <f t="shared" si="6"/>
        <v>600036936</v>
      </c>
      <c r="C134" s="73" t="s">
        <v>15654</v>
      </c>
      <c r="D134" s="68">
        <v>1</v>
      </c>
      <c r="E134" s="48">
        <f t="shared" si="7"/>
        <v>63108232</v>
      </c>
      <c r="F134" s="57" t="s">
        <v>9</v>
      </c>
      <c r="G134" s="57" t="s">
        <v>15621</v>
      </c>
      <c r="H134" s="51">
        <v>0</v>
      </c>
      <c r="I134" s="51" t="s">
        <v>17309</v>
      </c>
      <c r="J134" s="69">
        <v>27.49</v>
      </c>
      <c r="K134" s="69">
        <f t="shared" si="8"/>
        <v>0</v>
      </c>
      <c r="L134" s="90">
        <v>50</v>
      </c>
      <c r="M134" s="51">
        <f>VLOOKUP(A:A,'[1]Příloha k protokolu'!$F:$J,5,0)</f>
        <v>50</v>
      </c>
      <c r="N134" s="62" t="s">
        <v>15655</v>
      </c>
      <c r="O134" s="52" t="s">
        <v>15656</v>
      </c>
      <c r="P134" s="52">
        <v>518</v>
      </c>
      <c r="Q134" s="52">
        <v>14</v>
      </c>
      <c r="R134" s="52" t="s">
        <v>15624</v>
      </c>
      <c r="S134" s="49" t="s">
        <v>21333</v>
      </c>
      <c r="V134" s="50" t="s">
        <v>17367</v>
      </c>
      <c r="W134" s="50" t="s">
        <v>17368</v>
      </c>
      <c r="X134" s="50" t="s">
        <v>14740</v>
      </c>
      <c r="Y134" s="70" t="s">
        <v>17320</v>
      </c>
      <c r="Z134" s="53">
        <v>14900</v>
      </c>
    </row>
    <row r="135" spans="1:26" s="49" customFormat="1" x14ac:dyDescent="0.25">
      <c r="A135" s="73">
        <v>600036952</v>
      </c>
      <c r="B135" s="73">
        <f t="shared" si="6"/>
        <v>600036952</v>
      </c>
      <c r="C135" s="73" t="s">
        <v>15657</v>
      </c>
      <c r="D135" s="68">
        <v>1</v>
      </c>
      <c r="E135" s="48">
        <f t="shared" si="7"/>
        <v>65993373</v>
      </c>
      <c r="F135" s="57" t="s">
        <v>9</v>
      </c>
      <c r="G135" s="57" t="s">
        <v>15621</v>
      </c>
      <c r="H135" s="51">
        <v>50</v>
      </c>
      <c r="I135" s="51" t="s">
        <v>17309</v>
      </c>
      <c r="J135" s="69">
        <v>27.49</v>
      </c>
      <c r="K135" s="69">
        <f t="shared" si="8"/>
        <v>1374.5</v>
      </c>
      <c r="L135" s="90">
        <v>50</v>
      </c>
      <c r="M135" s="51">
        <f>VLOOKUP(A:A,'[1]Příloha k protokolu'!$F:$J,5,0)</f>
        <v>0</v>
      </c>
      <c r="N135" s="62" t="s">
        <v>15658</v>
      </c>
      <c r="O135" s="52" t="s">
        <v>15633</v>
      </c>
      <c r="P135" s="52">
        <v>1480</v>
      </c>
      <c r="Q135" s="52">
        <v>3</v>
      </c>
      <c r="R135" s="52" t="s">
        <v>15624</v>
      </c>
      <c r="S135" s="49" t="s">
        <v>21333</v>
      </c>
      <c r="V135" s="50" t="s">
        <v>17367</v>
      </c>
      <c r="W135" s="50" t="s">
        <v>17368</v>
      </c>
      <c r="X135" s="50" t="s">
        <v>14740</v>
      </c>
      <c r="Y135" s="70" t="s">
        <v>17320</v>
      </c>
      <c r="Z135" s="53">
        <v>14900</v>
      </c>
    </row>
    <row r="136" spans="1:26" s="49" customFormat="1" x14ac:dyDescent="0.25">
      <c r="A136" s="73">
        <v>600036294</v>
      </c>
      <c r="B136" s="73">
        <f t="shared" si="6"/>
        <v>600036294</v>
      </c>
      <c r="C136" s="73" t="s">
        <v>15659</v>
      </c>
      <c r="D136" s="68">
        <v>1</v>
      </c>
      <c r="E136" s="48">
        <f t="shared" si="7"/>
        <v>60447869</v>
      </c>
      <c r="F136" s="57" t="s">
        <v>9</v>
      </c>
      <c r="G136" s="57" t="s">
        <v>15621</v>
      </c>
      <c r="H136" s="51">
        <v>0</v>
      </c>
      <c r="I136" s="51" t="s">
        <v>17309</v>
      </c>
      <c r="J136" s="69">
        <v>27.49</v>
      </c>
      <c r="K136" s="69">
        <f t="shared" si="8"/>
        <v>0</v>
      </c>
      <c r="L136" s="90">
        <v>50</v>
      </c>
      <c r="M136" s="51">
        <f>VLOOKUP(A:A,'[1]Příloha k protokolu'!$F:$J,5,0)</f>
        <v>50</v>
      </c>
      <c r="N136" s="62" t="s">
        <v>15660</v>
      </c>
      <c r="O136" s="52" t="s">
        <v>15661</v>
      </c>
      <c r="P136" s="52">
        <v>1882</v>
      </c>
      <c r="Q136" s="52">
        <v>1</v>
      </c>
      <c r="R136" s="52" t="s">
        <v>15624</v>
      </c>
      <c r="S136" s="49" t="s">
        <v>21333</v>
      </c>
      <c r="V136" s="50" t="s">
        <v>17367</v>
      </c>
      <c r="W136" s="50" t="s">
        <v>17368</v>
      </c>
      <c r="X136" s="50" t="s">
        <v>14740</v>
      </c>
      <c r="Y136" s="70" t="s">
        <v>17320</v>
      </c>
      <c r="Z136" s="53">
        <v>14800</v>
      </c>
    </row>
    <row r="137" spans="1:26" s="49" customFormat="1" x14ac:dyDescent="0.25">
      <c r="A137" s="73">
        <v>600036243</v>
      </c>
      <c r="B137" s="73">
        <f t="shared" si="6"/>
        <v>600036243</v>
      </c>
      <c r="C137" s="73" t="s">
        <v>15662</v>
      </c>
      <c r="D137" s="68">
        <v>1</v>
      </c>
      <c r="E137" s="48">
        <f t="shared" si="7"/>
        <v>47611588</v>
      </c>
      <c r="F137" s="57" t="s">
        <v>9</v>
      </c>
      <c r="G137" s="57" t="s">
        <v>15621</v>
      </c>
      <c r="H137" s="51">
        <v>0</v>
      </c>
      <c r="I137" s="51" t="s">
        <v>17309</v>
      </c>
      <c r="J137" s="69">
        <v>27.49</v>
      </c>
      <c r="K137" s="69">
        <f t="shared" si="8"/>
        <v>0</v>
      </c>
      <c r="L137" s="90">
        <v>50</v>
      </c>
      <c r="M137" s="51">
        <f>VLOOKUP(A:A,'[1]Příloha k protokolu'!$F:$J,5,0)</f>
        <v>50</v>
      </c>
      <c r="N137" s="62" t="s">
        <v>15663</v>
      </c>
      <c r="O137" s="52" t="s">
        <v>15664</v>
      </c>
      <c r="P137" s="52">
        <v>536</v>
      </c>
      <c r="Q137" s="52">
        <v>2</v>
      </c>
      <c r="R137" s="52" t="s">
        <v>15624</v>
      </c>
      <c r="S137" s="49" t="s">
        <v>21333</v>
      </c>
      <c r="V137" s="50" t="s">
        <v>17367</v>
      </c>
      <c r="W137" s="50" t="s">
        <v>17368</v>
      </c>
      <c r="X137" s="50" t="s">
        <v>14740</v>
      </c>
      <c r="Y137" s="70" t="s">
        <v>17320</v>
      </c>
      <c r="Z137" s="53">
        <v>14900</v>
      </c>
    </row>
    <row r="138" spans="1:26" s="49" customFormat="1" x14ac:dyDescent="0.25">
      <c r="A138" s="73">
        <v>600036499</v>
      </c>
      <c r="B138" s="73">
        <f t="shared" si="6"/>
        <v>600036499</v>
      </c>
      <c r="C138" s="73" t="s">
        <v>15665</v>
      </c>
      <c r="D138" s="68">
        <v>1</v>
      </c>
      <c r="E138" s="48">
        <f t="shared" si="7"/>
        <v>63833387</v>
      </c>
      <c r="F138" s="57" t="s">
        <v>9</v>
      </c>
      <c r="G138" s="57" t="s">
        <v>15621</v>
      </c>
      <c r="H138" s="51">
        <v>50</v>
      </c>
      <c r="I138" s="51" t="s">
        <v>17309</v>
      </c>
      <c r="J138" s="69">
        <v>27.49</v>
      </c>
      <c r="K138" s="69">
        <f t="shared" si="8"/>
        <v>1374.5</v>
      </c>
      <c r="L138" s="90">
        <v>50</v>
      </c>
      <c r="M138" s="51">
        <f>VLOOKUP(A:A,'[1]Příloha k protokolu'!$F:$J,5,0)</f>
        <v>0</v>
      </c>
      <c r="N138" s="62" t="s">
        <v>15666</v>
      </c>
      <c r="O138" s="52" t="s">
        <v>15667</v>
      </c>
      <c r="P138" s="52">
        <v>1556</v>
      </c>
      <c r="Q138" s="52">
        <v>16</v>
      </c>
      <c r="R138" s="52" t="s">
        <v>15624</v>
      </c>
      <c r="S138" s="49" t="s">
        <v>21333</v>
      </c>
      <c r="V138" s="50" t="s">
        <v>17367</v>
      </c>
      <c r="W138" s="50" t="s">
        <v>17368</v>
      </c>
      <c r="X138" s="50" t="s">
        <v>14740</v>
      </c>
      <c r="Y138" s="70" t="s">
        <v>17320</v>
      </c>
      <c r="Z138" s="53">
        <v>14900</v>
      </c>
    </row>
    <row r="139" spans="1:26" s="49" customFormat="1" x14ac:dyDescent="0.25">
      <c r="A139" s="73">
        <v>600036618</v>
      </c>
      <c r="B139" s="73">
        <f t="shared" si="6"/>
        <v>600036618</v>
      </c>
      <c r="C139" s="73" t="s">
        <v>15668</v>
      </c>
      <c r="D139" s="68">
        <v>1</v>
      </c>
      <c r="E139" s="48">
        <f t="shared" si="7"/>
        <v>63108259</v>
      </c>
      <c r="F139" s="57" t="s">
        <v>9</v>
      </c>
      <c r="G139" s="57" t="s">
        <v>15621</v>
      </c>
      <c r="H139" s="51">
        <v>0</v>
      </c>
      <c r="I139" s="51" t="s">
        <v>17309</v>
      </c>
      <c r="J139" s="69">
        <v>27.49</v>
      </c>
      <c r="K139" s="69">
        <f t="shared" si="8"/>
        <v>0</v>
      </c>
      <c r="L139" s="90">
        <v>50</v>
      </c>
      <c r="M139" s="51">
        <f>VLOOKUP(A:A,'[1]Příloha k protokolu'!$F:$J,5,0)</f>
        <v>50</v>
      </c>
      <c r="N139" s="62" t="s">
        <v>15669</v>
      </c>
      <c r="O139" s="52" t="s">
        <v>15670</v>
      </c>
      <c r="P139" s="52">
        <v>1402</v>
      </c>
      <c r="Q139" s="52">
        <v>6</v>
      </c>
      <c r="R139" s="52" t="s">
        <v>15624</v>
      </c>
      <c r="S139" s="49" t="s">
        <v>21333</v>
      </c>
      <c r="V139" s="50" t="s">
        <v>17367</v>
      </c>
      <c r="W139" s="50" t="s">
        <v>17368</v>
      </c>
      <c r="X139" s="50" t="s">
        <v>14740</v>
      </c>
      <c r="Y139" s="70" t="s">
        <v>17320</v>
      </c>
      <c r="Z139" s="53">
        <v>14900</v>
      </c>
    </row>
    <row r="140" spans="1:26" s="49" customFormat="1" x14ac:dyDescent="0.25">
      <c r="A140" s="73">
        <v>600036685</v>
      </c>
      <c r="B140" s="73">
        <f t="shared" si="6"/>
        <v>600036685</v>
      </c>
      <c r="C140" s="73" t="s">
        <v>15671</v>
      </c>
      <c r="D140" s="68">
        <v>1</v>
      </c>
      <c r="E140" s="48">
        <f t="shared" si="7"/>
        <v>47611600</v>
      </c>
      <c r="F140" s="57" t="s">
        <v>9</v>
      </c>
      <c r="G140" s="57" t="s">
        <v>15621</v>
      </c>
      <c r="H140" s="51">
        <v>50</v>
      </c>
      <c r="I140" s="51" t="s">
        <v>17309</v>
      </c>
      <c r="J140" s="69">
        <v>27.49</v>
      </c>
      <c r="K140" s="69">
        <f t="shared" si="8"/>
        <v>1374.5</v>
      </c>
      <c r="L140" s="90">
        <v>50</v>
      </c>
      <c r="M140" s="51">
        <f>VLOOKUP(A:A,'[1]Příloha k protokolu'!$F:$J,5,0)</f>
        <v>0</v>
      </c>
      <c r="N140" s="62" t="s">
        <v>15672</v>
      </c>
      <c r="O140" s="52" t="s">
        <v>15673</v>
      </c>
      <c r="P140" s="52">
        <v>693</v>
      </c>
      <c r="Q140" s="52" t="s">
        <v>63</v>
      </c>
      <c r="R140" s="52" t="s">
        <v>15624</v>
      </c>
      <c r="S140" s="49" t="s">
        <v>21333</v>
      </c>
      <c r="V140" s="50" t="s">
        <v>17367</v>
      </c>
      <c r="W140" s="50" t="s">
        <v>17368</v>
      </c>
      <c r="X140" s="50" t="s">
        <v>14740</v>
      </c>
      <c r="Y140" s="70" t="s">
        <v>17320</v>
      </c>
      <c r="Z140" s="53">
        <v>14900</v>
      </c>
    </row>
    <row r="141" spans="1:26" s="49" customFormat="1" x14ac:dyDescent="0.25">
      <c r="A141" s="73">
        <v>600036707</v>
      </c>
      <c r="B141" s="73">
        <f t="shared" si="6"/>
        <v>600036707</v>
      </c>
      <c r="C141" s="73" t="s">
        <v>15674</v>
      </c>
      <c r="D141" s="68">
        <v>1</v>
      </c>
      <c r="E141" s="48">
        <f t="shared" si="7"/>
        <v>70991502</v>
      </c>
      <c r="F141" s="57" t="s">
        <v>9</v>
      </c>
      <c r="G141" s="57" t="s">
        <v>15621</v>
      </c>
      <c r="H141" s="51">
        <v>25</v>
      </c>
      <c r="I141" s="51" t="s">
        <v>17309</v>
      </c>
      <c r="J141" s="69">
        <v>27.49</v>
      </c>
      <c r="K141" s="69">
        <f t="shared" si="8"/>
        <v>687.25</v>
      </c>
      <c r="L141" s="90">
        <v>25</v>
      </c>
      <c r="M141" s="51">
        <f>VLOOKUP(A:A,'[1]Příloha k protokolu'!$F:$J,5,0)</f>
        <v>0</v>
      </c>
      <c r="N141" s="62" t="s">
        <v>15675</v>
      </c>
      <c r="O141" s="52" t="s">
        <v>15676</v>
      </c>
      <c r="P141" s="52">
        <v>186</v>
      </c>
      <c r="Q141" s="52"/>
      <c r="R141" s="52" t="s">
        <v>15624</v>
      </c>
      <c r="S141" s="49" t="s">
        <v>21333</v>
      </c>
      <c r="V141" s="50" t="s">
        <v>17367</v>
      </c>
      <c r="W141" s="50" t="s">
        <v>17368</v>
      </c>
      <c r="X141" s="50" t="s">
        <v>14740</v>
      </c>
      <c r="Y141" s="70" t="s">
        <v>17320</v>
      </c>
      <c r="Z141" s="53">
        <v>14900</v>
      </c>
    </row>
    <row r="142" spans="1:26" s="49" customFormat="1" x14ac:dyDescent="0.25">
      <c r="A142" s="73">
        <v>600037371</v>
      </c>
      <c r="B142" s="73">
        <f t="shared" si="6"/>
        <v>600037371</v>
      </c>
      <c r="C142" s="73" t="s">
        <v>15677</v>
      </c>
      <c r="D142" s="68">
        <v>1</v>
      </c>
      <c r="E142" s="48">
        <f t="shared" si="7"/>
        <v>60447354</v>
      </c>
      <c r="F142" s="57" t="s">
        <v>9</v>
      </c>
      <c r="G142" s="57" t="s">
        <v>15621</v>
      </c>
      <c r="H142" s="51">
        <v>225</v>
      </c>
      <c r="I142" s="51" t="s">
        <v>17309</v>
      </c>
      <c r="J142" s="69">
        <v>27.49</v>
      </c>
      <c r="K142" s="69">
        <f t="shared" si="8"/>
        <v>6185.25</v>
      </c>
      <c r="L142" s="90">
        <v>225</v>
      </c>
      <c r="M142" s="51">
        <f>VLOOKUP(A:A,'[1]Příloha k protokolu'!$F:$J,5,0)</f>
        <v>0</v>
      </c>
      <c r="N142" s="62" t="s">
        <v>15678</v>
      </c>
      <c r="O142" s="52" t="s">
        <v>15679</v>
      </c>
      <c r="P142" s="52">
        <v>6</v>
      </c>
      <c r="Q142" s="52"/>
      <c r="R142" s="52" t="s">
        <v>15624</v>
      </c>
      <c r="S142" s="49" t="s">
        <v>21333</v>
      </c>
      <c r="V142" s="50" t="s">
        <v>17367</v>
      </c>
      <c r="W142" s="50" t="s">
        <v>17368</v>
      </c>
      <c r="X142" s="50" t="s">
        <v>14740</v>
      </c>
      <c r="Y142" s="70" t="s">
        <v>17320</v>
      </c>
      <c r="Z142" s="53">
        <v>14900</v>
      </c>
    </row>
    <row r="143" spans="1:26" s="49" customFormat="1" x14ac:dyDescent="0.25">
      <c r="A143" s="73">
        <v>600036791</v>
      </c>
      <c r="B143" s="73">
        <f t="shared" si="6"/>
        <v>600036791</v>
      </c>
      <c r="C143" s="73" t="s">
        <v>15680</v>
      </c>
      <c r="D143" s="68">
        <v>1</v>
      </c>
      <c r="E143" s="48">
        <f t="shared" si="7"/>
        <v>47611596</v>
      </c>
      <c r="F143" s="57" t="s">
        <v>9</v>
      </c>
      <c r="G143" s="57" t="s">
        <v>15621</v>
      </c>
      <c r="H143" s="51">
        <v>0</v>
      </c>
      <c r="I143" s="51" t="s">
        <v>17309</v>
      </c>
      <c r="J143" s="69">
        <v>27.49</v>
      </c>
      <c r="K143" s="69">
        <f t="shared" si="8"/>
        <v>0</v>
      </c>
      <c r="L143" s="90">
        <v>50</v>
      </c>
      <c r="M143" s="51">
        <f>VLOOKUP(A:A,'[1]Příloha k protokolu'!$F:$J,5,0)</f>
        <v>50</v>
      </c>
      <c r="N143" s="62" t="s">
        <v>15681</v>
      </c>
      <c r="O143" s="52" t="s">
        <v>15682</v>
      </c>
      <c r="P143" s="52">
        <v>1751</v>
      </c>
      <c r="Q143" s="52">
        <v>4</v>
      </c>
      <c r="R143" s="52" t="s">
        <v>15624</v>
      </c>
      <c r="S143" s="49" t="s">
        <v>21333</v>
      </c>
      <c r="V143" s="50" t="s">
        <v>17367</v>
      </c>
      <c r="W143" s="50" t="s">
        <v>17368</v>
      </c>
      <c r="X143" s="50" t="s">
        <v>14740</v>
      </c>
      <c r="Y143" s="70" t="s">
        <v>17320</v>
      </c>
      <c r="Z143" s="53">
        <v>14900</v>
      </c>
    </row>
    <row r="144" spans="1:26" s="49" customFormat="1" x14ac:dyDescent="0.25">
      <c r="A144" s="73">
        <v>600036804</v>
      </c>
      <c r="B144" s="73">
        <f t="shared" si="6"/>
        <v>600036804</v>
      </c>
      <c r="C144" s="73" t="s">
        <v>15683</v>
      </c>
      <c r="D144" s="68">
        <v>1</v>
      </c>
      <c r="E144" s="48">
        <f t="shared" si="7"/>
        <v>63833361</v>
      </c>
      <c r="F144" s="57" t="s">
        <v>9</v>
      </c>
      <c r="G144" s="57" t="s">
        <v>15621</v>
      </c>
      <c r="H144" s="51">
        <v>0</v>
      </c>
      <c r="I144" s="51" t="s">
        <v>17309</v>
      </c>
      <c r="J144" s="69">
        <v>27.49</v>
      </c>
      <c r="K144" s="69">
        <f t="shared" si="8"/>
        <v>0</v>
      </c>
      <c r="L144" s="90">
        <v>25</v>
      </c>
      <c r="M144" s="51">
        <f>VLOOKUP(A:A,'[1]Příloha k protokolu'!$F:$J,5,0)</f>
        <v>25</v>
      </c>
      <c r="N144" s="62" t="s">
        <v>15684</v>
      </c>
      <c r="O144" s="52" t="s">
        <v>15685</v>
      </c>
      <c r="P144" s="52">
        <v>1610</v>
      </c>
      <c r="Q144" s="52">
        <v>1</v>
      </c>
      <c r="R144" s="52" t="s">
        <v>15624</v>
      </c>
      <c r="S144" s="49" t="s">
        <v>21333</v>
      </c>
      <c r="V144" s="50" t="s">
        <v>17367</v>
      </c>
      <c r="W144" s="50" t="s">
        <v>17368</v>
      </c>
      <c r="X144" s="50" t="s">
        <v>14740</v>
      </c>
      <c r="Y144" s="70" t="s">
        <v>17320</v>
      </c>
      <c r="Z144" s="53">
        <v>14900</v>
      </c>
    </row>
    <row r="145" spans="1:26" s="49" customFormat="1" x14ac:dyDescent="0.25">
      <c r="A145" s="73">
        <v>600036961</v>
      </c>
      <c r="B145" s="73">
        <f t="shared" si="6"/>
        <v>600036961</v>
      </c>
      <c r="C145" s="73" t="s">
        <v>15686</v>
      </c>
      <c r="D145" s="68">
        <v>1</v>
      </c>
      <c r="E145" s="48">
        <f t="shared" si="7"/>
        <v>63833344</v>
      </c>
      <c r="F145" s="57" t="s">
        <v>9</v>
      </c>
      <c r="G145" s="57" t="s">
        <v>15621</v>
      </c>
      <c r="H145" s="51">
        <v>50</v>
      </c>
      <c r="I145" s="51" t="s">
        <v>17309</v>
      </c>
      <c r="J145" s="69">
        <v>27.49</v>
      </c>
      <c r="K145" s="69">
        <f t="shared" si="8"/>
        <v>1374.5</v>
      </c>
      <c r="L145" s="90">
        <v>50</v>
      </c>
      <c r="M145" s="51">
        <f>VLOOKUP(A:A,'[1]Příloha k protokolu'!$F:$J,5,0)</f>
        <v>0</v>
      </c>
      <c r="N145" s="62" t="s">
        <v>15687</v>
      </c>
      <c r="O145" s="52" t="s">
        <v>15688</v>
      </c>
      <c r="P145" s="52">
        <v>1680</v>
      </c>
      <c r="Q145" s="52"/>
      <c r="R145" s="52" t="s">
        <v>15624</v>
      </c>
      <c r="S145" s="49" t="s">
        <v>21333</v>
      </c>
      <c r="V145" s="50" t="s">
        <v>17367</v>
      </c>
      <c r="W145" s="50" t="s">
        <v>17368</v>
      </c>
      <c r="X145" s="50" t="s">
        <v>14740</v>
      </c>
      <c r="Y145" s="70" t="s">
        <v>17320</v>
      </c>
      <c r="Z145" s="53">
        <v>14900</v>
      </c>
    </row>
    <row r="146" spans="1:26" s="49" customFormat="1" ht="30" x14ac:dyDescent="0.25">
      <c r="A146" s="73">
        <v>600037185</v>
      </c>
      <c r="B146" s="73">
        <f t="shared" si="6"/>
        <v>600037185</v>
      </c>
      <c r="C146" s="73" t="s">
        <v>15689</v>
      </c>
      <c r="D146" s="68">
        <v>1</v>
      </c>
      <c r="E146" s="48">
        <f t="shared" si="7"/>
        <v>61388343</v>
      </c>
      <c r="F146" s="57" t="s">
        <v>9</v>
      </c>
      <c r="G146" s="57" t="s">
        <v>15621</v>
      </c>
      <c r="H146" s="51">
        <v>900</v>
      </c>
      <c r="I146" s="51" t="s">
        <v>17309</v>
      </c>
      <c r="J146" s="69">
        <v>27.49</v>
      </c>
      <c r="K146" s="69">
        <f t="shared" si="8"/>
        <v>24741</v>
      </c>
      <c r="L146" s="90">
        <v>900</v>
      </c>
      <c r="M146" s="51">
        <f>VLOOKUP(A:A,'[1]Příloha k protokolu'!$F:$J,5,0)</f>
        <v>0</v>
      </c>
      <c r="N146" s="62" t="s">
        <v>15690</v>
      </c>
      <c r="O146" s="52" t="s">
        <v>15691</v>
      </c>
      <c r="P146" s="52">
        <v>57</v>
      </c>
      <c r="Q146" s="52">
        <v>17</v>
      </c>
      <c r="R146" s="52" t="s">
        <v>15624</v>
      </c>
      <c r="S146" s="49" t="s">
        <v>21333</v>
      </c>
      <c r="V146" s="50" t="s">
        <v>17367</v>
      </c>
      <c r="W146" s="50" t="s">
        <v>17368</v>
      </c>
      <c r="X146" s="50" t="s">
        <v>14740</v>
      </c>
      <c r="Y146" s="70" t="s">
        <v>17320</v>
      </c>
      <c r="Z146" s="53">
        <v>14900</v>
      </c>
    </row>
    <row r="147" spans="1:26" s="49" customFormat="1" ht="30" x14ac:dyDescent="0.25">
      <c r="A147" s="73">
        <v>600037231</v>
      </c>
      <c r="B147" s="73">
        <f t="shared" si="6"/>
        <v>600037231</v>
      </c>
      <c r="C147" s="73" t="s">
        <v>17372</v>
      </c>
      <c r="D147" s="68">
        <v>1</v>
      </c>
      <c r="E147" s="48">
        <f t="shared" si="7"/>
        <v>61388424</v>
      </c>
      <c r="F147" s="57" t="s">
        <v>9</v>
      </c>
      <c r="G147" s="57" t="s">
        <v>15621</v>
      </c>
      <c r="H147" s="51">
        <v>0</v>
      </c>
      <c r="I147" s="51" t="s">
        <v>17309</v>
      </c>
      <c r="J147" s="69">
        <v>27.49</v>
      </c>
      <c r="K147" s="69">
        <f t="shared" si="8"/>
        <v>0</v>
      </c>
      <c r="L147" s="90">
        <v>1875</v>
      </c>
      <c r="M147" s="51">
        <f>VLOOKUP(A:A,'[1]Příloha k protokolu'!$F:$J,5,0)</f>
        <v>1875</v>
      </c>
      <c r="N147" s="62" t="s">
        <v>17373</v>
      </c>
      <c r="O147" s="52" t="s">
        <v>15639</v>
      </c>
      <c r="P147" s="52">
        <v>674</v>
      </c>
      <c r="Q147" s="52">
        <v>2</v>
      </c>
      <c r="R147" s="52" t="s">
        <v>15624</v>
      </c>
      <c r="S147" s="49" t="s">
        <v>21333</v>
      </c>
      <c r="V147" s="50" t="s">
        <v>17367</v>
      </c>
      <c r="W147" s="50" t="s">
        <v>17368</v>
      </c>
      <c r="X147" s="50" t="s">
        <v>14740</v>
      </c>
      <c r="Y147" s="70" t="s">
        <v>17320</v>
      </c>
      <c r="Z147" s="53">
        <v>14900</v>
      </c>
    </row>
    <row r="148" spans="1:26" s="49" customFormat="1" x14ac:dyDescent="0.25">
      <c r="A148" s="73">
        <v>600037274</v>
      </c>
      <c r="B148" s="73">
        <f t="shared" si="6"/>
        <v>600037274</v>
      </c>
      <c r="C148" s="73" t="s">
        <v>15692</v>
      </c>
      <c r="D148" s="68">
        <v>1</v>
      </c>
      <c r="E148" s="48">
        <f t="shared" si="7"/>
        <v>61388408</v>
      </c>
      <c r="F148" s="57" t="s">
        <v>9</v>
      </c>
      <c r="G148" s="57" t="s">
        <v>15621</v>
      </c>
      <c r="H148" s="51">
        <v>1400</v>
      </c>
      <c r="I148" s="51" t="s">
        <v>17309</v>
      </c>
      <c r="J148" s="69">
        <v>27.49</v>
      </c>
      <c r="K148" s="69">
        <f t="shared" si="8"/>
        <v>38486</v>
      </c>
      <c r="L148" s="90">
        <v>1400</v>
      </c>
      <c r="M148" s="51">
        <f>VLOOKUP(A:A,'[1]Příloha k protokolu'!$F:$J,5,0)</f>
        <v>0</v>
      </c>
      <c r="N148" s="62" t="s">
        <v>15693</v>
      </c>
      <c r="O148" s="52" t="s">
        <v>15645</v>
      </c>
      <c r="P148" s="52">
        <v>1684</v>
      </c>
      <c r="Q148" s="52">
        <v>40</v>
      </c>
      <c r="R148" s="52" t="s">
        <v>15624</v>
      </c>
      <c r="S148" s="49" t="s">
        <v>21333</v>
      </c>
      <c r="V148" s="50" t="s">
        <v>17367</v>
      </c>
      <c r="W148" s="50" t="s">
        <v>17368</v>
      </c>
      <c r="X148" s="50" t="s">
        <v>14740</v>
      </c>
      <c r="Y148" s="70" t="s">
        <v>17320</v>
      </c>
      <c r="Z148" s="53">
        <v>14900</v>
      </c>
    </row>
    <row r="149" spans="1:26" s="49" customFormat="1" x14ac:dyDescent="0.25">
      <c r="A149" s="73">
        <v>600037282</v>
      </c>
      <c r="B149" s="73">
        <f t="shared" si="6"/>
        <v>600037282</v>
      </c>
      <c r="C149" s="73" t="s">
        <v>15694</v>
      </c>
      <c r="D149" s="68">
        <v>1</v>
      </c>
      <c r="E149" s="48">
        <f t="shared" si="7"/>
        <v>61388459</v>
      </c>
      <c r="F149" s="57" t="s">
        <v>9</v>
      </c>
      <c r="G149" s="57" t="s">
        <v>15621</v>
      </c>
      <c r="H149" s="51">
        <v>0</v>
      </c>
      <c r="I149" s="51" t="s">
        <v>17309</v>
      </c>
      <c r="J149" s="69">
        <v>27.49</v>
      </c>
      <c r="K149" s="69">
        <f t="shared" si="8"/>
        <v>0</v>
      </c>
      <c r="L149" s="90">
        <v>1175</v>
      </c>
      <c r="M149" s="51">
        <f>VLOOKUP(A:A,'[1]Příloha k protokolu'!$F:$J,5,0)</f>
        <v>1175</v>
      </c>
      <c r="N149" s="62" t="s">
        <v>15695</v>
      </c>
      <c r="O149" s="52" t="s">
        <v>15696</v>
      </c>
      <c r="P149" s="52">
        <v>1594</v>
      </c>
      <c r="Q149" s="52">
        <v>4</v>
      </c>
      <c r="R149" s="52" t="s">
        <v>15624</v>
      </c>
      <c r="S149" s="49" t="s">
        <v>21333</v>
      </c>
      <c r="V149" s="50" t="s">
        <v>17367</v>
      </c>
      <c r="W149" s="50" t="s">
        <v>17368</v>
      </c>
      <c r="X149" s="50" t="s">
        <v>14740</v>
      </c>
      <c r="Y149" s="70" t="s">
        <v>17320</v>
      </c>
      <c r="Z149" s="53">
        <v>14900</v>
      </c>
    </row>
    <row r="150" spans="1:26" s="49" customFormat="1" x14ac:dyDescent="0.25">
      <c r="A150" s="73">
        <v>600037291</v>
      </c>
      <c r="B150" s="73">
        <f t="shared" si="6"/>
        <v>600037291</v>
      </c>
      <c r="C150" s="73" t="s">
        <v>15697</v>
      </c>
      <c r="D150" s="68">
        <v>1</v>
      </c>
      <c r="E150" s="48">
        <f t="shared" si="7"/>
        <v>47611863</v>
      </c>
      <c r="F150" s="57" t="s">
        <v>9</v>
      </c>
      <c r="G150" s="57" t="s">
        <v>15621</v>
      </c>
      <c r="H150" s="51">
        <v>1725</v>
      </c>
      <c r="I150" s="51" t="s">
        <v>17309</v>
      </c>
      <c r="J150" s="69">
        <v>27.49</v>
      </c>
      <c r="K150" s="69">
        <f t="shared" si="8"/>
        <v>47420.25</v>
      </c>
      <c r="L150" s="90">
        <v>1725</v>
      </c>
      <c r="M150" s="51">
        <f>VLOOKUP(A:A,'[1]Příloha k protokolu'!$F:$J,5,0)</f>
        <v>0</v>
      </c>
      <c r="N150" s="62" t="s">
        <v>15698</v>
      </c>
      <c r="O150" s="52" t="s">
        <v>15691</v>
      </c>
      <c r="P150" s="52">
        <v>1554</v>
      </c>
      <c r="Q150" s="52">
        <v>54</v>
      </c>
      <c r="R150" s="52" t="s">
        <v>15624</v>
      </c>
      <c r="S150" s="49" t="s">
        <v>21333</v>
      </c>
      <c r="V150" s="50" t="s">
        <v>17367</v>
      </c>
      <c r="W150" s="50" t="s">
        <v>17368</v>
      </c>
      <c r="X150" s="50" t="s">
        <v>14740</v>
      </c>
      <c r="Y150" s="70" t="s">
        <v>17320</v>
      </c>
      <c r="Z150" s="53">
        <v>14900</v>
      </c>
    </row>
    <row r="151" spans="1:26" s="49" customFormat="1" x14ac:dyDescent="0.25">
      <c r="A151" s="73">
        <v>600037401</v>
      </c>
      <c r="B151" s="73">
        <f t="shared" si="6"/>
        <v>600037401</v>
      </c>
      <c r="C151" s="73" t="s">
        <v>15699</v>
      </c>
      <c r="D151" s="68">
        <v>1</v>
      </c>
      <c r="E151" s="48">
        <f t="shared" si="7"/>
        <v>61388432</v>
      </c>
      <c r="F151" s="57" t="s">
        <v>9</v>
      </c>
      <c r="G151" s="57" t="s">
        <v>15621</v>
      </c>
      <c r="H151" s="51">
        <v>0</v>
      </c>
      <c r="I151" s="51" t="s">
        <v>17309</v>
      </c>
      <c r="J151" s="69">
        <v>27.49</v>
      </c>
      <c r="K151" s="69">
        <f t="shared" si="8"/>
        <v>0</v>
      </c>
      <c r="L151" s="90">
        <v>950</v>
      </c>
      <c r="M151" s="51">
        <f>VLOOKUP(A:A,'[1]Příloha k protokolu'!$F:$J,5,0)</f>
        <v>950</v>
      </c>
      <c r="N151" s="62" t="s">
        <v>15700</v>
      </c>
      <c r="O151" s="52" t="s">
        <v>15701</v>
      </c>
      <c r="P151" s="52">
        <v>2022</v>
      </c>
      <c r="Q151" s="52">
        <v>2</v>
      </c>
      <c r="R151" s="52" t="s">
        <v>15624</v>
      </c>
      <c r="S151" s="49" t="s">
        <v>21333</v>
      </c>
      <c r="V151" s="50" t="s">
        <v>17367</v>
      </c>
      <c r="W151" s="50" t="s">
        <v>17368</v>
      </c>
      <c r="X151" s="50" t="s">
        <v>14740</v>
      </c>
      <c r="Y151" s="70" t="s">
        <v>17320</v>
      </c>
      <c r="Z151" s="53">
        <v>14800</v>
      </c>
    </row>
    <row r="152" spans="1:26" s="49" customFormat="1" x14ac:dyDescent="0.25">
      <c r="A152" s="73">
        <v>600037452</v>
      </c>
      <c r="B152" s="73">
        <f t="shared" si="6"/>
        <v>600037452</v>
      </c>
      <c r="C152" s="73" t="s">
        <v>15702</v>
      </c>
      <c r="D152" s="68">
        <v>1</v>
      </c>
      <c r="E152" s="48">
        <f t="shared" si="7"/>
        <v>48132306</v>
      </c>
      <c r="F152" s="57" t="s">
        <v>9</v>
      </c>
      <c r="G152" s="57" t="s">
        <v>15621</v>
      </c>
      <c r="H152" s="51">
        <v>1900</v>
      </c>
      <c r="I152" s="51" t="s">
        <v>17309</v>
      </c>
      <c r="J152" s="69">
        <v>27.49</v>
      </c>
      <c r="K152" s="69">
        <f t="shared" si="8"/>
        <v>52231</v>
      </c>
      <c r="L152" s="90">
        <v>1900</v>
      </c>
      <c r="M152" s="51">
        <f>VLOOKUP(A:A,'[1]Příloha k protokolu'!$F:$J,5,0)</f>
        <v>0</v>
      </c>
      <c r="N152" s="62" t="s">
        <v>15703</v>
      </c>
      <c r="O152" s="52" t="s">
        <v>15704</v>
      </c>
      <c r="P152" s="52">
        <v>1782</v>
      </c>
      <c r="Q152" s="52">
        <v>1</v>
      </c>
      <c r="R152" s="52" t="s">
        <v>15624</v>
      </c>
      <c r="S152" s="49" t="s">
        <v>21333</v>
      </c>
      <c r="V152" s="50" t="s">
        <v>17367</v>
      </c>
      <c r="W152" s="50" t="s">
        <v>17368</v>
      </c>
      <c r="X152" s="50" t="s">
        <v>14740</v>
      </c>
      <c r="Y152" s="70" t="s">
        <v>17320</v>
      </c>
      <c r="Z152" s="53">
        <v>14800</v>
      </c>
    </row>
    <row r="153" spans="1:26" s="49" customFormat="1" x14ac:dyDescent="0.25">
      <c r="A153" s="73">
        <v>600037487</v>
      </c>
      <c r="B153" s="73">
        <f t="shared" si="6"/>
        <v>600037487</v>
      </c>
      <c r="C153" s="73" t="s">
        <v>15705</v>
      </c>
      <c r="D153" s="68">
        <v>1</v>
      </c>
      <c r="E153" s="48">
        <f t="shared" si="7"/>
        <v>61388483</v>
      </c>
      <c r="F153" s="57" t="s">
        <v>9</v>
      </c>
      <c r="G153" s="57" t="s">
        <v>15621</v>
      </c>
      <c r="H153" s="51">
        <v>1525</v>
      </c>
      <c r="I153" s="51" t="s">
        <v>17309</v>
      </c>
      <c r="J153" s="69">
        <v>27.49</v>
      </c>
      <c r="K153" s="69">
        <f t="shared" si="8"/>
        <v>41922.25</v>
      </c>
      <c r="L153" s="90">
        <v>1525</v>
      </c>
      <c r="M153" s="51">
        <f>VLOOKUP(A:A,'[1]Příloha k protokolu'!$F:$J,5,0)</f>
        <v>0</v>
      </c>
      <c r="N153" s="62" t="s">
        <v>15706</v>
      </c>
      <c r="O153" s="52" t="s">
        <v>15707</v>
      </c>
      <c r="P153" s="52">
        <v>1400</v>
      </c>
      <c r="Q153" s="52">
        <v>2</v>
      </c>
      <c r="R153" s="52" t="s">
        <v>15624</v>
      </c>
      <c r="S153" s="49" t="s">
        <v>21333</v>
      </c>
      <c r="V153" s="50" t="s">
        <v>17367</v>
      </c>
      <c r="W153" s="50" t="s">
        <v>17368</v>
      </c>
      <c r="X153" s="50" t="s">
        <v>14740</v>
      </c>
      <c r="Y153" s="70" t="s">
        <v>17320</v>
      </c>
      <c r="Z153" s="53">
        <v>14900</v>
      </c>
    </row>
    <row r="154" spans="1:26" s="49" customFormat="1" x14ac:dyDescent="0.25">
      <c r="A154" s="73">
        <v>600037509</v>
      </c>
      <c r="B154" s="73">
        <f t="shared" si="6"/>
        <v>600037509</v>
      </c>
      <c r="C154" s="73" t="s">
        <v>15708</v>
      </c>
      <c r="D154" s="68">
        <v>1</v>
      </c>
      <c r="E154" s="48">
        <f t="shared" si="7"/>
        <v>61388530</v>
      </c>
      <c r="F154" s="57" t="s">
        <v>9</v>
      </c>
      <c r="G154" s="57" t="s">
        <v>15621</v>
      </c>
      <c r="H154" s="51">
        <v>1375</v>
      </c>
      <c r="I154" s="51" t="s">
        <v>17309</v>
      </c>
      <c r="J154" s="69">
        <v>27.49</v>
      </c>
      <c r="K154" s="69">
        <f t="shared" si="8"/>
        <v>37798.75</v>
      </c>
      <c r="L154" s="90">
        <v>1375</v>
      </c>
      <c r="M154" s="51">
        <f>VLOOKUP(A:A,'[1]Příloha k protokolu'!$F:$J,5,0)</f>
        <v>0</v>
      </c>
      <c r="N154" s="62" t="s">
        <v>15709</v>
      </c>
      <c r="O154" s="52" t="s">
        <v>15710</v>
      </c>
      <c r="P154" s="52">
        <v>550</v>
      </c>
      <c r="Q154" s="52">
        <v>2</v>
      </c>
      <c r="R154" s="52" t="s">
        <v>15624</v>
      </c>
      <c r="S154" s="49" t="s">
        <v>21333</v>
      </c>
      <c r="V154" s="50" t="s">
        <v>17367</v>
      </c>
      <c r="W154" s="50" t="s">
        <v>17368</v>
      </c>
      <c r="X154" s="50" t="s">
        <v>14740</v>
      </c>
      <c r="Y154" s="70" t="s">
        <v>17320</v>
      </c>
      <c r="Z154" s="53">
        <v>14900</v>
      </c>
    </row>
    <row r="155" spans="1:26" s="49" customFormat="1" x14ac:dyDescent="0.25">
      <c r="A155" s="73">
        <v>612300765</v>
      </c>
      <c r="B155" s="73">
        <f t="shared" si="6"/>
        <v>612300765</v>
      </c>
      <c r="C155" s="73" t="s">
        <v>15711</v>
      </c>
      <c r="D155" s="68">
        <v>1</v>
      </c>
      <c r="E155" s="48">
        <f t="shared" si="7"/>
        <v>70102058</v>
      </c>
      <c r="F155" s="57" t="s">
        <v>9</v>
      </c>
      <c r="G155" s="57" t="s">
        <v>15621</v>
      </c>
      <c r="H155" s="51">
        <v>0</v>
      </c>
      <c r="I155" s="51" t="s">
        <v>17309</v>
      </c>
      <c r="J155" s="69">
        <v>27.49</v>
      </c>
      <c r="K155" s="69">
        <f t="shared" si="8"/>
        <v>0</v>
      </c>
      <c r="L155" s="90">
        <v>25</v>
      </c>
      <c r="M155" s="51">
        <f>VLOOKUP(A:A,'[1]Příloha k protokolu'!$F:$J,5,0)</f>
        <v>25</v>
      </c>
      <c r="N155" s="62" t="s">
        <v>15712</v>
      </c>
      <c r="O155" s="52" t="s">
        <v>15627</v>
      </c>
      <c r="P155" s="52">
        <v>1503</v>
      </c>
      <c r="Q155" s="52">
        <v>10</v>
      </c>
      <c r="R155" s="52" t="s">
        <v>15624</v>
      </c>
      <c r="S155" s="49" t="s">
        <v>21333</v>
      </c>
      <c r="V155" s="50" t="s">
        <v>17367</v>
      </c>
      <c r="W155" s="50" t="s">
        <v>17368</v>
      </c>
      <c r="X155" s="50" t="s">
        <v>14740</v>
      </c>
      <c r="Y155" s="70" t="s">
        <v>17320</v>
      </c>
      <c r="Z155" s="53">
        <v>14900</v>
      </c>
    </row>
    <row r="156" spans="1:26" s="49" customFormat="1" x14ac:dyDescent="0.25">
      <c r="A156" s="73">
        <v>650031393</v>
      </c>
      <c r="B156" s="73">
        <f t="shared" si="6"/>
        <v>650031393</v>
      </c>
      <c r="C156" s="73" t="s">
        <v>15713</v>
      </c>
      <c r="D156" s="68">
        <v>1</v>
      </c>
      <c r="E156" s="48">
        <f t="shared" si="7"/>
        <v>26769051</v>
      </c>
      <c r="F156" s="57" t="s">
        <v>9</v>
      </c>
      <c r="G156" s="57" t="s">
        <v>15621</v>
      </c>
      <c r="H156" s="51">
        <v>200</v>
      </c>
      <c r="I156" s="51" t="s">
        <v>17309</v>
      </c>
      <c r="J156" s="69">
        <v>27.49</v>
      </c>
      <c r="K156" s="69">
        <f t="shared" si="8"/>
        <v>5498</v>
      </c>
      <c r="L156" s="90">
        <v>200</v>
      </c>
      <c r="M156" s="51">
        <f>VLOOKUP(A:A,'[1]Příloha k protokolu'!$F:$J,5,0)</f>
        <v>0</v>
      </c>
      <c r="N156" s="62" t="s">
        <v>15714</v>
      </c>
      <c r="O156" s="52" t="s">
        <v>15701</v>
      </c>
      <c r="P156" s="52">
        <v>2022</v>
      </c>
      <c r="Q156" s="52">
        <v>2</v>
      </c>
      <c r="R156" s="52" t="s">
        <v>15624</v>
      </c>
      <c r="S156" s="49" t="s">
        <v>21334</v>
      </c>
      <c r="V156" s="50" t="s">
        <v>17314</v>
      </c>
      <c r="W156" s="50" t="s">
        <v>17368</v>
      </c>
      <c r="X156" s="50" t="s">
        <v>14742</v>
      </c>
      <c r="Y156" s="70" t="s">
        <v>17320</v>
      </c>
      <c r="Z156" s="53">
        <v>14800</v>
      </c>
    </row>
    <row r="157" spans="1:26" s="49" customFormat="1" x14ac:dyDescent="0.25">
      <c r="A157" s="73">
        <v>691003785</v>
      </c>
      <c r="B157" s="73">
        <f t="shared" si="6"/>
        <v>691003785</v>
      </c>
      <c r="C157" s="73" t="s">
        <v>15715</v>
      </c>
      <c r="D157" s="68">
        <v>1</v>
      </c>
      <c r="E157" s="48">
        <f t="shared" si="7"/>
        <v>24736490</v>
      </c>
      <c r="F157" s="57" t="s">
        <v>9</v>
      </c>
      <c r="G157" s="57" t="s">
        <v>15621</v>
      </c>
      <c r="H157" s="51">
        <v>0</v>
      </c>
      <c r="I157" s="51" t="s">
        <v>17320</v>
      </c>
      <c r="J157" s="69">
        <v>27.49</v>
      </c>
      <c r="K157" s="69">
        <f t="shared" si="8"/>
        <v>0</v>
      </c>
      <c r="L157" s="90">
        <v>0</v>
      </c>
      <c r="M157" s="51"/>
      <c r="N157" s="62" t="s">
        <v>15716</v>
      </c>
      <c r="O157" s="52" t="s">
        <v>15717</v>
      </c>
      <c r="P157" s="52">
        <v>1443</v>
      </c>
      <c r="Q157" s="52">
        <v>4</v>
      </c>
      <c r="R157" s="52" t="s">
        <v>15624</v>
      </c>
      <c r="S157" s="49" t="s">
        <v>21334</v>
      </c>
      <c r="V157" s="50" t="s">
        <v>17314</v>
      </c>
      <c r="W157" s="50" t="s">
        <v>17368</v>
      </c>
      <c r="X157" s="50" t="s">
        <v>14742</v>
      </c>
      <c r="Y157" s="70">
        <v>44340</v>
      </c>
      <c r="Z157" s="53">
        <v>14900</v>
      </c>
    </row>
    <row r="158" spans="1:26" s="49" customFormat="1" x14ac:dyDescent="0.25">
      <c r="A158" s="73">
        <v>691003980</v>
      </c>
      <c r="B158" s="73">
        <f t="shared" si="6"/>
        <v>691003980</v>
      </c>
      <c r="C158" s="73" t="s">
        <v>15718</v>
      </c>
      <c r="D158" s="68">
        <v>1</v>
      </c>
      <c r="E158" s="48">
        <f t="shared" si="7"/>
        <v>24169811</v>
      </c>
      <c r="F158" s="57" t="s">
        <v>9</v>
      </c>
      <c r="G158" s="57" t="s">
        <v>15621</v>
      </c>
      <c r="H158" s="51">
        <v>50</v>
      </c>
      <c r="I158" s="51" t="s">
        <v>17309</v>
      </c>
      <c r="J158" s="69">
        <v>27.49</v>
      </c>
      <c r="K158" s="69">
        <f t="shared" si="8"/>
        <v>1374.5</v>
      </c>
      <c r="L158" s="90">
        <v>50</v>
      </c>
      <c r="M158" s="51">
        <f>VLOOKUP(A:A,'[1]Příloha k protokolu'!$F:$J,5,0)</f>
        <v>0</v>
      </c>
      <c r="N158" s="62" t="s">
        <v>15719</v>
      </c>
      <c r="O158" s="52" t="s">
        <v>53</v>
      </c>
      <c r="P158" s="52">
        <v>880</v>
      </c>
      <c r="Q158" s="52"/>
      <c r="R158" s="52" t="s">
        <v>15624</v>
      </c>
      <c r="S158" s="49" t="s">
        <v>21334</v>
      </c>
      <c r="V158" s="50" t="s">
        <v>17314</v>
      </c>
      <c r="W158" s="50" t="s">
        <v>17368</v>
      </c>
      <c r="X158" s="50" t="s">
        <v>14742</v>
      </c>
      <c r="Y158" s="70" t="s">
        <v>17320</v>
      </c>
      <c r="Z158" s="53">
        <v>14900</v>
      </c>
    </row>
    <row r="159" spans="1:26" s="49" customFormat="1" x14ac:dyDescent="0.25">
      <c r="A159" s="73">
        <v>691006482</v>
      </c>
      <c r="B159" s="73">
        <f t="shared" si="6"/>
        <v>691006482</v>
      </c>
      <c r="C159" s="73" t="s">
        <v>15720</v>
      </c>
      <c r="D159" s="68">
        <v>1</v>
      </c>
      <c r="E159" s="48">
        <f t="shared" si="7"/>
        <v>28895410</v>
      </c>
      <c r="F159" s="57" t="s">
        <v>9</v>
      </c>
      <c r="G159" s="57" t="s">
        <v>15621</v>
      </c>
      <c r="H159" s="51">
        <v>400</v>
      </c>
      <c r="I159" s="51" t="s">
        <v>17309</v>
      </c>
      <c r="J159" s="69">
        <v>27.49</v>
      </c>
      <c r="K159" s="69">
        <f t="shared" si="8"/>
        <v>10996</v>
      </c>
      <c r="L159" s="90">
        <v>400</v>
      </c>
      <c r="M159" s="51">
        <f>VLOOKUP(A:A,'[1]Příloha k protokolu'!$F:$J,5,0)</f>
        <v>0</v>
      </c>
      <c r="N159" s="62" t="s">
        <v>15721</v>
      </c>
      <c r="O159" s="52" t="s">
        <v>54</v>
      </c>
      <c r="P159" s="52">
        <v>880</v>
      </c>
      <c r="Q159" s="52"/>
      <c r="R159" s="52" t="s">
        <v>15624</v>
      </c>
      <c r="S159" s="49" t="s">
        <v>21334</v>
      </c>
      <c r="V159" s="50" t="s">
        <v>17314</v>
      </c>
      <c r="W159" s="50" t="s">
        <v>17368</v>
      </c>
      <c r="X159" s="50" t="s">
        <v>14742</v>
      </c>
      <c r="Y159" s="70" t="s">
        <v>17320</v>
      </c>
      <c r="Z159" s="53">
        <v>14900</v>
      </c>
    </row>
    <row r="160" spans="1:26" s="49" customFormat="1" x14ac:dyDescent="0.25">
      <c r="A160" s="73">
        <v>691007713</v>
      </c>
      <c r="B160" s="73">
        <f t="shared" si="6"/>
        <v>691007713</v>
      </c>
      <c r="C160" s="73" t="s">
        <v>17374</v>
      </c>
      <c r="D160" s="68">
        <v>1</v>
      </c>
      <c r="E160" s="48">
        <f t="shared" si="7"/>
        <v>3739937</v>
      </c>
      <c r="F160" s="57" t="s">
        <v>9</v>
      </c>
      <c r="G160" s="57" t="s">
        <v>15621</v>
      </c>
      <c r="H160" s="51">
        <v>0</v>
      </c>
      <c r="I160" s="51" t="s">
        <v>17320</v>
      </c>
      <c r="J160" s="69">
        <v>27.49</v>
      </c>
      <c r="K160" s="69">
        <f t="shared" si="8"/>
        <v>0</v>
      </c>
      <c r="L160" s="90">
        <v>0</v>
      </c>
      <c r="M160" s="51"/>
      <c r="N160" s="62" t="s">
        <v>17375</v>
      </c>
      <c r="O160" s="52" t="s">
        <v>15701</v>
      </c>
      <c r="P160" s="52">
        <v>2022</v>
      </c>
      <c r="Q160" s="52">
        <v>2</v>
      </c>
      <c r="R160" s="52" t="s">
        <v>15624</v>
      </c>
      <c r="S160" s="49" t="s">
        <v>21334</v>
      </c>
      <c r="V160" s="50" t="s">
        <v>17314</v>
      </c>
      <c r="W160" s="50" t="s">
        <v>17368</v>
      </c>
      <c r="X160" s="50" t="s">
        <v>14742</v>
      </c>
      <c r="Y160" s="70">
        <v>44326</v>
      </c>
      <c r="Z160" s="53">
        <v>14800</v>
      </c>
    </row>
    <row r="161" spans="1:26" s="49" customFormat="1" x14ac:dyDescent="0.25">
      <c r="A161" s="73">
        <v>691009783</v>
      </c>
      <c r="B161" s="73">
        <f t="shared" si="6"/>
        <v>691009783</v>
      </c>
      <c r="C161" s="73" t="s">
        <v>15722</v>
      </c>
      <c r="D161" s="68">
        <v>1</v>
      </c>
      <c r="E161" s="48">
        <f t="shared" si="7"/>
        <v>71294350</v>
      </c>
      <c r="F161" s="57" t="s">
        <v>9</v>
      </c>
      <c r="G161" s="57" t="s">
        <v>15621</v>
      </c>
      <c r="H161" s="51">
        <v>50</v>
      </c>
      <c r="I161" s="51" t="s">
        <v>17309</v>
      </c>
      <c r="J161" s="69">
        <v>27.49</v>
      </c>
      <c r="K161" s="69">
        <f t="shared" si="8"/>
        <v>1374.5</v>
      </c>
      <c r="L161" s="90">
        <v>50</v>
      </c>
      <c r="M161" s="51">
        <f>VLOOKUP(A:A,'[1]Příloha k protokolu'!$F:$J,5,0)</f>
        <v>0</v>
      </c>
      <c r="N161" s="62" t="s">
        <v>15723</v>
      </c>
      <c r="O161" s="52" t="s">
        <v>15724</v>
      </c>
      <c r="P161" s="52">
        <v>188</v>
      </c>
      <c r="Q161" s="52"/>
      <c r="R161" s="52" t="s">
        <v>15624</v>
      </c>
      <c r="S161" s="49" t="s">
        <v>21333</v>
      </c>
      <c r="V161" s="50" t="s">
        <v>17367</v>
      </c>
      <c r="W161" s="50" t="s">
        <v>17368</v>
      </c>
      <c r="X161" s="50" t="s">
        <v>14740</v>
      </c>
      <c r="Y161" s="70" t="s">
        <v>17320</v>
      </c>
      <c r="Z161" s="53">
        <v>14900</v>
      </c>
    </row>
    <row r="162" spans="1:26" s="49" customFormat="1" x14ac:dyDescent="0.25">
      <c r="A162" s="73">
        <v>691011745</v>
      </c>
      <c r="B162" s="73">
        <f t="shared" si="6"/>
        <v>691011745</v>
      </c>
      <c r="C162" s="73" t="s">
        <v>15725</v>
      </c>
      <c r="D162" s="68">
        <v>1</v>
      </c>
      <c r="E162" s="48">
        <f t="shared" si="7"/>
        <v>6090664</v>
      </c>
      <c r="F162" s="57" t="s">
        <v>9</v>
      </c>
      <c r="G162" s="57" t="s">
        <v>15621</v>
      </c>
      <c r="H162" s="51">
        <v>125</v>
      </c>
      <c r="I162" s="51" t="s">
        <v>17309</v>
      </c>
      <c r="J162" s="69">
        <v>27.49</v>
      </c>
      <c r="K162" s="69">
        <f t="shared" si="8"/>
        <v>3436.25</v>
      </c>
      <c r="L162" s="90">
        <v>125</v>
      </c>
      <c r="M162" s="51">
        <f>VLOOKUP(A:A,'[1]Příloha k protokolu'!$F:$J,5,0)</f>
        <v>0</v>
      </c>
      <c r="N162" s="62" t="s">
        <v>15726</v>
      </c>
      <c r="O162" s="52" t="s">
        <v>15724</v>
      </c>
      <c r="P162" s="52">
        <v>188</v>
      </c>
      <c r="Q162" s="52"/>
      <c r="R162" s="52" t="s">
        <v>15624</v>
      </c>
      <c r="S162" s="49" t="s">
        <v>21333</v>
      </c>
      <c r="V162" s="50" t="s">
        <v>17367</v>
      </c>
      <c r="W162" s="50" t="s">
        <v>17368</v>
      </c>
      <c r="X162" s="50" t="s">
        <v>14740</v>
      </c>
      <c r="Y162" s="70" t="s">
        <v>17320</v>
      </c>
      <c r="Z162" s="53">
        <v>14900</v>
      </c>
    </row>
    <row r="163" spans="1:26" s="49" customFormat="1" x14ac:dyDescent="0.25">
      <c r="A163" s="73">
        <v>600036553</v>
      </c>
      <c r="B163" s="73">
        <f t="shared" si="6"/>
        <v>600036553</v>
      </c>
      <c r="C163" s="73" t="s">
        <v>15727</v>
      </c>
      <c r="D163" s="68">
        <v>1</v>
      </c>
      <c r="E163" s="48">
        <f t="shared" si="7"/>
        <v>63109719</v>
      </c>
      <c r="F163" s="57" t="s">
        <v>9</v>
      </c>
      <c r="G163" s="57" t="s">
        <v>15621</v>
      </c>
      <c r="H163" s="51">
        <v>50</v>
      </c>
      <c r="I163" s="51" t="s">
        <v>17309</v>
      </c>
      <c r="J163" s="69">
        <v>27.49</v>
      </c>
      <c r="K163" s="69">
        <f t="shared" si="8"/>
        <v>1374.5</v>
      </c>
      <c r="L163" s="90">
        <v>50</v>
      </c>
      <c r="M163" s="51">
        <f>VLOOKUP(A:A,'[1]Příloha k protokolu'!$F:$J,5,0)</f>
        <v>0</v>
      </c>
      <c r="N163" s="62" t="s">
        <v>15728</v>
      </c>
      <c r="O163" s="52" t="s">
        <v>15729</v>
      </c>
      <c r="P163" s="52">
        <v>184</v>
      </c>
      <c r="Q163" s="52">
        <v>45</v>
      </c>
      <c r="R163" s="52" t="s">
        <v>15624</v>
      </c>
      <c r="S163" s="49" t="s">
        <v>21333</v>
      </c>
      <c r="V163" s="50" t="s">
        <v>17376</v>
      </c>
      <c r="W163" s="50" t="s">
        <v>17377</v>
      </c>
      <c r="X163" s="50" t="s">
        <v>14740</v>
      </c>
      <c r="Y163" s="70" t="s">
        <v>17320</v>
      </c>
      <c r="Z163" s="53">
        <v>14300</v>
      </c>
    </row>
    <row r="164" spans="1:26" s="49" customFormat="1" x14ac:dyDescent="0.25">
      <c r="A164" s="73">
        <v>600036995</v>
      </c>
      <c r="B164" s="73">
        <f t="shared" si="6"/>
        <v>600036995</v>
      </c>
      <c r="C164" s="73" t="s">
        <v>15730</v>
      </c>
      <c r="D164" s="68">
        <v>1</v>
      </c>
      <c r="E164" s="48">
        <f t="shared" si="7"/>
        <v>49624628</v>
      </c>
      <c r="F164" s="57" t="s">
        <v>9</v>
      </c>
      <c r="G164" s="57" t="s">
        <v>15621</v>
      </c>
      <c r="H164" s="51">
        <v>25</v>
      </c>
      <c r="I164" s="51" t="s">
        <v>17309</v>
      </c>
      <c r="J164" s="69">
        <v>27.49</v>
      </c>
      <c r="K164" s="69">
        <f t="shared" si="8"/>
        <v>687.25</v>
      </c>
      <c r="L164" s="90">
        <v>25</v>
      </c>
      <c r="M164" s="51">
        <f>VLOOKUP(A:A,'[1]Příloha k protokolu'!$F:$J,5,0)</f>
        <v>0</v>
      </c>
      <c r="N164" s="62" t="s">
        <v>15731</v>
      </c>
      <c r="O164" s="52" t="s">
        <v>15732</v>
      </c>
      <c r="P164" s="52">
        <v>664</v>
      </c>
      <c r="Q164" s="52">
        <v>1</v>
      </c>
      <c r="R164" s="52" t="s">
        <v>15624</v>
      </c>
      <c r="S164" s="49" t="s">
        <v>21333</v>
      </c>
      <c r="V164" s="50" t="s">
        <v>17376</v>
      </c>
      <c r="W164" s="50" t="s">
        <v>17377</v>
      </c>
      <c r="X164" s="50" t="s">
        <v>14740</v>
      </c>
      <c r="Y164" s="70" t="s">
        <v>17320</v>
      </c>
      <c r="Z164" s="53">
        <v>14200</v>
      </c>
    </row>
    <row r="165" spans="1:26" s="49" customFormat="1" x14ac:dyDescent="0.25">
      <c r="A165" s="73">
        <v>600020932</v>
      </c>
      <c r="B165" s="73">
        <f t="shared" si="6"/>
        <v>600020932</v>
      </c>
      <c r="C165" s="73" t="s">
        <v>15733</v>
      </c>
      <c r="D165" s="68">
        <v>1</v>
      </c>
      <c r="E165" s="48">
        <f t="shared" si="7"/>
        <v>25108093</v>
      </c>
      <c r="F165" s="57" t="s">
        <v>9</v>
      </c>
      <c r="G165" s="57" t="s">
        <v>15621</v>
      </c>
      <c r="H165" s="51">
        <v>425</v>
      </c>
      <c r="I165" s="51" t="s">
        <v>17309</v>
      </c>
      <c r="J165" s="69">
        <v>27.49</v>
      </c>
      <c r="K165" s="69">
        <f t="shared" si="8"/>
        <v>11683.25</v>
      </c>
      <c r="L165" s="90">
        <v>425</v>
      </c>
      <c r="M165" s="51">
        <f>VLOOKUP(A:A,'[1]Příloha k protokolu'!$F:$J,5,0)</f>
        <v>0</v>
      </c>
      <c r="N165" s="62" t="s">
        <v>15734</v>
      </c>
      <c r="O165" s="52" t="s">
        <v>15735</v>
      </c>
      <c r="P165" s="52">
        <v>558</v>
      </c>
      <c r="Q165" s="52">
        <v>2</v>
      </c>
      <c r="R165" s="52" t="s">
        <v>15624</v>
      </c>
      <c r="S165" s="49" t="s">
        <v>21334</v>
      </c>
      <c r="V165" s="50" t="s">
        <v>17314</v>
      </c>
      <c r="W165" s="50" t="s">
        <v>17377</v>
      </c>
      <c r="X165" s="50" t="s">
        <v>14742</v>
      </c>
      <c r="Y165" s="70" t="s">
        <v>17320</v>
      </c>
      <c r="Z165" s="53">
        <v>14200</v>
      </c>
    </row>
    <row r="166" spans="1:26" s="49" customFormat="1" x14ac:dyDescent="0.25">
      <c r="A166" s="73">
        <v>600005046</v>
      </c>
      <c r="B166" s="73">
        <f t="shared" si="6"/>
        <v>600005046</v>
      </c>
      <c r="C166" s="73" t="s">
        <v>15736</v>
      </c>
      <c r="D166" s="68">
        <v>1</v>
      </c>
      <c r="E166" s="48">
        <f t="shared" si="7"/>
        <v>60444916</v>
      </c>
      <c r="F166" s="57" t="s">
        <v>9</v>
      </c>
      <c r="G166" s="57" t="s">
        <v>15621</v>
      </c>
      <c r="H166" s="51">
        <v>400</v>
      </c>
      <c r="I166" s="51" t="s">
        <v>17309</v>
      </c>
      <c r="J166" s="69">
        <v>27.49</v>
      </c>
      <c r="K166" s="69">
        <f t="shared" si="8"/>
        <v>10996</v>
      </c>
      <c r="L166" s="90">
        <v>400</v>
      </c>
      <c r="M166" s="51">
        <f>VLOOKUP(A:A,'[1]Příloha k protokolu'!$F:$J,5,0)</f>
        <v>0</v>
      </c>
      <c r="N166" s="62" t="s">
        <v>15737</v>
      </c>
      <c r="O166" s="52" t="s">
        <v>15738</v>
      </c>
      <c r="P166" s="52">
        <v>760</v>
      </c>
      <c r="Q166" s="52">
        <v>11</v>
      </c>
      <c r="R166" s="52" t="s">
        <v>15624</v>
      </c>
      <c r="S166" s="49" t="s">
        <v>21333</v>
      </c>
      <c r="V166" s="50" t="s">
        <v>17314</v>
      </c>
      <c r="W166" s="50" t="s">
        <v>17377</v>
      </c>
      <c r="X166" s="50" t="s">
        <v>14738</v>
      </c>
      <c r="Y166" s="70" t="s">
        <v>17320</v>
      </c>
      <c r="Z166" s="53">
        <v>14200</v>
      </c>
    </row>
    <row r="167" spans="1:26" s="49" customFormat="1" x14ac:dyDescent="0.25">
      <c r="A167" s="73">
        <v>600005267</v>
      </c>
      <c r="B167" s="73">
        <f t="shared" si="6"/>
        <v>600005267</v>
      </c>
      <c r="C167" s="73" t="s">
        <v>15739</v>
      </c>
      <c r="D167" s="68">
        <v>1</v>
      </c>
      <c r="E167" s="48">
        <f t="shared" si="7"/>
        <v>61054682</v>
      </c>
      <c r="F167" s="57" t="s">
        <v>9</v>
      </c>
      <c r="G167" s="57" t="s">
        <v>15621</v>
      </c>
      <c r="H167" s="51">
        <v>625</v>
      </c>
      <c r="I167" s="51" t="s">
        <v>17309</v>
      </c>
      <c r="J167" s="69">
        <v>27.49</v>
      </c>
      <c r="K167" s="69">
        <f t="shared" si="8"/>
        <v>17181.25</v>
      </c>
      <c r="L167" s="90">
        <v>625</v>
      </c>
      <c r="M167" s="51">
        <f>VLOOKUP(A:A,'[1]Příloha k protokolu'!$F:$J,5,0)</f>
        <v>0</v>
      </c>
      <c r="N167" s="62" t="s">
        <v>15740</v>
      </c>
      <c r="O167" s="52" t="s">
        <v>15741</v>
      </c>
      <c r="P167" s="52">
        <v>3136</v>
      </c>
      <c r="Q167" s="52">
        <v>1</v>
      </c>
      <c r="R167" s="52" t="s">
        <v>15624</v>
      </c>
      <c r="S167" s="49" t="s">
        <v>21334</v>
      </c>
      <c r="V167" s="50" t="s">
        <v>17314</v>
      </c>
      <c r="W167" s="50" t="s">
        <v>17377</v>
      </c>
      <c r="X167" s="50" t="s">
        <v>14742</v>
      </c>
      <c r="Y167" s="70" t="s">
        <v>17320</v>
      </c>
      <c r="Z167" s="53">
        <v>14300</v>
      </c>
    </row>
    <row r="168" spans="1:26" s="49" customFormat="1" x14ac:dyDescent="0.25">
      <c r="A168" s="73">
        <v>600000222</v>
      </c>
      <c r="B168" s="73">
        <f t="shared" si="6"/>
        <v>600000222</v>
      </c>
      <c r="C168" s="73" t="s">
        <v>15742</v>
      </c>
      <c r="D168" s="68">
        <v>1</v>
      </c>
      <c r="E168" s="48">
        <f t="shared" si="7"/>
        <v>61379310</v>
      </c>
      <c r="F168" s="57" t="s">
        <v>9</v>
      </c>
      <c r="G168" s="57" t="s">
        <v>15621</v>
      </c>
      <c r="H168" s="51">
        <v>25</v>
      </c>
      <c r="I168" s="51" t="s">
        <v>17309</v>
      </c>
      <c r="J168" s="69">
        <v>27.49</v>
      </c>
      <c r="K168" s="69">
        <f t="shared" si="8"/>
        <v>687.25</v>
      </c>
      <c r="L168" s="90">
        <v>25</v>
      </c>
      <c r="M168" s="51">
        <f>VLOOKUP(A:A,'[1]Příloha k protokolu'!$F:$J,5,0)</f>
        <v>0</v>
      </c>
      <c r="N168" s="62" t="s">
        <v>15743</v>
      </c>
      <c r="O168" s="52" t="s">
        <v>15744</v>
      </c>
      <c r="P168" s="52">
        <v>686</v>
      </c>
      <c r="Q168" s="52">
        <v>2</v>
      </c>
      <c r="R168" s="52" t="s">
        <v>15624</v>
      </c>
      <c r="S168" s="49" t="s">
        <v>21334</v>
      </c>
      <c r="V168" s="50" t="s">
        <v>17314</v>
      </c>
      <c r="W168" s="50" t="s">
        <v>17377</v>
      </c>
      <c r="X168" s="50" t="s">
        <v>14741</v>
      </c>
      <c r="Y168" s="70" t="s">
        <v>17320</v>
      </c>
      <c r="Z168" s="53">
        <v>14200</v>
      </c>
    </row>
    <row r="169" spans="1:26" s="49" customFormat="1" ht="30" x14ac:dyDescent="0.25">
      <c r="A169" s="73">
        <v>600000231</v>
      </c>
      <c r="B169" s="73">
        <f t="shared" si="6"/>
        <v>600000231</v>
      </c>
      <c r="C169" s="73" t="s">
        <v>15745</v>
      </c>
      <c r="D169" s="68">
        <v>1</v>
      </c>
      <c r="E169" s="48">
        <f t="shared" si="7"/>
        <v>25765710</v>
      </c>
      <c r="F169" s="57" t="s">
        <v>9</v>
      </c>
      <c r="G169" s="57" t="s">
        <v>15621</v>
      </c>
      <c r="H169" s="51">
        <v>25</v>
      </c>
      <c r="I169" s="51" t="s">
        <v>17309</v>
      </c>
      <c r="J169" s="69">
        <v>27.49</v>
      </c>
      <c r="K169" s="69">
        <f t="shared" si="8"/>
        <v>687.25</v>
      </c>
      <c r="L169" s="90">
        <v>25</v>
      </c>
      <c r="M169" s="51">
        <f>VLOOKUP(A:A,'[1]Příloha k protokolu'!$F:$J,5,0)</f>
        <v>0</v>
      </c>
      <c r="N169" s="62" t="s">
        <v>15746</v>
      </c>
      <c r="O169" s="52" t="s">
        <v>15747</v>
      </c>
      <c r="P169" s="52">
        <v>567</v>
      </c>
      <c r="Q169" s="52">
        <v>2</v>
      </c>
      <c r="R169" s="52" t="s">
        <v>15624</v>
      </c>
      <c r="S169" s="49" t="s">
        <v>21334</v>
      </c>
      <c r="V169" s="50" t="s">
        <v>17314</v>
      </c>
      <c r="W169" s="50" t="s">
        <v>17377</v>
      </c>
      <c r="X169" s="50" t="s">
        <v>14742</v>
      </c>
      <c r="Y169" s="70" t="s">
        <v>17320</v>
      </c>
      <c r="Z169" s="53">
        <v>14200</v>
      </c>
    </row>
    <row r="170" spans="1:26" s="49" customFormat="1" x14ac:dyDescent="0.25">
      <c r="A170" s="73">
        <v>600036413</v>
      </c>
      <c r="B170" s="73">
        <f t="shared" si="6"/>
        <v>600036413</v>
      </c>
      <c r="C170" s="73" t="s">
        <v>15748</v>
      </c>
      <c r="D170" s="68">
        <v>1</v>
      </c>
      <c r="E170" s="48">
        <f t="shared" si="7"/>
        <v>60437961</v>
      </c>
      <c r="F170" s="57" t="s">
        <v>9</v>
      </c>
      <c r="G170" s="57" t="s">
        <v>15621</v>
      </c>
      <c r="H170" s="51">
        <v>25</v>
      </c>
      <c r="I170" s="51" t="s">
        <v>17309</v>
      </c>
      <c r="J170" s="69">
        <v>27.49</v>
      </c>
      <c r="K170" s="69">
        <f t="shared" si="8"/>
        <v>687.25</v>
      </c>
      <c r="L170" s="90">
        <v>25</v>
      </c>
      <c r="M170" s="51">
        <f>VLOOKUP(A:A,'[1]Příloha k protokolu'!$F:$J,5,0)</f>
        <v>0</v>
      </c>
      <c r="N170" s="62" t="s">
        <v>15749</v>
      </c>
      <c r="O170" s="52" t="s">
        <v>15750</v>
      </c>
      <c r="P170" s="52">
        <v>334</v>
      </c>
      <c r="Q170" s="52">
        <v>14</v>
      </c>
      <c r="R170" s="52" t="s">
        <v>15624</v>
      </c>
      <c r="S170" s="49" t="s">
        <v>21333</v>
      </c>
      <c r="V170" s="50" t="s">
        <v>17376</v>
      </c>
      <c r="W170" s="50" t="s">
        <v>17377</v>
      </c>
      <c r="X170" s="50" t="s">
        <v>14740</v>
      </c>
      <c r="Y170" s="70" t="s">
        <v>17320</v>
      </c>
      <c r="Z170" s="53">
        <v>14200</v>
      </c>
    </row>
    <row r="171" spans="1:26" s="49" customFormat="1" x14ac:dyDescent="0.25">
      <c r="A171" s="73">
        <v>600036537</v>
      </c>
      <c r="B171" s="73">
        <f t="shared" si="6"/>
        <v>600036537</v>
      </c>
      <c r="C171" s="73" t="s">
        <v>15751</v>
      </c>
      <c r="D171" s="68">
        <v>1</v>
      </c>
      <c r="E171" s="48">
        <f t="shared" si="7"/>
        <v>60437928</v>
      </c>
      <c r="F171" s="57" t="s">
        <v>9</v>
      </c>
      <c r="G171" s="57" t="s">
        <v>15621</v>
      </c>
      <c r="H171" s="51">
        <v>25</v>
      </c>
      <c r="I171" s="51" t="s">
        <v>17309</v>
      </c>
      <c r="J171" s="69">
        <v>27.49</v>
      </c>
      <c r="K171" s="69">
        <f t="shared" si="8"/>
        <v>687.25</v>
      </c>
      <c r="L171" s="90">
        <v>25</v>
      </c>
      <c r="M171" s="51">
        <f>VLOOKUP(A:A,'[1]Příloha k protokolu'!$F:$J,5,0)</f>
        <v>0</v>
      </c>
      <c r="N171" s="62" t="s">
        <v>15752</v>
      </c>
      <c r="O171" s="52" t="s">
        <v>15753</v>
      </c>
      <c r="P171" s="52">
        <v>557</v>
      </c>
      <c r="Q171" s="52">
        <v>12</v>
      </c>
      <c r="R171" s="52" t="s">
        <v>15624</v>
      </c>
      <c r="S171" s="49" t="s">
        <v>21333</v>
      </c>
      <c r="V171" s="50" t="s">
        <v>17376</v>
      </c>
      <c r="W171" s="50" t="s">
        <v>17377</v>
      </c>
      <c r="X171" s="50" t="s">
        <v>14740</v>
      </c>
      <c r="Y171" s="70" t="s">
        <v>17320</v>
      </c>
      <c r="Z171" s="53">
        <v>14200</v>
      </c>
    </row>
    <row r="172" spans="1:26" s="49" customFormat="1" x14ac:dyDescent="0.25">
      <c r="A172" s="73">
        <v>600036545</v>
      </c>
      <c r="B172" s="73">
        <f t="shared" si="6"/>
        <v>600036545</v>
      </c>
      <c r="C172" s="73" t="s">
        <v>15754</v>
      </c>
      <c r="D172" s="68">
        <v>1</v>
      </c>
      <c r="E172" s="48">
        <f t="shared" si="7"/>
        <v>63109701</v>
      </c>
      <c r="F172" s="57" t="s">
        <v>9</v>
      </c>
      <c r="G172" s="57" t="s">
        <v>15621</v>
      </c>
      <c r="H172" s="51">
        <v>50</v>
      </c>
      <c r="I172" s="51" t="s">
        <v>17309</v>
      </c>
      <c r="J172" s="69">
        <v>27.49</v>
      </c>
      <c r="K172" s="69">
        <f t="shared" si="8"/>
        <v>1374.5</v>
      </c>
      <c r="L172" s="90">
        <v>50</v>
      </c>
      <c r="M172" s="51">
        <f>VLOOKUP(A:A,'[1]Příloha k protokolu'!$F:$J,5,0)</f>
        <v>0</v>
      </c>
      <c r="N172" s="62" t="s">
        <v>15755</v>
      </c>
      <c r="O172" s="52" t="s">
        <v>15756</v>
      </c>
      <c r="P172" s="52">
        <v>3036</v>
      </c>
      <c r="Q172" s="52">
        <v>10</v>
      </c>
      <c r="R172" s="52" t="s">
        <v>15624</v>
      </c>
      <c r="S172" s="49" t="s">
        <v>21333</v>
      </c>
      <c r="V172" s="50" t="s">
        <v>17376</v>
      </c>
      <c r="W172" s="50" t="s">
        <v>17377</v>
      </c>
      <c r="X172" s="50" t="s">
        <v>14740</v>
      </c>
      <c r="Y172" s="70" t="s">
        <v>17320</v>
      </c>
      <c r="Z172" s="53">
        <v>14300</v>
      </c>
    </row>
    <row r="173" spans="1:26" s="49" customFormat="1" x14ac:dyDescent="0.25">
      <c r="A173" s="73">
        <v>600036235</v>
      </c>
      <c r="B173" s="73">
        <f t="shared" si="6"/>
        <v>600036235</v>
      </c>
      <c r="C173" s="73" t="s">
        <v>17378</v>
      </c>
      <c r="D173" s="68">
        <v>1</v>
      </c>
      <c r="E173" s="48">
        <f t="shared" si="7"/>
        <v>48135542</v>
      </c>
      <c r="F173" s="57" t="s">
        <v>9</v>
      </c>
      <c r="G173" s="57" t="s">
        <v>15621</v>
      </c>
      <c r="H173" s="51">
        <v>25</v>
      </c>
      <c r="I173" s="51" t="s">
        <v>17309</v>
      </c>
      <c r="J173" s="69">
        <v>27.49</v>
      </c>
      <c r="K173" s="69">
        <f t="shared" si="8"/>
        <v>687.25</v>
      </c>
      <c r="L173" s="90">
        <v>25</v>
      </c>
      <c r="M173" s="51">
        <f>VLOOKUP(A:A,'[1]Příloha k protokolu'!$F:$J,5,0)</f>
        <v>0</v>
      </c>
      <c r="N173" s="62" t="s">
        <v>17379</v>
      </c>
      <c r="O173" s="52" t="s">
        <v>17380</v>
      </c>
      <c r="P173" s="52">
        <v>758</v>
      </c>
      <c r="Q173" s="52">
        <v>6</v>
      </c>
      <c r="R173" s="52" t="s">
        <v>15624</v>
      </c>
      <c r="S173" s="49" t="s">
        <v>21333</v>
      </c>
      <c r="V173" s="50" t="s">
        <v>17376</v>
      </c>
      <c r="W173" s="50" t="s">
        <v>17377</v>
      </c>
      <c r="X173" s="50" t="s">
        <v>14740</v>
      </c>
      <c r="Y173" s="70" t="s">
        <v>17320</v>
      </c>
      <c r="Z173" s="53">
        <v>14200</v>
      </c>
    </row>
    <row r="174" spans="1:26" s="49" customFormat="1" x14ac:dyDescent="0.25">
      <c r="A174" s="73">
        <v>600037134</v>
      </c>
      <c r="B174" s="73">
        <f t="shared" si="6"/>
        <v>600037134</v>
      </c>
      <c r="C174" s="73" t="s">
        <v>15757</v>
      </c>
      <c r="D174" s="68">
        <v>1</v>
      </c>
      <c r="E174" s="48">
        <f t="shared" si="7"/>
        <v>60437910</v>
      </c>
      <c r="F174" s="57" t="s">
        <v>9</v>
      </c>
      <c r="G174" s="57" t="s">
        <v>15621</v>
      </c>
      <c r="H174" s="51">
        <v>0</v>
      </c>
      <c r="I174" s="51" t="s">
        <v>17320</v>
      </c>
      <c r="J174" s="69">
        <v>27.49</v>
      </c>
      <c r="K174" s="69">
        <f t="shared" si="8"/>
        <v>0</v>
      </c>
      <c r="L174" s="90">
        <v>0</v>
      </c>
      <c r="M174" s="51"/>
      <c r="N174" s="62" t="s">
        <v>15758</v>
      </c>
      <c r="O174" s="52" t="s">
        <v>15759</v>
      </c>
      <c r="P174" s="52">
        <v>181</v>
      </c>
      <c r="Q174" s="52">
        <v>2</v>
      </c>
      <c r="R174" s="52" t="s">
        <v>15624</v>
      </c>
      <c r="S174" s="49" t="s">
        <v>21333</v>
      </c>
      <c r="V174" s="50" t="s">
        <v>17376</v>
      </c>
      <c r="W174" s="50" t="s">
        <v>17377</v>
      </c>
      <c r="X174" s="50" t="s">
        <v>14740</v>
      </c>
      <c r="Y174" s="70">
        <v>44340</v>
      </c>
      <c r="Z174" s="53">
        <v>14200</v>
      </c>
    </row>
    <row r="175" spans="1:26" s="49" customFormat="1" x14ac:dyDescent="0.25">
      <c r="A175" s="73">
        <v>600036448</v>
      </c>
      <c r="B175" s="73">
        <f t="shared" si="6"/>
        <v>600036448</v>
      </c>
      <c r="C175" s="73" t="s">
        <v>15760</v>
      </c>
      <c r="D175" s="68">
        <v>1</v>
      </c>
      <c r="E175" s="48">
        <f t="shared" si="7"/>
        <v>63832267</v>
      </c>
      <c r="F175" s="57" t="s">
        <v>9</v>
      </c>
      <c r="G175" s="57" t="s">
        <v>15621</v>
      </c>
      <c r="H175" s="51">
        <v>25</v>
      </c>
      <c r="I175" s="51" t="s">
        <v>17309</v>
      </c>
      <c r="J175" s="69">
        <v>27.49</v>
      </c>
      <c r="K175" s="69">
        <f t="shared" si="8"/>
        <v>687.25</v>
      </c>
      <c r="L175" s="90">
        <v>25</v>
      </c>
      <c r="M175" s="51">
        <f>VLOOKUP(A:A,'[1]Příloha k protokolu'!$F:$J,5,0)</f>
        <v>0</v>
      </c>
      <c r="N175" s="62" t="s">
        <v>15761</v>
      </c>
      <c r="O175" s="52" t="s">
        <v>15762</v>
      </c>
      <c r="P175" s="52">
        <v>937</v>
      </c>
      <c r="Q175" s="52">
        <v>15</v>
      </c>
      <c r="R175" s="52" t="s">
        <v>15624</v>
      </c>
      <c r="S175" s="49" t="s">
        <v>21333</v>
      </c>
      <c r="V175" s="50" t="s">
        <v>17376</v>
      </c>
      <c r="W175" s="50" t="s">
        <v>17377</v>
      </c>
      <c r="X175" s="50" t="s">
        <v>14740</v>
      </c>
      <c r="Y175" s="70" t="s">
        <v>17320</v>
      </c>
      <c r="Z175" s="53">
        <v>14300</v>
      </c>
    </row>
    <row r="176" spans="1:26" s="49" customFormat="1" x14ac:dyDescent="0.25">
      <c r="A176" s="73">
        <v>600036456</v>
      </c>
      <c r="B176" s="73">
        <f t="shared" si="6"/>
        <v>600036456</v>
      </c>
      <c r="C176" s="73" t="s">
        <v>15763</v>
      </c>
      <c r="D176" s="68">
        <v>1</v>
      </c>
      <c r="E176" s="48">
        <f t="shared" si="7"/>
        <v>60437944</v>
      </c>
      <c r="F176" s="57" t="s">
        <v>9</v>
      </c>
      <c r="G176" s="57" t="s">
        <v>15621</v>
      </c>
      <c r="H176" s="51">
        <v>50</v>
      </c>
      <c r="I176" s="51" t="s">
        <v>17309</v>
      </c>
      <c r="J176" s="69">
        <v>27.49</v>
      </c>
      <c r="K176" s="69">
        <f t="shared" si="8"/>
        <v>1374.5</v>
      </c>
      <c r="L176" s="90">
        <v>50</v>
      </c>
      <c r="M176" s="51">
        <f>VLOOKUP(A:A,'[1]Příloha k protokolu'!$F:$J,5,0)</f>
        <v>0</v>
      </c>
      <c r="N176" s="62" t="s">
        <v>15764</v>
      </c>
      <c r="O176" s="52" t="s">
        <v>15765</v>
      </c>
      <c r="P176" s="52">
        <v>373</v>
      </c>
      <c r="Q176" s="52">
        <v>10</v>
      </c>
      <c r="R176" s="52" t="s">
        <v>15624</v>
      </c>
      <c r="S176" s="49" t="s">
        <v>21333</v>
      </c>
      <c r="V176" s="50" t="s">
        <v>17376</v>
      </c>
      <c r="W176" s="50" t="s">
        <v>17377</v>
      </c>
      <c r="X176" s="50" t="s">
        <v>14740</v>
      </c>
      <c r="Y176" s="70" t="s">
        <v>17320</v>
      </c>
      <c r="Z176" s="53">
        <v>14200</v>
      </c>
    </row>
    <row r="177" spans="1:26" s="49" customFormat="1" x14ac:dyDescent="0.25">
      <c r="A177" s="73">
        <v>600036529</v>
      </c>
      <c r="B177" s="73">
        <f t="shared" si="6"/>
        <v>600036529</v>
      </c>
      <c r="C177" s="73" t="s">
        <v>15766</v>
      </c>
      <c r="D177" s="68">
        <v>1</v>
      </c>
      <c r="E177" s="48">
        <f t="shared" si="7"/>
        <v>63109735</v>
      </c>
      <c r="F177" s="57" t="s">
        <v>9</v>
      </c>
      <c r="G177" s="57" t="s">
        <v>15621</v>
      </c>
      <c r="H177" s="51">
        <v>25</v>
      </c>
      <c r="I177" s="51" t="s">
        <v>17309</v>
      </c>
      <c r="J177" s="69">
        <v>27.49</v>
      </c>
      <c r="K177" s="69">
        <f t="shared" si="8"/>
        <v>687.25</v>
      </c>
      <c r="L177" s="90">
        <v>25</v>
      </c>
      <c r="M177" s="51">
        <f>VLOOKUP(A:A,'[1]Příloha k protokolu'!$F:$J,5,0)</f>
        <v>0</v>
      </c>
      <c r="N177" s="62" t="s">
        <v>15767</v>
      </c>
      <c r="O177" s="52" t="s">
        <v>15768</v>
      </c>
      <c r="P177" s="52">
        <v>636</v>
      </c>
      <c r="Q177" s="52">
        <v>10</v>
      </c>
      <c r="R177" s="52" t="s">
        <v>15624</v>
      </c>
      <c r="S177" s="49" t="s">
        <v>21333</v>
      </c>
      <c r="V177" s="50" t="s">
        <v>17376</v>
      </c>
      <c r="W177" s="50" t="s">
        <v>17377</v>
      </c>
      <c r="X177" s="50" t="s">
        <v>14740</v>
      </c>
      <c r="Y177" s="70" t="s">
        <v>17320</v>
      </c>
      <c r="Z177" s="53">
        <v>14200</v>
      </c>
    </row>
    <row r="178" spans="1:26" s="49" customFormat="1" x14ac:dyDescent="0.25">
      <c r="A178" s="73">
        <v>600036570</v>
      </c>
      <c r="B178" s="73">
        <f t="shared" si="6"/>
        <v>600036570</v>
      </c>
      <c r="C178" s="73" t="s">
        <v>15769</v>
      </c>
      <c r="D178" s="68">
        <v>1</v>
      </c>
      <c r="E178" s="48">
        <f t="shared" si="7"/>
        <v>63832291</v>
      </c>
      <c r="F178" s="57" t="s">
        <v>9</v>
      </c>
      <c r="G178" s="57" t="s">
        <v>15621</v>
      </c>
      <c r="H178" s="51">
        <v>0</v>
      </c>
      <c r="I178" s="51" t="s">
        <v>17309</v>
      </c>
      <c r="J178" s="69">
        <v>27.49</v>
      </c>
      <c r="K178" s="69">
        <f t="shared" si="8"/>
        <v>0</v>
      </c>
      <c r="L178" s="90">
        <v>25</v>
      </c>
      <c r="M178" s="51">
        <f>VLOOKUP(A:A,'[1]Příloha k protokolu'!$F:$J,5,0)</f>
        <v>25</v>
      </c>
      <c r="N178" s="62" t="s">
        <v>15770</v>
      </c>
      <c r="O178" s="52" t="s">
        <v>15771</v>
      </c>
      <c r="P178" s="52">
        <v>3203</v>
      </c>
      <c r="Q178" s="52">
        <v>19</v>
      </c>
      <c r="R178" s="52" t="s">
        <v>15624</v>
      </c>
      <c r="S178" s="49" t="s">
        <v>21333</v>
      </c>
      <c r="V178" s="50" t="s">
        <v>17376</v>
      </c>
      <c r="W178" s="50" t="s">
        <v>17377</v>
      </c>
      <c r="X178" s="50" t="s">
        <v>14740</v>
      </c>
      <c r="Y178" s="70" t="s">
        <v>17320</v>
      </c>
      <c r="Z178" s="53">
        <v>14300</v>
      </c>
    </row>
    <row r="179" spans="1:26" s="49" customFormat="1" x14ac:dyDescent="0.25">
      <c r="A179" s="73">
        <v>600036677</v>
      </c>
      <c r="B179" s="73">
        <f t="shared" si="6"/>
        <v>600036677</v>
      </c>
      <c r="C179" s="73" t="s">
        <v>15772</v>
      </c>
      <c r="D179" s="68">
        <v>1</v>
      </c>
      <c r="E179" s="48">
        <f t="shared" si="7"/>
        <v>63832305</v>
      </c>
      <c r="F179" s="57" t="s">
        <v>9</v>
      </c>
      <c r="G179" s="57" t="s">
        <v>15621</v>
      </c>
      <c r="H179" s="51">
        <v>50</v>
      </c>
      <c r="I179" s="51" t="s">
        <v>17309</v>
      </c>
      <c r="J179" s="69">
        <v>27.49</v>
      </c>
      <c r="K179" s="69">
        <f t="shared" si="8"/>
        <v>1374.5</v>
      </c>
      <c r="L179" s="90">
        <v>50</v>
      </c>
      <c r="M179" s="51">
        <f>VLOOKUP(A:A,'[1]Příloha k protokolu'!$F:$J,5,0)</f>
        <v>0</v>
      </c>
      <c r="N179" s="62" t="s">
        <v>15773</v>
      </c>
      <c r="O179" s="52" t="s">
        <v>15774</v>
      </c>
      <c r="P179" s="52">
        <v>3135</v>
      </c>
      <c r="Q179" s="52">
        <v>34</v>
      </c>
      <c r="R179" s="52" t="s">
        <v>15624</v>
      </c>
      <c r="S179" s="49" t="s">
        <v>21333</v>
      </c>
      <c r="V179" s="50" t="s">
        <v>17376</v>
      </c>
      <c r="W179" s="50" t="s">
        <v>17377</v>
      </c>
      <c r="X179" s="50" t="s">
        <v>14740</v>
      </c>
      <c r="Y179" s="70" t="s">
        <v>17320</v>
      </c>
      <c r="Z179" s="53">
        <v>14300</v>
      </c>
    </row>
    <row r="180" spans="1:26" s="49" customFormat="1" x14ac:dyDescent="0.25">
      <c r="A180" s="73">
        <v>600036723</v>
      </c>
      <c r="B180" s="73">
        <f t="shared" si="6"/>
        <v>600036723</v>
      </c>
      <c r="C180" s="73" t="s">
        <v>15775</v>
      </c>
      <c r="D180" s="68">
        <v>1</v>
      </c>
      <c r="E180" s="48">
        <f t="shared" si="7"/>
        <v>70992193</v>
      </c>
      <c r="F180" s="57" t="s">
        <v>9</v>
      </c>
      <c r="G180" s="57" t="s">
        <v>15621</v>
      </c>
      <c r="H180" s="51">
        <v>50</v>
      </c>
      <c r="I180" s="51" t="s">
        <v>17309</v>
      </c>
      <c r="J180" s="69">
        <v>27.49</v>
      </c>
      <c r="K180" s="69">
        <f t="shared" si="8"/>
        <v>1374.5</v>
      </c>
      <c r="L180" s="90">
        <v>50</v>
      </c>
      <c r="M180" s="51">
        <f>VLOOKUP(A:A,'[1]Příloha k protokolu'!$F:$J,5,0)</f>
        <v>0</v>
      </c>
      <c r="N180" s="62" t="s">
        <v>15776</v>
      </c>
      <c r="O180" s="52" t="s">
        <v>15777</v>
      </c>
      <c r="P180" s="52">
        <v>880</v>
      </c>
      <c r="Q180" s="52">
        <v>1</v>
      </c>
      <c r="R180" s="52" t="s">
        <v>15624</v>
      </c>
      <c r="S180" s="49" t="s">
        <v>21333</v>
      </c>
      <c r="V180" s="50" t="s">
        <v>17381</v>
      </c>
      <c r="W180" s="50" t="s">
        <v>17377</v>
      </c>
      <c r="X180" s="50" t="s">
        <v>14740</v>
      </c>
      <c r="Y180" s="70" t="s">
        <v>17320</v>
      </c>
      <c r="Z180" s="53">
        <v>14800</v>
      </c>
    </row>
    <row r="181" spans="1:26" s="49" customFormat="1" x14ac:dyDescent="0.25">
      <c r="A181" s="73">
        <v>600036758</v>
      </c>
      <c r="B181" s="73">
        <f t="shared" si="6"/>
        <v>600036758</v>
      </c>
      <c r="C181" s="73" t="s">
        <v>15778</v>
      </c>
      <c r="D181" s="68">
        <v>1</v>
      </c>
      <c r="E181" s="48">
        <f t="shared" si="7"/>
        <v>63832275</v>
      </c>
      <c r="F181" s="57" t="s">
        <v>9</v>
      </c>
      <c r="G181" s="57" t="s">
        <v>15621</v>
      </c>
      <c r="H181" s="51">
        <v>25</v>
      </c>
      <c r="I181" s="51" t="s">
        <v>17309</v>
      </c>
      <c r="J181" s="69">
        <v>27.49</v>
      </c>
      <c r="K181" s="69">
        <f t="shared" si="8"/>
        <v>687.25</v>
      </c>
      <c r="L181" s="90">
        <v>25</v>
      </c>
      <c r="M181" s="51">
        <f>VLOOKUP(A:A,'[1]Příloha k protokolu'!$F:$J,5,0)</f>
        <v>0</v>
      </c>
      <c r="N181" s="62" t="s">
        <v>15779</v>
      </c>
      <c r="O181" s="52" t="s">
        <v>15780</v>
      </c>
      <c r="P181" s="52">
        <v>170</v>
      </c>
      <c r="Q181" s="52">
        <v>2</v>
      </c>
      <c r="R181" s="52" t="s">
        <v>15624</v>
      </c>
      <c r="S181" s="49" t="s">
        <v>21333</v>
      </c>
      <c r="V181" s="50" t="s">
        <v>17376</v>
      </c>
      <c r="W181" s="50" t="s">
        <v>17377</v>
      </c>
      <c r="X181" s="50" t="s">
        <v>14740</v>
      </c>
      <c r="Y181" s="70" t="s">
        <v>17320</v>
      </c>
      <c r="Z181" s="53">
        <v>14300</v>
      </c>
    </row>
    <row r="182" spans="1:26" s="49" customFormat="1" x14ac:dyDescent="0.25">
      <c r="A182" s="73">
        <v>600037444</v>
      </c>
      <c r="B182" s="73">
        <f t="shared" si="6"/>
        <v>600037444</v>
      </c>
      <c r="C182" s="73" t="s">
        <v>15781</v>
      </c>
      <c r="D182" s="68">
        <v>1</v>
      </c>
      <c r="E182" s="48">
        <f t="shared" si="7"/>
        <v>60437197</v>
      </c>
      <c r="F182" s="57" t="s">
        <v>9</v>
      </c>
      <c r="G182" s="57" t="s">
        <v>15621</v>
      </c>
      <c r="H182" s="51">
        <v>600</v>
      </c>
      <c r="I182" s="51" t="s">
        <v>17309</v>
      </c>
      <c r="J182" s="69">
        <v>27.49</v>
      </c>
      <c r="K182" s="69">
        <f t="shared" si="8"/>
        <v>16494</v>
      </c>
      <c r="L182" s="90">
        <v>600</v>
      </c>
      <c r="M182" s="51">
        <f>VLOOKUP(A:A,'[1]Příloha k protokolu'!$F:$J,5,0)</f>
        <v>0</v>
      </c>
      <c r="N182" s="62" t="s">
        <v>15782</v>
      </c>
      <c r="O182" s="52" t="s">
        <v>15783</v>
      </c>
      <c r="P182" s="52">
        <v>977</v>
      </c>
      <c r="Q182" s="52">
        <v>17</v>
      </c>
      <c r="R182" s="52" t="s">
        <v>15624</v>
      </c>
      <c r="S182" s="49" t="s">
        <v>21333</v>
      </c>
      <c r="V182" s="50" t="s">
        <v>17376</v>
      </c>
      <c r="W182" s="50" t="s">
        <v>17377</v>
      </c>
      <c r="X182" s="50" t="s">
        <v>14740</v>
      </c>
      <c r="Y182" s="70" t="s">
        <v>17320</v>
      </c>
      <c r="Z182" s="53">
        <v>14200</v>
      </c>
    </row>
    <row r="183" spans="1:26" s="49" customFormat="1" x14ac:dyDescent="0.25">
      <c r="A183" s="73">
        <v>600036812</v>
      </c>
      <c r="B183" s="73">
        <f t="shared" si="6"/>
        <v>600036812</v>
      </c>
      <c r="C183" s="73" t="s">
        <v>15784</v>
      </c>
      <c r="D183" s="68">
        <v>1</v>
      </c>
      <c r="E183" s="48">
        <f t="shared" si="7"/>
        <v>63109727</v>
      </c>
      <c r="F183" s="57" t="s">
        <v>9</v>
      </c>
      <c r="G183" s="57" t="s">
        <v>15621</v>
      </c>
      <c r="H183" s="51">
        <v>25</v>
      </c>
      <c r="I183" s="51" t="s">
        <v>17309</v>
      </c>
      <c r="J183" s="69">
        <v>27.49</v>
      </c>
      <c r="K183" s="69">
        <f t="shared" si="8"/>
        <v>687.25</v>
      </c>
      <c r="L183" s="90">
        <v>25</v>
      </c>
      <c r="M183" s="51">
        <f>VLOOKUP(A:A,'[1]Příloha k protokolu'!$F:$J,5,0)</f>
        <v>0</v>
      </c>
      <c r="N183" s="62" t="s">
        <v>15785</v>
      </c>
      <c r="O183" s="52" t="s">
        <v>15783</v>
      </c>
      <c r="P183" s="52">
        <v>952</v>
      </c>
      <c r="Q183" s="52">
        <v>10</v>
      </c>
      <c r="R183" s="52" t="s">
        <v>15624</v>
      </c>
      <c r="S183" s="49" t="s">
        <v>21333</v>
      </c>
      <c r="V183" s="50" t="s">
        <v>17376</v>
      </c>
      <c r="W183" s="50" t="s">
        <v>17377</v>
      </c>
      <c r="X183" s="50" t="s">
        <v>14740</v>
      </c>
      <c r="Y183" s="70" t="s">
        <v>17320</v>
      </c>
      <c r="Z183" s="53">
        <v>14200</v>
      </c>
    </row>
    <row r="184" spans="1:26" s="49" customFormat="1" x14ac:dyDescent="0.25">
      <c r="A184" s="73">
        <v>600036898</v>
      </c>
      <c r="B184" s="73">
        <f t="shared" si="6"/>
        <v>600036898</v>
      </c>
      <c r="C184" s="73" t="s">
        <v>15786</v>
      </c>
      <c r="D184" s="68">
        <v>1</v>
      </c>
      <c r="E184" s="48">
        <f t="shared" si="7"/>
        <v>63832313</v>
      </c>
      <c r="F184" s="57" t="s">
        <v>9</v>
      </c>
      <c r="G184" s="57" t="s">
        <v>15621</v>
      </c>
      <c r="H184" s="51">
        <v>25</v>
      </c>
      <c r="I184" s="51" t="s">
        <v>17309</v>
      </c>
      <c r="J184" s="69">
        <v>27.49</v>
      </c>
      <c r="K184" s="69">
        <f t="shared" si="8"/>
        <v>687.25</v>
      </c>
      <c r="L184" s="90">
        <v>25</v>
      </c>
      <c r="M184" s="51">
        <f>VLOOKUP(A:A,'[1]Příloha k protokolu'!$F:$J,5,0)</f>
        <v>0</v>
      </c>
      <c r="N184" s="62" t="s">
        <v>15787</v>
      </c>
      <c r="O184" s="52" t="s">
        <v>15788</v>
      </c>
      <c r="P184" s="52">
        <v>3288</v>
      </c>
      <c r="Q184" s="52">
        <v>28</v>
      </c>
      <c r="R184" s="52" t="s">
        <v>15624</v>
      </c>
      <c r="S184" s="49" t="s">
        <v>21333</v>
      </c>
      <c r="V184" s="50" t="s">
        <v>17376</v>
      </c>
      <c r="W184" s="50" t="s">
        <v>17377</v>
      </c>
      <c r="X184" s="50" t="s">
        <v>14740</v>
      </c>
      <c r="Y184" s="70" t="s">
        <v>17320</v>
      </c>
      <c r="Z184" s="53">
        <v>14300</v>
      </c>
    </row>
    <row r="185" spans="1:26" s="49" customFormat="1" x14ac:dyDescent="0.25">
      <c r="A185" s="73">
        <v>600037002</v>
      </c>
      <c r="B185" s="73">
        <f t="shared" si="6"/>
        <v>600037002</v>
      </c>
      <c r="C185" s="73" t="s">
        <v>15789</v>
      </c>
      <c r="D185" s="68">
        <v>1</v>
      </c>
      <c r="E185" s="48">
        <f t="shared" si="7"/>
        <v>63832259</v>
      </c>
      <c r="F185" s="57" t="s">
        <v>9</v>
      </c>
      <c r="G185" s="57" t="s">
        <v>15621</v>
      </c>
      <c r="H185" s="51">
        <v>25</v>
      </c>
      <c r="I185" s="51" t="s">
        <v>17309</v>
      </c>
      <c r="J185" s="69">
        <v>27.49</v>
      </c>
      <c r="K185" s="69">
        <f t="shared" si="8"/>
        <v>687.25</v>
      </c>
      <c r="L185" s="90">
        <v>25</v>
      </c>
      <c r="M185" s="51">
        <f>VLOOKUP(A:A,'[1]Příloha k protokolu'!$F:$J,5,0)</f>
        <v>0</v>
      </c>
      <c r="N185" s="62" t="s">
        <v>15790</v>
      </c>
      <c r="O185" s="52" t="s">
        <v>15791</v>
      </c>
      <c r="P185" s="52">
        <v>3347</v>
      </c>
      <c r="Q185" s="52">
        <v>2</v>
      </c>
      <c r="R185" s="52" t="s">
        <v>15624</v>
      </c>
      <c r="S185" s="49" t="s">
        <v>21333</v>
      </c>
      <c r="V185" s="50" t="s">
        <v>17376</v>
      </c>
      <c r="W185" s="50" t="s">
        <v>17377</v>
      </c>
      <c r="X185" s="50" t="s">
        <v>14740</v>
      </c>
      <c r="Y185" s="70" t="s">
        <v>17320</v>
      </c>
      <c r="Z185" s="53">
        <v>14300</v>
      </c>
    </row>
    <row r="186" spans="1:26" s="49" customFormat="1" x14ac:dyDescent="0.25">
      <c r="A186" s="73">
        <v>600037045</v>
      </c>
      <c r="B186" s="73">
        <f t="shared" si="6"/>
        <v>600037045</v>
      </c>
      <c r="C186" s="73" t="s">
        <v>15792</v>
      </c>
      <c r="D186" s="68">
        <v>1</v>
      </c>
      <c r="E186" s="48">
        <f t="shared" si="7"/>
        <v>49367463</v>
      </c>
      <c r="F186" s="57" t="s">
        <v>9</v>
      </c>
      <c r="G186" s="57" t="s">
        <v>15621</v>
      </c>
      <c r="H186" s="51">
        <v>1775</v>
      </c>
      <c r="I186" s="51" t="s">
        <v>17309</v>
      </c>
      <c r="J186" s="69">
        <v>27.49</v>
      </c>
      <c r="K186" s="69">
        <f t="shared" si="8"/>
        <v>48794.75</v>
      </c>
      <c r="L186" s="90">
        <v>1775</v>
      </c>
      <c r="M186" s="51">
        <f>VLOOKUP(A:A,'[1]Příloha k protokolu'!$F:$J,5,0)</f>
        <v>0</v>
      </c>
      <c r="N186" s="62" t="s">
        <v>15793</v>
      </c>
      <c r="O186" s="52" t="s">
        <v>15794</v>
      </c>
      <c r="P186" s="52">
        <v>3183</v>
      </c>
      <c r="Q186" s="52">
        <v>15</v>
      </c>
      <c r="R186" s="52" t="s">
        <v>15624</v>
      </c>
      <c r="S186" s="49" t="s">
        <v>21333</v>
      </c>
      <c r="V186" s="50" t="s">
        <v>17376</v>
      </c>
      <c r="W186" s="50" t="s">
        <v>17377</v>
      </c>
      <c r="X186" s="50" t="s">
        <v>14740</v>
      </c>
      <c r="Y186" s="70" t="s">
        <v>17320</v>
      </c>
      <c r="Z186" s="53">
        <v>14300</v>
      </c>
    </row>
    <row r="187" spans="1:26" s="49" customFormat="1" x14ac:dyDescent="0.25">
      <c r="A187" s="73">
        <v>600037118</v>
      </c>
      <c r="B187" s="73">
        <f t="shared" si="6"/>
        <v>600037118</v>
      </c>
      <c r="C187" s="73" t="s">
        <v>15795</v>
      </c>
      <c r="D187" s="68">
        <v>1</v>
      </c>
      <c r="E187" s="48">
        <f t="shared" si="7"/>
        <v>49367609</v>
      </c>
      <c r="F187" s="57" t="s">
        <v>9</v>
      </c>
      <c r="G187" s="57" t="s">
        <v>15621</v>
      </c>
      <c r="H187" s="51">
        <v>750</v>
      </c>
      <c r="I187" s="51" t="s">
        <v>17309</v>
      </c>
      <c r="J187" s="69">
        <v>27.49</v>
      </c>
      <c r="K187" s="69">
        <f t="shared" si="8"/>
        <v>20617.5</v>
      </c>
      <c r="L187" s="90">
        <v>750</v>
      </c>
      <c r="M187" s="51">
        <f>VLOOKUP(A:A,'[1]Příloha k protokolu'!$F:$J,5,0)</f>
        <v>0</v>
      </c>
      <c r="N187" s="62" t="s">
        <v>15796</v>
      </c>
      <c r="O187" s="52" t="s">
        <v>15797</v>
      </c>
      <c r="P187" s="52">
        <v>1375</v>
      </c>
      <c r="Q187" s="52" t="s">
        <v>64</v>
      </c>
      <c r="R187" s="52" t="s">
        <v>15624</v>
      </c>
      <c r="S187" s="49" t="s">
        <v>21333</v>
      </c>
      <c r="V187" s="50" t="s">
        <v>17376</v>
      </c>
      <c r="W187" s="50" t="s">
        <v>17377</v>
      </c>
      <c r="X187" s="50" t="s">
        <v>14740</v>
      </c>
      <c r="Y187" s="70" t="s">
        <v>17320</v>
      </c>
      <c r="Z187" s="53">
        <v>14300</v>
      </c>
    </row>
    <row r="188" spans="1:26" s="49" customFormat="1" x14ac:dyDescent="0.25">
      <c r="A188" s="73">
        <v>600037126</v>
      </c>
      <c r="B188" s="73">
        <f t="shared" si="6"/>
        <v>600037126</v>
      </c>
      <c r="C188" s="73" t="s">
        <v>15798</v>
      </c>
      <c r="D188" s="68">
        <v>1</v>
      </c>
      <c r="E188" s="48">
        <f t="shared" si="7"/>
        <v>60437073</v>
      </c>
      <c r="F188" s="57" t="s">
        <v>9</v>
      </c>
      <c r="G188" s="57" t="s">
        <v>15621</v>
      </c>
      <c r="H188" s="51">
        <v>600</v>
      </c>
      <c r="I188" s="51" t="s">
        <v>17309</v>
      </c>
      <c r="J188" s="69">
        <v>27.49</v>
      </c>
      <c r="K188" s="69">
        <f t="shared" si="8"/>
        <v>16494</v>
      </c>
      <c r="L188" s="90">
        <v>600</v>
      </c>
      <c r="M188" s="51">
        <f>VLOOKUP(A:A,'[1]Příloha k protokolu'!$F:$J,5,0)</f>
        <v>0</v>
      </c>
      <c r="N188" s="62" t="s">
        <v>15799</v>
      </c>
      <c r="O188" s="52" t="s">
        <v>15800</v>
      </c>
      <c r="P188" s="52">
        <v>29</v>
      </c>
      <c r="Q188" s="52">
        <v>2</v>
      </c>
      <c r="R188" s="52" t="s">
        <v>15624</v>
      </c>
      <c r="S188" s="49" t="s">
        <v>21333</v>
      </c>
      <c r="V188" s="50" t="s">
        <v>17376</v>
      </c>
      <c r="W188" s="50" t="s">
        <v>17377</v>
      </c>
      <c r="X188" s="50" t="s">
        <v>14740</v>
      </c>
      <c r="Y188" s="70" t="s">
        <v>17320</v>
      </c>
      <c r="Z188" s="53">
        <v>14300</v>
      </c>
    </row>
    <row r="189" spans="1:26" s="49" customFormat="1" x14ac:dyDescent="0.25">
      <c r="A189" s="73">
        <v>600037258</v>
      </c>
      <c r="B189" s="73">
        <f t="shared" si="6"/>
        <v>600037258</v>
      </c>
      <c r="C189" s="73" t="s">
        <v>15801</v>
      </c>
      <c r="D189" s="68">
        <v>1</v>
      </c>
      <c r="E189" s="48">
        <f t="shared" si="7"/>
        <v>60437936</v>
      </c>
      <c r="F189" s="57" t="s">
        <v>9</v>
      </c>
      <c r="G189" s="57" t="s">
        <v>15621</v>
      </c>
      <c r="H189" s="51">
        <v>250</v>
      </c>
      <c r="I189" s="51" t="s">
        <v>17309</v>
      </c>
      <c r="J189" s="69">
        <v>27.49</v>
      </c>
      <c r="K189" s="69">
        <f t="shared" si="8"/>
        <v>6872.5</v>
      </c>
      <c r="L189" s="90">
        <v>250</v>
      </c>
      <c r="M189" s="51">
        <f>VLOOKUP(A:A,'[1]Příloha k protokolu'!$F:$J,5,0)</f>
        <v>0</v>
      </c>
      <c r="N189" s="62" t="s">
        <v>15802</v>
      </c>
      <c r="O189" s="52" t="s">
        <v>15803</v>
      </c>
      <c r="P189" s="52">
        <v>40</v>
      </c>
      <c r="Q189" s="52">
        <v>3</v>
      </c>
      <c r="R189" s="52" t="s">
        <v>15624</v>
      </c>
      <c r="S189" s="49" t="s">
        <v>21333</v>
      </c>
      <c r="V189" s="50" t="s">
        <v>17376</v>
      </c>
      <c r="W189" s="50" t="s">
        <v>17377</v>
      </c>
      <c r="X189" s="50" t="s">
        <v>14740</v>
      </c>
      <c r="Y189" s="70" t="s">
        <v>17320</v>
      </c>
      <c r="Z189" s="53">
        <v>14200</v>
      </c>
    </row>
    <row r="190" spans="1:26" s="49" customFormat="1" x14ac:dyDescent="0.25">
      <c r="A190" s="73">
        <v>600037380</v>
      </c>
      <c r="B190" s="73">
        <f t="shared" si="6"/>
        <v>600037380</v>
      </c>
      <c r="C190" s="73" t="s">
        <v>15804</v>
      </c>
      <c r="D190" s="68">
        <v>1</v>
      </c>
      <c r="E190" s="48">
        <f t="shared" si="7"/>
        <v>61386685</v>
      </c>
      <c r="F190" s="57" t="s">
        <v>9</v>
      </c>
      <c r="G190" s="57" t="s">
        <v>15621</v>
      </c>
      <c r="H190" s="51">
        <v>1700</v>
      </c>
      <c r="I190" s="51" t="s">
        <v>17309</v>
      </c>
      <c r="J190" s="69">
        <v>27.49</v>
      </c>
      <c r="K190" s="69">
        <f t="shared" si="8"/>
        <v>46733</v>
      </c>
      <c r="L190" s="90">
        <v>1700</v>
      </c>
      <c r="M190" s="51">
        <f>VLOOKUP(A:A,'[1]Příloha k protokolu'!$F:$J,5,0)</f>
        <v>0</v>
      </c>
      <c r="N190" s="62" t="s">
        <v>15805</v>
      </c>
      <c r="O190" s="52" t="s">
        <v>15806</v>
      </c>
      <c r="P190" s="52">
        <v>3373</v>
      </c>
      <c r="Q190" s="52">
        <v>51</v>
      </c>
      <c r="R190" s="52" t="s">
        <v>15624</v>
      </c>
      <c r="S190" s="49" t="s">
        <v>21333</v>
      </c>
      <c r="V190" s="50" t="s">
        <v>17376</v>
      </c>
      <c r="W190" s="50" t="s">
        <v>17377</v>
      </c>
      <c r="X190" s="50" t="s">
        <v>14740</v>
      </c>
      <c r="Y190" s="70" t="s">
        <v>17320</v>
      </c>
      <c r="Z190" s="53">
        <v>14300</v>
      </c>
    </row>
    <row r="191" spans="1:26" s="49" customFormat="1" x14ac:dyDescent="0.25">
      <c r="A191" s="73">
        <v>600037410</v>
      </c>
      <c r="B191" s="73">
        <f t="shared" si="6"/>
        <v>600037410</v>
      </c>
      <c r="C191" s="73" t="s">
        <v>15807</v>
      </c>
      <c r="D191" s="68">
        <v>1</v>
      </c>
      <c r="E191" s="48">
        <f t="shared" si="7"/>
        <v>60437189</v>
      </c>
      <c r="F191" s="57" t="s">
        <v>9</v>
      </c>
      <c r="G191" s="57" t="s">
        <v>15621</v>
      </c>
      <c r="H191" s="51">
        <v>700</v>
      </c>
      <c r="I191" s="51" t="s">
        <v>17309</v>
      </c>
      <c r="J191" s="69">
        <v>27.49</v>
      </c>
      <c r="K191" s="69">
        <f t="shared" si="8"/>
        <v>19243</v>
      </c>
      <c r="L191" s="90">
        <v>700</v>
      </c>
      <c r="M191" s="51">
        <f>VLOOKUP(A:A,'[1]Příloha k protokolu'!$F:$J,5,0)</f>
        <v>0</v>
      </c>
      <c r="N191" s="62" t="s">
        <v>15808</v>
      </c>
      <c r="O191" s="52" t="s">
        <v>15747</v>
      </c>
      <c r="P191" s="52">
        <v>565</v>
      </c>
      <c r="Q191" s="52"/>
      <c r="R191" s="52" t="s">
        <v>15624</v>
      </c>
      <c r="S191" s="49" t="s">
        <v>21333</v>
      </c>
      <c r="V191" s="50" t="s">
        <v>17376</v>
      </c>
      <c r="W191" s="50" t="s">
        <v>17377</v>
      </c>
      <c r="X191" s="50" t="s">
        <v>14740</v>
      </c>
      <c r="Y191" s="70" t="s">
        <v>17320</v>
      </c>
      <c r="Z191" s="53">
        <v>14200</v>
      </c>
    </row>
    <row r="192" spans="1:26" s="49" customFormat="1" x14ac:dyDescent="0.25">
      <c r="A192" s="73">
        <v>600037436</v>
      </c>
      <c r="B192" s="73">
        <f t="shared" si="6"/>
        <v>600037436</v>
      </c>
      <c r="C192" s="73" t="s">
        <v>15809</v>
      </c>
      <c r="D192" s="68">
        <v>1</v>
      </c>
      <c r="E192" s="48">
        <f t="shared" si="7"/>
        <v>61388254</v>
      </c>
      <c r="F192" s="57" t="s">
        <v>9</v>
      </c>
      <c r="G192" s="57" t="s">
        <v>15621</v>
      </c>
      <c r="H192" s="51">
        <v>850</v>
      </c>
      <c r="I192" s="51" t="s">
        <v>17309</v>
      </c>
      <c r="J192" s="69">
        <v>27.49</v>
      </c>
      <c r="K192" s="69">
        <f t="shared" si="8"/>
        <v>23366.5</v>
      </c>
      <c r="L192" s="90">
        <v>850</v>
      </c>
      <c r="M192" s="51">
        <f>VLOOKUP(A:A,'[1]Příloha k protokolu'!$F:$J,5,0)</f>
        <v>0</v>
      </c>
      <c r="N192" s="62" t="s">
        <v>15810</v>
      </c>
      <c r="O192" s="52" t="s">
        <v>15738</v>
      </c>
      <c r="P192" s="52">
        <v>760</v>
      </c>
      <c r="Q192" s="52">
        <v>11</v>
      </c>
      <c r="R192" s="52" t="s">
        <v>15624</v>
      </c>
      <c r="S192" s="49" t="s">
        <v>21333</v>
      </c>
      <c r="V192" s="50" t="s">
        <v>17376</v>
      </c>
      <c r="W192" s="50" t="s">
        <v>17377</v>
      </c>
      <c r="X192" s="50" t="s">
        <v>14740</v>
      </c>
      <c r="Y192" s="70" t="s">
        <v>17320</v>
      </c>
      <c r="Z192" s="53">
        <v>14200</v>
      </c>
    </row>
    <row r="193" spans="1:26" s="49" customFormat="1" x14ac:dyDescent="0.25">
      <c r="A193" s="73">
        <v>600037517</v>
      </c>
      <c r="B193" s="73">
        <f t="shared" si="6"/>
        <v>600037517</v>
      </c>
      <c r="C193" s="73" t="s">
        <v>15811</v>
      </c>
      <c r="D193" s="68">
        <v>1</v>
      </c>
      <c r="E193" s="48">
        <f t="shared" si="7"/>
        <v>61387363</v>
      </c>
      <c r="F193" s="57" t="s">
        <v>9</v>
      </c>
      <c r="G193" s="57" t="s">
        <v>15621</v>
      </c>
      <c r="H193" s="51">
        <v>1275</v>
      </c>
      <c r="I193" s="51" t="s">
        <v>17309</v>
      </c>
      <c r="J193" s="69">
        <v>27.49</v>
      </c>
      <c r="K193" s="69">
        <f t="shared" si="8"/>
        <v>35049.75</v>
      </c>
      <c r="L193" s="90">
        <v>1275</v>
      </c>
      <c r="M193" s="51">
        <f>VLOOKUP(A:A,'[1]Příloha k protokolu'!$F:$J,5,0)</f>
        <v>0</v>
      </c>
      <c r="N193" s="62" t="s">
        <v>15812</v>
      </c>
      <c r="O193" s="52" t="s">
        <v>15813</v>
      </c>
      <c r="P193" s="52">
        <v>3090</v>
      </c>
      <c r="Q193" s="52">
        <v>2</v>
      </c>
      <c r="R193" s="52" t="s">
        <v>15624</v>
      </c>
      <c r="S193" s="49" t="s">
        <v>21333</v>
      </c>
      <c r="V193" s="50" t="s">
        <v>17376</v>
      </c>
      <c r="W193" s="50" t="s">
        <v>17377</v>
      </c>
      <c r="X193" s="50" t="s">
        <v>14740</v>
      </c>
      <c r="Y193" s="70" t="s">
        <v>17320</v>
      </c>
      <c r="Z193" s="53">
        <v>14300</v>
      </c>
    </row>
    <row r="194" spans="1:26" s="49" customFormat="1" x14ac:dyDescent="0.25">
      <c r="A194" s="73">
        <v>600037525</v>
      </c>
      <c r="B194" s="73">
        <f t="shared" si="6"/>
        <v>600037525</v>
      </c>
      <c r="C194" s="73" t="s">
        <v>15814</v>
      </c>
      <c r="D194" s="68">
        <v>1</v>
      </c>
      <c r="E194" s="48">
        <f t="shared" si="7"/>
        <v>61386782</v>
      </c>
      <c r="F194" s="57" t="s">
        <v>9</v>
      </c>
      <c r="G194" s="57" t="s">
        <v>15621</v>
      </c>
      <c r="H194" s="51">
        <v>1100</v>
      </c>
      <c r="I194" s="51" t="s">
        <v>17309</v>
      </c>
      <c r="J194" s="69">
        <v>27.49</v>
      </c>
      <c r="K194" s="69">
        <f t="shared" si="8"/>
        <v>30239</v>
      </c>
      <c r="L194" s="90">
        <v>1100</v>
      </c>
      <c r="M194" s="51">
        <f>VLOOKUP(A:A,'[1]Příloha k protokolu'!$F:$J,5,0)</f>
        <v>0</v>
      </c>
      <c r="N194" s="62" t="s">
        <v>15815</v>
      </c>
      <c r="O194" s="52" t="s">
        <v>15741</v>
      </c>
      <c r="P194" s="52">
        <v>3136</v>
      </c>
      <c r="Q194" s="52">
        <v>1</v>
      </c>
      <c r="R194" s="52" t="s">
        <v>15624</v>
      </c>
      <c r="S194" s="49" t="s">
        <v>21333</v>
      </c>
      <c r="V194" s="50" t="s">
        <v>17376</v>
      </c>
      <c r="W194" s="50" t="s">
        <v>17377</v>
      </c>
      <c r="X194" s="50" t="s">
        <v>14740</v>
      </c>
      <c r="Y194" s="70" t="s">
        <v>17320</v>
      </c>
      <c r="Z194" s="53">
        <v>14300</v>
      </c>
    </row>
    <row r="195" spans="1:26" s="49" customFormat="1" x14ac:dyDescent="0.25">
      <c r="A195" s="73">
        <v>691009341</v>
      </c>
      <c r="B195" s="73">
        <f t="shared" si="6"/>
        <v>691009341</v>
      </c>
      <c r="C195" s="73" t="s">
        <v>17382</v>
      </c>
      <c r="D195" s="68">
        <v>1</v>
      </c>
      <c r="E195" s="48">
        <f t="shared" si="7"/>
        <v>4101383</v>
      </c>
      <c r="F195" s="57" t="s">
        <v>9</v>
      </c>
      <c r="G195" s="57" t="s">
        <v>15621</v>
      </c>
      <c r="H195" s="51">
        <v>25</v>
      </c>
      <c r="I195" s="51" t="s">
        <v>17309</v>
      </c>
      <c r="J195" s="69">
        <v>27.49</v>
      </c>
      <c r="K195" s="69">
        <f t="shared" si="8"/>
        <v>687.25</v>
      </c>
      <c r="L195" s="90">
        <v>25</v>
      </c>
      <c r="M195" s="51">
        <f>VLOOKUP(A:A,'[1]Příloha k protokolu'!$F:$J,5,0)</f>
        <v>0</v>
      </c>
      <c r="N195" s="62" t="s">
        <v>17383</v>
      </c>
      <c r="O195" s="52" t="s">
        <v>17384</v>
      </c>
      <c r="P195" s="52">
        <v>2135</v>
      </c>
      <c r="Q195" s="52">
        <v>6</v>
      </c>
      <c r="R195" s="52" t="s">
        <v>15624</v>
      </c>
      <c r="S195" s="49" t="s">
        <v>21334</v>
      </c>
      <c r="V195" s="50" t="s">
        <v>17314</v>
      </c>
      <c r="W195" s="50" t="s">
        <v>17377</v>
      </c>
      <c r="X195" s="50" t="s">
        <v>14742</v>
      </c>
      <c r="Y195" s="70" t="s">
        <v>17320</v>
      </c>
      <c r="Z195" s="53">
        <v>14300</v>
      </c>
    </row>
    <row r="196" spans="1:26" s="49" customFormat="1" x14ac:dyDescent="0.25">
      <c r="A196" s="73">
        <v>691013705</v>
      </c>
      <c r="B196" s="73">
        <f t="shared" ref="B196:B259" si="9">A196/1</f>
        <v>691013705</v>
      </c>
      <c r="C196" s="73" t="s">
        <v>15816</v>
      </c>
      <c r="D196" s="68">
        <v>1</v>
      </c>
      <c r="E196" s="48">
        <f t="shared" ref="E196:E259" si="10">C196/1</f>
        <v>8781117</v>
      </c>
      <c r="F196" s="57" t="s">
        <v>9</v>
      </c>
      <c r="G196" s="57" t="s">
        <v>15621</v>
      </c>
      <c r="H196" s="51">
        <v>50</v>
      </c>
      <c r="I196" s="51" t="s">
        <v>17309</v>
      </c>
      <c r="J196" s="69">
        <v>27.49</v>
      </c>
      <c r="K196" s="69">
        <f t="shared" ref="K196:K259" si="11">H196*J196</f>
        <v>1374.5</v>
      </c>
      <c r="L196" s="90">
        <v>50</v>
      </c>
      <c r="M196" s="51">
        <f>VLOOKUP(A:A,'[1]Příloha k protokolu'!$F:$J,5,0)</f>
        <v>0</v>
      </c>
      <c r="N196" s="62" t="s">
        <v>15817</v>
      </c>
      <c r="O196" s="52" t="s">
        <v>65</v>
      </c>
      <c r="P196" s="52">
        <v>1829</v>
      </c>
      <c r="Q196" s="52">
        <v>14</v>
      </c>
      <c r="R196" s="52" t="s">
        <v>15624</v>
      </c>
      <c r="S196" s="49" t="s">
        <v>21333</v>
      </c>
      <c r="V196" s="50" t="s">
        <v>17376</v>
      </c>
      <c r="W196" s="50" t="s">
        <v>17377</v>
      </c>
      <c r="X196" s="50" t="s">
        <v>14740</v>
      </c>
      <c r="Y196" s="70" t="s">
        <v>17320</v>
      </c>
      <c r="Z196" s="53">
        <v>14300</v>
      </c>
    </row>
    <row r="197" spans="1:26" s="49" customFormat="1" x14ac:dyDescent="0.25">
      <c r="A197" s="73">
        <v>600021009</v>
      </c>
      <c r="B197" s="73">
        <f t="shared" si="9"/>
        <v>600021009</v>
      </c>
      <c r="C197" s="73" t="s">
        <v>15820</v>
      </c>
      <c r="D197" s="68">
        <v>1</v>
      </c>
      <c r="E197" s="48">
        <f t="shared" si="10"/>
        <v>70107084</v>
      </c>
      <c r="F197" s="57" t="s">
        <v>9</v>
      </c>
      <c r="G197" s="57" t="s">
        <v>15818</v>
      </c>
      <c r="H197" s="51">
        <v>325</v>
      </c>
      <c r="I197" s="51" t="s">
        <v>17309</v>
      </c>
      <c r="J197" s="69">
        <v>27.49</v>
      </c>
      <c r="K197" s="69">
        <f t="shared" si="11"/>
        <v>8934.25</v>
      </c>
      <c r="L197" s="90">
        <v>325</v>
      </c>
      <c r="M197" s="51">
        <f>VLOOKUP(A:A,'[1]Příloha k protokolu'!$F:$J,5,0)</f>
        <v>0</v>
      </c>
      <c r="N197" s="62" t="s">
        <v>15821</v>
      </c>
      <c r="O197" s="52" t="s">
        <v>15822</v>
      </c>
      <c r="P197" s="52">
        <v>1743</v>
      </c>
      <c r="Q197" s="52">
        <v>2</v>
      </c>
      <c r="R197" s="52" t="s">
        <v>15819</v>
      </c>
      <c r="S197" s="49" t="s">
        <v>21333</v>
      </c>
      <c r="V197" s="50" t="s">
        <v>17314</v>
      </c>
      <c r="W197" s="50" t="s">
        <v>17385</v>
      </c>
      <c r="X197" s="50" t="s">
        <v>14738</v>
      </c>
      <c r="Y197" s="70" t="s">
        <v>17320</v>
      </c>
      <c r="Z197" s="53">
        <v>15500</v>
      </c>
    </row>
    <row r="198" spans="1:26" s="49" customFormat="1" ht="30" x14ac:dyDescent="0.25">
      <c r="A198" s="73">
        <v>600005534</v>
      </c>
      <c r="B198" s="73">
        <f t="shared" si="9"/>
        <v>600005534</v>
      </c>
      <c r="C198" s="73" t="s">
        <v>15823</v>
      </c>
      <c r="D198" s="68">
        <v>1</v>
      </c>
      <c r="E198" s="48">
        <f t="shared" si="10"/>
        <v>60446234</v>
      </c>
      <c r="F198" s="57" t="s">
        <v>9</v>
      </c>
      <c r="G198" s="57" t="s">
        <v>15818</v>
      </c>
      <c r="H198" s="51">
        <v>900</v>
      </c>
      <c r="I198" s="51" t="s">
        <v>17309</v>
      </c>
      <c r="J198" s="69">
        <v>27.49</v>
      </c>
      <c r="K198" s="69">
        <f t="shared" si="11"/>
        <v>24741</v>
      </c>
      <c r="L198" s="90">
        <v>900</v>
      </c>
      <c r="M198" s="51">
        <f>VLOOKUP(A:A,'[1]Příloha k protokolu'!$F:$J,5,0)</f>
        <v>0</v>
      </c>
      <c r="N198" s="62" t="s">
        <v>15824</v>
      </c>
      <c r="O198" s="52" t="s">
        <v>15825</v>
      </c>
      <c r="P198" s="52">
        <v>2475</v>
      </c>
      <c r="Q198" s="52">
        <v>29</v>
      </c>
      <c r="R198" s="52" t="s">
        <v>15819</v>
      </c>
      <c r="S198" s="49" t="s">
        <v>21333</v>
      </c>
      <c r="V198" s="50" t="s">
        <v>17314</v>
      </c>
      <c r="W198" s="50" t="s">
        <v>17385</v>
      </c>
      <c r="X198" s="50" t="s">
        <v>14738</v>
      </c>
      <c r="Y198" s="70" t="s">
        <v>17320</v>
      </c>
      <c r="Z198" s="53">
        <v>15800</v>
      </c>
    </row>
    <row r="199" spans="1:26" s="49" customFormat="1" x14ac:dyDescent="0.25">
      <c r="A199" s="73">
        <v>600000249</v>
      </c>
      <c r="B199" s="73">
        <f t="shared" si="9"/>
        <v>600000249</v>
      </c>
      <c r="C199" s="73" t="s">
        <v>15826</v>
      </c>
      <c r="D199" s="68">
        <v>1</v>
      </c>
      <c r="E199" s="48">
        <f t="shared" si="10"/>
        <v>60437171</v>
      </c>
      <c r="F199" s="57" t="s">
        <v>9</v>
      </c>
      <c r="G199" s="57" t="s">
        <v>15818</v>
      </c>
      <c r="H199" s="51">
        <v>25</v>
      </c>
      <c r="I199" s="51" t="s">
        <v>17309</v>
      </c>
      <c r="J199" s="69">
        <v>27.49</v>
      </c>
      <c r="K199" s="69">
        <f t="shared" si="11"/>
        <v>687.25</v>
      </c>
      <c r="L199" s="90">
        <v>25</v>
      </c>
      <c r="M199" s="51">
        <f>VLOOKUP(A:A,'[1]Příloha k protokolu'!$F:$J,5,0)</f>
        <v>0</v>
      </c>
      <c r="N199" s="62" t="s">
        <v>15827</v>
      </c>
      <c r="O199" s="52" t="s">
        <v>15828</v>
      </c>
      <c r="P199" s="52">
        <v>1879</v>
      </c>
      <c r="Q199" s="52">
        <v>2</v>
      </c>
      <c r="R199" s="52" t="s">
        <v>15819</v>
      </c>
      <c r="S199" s="49" t="s">
        <v>21334</v>
      </c>
      <c r="V199" s="50" t="s">
        <v>17314</v>
      </c>
      <c r="W199" s="50" t="s">
        <v>17385</v>
      </c>
      <c r="X199" s="50" t="s">
        <v>14741</v>
      </c>
      <c r="Y199" s="70" t="s">
        <v>17320</v>
      </c>
      <c r="Z199" s="53">
        <v>15500</v>
      </c>
    </row>
    <row r="200" spans="1:26" s="49" customFormat="1" x14ac:dyDescent="0.25">
      <c r="A200" s="73">
        <v>600000257</v>
      </c>
      <c r="B200" s="73">
        <f t="shared" si="9"/>
        <v>600000257</v>
      </c>
      <c r="C200" s="73" t="s">
        <v>15829</v>
      </c>
      <c r="D200" s="68">
        <v>1</v>
      </c>
      <c r="E200" s="48">
        <f t="shared" si="10"/>
        <v>25143701</v>
      </c>
      <c r="F200" s="57" t="s">
        <v>9</v>
      </c>
      <c r="G200" s="57" t="s">
        <v>15818</v>
      </c>
      <c r="H200" s="51">
        <v>25</v>
      </c>
      <c r="I200" s="51" t="s">
        <v>17309</v>
      </c>
      <c r="J200" s="69">
        <v>27.49</v>
      </c>
      <c r="K200" s="69">
        <f t="shared" si="11"/>
        <v>687.25</v>
      </c>
      <c r="L200" s="90">
        <v>25</v>
      </c>
      <c r="M200" s="51">
        <f>VLOOKUP(A:A,'[1]Příloha k protokolu'!$F:$J,5,0)</f>
        <v>0</v>
      </c>
      <c r="N200" s="62" t="s">
        <v>15830</v>
      </c>
      <c r="O200" s="52" t="s">
        <v>15831</v>
      </c>
      <c r="P200" s="52">
        <v>1571</v>
      </c>
      <c r="Q200" s="52">
        <v>22</v>
      </c>
      <c r="R200" s="52" t="s">
        <v>15819</v>
      </c>
      <c r="S200" s="49" t="s">
        <v>21334</v>
      </c>
      <c r="V200" s="50" t="s">
        <v>17314</v>
      </c>
      <c r="W200" s="50" t="s">
        <v>17385</v>
      </c>
      <c r="X200" s="50" t="s">
        <v>14742</v>
      </c>
      <c r="Y200" s="70" t="s">
        <v>17320</v>
      </c>
      <c r="Z200" s="53">
        <v>15500</v>
      </c>
    </row>
    <row r="201" spans="1:26" s="49" customFormat="1" x14ac:dyDescent="0.25">
      <c r="A201" s="73">
        <v>600000273</v>
      </c>
      <c r="B201" s="73">
        <f t="shared" si="9"/>
        <v>600000273</v>
      </c>
      <c r="C201" s="73" t="s">
        <v>15832</v>
      </c>
      <c r="D201" s="68">
        <v>1</v>
      </c>
      <c r="E201" s="48">
        <f t="shared" si="10"/>
        <v>25642863</v>
      </c>
      <c r="F201" s="57" t="s">
        <v>9</v>
      </c>
      <c r="G201" s="57" t="s">
        <v>15818</v>
      </c>
      <c r="H201" s="51">
        <v>25</v>
      </c>
      <c r="I201" s="51" t="s">
        <v>17309</v>
      </c>
      <c r="J201" s="69">
        <v>27.49</v>
      </c>
      <c r="K201" s="69">
        <f t="shared" si="11"/>
        <v>687.25</v>
      </c>
      <c r="L201" s="90">
        <v>25</v>
      </c>
      <c r="M201" s="51">
        <f>VLOOKUP(A:A,'[1]Příloha k protokolu'!$F:$J,5,0)</f>
        <v>0</v>
      </c>
      <c r="N201" s="62" t="s">
        <v>15833</v>
      </c>
      <c r="O201" s="52" t="s">
        <v>15834</v>
      </c>
      <c r="P201" s="52">
        <v>2448</v>
      </c>
      <c r="Q201" s="52">
        <v>6</v>
      </c>
      <c r="R201" s="52" t="s">
        <v>15819</v>
      </c>
      <c r="S201" s="49" t="s">
        <v>21334</v>
      </c>
      <c r="V201" s="50" t="s">
        <v>17314</v>
      </c>
      <c r="W201" s="50" t="s">
        <v>17385</v>
      </c>
      <c r="X201" s="50" t="s">
        <v>14742</v>
      </c>
      <c r="Y201" s="70" t="s">
        <v>17320</v>
      </c>
      <c r="Z201" s="53">
        <v>15500</v>
      </c>
    </row>
    <row r="202" spans="1:26" s="49" customFormat="1" x14ac:dyDescent="0.25">
      <c r="A202" s="73">
        <v>600037568</v>
      </c>
      <c r="B202" s="73">
        <f t="shared" si="9"/>
        <v>600037568</v>
      </c>
      <c r="C202" s="73" t="s">
        <v>15835</v>
      </c>
      <c r="D202" s="68">
        <v>1</v>
      </c>
      <c r="E202" s="48">
        <f t="shared" si="10"/>
        <v>61381560</v>
      </c>
      <c r="F202" s="57" t="s">
        <v>9</v>
      </c>
      <c r="G202" s="57" t="s">
        <v>15818</v>
      </c>
      <c r="H202" s="51">
        <v>25</v>
      </c>
      <c r="I202" s="51" t="s">
        <v>17309</v>
      </c>
      <c r="J202" s="69">
        <v>27.49</v>
      </c>
      <c r="K202" s="69">
        <f t="shared" si="11"/>
        <v>687.25</v>
      </c>
      <c r="L202" s="90">
        <v>25</v>
      </c>
      <c r="M202" s="51">
        <f>VLOOKUP(A:A,'[1]Příloha k protokolu'!$F:$J,5,0)</f>
        <v>0</v>
      </c>
      <c r="N202" s="62" t="s">
        <v>15836</v>
      </c>
      <c r="O202" s="52" t="s">
        <v>15837</v>
      </c>
      <c r="P202" s="52">
        <v>2177</v>
      </c>
      <c r="Q202" s="52">
        <v>8</v>
      </c>
      <c r="R202" s="52" t="s">
        <v>15819</v>
      </c>
      <c r="S202" s="49" t="s">
        <v>21333</v>
      </c>
      <c r="V202" s="50" t="s">
        <v>17386</v>
      </c>
      <c r="W202" s="50" t="s">
        <v>17385</v>
      </c>
      <c r="X202" s="50" t="s">
        <v>14740</v>
      </c>
      <c r="Y202" s="70" t="s">
        <v>17320</v>
      </c>
      <c r="Z202" s="53">
        <v>15800</v>
      </c>
    </row>
    <row r="203" spans="1:26" s="49" customFormat="1" x14ac:dyDescent="0.25">
      <c r="A203" s="73">
        <v>600037550</v>
      </c>
      <c r="B203" s="73">
        <f t="shared" si="9"/>
        <v>600037550</v>
      </c>
      <c r="C203" s="73" t="s">
        <v>15838</v>
      </c>
      <c r="D203" s="68">
        <v>1</v>
      </c>
      <c r="E203" s="48">
        <f t="shared" si="10"/>
        <v>61381551</v>
      </c>
      <c r="F203" s="57" t="s">
        <v>9</v>
      </c>
      <c r="G203" s="57" t="s">
        <v>15818</v>
      </c>
      <c r="H203" s="51">
        <v>25</v>
      </c>
      <c r="I203" s="51" t="s">
        <v>17309</v>
      </c>
      <c r="J203" s="69">
        <v>27.49</v>
      </c>
      <c r="K203" s="69">
        <f t="shared" si="11"/>
        <v>687.25</v>
      </c>
      <c r="L203" s="90">
        <v>25</v>
      </c>
      <c r="M203" s="51">
        <f>VLOOKUP(A:A,'[1]Příloha k protokolu'!$F:$J,5,0)</f>
        <v>0</v>
      </c>
      <c r="N203" s="62" t="s">
        <v>15839</v>
      </c>
      <c r="O203" s="52" t="s">
        <v>15834</v>
      </c>
      <c r="P203" s="52">
        <v>2449</v>
      </c>
      <c r="Q203" s="52">
        <v>4</v>
      </c>
      <c r="R203" s="52" t="s">
        <v>15819</v>
      </c>
      <c r="S203" s="49" t="s">
        <v>21333</v>
      </c>
      <c r="V203" s="50" t="s">
        <v>17386</v>
      </c>
      <c r="W203" s="50" t="s">
        <v>17385</v>
      </c>
      <c r="X203" s="50" t="s">
        <v>14740</v>
      </c>
      <c r="Y203" s="70" t="s">
        <v>17320</v>
      </c>
      <c r="Z203" s="53">
        <v>15500</v>
      </c>
    </row>
    <row r="204" spans="1:26" s="49" customFormat="1" x14ac:dyDescent="0.25">
      <c r="A204" s="73">
        <v>600037606</v>
      </c>
      <c r="B204" s="73">
        <f t="shared" si="9"/>
        <v>600037606</v>
      </c>
      <c r="C204" s="73" t="s">
        <v>15840</v>
      </c>
      <c r="D204" s="68">
        <v>1</v>
      </c>
      <c r="E204" s="48">
        <f t="shared" si="10"/>
        <v>75030845</v>
      </c>
      <c r="F204" s="57" t="s">
        <v>9</v>
      </c>
      <c r="G204" s="57" t="s">
        <v>15818</v>
      </c>
      <c r="H204" s="51">
        <v>25</v>
      </c>
      <c r="I204" s="51" t="s">
        <v>17309</v>
      </c>
      <c r="J204" s="69">
        <v>27.49</v>
      </c>
      <c r="K204" s="69">
        <f t="shared" si="11"/>
        <v>687.25</v>
      </c>
      <c r="L204" s="90">
        <v>25</v>
      </c>
      <c r="M204" s="51">
        <f>VLOOKUP(A:A,'[1]Příloha k protokolu'!$F:$J,5,0)</f>
        <v>0</v>
      </c>
      <c r="N204" s="62" t="s">
        <v>15841</v>
      </c>
      <c r="O204" s="52" t="s">
        <v>15842</v>
      </c>
      <c r="P204" s="52">
        <v>1799</v>
      </c>
      <c r="Q204" s="52">
        <v>4</v>
      </c>
      <c r="R204" s="52" t="s">
        <v>15819</v>
      </c>
      <c r="S204" s="49" t="s">
        <v>21333</v>
      </c>
      <c r="V204" s="50" t="s">
        <v>17386</v>
      </c>
      <c r="W204" s="50" t="s">
        <v>17385</v>
      </c>
      <c r="X204" s="50" t="s">
        <v>14740</v>
      </c>
      <c r="Y204" s="70" t="s">
        <v>17320</v>
      </c>
      <c r="Z204" s="53">
        <v>15500</v>
      </c>
    </row>
    <row r="205" spans="1:26" s="49" customFormat="1" x14ac:dyDescent="0.25">
      <c r="A205" s="73">
        <v>600037614</v>
      </c>
      <c r="B205" s="73">
        <f t="shared" si="9"/>
        <v>600037614</v>
      </c>
      <c r="C205" s="73" t="s">
        <v>15843</v>
      </c>
      <c r="D205" s="68">
        <v>1</v>
      </c>
      <c r="E205" s="48">
        <f t="shared" si="10"/>
        <v>61386162</v>
      </c>
      <c r="F205" s="57" t="s">
        <v>9</v>
      </c>
      <c r="G205" s="57" t="s">
        <v>15818</v>
      </c>
      <c r="H205" s="51">
        <v>25</v>
      </c>
      <c r="I205" s="51" t="s">
        <v>17309</v>
      </c>
      <c r="J205" s="69">
        <v>27.49</v>
      </c>
      <c r="K205" s="69">
        <f t="shared" si="11"/>
        <v>687.25</v>
      </c>
      <c r="L205" s="90">
        <v>25</v>
      </c>
      <c r="M205" s="51">
        <f>VLOOKUP(A:A,'[1]Příloha k protokolu'!$F:$J,5,0)</f>
        <v>0</v>
      </c>
      <c r="N205" s="62" t="s">
        <v>15844</v>
      </c>
      <c r="O205" s="52" t="s">
        <v>15845</v>
      </c>
      <c r="P205" s="52">
        <v>2064</v>
      </c>
      <c r="Q205" s="52">
        <v>1</v>
      </c>
      <c r="R205" s="52" t="s">
        <v>15819</v>
      </c>
      <c r="S205" s="49" t="s">
        <v>21333</v>
      </c>
      <c r="V205" s="50" t="s">
        <v>17386</v>
      </c>
      <c r="W205" s="50" t="s">
        <v>17385</v>
      </c>
      <c r="X205" s="50" t="s">
        <v>14740</v>
      </c>
      <c r="Y205" s="70" t="s">
        <v>17320</v>
      </c>
      <c r="Z205" s="53">
        <v>15500</v>
      </c>
    </row>
    <row r="206" spans="1:26" s="49" customFormat="1" x14ac:dyDescent="0.25">
      <c r="A206" s="73">
        <v>600037649</v>
      </c>
      <c r="B206" s="73">
        <f t="shared" si="9"/>
        <v>600037649</v>
      </c>
      <c r="C206" s="73" t="s">
        <v>17387</v>
      </c>
      <c r="D206" s="68">
        <v>1</v>
      </c>
      <c r="E206" s="48">
        <f t="shared" si="10"/>
        <v>75030837</v>
      </c>
      <c r="F206" s="57" t="s">
        <v>9</v>
      </c>
      <c r="G206" s="57" t="s">
        <v>15818</v>
      </c>
      <c r="H206" s="51">
        <v>25</v>
      </c>
      <c r="I206" s="51" t="s">
        <v>17309</v>
      </c>
      <c r="J206" s="69">
        <v>27.49</v>
      </c>
      <c r="K206" s="69">
        <f t="shared" si="11"/>
        <v>687.25</v>
      </c>
      <c r="L206" s="90">
        <v>25</v>
      </c>
      <c r="M206" s="51">
        <f>VLOOKUP(A:A,'[1]Příloha k protokolu'!$F:$J,5,0)</f>
        <v>0</v>
      </c>
      <c r="N206" s="62" t="s">
        <v>17388</v>
      </c>
      <c r="O206" s="52" t="s">
        <v>17389</v>
      </c>
      <c r="P206" s="52">
        <v>1994</v>
      </c>
      <c r="Q206" s="52">
        <v>32</v>
      </c>
      <c r="R206" s="52" t="s">
        <v>15819</v>
      </c>
      <c r="S206" s="49" t="s">
        <v>21333</v>
      </c>
      <c r="V206" s="50" t="s">
        <v>17386</v>
      </c>
      <c r="W206" s="50" t="s">
        <v>17385</v>
      </c>
      <c r="X206" s="50" t="s">
        <v>14740</v>
      </c>
      <c r="Y206" s="70" t="s">
        <v>17320</v>
      </c>
      <c r="Z206" s="53">
        <v>15500</v>
      </c>
    </row>
    <row r="207" spans="1:26" s="49" customFormat="1" x14ac:dyDescent="0.25">
      <c r="A207" s="73">
        <v>600037657</v>
      </c>
      <c r="B207" s="73">
        <f t="shared" si="9"/>
        <v>600037657</v>
      </c>
      <c r="C207" s="73" t="s">
        <v>15846</v>
      </c>
      <c r="D207" s="68">
        <v>1</v>
      </c>
      <c r="E207" s="48">
        <f t="shared" si="10"/>
        <v>75030861</v>
      </c>
      <c r="F207" s="57" t="s">
        <v>9</v>
      </c>
      <c r="G207" s="57" t="s">
        <v>15818</v>
      </c>
      <c r="H207" s="51">
        <v>50</v>
      </c>
      <c r="I207" s="51" t="s">
        <v>17309</v>
      </c>
      <c r="J207" s="69">
        <v>27.49</v>
      </c>
      <c r="K207" s="69">
        <f t="shared" si="11"/>
        <v>1374.5</v>
      </c>
      <c r="L207" s="90">
        <v>50</v>
      </c>
      <c r="M207" s="51">
        <f>VLOOKUP(A:A,'[1]Příloha k protokolu'!$F:$J,5,0)</f>
        <v>0</v>
      </c>
      <c r="N207" s="62" t="s">
        <v>15847</v>
      </c>
      <c r="O207" s="52" t="s">
        <v>79</v>
      </c>
      <c r="P207" s="52">
        <v>2190</v>
      </c>
      <c r="Q207" s="52">
        <v>1</v>
      </c>
      <c r="R207" s="52" t="s">
        <v>15819</v>
      </c>
      <c r="S207" s="49" t="s">
        <v>21333</v>
      </c>
      <c r="V207" s="50" t="s">
        <v>17386</v>
      </c>
      <c r="W207" s="50" t="s">
        <v>17385</v>
      </c>
      <c r="X207" s="50" t="s">
        <v>14740</v>
      </c>
      <c r="Y207" s="70" t="s">
        <v>17320</v>
      </c>
      <c r="Z207" s="53">
        <v>15500</v>
      </c>
    </row>
    <row r="208" spans="1:26" s="49" customFormat="1" x14ac:dyDescent="0.25">
      <c r="A208" s="73">
        <v>600037959</v>
      </c>
      <c r="B208" s="73">
        <f t="shared" si="9"/>
        <v>600037959</v>
      </c>
      <c r="C208" s="73" t="s">
        <v>15848</v>
      </c>
      <c r="D208" s="68">
        <v>1</v>
      </c>
      <c r="E208" s="48">
        <f t="shared" si="10"/>
        <v>61386014</v>
      </c>
      <c r="F208" s="57" t="s">
        <v>9</v>
      </c>
      <c r="G208" s="57" t="s">
        <v>15818</v>
      </c>
      <c r="H208" s="51">
        <v>25</v>
      </c>
      <c r="I208" s="51" t="s">
        <v>17309</v>
      </c>
      <c r="J208" s="69">
        <v>27.49</v>
      </c>
      <c r="K208" s="69">
        <f t="shared" si="11"/>
        <v>687.25</v>
      </c>
      <c r="L208" s="90">
        <v>25</v>
      </c>
      <c r="M208" s="51">
        <f>VLOOKUP(A:A,'[1]Příloha k protokolu'!$F:$J,5,0)</f>
        <v>0</v>
      </c>
      <c r="N208" s="62" t="s">
        <v>15849</v>
      </c>
      <c r="O208" s="52" t="s">
        <v>15850</v>
      </c>
      <c r="P208" s="52">
        <v>2482</v>
      </c>
      <c r="Q208" s="52">
        <v>21</v>
      </c>
      <c r="R208" s="52" t="s">
        <v>15819</v>
      </c>
      <c r="S208" s="49" t="s">
        <v>21333</v>
      </c>
      <c r="V208" s="50" t="s">
        <v>17386</v>
      </c>
      <c r="W208" s="50" t="s">
        <v>17385</v>
      </c>
      <c r="X208" s="50" t="s">
        <v>14740</v>
      </c>
      <c r="Y208" s="70" t="s">
        <v>17320</v>
      </c>
      <c r="Z208" s="53">
        <v>15800</v>
      </c>
    </row>
    <row r="209" spans="1:26" s="49" customFormat="1" x14ac:dyDescent="0.25">
      <c r="A209" s="73">
        <v>600037967</v>
      </c>
      <c r="B209" s="73">
        <f t="shared" si="9"/>
        <v>600037967</v>
      </c>
      <c r="C209" s="73" t="s">
        <v>15851</v>
      </c>
      <c r="D209" s="68">
        <v>1</v>
      </c>
      <c r="E209" s="48">
        <f t="shared" si="10"/>
        <v>61386171</v>
      </c>
      <c r="F209" s="57" t="s">
        <v>9</v>
      </c>
      <c r="G209" s="57" t="s">
        <v>15818</v>
      </c>
      <c r="H209" s="51">
        <v>50</v>
      </c>
      <c r="I209" s="51" t="s">
        <v>17309</v>
      </c>
      <c r="J209" s="69">
        <v>27.49</v>
      </c>
      <c r="K209" s="69">
        <f t="shared" si="11"/>
        <v>1374.5</v>
      </c>
      <c r="L209" s="90">
        <v>50</v>
      </c>
      <c r="M209" s="51">
        <f>VLOOKUP(A:A,'[1]Příloha k protokolu'!$F:$J,5,0)</f>
        <v>0</v>
      </c>
      <c r="N209" s="62" t="s">
        <v>15852</v>
      </c>
      <c r="O209" s="52" t="s">
        <v>15853</v>
      </c>
      <c r="P209" s="52">
        <v>2474</v>
      </c>
      <c r="Q209" s="52">
        <v>37</v>
      </c>
      <c r="R209" s="52" t="s">
        <v>15819</v>
      </c>
      <c r="S209" s="49" t="s">
        <v>21333</v>
      </c>
      <c r="V209" s="50" t="s">
        <v>17386</v>
      </c>
      <c r="W209" s="50" t="s">
        <v>17385</v>
      </c>
      <c r="X209" s="50" t="s">
        <v>14740</v>
      </c>
      <c r="Y209" s="70" t="s">
        <v>17320</v>
      </c>
      <c r="Z209" s="53">
        <v>15800</v>
      </c>
    </row>
    <row r="210" spans="1:26" s="49" customFormat="1" x14ac:dyDescent="0.25">
      <c r="A210" s="73">
        <v>600037983</v>
      </c>
      <c r="B210" s="73">
        <f t="shared" si="9"/>
        <v>600037983</v>
      </c>
      <c r="C210" s="73" t="s">
        <v>15854</v>
      </c>
      <c r="D210" s="68">
        <v>1</v>
      </c>
      <c r="E210" s="48">
        <f t="shared" si="10"/>
        <v>65991257</v>
      </c>
      <c r="F210" s="57" t="s">
        <v>9</v>
      </c>
      <c r="G210" s="57" t="s">
        <v>15818</v>
      </c>
      <c r="H210" s="51">
        <v>25</v>
      </c>
      <c r="I210" s="51" t="s">
        <v>17309</v>
      </c>
      <c r="J210" s="69">
        <v>27.49</v>
      </c>
      <c r="K210" s="69">
        <f t="shared" si="11"/>
        <v>687.25</v>
      </c>
      <c r="L210" s="90">
        <v>25</v>
      </c>
      <c r="M210" s="51">
        <f>VLOOKUP(A:A,'[1]Příloha k protokolu'!$F:$J,5,0)</f>
        <v>0</v>
      </c>
      <c r="N210" s="62" t="s">
        <v>15855</v>
      </c>
      <c r="O210" s="52" t="s">
        <v>15853</v>
      </c>
      <c r="P210" s="52">
        <v>2300</v>
      </c>
      <c r="Q210" s="52">
        <v>7</v>
      </c>
      <c r="R210" s="52" t="s">
        <v>15819</v>
      </c>
      <c r="S210" s="49" t="s">
        <v>21333</v>
      </c>
      <c r="V210" s="50" t="s">
        <v>17386</v>
      </c>
      <c r="W210" s="50" t="s">
        <v>17385</v>
      </c>
      <c r="X210" s="50" t="s">
        <v>14740</v>
      </c>
      <c r="Y210" s="70" t="s">
        <v>17320</v>
      </c>
      <c r="Z210" s="53">
        <v>15800</v>
      </c>
    </row>
    <row r="211" spans="1:26" s="49" customFormat="1" x14ac:dyDescent="0.25">
      <c r="A211" s="73">
        <v>600037991</v>
      </c>
      <c r="B211" s="73">
        <f t="shared" si="9"/>
        <v>600037991</v>
      </c>
      <c r="C211" s="73" t="s">
        <v>15856</v>
      </c>
      <c r="D211" s="68">
        <v>1</v>
      </c>
      <c r="E211" s="48">
        <f t="shared" si="10"/>
        <v>65991249</v>
      </c>
      <c r="F211" s="57" t="s">
        <v>9</v>
      </c>
      <c r="G211" s="57" t="s">
        <v>15818</v>
      </c>
      <c r="H211" s="51">
        <v>25</v>
      </c>
      <c r="I211" s="51" t="s">
        <v>17309</v>
      </c>
      <c r="J211" s="69">
        <v>27.49</v>
      </c>
      <c r="K211" s="69">
        <f t="shared" si="11"/>
        <v>687.25</v>
      </c>
      <c r="L211" s="90">
        <v>25</v>
      </c>
      <c r="M211" s="51">
        <f>VLOOKUP(A:A,'[1]Příloha k protokolu'!$F:$J,5,0)</f>
        <v>0</v>
      </c>
      <c r="N211" s="62" t="s">
        <v>15857</v>
      </c>
      <c r="O211" s="52" t="s">
        <v>15850</v>
      </c>
      <c r="P211" s="52">
        <v>2323</v>
      </c>
      <c r="Q211" s="52">
        <v>9</v>
      </c>
      <c r="R211" s="52" t="s">
        <v>15819</v>
      </c>
      <c r="S211" s="49" t="s">
        <v>21333</v>
      </c>
      <c r="V211" s="50" t="s">
        <v>17386</v>
      </c>
      <c r="W211" s="50" t="s">
        <v>17385</v>
      </c>
      <c r="X211" s="50" t="s">
        <v>14740</v>
      </c>
      <c r="Y211" s="70" t="s">
        <v>17320</v>
      </c>
      <c r="Z211" s="53">
        <v>15800</v>
      </c>
    </row>
    <row r="212" spans="1:26" s="49" customFormat="1" ht="45" x14ac:dyDescent="0.25">
      <c r="A212" s="73">
        <v>600038009</v>
      </c>
      <c r="B212" s="73">
        <f t="shared" si="9"/>
        <v>600038009</v>
      </c>
      <c r="C212" s="73" t="s">
        <v>17390</v>
      </c>
      <c r="D212" s="68">
        <v>1</v>
      </c>
      <c r="E212" s="48">
        <f t="shared" si="10"/>
        <v>65991001</v>
      </c>
      <c r="F212" s="57" t="s">
        <v>9</v>
      </c>
      <c r="G212" s="57" t="s">
        <v>15818</v>
      </c>
      <c r="H212" s="51">
        <v>50</v>
      </c>
      <c r="I212" s="51" t="s">
        <v>17309</v>
      </c>
      <c r="J212" s="69">
        <v>27.49</v>
      </c>
      <c r="K212" s="69">
        <f t="shared" si="11"/>
        <v>1374.5</v>
      </c>
      <c r="L212" s="90">
        <v>50</v>
      </c>
      <c r="M212" s="51">
        <f>VLOOKUP(A:A,'[1]Příloha k protokolu'!$F:$J,5,0)</f>
        <v>0</v>
      </c>
      <c r="N212" s="62" t="s">
        <v>17391</v>
      </c>
      <c r="O212" s="52" t="s">
        <v>80</v>
      </c>
      <c r="P212" s="52">
        <v>1964</v>
      </c>
      <c r="Q212" s="52">
        <v>4</v>
      </c>
      <c r="R212" s="52" t="s">
        <v>15819</v>
      </c>
      <c r="S212" s="49" t="s">
        <v>21333</v>
      </c>
      <c r="V212" s="50" t="s">
        <v>17386</v>
      </c>
      <c r="W212" s="50" t="s">
        <v>17385</v>
      </c>
      <c r="X212" s="50" t="s">
        <v>14740</v>
      </c>
      <c r="Y212" s="70" t="s">
        <v>17320</v>
      </c>
      <c r="Z212" s="53">
        <v>15500</v>
      </c>
    </row>
    <row r="213" spans="1:26" s="49" customFormat="1" x14ac:dyDescent="0.25">
      <c r="A213" s="73">
        <v>600038017</v>
      </c>
      <c r="B213" s="73">
        <f t="shared" si="9"/>
        <v>600038017</v>
      </c>
      <c r="C213" s="73" t="s">
        <v>15858</v>
      </c>
      <c r="D213" s="68">
        <v>1</v>
      </c>
      <c r="E213" s="48">
        <f t="shared" si="10"/>
        <v>65990994</v>
      </c>
      <c r="F213" s="57" t="s">
        <v>9</v>
      </c>
      <c r="G213" s="57" t="s">
        <v>15818</v>
      </c>
      <c r="H213" s="51">
        <v>50</v>
      </c>
      <c r="I213" s="51" t="s">
        <v>17309</v>
      </c>
      <c r="J213" s="69">
        <v>27.49</v>
      </c>
      <c r="K213" s="69">
        <f t="shared" si="11"/>
        <v>1374.5</v>
      </c>
      <c r="L213" s="90">
        <v>50</v>
      </c>
      <c r="M213" s="51">
        <f>VLOOKUP(A:A,'[1]Příloha k protokolu'!$F:$J,5,0)</f>
        <v>0</v>
      </c>
      <c r="N213" s="62" t="s">
        <v>15859</v>
      </c>
      <c r="O213" s="52" t="s">
        <v>15860</v>
      </c>
      <c r="P213" s="52">
        <v>2076</v>
      </c>
      <c r="Q213" s="52">
        <v>6</v>
      </c>
      <c r="R213" s="52" t="s">
        <v>15819</v>
      </c>
      <c r="S213" s="49" t="s">
        <v>21333</v>
      </c>
      <c r="V213" s="50" t="s">
        <v>17386</v>
      </c>
      <c r="W213" s="50" t="s">
        <v>17385</v>
      </c>
      <c r="X213" s="50" t="s">
        <v>14740</v>
      </c>
      <c r="Y213" s="70" t="s">
        <v>17320</v>
      </c>
      <c r="Z213" s="53">
        <v>15800</v>
      </c>
    </row>
    <row r="214" spans="1:26" s="49" customFormat="1" x14ac:dyDescent="0.25">
      <c r="A214" s="73">
        <v>600038025</v>
      </c>
      <c r="B214" s="73">
        <f t="shared" si="9"/>
        <v>600038025</v>
      </c>
      <c r="C214" s="73" t="s">
        <v>15861</v>
      </c>
      <c r="D214" s="68">
        <v>1</v>
      </c>
      <c r="E214" s="48">
        <f t="shared" si="10"/>
        <v>63829908</v>
      </c>
      <c r="F214" s="57" t="s">
        <v>9</v>
      </c>
      <c r="G214" s="57" t="s">
        <v>15818</v>
      </c>
      <c r="H214" s="51">
        <v>25</v>
      </c>
      <c r="I214" s="51" t="s">
        <v>17309</v>
      </c>
      <c r="J214" s="69">
        <v>27.49</v>
      </c>
      <c r="K214" s="69">
        <f t="shared" si="11"/>
        <v>687.25</v>
      </c>
      <c r="L214" s="90">
        <v>25</v>
      </c>
      <c r="M214" s="51">
        <f>VLOOKUP(A:A,'[1]Příloha k protokolu'!$F:$J,5,0)</f>
        <v>0</v>
      </c>
      <c r="N214" s="62" t="s">
        <v>15862</v>
      </c>
      <c r="O214" s="52" t="s">
        <v>15828</v>
      </c>
      <c r="P214" s="52">
        <v>1880</v>
      </c>
      <c r="Q214" s="52">
        <v>1</v>
      </c>
      <c r="R214" s="52" t="s">
        <v>15819</v>
      </c>
      <c r="S214" s="49" t="s">
        <v>21333</v>
      </c>
      <c r="V214" s="50" t="s">
        <v>17386</v>
      </c>
      <c r="W214" s="50" t="s">
        <v>17385</v>
      </c>
      <c r="X214" s="50" t="s">
        <v>14740</v>
      </c>
      <c r="Y214" s="70" t="s">
        <v>17320</v>
      </c>
      <c r="Z214" s="53">
        <v>15500</v>
      </c>
    </row>
    <row r="215" spans="1:26" s="49" customFormat="1" x14ac:dyDescent="0.25">
      <c r="A215" s="73">
        <v>600038033</v>
      </c>
      <c r="B215" s="73">
        <f t="shared" si="9"/>
        <v>600038033</v>
      </c>
      <c r="C215" s="73" t="s">
        <v>15863</v>
      </c>
      <c r="D215" s="68">
        <v>1</v>
      </c>
      <c r="E215" s="48">
        <f t="shared" si="10"/>
        <v>63829916</v>
      </c>
      <c r="F215" s="57" t="s">
        <v>9</v>
      </c>
      <c r="G215" s="57" t="s">
        <v>15818</v>
      </c>
      <c r="H215" s="51">
        <v>25</v>
      </c>
      <c r="I215" s="51" t="s">
        <v>17309</v>
      </c>
      <c r="J215" s="69">
        <v>27.49</v>
      </c>
      <c r="K215" s="69">
        <f t="shared" si="11"/>
        <v>687.25</v>
      </c>
      <c r="L215" s="90">
        <v>25</v>
      </c>
      <c r="M215" s="51">
        <f>VLOOKUP(A:A,'[1]Příloha k protokolu'!$F:$J,5,0)</f>
        <v>0</v>
      </c>
      <c r="N215" s="62" t="s">
        <v>15864</v>
      </c>
      <c r="O215" s="52" t="s">
        <v>15865</v>
      </c>
      <c r="P215" s="52">
        <v>955</v>
      </c>
      <c r="Q215" s="52">
        <v>12</v>
      </c>
      <c r="R215" s="52" t="s">
        <v>15819</v>
      </c>
      <c r="S215" s="49" t="s">
        <v>21333</v>
      </c>
      <c r="V215" s="50" t="s">
        <v>17386</v>
      </c>
      <c r="W215" s="50" t="s">
        <v>17385</v>
      </c>
      <c r="X215" s="50" t="s">
        <v>14740</v>
      </c>
      <c r="Y215" s="70" t="s">
        <v>17320</v>
      </c>
      <c r="Z215" s="53">
        <v>15500</v>
      </c>
    </row>
    <row r="216" spans="1:26" s="49" customFormat="1" x14ac:dyDescent="0.25">
      <c r="A216" s="73">
        <v>600038041</v>
      </c>
      <c r="B216" s="73">
        <f t="shared" si="9"/>
        <v>600038041</v>
      </c>
      <c r="C216" s="73" t="s">
        <v>15866</v>
      </c>
      <c r="D216" s="68">
        <v>1</v>
      </c>
      <c r="E216" s="48">
        <f t="shared" si="10"/>
        <v>75030811</v>
      </c>
      <c r="F216" s="57" t="s">
        <v>9</v>
      </c>
      <c r="G216" s="57" t="s">
        <v>15818</v>
      </c>
      <c r="H216" s="51">
        <v>25</v>
      </c>
      <c r="I216" s="51" t="s">
        <v>17309</v>
      </c>
      <c r="J216" s="69">
        <v>27.49</v>
      </c>
      <c r="K216" s="69">
        <f t="shared" si="11"/>
        <v>687.25</v>
      </c>
      <c r="L216" s="90">
        <v>25</v>
      </c>
      <c r="M216" s="51">
        <f>VLOOKUP(A:A,'[1]Příloha k protokolu'!$F:$J,5,0)</f>
        <v>0</v>
      </c>
      <c r="N216" s="62" t="s">
        <v>15867</v>
      </c>
      <c r="O216" s="52" t="s">
        <v>15822</v>
      </c>
      <c r="P216" s="52">
        <v>1747</v>
      </c>
      <c r="Q216" s="52">
        <v>39</v>
      </c>
      <c r="R216" s="52" t="s">
        <v>15819</v>
      </c>
      <c r="S216" s="49" t="s">
        <v>21333</v>
      </c>
      <c r="V216" s="50" t="s">
        <v>17386</v>
      </c>
      <c r="W216" s="50" t="s">
        <v>17385</v>
      </c>
      <c r="X216" s="50" t="s">
        <v>14740</v>
      </c>
      <c r="Y216" s="70" t="s">
        <v>17320</v>
      </c>
      <c r="Z216" s="53">
        <v>15500</v>
      </c>
    </row>
    <row r="217" spans="1:26" s="49" customFormat="1" x14ac:dyDescent="0.25">
      <c r="A217" s="73">
        <v>600038068</v>
      </c>
      <c r="B217" s="73">
        <f t="shared" si="9"/>
        <v>600038068</v>
      </c>
      <c r="C217" s="73" t="s">
        <v>15868</v>
      </c>
      <c r="D217" s="68">
        <v>1</v>
      </c>
      <c r="E217" s="48">
        <f t="shared" si="10"/>
        <v>75030829</v>
      </c>
      <c r="F217" s="57" t="s">
        <v>9</v>
      </c>
      <c r="G217" s="57" t="s">
        <v>15818</v>
      </c>
      <c r="H217" s="51">
        <v>50</v>
      </c>
      <c r="I217" s="51" t="s">
        <v>17309</v>
      </c>
      <c r="J217" s="69">
        <v>27.49</v>
      </c>
      <c r="K217" s="69">
        <f t="shared" si="11"/>
        <v>1374.5</v>
      </c>
      <c r="L217" s="90">
        <v>50</v>
      </c>
      <c r="M217" s="51">
        <f>VLOOKUP(A:A,'[1]Příloha k protokolu'!$F:$J,5,0)</f>
        <v>0</v>
      </c>
      <c r="N217" s="62" t="s">
        <v>15869</v>
      </c>
      <c r="O217" s="52" t="s">
        <v>15870</v>
      </c>
      <c r="P217" s="52">
        <v>1501</v>
      </c>
      <c r="Q217" s="52">
        <v>22</v>
      </c>
      <c r="R217" s="52" t="s">
        <v>15819</v>
      </c>
      <c r="S217" s="49" t="s">
        <v>21333</v>
      </c>
      <c r="V217" s="50" t="s">
        <v>17386</v>
      </c>
      <c r="W217" s="50" t="s">
        <v>17385</v>
      </c>
      <c r="X217" s="50" t="s">
        <v>14740</v>
      </c>
      <c r="Y217" s="70" t="s">
        <v>17320</v>
      </c>
      <c r="Z217" s="53">
        <v>15500</v>
      </c>
    </row>
    <row r="218" spans="1:26" s="49" customFormat="1" x14ac:dyDescent="0.25">
      <c r="A218" s="73">
        <v>600038076</v>
      </c>
      <c r="B218" s="73">
        <f t="shared" si="9"/>
        <v>600038076</v>
      </c>
      <c r="C218" s="73" t="s">
        <v>15871</v>
      </c>
      <c r="D218" s="68">
        <v>1</v>
      </c>
      <c r="E218" s="48">
        <f t="shared" si="10"/>
        <v>75030853</v>
      </c>
      <c r="F218" s="57" t="s">
        <v>9</v>
      </c>
      <c r="G218" s="57" t="s">
        <v>15818</v>
      </c>
      <c r="H218" s="51">
        <v>50</v>
      </c>
      <c r="I218" s="51" t="s">
        <v>17309</v>
      </c>
      <c r="J218" s="69">
        <v>27.49</v>
      </c>
      <c r="K218" s="69">
        <f t="shared" si="11"/>
        <v>1374.5</v>
      </c>
      <c r="L218" s="90">
        <v>50</v>
      </c>
      <c r="M218" s="51">
        <f>VLOOKUP(A:A,'[1]Příloha k protokolu'!$F:$J,5,0)</f>
        <v>0</v>
      </c>
      <c r="N218" s="62" t="s">
        <v>15872</v>
      </c>
      <c r="O218" s="52" t="s">
        <v>15842</v>
      </c>
      <c r="P218" s="52">
        <v>1798</v>
      </c>
      <c r="Q218" s="52">
        <v>2</v>
      </c>
      <c r="R218" s="52" t="s">
        <v>15819</v>
      </c>
      <c r="S218" s="49" t="s">
        <v>21333</v>
      </c>
      <c r="V218" s="50" t="s">
        <v>17386</v>
      </c>
      <c r="W218" s="50" t="s">
        <v>17385</v>
      </c>
      <c r="X218" s="50" t="s">
        <v>14740</v>
      </c>
      <c r="Y218" s="70" t="s">
        <v>17320</v>
      </c>
      <c r="Z218" s="53">
        <v>15500</v>
      </c>
    </row>
    <row r="219" spans="1:26" s="49" customFormat="1" x14ac:dyDescent="0.25">
      <c r="A219" s="73">
        <v>600038092</v>
      </c>
      <c r="B219" s="73">
        <f t="shared" si="9"/>
        <v>600038092</v>
      </c>
      <c r="C219" s="73" t="s">
        <v>15873</v>
      </c>
      <c r="D219" s="68">
        <v>1</v>
      </c>
      <c r="E219" s="48">
        <f t="shared" si="10"/>
        <v>75030870</v>
      </c>
      <c r="F219" s="57" t="s">
        <v>9</v>
      </c>
      <c r="G219" s="57" t="s">
        <v>15818</v>
      </c>
      <c r="H219" s="51">
        <v>25</v>
      </c>
      <c r="I219" s="51" t="s">
        <v>17309</v>
      </c>
      <c r="J219" s="69">
        <v>27.49</v>
      </c>
      <c r="K219" s="69">
        <f t="shared" si="11"/>
        <v>687.25</v>
      </c>
      <c r="L219" s="90">
        <v>25</v>
      </c>
      <c r="M219" s="51">
        <f>VLOOKUP(A:A,'[1]Příloha k protokolu'!$F:$J,5,0)</f>
        <v>0</v>
      </c>
      <c r="N219" s="62" t="s">
        <v>15874</v>
      </c>
      <c r="O219" s="52" t="s">
        <v>15875</v>
      </c>
      <c r="P219" s="52">
        <v>2187</v>
      </c>
      <c r="Q219" s="52">
        <v>16</v>
      </c>
      <c r="R219" s="52" t="s">
        <v>15819</v>
      </c>
      <c r="S219" s="49" t="s">
        <v>21333</v>
      </c>
      <c r="V219" s="50" t="s">
        <v>17386</v>
      </c>
      <c r="W219" s="50" t="s">
        <v>17385</v>
      </c>
      <c r="X219" s="50" t="s">
        <v>14740</v>
      </c>
      <c r="Y219" s="70" t="s">
        <v>17320</v>
      </c>
      <c r="Z219" s="53">
        <v>15500</v>
      </c>
    </row>
    <row r="220" spans="1:26" s="49" customFormat="1" x14ac:dyDescent="0.25">
      <c r="A220" s="73">
        <v>600038106</v>
      </c>
      <c r="B220" s="73">
        <f t="shared" si="9"/>
        <v>600038106</v>
      </c>
      <c r="C220" s="73" t="s">
        <v>17392</v>
      </c>
      <c r="D220" s="68">
        <v>1</v>
      </c>
      <c r="E220" s="48">
        <f t="shared" si="10"/>
        <v>70872392</v>
      </c>
      <c r="F220" s="57" t="s">
        <v>9</v>
      </c>
      <c r="G220" s="57" t="s">
        <v>15818</v>
      </c>
      <c r="H220" s="51">
        <v>25</v>
      </c>
      <c r="I220" s="51" t="s">
        <v>17309</v>
      </c>
      <c r="J220" s="69">
        <v>27.49</v>
      </c>
      <c r="K220" s="69">
        <f t="shared" si="11"/>
        <v>687.25</v>
      </c>
      <c r="L220" s="90">
        <v>25</v>
      </c>
      <c r="M220" s="51">
        <f>VLOOKUP(A:A,'[1]Příloha k protokolu'!$F:$J,5,0)</f>
        <v>0</v>
      </c>
      <c r="N220" s="62" t="s">
        <v>17393</v>
      </c>
      <c r="O220" s="52" t="s">
        <v>17394</v>
      </c>
      <c r="P220" s="52">
        <v>815</v>
      </c>
      <c r="Q220" s="52"/>
      <c r="R220" s="52" t="s">
        <v>15819</v>
      </c>
      <c r="S220" s="49" t="s">
        <v>21333</v>
      </c>
      <c r="V220" s="50" t="s">
        <v>17386</v>
      </c>
      <c r="W220" s="50" t="s">
        <v>17385</v>
      </c>
      <c r="X220" s="50" t="s">
        <v>14740</v>
      </c>
      <c r="Y220" s="70" t="s">
        <v>17320</v>
      </c>
      <c r="Z220" s="53">
        <v>15500</v>
      </c>
    </row>
    <row r="221" spans="1:26" s="49" customFormat="1" x14ac:dyDescent="0.25">
      <c r="A221" s="73">
        <v>600038114</v>
      </c>
      <c r="B221" s="73">
        <f t="shared" si="9"/>
        <v>600038114</v>
      </c>
      <c r="C221" s="73" t="s">
        <v>15876</v>
      </c>
      <c r="D221" s="68">
        <v>1</v>
      </c>
      <c r="E221" s="48">
        <f t="shared" si="10"/>
        <v>65991184</v>
      </c>
      <c r="F221" s="57" t="s">
        <v>9</v>
      </c>
      <c r="G221" s="57" t="s">
        <v>15818</v>
      </c>
      <c r="H221" s="51">
        <v>25</v>
      </c>
      <c r="I221" s="51" t="s">
        <v>17309</v>
      </c>
      <c r="J221" s="69">
        <v>27.49</v>
      </c>
      <c r="K221" s="69">
        <f t="shared" si="11"/>
        <v>687.25</v>
      </c>
      <c r="L221" s="90">
        <v>25</v>
      </c>
      <c r="M221" s="51">
        <f>VLOOKUP(A:A,'[1]Příloha k protokolu'!$F:$J,5,0)</f>
        <v>0</v>
      </c>
      <c r="N221" s="62" t="s">
        <v>15877</v>
      </c>
      <c r="O221" s="52" t="s">
        <v>15878</v>
      </c>
      <c r="P221" s="52">
        <v>1534</v>
      </c>
      <c r="Q221" s="52">
        <v>11</v>
      </c>
      <c r="R221" s="52" t="s">
        <v>15819</v>
      </c>
      <c r="S221" s="49" t="s">
        <v>21333</v>
      </c>
      <c r="V221" s="50" t="s">
        <v>17386</v>
      </c>
      <c r="W221" s="50" t="s">
        <v>17385</v>
      </c>
      <c r="X221" s="50" t="s">
        <v>14740</v>
      </c>
      <c r="Y221" s="70" t="s">
        <v>17320</v>
      </c>
      <c r="Z221" s="53">
        <v>15500</v>
      </c>
    </row>
    <row r="222" spans="1:26" s="49" customFormat="1" ht="30" x14ac:dyDescent="0.25">
      <c r="A222" s="73">
        <v>600038165</v>
      </c>
      <c r="B222" s="73">
        <f t="shared" si="9"/>
        <v>600038165</v>
      </c>
      <c r="C222" s="73" t="s">
        <v>15879</v>
      </c>
      <c r="D222" s="68">
        <v>1</v>
      </c>
      <c r="E222" s="48">
        <f t="shared" si="10"/>
        <v>62934368</v>
      </c>
      <c r="F222" s="57" t="s">
        <v>9</v>
      </c>
      <c r="G222" s="57" t="s">
        <v>15818</v>
      </c>
      <c r="H222" s="51">
        <v>1175</v>
      </c>
      <c r="I222" s="51" t="s">
        <v>17309</v>
      </c>
      <c r="J222" s="69">
        <v>27.49</v>
      </c>
      <c r="K222" s="69">
        <f t="shared" si="11"/>
        <v>32300.749999999996</v>
      </c>
      <c r="L222" s="90">
        <v>1175</v>
      </c>
      <c r="M222" s="51">
        <f>VLOOKUP(A:A,'[1]Příloha k protokolu'!$F:$J,5,0)</f>
        <v>0</v>
      </c>
      <c r="N222" s="62" t="s">
        <v>15880</v>
      </c>
      <c r="O222" s="52" t="s">
        <v>15881</v>
      </c>
      <c r="P222" s="52">
        <v>2027</v>
      </c>
      <c r="Q222" s="52">
        <v>35</v>
      </c>
      <c r="R222" s="52" t="s">
        <v>15819</v>
      </c>
      <c r="S222" s="49" t="s">
        <v>21333</v>
      </c>
      <c r="V222" s="50" t="s">
        <v>17386</v>
      </c>
      <c r="W222" s="50" t="s">
        <v>17385</v>
      </c>
      <c r="X222" s="50" t="s">
        <v>14740</v>
      </c>
      <c r="Y222" s="70" t="s">
        <v>17320</v>
      </c>
      <c r="Z222" s="53">
        <v>15500</v>
      </c>
    </row>
    <row r="223" spans="1:26" s="49" customFormat="1" ht="30" x14ac:dyDescent="0.25">
      <c r="A223" s="73">
        <v>600038173</v>
      </c>
      <c r="B223" s="73">
        <f t="shared" si="9"/>
        <v>600038173</v>
      </c>
      <c r="C223" s="73" t="s">
        <v>15882</v>
      </c>
      <c r="D223" s="68">
        <v>1</v>
      </c>
      <c r="E223" s="48">
        <f t="shared" si="10"/>
        <v>67799612</v>
      </c>
      <c r="F223" s="57" t="s">
        <v>9</v>
      </c>
      <c r="G223" s="57" t="s">
        <v>15818</v>
      </c>
      <c r="H223" s="51">
        <v>1350</v>
      </c>
      <c r="I223" s="51" t="s">
        <v>17309</v>
      </c>
      <c r="J223" s="69">
        <v>27.49</v>
      </c>
      <c r="K223" s="69">
        <f t="shared" si="11"/>
        <v>37111.5</v>
      </c>
      <c r="L223" s="90">
        <v>1350</v>
      </c>
      <c r="M223" s="51">
        <f>VLOOKUP(A:A,'[1]Příloha k protokolu'!$F:$J,5,0)</f>
        <v>0</v>
      </c>
      <c r="N223" s="62" t="s">
        <v>15883</v>
      </c>
      <c r="O223" s="52" t="s">
        <v>15884</v>
      </c>
      <c r="P223" s="52">
        <v>1878</v>
      </c>
      <c r="Q223" s="52">
        <v>2</v>
      </c>
      <c r="R223" s="52" t="s">
        <v>15819</v>
      </c>
      <c r="S223" s="49" t="s">
        <v>21333</v>
      </c>
      <c r="V223" s="50" t="s">
        <v>17386</v>
      </c>
      <c r="W223" s="50" t="s">
        <v>17385</v>
      </c>
      <c r="X223" s="50" t="s">
        <v>14740</v>
      </c>
      <c r="Y223" s="70" t="s">
        <v>17320</v>
      </c>
      <c r="Z223" s="53">
        <v>15500</v>
      </c>
    </row>
    <row r="224" spans="1:26" s="49" customFormat="1" ht="30" x14ac:dyDescent="0.25">
      <c r="A224" s="73">
        <v>600038181</v>
      </c>
      <c r="B224" s="73">
        <f t="shared" si="9"/>
        <v>600038181</v>
      </c>
      <c r="C224" s="73" t="s">
        <v>15885</v>
      </c>
      <c r="D224" s="68">
        <v>1</v>
      </c>
      <c r="E224" s="48">
        <f t="shared" si="10"/>
        <v>68407904</v>
      </c>
      <c r="F224" s="57" t="s">
        <v>9</v>
      </c>
      <c r="G224" s="57" t="s">
        <v>15818</v>
      </c>
      <c r="H224" s="51">
        <v>1100</v>
      </c>
      <c r="I224" s="51" t="s">
        <v>17309</v>
      </c>
      <c r="J224" s="69">
        <v>27.49</v>
      </c>
      <c r="K224" s="69">
        <f t="shared" si="11"/>
        <v>30239</v>
      </c>
      <c r="L224" s="90">
        <v>1100</v>
      </c>
      <c r="M224" s="51">
        <f>VLOOKUP(A:A,'[1]Příloha k protokolu'!$F:$J,5,0)</f>
        <v>0</v>
      </c>
      <c r="N224" s="62" t="s">
        <v>15886</v>
      </c>
      <c r="O224" s="52" t="s">
        <v>15822</v>
      </c>
      <c r="P224" s="52">
        <v>1744</v>
      </c>
      <c r="Q224" s="52">
        <v>4</v>
      </c>
      <c r="R224" s="52" t="s">
        <v>15819</v>
      </c>
      <c r="S224" s="49" t="s">
        <v>21333</v>
      </c>
      <c r="V224" s="50" t="s">
        <v>17386</v>
      </c>
      <c r="W224" s="50" t="s">
        <v>17385</v>
      </c>
      <c r="X224" s="50" t="s">
        <v>14740</v>
      </c>
      <c r="Y224" s="70" t="s">
        <v>17320</v>
      </c>
      <c r="Z224" s="53">
        <v>15500</v>
      </c>
    </row>
    <row r="225" spans="1:26" s="49" customFormat="1" x14ac:dyDescent="0.25">
      <c r="A225" s="73">
        <v>600038220</v>
      </c>
      <c r="B225" s="73">
        <f t="shared" si="9"/>
        <v>600038220</v>
      </c>
      <c r="C225" s="73" t="s">
        <v>15887</v>
      </c>
      <c r="D225" s="68">
        <v>1</v>
      </c>
      <c r="E225" s="48">
        <f t="shared" si="10"/>
        <v>61385611</v>
      </c>
      <c r="F225" s="57" t="s">
        <v>9</v>
      </c>
      <c r="G225" s="57" t="s">
        <v>15818</v>
      </c>
      <c r="H225" s="51">
        <v>500</v>
      </c>
      <c r="I225" s="51" t="s">
        <v>17309</v>
      </c>
      <c r="J225" s="69">
        <v>27.49</v>
      </c>
      <c r="K225" s="69">
        <f t="shared" si="11"/>
        <v>13745</v>
      </c>
      <c r="L225" s="90">
        <v>500</v>
      </c>
      <c r="M225" s="51">
        <f>VLOOKUP(A:A,'[1]Příloha k protokolu'!$F:$J,5,0)</f>
        <v>0</v>
      </c>
      <c r="N225" s="62" t="s">
        <v>15888</v>
      </c>
      <c r="O225" s="52" t="s">
        <v>80</v>
      </c>
      <c r="P225" s="52">
        <v>1963</v>
      </c>
      <c r="Q225" s="52">
        <v>2</v>
      </c>
      <c r="R225" s="52" t="s">
        <v>15819</v>
      </c>
      <c r="S225" s="49" t="s">
        <v>21333</v>
      </c>
      <c r="V225" s="50" t="s">
        <v>17386</v>
      </c>
      <c r="W225" s="50" t="s">
        <v>17385</v>
      </c>
      <c r="X225" s="50" t="s">
        <v>14740</v>
      </c>
      <c r="Y225" s="70" t="s">
        <v>17320</v>
      </c>
      <c r="Z225" s="53">
        <v>15500</v>
      </c>
    </row>
    <row r="226" spans="1:26" s="49" customFormat="1" x14ac:dyDescent="0.25">
      <c r="A226" s="73">
        <v>600038254</v>
      </c>
      <c r="B226" s="73">
        <f t="shared" si="9"/>
        <v>600038254</v>
      </c>
      <c r="C226" s="73" t="s">
        <v>15889</v>
      </c>
      <c r="D226" s="68">
        <v>1</v>
      </c>
      <c r="E226" s="48">
        <f t="shared" si="10"/>
        <v>47611219</v>
      </c>
      <c r="F226" s="57" t="s">
        <v>9</v>
      </c>
      <c r="G226" s="57" t="s">
        <v>15818</v>
      </c>
      <c r="H226" s="51">
        <v>725</v>
      </c>
      <c r="I226" s="51" t="s">
        <v>17309</v>
      </c>
      <c r="J226" s="69">
        <v>27.49</v>
      </c>
      <c r="K226" s="69">
        <f t="shared" si="11"/>
        <v>19930.25</v>
      </c>
      <c r="L226" s="90">
        <v>725</v>
      </c>
      <c r="M226" s="51">
        <f>VLOOKUP(A:A,'[1]Příloha k protokolu'!$F:$J,5,0)</f>
        <v>0</v>
      </c>
      <c r="N226" s="62" t="s">
        <v>15890</v>
      </c>
      <c r="O226" s="52" t="s">
        <v>15891</v>
      </c>
      <c r="P226" s="52">
        <v>596</v>
      </c>
      <c r="Q226" s="52">
        <v>5</v>
      </c>
      <c r="R226" s="52" t="s">
        <v>15819</v>
      </c>
      <c r="S226" s="49" t="s">
        <v>21333</v>
      </c>
      <c r="V226" s="50" t="s">
        <v>17386</v>
      </c>
      <c r="W226" s="50" t="s">
        <v>17385</v>
      </c>
      <c r="X226" s="50" t="s">
        <v>14740</v>
      </c>
      <c r="Y226" s="70" t="s">
        <v>17320</v>
      </c>
      <c r="Z226" s="53">
        <v>15500</v>
      </c>
    </row>
    <row r="227" spans="1:26" s="49" customFormat="1" x14ac:dyDescent="0.25">
      <c r="A227" s="73">
        <v>600038262</v>
      </c>
      <c r="B227" s="73">
        <f t="shared" si="9"/>
        <v>600038262</v>
      </c>
      <c r="C227" s="73" t="s">
        <v>15892</v>
      </c>
      <c r="D227" s="68">
        <v>1</v>
      </c>
      <c r="E227" s="48">
        <f t="shared" si="10"/>
        <v>62934309</v>
      </c>
      <c r="F227" s="57" t="s">
        <v>9</v>
      </c>
      <c r="G227" s="57" t="s">
        <v>15818</v>
      </c>
      <c r="H227" s="51">
        <v>600</v>
      </c>
      <c r="I227" s="51" t="s">
        <v>17309</v>
      </c>
      <c r="J227" s="69">
        <v>27.49</v>
      </c>
      <c r="K227" s="69">
        <f t="shared" si="11"/>
        <v>16494</v>
      </c>
      <c r="L227" s="90">
        <v>600</v>
      </c>
      <c r="M227" s="51">
        <f>VLOOKUP(A:A,'[1]Příloha k protokolu'!$F:$J,5,0)</f>
        <v>0</v>
      </c>
      <c r="N227" s="62" t="s">
        <v>15893</v>
      </c>
      <c r="O227" s="52" t="s">
        <v>15875</v>
      </c>
      <c r="P227" s="52">
        <v>2189</v>
      </c>
      <c r="Q227" s="52">
        <v>18</v>
      </c>
      <c r="R227" s="52" t="s">
        <v>15819</v>
      </c>
      <c r="S227" s="49" t="s">
        <v>21333</v>
      </c>
      <c r="V227" s="50" t="s">
        <v>17386</v>
      </c>
      <c r="W227" s="50" t="s">
        <v>17385</v>
      </c>
      <c r="X227" s="50" t="s">
        <v>14740</v>
      </c>
      <c r="Y227" s="70" t="s">
        <v>17320</v>
      </c>
      <c r="Z227" s="53">
        <v>15500</v>
      </c>
    </row>
    <row r="228" spans="1:26" s="49" customFormat="1" ht="30" x14ac:dyDescent="0.25">
      <c r="A228" s="73">
        <v>600038271</v>
      </c>
      <c r="B228" s="73">
        <f t="shared" si="9"/>
        <v>600038271</v>
      </c>
      <c r="C228" s="73" t="s">
        <v>15894</v>
      </c>
      <c r="D228" s="68">
        <v>1</v>
      </c>
      <c r="E228" s="48">
        <f t="shared" si="10"/>
        <v>61385531</v>
      </c>
      <c r="F228" s="57" t="s">
        <v>9</v>
      </c>
      <c r="G228" s="57" t="s">
        <v>15818</v>
      </c>
      <c r="H228" s="51">
        <v>1350</v>
      </c>
      <c r="I228" s="51" t="s">
        <v>17309</v>
      </c>
      <c r="J228" s="69">
        <v>27.49</v>
      </c>
      <c r="K228" s="69">
        <f t="shared" si="11"/>
        <v>37111.5</v>
      </c>
      <c r="L228" s="90">
        <v>1350</v>
      </c>
      <c r="M228" s="51">
        <f>VLOOKUP(A:A,'[1]Příloha k protokolu'!$F:$J,5,0)</f>
        <v>0</v>
      </c>
      <c r="N228" s="62" t="s">
        <v>15895</v>
      </c>
      <c r="O228" s="52" t="s">
        <v>15850</v>
      </c>
      <c r="P228" s="52">
        <v>2322</v>
      </c>
      <c r="Q228" s="52">
        <v>1</v>
      </c>
      <c r="R228" s="52" t="s">
        <v>15819</v>
      </c>
      <c r="S228" s="49" t="s">
        <v>21333</v>
      </c>
      <c r="V228" s="50" t="s">
        <v>17386</v>
      </c>
      <c r="W228" s="50" t="s">
        <v>17385</v>
      </c>
      <c r="X228" s="50" t="s">
        <v>14740</v>
      </c>
      <c r="Y228" s="70" t="s">
        <v>17320</v>
      </c>
      <c r="Z228" s="53">
        <v>15800</v>
      </c>
    </row>
    <row r="229" spans="1:26" s="49" customFormat="1" x14ac:dyDescent="0.25">
      <c r="A229" s="73">
        <v>600038408</v>
      </c>
      <c r="B229" s="73">
        <f t="shared" si="9"/>
        <v>600038408</v>
      </c>
      <c r="C229" s="73" t="s">
        <v>15896</v>
      </c>
      <c r="D229" s="68">
        <v>1</v>
      </c>
      <c r="E229" s="48">
        <f t="shared" si="10"/>
        <v>67365213</v>
      </c>
      <c r="F229" s="57" t="s">
        <v>9</v>
      </c>
      <c r="G229" s="57" t="s">
        <v>15818</v>
      </c>
      <c r="H229" s="51">
        <v>1500</v>
      </c>
      <c r="I229" s="51" t="s">
        <v>17309</v>
      </c>
      <c r="J229" s="69">
        <v>27.49</v>
      </c>
      <c r="K229" s="69">
        <f t="shared" si="11"/>
        <v>41235</v>
      </c>
      <c r="L229" s="90">
        <v>1500</v>
      </c>
      <c r="M229" s="51">
        <f>VLOOKUP(A:A,'[1]Příloha k protokolu'!$F:$J,5,0)</f>
        <v>0</v>
      </c>
      <c r="N229" s="62" t="s">
        <v>15897</v>
      </c>
      <c r="O229" s="52" t="s">
        <v>15898</v>
      </c>
      <c r="P229" s="52">
        <v>1580</v>
      </c>
      <c r="Q229" s="52">
        <v>1</v>
      </c>
      <c r="R229" s="52" t="s">
        <v>15819</v>
      </c>
      <c r="S229" s="49" t="s">
        <v>21333</v>
      </c>
      <c r="V229" s="50" t="s">
        <v>17386</v>
      </c>
      <c r="W229" s="50" t="s">
        <v>17385</v>
      </c>
      <c r="X229" s="50" t="s">
        <v>14740</v>
      </c>
      <c r="Y229" s="70" t="s">
        <v>17320</v>
      </c>
      <c r="Z229" s="53">
        <v>15500</v>
      </c>
    </row>
    <row r="230" spans="1:26" s="49" customFormat="1" x14ac:dyDescent="0.25">
      <c r="A230" s="73">
        <v>600038483</v>
      </c>
      <c r="B230" s="73">
        <f t="shared" si="9"/>
        <v>600038483</v>
      </c>
      <c r="C230" s="73" t="s">
        <v>15899</v>
      </c>
      <c r="D230" s="68">
        <v>1</v>
      </c>
      <c r="E230" s="48">
        <f t="shared" si="10"/>
        <v>70101078</v>
      </c>
      <c r="F230" s="57" t="s">
        <v>9</v>
      </c>
      <c r="G230" s="57" t="s">
        <v>15818</v>
      </c>
      <c r="H230" s="51">
        <v>1025</v>
      </c>
      <c r="I230" s="51" t="s">
        <v>17309</v>
      </c>
      <c r="J230" s="69">
        <v>27.49</v>
      </c>
      <c r="K230" s="69">
        <f t="shared" si="11"/>
        <v>28177.25</v>
      </c>
      <c r="L230" s="90">
        <v>1025</v>
      </c>
      <c r="M230" s="51">
        <f>VLOOKUP(A:A,'[1]Příloha k protokolu'!$F:$J,5,0)</f>
        <v>0</v>
      </c>
      <c r="N230" s="62" t="s">
        <v>15900</v>
      </c>
      <c r="O230" s="52" t="s">
        <v>81</v>
      </c>
      <c r="P230" s="52">
        <v>135</v>
      </c>
      <c r="Q230" s="52">
        <v>4</v>
      </c>
      <c r="R230" s="52" t="s">
        <v>15819</v>
      </c>
      <c r="S230" s="49" t="s">
        <v>21333</v>
      </c>
      <c r="V230" s="50" t="s">
        <v>17386</v>
      </c>
      <c r="W230" s="50" t="s">
        <v>17385</v>
      </c>
      <c r="X230" s="50" t="s">
        <v>14740</v>
      </c>
      <c r="Y230" s="70" t="s">
        <v>17320</v>
      </c>
      <c r="Z230" s="53">
        <v>15500</v>
      </c>
    </row>
    <row r="231" spans="1:26" s="49" customFormat="1" ht="30" x14ac:dyDescent="0.25">
      <c r="A231" s="73">
        <v>600038513</v>
      </c>
      <c r="B231" s="73">
        <f t="shared" si="9"/>
        <v>600038513</v>
      </c>
      <c r="C231" s="73" t="s">
        <v>15901</v>
      </c>
      <c r="D231" s="68">
        <v>1</v>
      </c>
      <c r="E231" s="48">
        <f t="shared" si="10"/>
        <v>61385620</v>
      </c>
      <c r="F231" s="57" t="s">
        <v>9</v>
      </c>
      <c r="G231" s="57" t="s">
        <v>15818</v>
      </c>
      <c r="H231" s="51">
        <v>1475</v>
      </c>
      <c r="I231" s="51" t="s">
        <v>17309</v>
      </c>
      <c r="J231" s="69">
        <v>27.49</v>
      </c>
      <c r="K231" s="69">
        <f t="shared" si="11"/>
        <v>40547.75</v>
      </c>
      <c r="L231" s="90">
        <v>1475</v>
      </c>
      <c r="M231" s="51">
        <f>VLOOKUP(A:A,'[1]Příloha k protokolu'!$F:$J,5,0)</f>
        <v>0</v>
      </c>
      <c r="N231" s="62" t="s">
        <v>15902</v>
      </c>
      <c r="O231" s="52" t="s">
        <v>15903</v>
      </c>
      <c r="P231" s="52">
        <v>2186</v>
      </c>
      <c r="Q231" s="52">
        <v>17</v>
      </c>
      <c r="R231" s="52" t="s">
        <v>15819</v>
      </c>
      <c r="S231" s="49" t="s">
        <v>21333</v>
      </c>
      <c r="V231" s="50" t="s">
        <v>17386</v>
      </c>
      <c r="W231" s="50" t="s">
        <v>17385</v>
      </c>
      <c r="X231" s="50" t="s">
        <v>14740</v>
      </c>
      <c r="Y231" s="70" t="s">
        <v>17320</v>
      </c>
      <c r="Z231" s="53">
        <v>15800</v>
      </c>
    </row>
    <row r="232" spans="1:26" s="49" customFormat="1" x14ac:dyDescent="0.25">
      <c r="A232" s="73">
        <v>600038521</v>
      </c>
      <c r="B232" s="73">
        <f t="shared" si="9"/>
        <v>600038521</v>
      </c>
      <c r="C232" s="73" t="s">
        <v>15904</v>
      </c>
      <c r="D232" s="68">
        <v>1</v>
      </c>
      <c r="E232" s="48">
        <f t="shared" si="10"/>
        <v>67365744</v>
      </c>
      <c r="F232" s="57" t="s">
        <v>9</v>
      </c>
      <c r="G232" s="57" t="s">
        <v>15818</v>
      </c>
      <c r="H232" s="51">
        <v>750</v>
      </c>
      <c r="I232" s="51" t="s">
        <v>17309</v>
      </c>
      <c r="J232" s="69">
        <v>27.49</v>
      </c>
      <c r="K232" s="69">
        <f t="shared" si="11"/>
        <v>20617.5</v>
      </c>
      <c r="L232" s="90">
        <v>750</v>
      </c>
      <c r="M232" s="51">
        <f>VLOOKUP(A:A,'[1]Příloha k protokolu'!$F:$J,5,0)</f>
        <v>0</v>
      </c>
      <c r="N232" s="62" t="s">
        <v>15905</v>
      </c>
      <c r="O232" s="52" t="s">
        <v>15834</v>
      </c>
      <c r="P232" s="52">
        <v>2450</v>
      </c>
      <c r="Q232" s="52">
        <v>2</v>
      </c>
      <c r="R232" s="52" t="s">
        <v>15819</v>
      </c>
      <c r="S232" s="49" t="s">
        <v>21333</v>
      </c>
      <c r="V232" s="50" t="s">
        <v>17386</v>
      </c>
      <c r="W232" s="50" t="s">
        <v>17385</v>
      </c>
      <c r="X232" s="50" t="s">
        <v>14740</v>
      </c>
      <c r="Y232" s="70" t="s">
        <v>17320</v>
      </c>
      <c r="Z232" s="53">
        <v>15500</v>
      </c>
    </row>
    <row r="233" spans="1:26" s="49" customFormat="1" x14ac:dyDescent="0.25">
      <c r="A233" s="73">
        <v>612400506</v>
      </c>
      <c r="B233" s="73">
        <f t="shared" si="9"/>
        <v>612400506</v>
      </c>
      <c r="C233" s="73" t="s">
        <v>15906</v>
      </c>
      <c r="D233" s="68">
        <v>1</v>
      </c>
      <c r="E233" s="48">
        <f t="shared" si="10"/>
        <v>75030802</v>
      </c>
      <c r="F233" s="57" t="s">
        <v>9</v>
      </c>
      <c r="G233" s="57" t="s">
        <v>15818</v>
      </c>
      <c r="H233" s="51">
        <v>25</v>
      </c>
      <c r="I233" s="51" t="s">
        <v>17309</v>
      </c>
      <c r="J233" s="69">
        <v>27.49</v>
      </c>
      <c r="K233" s="69">
        <f t="shared" si="11"/>
        <v>687.25</v>
      </c>
      <c r="L233" s="90">
        <v>25</v>
      </c>
      <c r="M233" s="51">
        <f>VLOOKUP(A:A,'[1]Příloha k protokolu'!$F:$J,5,0)</f>
        <v>0</v>
      </c>
      <c r="N233" s="62" t="s">
        <v>15907</v>
      </c>
      <c r="O233" s="52" t="s">
        <v>15875</v>
      </c>
      <c r="P233" s="52">
        <v>2188</v>
      </c>
      <c r="Q233" s="52">
        <v>14</v>
      </c>
      <c r="R233" s="52" t="s">
        <v>15819</v>
      </c>
      <c r="S233" s="49" t="s">
        <v>21333</v>
      </c>
      <c r="V233" s="50" t="s">
        <v>17386</v>
      </c>
      <c r="W233" s="50" t="s">
        <v>17385</v>
      </c>
      <c r="X233" s="50" t="s">
        <v>14740</v>
      </c>
      <c r="Y233" s="70" t="s">
        <v>17320</v>
      </c>
      <c r="Z233" s="53">
        <v>15500</v>
      </c>
    </row>
    <row r="234" spans="1:26" s="49" customFormat="1" x14ac:dyDescent="0.25">
      <c r="A234" s="73">
        <v>691000212</v>
      </c>
      <c r="B234" s="73">
        <f t="shared" si="9"/>
        <v>691000212</v>
      </c>
      <c r="C234" s="73" t="s">
        <v>15908</v>
      </c>
      <c r="D234" s="68">
        <v>1</v>
      </c>
      <c r="E234" s="48">
        <f t="shared" si="10"/>
        <v>28197682</v>
      </c>
      <c r="F234" s="57" t="s">
        <v>9</v>
      </c>
      <c r="G234" s="57" t="s">
        <v>15818</v>
      </c>
      <c r="H234" s="51">
        <v>525</v>
      </c>
      <c r="I234" s="51" t="s">
        <v>17309</v>
      </c>
      <c r="J234" s="69">
        <v>27.49</v>
      </c>
      <c r="K234" s="69">
        <f t="shared" si="11"/>
        <v>14432.25</v>
      </c>
      <c r="L234" s="90">
        <v>525</v>
      </c>
      <c r="M234" s="51">
        <f>VLOOKUP(A:A,'[1]Příloha k protokolu'!$F:$J,5,0)</f>
        <v>0</v>
      </c>
      <c r="N234" s="62" t="s">
        <v>15909</v>
      </c>
      <c r="O234" s="52" t="s">
        <v>15898</v>
      </c>
      <c r="P234" s="52">
        <v>1580</v>
      </c>
      <c r="Q234" s="52">
        <v>1</v>
      </c>
      <c r="R234" s="52" t="s">
        <v>15819</v>
      </c>
      <c r="S234" s="49" t="s">
        <v>21334</v>
      </c>
      <c r="V234" s="50" t="s">
        <v>17314</v>
      </c>
      <c r="W234" s="50" t="s">
        <v>17385</v>
      </c>
      <c r="X234" s="50" t="s">
        <v>14742</v>
      </c>
      <c r="Y234" s="70" t="s">
        <v>17320</v>
      </c>
      <c r="Z234" s="53">
        <v>15500</v>
      </c>
    </row>
    <row r="235" spans="1:26" s="49" customFormat="1" ht="30" x14ac:dyDescent="0.25">
      <c r="A235" s="73">
        <v>691004412</v>
      </c>
      <c r="B235" s="73">
        <f t="shared" si="9"/>
        <v>691004412</v>
      </c>
      <c r="C235" s="73" t="s">
        <v>15910</v>
      </c>
      <c r="D235" s="68">
        <v>1</v>
      </c>
      <c r="E235" s="48">
        <f t="shared" si="10"/>
        <v>71294015</v>
      </c>
      <c r="F235" s="57" t="s">
        <v>9</v>
      </c>
      <c r="G235" s="57" t="s">
        <v>15818</v>
      </c>
      <c r="H235" s="51">
        <v>25</v>
      </c>
      <c r="I235" s="51" t="s">
        <v>17309</v>
      </c>
      <c r="J235" s="69">
        <v>27.49</v>
      </c>
      <c r="K235" s="69">
        <f t="shared" si="11"/>
        <v>687.25</v>
      </c>
      <c r="L235" s="90">
        <v>25</v>
      </c>
      <c r="M235" s="51">
        <f>VLOOKUP(A:A,'[1]Příloha k protokolu'!$F:$J,5,0)</f>
        <v>0</v>
      </c>
      <c r="N235" s="62" t="s">
        <v>15911</v>
      </c>
      <c r="O235" s="52" t="s">
        <v>15860</v>
      </c>
      <c r="P235" s="52">
        <v>2075</v>
      </c>
      <c r="Q235" s="52">
        <v>18</v>
      </c>
      <c r="R235" s="52" t="s">
        <v>15819</v>
      </c>
      <c r="S235" s="49" t="s">
        <v>21333</v>
      </c>
      <c r="V235" s="50" t="s">
        <v>17386</v>
      </c>
      <c r="W235" s="50" t="s">
        <v>17385</v>
      </c>
      <c r="X235" s="50" t="s">
        <v>14740</v>
      </c>
      <c r="Y235" s="70" t="s">
        <v>17320</v>
      </c>
      <c r="Z235" s="53">
        <v>15800</v>
      </c>
    </row>
    <row r="236" spans="1:26" s="49" customFormat="1" x14ac:dyDescent="0.25">
      <c r="A236" s="73">
        <v>691008345</v>
      </c>
      <c r="B236" s="73">
        <f t="shared" si="9"/>
        <v>691008345</v>
      </c>
      <c r="C236" s="73" t="s">
        <v>15913</v>
      </c>
      <c r="D236" s="68">
        <v>1</v>
      </c>
      <c r="E236" s="48">
        <f t="shared" si="10"/>
        <v>4303881</v>
      </c>
      <c r="F236" s="57" t="s">
        <v>9</v>
      </c>
      <c r="G236" s="57" t="s">
        <v>15818</v>
      </c>
      <c r="H236" s="51">
        <v>50</v>
      </c>
      <c r="I236" s="51" t="s">
        <v>17309</v>
      </c>
      <c r="J236" s="69">
        <v>27.49</v>
      </c>
      <c r="K236" s="69">
        <f t="shared" si="11"/>
        <v>1374.5</v>
      </c>
      <c r="L236" s="90">
        <v>50</v>
      </c>
      <c r="M236" s="51">
        <f>VLOOKUP(A:A,'[1]Příloha k protokolu'!$F:$J,5,0)</f>
        <v>0</v>
      </c>
      <c r="N236" s="62" t="s">
        <v>15914</v>
      </c>
      <c r="O236" s="52" t="s">
        <v>15875</v>
      </c>
      <c r="P236" s="52">
        <v>2189</v>
      </c>
      <c r="Q236" s="52">
        <v>18</v>
      </c>
      <c r="R236" s="52" t="s">
        <v>15819</v>
      </c>
      <c r="S236" s="49" t="s">
        <v>21334</v>
      </c>
      <c r="V236" s="50" t="s">
        <v>17314</v>
      </c>
      <c r="W236" s="50" t="s">
        <v>17385</v>
      </c>
      <c r="X236" s="50" t="s">
        <v>14742</v>
      </c>
      <c r="Y236" s="70" t="s">
        <v>17320</v>
      </c>
      <c r="Z236" s="53">
        <v>15500</v>
      </c>
    </row>
    <row r="237" spans="1:26" s="49" customFormat="1" x14ac:dyDescent="0.25">
      <c r="A237" s="73">
        <v>691006229</v>
      </c>
      <c r="B237" s="73">
        <f t="shared" si="9"/>
        <v>691006229</v>
      </c>
      <c r="C237" s="73" t="s">
        <v>15915</v>
      </c>
      <c r="D237" s="68">
        <v>1</v>
      </c>
      <c r="E237" s="48">
        <f t="shared" si="10"/>
        <v>24191876</v>
      </c>
      <c r="F237" s="57" t="s">
        <v>9</v>
      </c>
      <c r="G237" s="57" t="s">
        <v>15818</v>
      </c>
      <c r="H237" s="51">
        <v>25</v>
      </c>
      <c r="I237" s="51" t="s">
        <v>17309</v>
      </c>
      <c r="J237" s="69">
        <v>27.49</v>
      </c>
      <c r="K237" s="69">
        <f t="shared" si="11"/>
        <v>687.25</v>
      </c>
      <c r="L237" s="90">
        <v>25</v>
      </c>
      <c r="M237" s="51">
        <f>VLOOKUP(A:A,'[1]Příloha k protokolu'!$F:$J,5,0)</f>
        <v>0</v>
      </c>
      <c r="N237" s="62" t="s">
        <v>15916</v>
      </c>
      <c r="O237" s="52" t="s">
        <v>15912</v>
      </c>
      <c r="P237" s="52">
        <v>1247</v>
      </c>
      <c r="Q237" s="52" t="s">
        <v>26</v>
      </c>
      <c r="R237" s="52" t="s">
        <v>15819</v>
      </c>
      <c r="S237" s="49" t="s">
        <v>21334</v>
      </c>
      <c r="V237" s="50" t="s">
        <v>17314</v>
      </c>
      <c r="W237" s="50" t="s">
        <v>17385</v>
      </c>
      <c r="X237" s="50" t="s">
        <v>14742</v>
      </c>
      <c r="Y237" s="70" t="s">
        <v>17320</v>
      </c>
      <c r="Z237" s="53">
        <v>15500</v>
      </c>
    </row>
    <row r="238" spans="1:26" s="49" customFormat="1" ht="30" x14ac:dyDescent="0.25">
      <c r="A238" s="73">
        <v>691009805</v>
      </c>
      <c r="B238" s="73">
        <f t="shared" si="9"/>
        <v>691009805</v>
      </c>
      <c r="C238" s="73" t="s">
        <v>15917</v>
      </c>
      <c r="D238" s="68">
        <v>1</v>
      </c>
      <c r="E238" s="48">
        <f t="shared" si="10"/>
        <v>6007104</v>
      </c>
      <c r="F238" s="57" t="s">
        <v>9</v>
      </c>
      <c r="G238" s="57" t="s">
        <v>15818</v>
      </c>
      <c r="H238" s="51">
        <v>25</v>
      </c>
      <c r="I238" s="51" t="s">
        <v>17309</v>
      </c>
      <c r="J238" s="69">
        <v>27.49</v>
      </c>
      <c r="K238" s="69">
        <f t="shared" si="11"/>
        <v>687.25</v>
      </c>
      <c r="L238" s="90">
        <v>25</v>
      </c>
      <c r="M238" s="51">
        <f>VLOOKUP(A:A,'[1]Příloha k protokolu'!$F:$J,5,0)</f>
        <v>0</v>
      </c>
      <c r="N238" s="62" t="s">
        <v>15918</v>
      </c>
      <c r="O238" s="52" t="s">
        <v>15837</v>
      </c>
      <c r="P238" s="52">
        <v>2174</v>
      </c>
      <c r="Q238" s="52">
        <v>46</v>
      </c>
      <c r="R238" s="52" t="s">
        <v>15819</v>
      </c>
      <c r="S238" s="49" t="s">
        <v>21333</v>
      </c>
      <c r="V238" s="50" t="s">
        <v>17386</v>
      </c>
      <c r="W238" s="50" t="s">
        <v>17385</v>
      </c>
      <c r="X238" s="50" t="s">
        <v>14740</v>
      </c>
      <c r="Y238" s="70" t="s">
        <v>17320</v>
      </c>
      <c r="Z238" s="53">
        <v>15800</v>
      </c>
    </row>
    <row r="239" spans="1:26" s="49" customFormat="1" x14ac:dyDescent="0.25">
      <c r="A239" s="73">
        <v>691011079</v>
      </c>
      <c r="B239" s="73">
        <f t="shared" si="9"/>
        <v>691011079</v>
      </c>
      <c r="C239" s="73" t="s">
        <v>15919</v>
      </c>
      <c r="D239" s="68">
        <v>1</v>
      </c>
      <c r="E239" s="48">
        <f t="shared" si="10"/>
        <v>4194896</v>
      </c>
      <c r="F239" s="57" t="s">
        <v>9</v>
      </c>
      <c r="G239" s="57" t="s">
        <v>15818</v>
      </c>
      <c r="H239" s="51">
        <v>25</v>
      </c>
      <c r="I239" s="51" t="s">
        <v>17309</v>
      </c>
      <c r="J239" s="69">
        <v>27.49</v>
      </c>
      <c r="K239" s="69">
        <f t="shared" si="11"/>
        <v>687.25</v>
      </c>
      <c r="L239" s="90">
        <v>25</v>
      </c>
      <c r="M239" s="51">
        <f>VLOOKUP(A:A,'[1]Příloha k protokolu'!$F:$J,5,0)</f>
        <v>0</v>
      </c>
      <c r="N239" s="62" t="s">
        <v>15920</v>
      </c>
      <c r="O239" s="52" t="s">
        <v>15921</v>
      </c>
      <c r="P239" s="52">
        <v>2031</v>
      </c>
      <c r="Q239" s="52">
        <v>34</v>
      </c>
      <c r="R239" s="52" t="s">
        <v>15819</v>
      </c>
      <c r="S239" s="49" t="s">
        <v>21334</v>
      </c>
      <c r="V239" s="50" t="s">
        <v>17314</v>
      </c>
      <c r="W239" s="50" t="s">
        <v>17385</v>
      </c>
      <c r="X239" s="50" t="s">
        <v>14742</v>
      </c>
      <c r="Y239" s="70" t="s">
        <v>17320</v>
      </c>
      <c r="Z239" s="53">
        <v>15500</v>
      </c>
    </row>
    <row r="240" spans="1:26" s="49" customFormat="1" x14ac:dyDescent="0.25">
      <c r="A240" s="73">
        <v>691012245</v>
      </c>
      <c r="B240" s="73">
        <f t="shared" si="9"/>
        <v>691012245</v>
      </c>
      <c r="C240" s="73" t="s">
        <v>15922</v>
      </c>
      <c r="D240" s="68">
        <v>1</v>
      </c>
      <c r="E240" s="48">
        <f t="shared" si="10"/>
        <v>7116331</v>
      </c>
      <c r="F240" s="57" t="s">
        <v>9</v>
      </c>
      <c r="G240" s="57" t="s">
        <v>15818</v>
      </c>
      <c r="H240" s="51">
        <v>0</v>
      </c>
      <c r="I240" s="51" t="s">
        <v>17320</v>
      </c>
      <c r="J240" s="69">
        <v>27.49</v>
      </c>
      <c r="K240" s="69">
        <f t="shared" si="11"/>
        <v>0</v>
      </c>
      <c r="L240" s="90">
        <v>0</v>
      </c>
      <c r="M240" s="51"/>
      <c r="N240" s="62" t="s">
        <v>15923</v>
      </c>
      <c r="O240" s="52" t="s">
        <v>15924</v>
      </c>
      <c r="P240" s="52">
        <v>2577</v>
      </c>
      <c r="Q240" s="52">
        <v>16</v>
      </c>
      <c r="R240" s="52" t="s">
        <v>15819</v>
      </c>
      <c r="S240" s="49" t="s">
        <v>21334</v>
      </c>
      <c r="V240" s="50" t="s">
        <v>17314</v>
      </c>
      <c r="W240" s="50" t="s">
        <v>17385</v>
      </c>
      <c r="X240" s="50" t="s">
        <v>14742</v>
      </c>
      <c r="Y240" s="70">
        <v>44326</v>
      </c>
      <c r="Z240" s="53">
        <v>15500</v>
      </c>
    </row>
    <row r="241" spans="1:26" s="49" customFormat="1" x14ac:dyDescent="0.25">
      <c r="A241" s="73">
        <v>600006301</v>
      </c>
      <c r="B241" s="73">
        <f t="shared" si="9"/>
        <v>600006301</v>
      </c>
      <c r="C241" s="73" t="s">
        <v>15925</v>
      </c>
      <c r="D241" s="68">
        <v>1</v>
      </c>
      <c r="E241" s="48">
        <f t="shared" si="10"/>
        <v>63672359</v>
      </c>
      <c r="F241" s="57" t="s">
        <v>9</v>
      </c>
      <c r="G241" s="57" t="s">
        <v>15926</v>
      </c>
      <c r="H241" s="51">
        <v>175</v>
      </c>
      <c r="I241" s="51" t="s">
        <v>17309</v>
      </c>
      <c r="J241" s="69">
        <v>27.49</v>
      </c>
      <c r="K241" s="69">
        <f t="shared" si="11"/>
        <v>4810.75</v>
      </c>
      <c r="L241" s="90">
        <v>175</v>
      </c>
      <c r="M241" s="51">
        <f>VLOOKUP(A:A,'[1]Příloha k protokolu'!$F:$J,5,0)</f>
        <v>0</v>
      </c>
      <c r="N241" s="62" t="s">
        <v>15927</v>
      </c>
      <c r="O241" s="52" t="s">
        <v>15928</v>
      </c>
      <c r="P241" s="52">
        <v>1006</v>
      </c>
      <c r="Q241" s="52">
        <v>21</v>
      </c>
      <c r="R241" s="52" t="s">
        <v>15929</v>
      </c>
      <c r="S241" s="49" t="s">
        <v>21334</v>
      </c>
      <c r="V241" s="50" t="s">
        <v>17314</v>
      </c>
      <c r="W241" s="50" t="s">
        <v>17395</v>
      </c>
      <c r="X241" s="50" t="s">
        <v>14742</v>
      </c>
      <c r="Y241" s="70" t="s">
        <v>17320</v>
      </c>
      <c r="Z241" s="53">
        <v>19800</v>
      </c>
    </row>
    <row r="242" spans="1:26" s="49" customFormat="1" x14ac:dyDescent="0.25">
      <c r="A242" s="73">
        <v>600006387</v>
      </c>
      <c r="B242" s="73">
        <f t="shared" si="9"/>
        <v>600006387</v>
      </c>
      <c r="C242" s="73" t="s">
        <v>15930</v>
      </c>
      <c r="D242" s="68">
        <v>1</v>
      </c>
      <c r="E242" s="48">
        <f t="shared" si="10"/>
        <v>49629077</v>
      </c>
      <c r="F242" s="57" t="s">
        <v>9</v>
      </c>
      <c r="G242" s="57" t="s">
        <v>15926</v>
      </c>
      <c r="H242" s="51">
        <v>1550</v>
      </c>
      <c r="I242" s="51" t="s">
        <v>17309</v>
      </c>
      <c r="J242" s="69">
        <v>27.49</v>
      </c>
      <c r="K242" s="69">
        <f t="shared" si="11"/>
        <v>42609.5</v>
      </c>
      <c r="L242" s="90">
        <v>1550</v>
      </c>
      <c r="M242" s="51">
        <f>VLOOKUP(A:A,'[1]Příloha k protokolu'!$F:$J,5,0)</f>
        <v>0</v>
      </c>
      <c r="N242" s="62" t="s">
        <v>15931</v>
      </c>
      <c r="O242" s="52" t="s">
        <v>15932</v>
      </c>
      <c r="P242" s="52">
        <v>362</v>
      </c>
      <c r="Q242" s="52">
        <v>3</v>
      </c>
      <c r="R242" s="52" t="s">
        <v>15929</v>
      </c>
      <c r="S242" s="49" t="s">
        <v>21333</v>
      </c>
      <c r="V242" s="50" t="s">
        <v>17314</v>
      </c>
      <c r="W242" s="50" t="s">
        <v>17395</v>
      </c>
      <c r="X242" s="50" t="s">
        <v>14738</v>
      </c>
      <c r="Y242" s="70" t="s">
        <v>17320</v>
      </c>
      <c r="Z242" s="53">
        <v>19800</v>
      </c>
    </row>
    <row r="243" spans="1:26" s="49" customFormat="1" x14ac:dyDescent="0.25">
      <c r="A243" s="73">
        <v>600006441</v>
      </c>
      <c r="B243" s="73">
        <f t="shared" si="9"/>
        <v>600006441</v>
      </c>
      <c r="C243" s="73" t="s">
        <v>15933</v>
      </c>
      <c r="D243" s="68">
        <v>1</v>
      </c>
      <c r="E243" s="48">
        <f t="shared" si="10"/>
        <v>25618440</v>
      </c>
      <c r="F243" s="57" t="s">
        <v>9</v>
      </c>
      <c r="G243" s="57" t="s">
        <v>15926</v>
      </c>
      <c r="H243" s="51">
        <v>375</v>
      </c>
      <c r="I243" s="51" t="s">
        <v>17309</v>
      </c>
      <c r="J243" s="69">
        <v>27.49</v>
      </c>
      <c r="K243" s="69">
        <f t="shared" si="11"/>
        <v>10308.75</v>
      </c>
      <c r="L243" s="90">
        <v>375</v>
      </c>
      <c r="M243" s="51">
        <f>VLOOKUP(A:A,'[1]Příloha k protokolu'!$F:$J,5,0)</f>
        <v>0</v>
      </c>
      <c r="N243" s="62" t="s">
        <v>15934</v>
      </c>
      <c r="O243" s="52" t="s">
        <v>15935</v>
      </c>
      <c r="P243" s="52">
        <v>1140</v>
      </c>
      <c r="Q243" s="52">
        <v>1</v>
      </c>
      <c r="R243" s="52" t="s">
        <v>15929</v>
      </c>
      <c r="S243" s="49" t="s">
        <v>21334</v>
      </c>
      <c r="V243" s="50" t="s">
        <v>17314</v>
      </c>
      <c r="W243" s="50" t="s">
        <v>17395</v>
      </c>
      <c r="X243" s="50" t="s">
        <v>14742</v>
      </c>
      <c r="Y243" s="70" t="s">
        <v>17320</v>
      </c>
      <c r="Z243" s="53">
        <v>19800</v>
      </c>
    </row>
    <row r="244" spans="1:26" s="49" customFormat="1" x14ac:dyDescent="0.25">
      <c r="A244" s="73">
        <v>600006450</v>
      </c>
      <c r="B244" s="73">
        <f t="shared" si="9"/>
        <v>600006450</v>
      </c>
      <c r="C244" s="73" t="s">
        <v>15936</v>
      </c>
      <c r="D244" s="68">
        <v>1</v>
      </c>
      <c r="E244" s="48">
        <f t="shared" si="10"/>
        <v>25614851</v>
      </c>
      <c r="F244" s="57" t="s">
        <v>9</v>
      </c>
      <c r="G244" s="57" t="s">
        <v>15926</v>
      </c>
      <c r="H244" s="51">
        <v>350</v>
      </c>
      <c r="I244" s="51" t="s">
        <v>17309</v>
      </c>
      <c r="J244" s="69">
        <v>27.49</v>
      </c>
      <c r="K244" s="69">
        <f t="shared" si="11"/>
        <v>9621.5</v>
      </c>
      <c r="L244" s="90">
        <v>350</v>
      </c>
      <c r="M244" s="51">
        <f>VLOOKUP(A:A,'[1]Příloha k protokolu'!$F:$J,5,0)</f>
        <v>0</v>
      </c>
      <c r="N244" s="62" t="s">
        <v>15937</v>
      </c>
      <c r="O244" s="52" t="s">
        <v>15938</v>
      </c>
      <c r="P244" s="52">
        <v>691</v>
      </c>
      <c r="Q244" s="52"/>
      <c r="R244" s="52" t="s">
        <v>15929</v>
      </c>
      <c r="S244" s="49" t="s">
        <v>21334</v>
      </c>
      <c r="V244" s="50" t="s">
        <v>17314</v>
      </c>
      <c r="W244" s="50" t="s">
        <v>17395</v>
      </c>
      <c r="X244" s="50" t="s">
        <v>14742</v>
      </c>
      <c r="Y244" s="70" t="s">
        <v>17320</v>
      </c>
      <c r="Z244" s="53">
        <v>19800</v>
      </c>
    </row>
    <row r="245" spans="1:26" s="49" customFormat="1" ht="30" x14ac:dyDescent="0.25">
      <c r="A245" s="73">
        <v>600039986</v>
      </c>
      <c r="B245" s="73">
        <f t="shared" si="9"/>
        <v>600039986</v>
      </c>
      <c r="C245" s="73" t="s">
        <v>15939</v>
      </c>
      <c r="D245" s="68">
        <v>1</v>
      </c>
      <c r="E245" s="48">
        <f t="shared" si="10"/>
        <v>75031604</v>
      </c>
      <c r="F245" s="57" t="s">
        <v>9</v>
      </c>
      <c r="G245" s="57" t="s">
        <v>15926</v>
      </c>
      <c r="H245" s="51">
        <v>0</v>
      </c>
      <c r="I245" s="51" t="s">
        <v>17309</v>
      </c>
      <c r="J245" s="69">
        <v>27.49</v>
      </c>
      <c r="K245" s="69">
        <f t="shared" si="11"/>
        <v>0</v>
      </c>
      <c r="L245" s="90">
        <v>25</v>
      </c>
      <c r="M245" s="51">
        <f>VLOOKUP(A:A,'[1]Příloha k protokolu'!$F:$J,5,0)</f>
        <v>25</v>
      </c>
      <c r="N245" s="62" t="s">
        <v>15940</v>
      </c>
      <c r="O245" s="52" t="s">
        <v>15941</v>
      </c>
      <c r="P245" s="52">
        <v>587</v>
      </c>
      <c r="Q245" s="52"/>
      <c r="R245" s="52" t="s">
        <v>15929</v>
      </c>
      <c r="S245" s="49" t="s">
        <v>21333</v>
      </c>
      <c r="V245" s="50" t="s">
        <v>17396</v>
      </c>
      <c r="W245" s="50" t="s">
        <v>17395</v>
      </c>
      <c r="X245" s="50" t="s">
        <v>14740</v>
      </c>
      <c r="Y245" s="70" t="s">
        <v>17320</v>
      </c>
      <c r="Z245" s="53">
        <v>19012</v>
      </c>
    </row>
    <row r="246" spans="1:26" s="49" customFormat="1" x14ac:dyDescent="0.25">
      <c r="A246" s="73">
        <v>600040101</v>
      </c>
      <c r="B246" s="73">
        <f t="shared" si="9"/>
        <v>600040101</v>
      </c>
      <c r="C246" s="73" t="s">
        <v>15942</v>
      </c>
      <c r="D246" s="68">
        <v>1</v>
      </c>
      <c r="E246" s="48">
        <f t="shared" si="10"/>
        <v>70919593</v>
      </c>
      <c r="F246" s="57" t="s">
        <v>9</v>
      </c>
      <c r="G246" s="57" t="s">
        <v>15926</v>
      </c>
      <c r="H246" s="51">
        <v>25</v>
      </c>
      <c r="I246" s="51" t="s">
        <v>17309</v>
      </c>
      <c r="J246" s="69">
        <v>27.49</v>
      </c>
      <c r="K246" s="69">
        <f t="shared" si="11"/>
        <v>687.25</v>
      </c>
      <c r="L246" s="90">
        <v>25</v>
      </c>
      <c r="M246" s="51">
        <f>VLOOKUP(A:A,'[1]Příloha k protokolu'!$F:$J,5,0)</f>
        <v>0</v>
      </c>
      <c r="N246" s="62" t="s">
        <v>15943</v>
      </c>
      <c r="O246" s="52" t="s">
        <v>15944</v>
      </c>
      <c r="P246" s="52">
        <v>1218</v>
      </c>
      <c r="Q246" s="52"/>
      <c r="R246" s="52" t="s">
        <v>15929</v>
      </c>
      <c r="S246" s="49" t="s">
        <v>21333</v>
      </c>
      <c r="V246" s="50" t="s">
        <v>17396</v>
      </c>
      <c r="W246" s="50" t="s">
        <v>17395</v>
      </c>
      <c r="X246" s="50" t="s">
        <v>14740</v>
      </c>
      <c r="Y246" s="70" t="s">
        <v>17320</v>
      </c>
      <c r="Z246" s="53">
        <v>19800</v>
      </c>
    </row>
    <row r="247" spans="1:26" s="49" customFormat="1" x14ac:dyDescent="0.25">
      <c r="A247" s="73">
        <v>600040135</v>
      </c>
      <c r="B247" s="73">
        <f t="shared" si="9"/>
        <v>600040135</v>
      </c>
      <c r="C247" s="73" t="s">
        <v>15945</v>
      </c>
      <c r="D247" s="68">
        <v>1</v>
      </c>
      <c r="E247" s="48">
        <f t="shared" si="10"/>
        <v>70920257</v>
      </c>
      <c r="F247" s="57" t="s">
        <v>9</v>
      </c>
      <c r="G247" s="57" t="s">
        <v>15926</v>
      </c>
      <c r="H247" s="51">
        <v>0</v>
      </c>
      <c r="I247" s="51" t="s">
        <v>17309</v>
      </c>
      <c r="J247" s="69">
        <v>27.49</v>
      </c>
      <c r="K247" s="69">
        <f t="shared" si="11"/>
        <v>0</v>
      </c>
      <c r="L247" s="90">
        <v>25</v>
      </c>
      <c r="M247" s="51">
        <f>VLOOKUP(A:A,'[1]Příloha k protokolu'!$F:$J,5,0)</f>
        <v>25</v>
      </c>
      <c r="N247" s="62" t="s">
        <v>15946</v>
      </c>
      <c r="O247" s="52" t="s">
        <v>15947</v>
      </c>
      <c r="P247" s="52">
        <v>602</v>
      </c>
      <c r="Q247" s="52">
        <v>4</v>
      </c>
      <c r="R247" s="52" t="s">
        <v>15929</v>
      </c>
      <c r="S247" s="49" t="s">
        <v>21333</v>
      </c>
      <c r="V247" s="50" t="s">
        <v>17396</v>
      </c>
      <c r="W247" s="50" t="s">
        <v>17395</v>
      </c>
      <c r="X247" s="50" t="s">
        <v>14740</v>
      </c>
      <c r="Y247" s="70" t="s">
        <v>17320</v>
      </c>
      <c r="Z247" s="53">
        <v>19800</v>
      </c>
    </row>
    <row r="248" spans="1:26" s="49" customFormat="1" x14ac:dyDescent="0.25">
      <c r="A248" s="73">
        <v>600040151</v>
      </c>
      <c r="B248" s="73">
        <f t="shared" si="9"/>
        <v>600040151</v>
      </c>
      <c r="C248" s="73" t="s">
        <v>15948</v>
      </c>
      <c r="D248" s="68">
        <v>1</v>
      </c>
      <c r="E248" s="48">
        <f t="shared" si="10"/>
        <v>70920818</v>
      </c>
      <c r="F248" s="57" t="s">
        <v>9</v>
      </c>
      <c r="G248" s="57" t="s">
        <v>15926</v>
      </c>
      <c r="H248" s="51">
        <v>0</v>
      </c>
      <c r="I248" s="51" t="s">
        <v>17309</v>
      </c>
      <c r="J248" s="69">
        <v>27.49</v>
      </c>
      <c r="K248" s="69">
        <f t="shared" si="11"/>
        <v>0</v>
      </c>
      <c r="L248" s="90">
        <v>50</v>
      </c>
      <c r="M248" s="51">
        <f>VLOOKUP(A:A,'[1]Příloha k protokolu'!$F:$J,5,0)</f>
        <v>50</v>
      </c>
      <c r="N248" s="62" t="s">
        <v>15949</v>
      </c>
      <c r="O248" s="52" t="s">
        <v>15950</v>
      </c>
      <c r="P248" s="52">
        <v>500</v>
      </c>
      <c r="Q248" s="52"/>
      <c r="R248" s="52" t="s">
        <v>15929</v>
      </c>
      <c r="S248" s="49" t="s">
        <v>21333</v>
      </c>
      <c r="V248" s="50" t="s">
        <v>17396</v>
      </c>
      <c r="W248" s="50" t="s">
        <v>17395</v>
      </c>
      <c r="X248" s="50" t="s">
        <v>14740</v>
      </c>
      <c r="Y248" s="70" t="s">
        <v>17320</v>
      </c>
      <c r="Z248" s="53">
        <v>19800</v>
      </c>
    </row>
    <row r="249" spans="1:26" s="49" customFormat="1" x14ac:dyDescent="0.25">
      <c r="A249" s="73">
        <v>600040160</v>
      </c>
      <c r="B249" s="73">
        <f t="shared" si="9"/>
        <v>600040160</v>
      </c>
      <c r="C249" s="73" t="s">
        <v>15951</v>
      </c>
      <c r="D249" s="68">
        <v>1</v>
      </c>
      <c r="E249" s="48">
        <f t="shared" si="10"/>
        <v>70918317</v>
      </c>
      <c r="F249" s="57" t="s">
        <v>9</v>
      </c>
      <c r="G249" s="57" t="s">
        <v>15926</v>
      </c>
      <c r="H249" s="51">
        <v>0</v>
      </c>
      <c r="I249" s="51" t="s">
        <v>17309</v>
      </c>
      <c r="J249" s="69">
        <v>27.49</v>
      </c>
      <c r="K249" s="69">
        <f t="shared" si="11"/>
        <v>0</v>
      </c>
      <c r="L249" s="90">
        <v>50</v>
      </c>
      <c r="M249" s="51">
        <f>VLOOKUP(A:A,'[1]Příloha k protokolu'!$F:$J,5,0)</f>
        <v>50</v>
      </c>
      <c r="N249" s="62" t="s">
        <v>15952</v>
      </c>
      <c r="O249" s="52" t="s">
        <v>15953</v>
      </c>
      <c r="P249" s="52">
        <v>1115</v>
      </c>
      <c r="Q249" s="52">
        <v>12</v>
      </c>
      <c r="R249" s="52" t="s">
        <v>15929</v>
      </c>
      <c r="S249" s="49" t="s">
        <v>21333</v>
      </c>
      <c r="V249" s="50" t="s">
        <v>17396</v>
      </c>
      <c r="W249" s="50" t="s">
        <v>17395</v>
      </c>
      <c r="X249" s="50" t="s">
        <v>14740</v>
      </c>
      <c r="Y249" s="70" t="s">
        <v>17320</v>
      </c>
      <c r="Z249" s="53">
        <v>19800</v>
      </c>
    </row>
    <row r="250" spans="1:26" s="49" customFormat="1" x14ac:dyDescent="0.25">
      <c r="A250" s="73">
        <v>600040178</v>
      </c>
      <c r="B250" s="73">
        <f t="shared" si="9"/>
        <v>600040178</v>
      </c>
      <c r="C250" s="73" t="s">
        <v>15954</v>
      </c>
      <c r="D250" s="68">
        <v>1</v>
      </c>
      <c r="E250" s="48">
        <f t="shared" si="10"/>
        <v>70884498</v>
      </c>
      <c r="F250" s="57" t="s">
        <v>9</v>
      </c>
      <c r="G250" s="57" t="s">
        <v>15926</v>
      </c>
      <c r="H250" s="51">
        <v>0</v>
      </c>
      <c r="I250" s="51" t="s">
        <v>17309</v>
      </c>
      <c r="J250" s="69">
        <v>27.49</v>
      </c>
      <c r="K250" s="69">
        <f t="shared" si="11"/>
        <v>0</v>
      </c>
      <c r="L250" s="90">
        <v>50</v>
      </c>
      <c r="M250" s="51">
        <f>VLOOKUP(A:A,'[1]Příloha k protokolu'!$F:$J,5,0)</f>
        <v>50</v>
      </c>
      <c r="N250" s="62" t="s">
        <v>15955</v>
      </c>
      <c r="O250" s="52" t="s">
        <v>15956</v>
      </c>
      <c r="P250" s="52">
        <v>874</v>
      </c>
      <c r="Q250" s="52">
        <v>2</v>
      </c>
      <c r="R250" s="52" t="s">
        <v>15929</v>
      </c>
      <c r="S250" s="49" t="s">
        <v>21333</v>
      </c>
      <c r="V250" s="50" t="s">
        <v>17396</v>
      </c>
      <c r="W250" s="50" t="s">
        <v>17395</v>
      </c>
      <c r="X250" s="50" t="s">
        <v>14740</v>
      </c>
      <c r="Y250" s="70" t="s">
        <v>17320</v>
      </c>
      <c r="Z250" s="53">
        <v>19800</v>
      </c>
    </row>
    <row r="251" spans="1:26" s="49" customFormat="1" x14ac:dyDescent="0.25">
      <c r="A251" s="73">
        <v>600040186</v>
      </c>
      <c r="B251" s="73">
        <f t="shared" si="9"/>
        <v>600040186</v>
      </c>
      <c r="C251" s="73" t="s">
        <v>15957</v>
      </c>
      <c r="D251" s="68">
        <v>1</v>
      </c>
      <c r="E251" s="48">
        <f t="shared" si="10"/>
        <v>70920796</v>
      </c>
      <c r="F251" s="57" t="s">
        <v>9</v>
      </c>
      <c r="G251" s="57" t="s">
        <v>15926</v>
      </c>
      <c r="H251" s="51">
        <v>0</v>
      </c>
      <c r="I251" s="51" t="s">
        <v>17309</v>
      </c>
      <c r="J251" s="69">
        <v>27.49</v>
      </c>
      <c r="K251" s="69">
        <f t="shared" si="11"/>
        <v>0</v>
      </c>
      <c r="L251" s="90">
        <v>50</v>
      </c>
      <c r="M251" s="51">
        <f>VLOOKUP(A:A,'[1]Příloha k protokolu'!$F:$J,5,0)</f>
        <v>50</v>
      </c>
      <c r="N251" s="62" t="s">
        <v>15958</v>
      </c>
      <c r="O251" s="52" t="s">
        <v>15959</v>
      </c>
      <c r="P251" s="52">
        <v>917</v>
      </c>
      <c r="Q251" s="52">
        <v>1</v>
      </c>
      <c r="R251" s="52" t="s">
        <v>15929</v>
      </c>
      <c r="S251" s="49" t="s">
        <v>21333</v>
      </c>
      <c r="V251" s="50" t="s">
        <v>17396</v>
      </c>
      <c r="W251" s="50" t="s">
        <v>17395</v>
      </c>
      <c r="X251" s="50" t="s">
        <v>14740</v>
      </c>
      <c r="Y251" s="70" t="s">
        <v>17320</v>
      </c>
      <c r="Z251" s="53">
        <v>19800</v>
      </c>
    </row>
    <row r="252" spans="1:26" s="49" customFormat="1" ht="30" x14ac:dyDescent="0.25">
      <c r="A252" s="73">
        <v>600040313</v>
      </c>
      <c r="B252" s="73">
        <f t="shared" si="9"/>
        <v>600040313</v>
      </c>
      <c r="C252" s="73" t="s">
        <v>15960</v>
      </c>
      <c r="D252" s="68">
        <v>1</v>
      </c>
      <c r="E252" s="48">
        <f t="shared" si="10"/>
        <v>70884471</v>
      </c>
      <c r="F252" s="57" t="s">
        <v>9</v>
      </c>
      <c r="G252" s="57" t="s">
        <v>15926</v>
      </c>
      <c r="H252" s="51">
        <v>0</v>
      </c>
      <c r="I252" s="51" t="s">
        <v>17309</v>
      </c>
      <c r="J252" s="69">
        <v>27.49</v>
      </c>
      <c r="K252" s="69">
        <f t="shared" si="11"/>
        <v>0</v>
      </c>
      <c r="L252" s="90">
        <v>25</v>
      </c>
      <c r="M252" s="51">
        <f>VLOOKUP(A:A,'[1]Příloha k protokolu'!$F:$J,5,0)</f>
        <v>25</v>
      </c>
      <c r="N252" s="62" t="s">
        <v>15961</v>
      </c>
      <c r="O252" s="52" t="s">
        <v>15962</v>
      </c>
      <c r="P252" s="52">
        <v>1005</v>
      </c>
      <c r="Q252" s="52">
        <v>4</v>
      </c>
      <c r="R252" s="52" t="s">
        <v>15929</v>
      </c>
      <c r="S252" s="49" t="s">
        <v>21333</v>
      </c>
      <c r="V252" s="50" t="s">
        <v>17396</v>
      </c>
      <c r="W252" s="50" t="s">
        <v>17395</v>
      </c>
      <c r="X252" s="50" t="s">
        <v>14740</v>
      </c>
      <c r="Y252" s="70" t="s">
        <v>17320</v>
      </c>
      <c r="Z252" s="53">
        <v>19800</v>
      </c>
    </row>
    <row r="253" spans="1:26" s="49" customFormat="1" x14ac:dyDescent="0.25">
      <c r="A253" s="73">
        <v>600040348</v>
      </c>
      <c r="B253" s="73">
        <f t="shared" si="9"/>
        <v>600040348</v>
      </c>
      <c r="C253" s="73" t="s">
        <v>17397</v>
      </c>
      <c r="D253" s="68">
        <v>1</v>
      </c>
      <c r="E253" s="48">
        <f t="shared" si="10"/>
        <v>70884480</v>
      </c>
      <c r="F253" s="57" t="s">
        <v>9</v>
      </c>
      <c r="G253" s="57" t="s">
        <v>15926</v>
      </c>
      <c r="H253" s="51">
        <v>0</v>
      </c>
      <c r="I253" s="51" t="s">
        <v>17309</v>
      </c>
      <c r="J253" s="69">
        <v>27.49</v>
      </c>
      <c r="K253" s="69">
        <f t="shared" si="11"/>
        <v>0</v>
      </c>
      <c r="L253" s="90">
        <v>75</v>
      </c>
      <c r="M253" s="51">
        <f>VLOOKUP(A:A,'[1]Příloha k protokolu'!$F:$J,5,0)</f>
        <v>75</v>
      </c>
      <c r="N253" s="62" t="s">
        <v>17398</v>
      </c>
      <c r="O253" s="52" t="s">
        <v>15971</v>
      </c>
      <c r="P253" s="52">
        <v>968</v>
      </c>
      <c r="Q253" s="52">
        <v>4</v>
      </c>
      <c r="R253" s="52" t="s">
        <v>15929</v>
      </c>
      <c r="S253" s="49" t="s">
        <v>21333</v>
      </c>
      <c r="V253" s="50" t="s">
        <v>17396</v>
      </c>
      <c r="W253" s="50" t="s">
        <v>17395</v>
      </c>
      <c r="X253" s="50" t="s">
        <v>14740</v>
      </c>
      <c r="Y253" s="70" t="s">
        <v>17320</v>
      </c>
      <c r="Z253" s="53">
        <v>19800</v>
      </c>
    </row>
    <row r="254" spans="1:26" s="49" customFormat="1" x14ac:dyDescent="0.25">
      <c r="A254" s="73">
        <v>600040356</v>
      </c>
      <c r="B254" s="73">
        <f t="shared" si="9"/>
        <v>600040356</v>
      </c>
      <c r="C254" s="73" t="s">
        <v>15963</v>
      </c>
      <c r="D254" s="68">
        <v>1</v>
      </c>
      <c r="E254" s="48">
        <f t="shared" si="10"/>
        <v>49625128</v>
      </c>
      <c r="F254" s="57" t="s">
        <v>9</v>
      </c>
      <c r="G254" s="57" t="s">
        <v>15926</v>
      </c>
      <c r="H254" s="51">
        <v>0</v>
      </c>
      <c r="I254" s="51" t="s">
        <v>17320</v>
      </c>
      <c r="J254" s="69">
        <v>27.49</v>
      </c>
      <c r="K254" s="69">
        <f t="shared" si="11"/>
        <v>0</v>
      </c>
      <c r="L254" s="90">
        <v>0</v>
      </c>
      <c r="M254" s="51"/>
      <c r="N254" s="62" t="s">
        <v>15964</v>
      </c>
      <c r="O254" s="52" t="s">
        <v>15965</v>
      </c>
      <c r="P254" s="52">
        <v>700</v>
      </c>
      <c r="Q254" s="52">
        <v>24</v>
      </c>
      <c r="R254" s="52" t="s">
        <v>15929</v>
      </c>
      <c r="S254" s="49" t="s">
        <v>21333</v>
      </c>
      <c r="V254" s="50" t="s">
        <v>17396</v>
      </c>
      <c r="W254" s="50" t="s">
        <v>17395</v>
      </c>
      <c r="X254" s="50" t="s">
        <v>14740</v>
      </c>
      <c r="Y254" s="70">
        <v>44340</v>
      </c>
      <c r="Z254" s="53">
        <v>19800</v>
      </c>
    </row>
    <row r="255" spans="1:26" s="49" customFormat="1" x14ac:dyDescent="0.25">
      <c r="A255" s="73">
        <v>600040364</v>
      </c>
      <c r="B255" s="73">
        <f t="shared" si="9"/>
        <v>600040364</v>
      </c>
      <c r="C255" s="73" t="s">
        <v>15966</v>
      </c>
      <c r="D255" s="68">
        <v>1</v>
      </c>
      <c r="E255" s="48">
        <f t="shared" si="10"/>
        <v>70885168</v>
      </c>
      <c r="F255" s="57" t="s">
        <v>9</v>
      </c>
      <c r="G255" s="57" t="s">
        <v>15926</v>
      </c>
      <c r="H255" s="51">
        <v>725</v>
      </c>
      <c r="I255" s="51" t="s">
        <v>17309</v>
      </c>
      <c r="J255" s="69">
        <v>27.49</v>
      </c>
      <c r="K255" s="69">
        <f t="shared" si="11"/>
        <v>19930.25</v>
      </c>
      <c r="L255" s="90">
        <v>725</v>
      </c>
      <c r="M255" s="51">
        <f>VLOOKUP(A:A,'[1]Příloha k protokolu'!$F:$J,5,0)</f>
        <v>0</v>
      </c>
      <c r="N255" s="62" t="s">
        <v>15967</v>
      </c>
      <c r="O255" s="52" t="s">
        <v>15968</v>
      </c>
      <c r="P255" s="52">
        <v>16</v>
      </c>
      <c r="Q255" s="52"/>
      <c r="R255" s="52" t="s">
        <v>15929</v>
      </c>
      <c r="S255" s="49" t="s">
        <v>21333</v>
      </c>
      <c r="V255" s="50" t="s">
        <v>17396</v>
      </c>
      <c r="W255" s="50" t="s">
        <v>17395</v>
      </c>
      <c r="X255" s="50" t="s">
        <v>14740</v>
      </c>
      <c r="Y255" s="70" t="s">
        <v>17320</v>
      </c>
      <c r="Z255" s="53">
        <v>19800</v>
      </c>
    </row>
    <row r="256" spans="1:26" s="49" customFormat="1" x14ac:dyDescent="0.25">
      <c r="A256" s="73">
        <v>600040381</v>
      </c>
      <c r="B256" s="73">
        <f t="shared" si="9"/>
        <v>600040381</v>
      </c>
      <c r="C256" s="73" t="s">
        <v>15969</v>
      </c>
      <c r="D256" s="68">
        <v>1</v>
      </c>
      <c r="E256" s="48">
        <f t="shared" si="10"/>
        <v>61386618</v>
      </c>
      <c r="F256" s="57" t="s">
        <v>9</v>
      </c>
      <c r="G256" s="57" t="s">
        <v>15926</v>
      </c>
      <c r="H256" s="51">
        <v>1275</v>
      </c>
      <c r="I256" s="51" t="s">
        <v>17309</v>
      </c>
      <c r="J256" s="69">
        <v>27.49</v>
      </c>
      <c r="K256" s="69">
        <f t="shared" si="11"/>
        <v>35049.75</v>
      </c>
      <c r="L256" s="90">
        <v>1275</v>
      </c>
      <c r="M256" s="51">
        <f>VLOOKUP(A:A,'[1]Příloha k protokolu'!$F:$J,5,0)</f>
        <v>0</v>
      </c>
      <c r="N256" s="62" t="s">
        <v>15970</v>
      </c>
      <c r="O256" s="52" t="s">
        <v>15971</v>
      </c>
      <c r="P256" s="52">
        <v>964</v>
      </c>
      <c r="Q256" s="52">
        <v>8</v>
      </c>
      <c r="R256" s="52" t="s">
        <v>15929</v>
      </c>
      <c r="S256" s="49" t="s">
        <v>21333</v>
      </c>
      <c r="V256" s="50" t="s">
        <v>17396</v>
      </c>
      <c r="W256" s="50" t="s">
        <v>17395</v>
      </c>
      <c r="X256" s="50" t="s">
        <v>14740</v>
      </c>
      <c r="Y256" s="70" t="s">
        <v>17320</v>
      </c>
      <c r="Z256" s="53">
        <v>19800</v>
      </c>
    </row>
    <row r="257" spans="1:26" s="49" customFormat="1" x14ac:dyDescent="0.25">
      <c r="A257" s="73">
        <v>600040461</v>
      </c>
      <c r="B257" s="73">
        <f t="shared" si="9"/>
        <v>600040461</v>
      </c>
      <c r="C257" s="73" t="s">
        <v>15972</v>
      </c>
      <c r="D257" s="68">
        <v>1</v>
      </c>
      <c r="E257" s="48">
        <f t="shared" si="10"/>
        <v>45246025</v>
      </c>
      <c r="F257" s="57" t="s">
        <v>9</v>
      </c>
      <c r="G257" s="57" t="s">
        <v>15926</v>
      </c>
      <c r="H257" s="51">
        <v>625</v>
      </c>
      <c r="I257" s="51" t="s">
        <v>17309</v>
      </c>
      <c r="J257" s="69">
        <v>27.49</v>
      </c>
      <c r="K257" s="69">
        <f t="shared" si="11"/>
        <v>17181.25</v>
      </c>
      <c r="L257" s="90">
        <v>625</v>
      </c>
      <c r="M257" s="51">
        <f>VLOOKUP(A:A,'[1]Příloha k protokolu'!$F:$J,5,0)</f>
        <v>0</v>
      </c>
      <c r="N257" s="62" t="s">
        <v>15973</v>
      </c>
      <c r="O257" s="52" t="s">
        <v>106</v>
      </c>
      <c r="P257" s="52">
        <v>70</v>
      </c>
      <c r="Q257" s="52"/>
      <c r="R257" s="52" t="s">
        <v>15929</v>
      </c>
      <c r="S257" s="49" t="s">
        <v>21333</v>
      </c>
      <c r="V257" s="50" t="s">
        <v>17396</v>
      </c>
      <c r="W257" s="50" t="s">
        <v>17395</v>
      </c>
      <c r="X257" s="50" t="s">
        <v>14740</v>
      </c>
      <c r="Y257" s="70" t="s">
        <v>17320</v>
      </c>
      <c r="Z257" s="53">
        <v>19012</v>
      </c>
    </row>
    <row r="258" spans="1:26" s="49" customFormat="1" x14ac:dyDescent="0.25">
      <c r="A258" s="73">
        <v>600040496</v>
      </c>
      <c r="B258" s="73">
        <f t="shared" si="9"/>
        <v>600040496</v>
      </c>
      <c r="C258" s="73" t="s">
        <v>17399</v>
      </c>
      <c r="D258" s="68">
        <v>1</v>
      </c>
      <c r="E258" s="48">
        <f t="shared" si="10"/>
        <v>63832836</v>
      </c>
      <c r="F258" s="57" t="s">
        <v>9</v>
      </c>
      <c r="G258" s="57" t="s">
        <v>15926</v>
      </c>
      <c r="H258" s="51">
        <v>975</v>
      </c>
      <c r="I258" s="51" t="s">
        <v>17309</v>
      </c>
      <c r="J258" s="69">
        <v>27.49</v>
      </c>
      <c r="K258" s="69">
        <f t="shared" si="11"/>
        <v>26802.75</v>
      </c>
      <c r="L258" s="90">
        <v>975</v>
      </c>
      <c r="M258" s="51">
        <f>VLOOKUP(A:A,'[1]Příloha k protokolu'!$F:$J,5,0)</f>
        <v>0</v>
      </c>
      <c r="N258" s="62" t="s">
        <v>17400</v>
      </c>
      <c r="O258" s="52" t="s">
        <v>15935</v>
      </c>
      <c r="P258" s="52">
        <v>1140</v>
      </c>
      <c r="Q258" s="52">
        <v>1</v>
      </c>
      <c r="R258" s="52" t="s">
        <v>15929</v>
      </c>
      <c r="S258" s="49" t="s">
        <v>21333</v>
      </c>
      <c r="V258" s="50" t="s">
        <v>17396</v>
      </c>
      <c r="W258" s="50" t="s">
        <v>17395</v>
      </c>
      <c r="X258" s="50" t="s">
        <v>14740</v>
      </c>
      <c r="Y258" s="70" t="s">
        <v>17320</v>
      </c>
      <c r="Z258" s="53">
        <v>19800</v>
      </c>
    </row>
    <row r="259" spans="1:26" s="49" customFormat="1" x14ac:dyDescent="0.25">
      <c r="A259" s="73">
        <v>600040577</v>
      </c>
      <c r="B259" s="73">
        <f t="shared" si="9"/>
        <v>600040577</v>
      </c>
      <c r="C259" s="73" t="s">
        <v>15974</v>
      </c>
      <c r="D259" s="68">
        <v>1</v>
      </c>
      <c r="E259" s="48">
        <f t="shared" si="10"/>
        <v>61386898</v>
      </c>
      <c r="F259" s="57" t="s">
        <v>9</v>
      </c>
      <c r="G259" s="57" t="s">
        <v>15926</v>
      </c>
      <c r="H259" s="51">
        <v>1025</v>
      </c>
      <c r="I259" s="51" t="s">
        <v>17309</v>
      </c>
      <c r="J259" s="69">
        <v>27.49</v>
      </c>
      <c r="K259" s="69">
        <f t="shared" si="11"/>
        <v>28177.25</v>
      </c>
      <c r="L259" s="90">
        <v>1025</v>
      </c>
      <c r="M259" s="51">
        <f>VLOOKUP(A:A,'[1]Příloha k protokolu'!$F:$J,5,0)</f>
        <v>0</v>
      </c>
      <c r="N259" s="62" t="s">
        <v>15975</v>
      </c>
      <c r="O259" s="52" t="s">
        <v>15976</v>
      </c>
      <c r="P259" s="52"/>
      <c r="Q259" s="52">
        <v>21</v>
      </c>
      <c r="R259" s="52" t="s">
        <v>15929</v>
      </c>
      <c r="S259" s="49" t="s">
        <v>21333</v>
      </c>
      <c r="V259" s="50" t="s">
        <v>17396</v>
      </c>
      <c r="W259" s="50" t="s">
        <v>17395</v>
      </c>
      <c r="X259" s="50" t="s">
        <v>14740</v>
      </c>
      <c r="Y259" s="70" t="s">
        <v>17320</v>
      </c>
      <c r="Z259" s="53">
        <v>19800</v>
      </c>
    </row>
    <row r="260" spans="1:26" s="49" customFormat="1" x14ac:dyDescent="0.25">
      <c r="A260" s="73">
        <v>600040585</v>
      </c>
      <c r="B260" s="73">
        <f t="shared" ref="B260:B323" si="12">A260/1</f>
        <v>600040585</v>
      </c>
      <c r="C260" s="73" t="s">
        <v>15977</v>
      </c>
      <c r="D260" s="68">
        <v>1</v>
      </c>
      <c r="E260" s="48">
        <f t="shared" ref="E260:E323" si="13">C260/1</f>
        <v>61381233</v>
      </c>
      <c r="F260" s="57" t="s">
        <v>9</v>
      </c>
      <c r="G260" s="57" t="s">
        <v>15926</v>
      </c>
      <c r="H260" s="51">
        <v>1425</v>
      </c>
      <c r="I260" s="51" t="s">
        <v>17309</v>
      </c>
      <c r="J260" s="69">
        <v>27.49</v>
      </c>
      <c r="K260" s="69">
        <f t="shared" ref="K260:K323" si="14">H260*J260</f>
        <v>39173.25</v>
      </c>
      <c r="L260" s="90">
        <v>1425</v>
      </c>
      <c r="M260" s="51">
        <f>VLOOKUP(A:A,'[1]Příloha k protokolu'!$F:$J,5,0)</f>
        <v>0</v>
      </c>
      <c r="N260" s="62" t="s">
        <v>15978</v>
      </c>
      <c r="O260" s="52" t="s">
        <v>15959</v>
      </c>
      <c r="P260" s="52">
        <v>918</v>
      </c>
      <c r="Q260" s="52">
        <v>3</v>
      </c>
      <c r="R260" s="52" t="s">
        <v>15929</v>
      </c>
      <c r="S260" s="49" t="s">
        <v>21333</v>
      </c>
      <c r="V260" s="50" t="s">
        <v>17396</v>
      </c>
      <c r="W260" s="50" t="s">
        <v>17395</v>
      </c>
      <c r="X260" s="50" t="s">
        <v>14740</v>
      </c>
      <c r="Y260" s="70" t="s">
        <v>17320</v>
      </c>
      <c r="Z260" s="53">
        <v>19800</v>
      </c>
    </row>
    <row r="261" spans="1:26" s="49" customFormat="1" x14ac:dyDescent="0.25">
      <c r="A261" s="73">
        <v>600171434</v>
      </c>
      <c r="B261" s="73">
        <f t="shared" si="12"/>
        <v>600171434</v>
      </c>
      <c r="C261" s="73" t="s">
        <v>15979</v>
      </c>
      <c r="D261" s="68">
        <v>1</v>
      </c>
      <c r="E261" s="48">
        <f t="shared" si="13"/>
        <v>70831025</v>
      </c>
      <c r="F261" s="57" t="s">
        <v>9</v>
      </c>
      <c r="G261" s="57" t="s">
        <v>15926</v>
      </c>
      <c r="H261" s="51">
        <v>325</v>
      </c>
      <c r="I261" s="51" t="s">
        <v>17309</v>
      </c>
      <c r="J261" s="69">
        <v>27.49</v>
      </c>
      <c r="K261" s="69">
        <f t="shared" si="14"/>
        <v>8934.25</v>
      </c>
      <c r="L261" s="90">
        <v>325</v>
      </c>
      <c r="M261" s="51">
        <f>VLOOKUP(A:A,'[1]Příloha k protokolu'!$F:$J,5,0)</f>
        <v>0</v>
      </c>
      <c r="N261" s="62" t="s">
        <v>15980</v>
      </c>
      <c r="O261" s="52" t="s">
        <v>15981</v>
      </c>
      <c r="P261" s="52">
        <v>570</v>
      </c>
      <c r="Q261" s="52">
        <v>41</v>
      </c>
      <c r="R261" s="52" t="s">
        <v>15929</v>
      </c>
      <c r="S261" s="49" t="s">
        <v>21333</v>
      </c>
      <c r="V261" s="50" t="s">
        <v>17314</v>
      </c>
      <c r="W261" s="50" t="s">
        <v>17395</v>
      </c>
      <c r="X261" s="50" t="s">
        <v>14738</v>
      </c>
      <c r="Y261" s="70" t="s">
        <v>17320</v>
      </c>
      <c r="Z261" s="53">
        <v>19800</v>
      </c>
    </row>
    <row r="262" spans="1:26" s="49" customFormat="1" x14ac:dyDescent="0.25">
      <c r="A262" s="73">
        <v>610350722</v>
      </c>
      <c r="B262" s="73">
        <f t="shared" si="12"/>
        <v>610350722</v>
      </c>
      <c r="C262" s="73" t="s">
        <v>17401</v>
      </c>
      <c r="D262" s="68">
        <v>1</v>
      </c>
      <c r="E262" s="48">
        <f t="shared" si="13"/>
        <v>67563</v>
      </c>
      <c r="F262" s="57" t="s">
        <v>9</v>
      </c>
      <c r="G262" s="57" t="s">
        <v>15926</v>
      </c>
      <c r="H262" s="51">
        <v>75</v>
      </c>
      <c r="I262" s="51" t="s">
        <v>17309</v>
      </c>
      <c r="J262" s="69">
        <v>27.49</v>
      </c>
      <c r="K262" s="69">
        <f t="shared" si="14"/>
        <v>2061.75</v>
      </c>
      <c r="L262" s="90">
        <v>75</v>
      </c>
      <c r="M262" s="51">
        <f>VLOOKUP(A:A,'[1]Příloha k protokolu'!$F:$J,5,0)</f>
        <v>0</v>
      </c>
      <c r="N262" s="62" t="s">
        <v>17402</v>
      </c>
      <c r="O262" s="52" t="s">
        <v>106</v>
      </c>
      <c r="P262" s="52">
        <v>1</v>
      </c>
      <c r="Q262" s="52"/>
      <c r="R262" s="52" t="s">
        <v>15929</v>
      </c>
      <c r="S262" s="49" t="s">
        <v>21333</v>
      </c>
      <c r="V262" s="50" t="s">
        <v>17314</v>
      </c>
      <c r="W262" s="50" t="s">
        <v>17395</v>
      </c>
      <c r="X262" s="50" t="s">
        <v>14738</v>
      </c>
      <c r="Y262" s="70" t="s">
        <v>17320</v>
      </c>
      <c r="Z262" s="53">
        <v>19012</v>
      </c>
    </row>
    <row r="263" spans="1:26" s="49" customFormat="1" x14ac:dyDescent="0.25">
      <c r="A263" s="73">
        <v>612800334</v>
      </c>
      <c r="B263" s="73">
        <f t="shared" si="12"/>
        <v>612800334</v>
      </c>
      <c r="C263" s="73" t="s">
        <v>15982</v>
      </c>
      <c r="D263" s="68">
        <v>1</v>
      </c>
      <c r="E263" s="48">
        <f t="shared" si="13"/>
        <v>70884501</v>
      </c>
      <c r="F263" s="57" t="s">
        <v>9</v>
      </c>
      <c r="G263" s="57" t="s">
        <v>15926</v>
      </c>
      <c r="H263" s="51">
        <v>0</v>
      </c>
      <c r="I263" s="51" t="s">
        <v>17309</v>
      </c>
      <c r="J263" s="69">
        <v>27.49</v>
      </c>
      <c r="K263" s="69">
        <f t="shared" si="14"/>
        <v>0</v>
      </c>
      <c r="L263" s="90">
        <v>50</v>
      </c>
      <c r="M263" s="51">
        <f>VLOOKUP(A:A,'[1]Příloha k protokolu'!$F:$J,5,0)</f>
        <v>50</v>
      </c>
      <c r="N263" s="62" t="s">
        <v>15983</v>
      </c>
      <c r="O263" s="52" t="s">
        <v>15984</v>
      </c>
      <c r="P263" s="52">
        <v>766</v>
      </c>
      <c r="Q263" s="52">
        <v>10</v>
      </c>
      <c r="R263" s="52" t="s">
        <v>15929</v>
      </c>
      <c r="S263" s="49" t="s">
        <v>21333</v>
      </c>
      <c r="V263" s="50" t="s">
        <v>17396</v>
      </c>
      <c r="W263" s="50" t="s">
        <v>17395</v>
      </c>
      <c r="X263" s="50" t="s">
        <v>14740</v>
      </c>
      <c r="Y263" s="70" t="s">
        <v>17320</v>
      </c>
      <c r="Z263" s="53">
        <v>19800</v>
      </c>
    </row>
    <row r="264" spans="1:26" s="49" customFormat="1" x14ac:dyDescent="0.25">
      <c r="A264" s="73">
        <v>691002541</v>
      </c>
      <c r="B264" s="73">
        <f t="shared" si="12"/>
        <v>691002541</v>
      </c>
      <c r="C264" s="73" t="s">
        <v>15985</v>
      </c>
      <c r="D264" s="68">
        <v>1</v>
      </c>
      <c r="E264" s="48">
        <f t="shared" si="13"/>
        <v>24744093</v>
      </c>
      <c r="F264" s="57" t="s">
        <v>9</v>
      </c>
      <c r="G264" s="57" t="s">
        <v>15926</v>
      </c>
      <c r="H264" s="51">
        <v>50</v>
      </c>
      <c r="I264" s="51" t="s">
        <v>17309</v>
      </c>
      <c r="J264" s="69">
        <v>27.49</v>
      </c>
      <c r="K264" s="69">
        <f t="shared" si="14"/>
        <v>1374.5</v>
      </c>
      <c r="L264" s="90">
        <v>50</v>
      </c>
      <c r="M264" s="51">
        <f>VLOOKUP(A:A,'[1]Příloha k protokolu'!$F:$J,5,0)</f>
        <v>0</v>
      </c>
      <c r="N264" s="62" t="s">
        <v>15986</v>
      </c>
      <c r="O264" s="52" t="s">
        <v>106</v>
      </c>
      <c r="P264" s="52">
        <v>39</v>
      </c>
      <c r="Q264" s="52"/>
      <c r="R264" s="52" t="s">
        <v>15929</v>
      </c>
      <c r="S264" s="49" t="s">
        <v>21334</v>
      </c>
      <c r="V264" s="50" t="s">
        <v>17314</v>
      </c>
      <c r="W264" s="50" t="s">
        <v>17395</v>
      </c>
      <c r="X264" s="50" t="s">
        <v>14742</v>
      </c>
      <c r="Y264" s="70" t="s">
        <v>17320</v>
      </c>
      <c r="Z264" s="53">
        <v>19012</v>
      </c>
    </row>
    <row r="265" spans="1:26" s="49" customFormat="1" x14ac:dyDescent="0.25">
      <c r="A265" s="73">
        <v>691003611</v>
      </c>
      <c r="B265" s="73">
        <f t="shared" si="12"/>
        <v>691003611</v>
      </c>
      <c r="C265" s="73" t="s">
        <v>15987</v>
      </c>
      <c r="D265" s="68">
        <v>1</v>
      </c>
      <c r="E265" s="48">
        <f t="shared" si="13"/>
        <v>71341463</v>
      </c>
      <c r="F265" s="57" t="s">
        <v>9</v>
      </c>
      <c r="G265" s="57" t="s">
        <v>15926</v>
      </c>
      <c r="H265" s="51">
        <v>0</v>
      </c>
      <c r="I265" s="51" t="s">
        <v>17309</v>
      </c>
      <c r="J265" s="69">
        <v>27.49</v>
      </c>
      <c r="K265" s="69">
        <f t="shared" si="14"/>
        <v>0</v>
      </c>
      <c r="L265" s="90">
        <v>25</v>
      </c>
      <c r="M265" s="51">
        <f>VLOOKUP(A:A,'[1]Příloha k protokolu'!$F:$J,5,0)</f>
        <v>25</v>
      </c>
      <c r="N265" s="62" t="s">
        <v>15988</v>
      </c>
      <c r="O265" s="52" t="s">
        <v>15971</v>
      </c>
      <c r="P265" s="52">
        <v>969</v>
      </c>
      <c r="Q265" s="52">
        <v>2</v>
      </c>
      <c r="R265" s="52" t="s">
        <v>15929</v>
      </c>
      <c r="S265" s="49" t="s">
        <v>21334</v>
      </c>
      <c r="V265" s="50" t="s">
        <v>17314</v>
      </c>
      <c r="W265" s="50" t="s">
        <v>17395</v>
      </c>
      <c r="X265" s="50" t="s">
        <v>14742</v>
      </c>
      <c r="Y265" s="70" t="s">
        <v>17320</v>
      </c>
      <c r="Z265" s="53">
        <v>19800</v>
      </c>
    </row>
    <row r="266" spans="1:26" s="49" customFormat="1" x14ac:dyDescent="0.25">
      <c r="A266" s="73">
        <v>691010331</v>
      </c>
      <c r="B266" s="73">
        <f t="shared" si="12"/>
        <v>691010331</v>
      </c>
      <c r="C266" s="73" t="s">
        <v>15989</v>
      </c>
      <c r="D266" s="68">
        <v>1</v>
      </c>
      <c r="E266" s="48">
        <f t="shared" si="13"/>
        <v>5431697</v>
      </c>
      <c r="F266" s="57" t="s">
        <v>9</v>
      </c>
      <c r="G266" s="57" t="s">
        <v>15926</v>
      </c>
      <c r="H266" s="51">
        <v>100</v>
      </c>
      <c r="I266" s="51" t="s">
        <v>17309</v>
      </c>
      <c r="J266" s="69">
        <v>27.49</v>
      </c>
      <c r="K266" s="69">
        <f t="shared" si="14"/>
        <v>2749</v>
      </c>
      <c r="L266" s="90">
        <v>100</v>
      </c>
      <c r="M266" s="51">
        <f>VLOOKUP(A:A,'[1]Příloha k protokolu'!$F:$J,5,0)</f>
        <v>0</v>
      </c>
      <c r="N266" s="62" t="s">
        <v>15990</v>
      </c>
      <c r="O266" s="52" t="s">
        <v>106</v>
      </c>
      <c r="P266" s="52">
        <v>81</v>
      </c>
      <c r="Q266" s="52"/>
      <c r="R266" s="52" t="s">
        <v>15929</v>
      </c>
      <c r="S266" s="49" t="s">
        <v>21334</v>
      </c>
      <c r="V266" s="50" t="s">
        <v>17314</v>
      </c>
      <c r="W266" s="50" t="s">
        <v>17395</v>
      </c>
      <c r="X266" s="50" t="s">
        <v>14742</v>
      </c>
      <c r="Y266" s="70" t="s">
        <v>17320</v>
      </c>
      <c r="Z266" s="53">
        <v>19012</v>
      </c>
    </row>
    <row r="267" spans="1:26" s="49" customFormat="1" ht="30" x14ac:dyDescent="0.25">
      <c r="A267" s="73">
        <v>691011583</v>
      </c>
      <c r="B267" s="73">
        <f t="shared" si="12"/>
        <v>691011583</v>
      </c>
      <c r="C267" s="73" t="s">
        <v>15991</v>
      </c>
      <c r="D267" s="68">
        <v>1</v>
      </c>
      <c r="E267" s="48">
        <f t="shared" si="13"/>
        <v>7020724</v>
      </c>
      <c r="F267" s="57" t="s">
        <v>9</v>
      </c>
      <c r="G267" s="57" t="s">
        <v>15926</v>
      </c>
      <c r="H267" s="51">
        <v>0</v>
      </c>
      <c r="I267" s="51" t="s">
        <v>17309</v>
      </c>
      <c r="J267" s="69">
        <v>27.49</v>
      </c>
      <c r="K267" s="69">
        <f t="shared" si="14"/>
        <v>0</v>
      </c>
      <c r="L267" s="90">
        <v>25</v>
      </c>
      <c r="M267" s="51">
        <f>VLOOKUP(A:A,'[1]Příloha k protokolu'!$F:$J,5,0)</f>
        <v>25</v>
      </c>
      <c r="N267" s="62" t="s">
        <v>15992</v>
      </c>
      <c r="O267" s="52" t="s">
        <v>15993</v>
      </c>
      <c r="P267" s="52">
        <v>803</v>
      </c>
      <c r="Q267" s="52">
        <v>71</v>
      </c>
      <c r="R267" s="52" t="s">
        <v>15929</v>
      </c>
      <c r="S267" s="49" t="s">
        <v>21333</v>
      </c>
      <c r="V267" s="50" t="s">
        <v>17396</v>
      </c>
      <c r="W267" s="50" t="s">
        <v>17395</v>
      </c>
      <c r="X267" s="50" t="s">
        <v>14740</v>
      </c>
      <c r="Y267" s="70" t="s">
        <v>17320</v>
      </c>
      <c r="Z267" s="53">
        <v>19800</v>
      </c>
    </row>
    <row r="268" spans="1:26" s="49" customFormat="1" ht="30" x14ac:dyDescent="0.25">
      <c r="A268" s="73">
        <v>691012750</v>
      </c>
      <c r="B268" s="73">
        <f t="shared" si="12"/>
        <v>691012750</v>
      </c>
      <c r="C268" s="73" t="s">
        <v>15994</v>
      </c>
      <c r="D268" s="68">
        <v>1</v>
      </c>
      <c r="E268" s="48">
        <f t="shared" si="13"/>
        <v>28959396</v>
      </c>
      <c r="F268" s="57" t="s">
        <v>9</v>
      </c>
      <c r="G268" s="57" t="s">
        <v>15926</v>
      </c>
      <c r="H268" s="51">
        <v>25</v>
      </c>
      <c r="I268" s="51" t="s">
        <v>17309</v>
      </c>
      <c r="J268" s="69">
        <v>27.49</v>
      </c>
      <c r="K268" s="69">
        <f t="shared" si="14"/>
        <v>687.25</v>
      </c>
      <c r="L268" s="90">
        <v>25</v>
      </c>
      <c r="M268" s="51">
        <f>VLOOKUP(A:A,'[1]Příloha k protokolu'!$F:$J,5,0)</f>
        <v>0</v>
      </c>
      <c r="N268" s="62" t="s">
        <v>15995</v>
      </c>
      <c r="O268" s="52" t="s">
        <v>15996</v>
      </c>
      <c r="P268" s="52">
        <v>1526</v>
      </c>
      <c r="Q268" s="52"/>
      <c r="R268" s="52" t="s">
        <v>15929</v>
      </c>
      <c r="S268" s="49" t="s">
        <v>21334</v>
      </c>
      <c r="V268" s="50" t="s">
        <v>17314</v>
      </c>
      <c r="W268" s="50" t="s">
        <v>17395</v>
      </c>
      <c r="X268" s="50" t="s">
        <v>14742</v>
      </c>
      <c r="Y268" s="70" t="s">
        <v>17320</v>
      </c>
      <c r="Z268" s="53">
        <v>19800</v>
      </c>
    </row>
    <row r="269" spans="1:26" s="49" customFormat="1" x14ac:dyDescent="0.25">
      <c r="A269" s="73">
        <v>600040968</v>
      </c>
      <c r="B269" s="73">
        <f t="shared" si="12"/>
        <v>600040968</v>
      </c>
      <c r="C269" s="73" t="s">
        <v>15997</v>
      </c>
      <c r="D269" s="68">
        <v>1</v>
      </c>
      <c r="E269" s="48">
        <f t="shared" si="13"/>
        <v>47610182</v>
      </c>
      <c r="F269" s="57" t="s">
        <v>9</v>
      </c>
      <c r="G269" s="57" t="s">
        <v>15460</v>
      </c>
      <c r="H269" s="51">
        <v>25</v>
      </c>
      <c r="I269" s="51" t="s">
        <v>17309</v>
      </c>
      <c r="J269" s="69">
        <v>27.49</v>
      </c>
      <c r="K269" s="69">
        <f t="shared" si="14"/>
        <v>687.25</v>
      </c>
      <c r="L269" s="90">
        <v>25</v>
      </c>
      <c r="M269" s="51">
        <f>VLOOKUP(A:A,'[1]Příloha k protokolu'!$F:$J,5,0)</f>
        <v>0</v>
      </c>
      <c r="N269" s="62" t="s">
        <v>15998</v>
      </c>
      <c r="O269" s="52" t="s">
        <v>15999</v>
      </c>
      <c r="P269" s="52">
        <v>388</v>
      </c>
      <c r="Q269" s="52"/>
      <c r="R269" s="52" t="s">
        <v>15463</v>
      </c>
      <c r="S269" s="49" t="s">
        <v>21333</v>
      </c>
      <c r="V269" s="50" t="s">
        <v>17403</v>
      </c>
      <c r="W269" s="50" t="s">
        <v>17404</v>
      </c>
      <c r="X269" s="50" t="s">
        <v>14740</v>
      </c>
      <c r="Y269" s="70" t="s">
        <v>17320</v>
      </c>
      <c r="Z269" s="53">
        <v>10900</v>
      </c>
    </row>
    <row r="270" spans="1:26" s="49" customFormat="1" x14ac:dyDescent="0.25">
      <c r="A270" s="73">
        <v>600041034</v>
      </c>
      <c r="B270" s="73">
        <f t="shared" si="12"/>
        <v>600041034</v>
      </c>
      <c r="C270" s="73" t="s">
        <v>16000</v>
      </c>
      <c r="D270" s="68">
        <v>1</v>
      </c>
      <c r="E270" s="48">
        <f t="shared" si="13"/>
        <v>62930591</v>
      </c>
      <c r="F270" s="57" t="s">
        <v>9</v>
      </c>
      <c r="G270" s="57" t="s">
        <v>15460</v>
      </c>
      <c r="H270" s="51">
        <v>0</v>
      </c>
      <c r="I270" s="51" t="s">
        <v>17309</v>
      </c>
      <c r="J270" s="69">
        <v>27.49</v>
      </c>
      <c r="K270" s="69">
        <f t="shared" si="14"/>
        <v>0</v>
      </c>
      <c r="L270" s="90">
        <v>50</v>
      </c>
      <c r="M270" s="51">
        <f>VLOOKUP(A:A,'[1]Příloha k protokolu'!$F:$J,5,0)</f>
        <v>50</v>
      </c>
      <c r="N270" s="62" t="s">
        <v>16001</v>
      </c>
      <c r="O270" s="52" t="s">
        <v>16002</v>
      </c>
      <c r="P270" s="52">
        <v>912</v>
      </c>
      <c r="Q270" s="52">
        <v>12</v>
      </c>
      <c r="R270" s="52" t="s">
        <v>15463</v>
      </c>
      <c r="S270" s="49" t="s">
        <v>21333</v>
      </c>
      <c r="V270" s="50" t="s">
        <v>17403</v>
      </c>
      <c r="W270" s="50" t="s">
        <v>17404</v>
      </c>
      <c r="X270" s="50" t="s">
        <v>14740</v>
      </c>
      <c r="Y270" s="70" t="s">
        <v>17320</v>
      </c>
      <c r="Z270" s="53">
        <v>10200</v>
      </c>
    </row>
    <row r="271" spans="1:26" s="49" customFormat="1" x14ac:dyDescent="0.25">
      <c r="A271" s="73">
        <v>600040879</v>
      </c>
      <c r="B271" s="73">
        <f t="shared" si="12"/>
        <v>600040879</v>
      </c>
      <c r="C271" s="73" t="s">
        <v>16003</v>
      </c>
      <c r="D271" s="68">
        <v>1</v>
      </c>
      <c r="E271" s="48">
        <f t="shared" si="13"/>
        <v>47610140</v>
      </c>
      <c r="F271" s="57" t="s">
        <v>9</v>
      </c>
      <c r="G271" s="57" t="s">
        <v>15460</v>
      </c>
      <c r="H271" s="51">
        <v>0</v>
      </c>
      <c r="I271" s="51" t="s">
        <v>17309</v>
      </c>
      <c r="J271" s="69">
        <v>27.49</v>
      </c>
      <c r="K271" s="69">
        <f t="shared" si="14"/>
        <v>0</v>
      </c>
      <c r="L271" s="90">
        <v>25</v>
      </c>
      <c r="M271" s="51">
        <f>VLOOKUP(A:A,'[1]Příloha k protokolu'!$F:$J,5,0)</f>
        <v>25</v>
      </c>
      <c r="N271" s="62" t="s">
        <v>16004</v>
      </c>
      <c r="O271" s="52" t="s">
        <v>16005</v>
      </c>
      <c r="P271" s="52">
        <v>313</v>
      </c>
      <c r="Q271" s="52">
        <v>12</v>
      </c>
      <c r="R271" s="52" t="s">
        <v>15463</v>
      </c>
      <c r="S271" s="49" t="s">
        <v>21333</v>
      </c>
      <c r="V271" s="50" t="s">
        <v>17403</v>
      </c>
      <c r="W271" s="50" t="s">
        <v>17404</v>
      </c>
      <c r="X271" s="50" t="s">
        <v>14740</v>
      </c>
      <c r="Y271" s="70" t="s">
        <v>17320</v>
      </c>
      <c r="Z271" s="53">
        <v>10900</v>
      </c>
    </row>
    <row r="272" spans="1:26" s="49" customFormat="1" x14ac:dyDescent="0.25">
      <c r="A272" s="73">
        <v>600040925</v>
      </c>
      <c r="B272" s="73">
        <f t="shared" si="12"/>
        <v>600040925</v>
      </c>
      <c r="C272" s="73" t="s">
        <v>16006</v>
      </c>
      <c r="D272" s="68">
        <v>1</v>
      </c>
      <c r="E272" s="48">
        <f t="shared" si="13"/>
        <v>70926271</v>
      </c>
      <c r="F272" s="57" t="s">
        <v>9</v>
      </c>
      <c r="G272" s="57" t="s">
        <v>15460</v>
      </c>
      <c r="H272" s="51">
        <v>25</v>
      </c>
      <c r="I272" s="51" t="s">
        <v>17309</v>
      </c>
      <c r="J272" s="69">
        <v>27.49</v>
      </c>
      <c r="K272" s="69">
        <f t="shared" si="14"/>
        <v>687.25</v>
      </c>
      <c r="L272" s="90">
        <v>25</v>
      </c>
      <c r="M272" s="51">
        <f>VLOOKUP(A:A,'[1]Příloha k protokolu'!$F:$J,5,0)</f>
        <v>0</v>
      </c>
      <c r="N272" s="62" t="s">
        <v>16007</v>
      </c>
      <c r="O272" s="52" t="s">
        <v>16008</v>
      </c>
      <c r="P272" s="52">
        <v>254</v>
      </c>
      <c r="Q272" s="52">
        <v>12</v>
      </c>
      <c r="R272" s="52" t="s">
        <v>15463</v>
      </c>
      <c r="S272" s="49" t="s">
        <v>21333</v>
      </c>
      <c r="V272" s="50" t="s">
        <v>17403</v>
      </c>
      <c r="W272" s="50" t="s">
        <v>17404</v>
      </c>
      <c r="X272" s="50" t="s">
        <v>14740</v>
      </c>
      <c r="Y272" s="70" t="s">
        <v>17320</v>
      </c>
      <c r="Z272" s="53">
        <v>10900</v>
      </c>
    </row>
    <row r="273" spans="1:26" s="49" customFormat="1" x14ac:dyDescent="0.25">
      <c r="A273" s="73">
        <v>600040933</v>
      </c>
      <c r="B273" s="73">
        <f t="shared" si="12"/>
        <v>600040933</v>
      </c>
      <c r="C273" s="73" t="s">
        <v>16009</v>
      </c>
      <c r="D273" s="68">
        <v>1</v>
      </c>
      <c r="E273" s="48">
        <f t="shared" si="13"/>
        <v>63831571</v>
      </c>
      <c r="F273" s="57" t="s">
        <v>9</v>
      </c>
      <c r="G273" s="57" t="s">
        <v>15460</v>
      </c>
      <c r="H273" s="51">
        <v>50</v>
      </c>
      <c r="I273" s="51" t="s">
        <v>17309</v>
      </c>
      <c r="J273" s="69">
        <v>27.49</v>
      </c>
      <c r="K273" s="69">
        <f t="shared" si="14"/>
        <v>1374.5</v>
      </c>
      <c r="L273" s="90">
        <v>50</v>
      </c>
      <c r="M273" s="51">
        <f>VLOOKUP(A:A,'[1]Příloha k protokolu'!$F:$J,5,0)</f>
        <v>0</v>
      </c>
      <c r="N273" s="62" t="s">
        <v>16010</v>
      </c>
      <c r="O273" s="52" t="s">
        <v>16011</v>
      </c>
      <c r="P273" s="52">
        <v>472</v>
      </c>
      <c r="Q273" s="52"/>
      <c r="R273" s="52" t="s">
        <v>15463</v>
      </c>
      <c r="S273" s="49" t="s">
        <v>21333</v>
      </c>
      <c r="V273" s="50" t="s">
        <v>17403</v>
      </c>
      <c r="W273" s="50" t="s">
        <v>17404</v>
      </c>
      <c r="X273" s="50" t="s">
        <v>14740</v>
      </c>
      <c r="Y273" s="70" t="s">
        <v>17320</v>
      </c>
      <c r="Z273" s="53">
        <v>10900</v>
      </c>
    </row>
    <row r="274" spans="1:26" s="49" customFormat="1" x14ac:dyDescent="0.25">
      <c r="A274" s="73">
        <v>600040941</v>
      </c>
      <c r="B274" s="73">
        <f t="shared" si="12"/>
        <v>600040941</v>
      </c>
      <c r="C274" s="73" t="s">
        <v>16012</v>
      </c>
      <c r="D274" s="68">
        <v>1</v>
      </c>
      <c r="E274" s="48">
        <f t="shared" si="13"/>
        <v>63831538</v>
      </c>
      <c r="F274" s="57" t="s">
        <v>9</v>
      </c>
      <c r="G274" s="57" t="s">
        <v>15460</v>
      </c>
      <c r="H274" s="51">
        <v>0</v>
      </c>
      <c r="I274" s="51" t="s">
        <v>17309</v>
      </c>
      <c r="J274" s="69">
        <v>27.49</v>
      </c>
      <c r="K274" s="69">
        <f t="shared" si="14"/>
        <v>0</v>
      </c>
      <c r="L274" s="90">
        <v>25</v>
      </c>
      <c r="M274" s="51">
        <f>VLOOKUP(A:A,'[1]Příloha k protokolu'!$F:$J,5,0)</f>
        <v>25</v>
      </c>
      <c r="N274" s="62" t="s">
        <v>16013</v>
      </c>
      <c r="O274" s="52" t="s">
        <v>16011</v>
      </c>
      <c r="P274" s="52">
        <v>473</v>
      </c>
      <c r="Q274" s="52"/>
      <c r="R274" s="52" t="s">
        <v>15463</v>
      </c>
      <c r="S274" s="49" t="s">
        <v>21333</v>
      </c>
      <c r="V274" s="50" t="s">
        <v>17403</v>
      </c>
      <c r="W274" s="50" t="s">
        <v>17404</v>
      </c>
      <c r="X274" s="50" t="s">
        <v>14740</v>
      </c>
      <c r="Y274" s="70" t="s">
        <v>17320</v>
      </c>
      <c r="Z274" s="53">
        <v>10900</v>
      </c>
    </row>
    <row r="275" spans="1:26" s="49" customFormat="1" x14ac:dyDescent="0.25">
      <c r="A275" s="73">
        <v>600040950</v>
      </c>
      <c r="B275" s="73">
        <f t="shared" si="12"/>
        <v>600040950</v>
      </c>
      <c r="C275" s="73" t="s">
        <v>16014</v>
      </c>
      <c r="D275" s="68">
        <v>1</v>
      </c>
      <c r="E275" s="48">
        <f t="shared" si="13"/>
        <v>63831520</v>
      </c>
      <c r="F275" s="57" t="s">
        <v>9</v>
      </c>
      <c r="G275" s="57" t="s">
        <v>15460</v>
      </c>
      <c r="H275" s="51">
        <v>50</v>
      </c>
      <c r="I275" s="51" t="s">
        <v>17309</v>
      </c>
      <c r="J275" s="69">
        <v>27.49</v>
      </c>
      <c r="K275" s="69">
        <f t="shared" si="14"/>
        <v>1374.5</v>
      </c>
      <c r="L275" s="90">
        <v>50</v>
      </c>
      <c r="M275" s="51">
        <f>VLOOKUP(A:A,'[1]Příloha k protokolu'!$F:$J,5,0)</f>
        <v>0</v>
      </c>
      <c r="N275" s="62" t="s">
        <v>16015</v>
      </c>
      <c r="O275" s="52" t="s">
        <v>15999</v>
      </c>
      <c r="P275" s="52">
        <v>389</v>
      </c>
      <c r="Q275" s="52"/>
      <c r="R275" s="52" t="s">
        <v>15463</v>
      </c>
      <c r="S275" s="49" t="s">
        <v>21333</v>
      </c>
      <c r="V275" s="50" t="s">
        <v>17403</v>
      </c>
      <c r="W275" s="50" t="s">
        <v>17404</v>
      </c>
      <c r="X275" s="50" t="s">
        <v>14740</v>
      </c>
      <c r="Y275" s="70" t="s">
        <v>17320</v>
      </c>
      <c r="Z275" s="53">
        <v>10900</v>
      </c>
    </row>
    <row r="276" spans="1:26" s="49" customFormat="1" x14ac:dyDescent="0.25">
      <c r="A276" s="73">
        <v>600040984</v>
      </c>
      <c r="B276" s="73">
        <f t="shared" si="12"/>
        <v>600040984</v>
      </c>
      <c r="C276" s="73" t="s">
        <v>16016</v>
      </c>
      <c r="D276" s="68">
        <v>1</v>
      </c>
      <c r="E276" s="48">
        <f t="shared" si="13"/>
        <v>48132365</v>
      </c>
      <c r="F276" s="57" t="s">
        <v>9</v>
      </c>
      <c r="G276" s="57" t="s">
        <v>15460</v>
      </c>
      <c r="H276" s="51">
        <v>0</v>
      </c>
      <c r="I276" s="51" t="s">
        <v>17309</v>
      </c>
      <c r="J276" s="69">
        <v>27.49</v>
      </c>
      <c r="K276" s="69">
        <f t="shared" si="14"/>
        <v>0</v>
      </c>
      <c r="L276" s="90">
        <v>50</v>
      </c>
      <c r="M276" s="51">
        <f>VLOOKUP(A:A,'[1]Příloha k protokolu'!$F:$J,5,0)</f>
        <v>50</v>
      </c>
      <c r="N276" s="62" t="s">
        <v>16017</v>
      </c>
      <c r="O276" s="52" t="s">
        <v>16018</v>
      </c>
      <c r="P276" s="52">
        <v>1069</v>
      </c>
      <c r="Q276" s="52">
        <v>12</v>
      </c>
      <c r="R276" s="52" t="s">
        <v>15463</v>
      </c>
      <c r="S276" s="49" t="s">
        <v>21333</v>
      </c>
      <c r="V276" s="50" t="s">
        <v>17403</v>
      </c>
      <c r="W276" s="50" t="s">
        <v>17404</v>
      </c>
      <c r="X276" s="50" t="s">
        <v>14740</v>
      </c>
      <c r="Y276" s="70" t="s">
        <v>17320</v>
      </c>
      <c r="Z276" s="53">
        <v>10200</v>
      </c>
    </row>
    <row r="277" spans="1:26" s="49" customFormat="1" x14ac:dyDescent="0.25">
      <c r="A277" s="73">
        <v>600041026</v>
      </c>
      <c r="B277" s="73">
        <f t="shared" si="12"/>
        <v>600041026</v>
      </c>
      <c r="C277" s="73" t="s">
        <v>16019</v>
      </c>
      <c r="D277" s="68">
        <v>1</v>
      </c>
      <c r="E277" s="48">
        <f t="shared" si="13"/>
        <v>70828237</v>
      </c>
      <c r="F277" s="57" t="s">
        <v>9</v>
      </c>
      <c r="G277" s="57" t="s">
        <v>15460</v>
      </c>
      <c r="H277" s="51">
        <v>25</v>
      </c>
      <c r="I277" s="51" t="s">
        <v>17309</v>
      </c>
      <c r="J277" s="69">
        <v>27.49</v>
      </c>
      <c r="K277" s="69">
        <f t="shared" si="14"/>
        <v>687.25</v>
      </c>
      <c r="L277" s="90">
        <v>25</v>
      </c>
      <c r="M277" s="51">
        <f>VLOOKUP(A:A,'[1]Příloha k protokolu'!$F:$J,5,0)</f>
        <v>0</v>
      </c>
      <c r="N277" s="62" t="s">
        <v>16020</v>
      </c>
      <c r="O277" s="52" t="s">
        <v>15488</v>
      </c>
      <c r="P277" s="52">
        <v>441</v>
      </c>
      <c r="Q277" s="52">
        <v>7</v>
      </c>
      <c r="R277" s="52" t="s">
        <v>15463</v>
      </c>
      <c r="S277" s="49" t="s">
        <v>21333</v>
      </c>
      <c r="V277" s="50" t="s">
        <v>17403</v>
      </c>
      <c r="W277" s="50" t="s">
        <v>17404</v>
      </c>
      <c r="X277" s="50" t="s">
        <v>14740</v>
      </c>
      <c r="Y277" s="70" t="s">
        <v>17320</v>
      </c>
      <c r="Z277" s="53">
        <v>10200</v>
      </c>
    </row>
    <row r="278" spans="1:26" s="49" customFormat="1" x14ac:dyDescent="0.25">
      <c r="A278" s="73">
        <v>600041042</v>
      </c>
      <c r="B278" s="73">
        <f t="shared" si="12"/>
        <v>600041042</v>
      </c>
      <c r="C278" s="73" t="s">
        <v>16021</v>
      </c>
      <c r="D278" s="68">
        <v>1</v>
      </c>
      <c r="E278" s="48">
        <f t="shared" si="13"/>
        <v>70100012</v>
      </c>
      <c r="F278" s="57" t="s">
        <v>9</v>
      </c>
      <c r="G278" s="57" t="s">
        <v>15460</v>
      </c>
      <c r="H278" s="51">
        <v>0</v>
      </c>
      <c r="I278" s="51" t="s">
        <v>17309</v>
      </c>
      <c r="J278" s="69">
        <v>27.49</v>
      </c>
      <c r="K278" s="69">
        <f t="shared" si="14"/>
        <v>0</v>
      </c>
      <c r="L278" s="90">
        <v>50</v>
      </c>
      <c r="M278" s="51">
        <f>VLOOKUP(A:A,'[1]Příloha k protokolu'!$F:$J,5,0)</f>
        <v>50</v>
      </c>
      <c r="N278" s="62" t="s">
        <v>16022</v>
      </c>
      <c r="O278" s="52" t="s">
        <v>16023</v>
      </c>
      <c r="P278" s="52">
        <v>329</v>
      </c>
      <c r="Q278" s="52"/>
      <c r="R278" s="52" t="s">
        <v>15463</v>
      </c>
      <c r="S278" s="49" t="s">
        <v>21333</v>
      </c>
      <c r="V278" s="50" t="s">
        <v>17403</v>
      </c>
      <c r="W278" s="50" t="s">
        <v>17404</v>
      </c>
      <c r="X278" s="50" t="s">
        <v>14740</v>
      </c>
      <c r="Y278" s="70" t="s">
        <v>17320</v>
      </c>
      <c r="Z278" s="53">
        <v>10900</v>
      </c>
    </row>
    <row r="279" spans="1:26" s="49" customFormat="1" x14ac:dyDescent="0.25">
      <c r="A279" s="73">
        <v>600041051</v>
      </c>
      <c r="B279" s="73">
        <f t="shared" si="12"/>
        <v>600041051</v>
      </c>
      <c r="C279" s="73" t="s">
        <v>16024</v>
      </c>
      <c r="D279" s="68">
        <v>1</v>
      </c>
      <c r="E279" s="48">
        <f t="shared" si="13"/>
        <v>70886202</v>
      </c>
      <c r="F279" s="57" t="s">
        <v>9</v>
      </c>
      <c r="G279" s="57" t="s">
        <v>15460</v>
      </c>
      <c r="H279" s="51">
        <v>50</v>
      </c>
      <c r="I279" s="51" t="s">
        <v>17309</v>
      </c>
      <c r="J279" s="69">
        <v>27.49</v>
      </c>
      <c r="K279" s="69">
        <f t="shared" si="14"/>
        <v>1374.5</v>
      </c>
      <c r="L279" s="90">
        <v>50</v>
      </c>
      <c r="M279" s="51">
        <f>VLOOKUP(A:A,'[1]Příloha k protokolu'!$F:$J,5,0)</f>
        <v>0</v>
      </c>
      <c r="N279" s="62" t="s">
        <v>16025</v>
      </c>
      <c r="O279" s="52" t="s">
        <v>16026</v>
      </c>
      <c r="P279" s="52">
        <v>506</v>
      </c>
      <c r="Q279" s="52" t="s">
        <v>16027</v>
      </c>
      <c r="R279" s="52" t="s">
        <v>15463</v>
      </c>
      <c r="S279" s="49" t="s">
        <v>21333</v>
      </c>
      <c r="V279" s="50" t="s">
        <v>17403</v>
      </c>
      <c r="W279" s="50" t="s">
        <v>17404</v>
      </c>
      <c r="X279" s="50" t="s">
        <v>14740</v>
      </c>
      <c r="Y279" s="70" t="s">
        <v>17320</v>
      </c>
      <c r="Z279" s="53">
        <v>10700</v>
      </c>
    </row>
    <row r="280" spans="1:26" s="49" customFormat="1" x14ac:dyDescent="0.25">
      <c r="A280" s="73">
        <v>600041221</v>
      </c>
      <c r="B280" s="73">
        <f t="shared" si="12"/>
        <v>600041221</v>
      </c>
      <c r="C280" s="73" t="s">
        <v>16028</v>
      </c>
      <c r="D280" s="68">
        <v>1</v>
      </c>
      <c r="E280" s="48">
        <f t="shared" si="13"/>
        <v>71008314</v>
      </c>
      <c r="F280" s="57" t="s">
        <v>9</v>
      </c>
      <c r="G280" s="57" t="s">
        <v>15460</v>
      </c>
      <c r="H280" s="51">
        <v>950</v>
      </c>
      <c r="I280" s="51" t="s">
        <v>17309</v>
      </c>
      <c r="J280" s="69">
        <v>27.49</v>
      </c>
      <c r="K280" s="69">
        <f t="shared" si="14"/>
        <v>26115.5</v>
      </c>
      <c r="L280" s="90">
        <v>950</v>
      </c>
      <c r="M280" s="51">
        <f>VLOOKUP(A:A,'[1]Příloha k protokolu'!$F:$J,5,0)</f>
        <v>0</v>
      </c>
      <c r="N280" s="62" t="s">
        <v>16029</v>
      </c>
      <c r="O280" s="52" t="s">
        <v>15508</v>
      </c>
      <c r="P280" s="52">
        <v>351</v>
      </c>
      <c r="Q280" s="52"/>
      <c r="R280" s="52" t="s">
        <v>15463</v>
      </c>
      <c r="S280" s="49" t="s">
        <v>21333</v>
      </c>
      <c r="V280" s="50" t="s">
        <v>17403</v>
      </c>
      <c r="W280" s="50" t="s">
        <v>17404</v>
      </c>
      <c r="X280" s="50" t="s">
        <v>14740</v>
      </c>
      <c r="Y280" s="70" t="s">
        <v>17320</v>
      </c>
      <c r="Z280" s="53">
        <v>10900</v>
      </c>
    </row>
    <row r="281" spans="1:26" s="49" customFormat="1" x14ac:dyDescent="0.25">
      <c r="A281" s="73">
        <v>600041247</v>
      </c>
      <c r="B281" s="73">
        <f t="shared" si="12"/>
        <v>600041247</v>
      </c>
      <c r="C281" s="73" t="s">
        <v>16030</v>
      </c>
      <c r="D281" s="68">
        <v>1</v>
      </c>
      <c r="E281" s="48">
        <f t="shared" si="13"/>
        <v>63831589</v>
      </c>
      <c r="F281" s="57" t="s">
        <v>9</v>
      </c>
      <c r="G281" s="57" t="s">
        <v>15460</v>
      </c>
      <c r="H281" s="51">
        <v>0</v>
      </c>
      <c r="I281" s="51" t="s">
        <v>17320</v>
      </c>
      <c r="J281" s="69">
        <v>27.49</v>
      </c>
      <c r="K281" s="69">
        <f t="shared" si="14"/>
        <v>0</v>
      </c>
      <c r="L281" s="90">
        <v>0</v>
      </c>
      <c r="M281" s="51"/>
      <c r="N281" s="62" t="s">
        <v>16031</v>
      </c>
      <c r="O281" s="52" t="s">
        <v>16032</v>
      </c>
      <c r="P281" s="52">
        <v>314</v>
      </c>
      <c r="Q281" s="52"/>
      <c r="R281" s="52" t="s">
        <v>15463</v>
      </c>
      <c r="S281" s="49" t="s">
        <v>21333</v>
      </c>
      <c r="V281" s="50" t="s">
        <v>17403</v>
      </c>
      <c r="W281" s="50" t="s">
        <v>17404</v>
      </c>
      <c r="X281" s="50" t="s">
        <v>14740</v>
      </c>
      <c r="Y281" s="70">
        <v>44333</v>
      </c>
      <c r="Z281" s="53">
        <v>10900</v>
      </c>
    </row>
    <row r="282" spans="1:26" s="49" customFormat="1" x14ac:dyDescent="0.25">
      <c r="A282" s="73">
        <v>600041255</v>
      </c>
      <c r="B282" s="73">
        <f t="shared" si="12"/>
        <v>600041255</v>
      </c>
      <c r="C282" s="73" t="s">
        <v>16033</v>
      </c>
      <c r="D282" s="68">
        <v>1</v>
      </c>
      <c r="E282" s="48">
        <f t="shared" si="13"/>
        <v>63831678</v>
      </c>
      <c r="F282" s="57" t="s">
        <v>9</v>
      </c>
      <c r="G282" s="57" t="s">
        <v>15460</v>
      </c>
      <c r="H282" s="51">
        <v>0</v>
      </c>
      <c r="I282" s="51" t="s">
        <v>17320</v>
      </c>
      <c r="J282" s="69">
        <v>27.49</v>
      </c>
      <c r="K282" s="69">
        <f t="shared" si="14"/>
        <v>0</v>
      </c>
      <c r="L282" s="90">
        <v>0</v>
      </c>
      <c r="M282" s="51"/>
      <c r="N282" s="62" t="s">
        <v>16034</v>
      </c>
      <c r="O282" s="52" t="s">
        <v>16035</v>
      </c>
      <c r="P282" s="52">
        <v>391</v>
      </c>
      <c r="Q282" s="52"/>
      <c r="R282" s="52" t="s">
        <v>15463</v>
      </c>
      <c r="S282" s="49" t="s">
        <v>21333</v>
      </c>
      <c r="V282" s="50" t="s">
        <v>17403</v>
      </c>
      <c r="W282" s="50" t="s">
        <v>17404</v>
      </c>
      <c r="X282" s="50" t="s">
        <v>14740</v>
      </c>
      <c r="Y282" s="70">
        <v>44333</v>
      </c>
      <c r="Z282" s="53">
        <v>10900</v>
      </c>
    </row>
    <row r="283" spans="1:26" s="49" customFormat="1" x14ac:dyDescent="0.25">
      <c r="A283" s="73">
        <v>600041263</v>
      </c>
      <c r="B283" s="73">
        <f t="shared" si="12"/>
        <v>600041263</v>
      </c>
      <c r="C283" s="73" t="s">
        <v>16036</v>
      </c>
      <c r="D283" s="68">
        <v>1</v>
      </c>
      <c r="E283" s="48">
        <f t="shared" si="13"/>
        <v>63831686</v>
      </c>
      <c r="F283" s="57" t="s">
        <v>9</v>
      </c>
      <c r="G283" s="57" t="s">
        <v>15460</v>
      </c>
      <c r="H283" s="51">
        <v>0</v>
      </c>
      <c r="I283" s="51" t="s">
        <v>17320</v>
      </c>
      <c r="J283" s="69">
        <v>27.49</v>
      </c>
      <c r="K283" s="69">
        <f t="shared" si="14"/>
        <v>0</v>
      </c>
      <c r="L283" s="90">
        <v>0</v>
      </c>
      <c r="M283" s="51"/>
      <c r="N283" s="62" t="s">
        <v>16037</v>
      </c>
      <c r="O283" s="52" t="s">
        <v>16038</v>
      </c>
      <c r="P283" s="52">
        <v>469</v>
      </c>
      <c r="Q283" s="52"/>
      <c r="R283" s="52" t="s">
        <v>15463</v>
      </c>
      <c r="S283" s="49" t="s">
        <v>21333</v>
      </c>
      <c r="V283" s="50" t="s">
        <v>17403</v>
      </c>
      <c r="W283" s="50" t="s">
        <v>17404</v>
      </c>
      <c r="X283" s="50" t="s">
        <v>14740</v>
      </c>
      <c r="Y283" s="70">
        <v>44333</v>
      </c>
      <c r="Z283" s="53">
        <v>10900</v>
      </c>
    </row>
    <row r="284" spans="1:26" s="49" customFormat="1" x14ac:dyDescent="0.25">
      <c r="A284" s="73">
        <v>600041271</v>
      </c>
      <c r="B284" s="73">
        <f t="shared" si="12"/>
        <v>600041271</v>
      </c>
      <c r="C284" s="73" t="s">
        <v>16039</v>
      </c>
      <c r="D284" s="68">
        <v>1</v>
      </c>
      <c r="E284" s="48">
        <f t="shared" si="13"/>
        <v>47611332</v>
      </c>
      <c r="F284" s="57" t="s">
        <v>9</v>
      </c>
      <c r="G284" s="57" t="s">
        <v>15460</v>
      </c>
      <c r="H284" s="51">
        <v>0</v>
      </c>
      <c r="I284" s="51" t="s">
        <v>17320</v>
      </c>
      <c r="J284" s="69">
        <v>27.49</v>
      </c>
      <c r="K284" s="69">
        <f t="shared" si="14"/>
        <v>0</v>
      </c>
      <c r="L284" s="90">
        <v>0</v>
      </c>
      <c r="M284" s="51"/>
      <c r="N284" s="62" t="s">
        <v>16040</v>
      </c>
      <c r="O284" s="52" t="s">
        <v>15462</v>
      </c>
      <c r="P284" s="52">
        <v>1000</v>
      </c>
      <c r="Q284" s="52">
        <v>1</v>
      </c>
      <c r="R284" s="52" t="s">
        <v>15463</v>
      </c>
      <c r="S284" s="49" t="s">
        <v>21333</v>
      </c>
      <c r="V284" s="50" t="s">
        <v>17403</v>
      </c>
      <c r="W284" s="50" t="s">
        <v>17404</v>
      </c>
      <c r="X284" s="50" t="s">
        <v>14740</v>
      </c>
      <c r="Y284" s="70">
        <v>44333</v>
      </c>
      <c r="Z284" s="53">
        <v>10200</v>
      </c>
    </row>
    <row r="285" spans="1:26" s="49" customFormat="1" x14ac:dyDescent="0.25">
      <c r="A285" s="73">
        <v>600041298</v>
      </c>
      <c r="B285" s="73">
        <f t="shared" si="12"/>
        <v>600041298</v>
      </c>
      <c r="C285" s="73" t="s">
        <v>16041</v>
      </c>
      <c r="D285" s="68">
        <v>1</v>
      </c>
      <c r="E285" s="48">
        <f t="shared" si="13"/>
        <v>62930729</v>
      </c>
      <c r="F285" s="57" t="s">
        <v>9</v>
      </c>
      <c r="G285" s="57" t="s">
        <v>15460</v>
      </c>
      <c r="H285" s="51">
        <v>0</v>
      </c>
      <c r="I285" s="51" t="s">
        <v>17320</v>
      </c>
      <c r="J285" s="69">
        <v>27.49</v>
      </c>
      <c r="K285" s="69">
        <f t="shared" si="14"/>
        <v>0</v>
      </c>
      <c r="L285" s="90">
        <v>0</v>
      </c>
      <c r="M285" s="51"/>
      <c r="N285" s="62" t="s">
        <v>16042</v>
      </c>
      <c r="O285" s="52" t="s">
        <v>16043</v>
      </c>
      <c r="P285" s="52">
        <v>873</v>
      </c>
      <c r="Q285" s="52"/>
      <c r="R285" s="52" t="s">
        <v>15463</v>
      </c>
      <c r="S285" s="49" t="s">
        <v>21333</v>
      </c>
      <c r="V285" s="50" t="s">
        <v>17403</v>
      </c>
      <c r="W285" s="50" t="s">
        <v>17404</v>
      </c>
      <c r="X285" s="50" t="s">
        <v>14740</v>
      </c>
      <c r="Y285" s="70">
        <v>44333</v>
      </c>
      <c r="Z285" s="53">
        <v>10200</v>
      </c>
    </row>
    <row r="286" spans="1:26" s="49" customFormat="1" x14ac:dyDescent="0.25">
      <c r="A286" s="73">
        <v>600041336</v>
      </c>
      <c r="B286" s="73">
        <f t="shared" si="12"/>
        <v>600041336</v>
      </c>
      <c r="C286" s="73" t="s">
        <v>16044</v>
      </c>
      <c r="D286" s="68">
        <v>1</v>
      </c>
      <c r="E286" s="48">
        <f t="shared" si="13"/>
        <v>70926280</v>
      </c>
      <c r="F286" s="57" t="s">
        <v>9</v>
      </c>
      <c r="G286" s="57" t="s">
        <v>15460</v>
      </c>
      <c r="H286" s="51">
        <v>0</v>
      </c>
      <c r="I286" s="51" t="s">
        <v>17320</v>
      </c>
      <c r="J286" s="69">
        <v>27.49</v>
      </c>
      <c r="K286" s="69">
        <f t="shared" si="14"/>
        <v>0</v>
      </c>
      <c r="L286" s="90">
        <v>0</v>
      </c>
      <c r="M286" s="51"/>
      <c r="N286" s="62" t="s">
        <v>16045</v>
      </c>
      <c r="O286" s="52" t="s">
        <v>16046</v>
      </c>
      <c r="P286" s="52">
        <v>36</v>
      </c>
      <c r="Q286" s="52">
        <v>58</v>
      </c>
      <c r="R286" s="52" t="s">
        <v>15463</v>
      </c>
      <c r="S286" s="49" t="s">
        <v>21333</v>
      </c>
      <c r="V286" s="50" t="s">
        <v>17403</v>
      </c>
      <c r="W286" s="50" t="s">
        <v>17404</v>
      </c>
      <c r="X286" s="50" t="s">
        <v>14740</v>
      </c>
      <c r="Y286" s="70">
        <v>44326</v>
      </c>
      <c r="Z286" s="53">
        <v>10900</v>
      </c>
    </row>
    <row r="287" spans="1:26" s="49" customFormat="1" x14ac:dyDescent="0.25">
      <c r="A287" s="73">
        <v>600041352</v>
      </c>
      <c r="B287" s="73">
        <f t="shared" si="12"/>
        <v>600041352</v>
      </c>
      <c r="C287" s="73" t="s">
        <v>16047</v>
      </c>
      <c r="D287" s="68">
        <v>1</v>
      </c>
      <c r="E287" s="48">
        <f t="shared" si="13"/>
        <v>70885451</v>
      </c>
      <c r="F287" s="57" t="s">
        <v>9</v>
      </c>
      <c r="G287" s="57" t="s">
        <v>15460</v>
      </c>
      <c r="H287" s="51">
        <v>275</v>
      </c>
      <c r="I287" s="51" t="s">
        <v>17309</v>
      </c>
      <c r="J287" s="69">
        <v>27.49</v>
      </c>
      <c r="K287" s="69">
        <f t="shared" si="14"/>
        <v>7559.75</v>
      </c>
      <c r="L287" s="90">
        <v>275</v>
      </c>
      <c r="M287" s="51">
        <f>VLOOKUP(A:A,'[1]Příloha k protokolu'!$F:$J,5,0)</f>
        <v>0</v>
      </c>
      <c r="N287" s="62" t="s">
        <v>16048</v>
      </c>
      <c r="O287" s="52" t="s">
        <v>30</v>
      </c>
      <c r="P287" s="52">
        <v>285</v>
      </c>
      <c r="Q287" s="52"/>
      <c r="R287" s="52" t="s">
        <v>15463</v>
      </c>
      <c r="S287" s="49" t="s">
        <v>21333</v>
      </c>
      <c r="V287" s="50" t="s">
        <v>17403</v>
      </c>
      <c r="W287" s="50" t="s">
        <v>17404</v>
      </c>
      <c r="X287" s="50" t="s">
        <v>14740</v>
      </c>
      <c r="Y287" s="70" t="s">
        <v>17320</v>
      </c>
      <c r="Z287" s="53">
        <v>10200</v>
      </c>
    </row>
    <row r="288" spans="1:26" s="49" customFormat="1" x14ac:dyDescent="0.25">
      <c r="A288" s="73">
        <v>600041361</v>
      </c>
      <c r="B288" s="73">
        <f t="shared" si="12"/>
        <v>600041361</v>
      </c>
      <c r="C288" s="73" t="s">
        <v>16049</v>
      </c>
      <c r="D288" s="68">
        <v>1</v>
      </c>
      <c r="E288" s="48">
        <f t="shared" si="13"/>
        <v>70888825</v>
      </c>
      <c r="F288" s="57" t="s">
        <v>9</v>
      </c>
      <c r="G288" s="57" t="s">
        <v>15460</v>
      </c>
      <c r="H288" s="51">
        <v>925</v>
      </c>
      <c r="I288" s="51" t="s">
        <v>17309</v>
      </c>
      <c r="J288" s="69">
        <v>27.49</v>
      </c>
      <c r="K288" s="69">
        <f t="shared" si="14"/>
        <v>25428.25</v>
      </c>
      <c r="L288" s="90">
        <v>925</v>
      </c>
      <c r="M288" s="51">
        <f>VLOOKUP(A:A,'[1]Příloha k protokolu'!$F:$J,5,0)</f>
        <v>0</v>
      </c>
      <c r="N288" s="62" t="s">
        <v>16050</v>
      </c>
      <c r="O288" s="52" t="s">
        <v>16026</v>
      </c>
      <c r="P288" s="52">
        <v>413</v>
      </c>
      <c r="Q288" s="52">
        <v>14</v>
      </c>
      <c r="R288" s="52" t="s">
        <v>15463</v>
      </c>
      <c r="S288" s="49" t="s">
        <v>21333</v>
      </c>
      <c r="V288" s="50" t="s">
        <v>17403</v>
      </c>
      <c r="W288" s="50" t="s">
        <v>17404</v>
      </c>
      <c r="X288" s="50" t="s">
        <v>14740</v>
      </c>
      <c r="Y288" s="70" t="s">
        <v>17320</v>
      </c>
      <c r="Z288" s="53">
        <v>10700</v>
      </c>
    </row>
    <row r="289" spans="1:26" s="49" customFormat="1" x14ac:dyDescent="0.25">
      <c r="A289" s="73">
        <v>600170080</v>
      </c>
      <c r="B289" s="73">
        <f t="shared" si="12"/>
        <v>600170080</v>
      </c>
      <c r="C289" s="73" t="s">
        <v>16051</v>
      </c>
      <c r="D289" s="68">
        <v>1</v>
      </c>
      <c r="E289" s="48">
        <f t="shared" si="13"/>
        <v>497070</v>
      </c>
      <c r="F289" s="57" t="s">
        <v>9</v>
      </c>
      <c r="G289" s="57" t="s">
        <v>15460</v>
      </c>
      <c r="H289" s="51">
        <v>1475</v>
      </c>
      <c r="I289" s="51" t="s">
        <v>17309</v>
      </c>
      <c r="J289" s="69">
        <v>27.49</v>
      </c>
      <c r="K289" s="69">
        <f t="shared" si="14"/>
        <v>40547.75</v>
      </c>
      <c r="L289" s="90">
        <v>1475</v>
      </c>
      <c r="M289" s="51">
        <f>VLOOKUP(A:A,'[1]Příloha k protokolu'!$F:$J,5,0)</f>
        <v>0</v>
      </c>
      <c r="N289" s="62" t="s">
        <v>16052</v>
      </c>
      <c r="O289" s="52" t="s">
        <v>16053</v>
      </c>
      <c r="P289" s="52">
        <v>1270</v>
      </c>
      <c r="Q289" s="52">
        <v>4</v>
      </c>
      <c r="R289" s="52" t="s">
        <v>15463</v>
      </c>
      <c r="S289" s="49" t="s">
        <v>21333</v>
      </c>
      <c r="V289" s="50" t="s">
        <v>17314</v>
      </c>
      <c r="W289" s="50" t="s">
        <v>17404</v>
      </c>
      <c r="X289" s="50" t="s">
        <v>14738</v>
      </c>
      <c r="Y289" s="70" t="s">
        <v>17320</v>
      </c>
      <c r="Z289" s="53">
        <v>10200</v>
      </c>
    </row>
    <row r="290" spans="1:26" s="49" customFormat="1" x14ac:dyDescent="0.25">
      <c r="A290" s="73">
        <v>650068238</v>
      </c>
      <c r="B290" s="73">
        <f t="shared" si="12"/>
        <v>650068238</v>
      </c>
      <c r="C290" s="73" t="s">
        <v>16054</v>
      </c>
      <c r="D290" s="68">
        <v>1</v>
      </c>
      <c r="E290" s="48">
        <f t="shared" si="13"/>
        <v>27095487</v>
      </c>
      <c r="F290" s="57" t="s">
        <v>9</v>
      </c>
      <c r="G290" s="57" t="s">
        <v>15460</v>
      </c>
      <c r="H290" s="51">
        <v>25</v>
      </c>
      <c r="I290" s="51" t="s">
        <v>17309</v>
      </c>
      <c r="J290" s="69">
        <v>27.49</v>
      </c>
      <c r="K290" s="69">
        <f t="shared" si="14"/>
        <v>687.25</v>
      </c>
      <c r="L290" s="90">
        <v>25</v>
      </c>
      <c r="M290" s="51">
        <f>VLOOKUP(A:A,'[1]Příloha k protokolu'!$F:$J,5,0)</f>
        <v>0</v>
      </c>
      <c r="N290" s="62" t="s">
        <v>16055</v>
      </c>
      <c r="O290" s="52" t="s">
        <v>21</v>
      </c>
      <c r="P290" s="52">
        <v>32</v>
      </c>
      <c r="Q290" s="52">
        <v>1</v>
      </c>
      <c r="R290" s="52" t="s">
        <v>15463</v>
      </c>
      <c r="S290" s="49" t="s">
        <v>21334</v>
      </c>
      <c r="V290" s="50" t="s">
        <v>17314</v>
      </c>
      <c r="W290" s="50" t="s">
        <v>17404</v>
      </c>
      <c r="X290" s="50" t="s">
        <v>14742</v>
      </c>
      <c r="Y290" s="70" t="s">
        <v>17320</v>
      </c>
      <c r="Z290" s="53">
        <v>10200</v>
      </c>
    </row>
    <row r="291" spans="1:26" s="49" customFormat="1" ht="30" x14ac:dyDescent="0.25">
      <c r="A291" s="73">
        <v>650069595</v>
      </c>
      <c r="B291" s="73">
        <f t="shared" si="12"/>
        <v>650069595</v>
      </c>
      <c r="C291" s="73" t="s">
        <v>16056</v>
      </c>
      <c r="D291" s="68">
        <v>1</v>
      </c>
      <c r="E291" s="48">
        <f t="shared" si="13"/>
        <v>27091619</v>
      </c>
      <c r="F291" s="57" t="s">
        <v>9</v>
      </c>
      <c r="G291" s="57" t="s">
        <v>15460</v>
      </c>
      <c r="H291" s="51">
        <v>375</v>
      </c>
      <c r="I291" s="51" t="s">
        <v>17309</v>
      </c>
      <c r="J291" s="69">
        <v>27.49</v>
      </c>
      <c r="K291" s="69">
        <f t="shared" si="14"/>
        <v>10308.75</v>
      </c>
      <c r="L291" s="90">
        <v>375</v>
      </c>
      <c r="M291" s="51">
        <f>VLOOKUP(A:A,'[1]Příloha k protokolu'!$F:$J,5,0)</f>
        <v>0</v>
      </c>
      <c r="N291" s="62" t="s">
        <v>16057</v>
      </c>
      <c r="O291" s="52" t="s">
        <v>22</v>
      </c>
      <c r="P291" s="52">
        <v>352</v>
      </c>
      <c r="Q291" s="52"/>
      <c r="R291" s="52" t="s">
        <v>15463</v>
      </c>
      <c r="S291" s="49" t="s">
        <v>21334</v>
      </c>
      <c r="V291" s="50" t="s">
        <v>17314</v>
      </c>
      <c r="W291" s="50" t="s">
        <v>17404</v>
      </c>
      <c r="X291" s="50" t="s">
        <v>14742</v>
      </c>
      <c r="Y291" s="70" t="s">
        <v>17320</v>
      </c>
      <c r="Z291" s="53">
        <v>10900</v>
      </c>
    </row>
    <row r="292" spans="1:26" s="49" customFormat="1" x14ac:dyDescent="0.25">
      <c r="A292" s="73">
        <v>651035341</v>
      </c>
      <c r="B292" s="73">
        <f t="shared" si="12"/>
        <v>651035341</v>
      </c>
      <c r="C292" s="73" t="s">
        <v>17405</v>
      </c>
      <c r="D292" s="68">
        <v>1</v>
      </c>
      <c r="E292" s="48">
        <f t="shared" si="13"/>
        <v>26471043</v>
      </c>
      <c r="F292" s="57" t="s">
        <v>9</v>
      </c>
      <c r="G292" s="57" t="s">
        <v>15460</v>
      </c>
      <c r="H292" s="51">
        <v>25</v>
      </c>
      <c r="I292" s="51" t="s">
        <v>17309</v>
      </c>
      <c r="J292" s="69">
        <v>27.49</v>
      </c>
      <c r="K292" s="69">
        <f t="shared" si="14"/>
        <v>687.25</v>
      </c>
      <c r="L292" s="90">
        <v>25</v>
      </c>
      <c r="M292" s="51">
        <f>VLOOKUP(A:A,'[1]Příloha k protokolu'!$F:$J,5,0)</f>
        <v>0</v>
      </c>
      <c r="N292" s="62" t="s">
        <v>17406</v>
      </c>
      <c r="O292" s="52" t="s">
        <v>17407</v>
      </c>
      <c r="P292" s="52">
        <v>277</v>
      </c>
      <c r="Q292" s="52">
        <v>11</v>
      </c>
      <c r="R292" s="52" t="s">
        <v>15463</v>
      </c>
      <c r="S292" s="49" t="s">
        <v>21334</v>
      </c>
      <c r="V292" s="50" t="s">
        <v>17314</v>
      </c>
      <c r="W292" s="50" t="s">
        <v>17404</v>
      </c>
      <c r="X292" s="50" t="s">
        <v>14742</v>
      </c>
      <c r="Y292" s="70" t="s">
        <v>17320</v>
      </c>
      <c r="Z292" s="53">
        <v>10900</v>
      </c>
    </row>
    <row r="293" spans="1:26" s="49" customFormat="1" x14ac:dyDescent="0.25">
      <c r="A293" s="73">
        <v>691007578</v>
      </c>
      <c r="B293" s="73">
        <f t="shared" si="12"/>
        <v>691007578</v>
      </c>
      <c r="C293" s="73" t="s">
        <v>16058</v>
      </c>
      <c r="D293" s="68">
        <v>1</v>
      </c>
      <c r="E293" s="48">
        <f t="shared" si="13"/>
        <v>3336883</v>
      </c>
      <c r="F293" s="57" t="s">
        <v>9</v>
      </c>
      <c r="G293" s="57" t="s">
        <v>15460</v>
      </c>
      <c r="H293" s="51">
        <v>25</v>
      </c>
      <c r="I293" s="51" t="s">
        <v>17309</v>
      </c>
      <c r="J293" s="69">
        <v>27.49</v>
      </c>
      <c r="K293" s="69">
        <f t="shared" si="14"/>
        <v>687.25</v>
      </c>
      <c r="L293" s="90">
        <v>25</v>
      </c>
      <c r="M293" s="51">
        <f>VLOOKUP(A:A,'[1]Příloha k protokolu'!$F:$J,5,0)</f>
        <v>0</v>
      </c>
      <c r="N293" s="62" t="s">
        <v>16059</v>
      </c>
      <c r="O293" s="52" t="s">
        <v>16060</v>
      </c>
      <c r="P293" s="52">
        <v>638</v>
      </c>
      <c r="Q293" s="52">
        <v>39</v>
      </c>
      <c r="R293" s="52" t="s">
        <v>15463</v>
      </c>
      <c r="S293" s="49" t="s">
        <v>21334</v>
      </c>
      <c r="V293" s="50" t="s">
        <v>17314</v>
      </c>
      <c r="W293" s="50" t="s">
        <v>17404</v>
      </c>
      <c r="X293" s="50" t="s">
        <v>14742</v>
      </c>
      <c r="Y293" s="70" t="s">
        <v>17320</v>
      </c>
      <c r="Z293" s="53">
        <v>10200</v>
      </c>
    </row>
    <row r="294" spans="1:26" s="49" customFormat="1" x14ac:dyDescent="0.25">
      <c r="A294" s="73">
        <v>691014426</v>
      </c>
      <c r="B294" s="73">
        <f t="shared" si="12"/>
        <v>691014426</v>
      </c>
      <c r="C294" s="73" t="s">
        <v>16061</v>
      </c>
      <c r="D294" s="68">
        <v>1</v>
      </c>
      <c r="E294" s="48">
        <f t="shared" si="13"/>
        <v>9783121</v>
      </c>
      <c r="F294" s="57" t="s">
        <v>9</v>
      </c>
      <c r="G294" s="57" t="s">
        <v>15460</v>
      </c>
      <c r="H294" s="51">
        <v>25</v>
      </c>
      <c r="I294" s="51" t="s">
        <v>17309</v>
      </c>
      <c r="J294" s="69">
        <v>27.49</v>
      </c>
      <c r="K294" s="69">
        <f t="shared" si="14"/>
        <v>687.25</v>
      </c>
      <c r="L294" s="90">
        <v>25</v>
      </c>
      <c r="M294" s="51">
        <f>VLOOKUP(A:A,'[1]Příloha k protokolu'!$F:$J,5,0)</f>
        <v>0</v>
      </c>
      <c r="N294" s="62" t="s">
        <v>16062</v>
      </c>
      <c r="O294" s="52" t="s">
        <v>16063</v>
      </c>
      <c r="P294" s="52">
        <v>486</v>
      </c>
      <c r="Q294" s="52">
        <v>51</v>
      </c>
      <c r="R294" s="52" t="s">
        <v>15463</v>
      </c>
      <c r="S294" s="49" t="s">
        <v>21333</v>
      </c>
      <c r="V294" s="50" t="s">
        <v>17403</v>
      </c>
      <c r="W294" s="50" t="s">
        <v>17404</v>
      </c>
      <c r="X294" s="50" t="s">
        <v>14740</v>
      </c>
      <c r="Y294" s="70" t="s">
        <v>17320</v>
      </c>
      <c r="Z294" s="53">
        <v>10200</v>
      </c>
    </row>
    <row r="295" spans="1:26" s="49" customFormat="1" x14ac:dyDescent="0.25">
      <c r="A295" s="73">
        <v>600005500</v>
      </c>
      <c r="B295" s="73">
        <f t="shared" si="12"/>
        <v>600005500</v>
      </c>
      <c r="C295" s="73" t="s">
        <v>16064</v>
      </c>
      <c r="D295" s="68">
        <v>1</v>
      </c>
      <c r="E295" s="48">
        <f t="shared" si="13"/>
        <v>61384992</v>
      </c>
      <c r="F295" s="57" t="s">
        <v>9</v>
      </c>
      <c r="G295" s="57" t="s">
        <v>15818</v>
      </c>
      <c r="H295" s="51">
        <v>325</v>
      </c>
      <c r="I295" s="51" t="s">
        <v>17309</v>
      </c>
      <c r="J295" s="69">
        <v>27.49</v>
      </c>
      <c r="K295" s="69">
        <f t="shared" si="14"/>
        <v>8934.25</v>
      </c>
      <c r="L295" s="90">
        <v>325</v>
      </c>
      <c r="M295" s="51">
        <f>VLOOKUP(A:A,'[1]Příloha k protokolu'!$F:$J,5,0)</f>
        <v>0</v>
      </c>
      <c r="N295" s="62" t="s">
        <v>16065</v>
      </c>
      <c r="O295" s="52" t="s">
        <v>16066</v>
      </c>
      <c r="P295" s="52">
        <v>520</v>
      </c>
      <c r="Q295" s="52">
        <v>1</v>
      </c>
      <c r="R295" s="52" t="s">
        <v>15819</v>
      </c>
      <c r="S295" s="49" t="s">
        <v>21333</v>
      </c>
      <c r="V295" s="50" t="s">
        <v>17314</v>
      </c>
      <c r="W295" s="50" t="s">
        <v>17408</v>
      </c>
      <c r="X295" s="50" t="s">
        <v>14738</v>
      </c>
      <c r="Y295" s="70" t="s">
        <v>17320</v>
      </c>
      <c r="Z295" s="53">
        <v>15300</v>
      </c>
    </row>
    <row r="296" spans="1:26" s="49" customFormat="1" x14ac:dyDescent="0.25">
      <c r="A296" s="73">
        <v>600005569</v>
      </c>
      <c r="B296" s="73">
        <f t="shared" si="12"/>
        <v>600005569</v>
      </c>
      <c r="C296" s="73" t="s">
        <v>16067</v>
      </c>
      <c r="D296" s="68">
        <v>1</v>
      </c>
      <c r="E296" s="48">
        <f t="shared" si="13"/>
        <v>69621</v>
      </c>
      <c r="F296" s="57" t="s">
        <v>9</v>
      </c>
      <c r="G296" s="57" t="s">
        <v>15818</v>
      </c>
      <c r="H296" s="51">
        <v>375</v>
      </c>
      <c r="I296" s="51" t="s">
        <v>17309</v>
      </c>
      <c r="J296" s="69">
        <v>27.49</v>
      </c>
      <c r="K296" s="69">
        <f t="shared" si="14"/>
        <v>10308.75</v>
      </c>
      <c r="L296" s="90">
        <v>375</v>
      </c>
      <c r="M296" s="51">
        <f>VLOOKUP(A:A,'[1]Příloha k protokolu'!$F:$J,5,0)</f>
        <v>0</v>
      </c>
      <c r="N296" s="62" t="s">
        <v>16068</v>
      </c>
      <c r="O296" s="52" t="s">
        <v>16069</v>
      </c>
      <c r="P296" s="52">
        <v>325</v>
      </c>
      <c r="Q296" s="52">
        <v>1</v>
      </c>
      <c r="R296" s="52" t="s">
        <v>15819</v>
      </c>
      <c r="S296" s="49" t="s">
        <v>21333</v>
      </c>
      <c r="V296" s="50" t="s">
        <v>17314</v>
      </c>
      <c r="W296" s="50" t="s">
        <v>17408</v>
      </c>
      <c r="X296" s="50" t="s">
        <v>14738</v>
      </c>
      <c r="Y296" s="70" t="s">
        <v>17320</v>
      </c>
      <c r="Z296" s="53">
        <v>15900</v>
      </c>
    </row>
    <row r="297" spans="1:26" s="49" customFormat="1" x14ac:dyDescent="0.25">
      <c r="A297" s="73">
        <v>600005585</v>
      </c>
      <c r="B297" s="73">
        <f t="shared" si="12"/>
        <v>600005585</v>
      </c>
      <c r="C297" s="73" t="s">
        <v>16070</v>
      </c>
      <c r="D297" s="68">
        <v>1</v>
      </c>
      <c r="E297" s="48">
        <f t="shared" si="13"/>
        <v>638846</v>
      </c>
      <c r="F297" s="57" t="s">
        <v>9</v>
      </c>
      <c r="G297" s="57" t="s">
        <v>15818</v>
      </c>
      <c r="H297" s="51">
        <v>400</v>
      </c>
      <c r="I297" s="51" t="s">
        <v>17309</v>
      </c>
      <c r="J297" s="69">
        <v>27.49</v>
      </c>
      <c r="K297" s="69">
        <f t="shared" si="14"/>
        <v>10996</v>
      </c>
      <c r="L297" s="90">
        <v>400</v>
      </c>
      <c r="M297" s="51">
        <f>VLOOKUP(A:A,'[1]Příloha k protokolu'!$F:$J,5,0)</f>
        <v>0</v>
      </c>
      <c r="N297" s="62" t="s">
        <v>16071</v>
      </c>
      <c r="O297" s="52" t="s">
        <v>16072</v>
      </c>
      <c r="P297" s="52">
        <v>11</v>
      </c>
      <c r="Q297" s="52">
        <v>15</v>
      </c>
      <c r="R297" s="52" t="s">
        <v>15819</v>
      </c>
      <c r="S297" s="49" t="s">
        <v>21333</v>
      </c>
      <c r="V297" s="50" t="s">
        <v>17314</v>
      </c>
      <c r="W297" s="50" t="s">
        <v>17408</v>
      </c>
      <c r="X297" s="50" t="s">
        <v>14738</v>
      </c>
      <c r="Y297" s="70" t="s">
        <v>17320</v>
      </c>
      <c r="Z297" s="53">
        <v>15300</v>
      </c>
    </row>
    <row r="298" spans="1:26" s="49" customFormat="1" x14ac:dyDescent="0.25">
      <c r="A298" s="73">
        <v>600000265</v>
      </c>
      <c r="B298" s="73">
        <f t="shared" si="12"/>
        <v>600000265</v>
      </c>
      <c r="C298" s="73" t="s">
        <v>16073</v>
      </c>
      <c r="D298" s="68">
        <v>1</v>
      </c>
      <c r="E298" s="48">
        <f t="shared" si="13"/>
        <v>25637941</v>
      </c>
      <c r="F298" s="57" t="s">
        <v>9</v>
      </c>
      <c r="G298" s="57" t="s">
        <v>15818</v>
      </c>
      <c r="H298" s="51">
        <v>25</v>
      </c>
      <c r="I298" s="51" t="s">
        <v>17309</v>
      </c>
      <c r="J298" s="69">
        <v>27.49</v>
      </c>
      <c r="K298" s="69">
        <f t="shared" si="14"/>
        <v>687.25</v>
      </c>
      <c r="L298" s="90">
        <v>25</v>
      </c>
      <c r="M298" s="51">
        <f>VLOOKUP(A:A,'[1]Příloha k protokolu'!$F:$J,5,0)</f>
        <v>0</v>
      </c>
      <c r="N298" s="62" t="s">
        <v>16074</v>
      </c>
      <c r="O298" s="52" t="s">
        <v>16075</v>
      </c>
      <c r="P298" s="52">
        <v>1227</v>
      </c>
      <c r="Q298" s="52"/>
      <c r="R298" s="52" t="s">
        <v>15819</v>
      </c>
      <c r="S298" s="49" t="s">
        <v>21334</v>
      </c>
      <c r="V298" s="50" t="s">
        <v>17314</v>
      </c>
      <c r="W298" s="50" t="s">
        <v>17408</v>
      </c>
      <c r="X298" s="50" t="s">
        <v>14742</v>
      </c>
      <c r="Y298" s="70" t="s">
        <v>17320</v>
      </c>
      <c r="Z298" s="53">
        <v>15600</v>
      </c>
    </row>
    <row r="299" spans="1:26" s="49" customFormat="1" x14ac:dyDescent="0.25">
      <c r="A299" s="73">
        <v>600037631</v>
      </c>
      <c r="B299" s="73">
        <f t="shared" si="12"/>
        <v>600037631</v>
      </c>
      <c r="C299" s="73" t="s">
        <v>16076</v>
      </c>
      <c r="D299" s="68">
        <v>1</v>
      </c>
      <c r="E299" s="48">
        <f t="shared" si="13"/>
        <v>70882541</v>
      </c>
      <c r="F299" s="57" t="s">
        <v>9</v>
      </c>
      <c r="G299" s="57" t="s">
        <v>15818</v>
      </c>
      <c r="H299" s="51">
        <v>75</v>
      </c>
      <c r="I299" s="51" t="s">
        <v>17309</v>
      </c>
      <c r="J299" s="69">
        <v>27.49</v>
      </c>
      <c r="K299" s="69">
        <f t="shared" si="14"/>
        <v>2061.75</v>
      </c>
      <c r="L299" s="90">
        <v>75</v>
      </c>
      <c r="M299" s="51">
        <f>VLOOKUP(A:A,'[1]Příloha k protokolu'!$F:$J,5,0)</f>
        <v>0</v>
      </c>
      <c r="N299" s="62" t="s">
        <v>16077</v>
      </c>
      <c r="O299" s="52" t="s">
        <v>16078</v>
      </c>
      <c r="P299" s="52">
        <v>1367</v>
      </c>
      <c r="Q299" s="52">
        <v>25</v>
      </c>
      <c r="R299" s="52" t="s">
        <v>15819</v>
      </c>
      <c r="S299" s="49" t="s">
        <v>21333</v>
      </c>
      <c r="V299" s="50" t="s">
        <v>17409</v>
      </c>
      <c r="W299" s="50" t="s">
        <v>17408</v>
      </c>
      <c r="X299" s="50" t="s">
        <v>14740</v>
      </c>
      <c r="Y299" s="70" t="s">
        <v>17320</v>
      </c>
      <c r="Z299" s="53">
        <v>15300</v>
      </c>
    </row>
    <row r="300" spans="1:26" s="49" customFormat="1" x14ac:dyDescent="0.25">
      <c r="A300" s="73">
        <v>600037703</v>
      </c>
      <c r="B300" s="73">
        <f t="shared" si="12"/>
        <v>600037703</v>
      </c>
      <c r="C300" s="73" t="s">
        <v>16079</v>
      </c>
      <c r="D300" s="68">
        <v>1</v>
      </c>
      <c r="E300" s="48">
        <f t="shared" si="13"/>
        <v>70108013</v>
      </c>
      <c r="F300" s="57" t="s">
        <v>9</v>
      </c>
      <c r="G300" s="57" t="s">
        <v>15818</v>
      </c>
      <c r="H300" s="51">
        <v>50</v>
      </c>
      <c r="I300" s="51" t="s">
        <v>17309</v>
      </c>
      <c r="J300" s="69">
        <v>27.49</v>
      </c>
      <c r="K300" s="69">
        <f t="shared" si="14"/>
        <v>1374.5</v>
      </c>
      <c r="L300" s="90">
        <v>50</v>
      </c>
      <c r="M300" s="51">
        <f>VLOOKUP(A:A,'[1]Příloha k protokolu'!$F:$J,5,0)</f>
        <v>0</v>
      </c>
      <c r="N300" s="62" t="s">
        <v>16080</v>
      </c>
      <c r="O300" s="52" t="s">
        <v>16081</v>
      </c>
      <c r="P300" s="52">
        <v>211</v>
      </c>
      <c r="Q300" s="52"/>
      <c r="R300" s="52" t="s">
        <v>15819</v>
      </c>
      <c r="S300" s="49" t="s">
        <v>21333</v>
      </c>
      <c r="V300" s="50" t="s">
        <v>17409</v>
      </c>
      <c r="W300" s="50" t="s">
        <v>17408</v>
      </c>
      <c r="X300" s="50" t="s">
        <v>14740</v>
      </c>
      <c r="Y300" s="70" t="s">
        <v>17320</v>
      </c>
      <c r="Z300" s="53">
        <v>15531</v>
      </c>
    </row>
    <row r="301" spans="1:26" s="49" customFormat="1" x14ac:dyDescent="0.25">
      <c r="A301" s="73">
        <v>600037711</v>
      </c>
      <c r="B301" s="73">
        <f t="shared" si="12"/>
        <v>600037711</v>
      </c>
      <c r="C301" s="73" t="s">
        <v>16082</v>
      </c>
      <c r="D301" s="68">
        <v>1</v>
      </c>
      <c r="E301" s="48">
        <f t="shared" si="13"/>
        <v>71008292</v>
      </c>
      <c r="F301" s="57" t="s">
        <v>9</v>
      </c>
      <c r="G301" s="57" t="s">
        <v>15818</v>
      </c>
      <c r="H301" s="51">
        <v>25</v>
      </c>
      <c r="I301" s="51" t="s">
        <v>17309</v>
      </c>
      <c r="J301" s="69">
        <v>27.49</v>
      </c>
      <c r="K301" s="69">
        <f t="shared" si="14"/>
        <v>687.25</v>
      </c>
      <c r="L301" s="90">
        <v>25</v>
      </c>
      <c r="M301" s="51">
        <f>VLOOKUP(A:A,'[1]Příloha k protokolu'!$F:$J,5,0)</f>
        <v>0</v>
      </c>
      <c r="N301" s="62" t="s">
        <v>16083</v>
      </c>
      <c r="O301" s="52" t="s">
        <v>16084</v>
      </c>
      <c r="P301" s="52">
        <v>1</v>
      </c>
      <c r="Q301" s="52"/>
      <c r="R301" s="52" t="s">
        <v>15819</v>
      </c>
      <c r="S301" s="49" t="s">
        <v>21333</v>
      </c>
      <c r="V301" s="50" t="s">
        <v>17409</v>
      </c>
      <c r="W301" s="50" t="s">
        <v>17408</v>
      </c>
      <c r="X301" s="50" t="s">
        <v>14740</v>
      </c>
      <c r="Y301" s="70" t="s">
        <v>17320</v>
      </c>
      <c r="Z301" s="53">
        <v>15400</v>
      </c>
    </row>
    <row r="302" spans="1:26" s="49" customFormat="1" x14ac:dyDescent="0.25">
      <c r="A302" s="73">
        <v>600037886</v>
      </c>
      <c r="B302" s="73">
        <f t="shared" si="12"/>
        <v>600037886</v>
      </c>
      <c r="C302" s="73" t="s">
        <v>17410</v>
      </c>
      <c r="D302" s="68">
        <v>1</v>
      </c>
      <c r="E302" s="48">
        <f t="shared" si="13"/>
        <v>68404379</v>
      </c>
      <c r="F302" s="57" t="s">
        <v>9</v>
      </c>
      <c r="G302" s="57" t="s">
        <v>15818</v>
      </c>
      <c r="H302" s="51">
        <v>50</v>
      </c>
      <c r="I302" s="51" t="s">
        <v>17309</v>
      </c>
      <c r="J302" s="69">
        <v>27.49</v>
      </c>
      <c r="K302" s="69">
        <f t="shared" si="14"/>
        <v>1374.5</v>
      </c>
      <c r="L302" s="90">
        <v>50</v>
      </c>
      <c r="M302" s="51">
        <f>VLOOKUP(A:A,'[1]Příloha k protokolu'!$F:$J,5,0)</f>
        <v>0</v>
      </c>
      <c r="N302" s="62" t="s">
        <v>17411</v>
      </c>
      <c r="O302" s="52" t="s">
        <v>17412</v>
      </c>
      <c r="P302" s="52">
        <v>592</v>
      </c>
      <c r="Q302" s="52"/>
      <c r="R302" s="52" t="s">
        <v>15819</v>
      </c>
      <c r="S302" s="49" t="s">
        <v>21333</v>
      </c>
      <c r="V302" s="50" t="s">
        <v>17409</v>
      </c>
      <c r="W302" s="50" t="s">
        <v>17408</v>
      </c>
      <c r="X302" s="50" t="s">
        <v>14740</v>
      </c>
      <c r="Y302" s="70" t="s">
        <v>17320</v>
      </c>
      <c r="Z302" s="53">
        <v>15600</v>
      </c>
    </row>
    <row r="303" spans="1:26" s="49" customFormat="1" x14ac:dyDescent="0.25">
      <c r="A303" s="73">
        <v>600037894</v>
      </c>
      <c r="B303" s="73">
        <f t="shared" si="12"/>
        <v>600037894</v>
      </c>
      <c r="C303" s="73" t="s">
        <v>16085</v>
      </c>
      <c r="D303" s="68">
        <v>1</v>
      </c>
      <c r="E303" s="48">
        <f t="shared" si="13"/>
        <v>70098093</v>
      </c>
      <c r="F303" s="57" t="s">
        <v>9</v>
      </c>
      <c r="G303" s="57" t="s">
        <v>15818</v>
      </c>
      <c r="H303" s="51">
        <v>25</v>
      </c>
      <c r="I303" s="51" t="s">
        <v>17309</v>
      </c>
      <c r="J303" s="69">
        <v>27.49</v>
      </c>
      <c r="K303" s="69">
        <f t="shared" si="14"/>
        <v>687.25</v>
      </c>
      <c r="L303" s="90">
        <v>25</v>
      </c>
      <c r="M303" s="51">
        <f>VLOOKUP(A:A,'[1]Příloha k protokolu'!$F:$J,5,0)</f>
        <v>0</v>
      </c>
      <c r="N303" s="62" t="s">
        <v>16086</v>
      </c>
      <c r="O303" s="52" t="s">
        <v>16087</v>
      </c>
      <c r="P303" s="52">
        <v>1181</v>
      </c>
      <c r="Q303" s="52"/>
      <c r="R303" s="52" t="s">
        <v>15819</v>
      </c>
      <c r="S303" s="49" t="s">
        <v>21333</v>
      </c>
      <c r="V303" s="50" t="s">
        <v>17409</v>
      </c>
      <c r="W303" s="50" t="s">
        <v>17408</v>
      </c>
      <c r="X303" s="50" t="s">
        <v>14740</v>
      </c>
      <c r="Y303" s="70" t="s">
        <v>17320</v>
      </c>
      <c r="Z303" s="53">
        <v>15600</v>
      </c>
    </row>
    <row r="304" spans="1:26" s="49" customFormat="1" x14ac:dyDescent="0.25">
      <c r="A304" s="73">
        <v>600038335</v>
      </c>
      <c r="B304" s="73">
        <f t="shared" si="12"/>
        <v>600038335</v>
      </c>
      <c r="C304" s="73" t="s">
        <v>16088</v>
      </c>
      <c r="D304" s="68">
        <v>1</v>
      </c>
      <c r="E304" s="48">
        <f t="shared" si="13"/>
        <v>70108145</v>
      </c>
      <c r="F304" s="57" t="s">
        <v>9</v>
      </c>
      <c r="G304" s="57" t="s">
        <v>15818</v>
      </c>
      <c r="H304" s="51">
        <v>0</v>
      </c>
      <c r="I304" s="51" t="s">
        <v>17320</v>
      </c>
      <c r="J304" s="69">
        <v>27.49</v>
      </c>
      <c r="K304" s="69">
        <f t="shared" si="14"/>
        <v>0</v>
      </c>
      <c r="L304" s="90">
        <v>0</v>
      </c>
      <c r="M304" s="51"/>
      <c r="N304" s="62" t="s">
        <v>16089</v>
      </c>
      <c r="O304" s="52" t="s">
        <v>16090</v>
      </c>
      <c r="P304" s="52">
        <v>168</v>
      </c>
      <c r="Q304" s="52"/>
      <c r="R304" s="52" t="s">
        <v>15819</v>
      </c>
      <c r="S304" s="49" t="s">
        <v>21333</v>
      </c>
      <c r="V304" s="50" t="s">
        <v>17409</v>
      </c>
      <c r="W304" s="50" t="s">
        <v>17408</v>
      </c>
      <c r="X304" s="50" t="s">
        <v>14740</v>
      </c>
      <c r="Y304" s="70">
        <v>44340</v>
      </c>
      <c r="Z304" s="53">
        <v>15531</v>
      </c>
    </row>
    <row r="305" spans="1:26" s="49" customFormat="1" x14ac:dyDescent="0.25">
      <c r="A305" s="73">
        <v>600038203</v>
      </c>
      <c r="B305" s="73">
        <f t="shared" si="12"/>
        <v>600038203</v>
      </c>
      <c r="C305" s="73" t="s">
        <v>16091</v>
      </c>
      <c r="D305" s="68">
        <v>1</v>
      </c>
      <c r="E305" s="48">
        <f t="shared" si="13"/>
        <v>70874263</v>
      </c>
      <c r="F305" s="57" t="s">
        <v>9</v>
      </c>
      <c r="G305" s="57" t="s">
        <v>15818</v>
      </c>
      <c r="H305" s="51">
        <v>1500</v>
      </c>
      <c r="I305" s="51" t="s">
        <v>17309</v>
      </c>
      <c r="J305" s="69">
        <v>27.49</v>
      </c>
      <c r="K305" s="69">
        <f t="shared" si="14"/>
        <v>41235</v>
      </c>
      <c r="L305" s="90">
        <v>1500</v>
      </c>
      <c r="M305" s="51">
        <f>VLOOKUP(A:A,'[1]Příloha k protokolu'!$F:$J,5,0)</f>
        <v>0</v>
      </c>
      <c r="N305" s="62" t="s">
        <v>16092</v>
      </c>
      <c r="O305" s="52" t="s">
        <v>16066</v>
      </c>
      <c r="P305" s="52">
        <v>1112</v>
      </c>
      <c r="Q305" s="52">
        <v>3</v>
      </c>
      <c r="R305" s="52" t="s">
        <v>15819</v>
      </c>
      <c r="S305" s="49" t="s">
        <v>21333</v>
      </c>
      <c r="V305" s="50" t="s">
        <v>17409</v>
      </c>
      <c r="W305" s="50" t="s">
        <v>17408</v>
      </c>
      <c r="X305" s="50" t="s">
        <v>14740</v>
      </c>
      <c r="Y305" s="70" t="s">
        <v>17320</v>
      </c>
      <c r="Z305" s="53">
        <v>15300</v>
      </c>
    </row>
    <row r="306" spans="1:26" s="49" customFormat="1" x14ac:dyDescent="0.25">
      <c r="A306" s="73">
        <v>600038394</v>
      </c>
      <c r="B306" s="73">
        <f t="shared" si="12"/>
        <v>600038394</v>
      </c>
      <c r="C306" s="73" t="s">
        <v>16093</v>
      </c>
      <c r="D306" s="68">
        <v>1</v>
      </c>
      <c r="E306" s="48">
        <f t="shared" si="13"/>
        <v>61386961</v>
      </c>
      <c r="F306" s="57" t="s">
        <v>9</v>
      </c>
      <c r="G306" s="57" t="s">
        <v>15818</v>
      </c>
      <c r="H306" s="51">
        <v>1600</v>
      </c>
      <c r="I306" s="51" t="s">
        <v>17309</v>
      </c>
      <c r="J306" s="69">
        <v>27.49</v>
      </c>
      <c r="K306" s="69">
        <f t="shared" si="14"/>
        <v>43984</v>
      </c>
      <c r="L306" s="90">
        <v>1600</v>
      </c>
      <c r="M306" s="51">
        <f>VLOOKUP(A:A,'[1]Příloha k protokolu'!$F:$J,5,0)</f>
        <v>0</v>
      </c>
      <c r="N306" s="62" t="s">
        <v>16094</v>
      </c>
      <c r="O306" s="52" t="s">
        <v>16095</v>
      </c>
      <c r="P306" s="52">
        <v>591</v>
      </c>
      <c r="Q306" s="52"/>
      <c r="R306" s="52" t="s">
        <v>15819</v>
      </c>
      <c r="S306" s="49" t="s">
        <v>21333</v>
      </c>
      <c r="V306" s="50" t="s">
        <v>17409</v>
      </c>
      <c r="W306" s="50" t="s">
        <v>17408</v>
      </c>
      <c r="X306" s="50" t="s">
        <v>14740</v>
      </c>
      <c r="Y306" s="70" t="s">
        <v>17320</v>
      </c>
      <c r="Z306" s="53">
        <v>15600</v>
      </c>
    </row>
    <row r="307" spans="1:26" s="49" customFormat="1" x14ac:dyDescent="0.25">
      <c r="A307" s="73">
        <v>600038432</v>
      </c>
      <c r="B307" s="73">
        <f t="shared" si="12"/>
        <v>600038432</v>
      </c>
      <c r="C307" s="73" t="s">
        <v>16096</v>
      </c>
      <c r="D307" s="68">
        <v>1</v>
      </c>
      <c r="E307" s="48">
        <f t="shared" si="13"/>
        <v>70107521</v>
      </c>
      <c r="F307" s="57" t="s">
        <v>9</v>
      </c>
      <c r="G307" s="57" t="s">
        <v>15818</v>
      </c>
      <c r="H307" s="51">
        <v>675</v>
      </c>
      <c r="I307" s="51" t="s">
        <v>17309</v>
      </c>
      <c r="J307" s="69">
        <v>27.49</v>
      </c>
      <c r="K307" s="69">
        <f t="shared" si="14"/>
        <v>18555.75</v>
      </c>
      <c r="L307" s="90">
        <v>675</v>
      </c>
      <c r="M307" s="51">
        <f>VLOOKUP(A:A,'[1]Příloha k protokolu'!$F:$J,5,0)</f>
        <v>0</v>
      </c>
      <c r="N307" s="62" t="s">
        <v>16097</v>
      </c>
      <c r="O307" s="52" t="s">
        <v>16098</v>
      </c>
      <c r="P307" s="52">
        <v>240</v>
      </c>
      <c r="Q307" s="52">
        <v>38</v>
      </c>
      <c r="R307" s="52" t="s">
        <v>15819</v>
      </c>
      <c r="S307" s="49" t="s">
        <v>21333</v>
      </c>
      <c r="V307" s="50" t="s">
        <v>17409</v>
      </c>
      <c r="W307" s="50" t="s">
        <v>17408</v>
      </c>
      <c r="X307" s="50" t="s">
        <v>14740</v>
      </c>
      <c r="Y307" s="70" t="s">
        <v>17320</v>
      </c>
      <c r="Z307" s="53">
        <v>15900</v>
      </c>
    </row>
    <row r="308" spans="1:26" s="49" customFormat="1" x14ac:dyDescent="0.25">
      <c r="A308" s="73">
        <v>661000010</v>
      </c>
      <c r="B308" s="73">
        <f t="shared" si="12"/>
        <v>661000010</v>
      </c>
      <c r="C308" s="73" t="s">
        <v>17413</v>
      </c>
      <c r="D308" s="68">
        <v>1</v>
      </c>
      <c r="E308" s="48">
        <f t="shared" si="13"/>
        <v>70874255</v>
      </c>
      <c r="F308" s="57" t="s">
        <v>9</v>
      </c>
      <c r="G308" s="57" t="s">
        <v>15818</v>
      </c>
      <c r="H308" s="51">
        <v>25</v>
      </c>
      <c r="I308" s="51" t="s">
        <v>17309</v>
      </c>
      <c r="J308" s="69">
        <v>27.49</v>
      </c>
      <c r="K308" s="69">
        <f t="shared" si="14"/>
        <v>687.25</v>
      </c>
      <c r="L308" s="90">
        <v>25</v>
      </c>
      <c r="M308" s="51">
        <f>VLOOKUP(A:A,'[1]Příloha k protokolu'!$F:$J,5,0)</f>
        <v>0</v>
      </c>
      <c r="N308" s="62" t="s">
        <v>17414</v>
      </c>
      <c r="O308" s="52" t="s">
        <v>16066</v>
      </c>
      <c r="P308" s="52">
        <v>1112</v>
      </c>
      <c r="Q308" s="52">
        <v>3</v>
      </c>
      <c r="R308" s="52" t="s">
        <v>15819</v>
      </c>
      <c r="S308" s="49" t="s">
        <v>21333</v>
      </c>
      <c r="V308" s="50" t="s">
        <v>17409</v>
      </c>
      <c r="W308" s="50" t="s">
        <v>17408</v>
      </c>
      <c r="X308" s="50" t="s">
        <v>14740</v>
      </c>
      <c r="Y308" s="70" t="s">
        <v>17320</v>
      </c>
      <c r="Z308" s="53">
        <v>15300</v>
      </c>
    </row>
    <row r="309" spans="1:26" s="49" customFormat="1" x14ac:dyDescent="0.25">
      <c r="A309" s="73">
        <v>661000036</v>
      </c>
      <c r="B309" s="73">
        <f t="shared" si="12"/>
        <v>661000036</v>
      </c>
      <c r="C309" s="73" t="s">
        <v>17415</v>
      </c>
      <c r="D309" s="68">
        <v>1</v>
      </c>
      <c r="E309" s="48">
        <f t="shared" si="13"/>
        <v>70879273</v>
      </c>
      <c r="F309" s="57" t="s">
        <v>9</v>
      </c>
      <c r="G309" s="57" t="s">
        <v>15818</v>
      </c>
      <c r="H309" s="51">
        <v>25</v>
      </c>
      <c r="I309" s="51" t="s">
        <v>17309</v>
      </c>
      <c r="J309" s="69">
        <v>27.49</v>
      </c>
      <c r="K309" s="69">
        <f t="shared" si="14"/>
        <v>687.25</v>
      </c>
      <c r="L309" s="90">
        <v>25</v>
      </c>
      <c r="M309" s="51">
        <f>VLOOKUP(A:A,'[1]Příloha k protokolu'!$F:$J,5,0)</f>
        <v>0</v>
      </c>
      <c r="N309" s="62" t="s">
        <v>17416</v>
      </c>
      <c r="O309" s="52" t="s">
        <v>17412</v>
      </c>
      <c r="P309" s="52">
        <v>592</v>
      </c>
      <c r="Q309" s="52"/>
      <c r="R309" s="52" t="s">
        <v>15819</v>
      </c>
      <c r="S309" s="49" t="s">
        <v>21333</v>
      </c>
      <c r="V309" s="50" t="s">
        <v>17409</v>
      </c>
      <c r="W309" s="50" t="s">
        <v>17408</v>
      </c>
      <c r="X309" s="50" t="s">
        <v>14740</v>
      </c>
      <c r="Y309" s="70" t="s">
        <v>17320</v>
      </c>
      <c r="Z309" s="53">
        <v>15600</v>
      </c>
    </row>
    <row r="310" spans="1:26" s="49" customFormat="1" x14ac:dyDescent="0.25">
      <c r="A310" s="73">
        <v>661102106</v>
      </c>
      <c r="B310" s="73">
        <f t="shared" si="12"/>
        <v>661102106</v>
      </c>
      <c r="C310" s="73" t="s">
        <v>16099</v>
      </c>
      <c r="D310" s="68">
        <v>1</v>
      </c>
      <c r="E310" s="48">
        <f t="shared" si="13"/>
        <v>75077451</v>
      </c>
      <c r="F310" s="57" t="s">
        <v>9</v>
      </c>
      <c r="G310" s="57" t="s">
        <v>15818</v>
      </c>
      <c r="H310" s="51">
        <v>25</v>
      </c>
      <c r="I310" s="51" t="s">
        <v>17309</v>
      </c>
      <c r="J310" s="69">
        <v>27.49</v>
      </c>
      <c r="K310" s="69">
        <f t="shared" si="14"/>
        <v>687.25</v>
      </c>
      <c r="L310" s="90">
        <v>25</v>
      </c>
      <c r="M310" s="51">
        <f>VLOOKUP(A:A,'[1]Příloha k protokolu'!$F:$J,5,0)</f>
        <v>0</v>
      </c>
      <c r="N310" s="62" t="s">
        <v>16100</v>
      </c>
      <c r="O310" s="52" t="s">
        <v>16101</v>
      </c>
      <c r="P310" s="52">
        <v>456</v>
      </c>
      <c r="Q310" s="52">
        <v>17</v>
      </c>
      <c r="R310" s="52" t="s">
        <v>15819</v>
      </c>
      <c r="S310" s="49" t="s">
        <v>21333</v>
      </c>
      <c r="V310" s="50" t="s">
        <v>17409</v>
      </c>
      <c r="W310" s="50" t="s">
        <v>17408</v>
      </c>
      <c r="X310" s="50" t="s">
        <v>14740</v>
      </c>
      <c r="Y310" s="70" t="s">
        <v>17320</v>
      </c>
      <c r="Z310" s="53">
        <v>15900</v>
      </c>
    </row>
    <row r="311" spans="1:26" s="49" customFormat="1" x14ac:dyDescent="0.25">
      <c r="A311" s="73">
        <v>661102513</v>
      </c>
      <c r="B311" s="73">
        <f t="shared" si="12"/>
        <v>661102513</v>
      </c>
      <c r="C311" s="73" t="s">
        <v>16102</v>
      </c>
      <c r="D311" s="68">
        <v>1</v>
      </c>
      <c r="E311" s="48">
        <f t="shared" si="13"/>
        <v>71340858</v>
      </c>
      <c r="F311" s="57" t="s">
        <v>9</v>
      </c>
      <c r="G311" s="57" t="s">
        <v>15818</v>
      </c>
      <c r="H311" s="51">
        <v>50</v>
      </c>
      <c r="I311" s="51" t="s">
        <v>17309</v>
      </c>
      <c r="J311" s="69">
        <v>27.49</v>
      </c>
      <c r="K311" s="69">
        <f t="shared" si="14"/>
        <v>1374.5</v>
      </c>
      <c r="L311" s="90">
        <v>50</v>
      </c>
      <c r="M311" s="51">
        <f>VLOOKUP(A:A,'[1]Příloha k protokolu'!$F:$J,5,0)</f>
        <v>0</v>
      </c>
      <c r="N311" s="62" t="s">
        <v>16103</v>
      </c>
      <c r="O311" s="52" t="s">
        <v>16078</v>
      </c>
      <c r="P311" s="52">
        <v>1368</v>
      </c>
      <c r="Q311" s="52">
        <v>27</v>
      </c>
      <c r="R311" s="52" t="s">
        <v>15819</v>
      </c>
      <c r="S311" s="49" t="s">
        <v>21334</v>
      </c>
      <c r="V311" s="50" t="s">
        <v>17314</v>
      </c>
      <c r="W311" s="50" t="s">
        <v>17408</v>
      </c>
      <c r="X311" s="50" t="s">
        <v>14742</v>
      </c>
      <c r="Y311" s="70" t="s">
        <v>17320</v>
      </c>
      <c r="Z311" s="53">
        <v>15300</v>
      </c>
    </row>
    <row r="312" spans="1:26" s="49" customFormat="1" x14ac:dyDescent="0.25">
      <c r="A312" s="73">
        <v>691006237</v>
      </c>
      <c r="B312" s="73">
        <f t="shared" si="12"/>
        <v>691006237</v>
      </c>
      <c r="C312" s="73" t="s">
        <v>16104</v>
      </c>
      <c r="D312" s="68">
        <v>1</v>
      </c>
      <c r="E312" s="48">
        <f t="shared" si="13"/>
        <v>2616289</v>
      </c>
      <c r="F312" s="57" t="s">
        <v>9</v>
      </c>
      <c r="G312" s="57" t="s">
        <v>15818</v>
      </c>
      <c r="H312" s="51">
        <v>25</v>
      </c>
      <c r="I312" s="51" t="s">
        <v>17309</v>
      </c>
      <c r="J312" s="69">
        <v>27.49</v>
      </c>
      <c r="K312" s="69">
        <f t="shared" si="14"/>
        <v>687.25</v>
      </c>
      <c r="L312" s="90">
        <v>25</v>
      </c>
      <c r="M312" s="51">
        <f>VLOOKUP(A:A,'[1]Příloha k protokolu'!$F:$J,5,0)</f>
        <v>0</v>
      </c>
      <c r="N312" s="62" t="s">
        <v>16105</v>
      </c>
      <c r="O312" s="52" t="s">
        <v>73</v>
      </c>
      <c r="P312" s="52">
        <v>445</v>
      </c>
      <c r="Q312" s="52"/>
      <c r="R312" s="52" t="s">
        <v>15819</v>
      </c>
      <c r="S312" s="49" t="s">
        <v>21334</v>
      </c>
      <c r="V312" s="50" t="s">
        <v>17314</v>
      </c>
      <c r="W312" s="50" t="s">
        <v>17408</v>
      </c>
      <c r="X312" s="50" t="s">
        <v>14742</v>
      </c>
      <c r="Y312" s="70" t="s">
        <v>17320</v>
      </c>
      <c r="Z312" s="53">
        <v>15600</v>
      </c>
    </row>
    <row r="313" spans="1:26" s="49" customFormat="1" ht="30" x14ac:dyDescent="0.25">
      <c r="A313" s="73">
        <v>600021114</v>
      </c>
      <c r="B313" s="73">
        <f t="shared" si="12"/>
        <v>600021114</v>
      </c>
      <c r="C313" s="73" t="s">
        <v>16106</v>
      </c>
      <c r="D313" s="68">
        <v>1</v>
      </c>
      <c r="E313" s="48">
        <f t="shared" si="13"/>
        <v>68379919</v>
      </c>
      <c r="F313" s="57" t="s">
        <v>9</v>
      </c>
      <c r="G313" s="57" t="s">
        <v>16107</v>
      </c>
      <c r="H313" s="51">
        <v>275</v>
      </c>
      <c r="I313" s="51" t="s">
        <v>17309</v>
      </c>
      <c r="J313" s="69">
        <v>27.49</v>
      </c>
      <c r="K313" s="69">
        <f t="shared" si="14"/>
        <v>7559.75</v>
      </c>
      <c r="L313" s="90">
        <v>275</v>
      </c>
      <c r="M313" s="51">
        <f>VLOOKUP(A:A,'[1]Příloha k protokolu'!$F:$J,5,0)</f>
        <v>0</v>
      </c>
      <c r="N313" s="62" t="s">
        <v>16108</v>
      </c>
      <c r="O313" s="52" t="s">
        <v>16109</v>
      </c>
      <c r="P313" s="52">
        <v>649</v>
      </c>
      <c r="Q313" s="52">
        <v>3</v>
      </c>
      <c r="R313" s="52" t="s">
        <v>16110</v>
      </c>
      <c r="S313" s="49" t="s">
        <v>21333</v>
      </c>
      <c r="V313" s="50" t="s">
        <v>17314</v>
      </c>
      <c r="W313" s="50" t="s">
        <v>17417</v>
      </c>
      <c r="X313" s="50" t="s">
        <v>14738</v>
      </c>
      <c r="Y313" s="70" t="s">
        <v>17320</v>
      </c>
      <c r="Z313" s="53">
        <v>16300</v>
      </c>
    </row>
    <row r="314" spans="1:26" s="49" customFormat="1" x14ac:dyDescent="0.25">
      <c r="A314" s="73">
        <v>600005593</v>
      </c>
      <c r="B314" s="73">
        <f t="shared" si="12"/>
        <v>600005593</v>
      </c>
      <c r="C314" s="73" t="s">
        <v>16111</v>
      </c>
      <c r="D314" s="68">
        <v>1</v>
      </c>
      <c r="E314" s="48">
        <f t="shared" si="13"/>
        <v>25058843</v>
      </c>
      <c r="F314" s="57" t="s">
        <v>9</v>
      </c>
      <c r="G314" s="57" t="s">
        <v>16107</v>
      </c>
      <c r="H314" s="51">
        <v>300</v>
      </c>
      <c r="I314" s="51" t="s">
        <v>17309</v>
      </c>
      <c r="J314" s="69">
        <v>27.49</v>
      </c>
      <c r="K314" s="69">
        <f t="shared" si="14"/>
        <v>8247</v>
      </c>
      <c r="L314" s="90">
        <v>300</v>
      </c>
      <c r="M314" s="51">
        <f>VLOOKUP(A:A,'[1]Příloha k protokolu'!$F:$J,5,0)</f>
        <v>0</v>
      </c>
      <c r="N314" s="62" t="s">
        <v>16112</v>
      </c>
      <c r="O314" s="52" t="s">
        <v>86</v>
      </c>
      <c r="P314" s="52">
        <v>1111</v>
      </c>
      <c r="Q314" s="52">
        <v>19</v>
      </c>
      <c r="R314" s="52" t="s">
        <v>16110</v>
      </c>
      <c r="S314" s="49" t="s">
        <v>21334</v>
      </c>
      <c r="V314" s="50" t="s">
        <v>17314</v>
      </c>
      <c r="W314" s="50" t="s">
        <v>17417</v>
      </c>
      <c r="X314" s="50" t="s">
        <v>14742</v>
      </c>
      <c r="Y314" s="70" t="s">
        <v>17320</v>
      </c>
      <c r="Z314" s="53">
        <v>16300</v>
      </c>
    </row>
    <row r="315" spans="1:26" s="49" customFormat="1" x14ac:dyDescent="0.25">
      <c r="A315" s="73">
        <v>600006158</v>
      </c>
      <c r="B315" s="73">
        <f t="shared" si="12"/>
        <v>600006158</v>
      </c>
      <c r="C315" s="73" t="s">
        <v>17418</v>
      </c>
      <c r="D315" s="68">
        <v>1</v>
      </c>
      <c r="E315" s="48">
        <f t="shared" si="13"/>
        <v>48589373</v>
      </c>
      <c r="F315" s="57" t="s">
        <v>9</v>
      </c>
      <c r="G315" s="57" t="s">
        <v>16107</v>
      </c>
      <c r="H315" s="51">
        <v>200</v>
      </c>
      <c r="I315" s="51" t="s">
        <v>17309</v>
      </c>
      <c r="J315" s="69">
        <v>27.49</v>
      </c>
      <c r="K315" s="69">
        <f t="shared" si="14"/>
        <v>5498</v>
      </c>
      <c r="L315" s="90">
        <v>200</v>
      </c>
      <c r="M315" s="51">
        <f>VLOOKUP(A:A,'[1]Příloha k protokolu'!$F:$J,5,0)</f>
        <v>0</v>
      </c>
      <c r="N315" s="62" t="s">
        <v>17419</v>
      </c>
      <c r="O315" s="52" t="s">
        <v>17420</v>
      </c>
      <c r="P315" s="52">
        <v>68</v>
      </c>
      <c r="Q315" s="52">
        <v>54</v>
      </c>
      <c r="R315" s="52" t="s">
        <v>16110</v>
      </c>
      <c r="S315" s="49" t="s">
        <v>21334</v>
      </c>
      <c r="V315" s="50" t="s">
        <v>17314</v>
      </c>
      <c r="W315" s="50" t="s">
        <v>17417</v>
      </c>
      <c r="X315" s="50" t="s">
        <v>14742</v>
      </c>
      <c r="Y315" s="70" t="s">
        <v>17320</v>
      </c>
      <c r="Z315" s="53">
        <v>16300</v>
      </c>
    </row>
    <row r="316" spans="1:26" s="49" customFormat="1" ht="30" x14ac:dyDescent="0.25">
      <c r="A316" s="73">
        <v>600038530</v>
      </c>
      <c r="B316" s="73">
        <f t="shared" si="12"/>
        <v>600038530</v>
      </c>
      <c r="C316" s="73" t="s">
        <v>16113</v>
      </c>
      <c r="D316" s="68">
        <v>1</v>
      </c>
      <c r="E316" s="48">
        <f t="shared" si="13"/>
        <v>70845905</v>
      </c>
      <c r="F316" s="57" t="s">
        <v>9</v>
      </c>
      <c r="G316" s="57" t="s">
        <v>15818</v>
      </c>
      <c r="H316" s="51">
        <v>700</v>
      </c>
      <c r="I316" s="51" t="s">
        <v>17309</v>
      </c>
      <c r="J316" s="69">
        <v>27.49</v>
      </c>
      <c r="K316" s="69">
        <f t="shared" si="14"/>
        <v>19243</v>
      </c>
      <c r="L316" s="90">
        <v>700</v>
      </c>
      <c r="M316" s="51">
        <f>VLOOKUP(A:A,'[1]Příloha k protokolu'!$F:$J,5,0)</f>
        <v>0</v>
      </c>
      <c r="N316" s="62" t="s">
        <v>16114</v>
      </c>
      <c r="O316" s="52" t="s">
        <v>16115</v>
      </c>
      <c r="P316" s="52">
        <v>328</v>
      </c>
      <c r="Q316" s="52">
        <v>35</v>
      </c>
      <c r="R316" s="52" t="s">
        <v>15819</v>
      </c>
      <c r="S316" s="49" t="s">
        <v>21333</v>
      </c>
      <c r="V316" s="50" t="s">
        <v>17421</v>
      </c>
      <c r="W316" s="50" t="s">
        <v>17417</v>
      </c>
      <c r="X316" s="50" t="s">
        <v>14740</v>
      </c>
      <c r="Y316" s="70" t="s">
        <v>17320</v>
      </c>
      <c r="Z316" s="53">
        <v>15521</v>
      </c>
    </row>
    <row r="317" spans="1:26" s="49" customFormat="1" x14ac:dyDescent="0.25">
      <c r="A317" s="73">
        <v>600038572</v>
      </c>
      <c r="B317" s="73">
        <f t="shared" si="12"/>
        <v>600038572</v>
      </c>
      <c r="C317" s="73" t="s">
        <v>16116</v>
      </c>
      <c r="D317" s="68">
        <v>1</v>
      </c>
      <c r="E317" s="48">
        <f t="shared" si="13"/>
        <v>70974152</v>
      </c>
      <c r="F317" s="57" t="s">
        <v>9</v>
      </c>
      <c r="G317" s="57" t="s">
        <v>16107</v>
      </c>
      <c r="H317" s="51">
        <v>75</v>
      </c>
      <c r="I317" s="51" t="s">
        <v>17309</v>
      </c>
      <c r="J317" s="69">
        <v>27.49</v>
      </c>
      <c r="K317" s="69">
        <f t="shared" si="14"/>
        <v>2061.75</v>
      </c>
      <c r="L317" s="90">
        <v>75</v>
      </c>
      <c r="M317" s="51">
        <f>VLOOKUP(A:A,'[1]Příloha k protokolu'!$F:$J,5,0)</f>
        <v>0</v>
      </c>
      <c r="N317" s="62" t="s">
        <v>16117</v>
      </c>
      <c r="O317" s="52" t="s">
        <v>16118</v>
      </c>
      <c r="P317" s="52">
        <v>1176</v>
      </c>
      <c r="Q317" s="52">
        <v>23</v>
      </c>
      <c r="R317" s="52" t="s">
        <v>16110</v>
      </c>
      <c r="S317" s="49" t="s">
        <v>21333</v>
      </c>
      <c r="V317" s="50" t="s">
        <v>17421</v>
      </c>
      <c r="W317" s="50" t="s">
        <v>17417</v>
      </c>
      <c r="X317" s="50" t="s">
        <v>14740</v>
      </c>
      <c r="Y317" s="70" t="s">
        <v>17320</v>
      </c>
      <c r="Z317" s="53">
        <v>16300</v>
      </c>
    </row>
    <row r="318" spans="1:26" s="49" customFormat="1" x14ac:dyDescent="0.25">
      <c r="A318" s="73">
        <v>600038599</v>
      </c>
      <c r="B318" s="73">
        <f t="shared" si="12"/>
        <v>600038599</v>
      </c>
      <c r="C318" s="73" t="s">
        <v>16119</v>
      </c>
      <c r="D318" s="68">
        <v>1</v>
      </c>
      <c r="E318" s="48">
        <f t="shared" si="13"/>
        <v>70974144</v>
      </c>
      <c r="F318" s="57" t="s">
        <v>9</v>
      </c>
      <c r="G318" s="57" t="s">
        <v>16107</v>
      </c>
      <c r="H318" s="51">
        <v>50</v>
      </c>
      <c r="I318" s="51" t="s">
        <v>17309</v>
      </c>
      <c r="J318" s="69">
        <v>27.49</v>
      </c>
      <c r="K318" s="69">
        <f t="shared" si="14"/>
        <v>1374.5</v>
      </c>
      <c r="L318" s="90">
        <v>50</v>
      </c>
      <c r="M318" s="51">
        <f>VLOOKUP(A:A,'[1]Příloha k protokolu'!$F:$J,5,0)</f>
        <v>0</v>
      </c>
      <c r="N318" s="62" t="s">
        <v>16120</v>
      </c>
      <c r="O318" s="52" t="s">
        <v>16121</v>
      </c>
      <c r="P318" s="52">
        <v>1123</v>
      </c>
      <c r="Q318" s="52">
        <v>1</v>
      </c>
      <c r="R318" s="52" t="s">
        <v>16110</v>
      </c>
      <c r="S318" s="49" t="s">
        <v>21333</v>
      </c>
      <c r="V318" s="50" t="s">
        <v>17421</v>
      </c>
      <c r="W318" s="50" t="s">
        <v>17417</v>
      </c>
      <c r="X318" s="50" t="s">
        <v>14740</v>
      </c>
      <c r="Y318" s="70" t="s">
        <v>17320</v>
      </c>
      <c r="Z318" s="53">
        <v>16300</v>
      </c>
    </row>
    <row r="319" spans="1:26" s="49" customFormat="1" ht="30" x14ac:dyDescent="0.25">
      <c r="A319" s="73">
        <v>600038629</v>
      </c>
      <c r="B319" s="73">
        <f t="shared" si="12"/>
        <v>600038629</v>
      </c>
      <c r="C319" s="73" t="s">
        <v>16122</v>
      </c>
      <c r="D319" s="68">
        <v>1</v>
      </c>
      <c r="E319" s="48">
        <f t="shared" si="13"/>
        <v>70974161</v>
      </c>
      <c r="F319" s="57" t="s">
        <v>9</v>
      </c>
      <c r="G319" s="57" t="s">
        <v>16107</v>
      </c>
      <c r="H319" s="51">
        <v>100</v>
      </c>
      <c r="I319" s="51" t="s">
        <v>17309</v>
      </c>
      <c r="J319" s="69">
        <v>27.49</v>
      </c>
      <c r="K319" s="69">
        <f t="shared" si="14"/>
        <v>2749</v>
      </c>
      <c r="L319" s="90">
        <v>100</v>
      </c>
      <c r="M319" s="51">
        <f>VLOOKUP(A:A,'[1]Příloha k protokolu'!$F:$J,5,0)</f>
        <v>0</v>
      </c>
      <c r="N319" s="62" t="s">
        <v>16123</v>
      </c>
      <c r="O319" s="52" t="s">
        <v>16124</v>
      </c>
      <c r="P319" s="52">
        <v>1030</v>
      </c>
      <c r="Q319" s="52">
        <v>3</v>
      </c>
      <c r="R319" s="52" t="s">
        <v>16110</v>
      </c>
      <c r="S319" s="49" t="s">
        <v>21333</v>
      </c>
      <c r="V319" s="50" t="s">
        <v>17421</v>
      </c>
      <c r="W319" s="50" t="s">
        <v>17417</v>
      </c>
      <c r="X319" s="50" t="s">
        <v>14740</v>
      </c>
      <c r="Y319" s="70" t="s">
        <v>17320</v>
      </c>
      <c r="Z319" s="53">
        <v>16300</v>
      </c>
    </row>
    <row r="320" spans="1:26" s="49" customFormat="1" x14ac:dyDescent="0.25">
      <c r="A320" s="73">
        <v>600038653</v>
      </c>
      <c r="B320" s="73">
        <f t="shared" si="12"/>
        <v>600038653</v>
      </c>
      <c r="C320" s="73" t="s">
        <v>16125</v>
      </c>
      <c r="D320" s="68">
        <v>1</v>
      </c>
      <c r="E320" s="48">
        <f t="shared" si="13"/>
        <v>70974179</v>
      </c>
      <c r="F320" s="57" t="s">
        <v>9</v>
      </c>
      <c r="G320" s="57" t="s">
        <v>16107</v>
      </c>
      <c r="H320" s="51">
        <v>25</v>
      </c>
      <c r="I320" s="51" t="s">
        <v>17309</v>
      </c>
      <c r="J320" s="69">
        <v>27.49</v>
      </c>
      <c r="K320" s="69">
        <f t="shared" si="14"/>
        <v>687.25</v>
      </c>
      <c r="L320" s="90">
        <v>25</v>
      </c>
      <c r="M320" s="51">
        <f>VLOOKUP(A:A,'[1]Příloha k protokolu'!$F:$J,5,0)</f>
        <v>0</v>
      </c>
      <c r="N320" s="62" t="s">
        <v>16126</v>
      </c>
      <c r="O320" s="52" t="s">
        <v>86</v>
      </c>
      <c r="P320" s="52">
        <v>1316</v>
      </c>
      <c r="Q320" s="52">
        <v>27</v>
      </c>
      <c r="R320" s="52" t="s">
        <v>16110</v>
      </c>
      <c r="S320" s="49" t="s">
        <v>21333</v>
      </c>
      <c r="V320" s="50" t="s">
        <v>17421</v>
      </c>
      <c r="W320" s="50" t="s">
        <v>17417</v>
      </c>
      <c r="X320" s="50" t="s">
        <v>14740</v>
      </c>
      <c r="Y320" s="70" t="s">
        <v>17320</v>
      </c>
      <c r="Z320" s="53">
        <v>16300</v>
      </c>
    </row>
    <row r="321" spans="1:26" s="49" customFormat="1" ht="30" x14ac:dyDescent="0.25">
      <c r="A321" s="73">
        <v>600039021</v>
      </c>
      <c r="B321" s="73">
        <f t="shared" si="12"/>
        <v>600039021</v>
      </c>
      <c r="C321" s="73" t="s">
        <v>16127</v>
      </c>
      <c r="D321" s="68">
        <v>1</v>
      </c>
      <c r="E321" s="48">
        <f t="shared" si="13"/>
        <v>48133876</v>
      </c>
      <c r="F321" s="57" t="s">
        <v>9</v>
      </c>
      <c r="G321" s="57" t="s">
        <v>16107</v>
      </c>
      <c r="H321" s="51">
        <v>2375</v>
      </c>
      <c r="I321" s="51" t="s">
        <v>17309</v>
      </c>
      <c r="J321" s="69">
        <v>27.49</v>
      </c>
      <c r="K321" s="69">
        <f t="shared" si="14"/>
        <v>65288.749999999993</v>
      </c>
      <c r="L321" s="90">
        <v>2375</v>
      </c>
      <c r="M321" s="51">
        <f>VLOOKUP(A:A,'[1]Příloha k protokolu'!$F:$J,5,0)</f>
        <v>0</v>
      </c>
      <c r="N321" s="62" t="s">
        <v>16128</v>
      </c>
      <c r="O321" s="52" t="s">
        <v>16118</v>
      </c>
      <c r="P321" s="52">
        <v>1139</v>
      </c>
      <c r="Q321" s="52">
        <v>19</v>
      </c>
      <c r="R321" s="52" t="s">
        <v>16110</v>
      </c>
      <c r="S321" s="49" t="s">
        <v>21333</v>
      </c>
      <c r="V321" s="50" t="s">
        <v>17421</v>
      </c>
      <c r="W321" s="50" t="s">
        <v>17417</v>
      </c>
      <c r="X321" s="50" t="s">
        <v>14740</v>
      </c>
      <c r="Y321" s="70" t="s">
        <v>17320</v>
      </c>
      <c r="Z321" s="53">
        <v>16300</v>
      </c>
    </row>
    <row r="322" spans="1:26" s="49" customFormat="1" ht="30" x14ac:dyDescent="0.25">
      <c r="A322" s="73">
        <v>600039234</v>
      </c>
      <c r="B322" s="73">
        <f t="shared" si="12"/>
        <v>600039234</v>
      </c>
      <c r="C322" s="73" t="s">
        <v>16129</v>
      </c>
      <c r="D322" s="68">
        <v>1</v>
      </c>
      <c r="E322" s="48">
        <f t="shared" si="13"/>
        <v>48133884</v>
      </c>
      <c r="F322" s="57" t="s">
        <v>9</v>
      </c>
      <c r="G322" s="57" t="s">
        <v>16107</v>
      </c>
      <c r="H322" s="51">
        <v>1275</v>
      </c>
      <c r="I322" s="51" t="s">
        <v>17309</v>
      </c>
      <c r="J322" s="69">
        <v>27.49</v>
      </c>
      <c r="K322" s="69">
        <f t="shared" si="14"/>
        <v>35049.75</v>
      </c>
      <c r="L322" s="90">
        <v>1275</v>
      </c>
      <c r="M322" s="51">
        <f>VLOOKUP(A:A,'[1]Příloha k protokolu'!$F:$J,5,0)</f>
        <v>0</v>
      </c>
      <c r="N322" s="62" t="s">
        <v>16130</v>
      </c>
      <c r="O322" s="52" t="s">
        <v>86</v>
      </c>
      <c r="P322" s="52">
        <v>1111</v>
      </c>
      <c r="Q322" s="52">
        <v>19</v>
      </c>
      <c r="R322" s="52" t="s">
        <v>16110</v>
      </c>
      <c r="S322" s="49" t="s">
        <v>21333</v>
      </c>
      <c r="V322" s="50" t="s">
        <v>17421</v>
      </c>
      <c r="W322" s="50" t="s">
        <v>17417</v>
      </c>
      <c r="X322" s="50" t="s">
        <v>14740</v>
      </c>
      <c r="Y322" s="70" t="s">
        <v>17320</v>
      </c>
      <c r="Z322" s="53">
        <v>16300</v>
      </c>
    </row>
    <row r="323" spans="1:26" s="49" customFormat="1" x14ac:dyDescent="0.25">
      <c r="A323" s="73">
        <v>661000168</v>
      </c>
      <c r="B323" s="73">
        <f t="shared" si="12"/>
        <v>661000168</v>
      </c>
      <c r="C323" s="73" t="s">
        <v>17422</v>
      </c>
      <c r="D323" s="68">
        <v>1</v>
      </c>
      <c r="E323" s="48">
        <f t="shared" si="13"/>
        <v>75031370</v>
      </c>
      <c r="F323" s="57" t="s">
        <v>9</v>
      </c>
      <c r="G323" s="57" t="s">
        <v>15926</v>
      </c>
      <c r="H323" s="51">
        <v>50</v>
      </c>
      <c r="I323" s="51" t="s">
        <v>17309</v>
      </c>
      <c r="J323" s="69">
        <v>27.49</v>
      </c>
      <c r="K323" s="69">
        <f t="shared" si="14"/>
        <v>1374.5</v>
      </c>
      <c r="L323" s="90">
        <v>50</v>
      </c>
      <c r="M323" s="51">
        <f>VLOOKUP(A:A,'[1]Příloha k protokolu'!$F:$J,5,0)</f>
        <v>0</v>
      </c>
      <c r="N323" s="62" t="s">
        <v>17423</v>
      </c>
      <c r="O323" s="52" t="s">
        <v>17424</v>
      </c>
      <c r="P323" s="52">
        <v>830</v>
      </c>
      <c r="Q323" s="52">
        <v>11</v>
      </c>
      <c r="R323" s="52" t="s">
        <v>15929</v>
      </c>
      <c r="S323" s="49" t="s">
        <v>21333</v>
      </c>
      <c r="V323" s="50" t="s">
        <v>17425</v>
      </c>
      <c r="W323" s="50" t="s">
        <v>17426</v>
      </c>
      <c r="X323" s="50" t="s">
        <v>14740</v>
      </c>
      <c r="Y323" s="70" t="s">
        <v>17320</v>
      </c>
      <c r="Z323" s="53">
        <v>19600</v>
      </c>
    </row>
    <row r="324" spans="1:26" s="49" customFormat="1" ht="30" x14ac:dyDescent="0.25">
      <c r="A324" s="73">
        <v>600006433</v>
      </c>
      <c r="B324" s="73">
        <f t="shared" ref="B324:B387" si="15">A324/1</f>
        <v>600006433</v>
      </c>
      <c r="C324" s="73" t="s">
        <v>16131</v>
      </c>
      <c r="D324" s="68">
        <v>1</v>
      </c>
      <c r="E324" s="48">
        <f t="shared" ref="E324:E387" si="16">C324/1</f>
        <v>638871</v>
      </c>
      <c r="F324" s="57" t="s">
        <v>9</v>
      </c>
      <c r="G324" s="57" t="s">
        <v>15926</v>
      </c>
      <c r="H324" s="51">
        <v>800</v>
      </c>
      <c r="I324" s="51" t="s">
        <v>17309</v>
      </c>
      <c r="J324" s="69">
        <v>27.49</v>
      </c>
      <c r="K324" s="69">
        <f t="shared" ref="K324:K387" si="17">H324*J324</f>
        <v>21992</v>
      </c>
      <c r="L324" s="90">
        <v>800</v>
      </c>
      <c r="M324" s="51">
        <f>VLOOKUP(A:A,'[1]Příloha k protokolu'!$F:$J,5,0)</f>
        <v>0</v>
      </c>
      <c r="N324" s="62" t="s">
        <v>16132</v>
      </c>
      <c r="O324" s="52" t="s">
        <v>16133</v>
      </c>
      <c r="P324" s="52">
        <v>623</v>
      </c>
      <c r="Q324" s="52">
        <v>9</v>
      </c>
      <c r="R324" s="52" t="s">
        <v>15929</v>
      </c>
      <c r="S324" s="49" t="s">
        <v>21333</v>
      </c>
      <c r="V324" s="50" t="s">
        <v>17314</v>
      </c>
      <c r="W324" s="50" t="s">
        <v>17426</v>
      </c>
      <c r="X324" s="50" t="s">
        <v>14738</v>
      </c>
      <c r="Y324" s="70" t="s">
        <v>17320</v>
      </c>
      <c r="Z324" s="53">
        <v>19600</v>
      </c>
    </row>
    <row r="325" spans="1:26" s="49" customFormat="1" x14ac:dyDescent="0.25">
      <c r="A325" s="73">
        <v>600006654</v>
      </c>
      <c r="B325" s="73">
        <f t="shared" si="15"/>
        <v>600006654</v>
      </c>
      <c r="C325" s="73" t="s">
        <v>17427</v>
      </c>
      <c r="D325" s="68">
        <v>1</v>
      </c>
      <c r="E325" s="48">
        <f t="shared" si="16"/>
        <v>25687344</v>
      </c>
      <c r="F325" s="57" t="s">
        <v>9</v>
      </c>
      <c r="G325" s="57" t="s">
        <v>15926</v>
      </c>
      <c r="H325" s="51">
        <v>625</v>
      </c>
      <c r="I325" s="51" t="s">
        <v>17309</v>
      </c>
      <c r="J325" s="69">
        <v>27.49</v>
      </c>
      <c r="K325" s="69">
        <f t="shared" si="17"/>
        <v>17181.25</v>
      </c>
      <c r="L325" s="90">
        <v>625</v>
      </c>
      <c r="M325" s="51">
        <f>VLOOKUP(A:A,'[1]Příloha k protokolu'!$F:$J,5,0)</f>
        <v>0</v>
      </c>
      <c r="N325" s="62" t="s">
        <v>17428</v>
      </c>
      <c r="O325" s="52" t="s">
        <v>17429</v>
      </c>
      <c r="P325" s="52">
        <v>695</v>
      </c>
      <c r="Q325" s="52"/>
      <c r="R325" s="52" t="s">
        <v>15929</v>
      </c>
      <c r="S325" s="49" t="s">
        <v>21334</v>
      </c>
      <c r="V325" s="50" t="s">
        <v>17314</v>
      </c>
      <c r="W325" s="50" t="s">
        <v>17426</v>
      </c>
      <c r="X325" s="50" t="s">
        <v>14742</v>
      </c>
      <c r="Y325" s="70" t="s">
        <v>17320</v>
      </c>
      <c r="Z325" s="53">
        <v>19900</v>
      </c>
    </row>
    <row r="326" spans="1:26" s="49" customFormat="1" x14ac:dyDescent="0.25">
      <c r="A326" s="73">
        <v>600006131</v>
      </c>
      <c r="B326" s="73">
        <f t="shared" si="15"/>
        <v>600006131</v>
      </c>
      <c r="C326" s="73" t="s">
        <v>16134</v>
      </c>
      <c r="D326" s="68">
        <v>1</v>
      </c>
      <c r="E326" s="48">
        <f t="shared" si="16"/>
        <v>61387835</v>
      </c>
      <c r="F326" s="57" t="s">
        <v>9</v>
      </c>
      <c r="G326" s="57" t="s">
        <v>15926</v>
      </c>
      <c r="H326" s="51">
        <v>0</v>
      </c>
      <c r="I326" s="51" t="s">
        <v>17320</v>
      </c>
      <c r="J326" s="69">
        <v>27.49</v>
      </c>
      <c r="K326" s="69">
        <f t="shared" si="17"/>
        <v>0</v>
      </c>
      <c r="L326" s="90">
        <v>0</v>
      </c>
      <c r="M326" s="51"/>
      <c r="N326" s="62" t="s">
        <v>16135</v>
      </c>
      <c r="O326" s="52" t="s">
        <v>16136</v>
      </c>
      <c r="P326" s="52">
        <v>100</v>
      </c>
      <c r="Q326" s="52">
        <v>2</v>
      </c>
      <c r="R326" s="52" t="s">
        <v>15929</v>
      </c>
      <c r="S326" s="49" t="s">
        <v>21333</v>
      </c>
      <c r="V326" s="50" t="s">
        <v>17314</v>
      </c>
      <c r="W326" s="50" t="s">
        <v>17426</v>
      </c>
      <c r="X326" s="50" t="s">
        <v>14738</v>
      </c>
      <c r="Y326" s="70">
        <v>44340</v>
      </c>
      <c r="Z326" s="53">
        <v>19600</v>
      </c>
    </row>
    <row r="327" spans="1:26" s="49" customFormat="1" x14ac:dyDescent="0.25">
      <c r="A327" s="73">
        <v>600040453</v>
      </c>
      <c r="B327" s="73">
        <f t="shared" si="15"/>
        <v>600040453</v>
      </c>
      <c r="C327" s="73" t="s">
        <v>16137</v>
      </c>
      <c r="D327" s="68">
        <v>1</v>
      </c>
      <c r="E327" s="48">
        <f t="shared" si="16"/>
        <v>63832151</v>
      </c>
      <c r="F327" s="57" t="s">
        <v>9</v>
      </c>
      <c r="G327" s="57" t="s">
        <v>15926</v>
      </c>
      <c r="H327" s="51">
        <v>1225</v>
      </c>
      <c r="I327" s="51" t="s">
        <v>17309</v>
      </c>
      <c r="J327" s="69">
        <v>27.49</v>
      </c>
      <c r="K327" s="69">
        <f t="shared" si="17"/>
        <v>33675.25</v>
      </c>
      <c r="L327" s="90">
        <v>1225</v>
      </c>
      <c r="M327" s="51">
        <f>VLOOKUP(A:A,'[1]Příloha k protokolu'!$F:$J,5,0)</f>
        <v>0</v>
      </c>
      <c r="N327" s="62" t="s">
        <v>16138</v>
      </c>
      <c r="O327" s="52" t="s">
        <v>16139</v>
      </c>
      <c r="P327" s="52">
        <v>462</v>
      </c>
      <c r="Q327" s="52"/>
      <c r="R327" s="52" t="s">
        <v>15929</v>
      </c>
      <c r="S327" s="49" t="s">
        <v>21333</v>
      </c>
      <c r="V327" s="50" t="s">
        <v>17425</v>
      </c>
      <c r="W327" s="50" t="s">
        <v>17426</v>
      </c>
      <c r="X327" s="50" t="s">
        <v>14740</v>
      </c>
      <c r="Y327" s="70" t="s">
        <v>17320</v>
      </c>
      <c r="Z327" s="53">
        <v>19900</v>
      </c>
    </row>
    <row r="328" spans="1:26" s="49" customFormat="1" x14ac:dyDescent="0.25">
      <c r="A328" s="73">
        <v>600039994</v>
      </c>
      <c r="B328" s="73">
        <f t="shared" si="15"/>
        <v>600039994</v>
      </c>
      <c r="C328" s="73" t="s">
        <v>16140</v>
      </c>
      <c r="D328" s="68">
        <v>1</v>
      </c>
      <c r="E328" s="48">
        <f t="shared" si="16"/>
        <v>70883394</v>
      </c>
      <c r="F328" s="57" t="s">
        <v>9</v>
      </c>
      <c r="G328" s="57" t="s">
        <v>15926</v>
      </c>
      <c r="H328" s="51">
        <v>0</v>
      </c>
      <c r="I328" s="51" t="s">
        <v>17309</v>
      </c>
      <c r="J328" s="69">
        <v>27.49</v>
      </c>
      <c r="K328" s="69">
        <f t="shared" si="17"/>
        <v>0</v>
      </c>
      <c r="L328" s="90">
        <v>50</v>
      </c>
      <c r="M328" s="51">
        <f>VLOOKUP(A:A,'[1]Příloha k protokolu'!$F:$J,5,0)</f>
        <v>50</v>
      </c>
      <c r="N328" s="62" t="s">
        <v>16141</v>
      </c>
      <c r="O328" s="52" t="s">
        <v>114</v>
      </c>
      <c r="P328" s="52">
        <v>514</v>
      </c>
      <c r="Q328" s="52"/>
      <c r="R328" s="52" t="s">
        <v>15929</v>
      </c>
      <c r="S328" s="49" t="s">
        <v>21333</v>
      </c>
      <c r="V328" s="50" t="s">
        <v>17425</v>
      </c>
      <c r="W328" s="50" t="s">
        <v>17426</v>
      </c>
      <c r="X328" s="50" t="s">
        <v>14740</v>
      </c>
      <c r="Y328" s="70" t="s">
        <v>17320</v>
      </c>
      <c r="Z328" s="53">
        <v>19900</v>
      </c>
    </row>
    <row r="329" spans="1:26" s="49" customFormat="1" x14ac:dyDescent="0.25">
      <c r="A329" s="73">
        <v>600040399</v>
      </c>
      <c r="B329" s="73">
        <f t="shared" si="15"/>
        <v>600040399</v>
      </c>
      <c r="C329" s="73" t="s">
        <v>16142</v>
      </c>
      <c r="D329" s="68">
        <v>1</v>
      </c>
      <c r="E329" s="48">
        <f t="shared" si="16"/>
        <v>60445939</v>
      </c>
      <c r="F329" s="57" t="s">
        <v>9</v>
      </c>
      <c r="G329" s="57" t="s">
        <v>15926</v>
      </c>
      <c r="H329" s="51">
        <v>1125</v>
      </c>
      <c r="I329" s="51" t="s">
        <v>17309</v>
      </c>
      <c r="J329" s="69">
        <v>27.49</v>
      </c>
      <c r="K329" s="69">
        <f t="shared" si="17"/>
        <v>30926.25</v>
      </c>
      <c r="L329" s="90">
        <v>1125</v>
      </c>
      <c r="M329" s="51">
        <f>VLOOKUP(A:A,'[1]Příloha k protokolu'!$F:$J,5,0)</f>
        <v>0</v>
      </c>
      <c r="N329" s="62" t="s">
        <v>16143</v>
      </c>
      <c r="O329" s="52" t="s">
        <v>16144</v>
      </c>
      <c r="P329" s="52">
        <v>525</v>
      </c>
      <c r="Q329" s="52"/>
      <c r="R329" s="52" t="s">
        <v>15929</v>
      </c>
      <c r="S329" s="49" t="s">
        <v>21333</v>
      </c>
      <c r="V329" s="50" t="s">
        <v>17425</v>
      </c>
      <c r="W329" s="50" t="s">
        <v>17426</v>
      </c>
      <c r="X329" s="50" t="s">
        <v>14740</v>
      </c>
      <c r="Y329" s="70" t="s">
        <v>17320</v>
      </c>
      <c r="Z329" s="53">
        <v>19900</v>
      </c>
    </row>
    <row r="330" spans="1:26" s="49" customFormat="1" ht="30" x14ac:dyDescent="0.25">
      <c r="A330" s="73">
        <v>600040500</v>
      </c>
      <c r="B330" s="73">
        <f t="shared" si="15"/>
        <v>600040500</v>
      </c>
      <c r="C330" s="73" t="s">
        <v>16145</v>
      </c>
      <c r="D330" s="68">
        <v>1</v>
      </c>
      <c r="E330" s="48">
        <f t="shared" si="16"/>
        <v>70918805</v>
      </c>
      <c r="F330" s="57" t="s">
        <v>9</v>
      </c>
      <c r="G330" s="57" t="s">
        <v>15926</v>
      </c>
      <c r="H330" s="51">
        <v>2425</v>
      </c>
      <c r="I330" s="51" t="s">
        <v>17309</v>
      </c>
      <c r="J330" s="69">
        <v>27.49</v>
      </c>
      <c r="K330" s="69">
        <f t="shared" si="17"/>
        <v>66663.25</v>
      </c>
      <c r="L330" s="90">
        <v>2425</v>
      </c>
      <c r="M330" s="51">
        <f>VLOOKUP(A:A,'[1]Příloha k protokolu'!$F:$J,5,0)</f>
        <v>0</v>
      </c>
      <c r="N330" s="62" t="s">
        <v>16146</v>
      </c>
      <c r="O330" s="52" t="s">
        <v>16147</v>
      </c>
      <c r="P330" s="52">
        <v>500</v>
      </c>
      <c r="Q330" s="52">
        <v>1</v>
      </c>
      <c r="R330" s="52" t="s">
        <v>15929</v>
      </c>
      <c r="S330" s="49" t="s">
        <v>21333</v>
      </c>
      <c r="V330" s="50" t="s">
        <v>17425</v>
      </c>
      <c r="W330" s="50" t="s">
        <v>17426</v>
      </c>
      <c r="X330" s="50" t="s">
        <v>14740</v>
      </c>
      <c r="Y330" s="70" t="s">
        <v>17320</v>
      </c>
      <c r="Z330" s="53">
        <v>19600</v>
      </c>
    </row>
    <row r="331" spans="1:26" s="49" customFormat="1" x14ac:dyDescent="0.25">
      <c r="A331" s="73">
        <v>600040623</v>
      </c>
      <c r="B331" s="73">
        <f t="shared" si="15"/>
        <v>600040623</v>
      </c>
      <c r="C331" s="73" t="s">
        <v>16148</v>
      </c>
      <c r="D331" s="68">
        <v>1</v>
      </c>
      <c r="E331" s="48">
        <f t="shared" si="16"/>
        <v>60446005</v>
      </c>
      <c r="F331" s="57" t="s">
        <v>9</v>
      </c>
      <c r="G331" s="57" t="s">
        <v>15926</v>
      </c>
      <c r="H331" s="51">
        <v>1100</v>
      </c>
      <c r="I331" s="51" t="s">
        <v>17309</v>
      </c>
      <c r="J331" s="69">
        <v>27.49</v>
      </c>
      <c r="K331" s="69">
        <f t="shared" si="17"/>
        <v>30239</v>
      </c>
      <c r="L331" s="90">
        <v>1100</v>
      </c>
      <c r="M331" s="51">
        <f>VLOOKUP(A:A,'[1]Příloha k protokolu'!$F:$J,5,0)</f>
        <v>0</v>
      </c>
      <c r="N331" s="62" t="s">
        <v>16149</v>
      </c>
      <c r="O331" s="52" t="s">
        <v>115</v>
      </c>
      <c r="P331" s="52">
        <v>350</v>
      </c>
      <c r="Q331" s="52"/>
      <c r="R331" s="52" t="s">
        <v>15929</v>
      </c>
      <c r="S331" s="49" t="s">
        <v>21333</v>
      </c>
      <c r="V331" s="50" t="s">
        <v>17425</v>
      </c>
      <c r="W331" s="50" t="s">
        <v>17426</v>
      </c>
      <c r="X331" s="50" t="s">
        <v>14740</v>
      </c>
      <c r="Y331" s="70" t="s">
        <v>17320</v>
      </c>
      <c r="Z331" s="53">
        <v>19900</v>
      </c>
    </row>
    <row r="332" spans="1:26" s="49" customFormat="1" x14ac:dyDescent="0.25">
      <c r="A332" s="73">
        <v>661000133</v>
      </c>
      <c r="B332" s="73">
        <f t="shared" si="15"/>
        <v>661000133</v>
      </c>
      <c r="C332" s="73" t="s">
        <v>16150</v>
      </c>
      <c r="D332" s="68">
        <v>1</v>
      </c>
      <c r="E332" s="48">
        <f t="shared" si="16"/>
        <v>75031388</v>
      </c>
      <c r="F332" s="57" t="s">
        <v>9</v>
      </c>
      <c r="G332" s="57" t="s">
        <v>15926</v>
      </c>
      <c r="H332" s="51">
        <v>25</v>
      </c>
      <c r="I332" s="51" t="s">
        <v>17309</v>
      </c>
      <c r="J332" s="69">
        <v>27.49</v>
      </c>
      <c r="K332" s="69">
        <f t="shared" si="17"/>
        <v>687.25</v>
      </c>
      <c r="L332" s="90">
        <v>25</v>
      </c>
      <c r="M332" s="51">
        <f>VLOOKUP(A:A,'[1]Příloha k protokolu'!$F:$J,5,0)</f>
        <v>0</v>
      </c>
      <c r="N332" s="62" t="s">
        <v>16151</v>
      </c>
      <c r="O332" s="52" t="s">
        <v>16152</v>
      </c>
      <c r="P332" s="52">
        <v>21</v>
      </c>
      <c r="Q332" s="52">
        <v>2</v>
      </c>
      <c r="R332" s="52" t="s">
        <v>15929</v>
      </c>
      <c r="S332" s="49" t="s">
        <v>21333</v>
      </c>
      <c r="V332" s="50" t="s">
        <v>17425</v>
      </c>
      <c r="W332" s="50" t="s">
        <v>17426</v>
      </c>
      <c r="X332" s="50" t="s">
        <v>14740</v>
      </c>
      <c r="Y332" s="70" t="s">
        <v>17320</v>
      </c>
      <c r="Z332" s="53">
        <v>19600</v>
      </c>
    </row>
    <row r="333" spans="1:26" s="49" customFormat="1" x14ac:dyDescent="0.25">
      <c r="A333" s="73">
        <v>661102769</v>
      </c>
      <c r="B333" s="73">
        <f t="shared" si="15"/>
        <v>661102769</v>
      </c>
      <c r="C333" s="73" t="s">
        <v>16153</v>
      </c>
      <c r="D333" s="68">
        <v>1</v>
      </c>
      <c r="E333" s="48">
        <f t="shared" si="16"/>
        <v>75116529</v>
      </c>
      <c r="F333" s="57" t="s">
        <v>9</v>
      </c>
      <c r="G333" s="57" t="s">
        <v>15926</v>
      </c>
      <c r="H333" s="51">
        <v>50</v>
      </c>
      <c r="I333" s="51" t="s">
        <v>17309</v>
      </c>
      <c r="J333" s="69">
        <v>27.49</v>
      </c>
      <c r="K333" s="69">
        <f t="shared" si="17"/>
        <v>1374.5</v>
      </c>
      <c r="L333" s="90">
        <v>50</v>
      </c>
      <c r="M333" s="51">
        <f>VLOOKUP(A:A,'[1]Příloha k protokolu'!$F:$J,5,0)</f>
        <v>0</v>
      </c>
      <c r="N333" s="62" t="s">
        <v>16154</v>
      </c>
      <c r="O333" s="52" t="s">
        <v>16155</v>
      </c>
      <c r="P333" s="52">
        <v>936</v>
      </c>
      <c r="Q333" s="52">
        <v>28</v>
      </c>
      <c r="R333" s="52" t="s">
        <v>15929</v>
      </c>
      <c r="S333" s="49" t="s">
        <v>21333</v>
      </c>
      <c r="V333" s="50" t="s">
        <v>17425</v>
      </c>
      <c r="W333" s="50" t="s">
        <v>17426</v>
      </c>
      <c r="X333" s="50" t="s">
        <v>14740</v>
      </c>
      <c r="Y333" s="70" t="s">
        <v>17320</v>
      </c>
      <c r="Z333" s="53">
        <v>19600</v>
      </c>
    </row>
    <row r="334" spans="1:26" s="49" customFormat="1" x14ac:dyDescent="0.25">
      <c r="A334" s="73">
        <v>691001375</v>
      </c>
      <c r="B334" s="73">
        <f t="shared" si="15"/>
        <v>691001375</v>
      </c>
      <c r="C334" s="73" t="s">
        <v>16156</v>
      </c>
      <c r="D334" s="68">
        <v>1</v>
      </c>
      <c r="E334" s="48">
        <f t="shared" si="16"/>
        <v>29011647</v>
      </c>
      <c r="F334" s="57" t="s">
        <v>9</v>
      </c>
      <c r="G334" s="57" t="s">
        <v>15926</v>
      </c>
      <c r="H334" s="51">
        <v>75</v>
      </c>
      <c r="I334" s="51" t="s">
        <v>17309</v>
      </c>
      <c r="J334" s="69">
        <v>27.49</v>
      </c>
      <c r="K334" s="69">
        <f t="shared" si="17"/>
        <v>2061.75</v>
      </c>
      <c r="L334" s="90">
        <v>75</v>
      </c>
      <c r="M334" s="51">
        <f>VLOOKUP(A:A,'[1]Příloha k protokolu'!$F:$J,5,0)</f>
        <v>0</v>
      </c>
      <c r="N334" s="62" t="s">
        <v>16157</v>
      </c>
      <c r="O334" s="52" t="s">
        <v>16139</v>
      </c>
      <c r="P334" s="52">
        <v>462</v>
      </c>
      <c r="Q334" s="52"/>
      <c r="R334" s="52" t="s">
        <v>15929</v>
      </c>
      <c r="S334" s="49" t="s">
        <v>21333</v>
      </c>
      <c r="V334" s="50" t="s">
        <v>17425</v>
      </c>
      <c r="W334" s="50" t="s">
        <v>17426</v>
      </c>
      <c r="X334" s="50" t="s">
        <v>14740</v>
      </c>
      <c r="Y334" s="70" t="s">
        <v>17320</v>
      </c>
      <c r="Z334" s="53">
        <v>19900</v>
      </c>
    </row>
    <row r="335" spans="1:26" s="49" customFormat="1" ht="30" x14ac:dyDescent="0.25">
      <c r="A335" s="73">
        <v>691005095</v>
      </c>
      <c r="B335" s="73">
        <f t="shared" si="15"/>
        <v>691005095</v>
      </c>
      <c r="C335" s="73" t="s">
        <v>16158</v>
      </c>
      <c r="D335" s="68">
        <v>1</v>
      </c>
      <c r="E335" s="48">
        <f t="shared" si="16"/>
        <v>24215627</v>
      </c>
      <c r="F335" s="57" t="s">
        <v>9</v>
      </c>
      <c r="G335" s="57" t="s">
        <v>15926</v>
      </c>
      <c r="H335" s="51">
        <v>50</v>
      </c>
      <c r="I335" s="51" t="s">
        <v>17309</v>
      </c>
      <c r="J335" s="69">
        <v>27.49</v>
      </c>
      <c r="K335" s="69">
        <f t="shared" si="17"/>
        <v>1374.5</v>
      </c>
      <c r="L335" s="90">
        <v>50</v>
      </c>
      <c r="M335" s="51">
        <f>VLOOKUP(A:A,'[1]Příloha k protokolu'!$F:$J,5,0)</f>
        <v>0</v>
      </c>
      <c r="N335" s="62" t="s">
        <v>16159</v>
      </c>
      <c r="O335" s="52" t="s">
        <v>16160</v>
      </c>
      <c r="P335" s="52">
        <v>476</v>
      </c>
      <c r="Q335" s="52"/>
      <c r="R335" s="52" t="s">
        <v>15929</v>
      </c>
      <c r="S335" s="49" t="s">
        <v>21334</v>
      </c>
      <c r="V335" s="50" t="s">
        <v>17314</v>
      </c>
      <c r="W335" s="50" t="s">
        <v>17426</v>
      </c>
      <c r="X335" s="50" t="s">
        <v>14742</v>
      </c>
      <c r="Y335" s="70" t="s">
        <v>17320</v>
      </c>
      <c r="Z335" s="53">
        <v>19900</v>
      </c>
    </row>
    <row r="336" spans="1:26" s="49" customFormat="1" x14ac:dyDescent="0.25">
      <c r="A336" s="73">
        <v>691007039</v>
      </c>
      <c r="B336" s="73">
        <f t="shared" si="15"/>
        <v>691007039</v>
      </c>
      <c r="C336" s="73" t="s">
        <v>16161</v>
      </c>
      <c r="D336" s="68">
        <v>1</v>
      </c>
      <c r="E336" s="48">
        <f t="shared" si="16"/>
        <v>3012557</v>
      </c>
      <c r="F336" s="57" t="s">
        <v>9</v>
      </c>
      <c r="G336" s="57" t="s">
        <v>15926</v>
      </c>
      <c r="H336" s="51">
        <v>0</v>
      </c>
      <c r="I336" s="51" t="s">
        <v>17320</v>
      </c>
      <c r="J336" s="69">
        <v>27.49</v>
      </c>
      <c r="K336" s="69">
        <f t="shared" si="17"/>
        <v>0</v>
      </c>
      <c r="L336" s="90">
        <v>0</v>
      </c>
      <c r="M336" s="51"/>
      <c r="N336" s="62" t="s">
        <v>16162</v>
      </c>
      <c r="O336" s="52" t="s">
        <v>16163</v>
      </c>
      <c r="P336" s="52">
        <v>998</v>
      </c>
      <c r="Q336" s="52">
        <v>2</v>
      </c>
      <c r="R336" s="52" t="s">
        <v>15929</v>
      </c>
      <c r="S336" s="49" t="s">
        <v>21334</v>
      </c>
      <c r="V336" s="50" t="s">
        <v>17314</v>
      </c>
      <c r="W336" s="50" t="s">
        <v>17426</v>
      </c>
      <c r="X336" s="50" t="s">
        <v>14742</v>
      </c>
      <c r="Y336" s="70">
        <v>44326</v>
      </c>
      <c r="Z336" s="53">
        <v>19600</v>
      </c>
    </row>
    <row r="337" spans="1:26" s="49" customFormat="1" x14ac:dyDescent="0.25">
      <c r="A337" s="73">
        <v>691008531</v>
      </c>
      <c r="B337" s="73">
        <f t="shared" si="15"/>
        <v>691008531</v>
      </c>
      <c r="C337" s="73" t="s">
        <v>16164</v>
      </c>
      <c r="D337" s="68">
        <v>1</v>
      </c>
      <c r="E337" s="48">
        <f t="shared" si="16"/>
        <v>71294597</v>
      </c>
      <c r="F337" s="57" t="s">
        <v>9</v>
      </c>
      <c r="G337" s="57" t="s">
        <v>15926</v>
      </c>
      <c r="H337" s="51">
        <v>0</v>
      </c>
      <c r="I337" s="51" t="s">
        <v>17309</v>
      </c>
      <c r="J337" s="69">
        <v>27.49</v>
      </c>
      <c r="K337" s="69">
        <f t="shared" si="17"/>
        <v>0</v>
      </c>
      <c r="L337" s="90">
        <v>50</v>
      </c>
      <c r="M337" s="51">
        <f>VLOOKUP(A:A,'[1]Příloha k protokolu'!$F:$J,5,0)</f>
        <v>50</v>
      </c>
      <c r="N337" s="62" t="s">
        <v>16165</v>
      </c>
      <c r="O337" s="52" t="s">
        <v>16166</v>
      </c>
      <c r="P337" s="52">
        <v>587</v>
      </c>
      <c r="Q337" s="52"/>
      <c r="R337" s="52" t="s">
        <v>15929</v>
      </c>
      <c r="S337" s="49" t="s">
        <v>21333</v>
      </c>
      <c r="V337" s="50" t="s">
        <v>17425</v>
      </c>
      <c r="W337" s="50" t="s">
        <v>17426</v>
      </c>
      <c r="X337" s="50" t="s">
        <v>14740</v>
      </c>
      <c r="Y337" s="70" t="s">
        <v>17320</v>
      </c>
      <c r="Z337" s="53">
        <v>19900</v>
      </c>
    </row>
    <row r="338" spans="1:26" s="49" customFormat="1" ht="30" x14ac:dyDescent="0.25">
      <c r="A338" s="73">
        <v>600006590</v>
      </c>
      <c r="B338" s="73">
        <f t="shared" si="15"/>
        <v>600006590</v>
      </c>
      <c r="C338" s="73" t="s">
        <v>16167</v>
      </c>
      <c r="D338" s="68">
        <v>1</v>
      </c>
      <c r="E338" s="48">
        <f t="shared" si="16"/>
        <v>48114162</v>
      </c>
      <c r="F338" s="57" t="s">
        <v>9</v>
      </c>
      <c r="G338" s="57" t="s">
        <v>15926</v>
      </c>
      <c r="H338" s="51">
        <v>125</v>
      </c>
      <c r="I338" s="51" t="s">
        <v>17309</v>
      </c>
      <c r="J338" s="69">
        <v>27.49</v>
      </c>
      <c r="K338" s="69">
        <f t="shared" si="17"/>
        <v>3436.25</v>
      </c>
      <c r="L338" s="90">
        <v>125</v>
      </c>
      <c r="M338" s="51">
        <f>VLOOKUP(A:A,'[1]Příloha k protokolu'!$F:$J,5,0)</f>
        <v>0</v>
      </c>
      <c r="N338" s="62" t="s">
        <v>16168</v>
      </c>
      <c r="O338" s="52" t="s">
        <v>16169</v>
      </c>
      <c r="P338" s="52">
        <v>400</v>
      </c>
      <c r="Q338" s="52">
        <v>1</v>
      </c>
      <c r="R338" s="52" t="s">
        <v>15929</v>
      </c>
      <c r="S338" s="49" t="s">
        <v>21334</v>
      </c>
      <c r="V338" s="50" t="s">
        <v>17314</v>
      </c>
      <c r="W338" s="50" t="s">
        <v>17430</v>
      </c>
      <c r="X338" s="50" t="s">
        <v>14742</v>
      </c>
      <c r="Y338" s="70" t="s">
        <v>17320</v>
      </c>
      <c r="Z338" s="53">
        <v>19700</v>
      </c>
    </row>
    <row r="339" spans="1:26" s="49" customFormat="1" x14ac:dyDescent="0.25">
      <c r="A339" s="73">
        <v>600005836</v>
      </c>
      <c r="B339" s="73">
        <f t="shared" si="15"/>
        <v>600005836</v>
      </c>
      <c r="C339" s="73" t="s">
        <v>16170</v>
      </c>
      <c r="D339" s="68">
        <v>1</v>
      </c>
      <c r="E339" s="48">
        <f t="shared" si="16"/>
        <v>25603698</v>
      </c>
      <c r="F339" s="57" t="s">
        <v>9</v>
      </c>
      <c r="G339" s="57" t="s">
        <v>15926</v>
      </c>
      <c r="H339" s="51">
        <v>400</v>
      </c>
      <c r="I339" s="51" t="s">
        <v>17309</v>
      </c>
      <c r="J339" s="69">
        <v>27.49</v>
      </c>
      <c r="K339" s="69">
        <f t="shared" si="17"/>
        <v>10996</v>
      </c>
      <c r="L339" s="90">
        <v>400</v>
      </c>
      <c r="M339" s="51">
        <f>VLOOKUP(A:A,'[1]Příloha k protokolu'!$F:$J,5,0)</f>
        <v>0</v>
      </c>
      <c r="N339" s="62" t="s">
        <v>16171</v>
      </c>
      <c r="O339" s="52" t="s">
        <v>16172</v>
      </c>
      <c r="P339" s="52">
        <v>163</v>
      </c>
      <c r="Q339" s="52">
        <v>17</v>
      </c>
      <c r="R339" s="52" t="s">
        <v>15929</v>
      </c>
      <c r="S339" s="49" t="s">
        <v>21334</v>
      </c>
      <c r="V339" s="50" t="s">
        <v>17314</v>
      </c>
      <c r="W339" s="50" t="s">
        <v>17430</v>
      </c>
      <c r="X339" s="50" t="s">
        <v>14742</v>
      </c>
      <c r="Y339" s="70" t="s">
        <v>17320</v>
      </c>
      <c r="Z339" s="53">
        <v>19015</v>
      </c>
    </row>
    <row r="340" spans="1:26" s="49" customFormat="1" x14ac:dyDescent="0.25">
      <c r="A340" s="73">
        <v>600040224</v>
      </c>
      <c r="B340" s="73">
        <f t="shared" si="15"/>
        <v>600040224</v>
      </c>
      <c r="C340" s="73" t="s">
        <v>16173</v>
      </c>
      <c r="D340" s="68">
        <v>1</v>
      </c>
      <c r="E340" s="48">
        <f t="shared" si="16"/>
        <v>70987726</v>
      </c>
      <c r="F340" s="57" t="s">
        <v>9</v>
      </c>
      <c r="G340" s="57" t="s">
        <v>15926</v>
      </c>
      <c r="H340" s="51">
        <v>25</v>
      </c>
      <c r="I340" s="51" t="s">
        <v>17309</v>
      </c>
      <c r="J340" s="69">
        <v>27.49</v>
      </c>
      <c r="K340" s="69">
        <f t="shared" si="17"/>
        <v>687.25</v>
      </c>
      <c r="L340" s="90">
        <v>25</v>
      </c>
      <c r="M340" s="51">
        <f>VLOOKUP(A:A,'[1]Příloha k protokolu'!$F:$J,5,0)</f>
        <v>0</v>
      </c>
      <c r="N340" s="62" t="s">
        <v>16174</v>
      </c>
      <c r="O340" s="52" t="s">
        <v>16175</v>
      </c>
      <c r="P340" s="52">
        <v>385</v>
      </c>
      <c r="Q340" s="52"/>
      <c r="R340" s="52" t="s">
        <v>15929</v>
      </c>
      <c r="S340" s="49" t="s">
        <v>21333</v>
      </c>
      <c r="V340" s="50" t="s">
        <v>17431</v>
      </c>
      <c r="W340" s="50" t="s">
        <v>17430</v>
      </c>
      <c r="X340" s="50" t="s">
        <v>14740</v>
      </c>
      <c r="Y340" s="70" t="s">
        <v>17320</v>
      </c>
      <c r="Z340" s="53">
        <v>19015</v>
      </c>
    </row>
    <row r="341" spans="1:26" s="49" customFormat="1" x14ac:dyDescent="0.25">
      <c r="A341" s="73">
        <v>600040232</v>
      </c>
      <c r="B341" s="73">
        <f t="shared" si="15"/>
        <v>600040232</v>
      </c>
      <c r="C341" s="73" t="s">
        <v>16176</v>
      </c>
      <c r="D341" s="68">
        <v>1</v>
      </c>
      <c r="E341" s="48">
        <f t="shared" si="16"/>
        <v>70920290</v>
      </c>
      <c r="F341" s="57" t="s">
        <v>9</v>
      </c>
      <c r="G341" s="57" t="s">
        <v>15926</v>
      </c>
      <c r="H341" s="51">
        <v>50</v>
      </c>
      <c r="I341" s="51" t="s">
        <v>17309</v>
      </c>
      <c r="J341" s="69">
        <v>27.49</v>
      </c>
      <c r="K341" s="69">
        <f t="shared" si="17"/>
        <v>1374.5</v>
      </c>
      <c r="L341" s="90">
        <v>50</v>
      </c>
      <c r="M341" s="51">
        <f>VLOOKUP(A:A,'[1]Příloha k protokolu'!$F:$J,5,0)</f>
        <v>0</v>
      </c>
      <c r="N341" s="62" t="s">
        <v>16177</v>
      </c>
      <c r="O341" s="52" t="s">
        <v>16178</v>
      </c>
      <c r="P341" s="52">
        <v>731</v>
      </c>
      <c r="Q341" s="52">
        <v>6</v>
      </c>
      <c r="R341" s="52" t="s">
        <v>15929</v>
      </c>
      <c r="S341" s="49" t="s">
        <v>21333</v>
      </c>
      <c r="V341" s="50" t="s">
        <v>17431</v>
      </c>
      <c r="W341" s="50" t="s">
        <v>17430</v>
      </c>
      <c r="X341" s="50" t="s">
        <v>14740</v>
      </c>
      <c r="Y341" s="70" t="s">
        <v>17320</v>
      </c>
      <c r="Z341" s="53">
        <v>19700</v>
      </c>
    </row>
    <row r="342" spans="1:26" s="49" customFormat="1" x14ac:dyDescent="0.25">
      <c r="A342" s="73">
        <v>600040402</v>
      </c>
      <c r="B342" s="73">
        <f t="shared" si="15"/>
        <v>600040402</v>
      </c>
      <c r="C342" s="73" t="s">
        <v>16179</v>
      </c>
      <c r="D342" s="68">
        <v>1</v>
      </c>
      <c r="E342" s="48">
        <f t="shared" si="16"/>
        <v>60460865</v>
      </c>
      <c r="F342" s="57" t="s">
        <v>9</v>
      </c>
      <c r="G342" s="57" t="s">
        <v>15926</v>
      </c>
      <c r="H342" s="51">
        <v>0</v>
      </c>
      <c r="I342" s="51" t="s">
        <v>17320</v>
      </c>
      <c r="J342" s="69">
        <v>27.49</v>
      </c>
      <c r="K342" s="69">
        <f t="shared" si="17"/>
        <v>0</v>
      </c>
      <c r="L342" s="90">
        <v>0</v>
      </c>
      <c r="M342" s="51"/>
      <c r="N342" s="62" t="s">
        <v>16180</v>
      </c>
      <c r="O342" s="52" t="s">
        <v>16181</v>
      </c>
      <c r="P342" s="52">
        <v>340</v>
      </c>
      <c r="Q342" s="52"/>
      <c r="R342" s="52" t="s">
        <v>15929</v>
      </c>
      <c r="S342" s="49" t="s">
        <v>21333</v>
      </c>
      <c r="V342" s="50" t="s">
        <v>17431</v>
      </c>
      <c r="W342" s="50" t="s">
        <v>17430</v>
      </c>
      <c r="X342" s="50" t="s">
        <v>14740</v>
      </c>
      <c r="Y342" s="70">
        <v>44326</v>
      </c>
      <c r="Z342" s="53">
        <v>19017</v>
      </c>
    </row>
    <row r="343" spans="1:26" s="49" customFormat="1" x14ac:dyDescent="0.25">
      <c r="A343" s="73">
        <v>600040445</v>
      </c>
      <c r="B343" s="73">
        <f t="shared" si="15"/>
        <v>600040445</v>
      </c>
      <c r="C343" s="73" t="s">
        <v>16182</v>
      </c>
      <c r="D343" s="68">
        <v>1</v>
      </c>
      <c r="E343" s="48">
        <f t="shared" si="16"/>
        <v>61384780</v>
      </c>
      <c r="F343" s="57" t="s">
        <v>9</v>
      </c>
      <c r="G343" s="57" t="s">
        <v>15926</v>
      </c>
      <c r="H343" s="51">
        <v>0</v>
      </c>
      <c r="I343" s="51" t="s">
        <v>17320</v>
      </c>
      <c r="J343" s="69">
        <v>27.49</v>
      </c>
      <c r="K343" s="69">
        <f t="shared" si="17"/>
        <v>0</v>
      </c>
      <c r="L343" s="90">
        <v>0</v>
      </c>
      <c r="M343" s="51"/>
      <c r="N343" s="62" t="s">
        <v>16183</v>
      </c>
      <c r="O343" s="52" t="s">
        <v>116</v>
      </c>
      <c r="P343" s="52">
        <v>732</v>
      </c>
      <c r="Q343" s="52">
        <v>1</v>
      </c>
      <c r="R343" s="52" t="s">
        <v>15929</v>
      </c>
      <c r="S343" s="49" t="s">
        <v>21333</v>
      </c>
      <c r="V343" s="50" t="s">
        <v>17431</v>
      </c>
      <c r="W343" s="50" t="s">
        <v>17430</v>
      </c>
      <c r="X343" s="50" t="s">
        <v>14740</v>
      </c>
      <c r="Y343" s="70">
        <v>44333</v>
      </c>
      <c r="Z343" s="53">
        <v>19700</v>
      </c>
    </row>
    <row r="344" spans="1:26" s="49" customFormat="1" x14ac:dyDescent="0.25">
      <c r="A344" s="73">
        <v>600040615</v>
      </c>
      <c r="B344" s="73">
        <f t="shared" si="15"/>
        <v>600040615</v>
      </c>
      <c r="C344" s="73" t="s">
        <v>16184</v>
      </c>
      <c r="D344" s="68">
        <v>1</v>
      </c>
      <c r="E344" s="48">
        <f t="shared" si="16"/>
        <v>65992911</v>
      </c>
      <c r="F344" s="57" t="s">
        <v>9</v>
      </c>
      <c r="G344" s="57" t="s">
        <v>15926</v>
      </c>
      <c r="H344" s="51">
        <v>775</v>
      </c>
      <c r="I344" s="51" t="s">
        <v>17309</v>
      </c>
      <c r="J344" s="69">
        <v>27.49</v>
      </c>
      <c r="K344" s="69">
        <f t="shared" si="17"/>
        <v>21304.75</v>
      </c>
      <c r="L344" s="90">
        <v>775</v>
      </c>
      <c r="M344" s="51">
        <f>VLOOKUP(A:A,'[1]Příloha k protokolu'!$F:$J,5,0)</f>
        <v>0</v>
      </c>
      <c r="N344" s="62" t="s">
        <v>16185</v>
      </c>
      <c r="O344" s="52" t="s">
        <v>16186</v>
      </c>
      <c r="P344" s="52">
        <v>137</v>
      </c>
      <c r="Q344" s="52">
        <v>8</v>
      </c>
      <c r="R344" s="52" t="s">
        <v>15929</v>
      </c>
      <c r="S344" s="49" t="s">
        <v>21333</v>
      </c>
      <c r="V344" s="50" t="s">
        <v>17431</v>
      </c>
      <c r="W344" s="50" t="s">
        <v>17430</v>
      </c>
      <c r="X344" s="50" t="s">
        <v>14740</v>
      </c>
      <c r="Y344" s="70" t="s">
        <v>17320</v>
      </c>
      <c r="Z344" s="53">
        <v>19015</v>
      </c>
    </row>
    <row r="345" spans="1:26" s="49" customFormat="1" x14ac:dyDescent="0.25">
      <c r="A345" s="73">
        <v>691009449</v>
      </c>
      <c r="B345" s="73">
        <f t="shared" si="15"/>
        <v>691009449</v>
      </c>
      <c r="C345" s="73" t="s">
        <v>16187</v>
      </c>
      <c r="D345" s="68">
        <v>1</v>
      </c>
      <c r="E345" s="48">
        <f t="shared" si="16"/>
        <v>71294368</v>
      </c>
      <c r="F345" s="57" t="s">
        <v>9</v>
      </c>
      <c r="G345" s="57" t="s">
        <v>15926</v>
      </c>
      <c r="H345" s="51">
        <v>25</v>
      </c>
      <c r="I345" s="51" t="s">
        <v>17309</v>
      </c>
      <c r="J345" s="69">
        <v>27.49</v>
      </c>
      <c r="K345" s="69">
        <f t="shared" si="17"/>
        <v>687.25</v>
      </c>
      <c r="L345" s="90">
        <v>25</v>
      </c>
      <c r="M345" s="51">
        <f>VLOOKUP(A:A,'[1]Příloha k protokolu'!$F:$J,5,0)</f>
        <v>0</v>
      </c>
      <c r="N345" s="62" t="s">
        <v>16188</v>
      </c>
      <c r="O345" s="52" t="s">
        <v>116</v>
      </c>
      <c r="P345" s="52">
        <v>598</v>
      </c>
      <c r="Q345" s="52">
        <v>2</v>
      </c>
      <c r="R345" s="52" t="s">
        <v>15929</v>
      </c>
      <c r="S345" s="49" t="s">
        <v>21333</v>
      </c>
      <c r="V345" s="50" t="s">
        <v>17431</v>
      </c>
      <c r="W345" s="50" t="s">
        <v>17430</v>
      </c>
      <c r="X345" s="50" t="s">
        <v>14740</v>
      </c>
      <c r="Y345" s="70" t="s">
        <v>17320</v>
      </c>
      <c r="Z345" s="53">
        <v>19700</v>
      </c>
    </row>
    <row r="346" spans="1:26" s="49" customFormat="1" x14ac:dyDescent="0.25">
      <c r="A346" s="73">
        <v>600005445</v>
      </c>
      <c r="B346" s="73">
        <f t="shared" si="15"/>
        <v>600005445</v>
      </c>
      <c r="C346" s="73" t="s">
        <v>16189</v>
      </c>
      <c r="D346" s="68">
        <v>1</v>
      </c>
      <c r="E346" s="48">
        <f t="shared" si="16"/>
        <v>61456217</v>
      </c>
      <c r="F346" s="57" t="s">
        <v>9</v>
      </c>
      <c r="G346" s="57" t="s">
        <v>16190</v>
      </c>
      <c r="H346" s="51">
        <v>100</v>
      </c>
      <c r="I346" s="51" t="s">
        <v>17309</v>
      </c>
      <c r="J346" s="69">
        <v>27.49</v>
      </c>
      <c r="K346" s="69">
        <f t="shared" si="17"/>
        <v>2749</v>
      </c>
      <c r="L346" s="90">
        <v>100</v>
      </c>
      <c r="M346" s="51">
        <f>VLOOKUP(A:A,'[1]Příloha k protokolu'!$F:$J,5,0)</f>
        <v>0</v>
      </c>
      <c r="N346" s="62" t="s">
        <v>16191</v>
      </c>
      <c r="O346" s="52" t="s">
        <v>16192</v>
      </c>
      <c r="P346" s="52">
        <v>1410</v>
      </c>
      <c r="Q346" s="52"/>
      <c r="R346" s="52" t="s">
        <v>15929</v>
      </c>
      <c r="S346" s="49" t="s">
        <v>21334</v>
      </c>
      <c r="V346" s="50" t="s">
        <v>17314</v>
      </c>
      <c r="W346" s="50" t="s">
        <v>16196</v>
      </c>
      <c r="X346" s="50" t="s">
        <v>14742</v>
      </c>
      <c r="Y346" s="70" t="s">
        <v>17320</v>
      </c>
      <c r="Z346" s="53">
        <v>19800</v>
      </c>
    </row>
    <row r="347" spans="1:26" s="49" customFormat="1" x14ac:dyDescent="0.25">
      <c r="A347" s="73">
        <v>600018415</v>
      </c>
      <c r="B347" s="73">
        <f t="shared" si="15"/>
        <v>600018415</v>
      </c>
      <c r="C347" s="73" t="s">
        <v>17432</v>
      </c>
      <c r="D347" s="68">
        <v>1</v>
      </c>
      <c r="E347" s="48">
        <f t="shared" si="16"/>
        <v>25610180</v>
      </c>
      <c r="F347" s="57" t="s">
        <v>9</v>
      </c>
      <c r="G347" s="57" t="s">
        <v>16190</v>
      </c>
      <c r="H347" s="51">
        <v>25</v>
      </c>
      <c r="I347" s="51" t="s">
        <v>17309</v>
      </c>
      <c r="J347" s="69">
        <v>27.49</v>
      </c>
      <c r="K347" s="69">
        <f t="shared" si="17"/>
        <v>687.25</v>
      </c>
      <c r="L347" s="90">
        <v>25</v>
      </c>
      <c r="M347" s="51">
        <f>VLOOKUP(A:A,'[1]Příloha k protokolu'!$F:$J,5,0)</f>
        <v>0</v>
      </c>
      <c r="N347" s="62" t="s">
        <v>17433</v>
      </c>
      <c r="O347" s="52" t="s">
        <v>33</v>
      </c>
      <c r="P347" s="52">
        <v>359</v>
      </c>
      <c r="Q347" s="52">
        <v>19</v>
      </c>
      <c r="R347" s="52" t="s">
        <v>16196</v>
      </c>
      <c r="S347" s="49" t="s">
        <v>21334</v>
      </c>
      <c r="V347" s="50" t="s">
        <v>17314</v>
      </c>
      <c r="W347" s="50" t="s">
        <v>16196</v>
      </c>
      <c r="X347" s="50" t="s">
        <v>14742</v>
      </c>
      <c r="Y347" s="70" t="s">
        <v>17320</v>
      </c>
      <c r="Z347" s="53">
        <v>12000</v>
      </c>
    </row>
    <row r="348" spans="1:26" s="49" customFormat="1" x14ac:dyDescent="0.25">
      <c r="A348" s="73">
        <v>600019454</v>
      </c>
      <c r="B348" s="73">
        <f t="shared" si="15"/>
        <v>600019454</v>
      </c>
      <c r="C348" s="73" t="s">
        <v>17434</v>
      </c>
      <c r="D348" s="68">
        <v>1</v>
      </c>
      <c r="E348" s="48">
        <f t="shared" si="16"/>
        <v>638714</v>
      </c>
      <c r="F348" s="57" t="s">
        <v>9</v>
      </c>
      <c r="G348" s="57" t="s">
        <v>16190</v>
      </c>
      <c r="H348" s="51">
        <v>350</v>
      </c>
      <c r="I348" s="51" t="s">
        <v>17309</v>
      </c>
      <c r="J348" s="69">
        <v>27.49</v>
      </c>
      <c r="K348" s="69">
        <f t="shared" si="17"/>
        <v>9621.5</v>
      </c>
      <c r="L348" s="90">
        <v>350</v>
      </c>
      <c r="M348" s="51">
        <f>VLOOKUP(A:A,'[1]Příloha k protokolu'!$F:$J,5,0)</f>
        <v>0</v>
      </c>
      <c r="N348" s="62" t="s">
        <v>17435</v>
      </c>
      <c r="O348" s="52" t="s">
        <v>16195</v>
      </c>
      <c r="P348" s="52">
        <v>527</v>
      </c>
      <c r="Q348" s="52">
        <v>33</v>
      </c>
      <c r="R348" s="52" t="s">
        <v>16196</v>
      </c>
      <c r="S348" s="49" t="s">
        <v>21334</v>
      </c>
      <c r="V348" s="50" t="s">
        <v>17314</v>
      </c>
      <c r="W348" s="50" t="s">
        <v>16196</v>
      </c>
      <c r="X348" s="50" t="s">
        <v>14741</v>
      </c>
      <c r="Y348" s="70" t="s">
        <v>17320</v>
      </c>
      <c r="Z348" s="53">
        <v>12000</v>
      </c>
    </row>
    <row r="349" spans="1:26" s="49" customFormat="1" x14ac:dyDescent="0.25">
      <c r="A349" s="73">
        <v>600020169</v>
      </c>
      <c r="B349" s="73">
        <f t="shared" si="15"/>
        <v>600020169</v>
      </c>
      <c r="C349" s="73" t="s">
        <v>17436</v>
      </c>
      <c r="D349" s="68">
        <v>1</v>
      </c>
      <c r="E349" s="48">
        <f t="shared" si="16"/>
        <v>45769621</v>
      </c>
      <c r="F349" s="57" t="s">
        <v>9</v>
      </c>
      <c r="G349" s="57" t="s">
        <v>16190</v>
      </c>
      <c r="H349" s="51">
        <v>300</v>
      </c>
      <c r="I349" s="51" t="s">
        <v>17309</v>
      </c>
      <c r="J349" s="69">
        <v>27.49</v>
      </c>
      <c r="K349" s="69">
        <f t="shared" si="17"/>
        <v>8247</v>
      </c>
      <c r="L349" s="90">
        <v>300</v>
      </c>
      <c r="M349" s="51">
        <f>VLOOKUP(A:A,'[1]Příloha k protokolu'!$F:$J,5,0)</f>
        <v>0</v>
      </c>
      <c r="N349" s="62" t="s">
        <v>17437</v>
      </c>
      <c r="O349" s="52" t="s">
        <v>17438</v>
      </c>
      <c r="P349" s="52">
        <v>1538</v>
      </c>
      <c r="Q349" s="52">
        <v>8</v>
      </c>
      <c r="R349" s="52" t="s">
        <v>16196</v>
      </c>
      <c r="S349" s="49" t="s">
        <v>21334</v>
      </c>
      <c r="V349" s="50" t="s">
        <v>17314</v>
      </c>
      <c r="W349" s="50" t="s">
        <v>16196</v>
      </c>
      <c r="X349" s="50" t="s">
        <v>14741</v>
      </c>
      <c r="Y349" s="70" t="s">
        <v>17320</v>
      </c>
      <c r="Z349" s="53">
        <v>12000</v>
      </c>
    </row>
    <row r="350" spans="1:26" s="49" customFormat="1" ht="30" x14ac:dyDescent="0.25">
      <c r="A350" s="73">
        <v>600020649</v>
      </c>
      <c r="B350" s="73">
        <f t="shared" si="15"/>
        <v>600020649</v>
      </c>
      <c r="C350" s="73" t="s">
        <v>16193</v>
      </c>
      <c r="D350" s="68">
        <v>1</v>
      </c>
      <c r="E350" s="48">
        <f t="shared" si="16"/>
        <v>64936643</v>
      </c>
      <c r="F350" s="57" t="s">
        <v>9</v>
      </c>
      <c r="G350" s="57" t="s">
        <v>16190</v>
      </c>
      <c r="H350" s="51">
        <v>200</v>
      </c>
      <c r="I350" s="51" t="s">
        <v>17309</v>
      </c>
      <c r="J350" s="69">
        <v>27.49</v>
      </c>
      <c r="K350" s="69">
        <f t="shared" si="17"/>
        <v>5498</v>
      </c>
      <c r="L350" s="90">
        <v>200</v>
      </c>
      <c r="M350" s="51">
        <f>VLOOKUP(A:A,'[1]Příloha k protokolu'!$F:$J,5,0)</f>
        <v>0</v>
      </c>
      <c r="N350" s="62" t="s">
        <v>16194</v>
      </c>
      <c r="O350" s="52" t="s">
        <v>16195</v>
      </c>
      <c r="P350" s="52">
        <v>527</v>
      </c>
      <c r="Q350" s="52">
        <v>33</v>
      </c>
      <c r="R350" s="52" t="s">
        <v>16196</v>
      </c>
      <c r="S350" s="49" t="s">
        <v>21334</v>
      </c>
      <c r="V350" s="50" t="s">
        <v>17314</v>
      </c>
      <c r="W350" s="50" t="s">
        <v>16196</v>
      </c>
      <c r="X350" s="50" t="s">
        <v>14741</v>
      </c>
      <c r="Y350" s="70" t="s">
        <v>17320</v>
      </c>
      <c r="Z350" s="53">
        <v>12000</v>
      </c>
    </row>
    <row r="351" spans="1:26" s="49" customFormat="1" ht="30" x14ac:dyDescent="0.25">
      <c r="A351" s="73">
        <v>600020657</v>
      </c>
      <c r="B351" s="73">
        <f t="shared" si="15"/>
        <v>600020657</v>
      </c>
      <c r="C351" s="73" t="s">
        <v>17439</v>
      </c>
      <c r="D351" s="68">
        <v>1</v>
      </c>
      <c r="E351" s="48">
        <f t="shared" si="16"/>
        <v>64939367</v>
      </c>
      <c r="F351" s="57" t="s">
        <v>9</v>
      </c>
      <c r="G351" s="57" t="s">
        <v>16190</v>
      </c>
      <c r="H351" s="51">
        <v>225</v>
      </c>
      <c r="I351" s="51" t="s">
        <v>17309</v>
      </c>
      <c r="J351" s="69">
        <v>27.49</v>
      </c>
      <c r="K351" s="69">
        <f t="shared" si="17"/>
        <v>6185.25</v>
      </c>
      <c r="L351" s="90">
        <v>225</v>
      </c>
      <c r="M351" s="51">
        <f>VLOOKUP(A:A,'[1]Příloha k protokolu'!$F:$J,5,0)</f>
        <v>0</v>
      </c>
      <c r="N351" s="62" t="s">
        <v>17440</v>
      </c>
      <c r="O351" s="52" t="s">
        <v>34</v>
      </c>
      <c r="P351" s="52">
        <v>397</v>
      </c>
      <c r="Q351" s="52">
        <v>12</v>
      </c>
      <c r="R351" s="52" t="s">
        <v>16196</v>
      </c>
      <c r="S351" s="49" t="s">
        <v>21334</v>
      </c>
      <c r="V351" s="50" t="s">
        <v>17314</v>
      </c>
      <c r="W351" s="50" t="s">
        <v>16196</v>
      </c>
      <c r="X351" s="50" t="s">
        <v>14742</v>
      </c>
      <c r="Y351" s="70" t="s">
        <v>17320</v>
      </c>
      <c r="Z351" s="53">
        <v>12800</v>
      </c>
    </row>
    <row r="352" spans="1:26" s="49" customFormat="1" ht="30" x14ac:dyDescent="0.25">
      <c r="A352" s="73">
        <v>600020771</v>
      </c>
      <c r="B352" s="73">
        <f t="shared" si="15"/>
        <v>600020771</v>
      </c>
      <c r="C352" s="73" t="s">
        <v>17441</v>
      </c>
      <c r="D352" s="68">
        <v>1</v>
      </c>
      <c r="E352" s="48">
        <f t="shared" si="16"/>
        <v>70837953</v>
      </c>
      <c r="F352" s="57" t="s">
        <v>9</v>
      </c>
      <c r="G352" s="57" t="s">
        <v>16190</v>
      </c>
      <c r="H352" s="51">
        <v>25</v>
      </c>
      <c r="I352" s="51" t="s">
        <v>17309</v>
      </c>
      <c r="J352" s="69">
        <v>27.49</v>
      </c>
      <c r="K352" s="69">
        <f t="shared" si="17"/>
        <v>687.25</v>
      </c>
      <c r="L352" s="90">
        <v>25</v>
      </c>
      <c r="M352" s="51">
        <f>VLOOKUP(A:A,'[1]Příloha k protokolu'!$F:$J,5,0)</f>
        <v>0</v>
      </c>
      <c r="N352" s="62" t="s">
        <v>17442</v>
      </c>
      <c r="O352" s="52" t="s">
        <v>17443</v>
      </c>
      <c r="P352" s="52">
        <v>455</v>
      </c>
      <c r="Q352" s="52">
        <v>2</v>
      </c>
      <c r="R352" s="52" t="s">
        <v>16196</v>
      </c>
      <c r="S352" s="49" t="s">
        <v>21333</v>
      </c>
      <c r="V352" s="50" t="s">
        <v>17314</v>
      </c>
      <c r="W352" s="50" t="s">
        <v>16196</v>
      </c>
      <c r="X352" s="50" t="s">
        <v>14738</v>
      </c>
      <c r="Y352" s="70" t="s">
        <v>17320</v>
      </c>
      <c r="Z352" s="53">
        <v>12000</v>
      </c>
    </row>
    <row r="353" spans="1:26" s="49" customFormat="1" x14ac:dyDescent="0.25">
      <c r="A353" s="73">
        <v>600020789</v>
      </c>
      <c r="B353" s="73">
        <f t="shared" si="15"/>
        <v>600020789</v>
      </c>
      <c r="C353" s="73" t="s">
        <v>16197</v>
      </c>
      <c r="D353" s="68">
        <v>1</v>
      </c>
      <c r="E353" s="48">
        <f t="shared" si="16"/>
        <v>61389447</v>
      </c>
      <c r="F353" s="57" t="s">
        <v>9</v>
      </c>
      <c r="G353" s="57" t="s">
        <v>16190</v>
      </c>
      <c r="H353" s="51">
        <v>250</v>
      </c>
      <c r="I353" s="51" t="s">
        <v>17309</v>
      </c>
      <c r="J353" s="69">
        <v>27.49</v>
      </c>
      <c r="K353" s="69">
        <f t="shared" si="17"/>
        <v>6872.5</v>
      </c>
      <c r="L353" s="90">
        <v>250</v>
      </c>
      <c r="M353" s="51">
        <f>VLOOKUP(A:A,'[1]Příloha k protokolu'!$F:$J,5,0)</f>
        <v>0</v>
      </c>
      <c r="N353" s="62" t="s">
        <v>16198</v>
      </c>
      <c r="O353" s="52" t="s">
        <v>16199</v>
      </c>
      <c r="P353" s="52">
        <v>920</v>
      </c>
      <c r="Q353" s="52">
        <v>54</v>
      </c>
      <c r="R353" s="52" t="s">
        <v>16196</v>
      </c>
      <c r="S353" s="49" t="s">
        <v>21333</v>
      </c>
      <c r="V353" s="50" t="s">
        <v>17314</v>
      </c>
      <c r="W353" s="50" t="s">
        <v>16196</v>
      </c>
      <c r="X353" s="50" t="s">
        <v>14738</v>
      </c>
      <c r="Y353" s="70" t="s">
        <v>17320</v>
      </c>
      <c r="Z353" s="53">
        <v>12000</v>
      </c>
    </row>
    <row r="354" spans="1:26" s="49" customFormat="1" ht="30" x14ac:dyDescent="0.25">
      <c r="A354" s="73">
        <v>600020797</v>
      </c>
      <c r="B354" s="73">
        <f t="shared" si="15"/>
        <v>600020797</v>
      </c>
      <c r="C354" s="73" t="s">
        <v>16200</v>
      </c>
      <c r="D354" s="68">
        <v>1</v>
      </c>
      <c r="E354" s="48">
        <f t="shared" si="16"/>
        <v>61388149</v>
      </c>
      <c r="F354" s="57" t="s">
        <v>9</v>
      </c>
      <c r="G354" s="57" t="s">
        <v>16190</v>
      </c>
      <c r="H354" s="51">
        <v>500</v>
      </c>
      <c r="I354" s="51" t="s">
        <v>17309</v>
      </c>
      <c r="J354" s="69">
        <v>27.49</v>
      </c>
      <c r="K354" s="69">
        <f t="shared" si="17"/>
        <v>13745</v>
      </c>
      <c r="L354" s="90">
        <v>500</v>
      </c>
      <c r="M354" s="51">
        <f>VLOOKUP(A:A,'[1]Příloha k protokolu'!$F:$J,5,0)</f>
        <v>0</v>
      </c>
      <c r="N354" s="62" t="s">
        <v>16201</v>
      </c>
      <c r="O354" s="52" t="s">
        <v>16195</v>
      </c>
      <c r="P354" s="52">
        <v>530</v>
      </c>
      <c r="Q354" s="52">
        <v>27</v>
      </c>
      <c r="R354" s="52" t="s">
        <v>16196</v>
      </c>
      <c r="S354" s="49" t="s">
        <v>21333</v>
      </c>
      <c r="V354" s="50" t="s">
        <v>17314</v>
      </c>
      <c r="W354" s="50" t="s">
        <v>16196</v>
      </c>
      <c r="X354" s="50" t="s">
        <v>14738</v>
      </c>
      <c r="Y354" s="70" t="s">
        <v>17320</v>
      </c>
      <c r="Z354" s="53">
        <v>12000</v>
      </c>
    </row>
    <row r="355" spans="1:26" s="49" customFormat="1" ht="30" x14ac:dyDescent="0.25">
      <c r="A355" s="73">
        <v>600020801</v>
      </c>
      <c r="B355" s="73">
        <f t="shared" si="15"/>
        <v>600020801</v>
      </c>
      <c r="C355" s="73" t="s">
        <v>16202</v>
      </c>
      <c r="D355" s="68">
        <v>1</v>
      </c>
      <c r="E355" s="48">
        <f t="shared" si="16"/>
        <v>48133035</v>
      </c>
      <c r="F355" s="57" t="s">
        <v>9</v>
      </c>
      <c r="G355" s="57" t="s">
        <v>16190</v>
      </c>
      <c r="H355" s="51">
        <v>325</v>
      </c>
      <c r="I355" s="51" t="s">
        <v>17309</v>
      </c>
      <c r="J355" s="69">
        <v>27.49</v>
      </c>
      <c r="K355" s="69">
        <f t="shared" si="17"/>
        <v>8934.25</v>
      </c>
      <c r="L355" s="90">
        <v>325</v>
      </c>
      <c r="M355" s="51">
        <f>VLOOKUP(A:A,'[1]Příloha k protokolu'!$F:$J,5,0)</f>
        <v>0</v>
      </c>
      <c r="N355" s="62" t="s">
        <v>16203</v>
      </c>
      <c r="O355" s="52" t="s">
        <v>35</v>
      </c>
      <c r="P355" s="52">
        <v>601</v>
      </c>
      <c r="Q355" s="52">
        <v>19</v>
      </c>
      <c r="R355" s="52" t="s">
        <v>16196</v>
      </c>
      <c r="S355" s="49" t="s">
        <v>21333</v>
      </c>
      <c r="V355" s="50" t="s">
        <v>17314</v>
      </c>
      <c r="W355" s="50" t="s">
        <v>16196</v>
      </c>
      <c r="X355" s="50" t="s">
        <v>14738</v>
      </c>
      <c r="Y355" s="70" t="s">
        <v>17320</v>
      </c>
      <c r="Z355" s="53">
        <v>12000</v>
      </c>
    </row>
    <row r="356" spans="1:26" s="49" customFormat="1" x14ac:dyDescent="0.25">
      <c r="A356" s="73">
        <v>600020827</v>
      </c>
      <c r="B356" s="73">
        <f t="shared" si="15"/>
        <v>600020827</v>
      </c>
      <c r="C356" s="73" t="s">
        <v>16204</v>
      </c>
      <c r="D356" s="68">
        <v>1</v>
      </c>
      <c r="E356" s="48">
        <f t="shared" si="16"/>
        <v>60436735</v>
      </c>
      <c r="F356" s="57" t="s">
        <v>9</v>
      </c>
      <c r="G356" s="57" t="s">
        <v>16190</v>
      </c>
      <c r="H356" s="51">
        <v>525</v>
      </c>
      <c r="I356" s="51" t="s">
        <v>17309</v>
      </c>
      <c r="J356" s="69">
        <v>27.49</v>
      </c>
      <c r="K356" s="69">
        <f t="shared" si="17"/>
        <v>14432.25</v>
      </c>
      <c r="L356" s="90">
        <v>525</v>
      </c>
      <c r="M356" s="51">
        <f>VLOOKUP(A:A,'[1]Příloha k protokolu'!$F:$J,5,0)</f>
        <v>0</v>
      </c>
      <c r="N356" s="62" t="s">
        <v>16205</v>
      </c>
      <c r="O356" s="52" t="s">
        <v>16206</v>
      </c>
      <c r="P356" s="52">
        <v>31</v>
      </c>
      <c r="Q356" s="52">
        <v>6</v>
      </c>
      <c r="R356" s="52" t="s">
        <v>16196</v>
      </c>
      <c r="S356" s="49" t="s">
        <v>21333</v>
      </c>
      <c r="V356" s="50" t="s">
        <v>17314</v>
      </c>
      <c r="W356" s="50" t="s">
        <v>16196</v>
      </c>
      <c r="X356" s="50" t="s">
        <v>14738</v>
      </c>
      <c r="Y356" s="70" t="s">
        <v>17320</v>
      </c>
      <c r="Z356" s="53">
        <v>12800</v>
      </c>
    </row>
    <row r="357" spans="1:26" s="49" customFormat="1" ht="30" x14ac:dyDescent="0.25">
      <c r="A357" s="73">
        <v>600020835</v>
      </c>
      <c r="B357" s="73">
        <f t="shared" si="15"/>
        <v>600020835</v>
      </c>
      <c r="C357" s="73" t="s">
        <v>16207</v>
      </c>
      <c r="D357" s="68">
        <v>1</v>
      </c>
      <c r="E357" s="48">
        <f t="shared" si="16"/>
        <v>25602578</v>
      </c>
      <c r="F357" s="57" t="s">
        <v>9</v>
      </c>
      <c r="G357" s="57" t="s">
        <v>16190</v>
      </c>
      <c r="H357" s="51">
        <v>250</v>
      </c>
      <c r="I357" s="51" t="s">
        <v>17309</v>
      </c>
      <c r="J357" s="69">
        <v>27.49</v>
      </c>
      <c r="K357" s="69">
        <f t="shared" si="17"/>
        <v>6872.5</v>
      </c>
      <c r="L357" s="90">
        <v>250</v>
      </c>
      <c r="M357" s="51">
        <f>VLOOKUP(A:A,'[1]Příloha k protokolu'!$F:$J,5,0)</f>
        <v>0</v>
      </c>
      <c r="N357" s="62" t="s">
        <v>16208</v>
      </c>
      <c r="O357" s="52" t="s">
        <v>33</v>
      </c>
      <c r="P357" s="52">
        <v>360</v>
      </c>
      <c r="Q357" s="52">
        <v>25</v>
      </c>
      <c r="R357" s="52" t="s">
        <v>16196</v>
      </c>
      <c r="S357" s="49" t="s">
        <v>21334</v>
      </c>
      <c r="V357" s="50" t="s">
        <v>17314</v>
      </c>
      <c r="W357" s="50" t="s">
        <v>16196</v>
      </c>
      <c r="X357" s="50" t="s">
        <v>14742</v>
      </c>
      <c r="Y357" s="70" t="s">
        <v>17320</v>
      </c>
      <c r="Z357" s="53">
        <v>12000</v>
      </c>
    </row>
    <row r="358" spans="1:26" s="49" customFormat="1" x14ac:dyDescent="0.25">
      <c r="A358" s="73">
        <v>600004724</v>
      </c>
      <c r="B358" s="73">
        <f t="shared" si="15"/>
        <v>600004724</v>
      </c>
      <c r="C358" s="73" t="s">
        <v>17444</v>
      </c>
      <c r="D358" s="68">
        <v>1</v>
      </c>
      <c r="E358" s="48">
        <f t="shared" si="16"/>
        <v>61388106</v>
      </c>
      <c r="F358" s="57" t="s">
        <v>9</v>
      </c>
      <c r="G358" s="57" t="s">
        <v>16190</v>
      </c>
      <c r="H358" s="51">
        <v>350</v>
      </c>
      <c r="I358" s="51" t="s">
        <v>17309</v>
      </c>
      <c r="J358" s="69">
        <v>27.49</v>
      </c>
      <c r="K358" s="69">
        <f t="shared" si="17"/>
        <v>9621.5</v>
      </c>
      <c r="L358" s="90">
        <v>350</v>
      </c>
      <c r="M358" s="51">
        <f>VLOOKUP(A:A,'[1]Příloha k protokolu'!$F:$J,5,0)</f>
        <v>0</v>
      </c>
      <c r="N358" s="62" t="s">
        <v>17445</v>
      </c>
      <c r="O358" s="52" t="s">
        <v>16261</v>
      </c>
      <c r="P358" s="52">
        <v>424</v>
      </c>
      <c r="Q358" s="52">
        <v>1</v>
      </c>
      <c r="R358" s="52" t="s">
        <v>16196</v>
      </c>
      <c r="S358" s="49" t="s">
        <v>21333</v>
      </c>
      <c r="V358" s="50" t="s">
        <v>17314</v>
      </c>
      <c r="W358" s="50" t="s">
        <v>16196</v>
      </c>
      <c r="X358" s="50" t="s">
        <v>14738</v>
      </c>
      <c r="Y358" s="70" t="s">
        <v>17320</v>
      </c>
      <c r="Z358" s="53">
        <v>12800</v>
      </c>
    </row>
    <row r="359" spans="1:26" s="49" customFormat="1" ht="30" x14ac:dyDescent="0.25">
      <c r="A359" s="73">
        <v>600004759</v>
      </c>
      <c r="B359" s="73">
        <f t="shared" si="15"/>
        <v>600004759</v>
      </c>
      <c r="C359" s="73" t="s">
        <v>16209</v>
      </c>
      <c r="D359" s="68">
        <v>1</v>
      </c>
      <c r="E359" s="48">
        <f t="shared" si="16"/>
        <v>638463</v>
      </c>
      <c r="F359" s="57" t="s">
        <v>9</v>
      </c>
      <c r="G359" s="57" t="s">
        <v>16190</v>
      </c>
      <c r="H359" s="51">
        <v>675</v>
      </c>
      <c r="I359" s="51" t="s">
        <v>17309</v>
      </c>
      <c r="J359" s="69">
        <v>27.49</v>
      </c>
      <c r="K359" s="69">
        <f t="shared" si="17"/>
        <v>18555.75</v>
      </c>
      <c r="L359" s="90">
        <v>675</v>
      </c>
      <c r="M359" s="51">
        <f>VLOOKUP(A:A,'[1]Příloha k protokolu'!$F:$J,5,0)</f>
        <v>0</v>
      </c>
      <c r="N359" s="62" t="s">
        <v>16210</v>
      </c>
      <c r="O359" s="52" t="s">
        <v>44</v>
      </c>
      <c r="P359" s="52">
        <v>1780</v>
      </c>
      <c r="Q359" s="52">
        <v>8</v>
      </c>
      <c r="R359" s="52" t="s">
        <v>16196</v>
      </c>
      <c r="S359" s="49" t="s">
        <v>21333</v>
      </c>
      <c r="V359" s="50" t="s">
        <v>17314</v>
      </c>
      <c r="W359" s="50" t="s">
        <v>16196</v>
      </c>
      <c r="X359" s="50" t="s">
        <v>14738</v>
      </c>
      <c r="Y359" s="70" t="s">
        <v>17320</v>
      </c>
      <c r="Z359" s="53">
        <v>12000</v>
      </c>
    </row>
    <row r="360" spans="1:26" s="49" customFormat="1" x14ac:dyDescent="0.25">
      <c r="A360" s="73">
        <v>600004775</v>
      </c>
      <c r="B360" s="73">
        <f t="shared" si="15"/>
        <v>600004775</v>
      </c>
      <c r="C360" s="73" t="s">
        <v>16211</v>
      </c>
      <c r="D360" s="68">
        <v>1</v>
      </c>
      <c r="E360" s="48">
        <f t="shared" si="16"/>
        <v>61386774</v>
      </c>
      <c r="F360" s="57" t="s">
        <v>9</v>
      </c>
      <c r="G360" s="57" t="s">
        <v>16190</v>
      </c>
      <c r="H360" s="51">
        <v>775</v>
      </c>
      <c r="I360" s="51" t="s">
        <v>17309</v>
      </c>
      <c r="J360" s="69">
        <v>27.49</v>
      </c>
      <c r="K360" s="69">
        <f t="shared" si="17"/>
        <v>21304.75</v>
      </c>
      <c r="L360" s="90">
        <v>775</v>
      </c>
      <c r="M360" s="51">
        <f>VLOOKUP(A:A,'[1]Příloha k protokolu'!$F:$J,5,0)</f>
        <v>0</v>
      </c>
      <c r="N360" s="62" t="s">
        <v>16212</v>
      </c>
      <c r="O360" s="52" t="s">
        <v>16199</v>
      </c>
      <c r="P360" s="52">
        <v>1971</v>
      </c>
      <c r="Q360" s="52">
        <v>38</v>
      </c>
      <c r="R360" s="52" t="s">
        <v>16196</v>
      </c>
      <c r="S360" s="49" t="s">
        <v>21333</v>
      </c>
      <c r="V360" s="50" t="s">
        <v>17314</v>
      </c>
      <c r="W360" s="50" t="s">
        <v>16196</v>
      </c>
      <c r="X360" s="50" t="s">
        <v>14738</v>
      </c>
      <c r="Y360" s="70" t="s">
        <v>17320</v>
      </c>
      <c r="Z360" s="53">
        <v>12000</v>
      </c>
    </row>
    <row r="361" spans="1:26" s="49" customFormat="1" x14ac:dyDescent="0.25">
      <c r="A361" s="73">
        <v>600004783</v>
      </c>
      <c r="B361" s="73">
        <f t="shared" si="15"/>
        <v>600004783</v>
      </c>
      <c r="C361" s="73" t="s">
        <v>16213</v>
      </c>
      <c r="D361" s="68">
        <v>1</v>
      </c>
      <c r="E361" s="48">
        <f t="shared" si="16"/>
        <v>61385301</v>
      </c>
      <c r="F361" s="57" t="s">
        <v>9</v>
      </c>
      <c r="G361" s="57" t="s">
        <v>16190</v>
      </c>
      <c r="H361" s="51">
        <v>1075</v>
      </c>
      <c r="I361" s="51" t="s">
        <v>17309</v>
      </c>
      <c r="J361" s="69">
        <v>27.49</v>
      </c>
      <c r="K361" s="69">
        <f t="shared" si="17"/>
        <v>29551.75</v>
      </c>
      <c r="L361" s="90">
        <v>1075</v>
      </c>
      <c r="M361" s="51">
        <f>VLOOKUP(A:A,'[1]Příloha k protokolu'!$F:$J,5,0)</f>
        <v>0</v>
      </c>
      <c r="N361" s="62" t="s">
        <v>16214</v>
      </c>
      <c r="O361" s="52" t="s">
        <v>16195</v>
      </c>
      <c r="P361" s="52">
        <v>517</v>
      </c>
      <c r="Q361" s="52">
        <v>30</v>
      </c>
      <c r="R361" s="52" t="s">
        <v>16196</v>
      </c>
      <c r="S361" s="49" t="s">
        <v>21333</v>
      </c>
      <c r="V361" s="50" t="s">
        <v>17314</v>
      </c>
      <c r="W361" s="50" t="s">
        <v>16196</v>
      </c>
      <c r="X361" s="50" t="s">
        <v>14738</v>
      </c>
      <c r="Y361" s="70" t="s">
        <v>17320</v>
      </c>
      <c r="Z361" s="53">
        <v>12000</v>
      </c>
    </row>
    <row r="362" spans="1:26" s="49" customFormat="1" x14ac:dyDescent="0.25">
      <c r="A362" s="73">
        <v>600004791</v>
      </c>
      <c r="B362" s="73">
        <f t="shared" si="15"/>
        <v>600004791</v>
      </c>
      <c r="C362" s="73" t="s">
        <v>16215</v>
      </c>
      <c r="D362" s="68">
        <v>1</v>
      </c>
      <c r="E362" s="48">
        <f t="shared" si="16"/>
        <v>44846738</v>
      </c>
      <c r="F362" s="57" t="s">
        <v>9</v>
      </c>
      <c r="G362" s="57" t="s">
        <v>16190</v>
      </c>
      <c r="H362" s="51">
        <v>725</v>
      </c>
      <c r="I362" s="51" t="s">
        <v>17309</v>
      </c>
      <c r="J362" s="69">
        <v>27.49</v>
      </c>
      <c r="K362" s="69">
        <f t="shared" si="17"/>
        <v>19930.25</v>
      </c>
      <c r="L362" s="90">
        <v>725</v>
      </c>
      <c r="M362" s="51">
        <f>VLOOKUP(A:A,'[1]Příloha k protokolu'!$F:$J,5,0)</f>
        <v>0</v>
      </c>
      <c r="N362" s="62" t="s">
        <v>16216</v>
      </c>
      <c r="O362" s="52" t="s">
        <v>16217</v>
      </c>
      <c r="P362" s="52">
        <v>586</v>
      </c>
      <c r="Q362" s="52">
        <v>2</v>
      </c>
      <c r="R362" s="52" t="s">
        <v>16196</v>
      </c>
      <c r="S362" s="49" t="s">
        <v>21334</v>
      </c>
      <c r="V362" s="50" t="s">
        <v>17314</v>
      </c>
      <c r="W362" s="50" t="s">
        <v>16196</v>
      </c>
      <c r="X362" s="50" t="s">
        <v>14741</v>
      </c>
      <c r="Y362" s="70" t="s">
        <v>17320</v>
      </c>
      <c r="Z362" s="53">
        <v>12000</v>
      </c>
    </row>
    <row r="363" spans="1:26" s="49" customFormat="1" x14ac:dyDescent="0.25">
      <c r="A363" s="73">
        <v>600004813</v>
      </c>
      <c r="B363" s="73">
        <f t="shared" si="15"/>
        <v>600004813</v>
      </c>
      <c r="C363" s="73" t="s">
        <v>17446</v>
      </c>
      <c r="D363" s="68">
        <v>1</v>
      </c>
      <c r="E363" s="48">
        <f t="shared" si="16"/>
        <v>25081012</v>
      </c>
      <c r="F363" s="57" t="s">
        <v>9</v>
      </c>
      <c r="G363" s="57" t="s">
        <v>16190</v>
      </c>
      <c r="H363" s="51">
        <v>50</v>
      </c>
      <c r="I363" s="51" t="s">
        <v>17309</v>
      </c>
      <c r="J363" s="69">
        <v>27.49</v>
      </c>
      <c r="K363" s="69">
        <f t="shared" si="17"/>
        <v>1374.5</v>
      </c>
      <c r="L363" s="90">
        <v>50</v>
      </c>
      <c r="M363" s="51">
        <f>VLOOKUP(A:A,'[1]Příloha k protokolu'!$F:$J,5,0)</f>
        <v>0</v>
      </c>
      <c r="N363" s="62" t="s">
        <v>17447</v>
      </c>
      <c r="O363" s="52" t="s">
        <v>16195</v>
      </c>
      <c r="P363" s="52">
        <v>517</v>
      </c>
      <c r="Q363" s="52">
        <v>30</v>
      </c>
      <c r="R363" s="52" t="s">
        <v>16196</v>
      </c>
      <c r="S363" s="49" t="s">
        <v>21334</v>
      </c>
      <c r="V363" s="50" t="s">
        <v>17314</v>
      </c>
      <c r="W363" s="50" t="s">
        <v>16196</v>
      </c>
      <c r="X363" s="50" t="s">
        <v>14742</v>
      </c>
      <c r="Y363" s="70" t="s">
        <v>17320</v>
      </c>
      <c r="Z363" s="53">
        <v>12000</v>
      </c>
    </row>
    <row r="364" spans="1:26" s="49" customFormat="1" ht="30" x14ac:dyDescent="0.25">
      <c r="A364" s="73">
        <v>600004830</v>
      </c>
      <c r="B364" s="73">
        <f t="shared" si="15"/>
        <v>600004830</v>
      </c>
      <c r="C364" s="73" t="s">
        <v>16218</v>
      </c>
      <c r="D364" s="68">
        <v>1</v>
      </c>
      <c r="E364" s="48">
        <f t="shared" si="16"/>
        <v>61386138</v>
      </c>
      <c r="F364" s="57" t="s">
        <v>9</v>
      </c>
      <c r="G364" s="57" t="s">
        <v>16190</v>
      </c>
      <c r="H364" s="51">
        <v>750</v>
      </c>
      <c r="I364" s="51" t="s">
        <v>17309</v>
      </c>
      <c r="J364" s="69">
        <v>27.49</v>
      </c>
      <c r="K364" s="69">
        <f t="shared" si="17"/>
        <v>20617.5</v>
      </c>
      <c r="L364" s="90">
        <v>750</v>
      </c>
      <c r="M364" s="51">
        <f>VLOOKUP(A:A,'[1]Příloha k protokolu'!$F:$J,5,0)</f>
        <v>0</v>
      </c>
      <c r="N364" s="62" t="s">
        <v>16219</v>
      </c>
      <c r="O364" s="52" t="s">
        <v>44</v>
      </c>
      <c r="P364" s="52">
        <v>1940</v>
      </c>
      <c r="Q364" s="52">
        <v>5</v>
      </c>
      <c r="R364" s="52" t="s">
        <v>16196</v>
      </c>
      <c r="S364" s="49" t="s">
        <v>21333</v>
      </c>
      <c r="V364" s="50" t="s">
        <v>17314</v>
      </c>
      <c r="W364" s="50" t="s">
        <v>16196</v>
      </c>
      <c r="X364" s="50" t="s">
        <v>14738</v>
      </c>
      <c r="Y364" s="70" t="s">
        <v>17320</v>
      </c>
      <c r="Z364" s="53">
        <v>12000</v>
      </c>
    </row>
    <row r="365" spans="1:26" s="49" customFormat="1" x14ac:dyDescent="0.25">
      <c r="A365" s="73">
        <v>600004848</v>
      </c>
      <c r="B365" s="73">
        <f t="shared" si="15"/>
        <v>600004848</v>
      </c>
      <c r="C365" s="73" t="s">
        <v>16220</v>
      </c>
      <c r="D365" s="68">
        <v>1</v>
      </c>
      <c r="E365" s="48">
        <f t="shared" si="16"/>
        <v>25127098</v>
      </c>
      <c r="F365" s="57" t="s">
        <v>9</v>
      </c>
      <c r="G365" s="57" t="s">
        <v>16190</v>
      </c>
      <c r="H365" s="51">
        <v>250</v>
      </c>
      <c r="I365" s="51" t="s">
        <v>17309</v>
      </c>
      <c r="J365" s="69">
        <v>27.49</v>
      </c>
      <c r="K365" s="69">
        <f t="shared" si="17"/>
        <v>6872.5</v>
      </c>
      <c r="L365" s="90">
        <v>250</v>
      </c>
      <c r="M365" s="51">
        <f>VLOOKUP(A:A,'[1]Příloha k protokolu'!$F:$J,5,0)</f>
        <v>0</v>
      </c>
      <c r="N365" s="62" t="s">
        <v>16221</v>
      </c>
      <c r="O365" s="52" t="s">
        <v>16199</v>
      </c>
      <c r="P365" s="52">
        <v>1971</v>
      </c>
      <c r="Q365" s="52">
        <v>38</v>
      </c>
      <c r="R365" s="52" t="s">
        <v>16196</v>
      </c>
      <c r="S365" s="49" t="s">
        <v>21334</v>
      </c>
      <c r="V365" s="50" t="s">
        <v>17314</v>
      </c>
      <c r="W365" s="50" t="s">
        <v>16196</v>
      </c>
      <c r="X365" s="50" t="s">
        <v>14742</v>
      </c>
      <c r="Y365" s="70" t="s">
        <v>17320</v>
      </c>
      <c r="Z365" s="53">
        <v>12000</v>
      </c>
    </row>
    <row r="366" spans="1:26" s="49" customFormat="1" ht="45" x14ac:dyDescent="0.25">
      <c r="A366" s="73">
        <v>600004856</v>
      </c>
      <c r="B366" s="73">
        <f t="shared" si="15"/>
        <v>600004856</v>
      </c>
      <c r="C366" s="73" t="s">
        <v>16222</v>
      </c>
      <c r="D366" s="68">
        <v>1</v>
      </c>
      <c r="E366" s="48">
        <f t="shared" si="16"/>
        <v>61385930</v>
      </c>
      <c r="F366" s="57" t="s">
        <v>9</v>
      </c>
      <c r="G366" s="57" t="s">
        <v>16190</v>
      </c>
      <c r="H366" s="51">
        <v>1200</v>
      </c>
      <c r="I366" s="51" t="s">
        <v>17309</v>
      </c>
      <c r="J366" s="69">
        <v>27.49</v>
      </c>
      <c r="K366" s="69">
        <f t="shared" si="17"/>
        <v>32988</v>
      </c>
      <c r="L366" s="90">
        <v>1200</v>
      </c>
      <c r="M366" s="51">
        <f>VLOOKUP(A:A,'[1]Příloha k protokolu'!$F:$J,5,0)</f>
        <v>0</v>
      </c>
      <c r="N366" s="62" t="s">
        <v>16223</v>
      </c>
      <c r="O366" s="52" t="s">
        <v>16224</v>
      </c>
      <c r="P366" s="52">
        <v>365</v>
      </c>
      <c r="Q366" s="52">
        <v>10</v>
      </c>
      <c r="R366" s="52" t="s">
        <v>16196</v>
      </c>
      <c r="S366" s="49" t="s">
        <v>21333</v>
      </c>
      <c r="V366" s="50" t="s">
        <v>17314</v>
      </c>
      <c r="W366" s="50" t="s">
        <v>16196</v>
      </c>
      <c r="X366" s="50" t="s">
        <v>14738</v>
      </c>
      <c r="Y366" s="70" t="s">
        <v>17320</v>
      </c>
      <c r="Z366" s="53">
        <v>12846</v>
      </c>
    </row>
    <row r="367" spans="1:26" s="49" customFormat="1" x14ac:dyDescent="0.25">
      <c r="A367" s="73">
        <v>600004864</v>
      </c>
      <c r="B367" s="73">
        <f t="shared" si="15"/>
        <v>600004864</v>
      </c>
      <c r="C367" s="73" t="s">
        <v>16225</v>
      </c>
      <c r="D367" s="68">
        <v>1</v>
      </c>
      <c r="E367" s="48">
        <f t="shared" si="16"/>
        <v>549185</v>
      </c>
      <c r="F367" s="57" t="s">
        <v>9</v>
      </c>
      <c r="G367" s="57" t="s">
        <v>16190</v>
      </c>
      <c r="H367" s="51">
        <v>850</v>
      </c>
      <c r="I367" s="51" t="s">
        <v>17309</v>
      </c>
      <c r="J367" s="69">
        <v>27.49</v>
      </c>
      <c r="K367" s="69">
        <f t="shared" si="17"/>
        <v>23366.5</v>
      </c>
      <c r="L367" s="90">
        <v>850</v>
      </c>
      <c r="M367" s="51">
        <f>VLOOKUP(A:A,'[1]Příloha k protokolu'!$F:$J,5,0)</f>
        <v>0</v>
      </c>
      <c r="N367" s="62" t="s">
        <v>16226</v>
      </c>
      <c r="O367" s="52" t="s">
        <v>16227</v>
      </c>
      <c r="P367" s="52">
        <v>250</v>
      </c>
      <c r="Q367" s="52">
        <v>29</v>
      </c>
      <c r="R367" s="52" t="s">
        <v>16196</v>
      </c>
      <c r="S367" s="49" t="s">
        <v>21333</v>
      </c>
      <c r="V367" s="50" t="s">
        <v>17314</v>
      </c>
      <c r="W367" s="50" t="s">
        <v>16196</v>
      </c>
      <c r="X367" s="50" t="s">
        <v>14738</v>
      </c>
      <c r="Y367" s="70" t="s">
        <v>17320</v>
      </c>
      <c r="Z367" s="53">
        <v>12000</v>
      </c>
    </row>
    <row r="368" spans="1:26" s="49" customFormat="1" x14ac:dyDescent="0.25">
      <c r="A368" s="73">
        <v>600004902</v>
      </c>
      <c r="B368" s="73">
        <f t="shared" si="15"/>
        <v>600004902</v>
      </c>
      <c r="C368" s="73" t="s">
        <v>16228</v>
      </c>
      <c r="D368" s="68">
        <v>1</v>
      </c>
      <c r="E368" s="48">
        <f t="shared" si="16"/>
        <v>45768561</v>
      </c>
      <c r="F368" s="57" t="s">
        <v>9</v>
      </c>
      <c r="G368" s="57" t="s">
        <v>16190</v>
      </c>
      <c r="H368" s="51">
        <v>325</v>
      </c>
      <c r="I368" s="51" t="s">
        <v>17309</v>
      </c>
      <c r="J368" s="69">
        <v>27.49</v>
      </c>
      <c r="K368" s="69">
        <f t="shared" si="17"/>
        <v>8934.25</v>
      </c>
      <c r="L368" s="90">
        <v>325</v>
      </c>
      <c r="M368" s="51">
        <f>VLOOKUP(A:A,'[1]Příloha k protokolu'!$F:$J,5,0)</f>
        <v>0</v>
      </c>
      <c r="N368" s="62" t="s">
        <v>16229</v>
      </c>
      <c r="O368" s="52" t="s">
        <v>16195</v>
      </c>
      <c r="P368" s="52">
        <v>527</v>
      </c>
      <c r="Q368" s="52">
        <v>33</v>
      </c>
      <c r="R368" s="52" t="s">
        <v>16196</v>
      </c>
      <c r="S368" s="49" t="s">
        <v>21334</v>
      </c>
      <c r="V368" s="50" t="s">
        <v>17314</v>
      </c>
      <c r="W368" s="50" t="s">
        <v>16196</v>
      </c>
      <c r="X368" s="50" t="s">
        <v>14741</v>
      </c>
      <c r="Y368" s="70" t="s">
        <v>17320</v>
      </c>
      <c r="Z368" s="53">
        <v>12000</v>
      </c>
    </row>
    <row r="369" spans="1:26" s="49" customFormat="1" x14ac:dyDescent="0.25">
      <c r="A369" s="73">
        <v>600005178</v>
      </c>
      <c r="B369" s="73">
        <f t="shared" si="15"/>
        <v>600005178</v>
      </c>
      <c r="C369" s="73" t="s">
        <v>16230</v>
      </c>
      <c r="D369" s="68">
        <v>1</v>
      </c>
      <c r="E369" s="48">
        <f t="shared" si="16"/>
        <v>48109355</v>
      </c>
      <c r="F369" s="57" t="s">
        <v>9</v>
      </c>
      <c r="G369" s="57" t="s">
        <v>16190</v>
      </c>
      <c r="H369" s="51">
        <v>750</v>
      </c>
      <c r="I369" s="51" t="s">
        <v>17309</v>
      </c>
      <c r="J369" s="69">
        <v>27.49</v>
      </c>
      <c r="K369" s="69">
        <f t="shared" si="17"/>
        <v>20617.5</v>
      </c>
      <c r="L369" s="90">
        <v>750</v>
      </c>
      <c r="M369" s="51">
        <f>VLOOKUP(A:A,'[1]Příloha k protokolu'!$F:$J,5,0)</f>
        <v>0</v>
      </c>
      <c r="N369" s="62" t="s">
        <v>16231</v>
      </c>
      <c r="O369" s="52" t="s">
        <v>36</v>
      </c>
      <c r="P369" s="52">
        <v>830</v>
      </c>
      <c r="Q369" s="52">
        <v>5</v>
      </c>
      <c r="R369" s="52" t="s">
        <v>16196</v>
      </c>
      <c r="S369" s="49" t="s">
        <v>21334</v>
      </c>
      <c r="V369" s="50" t="s">
        <v>17314</v>
      </c>
      <c r="W369" s="50" t="s">
        <v>16196</v>
      </c>
      <c r="X369" s="50" t="s">
        <v>14742</v>
      </c>
      <c r="Y369" s="70" t="s">
        <v>17320</v>
      </c>
      <c r="Z369" s="53">
        <v>12000</v>
      </c>
    </row>
    <row r="370" spans="1:26" s="49" customFormat="1" ht="30" x14ac:dyDescent="0.25">
      <c r="A370" s="73">
        <v>600027341</v>
      </c>
      <c r="B370" s="73">
        <f t="shared" si="15"/>
        <v>600027341</v>
      </c>
      <c r="C370" s="73" t="s">
        <v>16232</v>
      </c>
      <c r="D370" s="68">
        <v>1</v>
      </c>
      <c r="E370" s="48">
        <f t="shared" si="16"/>
        <v>70873160</v>
      </c>
      <c r="F370" s="57" t="s">
        <v>9</v>
      </c>
      <c r="G370" s="57" t="s">
        <v>16190</v>
      </c>
      <c r="H370" s="51">
        <v>475</v>
      </c>
      <c r="I370" s="51" t="s">
        <v>17309</v>
      </c>
      <c r="J370" s="69">
        <v>27.49</v>
      </c>
      <c r="K370" s="69">
        <f t="shared" si="17"/>
        <v>13057.75</v>
      </c>
      <c r="L370" s="90">
        <v>475</v>
      </c>
      <c r="M370" s="51">
        <f>VLOOKUP(A:A,'[1]Příloha k protokolu'!$F:$J,5,0)</f>
        <v>0</v>
      </c>
      <c r="N370" s="62" t="s">
        <v>16233</v>
      </c>
      <c r="O370" s="52" t="s">
        <v>16234</v>
      </c>
      <c r="P370" s="52">
        <v>13</v>
      </c>
      <c r="Q370" s="52">
        <v>4</v>
      </c>
      <c r="R370" s="52" t="s">
        <v>16196</v>
      </c>
      <c r="S370" s="49" t="s">
        <v>21333</v>
      </c>
      <c r="V370" s="50" t="s">
        <v>17314</v>
      </c>
      <c r="W370" s="50" t="s">
        <v>16196</v>
      </c>
      <c r="X370" s="50" t="s">
        <v>14738</v>
      </c>
      <c r="Y370" s="70" t="s">
        <v>17320</v>
      </c>
      <c r="Z370" s="53">
        <v>12800</v>
      </c>
    </row>
    <row r="371" spans="1:26" s="49" customFormat="1" ht="30" x14ac:dyDescent="0.25">
      <c r="A371" s="73">
        <v>600027350</v>
      </c>
      <c r="B371" s="73">
        <f t="shared" si="15"/>
        <v>600027350</v>
      </c>
      <c r="C371" s="73" t="s">
        <v>17448</v>
      </c>
      <c r="D371" s="68">
        <v>1</v>
      </c>
      <c r="E371" s="48">
        <f t="shared" si="16"/>
        <v>27443108</v>
      </c>
      <c r="F371" s="57" t="s">
        <v>9</v>
      </c>
      <c r="G371" s="57" t="s">
        <v>16190</v>
      </c>
      <c r="H371" s="51">
        <v>75</v>
      </c>
      <c r="I371" s="51" t="s">
        <v>17309</v>
      </c>
      <c r="J371" s="69">
        <v>27.49</v>
      </c>
      <c r="K371" s="69">
        <f t="shared" si="17"/>
        <v>2061.75</v>
      </c>
      <c r="L371" s="90">
        <v>75</v>
      </c>
      <c r="M371" s="51">
        <f>VLOOKUP(A:A,'[1]Příloha k protokolu'!$F:$J,5,0)</f>
        <v>0</v>
      </c>
      <c r="N371" s="62" t="s">
        <v>17449</v>
      </c>
      <c r="O371" s="52" t="s">
        <v>37</v>
      </c>
      <c r="P371" s="52">
        <v>585</v>
      </c>
      <c r="Q371" s="52">
        <v>1</v>
      </c>
      <c r="R371" s="52" t="s">
        <v>16196</v>
      </c>
      <c r="S371" s="49" t="s">
        <v>21334</v>
      </c>
      <c r="V371" s="50" t="s">
        <v>17314</v>
      </c>
      <c r="W371" s="50" t="s">
        <v>16196</v>
      </c>
      <c r="X371" s="50" t="s">
        <v>14741</v>
      </c>
      <c r="Y371" s="70" t="s">
        <v>17320</v>
      </c>
      <c r="Z371" s="53">
        <v>12000</v>
      </c>
    </row>
    <row r="372" spans="1:26" s="49" customFormat="1" x14ac:dyDescent="0.25">
      <c r="A372" s="73">
        <v>600027376</v>
      </c>
      <c r="B372" s="73">
        <f t="shared" si="15"/>
        <v>600027376</v>
      </c>
      <c r="C372" s="73" t="s">
        <v>17450</v>
      </c>
      <c r="D372" s="68">
        <v>1</v>
      </c>
      <c r="E372" s="48">
        <f t="shared" si="16"/>
        <v>65992351</v>
      </c>
      <c r="F372" s="57" t="s">
        <v>9</v>
      </c>
      <c r="G372" s="57" t="s">
        <v>16190</v>
      </c>
      <c r="H372" s="51">
        <v>75</v>
      </c>
      <c r="I372" s="51" t="s">
        <v>17309</v>
      </c>
      <c r="J372" s="69">
        <v>27.49</v>
      </c>
      <c r="K372" s="69">
        <f t="shared" si="17"/>
        <v>2061.75</v>
      </c>
      <c r="L372" s="90">
        <v>75</v>
      </c>
      <c r="M372" s="51">
        <f>VLOOKUP(A:A,'[1]Příloha k protokolu'!$F:$J,5,0)</f>
        <v>0</v>
      </c>
      <c r="N372" s="62" t="s">
        <v>17451</v>
      </c>
      <c r="O372" s="52" t="s">
        <v>38</v>
      </c>
      <c r="P372" s="52">
        <v>147</v>
      </c>
      <c r="Q372" s="52">
        <v>32</v>
      </c>
      <c r="R372" s="52" t="s">
        <v>16196</v>
      </c>
      <c r="S372" s="49" t="s">
        <v>21333</v>
      </c>
      <c r="V372" s="50" t="s">
        <v>17314</v>
      </c>
      <c r="W372" s="50" t="s">
        <v>16196</v>
      </c>
      <c r="X372" s="50" t="s">
        <v>14738</v>
      </c>
      <c r="Y372" s="70" t="s">
        <v>17320</v>
      </c>
      <c r="Z372" s="53">
        <v>12800</v>
      </c>
    </row>
    <row r="373" spans="1:26" s="49" customFormat="1" x14ac:dyDescent="0.25">
      <c r="A373" s="73">
        <v>600035409</v>
      </c>
      <c r="B373" s="73">
        <f t="shared" si="15"/>
        <v>600035409</v>
      </c>
      <c r="C373" s="73" t="s">
        <v>16235</v>
      </c>
      <c r="D373" s="68">
        <v>1</v>
      </c>
      <c r="E373" s="48">
        <f t="shared" si="16"/>
        <v>60461101</v>
      </c>
      <c r="F373" s="57" t="s">
        <v>9</v>
      </c>
      <c r="G373" s="57" t="s">
        <v>16190</v>
      </c>
      <c r="H373" s="51">
        <v>50</v>
      </c>
      <c r="I373" s="51" t="s">
        <v>17309</v>
      </c>
      <c r="J373" s="69">
        <v>27.49</v>
      </c>
      <c r="K373" s="69">
        <f t="shared" si="17"/>
        <v>1374.5</v>
      </c>
      <c r="L373" s="90">
        <v>50</v>
      </c>
      <c r="M373" s="51">
        <f>VLOOKUP(A:A,'[1]Příloha k protokolu'!$F:$J,5,0)</f>
        <v>0</v>
      </c>
      <c r="N373" s="62" t="s">
        <v>16236</v>
      </c>
      <c r="O373" s="52" t="s">
        <v>16237</v>
      </c>
      <c r="P373" s="52">
        <v>130</v>
      </c>
      <c r="Q373" s="52">
        <v>2</v>
      </c>
      <c r="R373" s="52" t="s">
        <v>16196</v>
      </c>
      <c r="S373" s="49" t="s">
        <v>21333</v>
      </c>
      <c r="V373" s="50" t="s">
        <v>17452</v>
      </c>
      <c r="W373" s="50" t="s">
        <v>16196</v>
      </c>
      <c r="X373" s="50" t="s">
        <v>14740</v>
      </c>
      <c r="Y373" s="70" t="s">
        <v>17320</v>
      </c>
      <c r="Z373" s="53">
        <v>12800</v>
      </c>
    </row>
    <row r="374" spans="1:26" s="49" customFormat="1" x14ac:dyDescent="0.25">
      <c r="A374" s="73">
        <v>600035417</v>
      </c>
      <c r="B374" s="73">
        <f t="shared" si="15"/>
        <v>600035417</v>
      </c>
      <c r="C374" s="73" t="s">
        <v>17453</v>
      </c>
      <c r="D374" s="68">
        <v>1</v>
      </c>
      <c r="E374" s="48">
        <f t="shared" si="16"/>
        <v>70891028</v>
      </c>
      <c r="F374" s="57" t="s">
        <v>9</v>
      </c>
      <c r="G374" s="57" t="s">
        <v>16190</v>
      </c>
      <c r="H374" s="51">
        <v>50</v>
      </c>
      <c r="I374" s="51" t="s">
        <v>17309</v>
      </c>
      <c r="J374" s="69">
        <v>27.49</v>
      </c>
      <c r="K374" s="69">
        <f t="shared" si="17"/>
        <v>1374.5</v>
      </c>
      <c r="L374" s="90">
        <v>50</v>
      </c>
      <c r="M374" s="51">
        <f>VLOOKUP(A:A,'[1]Příloha k protokolu'!$F:$J,5,0)</f>
        <v>0</v>
      </c>
      <c r="N374" s="62" t="s">
        <v>17454</v>
      </c>
      <c r="O374" s="52" t="s">
        <v>17455</v>
      </c>
      <c r="P374" s="52">
        <v>1255</v>
      </c>
      <c r="Q374" s="52">
        <v>27</v>
      </c>
      <c r="R374" s="52" t="s">
        <v>16196</v>
      </c>
      <c r="S374" s="49" t="s">
        <v>21333</v>
      </c>
      <c r="V374" s="50" t="s">
        <v>17452</v>
      </c>
      <c r="W374" s="50" t="s">
        <v>16196</v>
      </c>
      <c r="X374" s="50" t="s">
        <v>14740</v>
      </c>
      <c r="Y374" s="70" t="s">
        <v>17320</v>
      </c>
      <c r="Z374" s="53">
        <v>12000</v>
      </c>
    </row>
    <row r="375" spans="1:26" s="49" customFormat="1" x14ac:dyDescent="0.25">
      <c r="A375" s="73">
        <v>600035425</v>
      </c>
      <c r="B375" s="73">
        <f t="shared" si="15"/>
        <v>600035425</v>
      </c>
      <c r="C375" s="73" t="s">
        <v>16238</v>
      </c>
      <c r="D375" s="68">
        <v>1</v>
      </c>
      <c r="E375" s="48">
        <f t="shared" si="16"/>
        <v>70890943</v>
      </c>
      <c r="F375" s="57" t="s">
        <v>9</v>
      </c>
      <c r="G375" s="57" t="s">
        <v>16190</v>
      </c>
      <c r="H375" s="51">
        <v>50</v>
      </c>
      <c r="I375" s="51" t="s">
        <v>17309</v>
      </c>
      <c r="J375" s="69">
        <v>27.49</v>
      </c>
      <c r="K375" s="69">
        <f t="shared" si="17"/>
        <v>1374.5</v>
      </c>
      <c r="L375" s="90">
        <v>50</v>
      </c>
      <c r="M375" s="51">
        <f>VLOOKUP(A:A,'[1]Příloha k protokolu'!$F:$J,5,0)</f>
        <v>0</v>
      </c>
      <c r="N375" s="62" t="s">
        <v>16239</v>
      </c>
      <c r="O375" s="52" t="s">
        <v>41</v>
      </c>
      <c r="P375" s="52">
        <v>1726</v>
      </c>
      <c r="Q375" s="52">
        <v>27</v>
      </c>
      <c r="R375" s="52" t="s">
        <v>16196</v>
      </c>
      <c r="S375" s="49" t="s">
        <v>21333</v>
      </c>
      <c r="V375" s="50" t="s">
        <v>17452</v>
      </c>
      <c r="W375" s="50" t="s">
        <v>16196</v>
      </c>
      <c r="X375" s="50" t="s">
        <v>14740</v>
      </c>
      <c r="Y375" s="70" t="s">
        <v>17320</v>
      </c>
      <c r="Z375" s="53">
        <v>12000</v>
      </c>
    </row>
    <row r="376" spans="1:26" s="49" customFormat="1" x14ac:dyDescent="0.25">
      <c r="A376" s="73">
        <v>600035476</v>
      </c>
      <c r="B376" s="73">
        <f t="shared" si="15"/>
        <v>600035476</v>
      </c>
      <c r="C376" s="73" t="s">
        <v>16240</v>
      </c>
      <c r="D376" s="68">
        <v>1</v>
      </c>
      <c r="E376" s="48">
        <f t="shared" si="16"/>
        <v>70890919</v>
      </c>
      <c r="F376" s="57" t="s">
        <v>9</v>
      </c>
      <c r="G376" s="57" t="s">
        <v>16190</v>
      </c>
      <c r="H376" s="51">
        <v>50</v>
      </c>
      <c r="I376" s="51" t="s">
        <v>17309</v>
      </c>
      <c r="J376" s="69">
        <v>27.49</v>
      </c>
      <c r="K376" s="69">
        <f t="shared" si="17"/>
        <v>1374.5</v>
      </c>
      <c r="L376" s="90">
        <v>50</v>
      </c>
      <c r="M376" s="51">
        <f>VLOOKUP(A:A,'[1]Příloha k protokolu'!$F:$J,5,0)</f>
        <v>0</v>
      </c>
      <c r="N376" s="62" t="s">
        <v>16241</v>
      </c>
      <c r="O376" s="52" t="s">
        <v>16242</v>
      </c>
      <c r="P376" s="52">
        <v>440</v>
      </c>
      <c r="Q376" s="52">
        <v>1</v>
      </c>
      <c r="R376" s="52" t="s">
        <v>16196</v>
      </c>
      <c r="S376" s="49" t="s">
        <v>21333</v>
      </c>
      <c r="V376" s="50" t="s">
        <v>17452</v>
      </c>
      <c r="W376" s="50" t="s">
        <v>16196</v>
      </c>
      <c r="X376" s="50" t="s">
        <v>14740</v>
      </c>
      <c r="Y376" s="70" t="s">
        <v>17320</v>
      </c>
      <c r="Z376" s="53">
        <v>12800</v>
      </c>
    </row>
    <row r="377" spans="1:26" s="49" customFormat="1" x14ac:dyDescent="0.25">
      <c r="A377" s="73">
        <v>600035484</v>
      </c>
      <c r="B377" s="73">
        <f t="shared" si="15"/>
        <v>600035484</v>
      </c>
      <c r="C377" s="73" t="s">
        <v>16243</v>
      </c>
      <c r="D377" s="68">
        <v>1</v>
      </c>
      <c r="E377" s="48">
        <f t="shared" si="16"/>
        <v>70890897</v>
      </c>
      <c r="F377" s="57" t="s">
        <v>9</v>
      </c>
      <c r="G377" s="57" t="s">
        <v>16190</v>
      </c>
      <c r="H377" s="51">
        <v>50</v>
      </c>
      <c r="I377" s="51" t="s">
        <v>17309</v>
      </c>
      <c r="J377" s="69">
        <v>27.49</v>
      </c>
      <c r="K377" s="69">
        <f t="shared" si="17"/>
        <v>1374.5</v>
      </c>
      <c r="L377" s="90">
        <v>50</v>
      </c>
      <c r="M377" s="51">
        <f>VLOOKUP(A:A,'[1]Příloha k protokolu'!$F:$J,5,0)</f>
        <v>0</v>
      </c>
      <c r="N377" s="62" t="s">
        <v>16244</v>
      </c>
      <c r="O377" s="52" t="s">
        <v>16245</v>
      </c>
      <c r="P377" s="52">
        <v>1778</v>
      </c>
      <c r="Q377" s="52">
        <v>16</v>
      </c>
      <c r="R377" s="52" t="s">
        <v>16196</v>
      </c>
      <c r="S377" s="49" t="s">
        <v>21333</v>
      </c>
      <c r="V377" s="50" t="s">
        <v>17452</v>
      </c>
      <c r="W377" s="50" t="s">
        <v>16196</v>
      </c>
      <c r="X377" s="50" t="s">
        <v>14740</v>
      </c>
      <c r="Y377" s="70" t="s">
        <v>17320</v>
      </c>
      <c r="Z377" s="53">
        <v>12000</v>
      </c>
    </row>
    <row r="378" spans="1:26" s="49" customFormat="1" x14ac:dyDescent="0.25">
      <c r="A378" s="73">
        <v>600035506</v>
      </c>
      <c r="B378" s="73">
        <f t="shared" si="15"/>
        <v>600035506</v>
      </c>
      <c r="C378" s="73" t="s">
        <v>16246</v>
      </c>
      <c r="D378" s="68">
        <v>1</v>
      </c>
      <c r="E378" s="48">
        <f t="shared" si="16"/>
        <v>70890935</v>
      </c>
      <c r="F378" s="57" t="s">
        <v>9</v>
      </c>
      <c r="G378" s="57" t="s">
        <v>16190</v>
      </c>
      <c r="H378" s="51">
        <v>50</v>
      </c>
      <c r="I378" s="51" t="s">
        <v>17309</v>
      </c>
      <c r="J378" s="69">
        <v>27.49</v>
      </c>
      <c r="K378" s="69">
        <f t="shared" si="17"/>
        <v>1374.5</v>
      </c>
      <c r="L378" s="90">
        <v>50</v>
      </c>
      <c r="M378" s="51">
        <f>VLOOKUP(A:A,'[1]Příloha k protokolu'!$F:$J,5,0)</f>
        <v>0</v>
      </c>
      <c r="N378" s="62" t="s">
        <v>16247</v>
      </c>
      <c r="O378" s="52" t="s">
        <v>42</v>
      </c>
      <c r="P378" s="52">
        <v>2187</v>
      </c>
      <c r="Q378" s="52">
        <v>25</v>
      </c>
      <c r="R378" s="52" t="s">
        <v>16196</v>
      </c>
      <c r="S378" s="49" t="s">
        <v>21333</v>
      </c>
      <c r="V378" s="50" t="s">
        <v>17452</v>
      </c>
      <c r="W378" s="50" t="s">
        <v>16196</v>
      </c>
      <c r="X378" s="50" t="s">
        <v>14740</v>
      </c>
      <c r="Y378" s="70" t="s">
        <v>17320</v>
      </c>
      <c r="Z378" s="53">
        <v>12000</v>
      </c>
    </row>
    <row r="379" spans="1:26" s="49" customFormat="1" x14ac:dyDescent="0.25">
      <c r="A379" s="73">
        <v>600035531</v>
      </c>
      <c r="B379" s="73">
        <f t="shared" si="15"/>
        <v>600035531</v>
      </c>
      <c r="C379" s="73" t="s">
        <v>16248</v>
      </c>
      <c r="D379" s="68">
        <v>1</v>
      </c>
      <c r="E379" s="48">
        <f t="shared" si="16"/>
        <v>70891061</v>
      </c>
      <c r="F379" s="57" t="s">
        <v>9</v>
      </c>
      <c r="G379" s="57" t="s">
        <v>16190</v>
      </c>
      <c r="H379" s="51">
        <v>25</v>
      </c>
      <c r="I379" s="51" t="s">
        <v>17309</v>
      </c>
      <c r="J379" s="69">
        <v>27.49</v>
      </c>
      <c r="K379" s="69">
        <f t="shared" si="17"/>
        <v>687.25</v>
      </c>
      <c r="L379" s="90">
        <v>25</v>
      </c>
      <c r="M379" s="51">
        <f>VLOOKUP(A:A,'[1]Příloha k protokolu'!$F:$J,5,0)</f>
        <v>0</v>
      </c>
      <c r="N379" s="62" t="s">
        <v>16249</v>
      </c>
      <c r="O379" s="52" t="s">
        <v>43</v>
      </c>
      <c r="P379" s="52">
        <v>920</v>
      </c>
      <c r="Q379" s="52">
        <v>37</v>
      </c>
      <c r="R379" s="52" t="s">
        <v>16196</v>
      </c>
      <c r="S379" s="49" t="s">
        <v>21333</v>
      </c>
      <c r="V379" s="50" t="s">
        <v>17452</v>
      </c>
      <c r="W379" s="50" t="s">
        <v>16196</v>
      </c>
      <c r="X379" s="50" t="s">
        <v>14740</v>
      </c>
      <c r="Y379" s="70" t="s">
        <v>17320</v>
      </c>
      <c r="Z379" s="53">
        <v>12000</v>
      </c>
    </row>
    <row r="380" spans="1:26" s="49" customFormat="1" ht="30" x14ac:dyDescent="0.25">
      <c r="A380" s="73">
        <v>600035573</v>
      </c>
      <c r="B380" s="73">
        <f t="shared" si="15"/>
        <v>600035573</v>
      </c>
      <c r="C380" s="73" t="s">
        <v>16250</v>
      </c>
      <c r="D380" s="68">
        <v>1</v>
      </c>
      <c r="E380" s="48">
        <f t="shared" si="16"/>
        <v>47609842</v>
      </c>
      <c r="F380" s="57" t="s">
        <v>9</v>
      </c>
      <c r="G380" s="57" t="s">
        <v>16190</v>
      </c>
      <c r="H380" s="51">
        <v>850</v>
      </c>
      <c r="I380" s="51" t="s">
        <v>17309</v>
      </c>
      <c r="J380" s="69">
        <v>27.49</v>
      </c>
      <c r="K380" s="69">
        <f t="shared" si="17"/>
        <v>23366.5</v>
      </c>
      <c r="L380" s="90">
        <v>850</v>
      </c>
      <c r="M380" s="51">
        <f>VLOOKUP(A:A,'[1]Příloha k protokolu'!$F:$J,5,0)</f>
        <v>0</v>
      </c>
      <c r="N380" s="62" t="s">
        <v>16251</v>
      </c>
      <c r="O380" s="52" t="s">
        <v>41</v>
      </c>
      <c r="P380" s="52">
        <v>1726</v>
      </c>
      <c r="Q380" s="52">
        <v>27</v>
      </c>
      <c r="R380" s="52" t="s">
        <v>16196</v>
      </c>
      <c r="S380" s="49" t="s">
        <v>21333</v>
      </c>
      <c r="V380" s="50" t="s">
        <v>17452</v>
      </c>
      <c r="W380" s="50" t="s">
        <v>16196</v>
      </c>
      <c r="X380" s="50" t="s">
        <v>14740</v>
      </c>
      <c r="Y380" s="70" t="s">
        <v>17320</v>
      </c>
      <c r="Z380" s="53">
        <v>12000</v>
      </c>
    </row>
    <row r="381" spans="1:26" s="49" customFormat="1" x14ac:dyDescent="0.25">
      <c r="A381" s="73">
        <v>600035581</v>
      </c>
      <c r="B381" s="73">
        <f t="shared" si="15"/>
        <v>600035581</v>
      </c>
      <c r="C381" s="73" t="s">
        <v>16252</v>
      </c>
      <c r="D381" s="68">
        <v>1</v>
      </c>
      <c r="E381" s="48">
        <f t="shared" si="16"/>
        <v>47610859</v>
      </c>
      <c r="F381" s="57" t="s">
        <v>9</v>
      </c>
      <c r="G381" s="57" t="s">
        <v>16190</v>
      </c>
      <c r="H381" s="51">
        <v>475</v>
      </c>
      <c r="I381" s="51" t="s">
        <v>17309</v>
      </c>
      <c r="J381" s="69">
        <v>27.49</v>
      </c>
      <c r="K381" s="69">
        <f t="shared" si="17"/>
        <v>13057.75</v>
      </c>
      <c r="L381" s="90">
        <v>475</v>
      </c>
      <c r="M381" s="51">
        <f>VLOOKUP(A:A,'[1]Příloha k protokolu'!$F:$J,5,0)</f>
        <v>0</v>
      </c>
      <c r="N381" s="62" t="s">
        <v>16253</v>
      </c>
      <c r="O381" s="52" t="s">
        <v>33</v>
      </c>
      <c r="P381" s="52">
        <v>400</v>
      </c>
      <c r="Q381" s="52">
        <v>21</v>
      </c>
      <c r="R381" s="52" t="s">
        <v>16196</v>
      </c>
      <c r="S381" s="49" t="s">
        <v>21333</v>
      </c>
      <c r="V381" s="50" t="s">
        <v>17452</v>
      </c>
      <c r="W381" s="50" t="s">
        <v>16196</v>
      </c>
      <c r="X381" s="50" t="s">
        <v>14740</v>
      </c>
      <c r="Y381" s="70" t="s">
        <v>17320</v>
      </c>
      <c r="Z381" s="53">
        <v>12000</v>
      </c>
    </row>
    <row r="382" spans="1:26" s="49" customFormat="1" x14ac:dyDescent="0.25">
      <c r="A382" s="73">
        <v>600035590</v>
      </c>
      <c r="B382" s="73">
        <f t="shared" si="15"/>
        <v>600035590</v>
      </c>
      <c r="C382" s="73" t="s">
        <v>16254</v>
      </c>
      <c r="D382" s="68">
        <v>1</v>
      </c>
      <c r="E382" s="48">
        <f t="shared" si="16"/>
        <v>47611928</v>
      </c>
      <c r="F382" s="57" t="s">
        <v>9</v>
      </c>
      <c r="G382" s="57" t="s">
        <v>16190</v>
      </c>
      <c r="H382" s="51">
        <v>775</v>
      </c>
      <c r="I382" s="51" t="s">
        <v>17309</v>
      </c>
      <c r="J382" s="69">
        <v>27.49</v>
      </c>
      <c r="K382" s="69">
        <f t="shared" si="17"/>
        <v>21304.75</v>
      </c>
      <c r="L382" s="90">
        <v>775</v>
      </c>
      <c r="M382" s="51">
        <f>VLOOKUP(A:A,'[1]Příloha k protokolu'!$F:$J,5,0)</f>
        <v>0</v>
      </c>
      <c r="N382" s="62" t="s">
        <v>16255</v>
      </c>
      <c r="O382" s="52" t="s">
        <v>16256</v>
      </c>
      <c r="P382" s="52">
        <v>505</v>
      </c>
      <c r="Q382" s="52">
        <v>1</v>
      </c>
      <c r="R382" s="52" t="s">
        <v>16196</v>
      </c>
      <c r="S382" s="49" t="s">
        <v>21333</v>
      </c>
      <c r="V382" s="50" t="s">
        <v>17452</v>
      </c>
      <c r="W382" s="50" t="s">
        <v>16196</v>
      </c>
      <c r="X382" s="50" t="s">
        <v>14740</v>
      </c>
      <c r="Y382" s="70" t="s">
        <v>17320</v>
      </c>
      <c r="Z382" s="53">
        <v>12000</v>
      </c>
    </row>
    <row r="383" spans="1:26" s="49" customFormat="1" x14ac:dyDescent="0.25">
      <c r="A383" s="73">
        <v>600035611</v>
      </c>
      <c r="B383" s="73">
        <f t="shared" si="15"/>
        <v>600035611</v>
      </c>
      <c r="C383" s="73" t="s">
        <v>16257</v>
      </c>
      <c r="D383" s="68">
        <v>1</v>
      </c>
      <c r="E383" s="48">
        <f t="shared" si="16"/>
        <v>48132926</v>
      </c>
      <c r="F383" s="57" t="s">
        <v>9</v>
      </c>
      <c r="G383" s="57" t="s">
        <v>16190</v>
      </c>
      <c r="H383" s="51">
        <v>875</v>
      </c>
      <c r="I383" s="51" t="s">
        <v>17309</v>
      </c>
      <c r="J383" s="69">
        <v>27.49</v>
      </c>
      <c r="K383" s="69">
        <f t="shared" si="17"/>
        <v>24053.75</v>
      </c>
      <c r="L383" s="90">
        <v>875</v>
      </c>
      <c r="M383" s="51">
        <f>VLOOKUP(A:A,'[1]Příloha k protokolu'!$F:$J,5,0)</f>
        <v>0</v>
      </c>
      <c r="N383" s="62" t="s">
        <v>16258</v>
      </c>
      <c r="O383" s="52" t="s">
        <v>36</v>
      </c>
      <c r="P383" s="52">
        <v>830</v>
      </c>
      <c r="Q383" s="52">
        <v>5</v>
      </c>
      <c r="R383" s="52" t="s">
        <v>16196</v>
      </c>
      <c r="S383" s="49" t="s">
        <v>21333</v>
      </c>
      <c r="V383" s="50" t="s">
        <v>17452</v>
      </c>
      <c r="W383" s="50" t="s">
        <v>16196</v>
      </c>
      <c r="X383" s="50" t="s">
        <v>14740</v>
      </c>
      <c r="Y383" s="70" t="s">
        <v>17320</v>
      </c>
      <c r="Z383" s="53">
        <v>12000</v>
      </c>
    </row>
    <row r="384" spans="1:26" s="49" customFormat="1" x14ac:dyDescent="0.25">
      <c r="A384" s="73">
        <v>600035620</v>
      </c>
      <c r="B384" s="73">
        <f t="shared" si="15"/>
        <v>600035620</v>
      </c>
      <c r="C384" s="73" t="s">
        <v>16259</v>
      </c>
      <c r="D384" s="68">
        <v>1</v>
      </c>
      <c r="E384" s="48">
        <f t="shared" si="16"/>
        <v>48134201</v>
      </c>
      <c r="F384" s="57" t="s">
        <v>9</v>
      </c>
      <c r="G384" s="57" t="s">
        <v>16190</v>
      </c>
      <c r="H384" s="51">
        <v>500</v>
      </c>
      <c r="I384" s="51" t="s">
        <v>17309</v>
      </c>
      <c r="J384" s="69">
        <v>27.49</v>
      </c>
      <c r="K384" s="69">
        <f t="shared" si="17"/>
        <v>13745</v>
      </c>
      <c r="L384" s="90">
        <v>500</v>
      </c>
      <c r="M384" s="51">
        <f>VLOOKUP(A:A,'[1]Příloha k protokolu'!$F:$J,5,0)</f>
        <v>0</v>
      </c>
      <c r="N384" s="62" t="s">
        <v>16260</v>
      </c>
      <c r="O384" s="52" t="s">
        <v>16261</v>
      </c>
      <c r="P384" s="52">
        <v>130</v>
      </c>
      <c r="Q384" s="52">
        <v>8</v>
      </c>
      <c r="R384" s="52" t="s">
        <v>16196</v>
      </c>
      <c r="S384" s="49" t="s">
        <v>21333</v>
      </c>
      <c r="V384" s="50" t="s">
        <v>17452</v>
      </c>
      <c r="W384" s="50" t="s">
        <v>16196</v>
      </c>
      <c r="X384" s="50" t="s">
        <v>14740</v>
      </c>
      <c r="Y384" s="70" t="s">
        <v>17320</v>
      </c>
      <c r="Z384" s="53">
        <v>12800</v>
      </c>
    </row>
    <row r="385" spans="1:26" s="49" customFormat="1" ht="30" x14ac:dyDescent="0.25">
      <c r="A385" s="73">
        <v>600035638</v>
      </c>
      <c r="B385" s="73">
        <f t="shared" si="15"/>
        <v>600035638</v>
      </c>
      <c r="C385" s="73" t="s">
        <v>16262</v>
      </c>
      <c r="D385" s="68">
        <v>1</v>
      </c>
      <c r="E385" s="48">
        <f t="shared" si="16"/>
        <v>49624911</v>
      </c>
      <c r="F385" s="57" t="s">
        <v>9</v>
      </c>
      <c r="G385" s="57" t="s">
        <v>16190</v>
      </c>
      <c r="H385" s="51">
        <v>825</v>
      </c>
      <c r="I385" s="51" t="s">
        <v>17309</v>
      </c>
      <c r="J385" s="69">
        <v>27.49</v>
      </c>
      <c r="K385" s="69">
        <f t="shared" si="17"/>
        <v>22679.25</v>
      </c>
      <c r="L385" s="90">
        <v>825</v>
      </c>
      <c r="M385" s="51">
        <f>VLOOKUP(A:A,'[1]Příloha k protokolu'!$F:$J,5,0)</f>
        <v>0</v>
      </c>
      <c r="N385" s="62" t="s">
        <v>16263</v>
      </c>
      <c r="O385" s="52" t="s">
        <v>42</v>
      </c>
      <c r="P385" s="52">
        <v>1201</v>
      </c>
      <c r="Q385" s="52">
        <v>1</v>
      </c>
      <c r="R385" s="52" t="s">
        <v>16196</v>
      </c>
      <c r="S385" s="49" t="s">
        <v>21333</v>
      </c>
      <c r="V385" s="50" t="s">
        <v>17452</v>
      </c>
      <c r="W385" s="50" t="s">
        <v>16196</v>
      </c>
      <c r="X385" s="50" t="s">
        <v>14740</v>
      </c>
      <c r="Y385" s="70" t="s">
        <v>17320</v>
      </c>
      <c r="Z385" s="53">
        <v>12000</v>
      </c>
    </row>
    <row r="386" spans="1:26" s="49" customFormat="1" x14ac:dyDescent="0.25">
      <c r="A386" s="73">
        <v>600035646</v>
      </c>
      <c r="B386" s="73">
        <f t="shared" si="15"/>
        <v>600035646</v>
      </c>
      <c r="C386" s="73" t="s">
        <v>16264</v>
      </c>
      <c r="D386" s="68">
        <v>1</v>
      </c>
      <c r="E386" s="48">
        <f t="shared" si="16"/>
        <v>60460318</v>
      </c>
      <c r="F386" s="57" t="s">
        <v>9</v>
      </c>
      <c r="G386" s="57" t="s">
        <v>16190</v>
      </c>
      <c r="H386" s="51">
        <v>525</v>
      </c>
      <c r="I386" s="51" t="s">
        <v>17309</v>
      </c>
      <c r="J386" s="69">
        <v>27.49</v>
      </c>
      <c r="K386" s="69">
        <f t="shared" si="17"/>
        <v>14432.25</v>
      </c>
      <c r="L386" s="90">
        <v>525</v>
      </c>
      <c r="M386" s="51">
        <f>VLOOKUP(A:A,'[1]Příloha k protokolu'!$F:$J,5,0)</f>
        <v>0</v>
      </c>
      <c r="N386" s="62" t="s">
        <v>16265</v>
      </c>
      <c r="O386" s="52" t="s">
        <v>44</v>
      </c>
      <c r="P386" s="52">
        <v>308</v>
      </c>
      <c r="Q386" s="52">
        <v>10</v>
      </c>
      <c r="R386" s="52" t="s">
        <v>16196</v>
      </c>
      <c r="S386" s="49" t="s">
        <v>21333</v>
      </c>
      <c r="V386" s="50" t="s">
        <v>17452</v>
      </c>
      <c r="W386" s="50" t="s">
        <v>16196</v>
      </c>
      <c r="X386" s="50" t="s">
        <v>14740</v>
      </c>
      <c r="Y386" s="70" t="s">
        <v>17320</v>
      </c>
      <c r="Z386" s="53">
        <v>12000</v>
      </c>
    </row>
    <row r="387" spans="1:26" s="49" customFormat="1" x14ac:dyDescent="0.25">
      <c r="A387" s="73">
        <v>600035662</v>
      </c>
      <c r="B387" s="73">
        <f t="shared" si="15"/>
        <v>600035662</v>
      </c>
      <c r="C387" s="73" t="s">
        <v>16266</v>
      </c>
      <c r="D387" s="68">
        <v>1</v>
      </c>
      <c r="E387" s="48">
        <f t="shared" si="16"/>
        <v>47609737</v>
      </c>
      <c r="F387" s="57" t="s">
        <v>9</v>
      </c>
      <c r="G387" s="57" t="s">
        <v>16190</v>
      </c>
      <c r="H387" s="51">
        <v>1000</v>
      </c>
      <c r="I387" s="51" t="s">
        <v>17309</v>
      </c>
      <c r="J387" s="69">
        <v>27.49</v>
      </c>
      <c r="K387" s="69">
        <f t="shared" si="17"/>
        <v>27490</v>
      </c>
      <c r="L387" s="90">
        <v>1000</v>
      </c>
      <c r="M387" s="51">
        <f>VLOOKUP(A:A,'[1]Příloha k protokolu'!$F:$J,5,0)</f>
        <v>0</v>
      </c>
      <c r="N387" s="62" t="s">
        <v>16267</v>
      </c>
      <c r="O387" s="52" t="s">
        <v>16268</v>
      </c>
      <c r="P387" s="52">
        <v>782</v>
      </c>
      <c r="Q387" s="52">
        <v>34</v>
      </c>
      <c r="R387" s="52" t="s">
        <v>16196</v>
      </c>
      <c r="S387" s="49" t="s">
        <v>21333</v>
      </c>
      <c r="V387" s="50" t="s">
        <v>17452</v>
      </c>
      <c r="W387" s="50" t="s">
        <v>16196</v>
      </c>
      <c r="X387" s="50" t="s">
        <v>14740</v>
      </c>
      <c r="Y387" s="70" t="s">
        <v>17320</v>
      </c>
      <c r="Z387" s="53">
        <v>12000</v>
      </c>
    </row>
    <row r="388" spans="1:26" s="49" customFormat="1" x14ac:dyDescent="0.25">
      <c r="A388" s="73">
        <v>600035671</v>
      </c>
      <c r="B388" s="73">
        <f t="shared" ref="B388:B451" si="18">A388/1</f>
        <v>600035671</v>
      </c>
      <c r="C388" s="73" t="s">
        <v>16269</v>
      </c>
      <c r="D388" s="68">
        <v>1</v>
      </c>
      <c r="E388" s="48">
        <f t="shared" ref="E388:E451" si="19">C388/1</f>
        <v>47610361</v>
      </c>
      <c r="F388" s="57" t="s">
        <v>9</v>
      </c>
      <c r="G388" s="57" t="s">
        <v>16190</v>
      </c>
      <c r="H388" s="51">
        <v>650</v>
      </c>
      <c r="I388" s="51" t="s">
        <v>17309</v>
      </c>
      <c r="J388" s="69">
        <v>27.49</v>
      </c>
      <c r="K388" s="69">
        <f t="shared" ref="K388:K451" si="20">H388*J388</f>
        <v>17868.5</v>
      </c>
      <c r="L388" s="90">
        <v>650</v>
      </c>
      <c r="M388" s="51">
        <f>VLOOKUP(A:A,'[1]Příloha k protokolu'!$F:$J,5,0)</f>
        <v>0</v>
      </c>
      <c r="N388" s="62" t="s">
        <v>16270</v>
      </c>
      <c r="O388" s="52" t="s">
        <v>15409</v>
      </c>
      <c r="P388" s="52">
        <v>1286</v>
      </c>
      <c r="Q388" s="52">
        <v>8</v>
      </c>
      <c r="R388" s="52" t="s">
        <v>16196</v>
      </c>
      <c r="S388" s="49" t="s">
        <v>21333</v>
      </c>
      <c r="V388" s="50" t="s">
        <v>17452</v>
      </c>
      <c r="W388" s="50" t="s">
        <v>16196</v>
      </c>
      <c r="X388" s="50" t="s">
        <v>14740</v>
      </c>
      <c r="Y388" s="70" t="s">
        <v>17320</v>
      </c>
      <c r="Z388" s="53">
        <v>12000</v>
      </c>
    </row>
    <row r="389" spans="1:26" s="49" customFormat="1" x14ac:dyDescent="0.25">
      <c r="A389" s="73">
        <v>600035689</v>
      </c>
      <c r="B389" s="73">
        <f t="shared" si="18"/>
        <v>600035689</v>
      </c>
      <c r="C389" s="73" t="s">
        <v>16271</v>
      </c>
      <c r="D389" s="68">
        <v>1</v>
      </c>
      <c r="E389" s="48">
        <f t="shared" si="19"/>
        <v>47610425</v>
      </c>
      <c r="F389" s="57" t="s">
        <v>9</v>
      </c>
      <c r="G389" s="57" t="s">
        <v>16190</v>
      </c>
      <c r="H389" s="51">
        <v>600</v>
      </c>
      <c r="I389" s="51" t="s">
        <v>17309</v>
      </c>
      <c r="J389" s="69">
        <v>27.49</v>
      </c>
      <c r="K389" s="69">
        <f t="shared" si="20"/>
        <v>16494</v>
      </c>
      <c r="L389" s="90">
        <v>600</v>
      </c>
      <c r="M389" s="51">
        <f>VLOOKUP(A:A,'[1]Příloha k protokolu'!$F:$J,5,0)</f>
        <v>0</v>
      </c>
      <c r="N389" s="62" t="s">
        <v>16272</v>
      </c>
      <c r="O389" s="52" t="s">
        <v>16206</v>
      </c>
      <c r="P389" s="52">
        <v>64</v>
      </c>
      <c r="Q389" s="52">
        <v>13</v>
      </c>
      <c r="R389" s="52" t="s">
        <v>16196</v>
      </c>
      <c r="S389" s="49" t="s">
        <v>21333</v>
      </c>
      <c r="V389" s="50" t="s">
        <v>17452</v>
      </c>
      <c r="W389" s="50" t="s">
        <v>16196</v>
      </c>
      <c r="X389" s="50" t="s">
        <v>14740</v>
      </c>
      <c r="Y389" s="70" t="s">
        <v>17320</v>
      </c>
      <c r="Z389" s="53">
        <v>12800</v>
      </c>
    </row>
    <row r="390" spans="1:26" s="49" customFormat="1" ht="30" x14ac:dyDescent="0.25">
      <c r="A390" s="73">
        <v>610380061</v>
      </c>
      <c r="B390" s="73">
        <f t="shared" si="18"/>
        <v>610380061</v>
      </c>
      <c r="C390" s="73" t="s">
        <v>16273</v>
      </c>
      <c r="D390" s="68">
        <v>1</v>
      </c>
      <c r="E390" s="48">
        <f t="shared" si="19"/>
        <v>69780111</v>
      </c>
      <c r="F390" s="57" t="s">
        <v>9</v>
      </c>
      <c r="G390" s="57" t="s">
        <v>16190</v>
      </c>
      <c r="H390" s="51">
        <v>0</v>
      </c>
      <c r="I390" s="51" t="s">
        <v>17320</v>
      </c>
      <c r="J390" s="69">
        <v>27.49</v>
      </c>
      <c r="K390" s="69">
        <f t="shared" si="20"/>
        <v>0</v>
      </c>
      <c r="L390" s="90">
        <v>0</v>
      </c>
      <c r="M390" s="51"/>
      <c r="N390" s="62" t="s">
        <v>16274</v>
      </c>
      <c r="O390" s="52" t="s">
        <v>16227</v>
      </c>
      <c r="P390" s="52">
        <v>67</v>
      </c>
      <c r="Q390" s="52">
        <v>25</v>
      </c>
      <c r="R390" s="52" t="s">
        <v>16196</v>
      </c>
      <c r="S390" s="49" t="s">
        <v>21334</v>
      </c>
      <c r="V390" s="50" t="s">
        <v>17314</v>
      </c>
      <c r="W390" s="50" t="s">
        <v>16196</v>
      </c>
      <c r="X390" s="50" t="s">
        <v>14741</v>
      </c>
      <c r="Y390" s="70">
        <v>44340</v>
      </c>
      <c r="Z390" s="53">
        <v>12000</v>
      </c>
    </row>
    <row r="391" spans="1:26" s="49" customFormat="1" x14ac:dyDescent="0.25">
      <c r="A391" s="73">
        <v>661101118</v>
      </c>
      <c r="B391" s="73">
        <f t="shared" si="18"/>
        <v>661101118</v>
      </c>
      <c r="C391" s="73" t="s">
        <v>16275</v>
      </c>
      <c r="D391" s="68">
        <v>1</v>
      </c>
      <c r="E391" s="48">
        <f t="shared" si="19"/>
        <v>26477475</v>
      </c>
      <c r="F391" s="57" t="s">
        <v>9</v>
      </c>
      <c r="G391" s="57" t="s">
        <v>16190</v>
      </c>
      <c r="H391" s="51">
        <v>75</v>
      </c>
      <c r="I391" s="51" t="s">
        <v>17309</v>
      </c>
      <c r="J391" s="69">
        <v>27.49</v>
      </c>
      <c r="K391" s="69">
        <f t="shared" si="20"/>
        <v>2061.75</v>
      </c>
      <c r="L391" s="90">
        <v>75</v>
      </c>
      <c r="M391" s="51">
        <f>VLOOKUP(A:A,'[1]Příloha k protokolu'!$F:$J,5,0)</f>
        <v>0</v>
      </c>
      <c r="N391" s="62" t="s">
        <v>16276</v>
      </c>
      <c r="O391" s="52" t="s">
        <v>39</v>
      </c>
      <c r="P391" s="52">
        <v>517</v>
      </c>
      <c r="Q391" s="52">
        <v>7</v>
      </c>
      <c r="R391" s="52" t="s">
        <v>16196</v>
      </c>
      <c r="S391" s="49" t="s">
        <v>21334</v>
      </c>
      <c r="V391" s="50" t="s">
        <v>17314</v>
      </c>
      <c r="W391" s="50" t="s">
        <v>16196</v>
      </c>
      <c r="X391" s="50" t="s">
        <v>14742</v>
      </c>
      <c r="Y391" s="70" t="s">
        <v>17320</v>
      </c>
      <c r="Z391" s="53">
        <v>12000</v>
      </c>
    </row>
    <row r="392" spans="1:26" s="49" customFormat="1" x14ac:dyDescent="0.25">
      <c r="A392" s="73">
        <v>661102319</v>
      </c>
      <c r="B392" s="73">
        <f t="shared" si="18"/>
        <v>661102319</v>
      </c>
      <c r="C392" s="73" t="s">
        <v>17456</v>
      </c>
      <c r="D392" s="68">
        <v>1</v>
      </c>
      <c r="E392" s="48">
        <f t="shared" si="19"/>
        <v>27613968</v>
      </c>
      <c r="F392" s="57" t="s">
        <v>9</v>
      </c>
      <c r="G392" s="57" t="s">
        <v>16190</v>
      </c>
      <c r="H392" s="51">
        <v>25</v>
      </c>
      <c r="I392" s="51" t="s">
        <v>17309</v>
      </c>
      <c r="J392" s="69">
        <v>27.49</v>
      </c>
      <c r="K392" s="69">
        <f t="shared" si="20"/>
        <v>687.25</v>
      </c>
      <c r="L392" s="90">
        <v>25</v>
      </c>
      <c r="M392" s="51">
        <f>VLOOKUP(A:A,'[1]Příloha k protokolu'!$F:$J,5,0)</f>
        <v>0</v>
      </c>
      <c r="N392" s="62" t="s">
        <v>17457</v>
      </c>
      <c r="O392" s="52" t="s">
        <v>33</v>
      </c>
      <c r="P392" s="52">
        <v>627</v>
      </c>
      <c r="Q392" s="52">
        <v>31</v>
      </c>
      <c r="R392" s="52" t="s">
        <v>16196</v>
      </c>
      <c r="S392" s="49" t="s">
        <v>21334</v>
      </c>
      <c r="V392" s="50" t="s">
        <v>17314</v>
      </c>
      <c r="W392" s="50" t="s">
        <v>16196</v>
      </c>
      <c r="X392" s="50" t="s">
        <v>14742</v>
      </c>
      <c r="Y392" s="70" t="s">
        <v>17320</v>
      </c>
      <c r="Z392" s="53">
        <v>12000</v>
      </c>
    </row>
    <row r="393" spans="1:26" s="49" customFormat="1" x14ac:dyDescent="0.25">
      <c r="A393" s="73">
        <v>691000263</v>
      </c>
      <c r="B393" s="73">
        <f t="shared" si="18"/>
        <v>691000263</v>
      </c>
      <c r="C393" s="73" t="s">
        <v>17458</v>
      </c>
      <c r="D393" s="68">
        <v>1</v>
      </c>
      <c r="E393" s="48">
        <f t="shared" si="19"/>
        <v>27612333</v>
      </c>
      <c r="F393" s="57" t="s">
        <v>9</v>
      </c>
      <c r="G393" s="57" t="s">
        <v>16190</v>
      </c>
      <c r="H393" s="51">
        <v>25</v>
      </c>
      <c r="I393" s="51" t="s">
        <v>17309</v>
      </c>
      <c r="J393" s="69">
        <v>27.49</v>
      </c>
      <c r="K393" s="69">
        <f t="shared" si="20"/>
        <v>687.25</v>
      </c>
      <c r="L393" s="90">
        <v>25</v>
      </c>
      <c r="M393" s="51">
        <f>VLOOKUP(A:A,'[1]Příloha k protokolu'!$F:$J,5,0)</f>
        <v>0</v>
      </c>
      <c r="N393" s="62" t="s">
        <v>17459</v>
      </c>
      <c r="O393" s="52" t="s">
        <v>40</v>
      </c>
      <c r="P393" s="52">
        <v>752</v>
      </c>
      <c r="Q393" s="52">
        <v>10</v>
      </c>
      <c r="R393" s="52" t="s">
        <v>16196</v>
      </c>
      <c r="S393" s="49" t="s">
        <v>21334</v>
      </c>
      <c r="V393" s="50" t="s">
        <v>17314</v>
      </c>
      <c r="W393" s="50" t="s">
        <v>16196</v>
      </c>
      <c r="X393" s="50" t="s">
        <v>14742</v>
      </c>
      <c r="Y393" s="70" t="s">
        <v>17320</v>
      </c>
      <c r="Z393" s="53">
        <v>12000</v>
      </c>
    </row>
    <row r="394" spans="1:26" s="49" customFormat="1" ht="30" x14ac:dyDescent="0.25">
      <c r="A394" s="73">
        <v>691006806</v>
      </c>
      <c r="B394" s="73">
        <f t="shared" si="18"/>
        <v>691006806</v>
      </c>
      <c r="C394" s="73" t="s">
        <v>16277</v>
      </c>
      <c r="D394" s="68">
        <v>1</v>
      </c>
      <c r="E394" s="48">
        <f t="shared" si="19"/>
        <v>25771159</v>
      </c>
      <c r="F394" s="57" t="s">
        <v>9</v>
      </c>
      <c r="G394" s="57" t="s">
        <v>16190</v>
      </c>
      <c r="H394" s="51">
        <v>100</v>
      </c>
      <c r="I394" s="51" t="s">
        <v>17309</v>
      </c>
      <c r="J394" s="69">
        <v>27.49</v>
      </c>
      <c r="K394" s="69">
        <f t="shared" si="20"/>
        <v>2749</v>
      </c>
      <c r="L394" s="90">
        <v>100</v>
      </c>
      <c r="M394" s="51">
        <f>VLOOKUP(A:A,'[1]Příloha k protokolu'!$F:$J,5,0)</f>
        <v>0</v>
      </c>
      <c r="N394" s="62" t="s">
        <v>16278</v>
      </c>
      <c r="O394" s="52" t="s">
        <v>16279</v>
      </c>
      <c r="P394" s="52">
        <v>1878</v>
      </c>
      <c r="Q394" s="52">
        <v>5</v>
      </c>
      <c r="R394" s="52" t="s">
        <v>16196</v>
      </c>
      <c r="S394" s="49" t="s">
        <v>21334</v>
      </c>
      <c r="V394" s="50" t="s">
        <v>17314</v>
      </c>
      <c r="W394" s="50" t="s">
        <v>16196</v>
      </c>
      <c r="X394" s="50" t="s">
        <v>14742</v>
      </c>
      <c r="Y394" s="70" t="s">
        <v>17320</v>
      </c>
      <c r="Z394" s="53">
        <v>12000</v>
      </c>
    </row>
    <row r="395" spans="1:26" s="49" customFormat="1" ht="30" x14ac:dyDescent="0.25">
      <c r="A395" s="73">
        <v>600027368</v>
      </c>
      <c r="B395" s="73">
        <f t="shared" si="18"/>
        <v>600027368</v>
      </c>
      <c r="C395" s="73" t="s">
        <v>17460</v>
      </c>
      <c r="D395" s="68">
        <v>1</v>
      </c>
      <c r="E395" s="48">
        <f t="shared" si="19"/>
        <v>65993381</v>
      </c>
      <c r="F395" s="57" t="s">
        <v>9</v>
      </c>
      <c r="G395" s="57" t="s">
        <v>16190</v>
      </c>
      <c r="H395" s="51">
        <v>75</v>
      </c>
      <c r="I395" s="51" t="s">
        <v>17309</v>
      </c>
      <c r="J395" s="69">
        <v>27.49</v>
      </c>
      <c r="K395" s="69">
        <f t="shared" si="20"/>
        <v>2061.75</v>
      </c>
      <c r="L395" s="90">
        <v>75</v>
      </c>
      <c r="M395" s="51">
        <f>VLOOKUP(A:A,'[1]Příloha k protokolu'!$F:$J,5,0)</f>
        <v>0</v>
      </c>
      <c r="N395" s="63" t="s">
        <v>17461</v>
      </c>
      <c r="O395" s="50" t="s">
        <v>33</v>
      </c>
      <c r="P395" s="50">
        <v>64</v>
      </c>
      <c r="Q395" s="50">
        <v>16</v>
      </c>
      <c r="R395" s="50" t="s">
        <v>16196</v>
      </c>
      <c r="S395" s="49" t="s">
        <v>21333</v>
      </c>
      <c r="V395" s="50" t="s">
        <v>14745</v>
      </c>
      <c r="W395" s="50" t="s">
        <v>16196</v>
      </c>
      <c r="X395" s="50" t="s">
        <v>14746</v>
      </c>
      <c r="Y395" s="70" t="s">
        <v>17320</v>
      </c>
      <c r="Z395" s="53">
        <v>12000</v>
      </c>
    </row>
    <row r="396" spans="1:26" s="49" customFormat="1" x14ac:dyDescent="0.25">
      <c r="A396" s="73">
        <v>600027384</v>
      </c>
      <c r="B396" s="73">
        <f t="shared" si="18"/>
        <v>600027384</v>
      </c>
      <c r="C396" s="73" t="s">
        <v>17462</v>
      </c>
      <c r="D396" s="68">
        <v>1</v>
      </c>
      <c r="E396" s="48">
        <f t="shared" si="19"/>
        <v>49625357</v>
      </c>
      <c r="F396" s="57" t="s">
        <v>9</v>
      </c>
      <c r="G396" s="57" t="s">
        <v>16190</v>
      </c>
      <c r="H396" s="51">
        <v>50</v>
      </c>
      <c r="I396" s="51" t="s">
        <v>17309</v>
      </c>
      <c r="J396" s="69">
        <v>27.49</v>
      </c>
      <c r="K396" s="69">
        <f t="shared" si="20"/>
        <v>1374.5</v>
      </c>
      <c r="L396" s="90">
        <v>50</v>
      </c>
      <c r="M396" s="51">
        <f>VLOOKUP(A:A,'[1]Příloha k protokolu'!$F:$J,5,0)</f>
        <v>0</v>
      </c>
      <c r="N396" s="63" t="s">
        <v>17463</v>
      </c>
      <c r="O396" s="50" t="s">
        <v>17464</v>
      </c>
      <c r="P396" s="50">
        <v>1724</v>
      </c>
      <c r="Q396" s="50">
        <v>33</v>
      </c>
      <c r="R396" s="50" t="s">
        <v>16196</v>
      </c>
      <c r="S396" s="49" t="s">
        <v>21333</v>
      </c>
      <c r="V396" s="50" t="s">
        <v>14745</v>
      </c>
      <c r="W396" s="50" t="s">
        <v>16196</v>
      </c>
      <c r="X396" s="50" t="s">
        <v>14746</v>
      </c>
      <c r="Y396" s="70" t="s">
        <v>17320</v>
      </c>
      <c r="Z396" s="53">
        <v>12000</v>
      </c>
    </row>
    <row r="397" spans="1:26" s="49" customFormat="1" x14ac:dyDescent="0.25">
      <c r="A397" s="73">
        <v>600021271</v>
      </c>
      <c r="B397" s="73">
        <f t="shared" si="18"/>
        <v>600021271</v>
      </c>
      <c r="C397" s="73" t="s">
        <v>16280</v>
      </c>
      <c r="D397" s="68">
        <v>1</v>
      </c>
      <c r="E397" s="48">
        <f t="shared" si="19"/>
        <v>70848572</v>
      </c>
      <c r="F397" s="57" t="s">
        <v>9</v>
      </c>
      <c r="G397" s="57" t="s">
        <v>15926</v>
      </c>
      <c r="H397" s="51">
        <v>250</v>
      </c>
      <c r="I397" s="51" t="s">
        <v>17309</v>
      </c>
      <c r="J397" s="69">
        <v>27.49</v>
      </c>
      <c r="K397" s="69">
        <f t="shared" si="20"/>
        <v>6872.5</v>
      </c>
      <c r="L397" s="90">
        <v>250</v>
      </c>
      <c r="M397" s="51">
        <f>VLOOKUP(A:A,'[1]Příloha k protokolu'!$F:$J,5,0)</f>
        <v>0</v>
      </c>
      <c r="N397" s="62" t="s">
        <v>16281</v>
      </c>
      <c r="O397" s="52" t="s">
        <v>16282</v>
      </c>
      <c r="P397" s="52">
        <v>83</v>
      </c>
      <c r="Q397" s="52">
        <v>1</v>
      </c>
      <c r="R397" s="52" t="s">
        <v>15929</v>
      </c>
      <c r="S397" s="49" t="s">
        <v>21333</v>
      </c>
      <c r="V397" s="50" t="s">
        <v>17314</v>
      </c>
      <c r="W397" s="50" t="s">
        <v>17465</v>
      </c>
      <c r="X397" s="50" t="s">
        <v>14738</v>
      </c>
      <c r="Y397" s="70" t="s">
        <v>17320</v>
      </c>
      <c r="Z397" s="53">
        <v>19300</v>
      </c>
    </row>
    <row r="398" spans="1:26" s="49" customFormat="1" ht="30" x14ac:dyDescent="0.25">
      <c r="A398" s="73">
        <v>600004571</v>
      </c>
      <c r="B398" s="73">
        <f t="shared" si="18"/>
        <v>600004571</v>
      </c>
      <c r="C398" s="73" t="s">
        <v>17466</v>
      </c>
      <c r="D398" s="68">
        <v>1</v>
      </c>
      <c r="E398" s="48">
        <f t="shared" si="19"/>
        <v>41690184</v>
      </c>
      <c r="F398" s="57" t="s">
        <v>9</v>
      </c>
      <c r="G398" s="57" t="s">
        <v>15926</v>
      </c>
      <c r="H398" s="51">
        <v>125</v>
      </c>
      <c r="I398" s="51" t="s">
        <v>17309</v>
      </c>
      <c r="J398" s="69">
        <v>27.49</v>
      </c>
      <c r="K398" s="69">
        <f t="shared" si="20"/>
        <v>3436.25</v>
      </c>
      <c r="L398" s="90">
        <v>125</v>
      </c>
      <c r="M398" s="51">
        <f>VLOOKUP(A:A,'[1]Příloha k protokolu'!$F:$J,5,0)</f>
        <v>0</v>
      </c>
      <c r="N398" s="62" t="s">
        <v>17467</v>
      </c>
      <c r="O398" s="52" t="s">
        <v>16296</v>
      </c>
      <c r="P398" s="52">
        <v>2417</v>
      </c>
      <c r="Q398" s="52" t="s">
        <v>107</v>
      </c>
      <c r="R398" s="52" t="s">
        <v>15929</v>
      </c>
      <c r="S398" s="49" t="s">
        <v>21334</v>
      </c>
      <c r="V398" s="50" t="s">
        <v>17314</v>
      </c>
      <c r="W398" s="50" t="s">
        <v>17465</v>
      </c>
      <c r="X398" s="50" t="s">
        <v>14741</v>
      </c>
      <c r="Y398" s="70" t="s">
        <v>17320</v>
      </c>
      <c r="Z398" s="53">
        <v>19300</v>
      </c>
    </row>
    <row r="399" spans="1:26" s="49" customFormat="1" x14ac:dyDescent="0.25">
      <c r="A399" s="73">
        <v>600006166</v>
      </c>
      <c r="B399" s="73">
        <f t="shared" si="18"/>
        <v>600006166</v>
      </c>
      <c r="C399" s="73" t="s">
        <v>16283</v>
      </c>
      <c r="D399" s="68">
        <v>1</v>
      </c>
      <c r="E399" s="48">
        <f t="shared" si="19"/>
        <v>49371185</v>
      </c>
      <c r="F399" s="57" t="s">
        <v>9</v>
      </c>
      <c r="G399" s="57" t="s">
        <v>15926</v>
      </c>
      <c r="H399" s="51">
        <v>600</v>
      </c>
      <c r="I399" s="51" t="s">
        <v>17309</v>
      </c>
      <c r="J399" s="69">
        <v>27.49</v>
      </c>
      <c r="K399" s="69">
        <f t="shared" si="20"/>
        <v>16494</v>
      </c>
      <c r="L399" s="90">
        <v>600</v>
      </c>
      <c r="M399" s="51">
        <f>VLOOKUP(A:A,'[1]Příloha k protokolu'!$F:$J,5,0)</f>
        <v>0</v>
      </c>
      <c r="N399" s="62" t="s">
        <v>16284</v>
      </c>
      <c r="O399" s="52" t="s">
        <v>16285</v>
      </c>
      <c r="P399" s="52">
        <v>2250</v>
      </c>
      <c r="Q399" s="52">
        <v>36</v>
      </c>
      <c r="R399" s="52" t="s">
        <v>15929</v>
      </c>
      <c r="S399" s="49" t="s">
        <v>21333</v>
      </c>
      <c r="V399" s="50" t="s">
        <v>17314</v>
      </c>
      <c r="W399" s="50" t="s">
        <v>17465</v>
      </c>
      <c r="X399" s="50" t="s">
        <v>14738</v>
      </c>
      <c r="Y399" s="70" t="s">
        <v>17320</v>
      </c>
      <c r="Z399" s="53">
        <v>19300</v>
      </c>
    </row>
    <row r="400" spans="1:26" s="49" customFormat="1" x14ac:dyDescent="0.25">
      <c r="A400" s="73">
        <v>600040208</v>
      </c>
      <c r="B400" s="73">
        <f t="shared" si="18"/>
        <v>600040208</v>
      </c>
      <c r="C400" s="73" t="s">
        <v>16286</v>
      </c>
      <c r="D400" s="68">
        <v>1</v>
      </c>
      <c r="E400" s="48">
        <f t="shared" si="19"/>
        <v>70945381</v>
      </c>
      <c r="F400" s="57" t="s">
        <v>9</v>
      </c>
      <c r="G400" s="57" t="s">
        <v>15926</v>
      </c>
      <c r="H400" s="51">
        <v>100</v>
      </c>
      <c r="I400" s="51" t="s">
        <v>17309</v>
      </c>
      <c r="J400" s="69">
        <v>27.49</v>
      </c>
      <c r="K400" s="69">
        <f t="shared" si="20"/>
        <v>2749</v>
      </c>
      <c r="L400" s="90">
        <v>100</v>
      </c>
      <c r="M400" s="51">
        <f>VLOOKUP(A:A,'[1]Příloha k protokolu'!$F:$J,5,0)</f>
        <v>0</v>
      </c>
      <c r="N400" s="62" t="s">
        <v>16287</v>
      </c>
      <c r="O400" s="52" t="s">
        <v>16285</v>
      </c>
      <c r="P400" s="52">
        <v>1900</v>
      </c>
      <c r="Q400" s="52">
        <v>34</v>
      </c>
      <c r="R400" s="52" t="s">
        <v>15929</v>
      </c>
      <c r="S400" s="49" t="s">
        <v>21333</v>
      </c>
      <c r="V400" s="50" t="s">
        <v>17468</v>
      </c>
      <c r="W400" s="50" t="s">
        <v>17465</v>
      </c>
      <c r="X400" s="50" t="s">
        <v>14740</v>
      </c>
      <c r="Y400" s="70" t="s">
        <v>17320</v>
      </c>
      <c r="Z400" s="53">
        <v>19300</v>
      </c>
    </row>
    <row r="401" spans="1:26" s="49" customFormat="1" ht="30" x14ac:dyDescent="0.25">
      <c r="A401" s="73">
        <v>600040216</v>
      </c>
      <c r="B401" s="73">
        <f t="shared" si="18"/>
        <v>600040216</v>
      </c>
      <c r="C401" s="73" t="s">
        <v>16288</v>
      </c>
      <c r="D401" s="68">
        <v>1</v>
      </c>
      <c r="E401" s="48">
        <f t="shared" si="19"/>
        <v>70922144</v>
      </c>
      <c r="F401" s="57" t="s">
        <v>9</v>
      </c>
      <c r="G401" s="57" t="s">
        <v>15926</v>
      </c>
      <c r="H401" s="51">
        <v>25</v>
      </c>
      <c r="I401" s="51" t="s">
        <v>17309</v>
      </c>
      <c r="J401" s="69">
        <v>27.49</v>
      </c>
      <c r="K401" s="69">
        <f t="shared" si="20"/>
        <v>687.25</v>
      </c>
      <c r="L401" s="90">
        <v>25</v>
      </c>
      <c r="M401" s="51">
        <f>VLOOKUP(A:A,'[1]Příloha k protokolu'!$F:$J,5,0)</f>
        <v>0</v>
      </c>
      <c r="N401" s="62" t="s">
        <v>16289</v>
      </c>
      <c r="O401" s="52" t="s">
        <v>16290</v>
      </c>
      <c r="P401" s="52">
        <v>115</v>
      </c>
      <c r="Q401" s="52">
        <v>1</v>
      </c>
      <c r="R401" s="52" t="s">
        <v>15929</v>
      </c>
      <c r="S401" s="49" t="s">
        <v>21333</v>
      </c>
      <c r="V401" s="50" t="s">
        <v>17468</v>
      </c>
      <c r="W401" s="50" t="s">
        <v>17465</v>
      </c>
      <c r="X401" s="50" t="s">
        <v>14740</v>
      </c>
      <c r="Y401" s="70" t="s">
        <v>17320</v>
      </c>
      <c r="Z401" s="53">
        <v>19300</v>
      </c>
    </row>
    <row r="402" spans="1:26" s="49" customFormat="1" ht="30" x14ac:dyDescent="0.25">
      <c r="A402" s="73">
        <v>600040411</v>
      </c>
      <c r="B402" s="73">
        <f t="shared" si="18"/>
        <v>600040411</v>
      </c>
      <c r="C402" s="73" t="s">
        <v>16291</v>
      </c>
      <c r="D402" s="68">
        <v>1</v>
      </c>
      <c r="E402" s="48">
        <f t="shared" si="19"/>
        <v>63830817</v>
      </c>
      <c r="F402" s="57" t="s">
        <v>9</v>
      </c>
      <c r="G402" s="57" t="s">
        <v>15926</v>
      </c>
      <c r="H402" s="51">
        <v>0</v>
      </c>
      <c r="I402" s="51" t="s">
        <v>17320</v>
      </c>
      <c r="J402" s="69">
        <v>27.49</v>
      </c>
      <c r="K402" s="69">
        <f t="shared" si="20"/>
        <v>0</v>
      </c>
      <c r="L402" s="90">
        <v>0</v>
      </c>
      <c r="M402" s="51"/>
      <c r="N402" s="62" t="s">
        <v>16292</v>
      </c>
      <c r="O402" s="52" t="s">
        <v>16293</v>
      </c>
      <c r="P402" s="52">
        <v>1408</v>
      </c>
      <c r="Q402" s="52">
        <v>63</v>
      </c>
      <c r="R402" s="52" t="s">
        <v>15929</v>
      </c>
      <c r="S402" s="49" t="s">
        <v>21333</v>
      </c>
      <c r="V402" s="50" t="s">
        <v>17468</v>
      </c>
      <c r="W402" s="50" t="s">
        <v>17465</v>
      </c>
      <c r="X402" s="50" t="s">
        <v>14740</v>
      </c>
      <c r="Y402" s="70">
        <v>44340</v>
      </c>
      <c r="Z402" s="53">
        <v>19300</v>
      </c>
    </row>
    <row r="403" spans="1:26" s="49" customFormat="1" ht="30" x14ac:dyDescent="0.25">
      <c r="A403" s="73">
        <v>600040429</v>
      </c>
      <c r="B403" s="73">
        <f t="shared" si="18"/>
        <v>600040429</v>
      </c>
      <c r="C403" s="73" t="s">
        <v>17469</v>
      </c>
      <c r="D403" s="68">
        <v>1</v>
      </c>
      <c r="E403" s="48">
        <f t="shared" si="19"/>
        <v>49625195</v>
      </c>
      <c r="F403" s="57" t="s">
        <v>9</v>
      </c>
      <c r="G403" s="57" t="s">
        <v>15926</v>
      </c>
      <c r="H403" s="51">
        <v>0</v>
      </c>
      <c r="I403" s="51" t="s">
        <v>17320</v>
      </c>
      <c r="J403" s="69">
        <v>27.49</v>
      </c>
      <c r="K403" s="69">
        <f t="shared" si="20"/>
        <v>0</v>
      </c>
      <c r="L403" s="90">
        <v>0</v>
      </c>
      <c r="M403" s="51"/>
      <c r="N403" s="62" t="s">
        <v>17470</v>
      </c>
      <c r="O403" s="52" t="s">
        <v>16285</v>
      </c>
      <c r="P403" s="52">
        <v>2250</v>
      </c>
      <c r="Q403" s="52">
        <v>36</v>
      </c>
      <c r="R403" s="52" t="s">
        <v>15929</v>
      </c>
      <c r="S403" s="49" t="s">
        <v>21333</v>
      </c>
      <c r="V403" s="50" t="s">
        <v>17468</v>
      </c>
      <c r="W403" s="50" t="s">
        <v>17465</v>
      </c>
      <c r="X403" s="50" t="s">
        <v>14740</v>
      </c>
      <c r="Y403" s="70">
        <v>44333</v>
      </c>
      <c r="Z403" s="53">
        <v>19300</v>
      </c>
    </row>
    <row r="404" spans="1:26" s="49" customFormat="1" x14ac:dyDescent="0.25">
      <c r="A404" s="73">
        <v>600040437</v>
      </c>
      <c r="B404" s="73">
        <f t="shared" si="18"/>
        <v>600040437</v>
      </c>
      <c r="C404" s="73" t="s">
        <v>16294</v>
      </c>
      <c r="D404" s="68">
        <v>1</v>
      </c>
      <c r="E404" s="48">
        <f t="shared" si="19"/>
        <v>63830809</v>
      </c>
      <c r="F404" s="57" t="s">
        <v>9</v>
      </c>
      <c r="G404" s="57" t="s">
        <v>15926</v>
      </c>
      <c r="H404" s="51">
        <v>0</v>
      </c>
      <c r="I404" s="51" t="s">
        <v>17320</v>
      </c>
      <c r="J404" s="69">
        <v>27.49</v>
      </c>
      <c r="K404" s="69">
        <f t="shared" si="20"/>
        <v>0</v>
      </c>
      <c r="L404" s="90">
        <v>0</v>
      </c>
      <c r="M404" s="51"/>
      <c r="N404" s="62" t="s">
        <v>16295</v>
      </c>
      <c r="O404" s="52" t="s">
        <v>16296</v>
      </c>
      <c r="P404" s="52">
        <v>823</v>
      </c>
      <c r="Q404" s="52">
        <v>16</v>
      </c>
      <c r="R404" s="52" t="s">
        <v>15929</v>
      </c>
      <c r="S404" s="49" t="s">
        <v>21333</v>
      </c>
      <c r="V404" s="50" t="s">
        <v>17468</v>
      </c>
      <c r="W404" s="50" t="s">
        <v>17465</v>
      </c>
      <c r="X404" s="50" t="s">
        <v>14740</v>
      </c>
      <c r="Y404" s="70">
        <v>44333</v>
      </c>
      <c r="Z404" s="53">
        <v>19300</v>
      </c>
    </row>
    <row r="405" spans="1:26" s="49" customFormat="1" x14ac:dyDescent="0.25">
      <c r="A405" s="73">
        <v>600040607</v>
      </c>
      <c r="B405" s="73">
        <f t="shared" si="18"/>
        <v>600040607</v>
      </c>
      <c r="C405" s="73" t="s">
        <v>16297</v>
      </c>
      <c r="D405" s="68">
        <v>1</v>
      </c>
      <c r="E405" s="48">
        <f t="shared" si="19"/>
        <v>63830825</v>
      </c>
      <c r="F405" s="57" t="s">
        <v>9</v>
      </c>
      <c r="G405" s="57" t="s">
        <v>15926</v>
      </c>
      <c r="H405" s="51">
        <v>0</v>
      </c>
      <c r="I405" s="51" t="s">
        <v>17320</v>
      </c>
      <c r="J405" s="69">
        <v>27.49</v>
      </c>
      <c r="K405" s="69">
        <f t="shared" si="20"/>
        <v>0</v>
      </c>
      <c r="L405" s="90">
        <v>0</v>
      </c>
      <c r="M405" s="51"/>
      <c r="N405" s="62" t="s">
        <v>16298</v>
      </c>
      <c r="O405" s="52" t="s">
        <v>16299</v>
      </c>
      <c r="P405" s="52">
        <v>1700</v>
      </c>
      <c r="Q405" s="52">
        <v>28</v>
      </c>
      <c r="R405" s="52" t="s">
        <v>15929</v>
      </c>
      <c r="S405" s="49" t="s">
        <v>21333</v>
      </c>
      <c r="V405" s="50" t="s">
        <v>17468</v>
      </c>
      <c r="W405" s="50" t="s">
        <v>17465</v>
      </c>
      <c r="X405" s="50" t="s">
        <v>14740</v>
      </c>
      <c r="Y405" s="70">
        <v>44333</v>
      </c>
      <c r="Z405" s="53">
        <v>19300</v>
      </c>
    </row>
    <row r="406" spans="1:26" s="49" customFormat="1" ht="30" x14ac:dyDescent="0.25">
      <c r="A406" s="73">
        <v>600170047</v>
      </c>
      <c r="B406" s="73">
        <f t="shared" si="18"/>
        <v>600170047</v>
      </c>
      <c r="C406" s="73" t="s">
        <v>16300</v>
      </c>
      <c r="D406" s="68">
        <v>1</v>
      </c>
      <c r="E406" s="48">
        <f t="shared" si="19"/>
        <v>14891247</v>
      </c>
      <c r="F406" s="57" t="s">
        <v>9</v>
      </c>
      <c r="G406" s="57" t="s">
        <v>15926</v>
      </c>
      <c r="H406" s="51">
        <v>1600</v>
      </c>
      <c r="I406" s="51" t="s">
        <v>17309</v>
      </c>
      <c r="J406" s="69">
        <v>27.49</v>
      </c>
      <c r="K406" s="69">
        <f t="shared" si="20"/>
        <v>43984</v>
      </c>
      <c r="L406" s="90">
        <v>1600</v>
      </c>
      <c r="M406" s="51">
        <f>VLOOKUP(A:A,'[1]Příloha k protokolu'!$F:$J,5,0)</f>
        <v>0</v>
      </c>
      <c r="N406" s="62" t="s">
        <v>16301</v>
      </c>
      <c r="O406" s="52" t="s">
        <v>108</v>
      </c>
      <c r="P406" s="52">
        <v>1911</v>
      </c>
      <c r="Q406" s="52">
        <v>22</v>
      </c>
      <c r="R406" s="52" t="s">
        <v>15929</v>
      </c>
      <c r="S406" s="49" t="s">
        <v>21333</v>
      </c>
      <c r="V406" s="50" t="s">
        <v>17314</v>
      </c>
      <c r="W406" s="50" t="s">
        <v>17465</v>
      </c>
      <c r="X406" s="50" t="s">
        <v>14738</v>
      </c>
      <c r="Y406" s="70" t="s">
        <v>17320</v>
      </c>
      <c r="Z406" s="53">
        <v>19300</v>
      </c>
    </row>
    <row r="407" spans="1:26" s="49" customFormat="1" x14ac:dyDescent="0.25">
      <c r="A407" s="73">
        <v>600006298</v>
      </c>
      <c r="B407" s="73">
        <f t="shared" si="18"/>
        <v>600006298</v>
      </c>
      <c r="C407" s="73" t="s">
        <v>16302</v>
      </c>
      <c r="D407" s="68">
        <v>1</v>
      </c>
      <c r="E407" s="48">
        <f t="shared" si="19"/>
        <v>49615378</v>
      </c>
      <c r="F407" s="57" t="s">
        <v>9</v>
      </c>
      <c r="G407" s="57" t="s">
        <v>15926</v>
      </c>
      <c r="H407" s="51">
        <v>450</v>
      </c>
      <c r="I407" s="51" t="s">
        <v>17309</v>
      </c>
      <c r="J407" s="69">
        <v>27.49</v>
      </c>
      <c r="K407" s="69">
        <f t="shared" si="20"/>
        <v>12370.5</v>
      </c>
      <c r="L407" s="90">
        <v>450</v>
      </c>
      <c r="M407" s="51">
        <f>VLOOKUP(A:A,'[1]Příloha k protokolu'!$F:$J,5,0)</f>
        <v>0</v>
      </c>
      <c r="N407" s="62" t="s">
        <v>16303</v>
      </c>
      <c r="O407" s="52" t="s">
        <v>16304</v>
      </c>
      <c r="P407" s="52">
        <v>82</v>
      </c>
      <c r="Q407" s="52"/>
      <c r="R407" s="52" t="s">
        <v>15929</v>
      </c>
      <c r="S407" s="49" t="s">
        <v>21334</v>
      </c>
      <c r="V407" s="50" t="s">
        <v>17314</v>
      </c>
      <c r="W407" s="50" t="s">
        <v>17471</v>
      </c>
      <c r="X407" s="50" t="s">
        <v>14742</v>
      </c>
      <c r="Y407" s="70" t="s">
        <v>17320</v>
      </c>
      <c r="Z407" s="53">
        <v>19014</v>
      </c>
    </row>
    <row r="408" spans="1:26" s="49" customFormat="1" ht="30" x14ac:dyDescent="0.25">
      <c r="A408" s="73">
        <v>600027660</v>
      </c>
      <c r="B408" s="73">
        <f t="shared" si="18"/>
        <v>600027660</v>
      </c>
      <c r="C408" s="73" t="s">
        <v>17472</v>
      </c>
      <c r="D408" s="68">
        <v>1</v>
      </c>
      <c r="E408" s="48">
        <f t="shared" si="19"/>
        <v>61389293</v>
      </c>
      <c r="F408" s="57" t="s">
        <v>9</v>
      </c>
      <c r="G408" s="57" t="s">
        <v>15926</v>
      </c>
      <c r="H408" s="51">
        <v>50</v>
      </c>
      <c r="I408" s="51" t="s">
        <v>17309</v>
      </c>
      <c r="J408" s="69">
        <v>27.49</v>
      </c>
      <c r="K408" s="69">
        <f t="shared" si="20"/>
        <v>1374.5</v>
      </c>
      <c r="L408" s="90">
        <v>50</v>
      </c>
      <c r="M408" s="51">
        <f>VLOOKUP(A:A,'[1]Příloha k protokolu'!$F:$J,5,0)</f>
        <v>0</v>
      </c>
      <c r="N408" s="62" t="s">
        <v>17473</v>
      </c>
      <c r="O408" s="52" t="s">
        <v>17474</v>
      </c>
      <c r="P408" s="52">
        <v>77</v>
      </c>
      <c r="Q408" s="52"/>
      <c r="R408" s="52" t="s">
        <v>15929</v>
      </c>
      <c r="S408" s="49" t="s">
        <v>21333</v>
      </c>
      <c r="V408" s="50" t="s">
        <v>17314</v>
      </c>
      <c r="W408" s="50" t="s">
        <v>17471</v>
      </c>
      <c r="X408" s="50" t="s">
        <v>14738</v>
      </c>
      <c r="Y408" s="70" t="s">
        <v>17320</v>
      </c>
      <c r="Z408" s="53">
        <v>19014</v>
      </c>
    </row>
    <row r="409" spans="1:26" s="49" customFormat="1" ht="30" x14ac:dyDescent="0.25">
      <c r="A409" s="73">
        <v>600039951</v>
      </c>
      <c r="B409" s="73">
        <f t="shared" si="18"/>
        <v>600039951</v>
      </c>
      <c r="C409" s="73" t="s">
        <v>16305</v>
      </c>
      <c r="D409" s="68">
        <v>1</v>
      </c>
      <c r="E409" s="48">
        <f t="shared" si="19"/>
        <v>49367820</v>
      </c>
      <c r="F409" s="57" t="s">
        <v>9</v>
      </c>
      <c r="G409" s="57" t="s">
        <v>15926</v>
      </c>
      <c r="H409" s="51">
        <v>25</v>
      </c>
      <c r="I409" s="51" t="s">
        <v>17309</v>
      </c>
      <c r="J409" s="69">
        <v>27.49</v>
      </c>
      <c r="K409" s="69">
        <f t="shared" si="20"/>
        <v>687.25</v>
      </c>
      <c r="L409" s="90">
        <v>25</v>
      </c>
      <c r="M409" s="51">
        <f>VLOOKUP(A:A,'[1]Příloha k protokolu'!$F:$J,5,0)</f>
        <v>0</v>
      </c>
      <c r="N409" s="62" t="s">
        <v>16306</v>
      </c>
      <c r="O409" s="52" t="s">
        <v>16307</v>
      </c>
      <c r="P409" s="52">
        <v>1502</v>
      </c>
      <c r="Q409" s="52"/>
      <c r="R409" s="52" t="s">
        <v>15929</v>
      </c>
      <c r="S409" s="49" t="s">
        <v>21333</v>
      </c>
      <c r="V409" s="50" t="s">
        <v>17475</v>
      </c>
      <c r="W409" s="50" t="s">
        <v>17471</v>
      </c>
      <c r="X409" s="50" t="s">
        <v>14740</v>
      </c>
      <c r="Y409" s="70" t="s">
        <v>17320</v>
      </c>
      <c r="Z409" s="53">
        <v>19016</v>
      </c>
    </row>
    <row r="410" spans="1:26" s="49" customFormat="1" x14ac:dyDescent="0.25">
      <c r="A410" s="73">
        <v>600039978</v>
      </c>
      <c r="B410" s="73">
        <f t="shared" si="18"/>
        <v>600039978</v>
      </c>
      <c r="C410" s="73" t="s">
        <v>16308</v>
      </c>
      <c r="D410" s="68">
        <v>1</v>
      </c>
      <c r="E410" s="48">
        <f t="shared" si="19"/>
        <v>49371665</v>
      </c>
      <c r="F410" s="57" t="s">
        <v>9</v>
      </c>
      <c r="G410" s="57" t="s">
        <v>15926</v>
      </c>
      <c r="H410" s="51">
        <v>25</v>
      </c>
      <c r="I410" s="51" t="s">
        <v>17309</v>
      </c>
      <c r="J410" s="69">
        <v>27.49</v>
      </c>
      <c r="K410" s="69">
        <f t="shared" si="20"/>
        <v>687.25</v>
      </c>
      <c r="L410" s="90">
        <v>25</v>
      </c>
      <c r="M410" s="51">
        <f>VLOOKUP(A:A,'[1]Příloha k protokolu'!$F:$J,5,0)</f>
        <v>0</v>
      </c>
      <c r="N410" s="62" t="s">
        <v>16309</v>
      </c>
      <c r="O410" s="52" t="s">
        <v>16310</v>
      </c>
      <c r="P410" s="52">
        <v>2222</v>
      </c>
      <c r="Q410" s="52"/>
      <c r="R410" s="52" t="s">
        <v>15929</v>
      </c>
      <c r="S410" s="49" t="s">
        <v>21333</v>
      </c>
      <c r="V410" s="50" t="s">
        <v>17475</v>
      </c>
      <c r="W410" s="50" t="s">
        <v>17471</v>
      </c>
      <c r="X410" s="50" t="s">
        <v>14740</v>
      </c>
      <c r="Y410" s="70" t="s">
        <v>17320</v>
      </c>
      <c r="Z410" s="53">
        <v>19016</v>
      </c>
    </row>
    <row r="411" spans="1:26" s="49" customFormat="1" x14ac:dyDescent="0.25">
      <c r="A411" s="73">
        <v>600040267</v>
      </c>
      <c r="B411" s="73">
        <f t="shared" si="18"/>
        <v>600040267</v>
      </c>
      <c r="C411" s="73" t="s">
        <v>16311</v>
      </c>
      <c r="D411" s="68">
        <v>1</v>
      </c>
      <c r="E411" s="48">
        <f t="shared" si="19"/>
        <v>70947562</v>
      </c>
      <c r="F411" s="57" t="s">
        <v>9</v>
      </c>
      <c r="G411" s="57" t="s">
        <v>15926</v>
      </c>
      <c r="H411" s="51">
        <v>50</v>
      </c>
      <c r="I411" s="51" t="s">
        <v>17309</v>
      </c>
      <c r="J411" s="69">
        <v>27.49</v>
      </c>
      <c r="K411" s="69">
        <f t="shared" si="20"/>
        <v>1374.5</v>
      </c>
      <c r="L411" s="90">
        <v>50</v>
      </c>
      <c r="M411" s="51">
        <f>VLOOKUP(A:A,'[1]Příloha k protokolu'!$F:$J,5,0)</f>
        <v>0</v>
      </c>
      <c r="N411" s="62" t="s">
        <v>16312</v>
      </c>
      <c r="O411" s="52" t="s">
        <v>16313</v>
      </c>
      <c r="P411" s="52">
        <v>219</v>
      </c>
      <c r="Q411" s="52"/>
      <c r="R411" s="52" t="s">
        <v>15929</v>
      </c>
      <c r="S411" s="49" t="s">
        <v>21333</v>
      </c>
      <c r="V411" s="50" t="s">
        <v>17475</v>
      </c>
      <c r="W411" s="50" t="s">
        <v>17471</v>
      </c>
      <c r="X411" s="50" t="s">
        <v>14740</v>
      </c>
      <c r="Y411" s="70" t="s">
        <v>17320</v>
      </c>
      <c r="Z411" s="53">
        <v>19014</v>
      </c>
    </row>
    <row r="412" spans="1:26" s="49" customFormat="1" ht="30" x14ac:dyDescent="0.25">
      <c r="A412" s="73">
        <v>600040275</v>
      </c>
      <c r="B412" s="73">
        <f t="shared" si="18"/>
        <v>600040275</v>
      </c>
      <c r="C412" s="73" t="s">
        <v>16314</v>
      </c>
      <c r="D412" s="68">
        <v>1</v>
      </c>
      <c r="E412" s="48">
        <f t="shared" si="19"/>
        <v>63832372</v>
      </c>
      <c r="F412" s="57" t="s">
        <v>9</v>
      </c>
      <c r="G412" s="57" t="s">
        <v>15926</v>
      </c>
      <c r="H412" s="51">
        <v>25</v>
      </c>
      <c r="I412" s="51" t="s">
        <v>17309</v>
      </c>
      <c r="J412" s="69">
        <v>27.49</v>
      </c>
      <c r="K412" s="69">
        <f t="shared" si="20"/>
        <v>687.25</v>
      </c>
      <c r="L412" s="90">
        <v>25</v>
      </c>
      <c r="M412" s="51">
        <f>VLOOKUP(A:A,'[1]Příloha k protokolu'!$F:$J,5,0)</f>
        <v>0</v>
      </c>
      <c r="N412" s="62" t="s">
        <v>16315</v>
      </c>
      <c r="O412" s="52" t="s">
        <v>16316</v>
      </c>
      <c r="P412" s="52">
        <v>1653</v>
      </c>
      <c r="Q412" s="52"/>
      <c r="R412" s="52" t="s">
        <v>15929</v>
      </c>
      <c r="S412" s="49" t="s">
        <v>21333</v>
      </c>
      <c r="V412" s="50" t="s">
        <v>17475</v>
      </c>
      <c r="W412" s="50" t="s">
        <v>17471</v>
      </c>
      <c r="X412" s="50" t="s">
        <v>14740</v>
      </c>
      <c r="Y412" s="70" t="s">
        <v>17320</v>
      </c>
      <c r="Z412" s="53">
        <v>19016</v>
      </c>
    </row>
    <row r="413" spans="1:26" s="49" customFormat="1" x14ac:dyDescent="0.25">
      <c r="A413" s="73">
        <v>600040470</v>
      </c>
      <c r="B413" s="73">
        <f t="shared" si="18"/>
        <v>600040470</v>
      </c>
      <c r="C413" s="73" t="s">
        <v>16317</v>
      </c>
      <c r="D413" s="68">
        <v>1</v>
      </c>
      <c r="E413" s="48">
        <f t="shared" si="19"/>
        <v>70902461</v>
      </c>
      <c r="F413" s="57" t="s">
        <v>9</v>
      </c>
      <c r="G413" s="57" t="s">
        <v>15926</v>
      </c>
      <c r="H413" s="51">
        <v>575</v>
      </c>
      <c r="I413" s="51" t="s">
        <v>17309</v>
      </c>
      <c r="J413" s="69">
        <v>27.49</v>
      </c>
      <c r="K413" s="69">
        <f t="shared" si="20"/>
        <v>15806.75</v>
      </c>
      <c r="L413" s="90">
        <v>575</v>
      </c>
      <c r="M413" s="51">
        <f>VLOOKUP(A:A,'[1]Příloha k protokolu'!$F:$J,5,0)</f>
        <v>0</v>
      </c>
      <c r="N413" s="62" t="s">
        <v>16318</v>
      </c>
      <c r="O413" s="52" t="s">
        <v>16319</v>
      </c>
      <c r="P413" s="52">
        <v>73</v>
      </c>
      <c r="Q413" s="52"/>
      <c r="R413" s="52" t="s">
        <v>15929</v>
      </c>
      <c r="S413" s="49" t="s">
        <v>21333</v>
      </c>
      <c r="V413" s="50" t="s">
        <v>17475</v>
      </c>
      <c r="W413" s="50" t="s">
        <v>17471</v>
      </c>
      <c r="X413" s="50" t="s">
        <v>14740</v>
      </c>
      <c r="Y413" s="70" t="s">
        <v>17320</v>
      </c>
      <c r="Z413" s="53">
        <v>19011</v>
      </c>
    </row>
    <row r="414" spans="1:26" s="49" customFormat="1" ht="30" x14ac:dyDescent="0.25">
      <c r="A414" s="73">
        <v>600040488</v>
      </c>
      <c r="B414" s="73">
        <f t="shared" si="18"/>
        <v>600040488</v>
      </c>
      <c r="C414" s="73" t="s">
        <v>16320</v>
      </c>
      <c r="D414" s="68">
        <v>1</v>
      </c>
      <c r="E414" s="48">
        <f t="shared" si="19"/>
        <v>63833956</v>
      </c>
      <c r="F414" s="57" t="s">
        <v>9</v>
      </c>
      <c r="G414" s="57" t="s">
        <v>15926</v>
      </c>
      <c r="H414" s="51">
        <v>0</v>
      </c>
      <c r="I414" s="51" t="s">
        <v>17320</v>
      </c>
      <c r="J414" s="69">
        <v>27.49</v>
      </c>
      <c r="K414" s="69">
        <f t="shared" si="20"/>
        <v>0</v>
      </c>
      <c r="L414" s="90">
        <v>0</v>
      </c>
      <c r="M414" s="51"/>
      <c r="N414" s="62" t="s">
        <v>16321</v>
      </c>
      <c r="O414" s="52" t="s">
        <v>16304</v>
      </c>
      <c r="P414" s="52">
        <v>200</v>
      </c>
      <c r="Q414" s="52"/>
      <c r="R414" s="52" t="s">
        <v>15929</v>
      </c>
      <c r="S414" s="49" t="s">
        <v>21333</v>
      </c>
      <c r="V414" s="50" t="s">
        <v>17475</v>
      </c>
      <c r="W414" s="50" t="s">
        <v>17471</v>
      </c>
      <c r="X414" s="50" t="s">
        <v>14740</v>
      </c>
      <c r="Y414" s="70">
        <v>44326</v>
      </c>
      <c r="Z414" s="53">
        <v>19014</v>
      </c>
    </row>
    <row r="415" spans="1:26" s="49" customFormat="1" x14ac:dyDescent="0.25">
      <c r="A415" s="73">
        <v>600040518</v>
      </c>
      <c r="B415" s="73">
        <f t="shared" si="18"/>
        <v>600040518</v>
      </c>
      <c r="C415" s="73" t="s">
        <v>16322</v>
      </c>
      <c r="D415" s="68">
        <v>1</v>
      </c>
      <c r="E415" s="48">
        <f t="shared" si="19"/>
        <v>70908133</v>
      </c>
      <c r="F415" s="57" t="s">
        <v>9</v>
      </c>
      <c r="G415" s="57" t="s">
        <v>15926</v>
      </c>
      <c r="H415" s="51">
        <v>0</v>
      </c>
      <c r="I415" s="51" t="s">
        <v>17320</v>
      </c>
      <c r="J415" s="69">
        <v>27.49</v>
      </c>
      <c r="K415" s="69">
        <f t="shared" si="20"/>
        <v>0</v>
      </c>
      <c r="L415" s="90">
        <v>0</v>
      </c>
      <c r="M415" s="51"/>
      <c r="N415" s="62" t="s">
        <v>16323</v>
      </c>
      <c r="O415" s="52" t="s">
        <v>16324</v>
      </c>
      <c r="P415" s="52">
        <v>20</v>
      </c>
      <c r="Q415" s="52">
        <v>6</v>
      </c>
      <c r="R415" s="52" t="s">
        <v>15929</v>
      </c>
      <c r="S415" s="49" t="s">
        <v>21333</v>
      </c>
      <c r="V415" s="50" t="s">
        <v>17475</v>
      </c>
      <c r="W415" s="50" t="s">
        <v>17471</v>
      </c>
      <c r="X415" s="50" t="s">
        <v>14740</v>
      </c>
      <c r="Y415" s="70">
        <v>44340</v>
      </c>
      <c r="Z415" s="53">
        <v>19016</v>
      </c>
    </row>
    <row r="416" spans="1:26" s="49" customFormat="1" ht="30" x14ac:dyDescent="0.25">
      <c r="A416" s="73">
        <v>600040593</v>
      </c>
      <c r="B416" s="73">
        <f t="shared" si="18"/>
        <v>600040593</v>
      </c>
      <c r="C416" s="73" t="s">
        <v>17476</v>
      </c>
      <c r="D416" s="68">
        <v>1</v>
      </c>
      <c r="E416" s="48">
        <f t="shared" si="19"/>
        <v>47608579</v>
      </c>
      <c r="F416" s="57" t="s">
        <v>9</v>
      </c>
      <c r="G416" s="57" t="s">
        <v>15926</v>
      </c>
      <c r="H416" s="51">
        <v>0</v>
      </c>
      <c r="I416" s="51" t="s">
        <v>17320</v>
      </c>
      <c r="J416" s="69">
        <v>27.49</v>
      </c>
      <c r="K416" s="69">
        <f t="shared" si="20"/>
        <v>0</v>
      </c>
      <c r="L416" s="90">
        <v>0</v>
      </c>
      <c r="M416" s="51"/>
      <c r="N416" s="62" t="s">
        <v>17477</v>
      </c>
      <c r="O416" s="52" t="s">
        <v>16327</v>
      </c>
      <c r="P416" s="52">
        <v>1690</v>
      </c>
      <c r="Q416" s="52"/>
      <c r="R416" s="52" t="s">
        <v>15929</v>
      </c>
      <c r="S416" s="49" t="s">
        <v>21333</v>
      </c>
      <c r="V416" s="50" t="s">
        <v>17475</v>
      </c>
      <c r="W416" s="50" t="s">
        <v>17471</v>
      </c>
      <c r="X416" s="50" t="s">
        <v>14740</v>
      </c>
      <c r="Y416" s="70">
        <v>44340</v>
      </c>
      <c r="Z416" s="53">
        <v>19016</v>
      </c>
    </row>
    <row r="417" spans="1:26" s="49" customFormat="1" ht="30" x14ac:dyDescent="0.25">
      <c r="A417" s="73">
        <v>661102840</v>
      </c>
      <c r="B417" s="73">
        <f t="shared" si="18"/>
        <v>661102840</v>
      </c>
      <c r="C417" s="73" t="s">
        <v>16325</v>
      </c>
      <c r="D417" s="68">
        <v>1</v>
      </c>
      <c r="E417" s="48">
        <f t="shared" si="19"/>
        <v>75113961</v>
      </c>
      <c r="F417" s="57" t="s">
        <v>9</v>
      </c>
      <c r="G417" s="57" t="s">
        <v>15926</v>
      </c>
      <c r="H417" s="51">
        <v>25</v>
      </c>
      <c r="I417" s="51" t="s">
        <v>17309</v>
      </c>
      <c r="J417" s="69">
        <v>27.49</v>
      </c>
      <c r="K417" s="69">
        <f t="shared" si="20"/>
        <v>687.25</v>
      </c>
      <c r="L417" s="90">
        <v>25</v>
      </c>
      <c r="M417" s="51">
        <f>VLOOKUP(A:A,'[1]Příloha k protokolu'!$F:$J,5,0)</f>
        <v>0</v>
      </c>
      <c r="N417" s="62" t="s">
        <v>16326</v>
      </c>
      <c r="O417" s="52" t="s">
        <v>16327</v>
      </c>
      <c r="P417" s="52">
        <v>1690</v>
      </c>
      <c r="Q417" s="52"/>
      <c r="R417" s="52" t="s">
        <v>15929</v>
      </c>
      <c r="S417" s="49" t="s">
        <v>21333</v>
      </c>
      <c r="V417" s="50" t="s">
        <v>17475</v>
      </c>
      <c r="W417" s="50" t="s">
        <v>17471</v>
      </c>
      <c r="X417" s="50" t="s">
        <v>14740</v>
      </c>
      <c r="Y417" s="70" t="s">
        <v>17320</v>
      </c>
      <c r="Z417" s="53">
        <v>19016</v>
      </c>
    </row>
    <row r="418" spans="1:26" s="49" customFormat="1" x14ac:dyDescent="0.25">
      <c r="A418" s="73">
        <v>691001758</v>
      </c>
      <c r="B418" s="73">
        <f t="shared" si="18"/>
        <v>691001758</v>
      </c>
      <c r="C418" s="73" t="s">
        <v>16328</v>
      </c>
      <c r="D418" s="68">
        <v>1</v>
      </c>
      <c r="E418" s="48">
        <f t="shared" si="19"/>
        <v>72070609</v>
      </c>
      <c r="F418" s="57" t="s">
        <v>9</v>
      </c>
      <c r="G418" s="57" t="s">
        <v>15926</v>
      </c>
      <c r="H418" s="51">
        <v>25</v>
      </c>
      <c r="I418" s="51" t="s">
        <v>17309</v>
      </c>
      <c r="J418" s="69">
        <v>27.49</v>
      </c>
      <c r="K418" s="69">
        <f t="shared" si="20"/>
        <v>687.25</v>
      </c>
      <c r="L418" s="90">
        <v>25</v>
      </c>
      <c r="M418" s="51">
        <f>VLOOKUP(A:A,'[1]Příloha k protokolu'!$F:$J,5,0)</f>
        <v>0</v>
      </c>
      <c r="N418" s="62" t="s">
        <v>16329</v>
      </c>
      <c r="O418" s="52" t="s">
        <v>16330</v>
      </c>
      <c r="P418" s="52">
        <v>588</v>
      </c>
      <c r="Q418" s="52"/>
      <c r="R418" s="52" t="s">
        <v>15929</v>
      </c>
      <c r="S418" s="49" t="s">
        <v>21333</v>
      </c>
      <c r="V418" s="50" t="s">
        <v>17475</v>
      </c>
      <c r="W418" s="50" t="s">
        <v>17471</v>
      </c>
      <c r="X418" s="50" t="s">
        <v>14740</v>
      </c>
      <c r="Y418" s="70" t="s">
        <v>17320</v>
      </c>
      <c r="Z418" s="53">
        <v>19011</v>
      </c>
    </row>
    <row r="419" spans="1:26" s="49" customFormat="1" x14ac:dyDescent="0.25">
      <c r="A419" s="73">
        <v>691005826</v>
      </c>
      <c r="B419" s="73">
        <f t="shared" si="18"/>
        <v>691005826</v>
      </c>
      <c r="C419" s="73" t="s">
        <v>16331</v>
      </c>
      <c r="D419" s="68">
        <v>1</v>
      </c>
      <c r="E419" s="48">
        <f t="shared" si="19"/>
        <v>28431634</v>
      </c>
      <c r="F419" s="57" t="s">
        <v>9</v>
      </c>
      <c r="G419" s="57" t="s">
        <v>15926</v>
      </c>
      <c r="H419" s="51">
        <v>275</v>
      </c>
      <c r="I419" s="51" t="s">
        <v>17309</v>
      </c>
      <c r="J419" s="69">
        <v>27.49</v>
      </c>
      <c r="K419" s="69">
        <f t="shared" si="20"/>
        <v>7559.75</v>
      </c>
      <c r="L419" s="90">
        <v>275</v>
      </c>
      <c r="M419" s="51">
        <f>VLOOKUP(A:A,'[1]Příloha k protokolu'!$F:$J,5,0)</f>
        <v>0</v>
      </c>
      <c r="N419" s="62" t="s">
        <v>16332</v>
      </c>
      <c r="O419" s="52" t="s">
        <v>16333</v>
      </c>
      <c r="P419" s="52">
        <v>2339</v>
      </c>
      <c r="Q419" s="52"/>
      <c r="R419" s="52" t="s">
        <v>15929</v>
      </c>
      <c r="S419" s="49" t="s">
        <v>21334</v>
      </c>
      <c r="V419" s="50" t="s">
        <v>17314</v>
      </c>
      <c r="W419" s="50" t="s">
        <v>17471</v>
      </c>
      <c r="X419" s="50" t="s">
        <v>14742</v>
      </c>
      <c r="Y419" s="70" t="s">
        <v>17320</v>
      </c>
      <c r="Z419" s="53">
        <v>19016</v>
      </c>
    </row>
    <row r="420" spans="1:26" s="49" customFormat="1" x14ac:dyDescent="0.25">
      <c r="A420" s="73">
        <v>600021378</v>
      </c>
      <c r="B420" s="73">
        <f t="shared" si="18"/>
        <v>600021378</v>
      </c>
      <c r="C420" s="73" t="s">
        <v>16334</v>
      </c>
      <c r="D420" s="68">
        <v>1</v>
      </c>
      <c r="E420" s="48">
        <f t="shared" si="19"/>
        <v>61385450</v>
      </c>
      <c r="F420" s="57" t="s">
        <v>9</v>
      </c>
      <c r="G420" s="57" t="s">
        <v>15460</v>
      </c>
      <c r="H420" s="51">
        <v>175</v>
      </c>
      <c r="I420" s="51" t="s">
        <v>17309</v>
      </c>
      <c r="J420" s="69">
        <v>27.49</v>
      </c>
      <c r="K420" s="69">
        <f t="shared" si="20"/>
        <v>4810.75</v>
      </c>
      <c r="L420" s="90">
        <v>175</v>
      </c>
      <c r="M420" s="51">
        <f>VLOOKUP(A:A,'[1]Příloha k protokolu'!$F:$J,5,0)</f>
        <v>0</v>
      </c>
      <c r="N420" s="62" t="s">
        <v>16335</v>
      </c>
      <c r="O420" s="52" t="s">
        <v>16336</v>
      </c>
      <c r="P420" s="52">
        <v>941</v>
      </c>
      <c r="Q420" s="52">
        <v>13</v>
      </c>
      <c r="R420" s="52" t="s">
        <v>15463</v>
      </c>
      <c r="S420" s="49" t="s">
        <v>21333</v>
      </c>
      <c r="V420" s="50" t="s">
        <v>17314</v>
      </c>
      <c r="W420" s="50" t="s">
        <v>17478</v>
      </c>
      <c r="X420" s="50" t="s">
        <v>14738</v>
      </c>
      <c r="Y420" s="70" t="s">
        <v>17320</v>
      </c>
      <c r="Z420" s="53">
        <v>10400</v>
      </c>
    </row>
    <row r="421" spans="1:26" s="49" customFormat="1" x14ac:dyDescent="0.25">
      <c r="A421" s="73">
        <v>600041069</v>
      </c>
      <c r="B421" s="73">
        <f t="shared" si="18"/>
        <v>600041069</v>
      </c>
      <c r="C421" s="73" t="s">
        <v>16337</v>
      </c>
      <c r="D421" s="68">
        <v>1</v>
      </c>
      <c r="E421" s="48">
        <f t="shared" si="19"/>
        <v>70925526</v>
      </c>
      <c r="F421" s="57" t="s">
        <v>9</v>
      </c>
      <c r="G421" s="57" t="s">
        <v>15460</v>
      </c>
      <c r="H421" s="51">
        <v>50</v>
      </c>
      <c r="I421" s="51" t="s">
        <v>17309</v>
      </c>
      <c r="J421" s="69">
        <v>27.49</v>
      </c>
      <c r="K421" s="69">
        <f t="shared" si="20"/>
        <v>1374.5</v>
      </c>
      <c r="L421" s="90">
        <v>50</v>
      </c>
      <c r="M421" s="51">
        <f>VLOOKUP(A:A,'[1]Příloha k protokolu'!$F:$J,5,0)</f>
        <v>0</v>
      </c>
      <c r="N421" s="62" t="s">
        <v>16338</v>
      </c>
      <c r="O421" s="52" t="s">
        <v>16339</v>
      </c>
      <c r="P421" s="52">
        <v>688</v>
      </c>
      <c r="Q421" s="52" t="s">
        <v>16340</v>
      </c>
      <c r="R421" s="52" t="s">
        <v>15463</v>
      </c>
      <c r="S421" s="49" t="s">
        <v>21333</v>
      </c>
      <c r="V421" s="50" t="s">
        <v>17479</v>
      </c>
      <c r="W421" s="50" t="s">
        <v>17478</v>
      </c>
      <c r="X421" s="50" t="s">
        <v>14740</v>
      </c>
      <c r="Y421" s="70" t="s">
        <v>17320</v>
      </c>
      <c r="Z421" s="53">
        <v>10300</v>
      </c>
    </row>
    <row r="422" spans="1:26" s="49" customFormat="1" x14ac:dyDescent="0.25">
      <c r="A422" s="73">
        <v>600040861</v>
      </c>
      <c r="B422" s="73">
        <f t="shared" si="18"/>
        <v>600040861</v>
      </c>
      <c r="C422" s="73" t="s">
        <v>16341</v>
      </c>
      <c r="D422" s="68">
        <v>1</v>
      </c>
      <c r="E422" s="48">
        <f t="shared" si="19"/>
        <v>45248273</v>
      </c>
      <c r="F422" s="57" t="s">
        <v>9</v>
      </c>
      <c r="G422" s="57" t="s">
        <v>15460</v>
      </c>
      <c r="H422" s="51">
        <v>50</v>
      </c>
      <c r="I422" s="51" t="s">
        <v>17309</v>
      </c>
      <c r="J422" s="69">
        <v>27.49</v>
      </c>
      <c r="K422" s="69">
        <f t="shared" si="20"/>
        <v>1374.5</v>
      </c>
      <c r="L422" s="90">
        <v>50</v>
      </c>
      <c r="M422" s="51">
        <f>VLOOKUP(A:A,'[1]Příloha k protokolu'!$F:$J,5,0)</f>
        <v>0</v>
      </c>
      <c r="N422" s="62" t="s">
        <v>16342</v>
      </c>
      <c r="O422" s="52" t="s">
        <v>16343</v>
      </c>
      <c r="P422" s="52">
        <v>927</v>
      </c>
      <c r="Q422" s="52">
        <v>3</v>
      </c>
      <c r="R422" s="52" t="s">
        <v>15463</v>
      </c>
      <c r="S422" s="49" t="s">
        <v>21333</v>
      </c>
      <c r="V422" s="50" t="s">
        <v>17479</v>
      </c>
      <c r="W422" s="50" t="s">
        <v>17478</v>
      </c>
      <c r="X422" s="50" t="s">
        <v>14740</v>
      </c>
      <c r="Y422" s="70" t="s">
        <v>17320</v>
      </c>
      <c r="Z422" s="53">
        <v>10400</v>
      </c>
    </row>
    <row r="423" spans="1:26" s="49" customFormat="1" x14ac:dyDescent="0.25">
      <c r="A423" s="73">
        <v>600041301</v>
      </c>
      <c r="B423" s="73">
        <f t="shared" si="18"/>
        <v>600041301</v>
      </c>
      <c r="C423" s="73" t="s">
        <v>16344</v>
      </c>
      <c r="D423" s="68">
        <v>1</v>
      </c>
      <c r="E423" s="48">
        <f t="shared" si="19"/>
        <v>62933671</v>
      </c>
      <c r="F423" s="57" t="s">
        <v>9</v>
      </c>
      <c r="G423" s="57" t="s">
        <v>15460</v>
      </c>
      <c r="H423" s="51">
        <v>1300</v>
      </c>
      <c r="I423" s="51" t="s">
        <v>17309</v>
      </c>
      <c r="J423" s="69">
        <v>27.49</v>
      </c>
      <c r="K423" s="69">
        <f t="shared" si="20"/>
        <v>35737</v>
      </c>
      <c r="L423" s="90">
        <v>1300</v>
      </c>
      <c r="M423" s="51">
        <f>VLOOKUP(A:A,'[1]Příloha k protokolu'!$F:$J,5,0)</f>
        <v>0</v>
      </c>
      <c r="N423" s="62" t="s">
        <v>16345</v>
      </c>
      <c r="O423" s="52" t="s">
        <v>16336</v>
      </c>
      <c r="P423" s="52">
        <v>630</v>
      </c>
      <c r="Q423" s="52">
        <v>15</v>
      </c>
      <c r="R423" s="52" t="s">
        <v>15463</v>
      </c>
      <c r="S423" s="49" t="s">
        <v>21333</v>
      </c>
      <c r="V423" s="50" t="s">
        <v>17479</v>
      </c>
      <c r="W423" s="50" t="s">
        <v>17478</v>
      </c>
      <c r="X423" s="50" t="s">
        <v>14740</v>
      </c>
      <c r="Y423" s="70" t="s">
        <v>17320</v>
      </c>
      <c r="Z423" s="53">
        <v>10400</v>
      </c>
    </row>
    <row r="424" spans="1:26" s="49" customFormat="1" x14ac:dyDescent="0.25">
      <c r="A424" s="73">
        <v>600041328</v>
      </c>
      <c r="B424" s="73">
        <f t="shared" si="18"/>
        <v>600041328</v>
      </c>
      <c r="C424" s="73" t="s">
        <v>16346</v>
      </c>
      <c r="D424" s="68">
        <v>1</v>
      </c>
      <c r="E424" s="48">
        <f t="shared" si="19"/>
        <v>62933540</v>
      </c>
      <c r="F424" s="57" t="s">
        <v>9</v>
      </c>
      <c r="G424" s="57" t="s">
        <v>15460</v>
      </c>
      <c r="H424" s="51">
        <v>1400</v>
      </c>
      <c r="I424" s="51" t="s">
        <v>17309</v>
      </c>
      <c r="J424" s="69">
        <v>27.49</v>
      </c>
      <c r="K424" s="69">
        <f t="shared" si="20"/>
        <v>38486</v>
      </c>
      <c r="L424" s="90">
        <v>1400</v>
      </c>
      <c r="M424" s="51">
        <f>VLOOKUP(A:A,'[1]Příloha k protokolu'!$F:$J,5,0)</f>
        <v>0</v>
      </c>
      <c r="N424" s="62" t="s">
        <v>16347</v>
      </c>
      <c r="O424" s="52" t="s">
        <v>16348</v>
      </c>
      <c r="P424" s="52">
        <v>2</v>
      </c>
      <c r="Q424" s="52">
        <v>38</v>
      </c>
      <c r="R424" s="52" t="s">
        <v>15463</v>
      </c>
      <c r="S424" s="49" t="s">
        <v>21333</v>
      </c>
      <c r="V424" s="50" t="s">
        <v>17479</v>
      </c>
      <c r="W424" s="50" t="s">
        <v>17478</v>
      </c>
      <c r="X424" s="50" t="s">
        <v>14740</v>
      </c>
      <c r="Y424" s="70" t="s">
        <v>17320</v>
      </c>
      <c r="Z424" s="53">
        <v>10400</v>
      </c>
    </row>
    <row r="425" spans="1:26" s="49" customFormat="1" x14ac:dyDescent="0.25">
      <c r="A425" s="73">
        <v>600041344</v>
      </c>
      <c r="B425" s="73">
        <f t="shared" si="18"/>
        <v>600041344</v>
      </c>
      <c r="C425" s="73" t="s">
        <v>16349</v>
      </c>
      <c r="D425" s="68">
        <v>1</v>
      </c>
      <c r="E425" s="48">
        <f t="shared" si="19"/>
        <v>70926921</v>
      </c>
      <c r="F425" s="57" t="s">
        <v>9</v>
      </c>
      <c r="G425" s="57" t="s">
        <v>15460</v>
      </c>
      <c r="H425" s="51">
        <v>675</v>
      </c>
      <c r="I425" s="51" t="s">
        <v>17309</v>
      </c>
      <c r="J425" s="69">
        <v>27.49</v>
      </c>
      <c r="K425" s="69">
        <f t="shared" si="20"/>
        <v>18555.75</v>
      </c>
      <c r="L425" s="90">
        <v>675</v>
      </c>
      <c r="M425" s="51">
        <f>VLOOKUP(A:A,'[1]Příloha k protokolu'!$F:$J,5,0)</f>
        <v>0</v>
      </c>
      <c r="N425" s="62" t="s">
        <v>16350</v>
      </c>
      <c r="O425" s="52" t="s">
        <v>31</v>
      </c>
      <c r="P425" s="52">
        <v>57</v>
      </c>
      <c r="Q425" s="52">
        <v>47</v>
      </c>
      <c r="R425" s="52" t="s">
        <v>15463</v>
      </c>
      <c r="S425" s="49" t="s">
        <v>21333</v>
      </c>
      <c r="V425" s="50" t="s">
        <v>17479</v>
      </c>
      <c r="W425" s="50" t="s">
        <v>17478</v>
      </c>
      <c r="X425" s="50" t="s">
        <v>14740</v>
      </c>
      <c r="Y425" s="70" t="s">
        <v>17320</v>
      </c>
      <c r="Z425" s="53">
        <v>10300</v>
      </c>
    </row>
    <row r="426" spans="1:26" s="49" customFormat="1" x14ac:dyDescent="0.25">
      <c r="A426" s="73">
        <v>661000061</v>
      </c>
      <c r="B426" s="73">
        <f t="shared" si="18"/>
        <v>661000061</v>
      </c>
      <c r="C426" s="73" t="s">
        <v>16351</v>
      </c>
      <c r="D426" s="68">
        <v>1</v>
      </c>
      <c r="E426" s="48">
        <f t="shared" si="19"/>
        <v>70971382</v>
      </c>
      <c r="F426" s="57" t="s">
        <v>9</v>
      </c>
      <c r="G426" s="57" t="s">
        <v>15460</v>
      </c>
      <c r="H426" s="51">
        <v>50</v>
      </c>
      <c r="I426" s="51" t="s">
        <v>17309</v>
      </c>
      <c r="J426" s="69">
        <v>27.49</v>
      </c>
      <c r="K426" s="69">
        <f t="shared" si="20"/>
        <v>1374.5</v>
      </c>
      <c r="L426" s="90">
        <v>50</v>
      </c>
      <c r="M426" s="51">
        <f>VLOOKUP(A:A,'[1]Příloha k protokolu'!$F:$J,5,0)</f>
        <v>0</v>
      </c>
      <c r="N426" s="62" t="s">
        <v>16352</v>
      </c>
      <c r="O426" s="52" t="s">
        <v>16353</v>
      </c>
      <c r="P426" s="52">
        <v>1100</v>
      </c>
      <c r="Q426" s="52">
        <v>1</v>
      </c>
      <c r="R426" s="52" t="s">
        <v>15463</v>
      </c>
      <c r="S426" s="49" t="s">
        <v>21333</v>
      </c>
      <c r="V426" s="50" t="s">
        <v>17479</v>
      </c>
      <c r="W426" s="50" t="s">
        <v>17478</v>
      </c>
      <c r="X426" s="50" t="s">
        <v>14740</v>
      </c>
      <c r="Y426" s="70" t="s">
        <v>17320</v>
      </c>
      <c r="Z426" s="53">
        <v>10400</v>
      </c>
    </row>
    <row r="427" spans="1:26" s="49" customFormat="1" x14ac:dyDescent="0.25">
      <c r="A427" s="73">
        <v>691004579</v>
      </c>
      <c r="B427" s="73">
        <f t="shared" si="18"/>
        <v>691004579</v>
      </c>
      <c r="C427" s="73" t="s">
        <v>16354</v>
      </c>
      <c r="D427" s="68">
        <v>1</v>
      </c>
      <c r="E427" s="48">
        <f t="shared" si="19"/>
        <v>72550252</v>
      </c>
      <c r="F427" s="57" t="s">
        <v>9</v>
      </c>
      <c r="G427" s="57" t="s">
        <v>15460</v>
      </c>
      <c r="H427" s="51">
        <v>50</v>
      </c>
      <c r="I427" s="51" t="s">
        <v>17309</v>
      </c>
      <c r="J427" s="69">
        <v>27.49</v>
      </c>
      <c r="K427" s="69">
        <f t="shared" si="20"/>
        <v>1374.5</v>
      </c>
      <c r="L427" s="90">
        <v>50</v>
      </c>
      <c r="M427" s="51">
        <f>VLOOKUP(A:A,'[1]Příloha k protokolu'!$F:$J,5,0)</f>
        <v>0</v>
      </c>
      <c r="N427" s="62" t="s">
        <v>16355</v>
      </c>
      <c r="O427" s="52" t="s">
        <v>32</v>
      </c>
      <c r="P427" s="52">
        <v>1550</v>
      </c>
      <c r="Q427" s="52">
        <v>20</v>
      </c>
      <c r="R427" s="52" t="s">
        <v>15463</v>
      </c>
      <c r="S427" s="49" t="s">
        <v>21333</v>
      </c>
      <c r="V427" s="50" t="s">
        <v>17479</v>
      </c>
      <c r="W427" s="50" t="s">
        <v>17478</v>
      </c>
      <c r="X427" s="50" t="s">
        <v>14740</v>
      </c>
      <c r="Y427" s="70" t="s">
        <v>17320</v>
      </c>
      <c r="Z427" s="53">
        <v>10400</v>
      </c>
    </row>
    <row r="428" spans="1:26" s="49" customFormat="1" x14ac:dyDescent="0.25">
      <c r="A428" s="73">
        <v>691005141</v>
      </c>
      <c r="B428" s="73">
        <f t="shared" si="18"/>
        <v>691005141</v>
      </c>
      <c r="C428" s="73" t="s">
        <v>16356</v>
      </c>
      <c r="D428" s="68">
        <v>1</v>
      </c>
      <c r="E428" s="48">
        <f t="shared" si="19"/>
        <v>29054583</v>
      </c>
      <c r="F428" s="57" t="s">
        <v>9</v>
      </c>
      <c r="G428" s="57" t="s">
        <v>15460</v>
      </c>
      <c r="H428" s="51">
        <v>25</v>
      </c>
      <c r="I428" s="51" t="s">
        <v>17309</v>
      </c>
      <c r="J428" s="69">
        <v>27.49</v>
      </c>
      <c r="K428" s="69">
        <f t="shared" si="20"/>
        <v>687.25</v>
      </c>
      <c r="L428" s="90">
        <v>25</v>
      </c>
      <c r="M428" s="51">
        <f>VLOOKUP(A:A,'[1]Příloha k protokolu'!$F:$J,5,0)</f>
        <v>0</v>
      </c>
      <c r="N428" s="62" t="s">
        <v>16357</v>
      </c>
      <c r="O428" s="52" t="s">
        <v>16358</v>
      </c>
      <c r="P428" s="52">
        <v>257</v>
      </c>
      <c r="Q428" s="52"/>
      <c r="R428" s="52" t="s">
        <v>15463</v>
      </c>
      <c r="S428" s="49" t="s">
        <v>21334</v>
      </c>
      <c r="V428" s="50" t="s">
        <v>17314</v>
      </c>
      <c r="W428" s="50" t="s">
        <v>17478</v>
      </c>
      <c r="X428" s="50" t="s">
        <v>14742</v>
      </c>
      <c r="Y428" s="70" t="s">
        <v>17320</v>
      </c>
      <c r="Z428" s="53">
        <v>10300</v>
      </c>
    </row>
    <row r="429" spans="1:26" s="49" customFormat="1" x14ac:dyDescent="0.25">
      <c r="A429" s="73">
        <v>691006792</v>
      </c>
      <c r="B429" s="73">
        <f t="shared" si="18"/>
        <v>691006792</v>
      </c>
      <c r="C429" s="73" t="s">
        <v>16359</v>
      </c>
      <c r="D429" s="68">
        <v>1</v>
      </c>
      <c r="E429" s="48">
        <f t="shared" si="19"/>
        <v>2623072</v>
      </c>
      <c r="F429" s="57" t="s">
        <v>9</v>
      </c>
      <c r="G429" s="57" t="s">
        <v>15460</v>
      </c>
      <c r="H429" s="51">
        <v>25</v>
      </c>
      <c r="I429" s="51" t="s">
        <v>17309</v>
      </c>
      <c r="J429" s="69">
        <v>27.49</v>
      </c>
      <c r="K429" s="69">
        <f t="shared" si="20"/>
        <v>687.25</v>
      </c>
      <c r="L429" s="90">
        <v>25</v>
      </c>
      <c r="M429" s="51">
        <f>VLOOKUP(A:A,'[1]Příloha k protokolu'!$F:$J,5,0)</f>
        <v>0</v>
      </c>
      <c r="N429" s="62" t="s">
        <v>16360</v>
      </c>
      <c r="O429" s="52" t="s">
        <v>23</v>
      </c>
      <c r="P429" s="52">
        <v>361</v>
      </c>
      <c r="Q429" s="52">
        <v>37</v>
      </c>
      <c r="R429" s="52" t="s">
        <v>15463</v>
      </c>
      <c r="S429" s="49" t="s">
        <v>21334</v>
      </c>
      <c r="V429" s="50" t="s">
        <v>17314</v>
      </c>
      <c r="W429" s="50" t="s">
        <v>17478</v>
      </c>
      <c r="X429" s="50" t="s">
        <v>14742</v>
      </c>
      <c r="Y429" s="70" t="s">
        <v>17320</v>
      </c>
      <c r="Z429" s="53">
        <v>10400</v>
      </c>
    </row>
    <row r="430" spans="1:26" s="49" customFormat="1" ht="30" x14ac:dyDescent="0.25">
      <c r="A430" s="73">
        <v>691009694</v>
      </c>
      <c r="B430" s="73">
        <f t="shared" si="18"/>
        <v>691009694</v>
      </c>
      <c r="C430" s="73" t="s">
        <v>16361</v>
      </c>
      <c r="D430" s="68">
        <v>1</v>
      </c>
      <c r="E430" s="48">
        <f t="shared" si="19"/>
        <v>5282446</v>
      </c>
      <c r="F430" s="57" t="s">
        <v>9</v>
      </c>
      <c r="G430" s="57" t="s">
        <v>15460</v>
      </c>
      <c r="H430" s="51">
        <v>25</v>
      </c>
      <c r="I430" s="51" t="s">
        <v>17309</v>
      </c>
      <c r="J430" s="69">
        <v>27.49</v>
      </c>
      <c r="K430" s="69">
        <f t="shared" si="20"/>
        <v>687.25</v>
      </c>
      <c r="L430" s="90">
        <v>25</v>
      </c>
      <c r="M430" s="51">
        <f>VLOOKUP(A:A,'[1]Příloha k protokolu'!$F:$J,5,0)</f>
        <v>0</v>
      </c>
      <c r="N430" s="62" t="s">
        <v>16362</v>
      </c>
      <c r="O430" s="52" t="s">
        <v>16363</v>
      </c>
      <c r="P430" s="52">
        <v>303</v>
      </c>
      <c r="Q430" s="52">
        <v>4</v>
      </c>
      <c r="R430" s="52" t="s">
        <v>15463</v>
      </c>
      <c r="S430" s="49" t="s">
        <v>21333</v>
      </c>
      <c r="V430" s="50" t="s">
        <v>17479</v>
      </c>
      <c r="W430" s="50" t="s">
        <v>17478</v>
      </c>
      <c r="X430" s="50" t="s">
        <v>14740</v>
      </c>
      <c r="Y430" s="70" t="s">
        <v>17320</v>
      </c>
      <c r="Z430" s="53">
        <v>10400</v>
      </c>
    </row>
    <row r="431" spans="1:26" s="49" customFormat="1" x14ac:dyDescent="0.25">
      <c r="A431" s="73">
        <v>600036090</v>
      </c>
      <c r="B431" s="73">
        <f t="shared" si="18"/>
        <v>600036090</v>
      </c>
      <c r="C431" s="73" t="s">
        <v>17480</v>
      </c>
      <c r="D431" s="68">
        <v>1</v>
      </c>
      <c r="E431" s="48">
        <f t="shared" si="19"/>
        <v>63831287</v>
      </c>
      <c r="F431" s="57" t="s">
        <v>9</v>
      </c>
      <c r="G431" s="57" t="s">
        <v>16365</v>
      </c>
      <c r="H431" s="51">
        <v>0</v>
      </c>
      <c r="I431" s="51" t="s">
        <v>17309</v>
      </c>
      <c r="J431" s="69">
        <v>27.49</v>
      </c>
      <c r="K431" s="69">
        <f t="shared" si="20"/>
        <v>0</v>
      </c>
      <c r="L431" s="90">
        <v>25</v>
      </c>
      <c r="M431" s="51">
        <f>VLOOKUP(A:A,'[1]Příloha k protokolu'!$F:$J,5,0)</f>
        <v>25</v>
      </c>
      <c r="N431" s="62" t="s">
        <v>17481</v>
      </c>
      <c r="O431" s="52" t="s">
        <v>17482</v>
      </c>
      <c r="P431" s="52">
        <v>2271</v>
      </c>
      <c r="Q431" s="52">
        <v>4</v>
      </c>
      <c r="R431" s="52" t="s">
        <v>16368</v>
      </c>
      <c r="S431" s="49" t="s">
        <v>21333</v>
      </c>
      <c r="V431" s="50" t="s">
        <v>17483</v>
      </c>
      <c r="W431" s="50" t="s">
        <v>16368</v>
      </c>
      <c r="X431" s="50" t="s">
        <v>14740</v>
      </c>
      <c r="Y431" s="70" t="s">
        <v>17320</v>
      </c>
      <c r="Z431" s="53">
        <v>13000</v>
      </c>
    </row>
    <row r="432" spans="1:26" s="49" customFormat="1" x14ac:dyDescent="0.25">
      <c r="A432" s="73">
        <v>600020851</v>
      </c>
      <c r="B432" s="73">
        <f t="shared" si="18"/>
        <v>600020851</v>
      </c>
      <c r="C432" s="73" t="s">
        <v>16364</v>
      </c>
      <c r="D432" s="68">
        <v>1</v>
      </c>
      <c r="E432" s="48">
        <f t="shared" si="19"/>
        <v>70845883</v>
      </c>
      <c r="F432" s="57" t="s">
        <v>9</v>
      </c>
      <c r="G432" s="57" t="s">
        <v>16365</v>
      </c>
      <c r="H432" s="51">
        <v>100</v>
      </c>
      <c r="I432" s="51" t="s">
        <v>17309</v>
      </c>
      <c r="J432" s="69">
        <v>27.49</v>
      </c>
      <c r="K432" s="69">
        <f t="shared" si="20"/>
        <v>2749</v>
      </c>
      <c r="L432" s="90">
        <v>100</v>
      </c>
      <c r="M432" s="51">
        <f>VLOOKUP(A:A,'[1]Příloha k protokolu'!$F:$J,5,0)</f>
        <v>0</v>
      </c>
      <c r="N432" s="62" t="s">
        <v>16366</v>
      </c>
      <c r="O432" s="52" t="s">
        <v>16367</v>
      </c>
      <c r="P432" s="52">
        <v>2445</v>
      </c>
      <c r="Q432" s="52">
        <v>8</v>
      </c>
      <c r="R432" s="52" t="s">
        <v>16368</v>
      </c>
      <c r="S432" s="49" t="s">
        <v>21333</v>
      </c>
      <c r="V432" s="50" t="s">
        <v>17314</v>
      </c>
      <c r="W432" s="50" t="s">
        <v>16368</v>
      </c>
      <c r="X432" s="50" t="s">
        <v>14738</v>
      </c>
      <c r="Y432" s="70" t="s">
        <v>17320</v>
      </c>
      <c r="Z432" s="53">
        <v>13000</v>
      </c>
    </row>
    <row r="433" spans="1:26" s="49" customFormat="1" x14ac:dyDescent="0.25">
      <c r="A433" s="73">
        <v>600020819</v>
      </c>
      <c r="B433" s="73">
        <f t="shared" si="18"/>
        <v>600020819</v>
      </c>
      <c r="C433" s="73" t="s">
        <v>16369</v>
      </c>
      <c r="D433" s="68">
        <v>1</v>
      </c>
      <c r="E433" s="48">
        <f t="shared" si="19"/>
        <v>25106970</v>
      </c>
      <c r="F433" s="57" t="s">
        <v>9</v>
      </c>
      <c r="G433" s="57" t="s">
        <v>16365</v>
      </c>
      <c r="H433" s="51">
        <v>150</v>
      </c>
      <c r="I433" s="51" t="s">
        <v>17309</v>
      </c>
      <c r="J433" s="69">
        <v>27.49</v>
      </c>
      <c r="K433" s="69">
        <f t="shared" si="20"/>
        <v>4123.5</v>
      </c>
      <c r="L433" s="90">
        <v>150</v>
      </c>
      <c r="M433" s="51">
        <f>VLOOKUP(A:A,'[1]Příloha k protokolu'!$F:$J,5,0)</f>
        <v>0</v>
      </c>
      <c r="N433" s="62" t="s">
        <v>16370</v>
      </c>
      <c r="O433" s="52" t="s">
        <v>45</v>
      </c>
      <c r="P433" s="52">
        <v>911</v>
      </c>
      <c r="Q433" s="52">
        <v>2</v>
      </c>
      <c r="R433" s="52" t="s">
        <v>16368</v>
      </c>
      <c r="S433" s="49" t="s">
        <v>21334</v>
      </c>
      <c r="V433" s="50" t="s">
        <v>17314</v>
      </c>
      <c r="W433" s="50" t="s">
        <v>16368</v>
      </c>
      <c r="X433" s="50" t="s">
        <v>14742</v>
      </c>
      <c r="Y433" s="70" t="s">
        <v>17320</v>
      </c>
      <c r="Z433" s="53">
        <v>13000</v>
      </c>
    </row>
    <row r="434" spans="1:26" s="49" customFormat="1" x14ac:dyDescent="0.25">
      <c r="A434" s="73">
        <v>691012342</v>
      </c>
      <c r="B434" s="73">
        <f t="shared" si="18"/>
        <v>691012342</v>
      </c>
      <c r="C434" s="73" t="s">
        <v>16371</v>
      </c>
      <c r="D434" s="68">
        <v>1</v>
      </c>
      <c r="E434" s="48">
        <f t="shared" si="19"/>
        <v>7116349</v>
      </c>
      <c r="F434" s="57" t="s">
        <v>9</v>
      </c>
      <c r="G434" s="57" t="s">
        <v>16365</v>
      </c>
      <c r="H434" s="51">
        <v>75</v>
      </c>
      <c r="I434" s="51" t="s">
        <v>17309</v>
      </c>
      <c r="J434" s="69">
        <v>27.49</v>
      </c>
      <c r="K434" s="69">
        <f t="shared" si="20"/>
        <v>2061.75</v>
      </c>
      <c r="L434" s="90">
        <v>75</v>
      </c>
      <c r="M434" s="51">
        <f>VLOOKUP(A:A,'[1]Příloha k protokolu'!$F:$J,5,0)</f>
        <v>0</v>
      </c>
      <c r="N434" s="62" t="s">
        <v>16372</v>
      </c>
      <c r="O434" s="52" t="s">
        <v>16373</v>
      </c>
      <c r="P434" s="52">
        <v>100</v>
      </c>
      <c r="Q434" s="52">
        <v>16</v>
      </c>
      <c r="R434" s="52" t="s">
        <v>16368</v>
      </c>
      <c r="S434" s="49" t="s">
        <v>21334</v>
      </c>
      <c r="V434" s="50" t="s">
        <v>17314</v>
      </c>
      <c r="W434" s="50" t="s">
        <v>16368</v>
      </c>
      <c r="X434" s="50" t="s">
        <v>14742</v>
      </c>
      <c r="Y434" s="70" t="s">
        <v>17320</v>
      </c>
      <c r="Z434" s="53">
        <v>13000</v>
      </c>
    </row>
    <row r="435" spans="1:26" s="49" customFormat="1" x14ac:dyDescent="0.25">
      <c r="A435" s="73">
        <v>600006425</v>
      </c>
      <c r="B435" s="73">
        <f t="shared" si="18"/>
        <v>600006425</v>
      </c>
      <c r="C435" s="73" t="s">
        <v>17484</v>
      </c>
      <c r="D435" s="68">
        <v>1</v>
      </c>
      <c r="E435" s="48">
        <f t="shared" si="19"/>
        <v>25657046</v>
      </c>
      <c r="F435" s="57" t="s">
        <v>9</v>
      </c>
      <c r="G435" s="57" t="s">
        <v>16365</v>
      </c>
      <c r="H435" s="51">
        <v>275</v>
      </c>
      <c r="I435" s="51" t="s">
        <v>17309</v>
      </c>
      <c r="J435" s="69">
        <v>27.49</v>
      </c>
      <c r="K435" s="69">
        <f t="shared" si="20"/>
        <v>7559.75</v>
      </c>
      <c r="L435" s="90">
        <v>275</v>
      </c>
      <c r="M435" s="51">
        <f>VLOOKUP(A:A,'[1]Příloha k protokolu'!$F:$J,5,0)</f>
        <v>0</v>
      </c>
      <c r="N435" s="62" t="s">
        <v>17485</v>
      </c>
      <c r="O435" s="52" t="s">
        <v>46</v>
      </c>
      <c r="P435" s="52">
        <v>1100</v>
      </c>
      <c r="Q435" s="52">
        <v>36</v>
      </c>
      <c r="R435" s="52" t="s">
        <v>16368</v>
      </c>
      <c r="S435" s="49" t="s">
        <v>21334</v>
      </c>
      <c r="V435" s="50" t="s">
        <v>17314</v>
      </c>
      <c r="W435" s="50" t="s">
        <v>16368</v>
      </c>
      <c r="X435" s="50" t="s">
        <v>14742</v>
      </c>
      <c r="Y435" s="70" t="s">
        <v>17320</v>
      </c>
      <c r="Z435" s="53">
        <v>13000</v>
      </c>
    </row>
    <row r="436" spans="1:26" s="49" customFormat="1" ht="30" x14ac:dyDescent="0.25">
      <c r="A436" s="73">
        <v>600004911</v>
      </c>
      <c r="B436" s="73">
        <f t="shared" si="18"/>
        <v>600004911</v>
      </c>
      <c r="C436" s="73" t="s">
        <v>16374</v>
      </c>
      <c r="D436" s="68">
        <v>1</v>
      </c>
      <c r="E436" s="48">
        <f t="shared" si="19"/>
        <v>61385131</v>
      </c>
      <c r="F436" s="57" t="s">
        <v>9</v>
      </c>
      <c r="G436" s="57" t="s">
        <v>16365</v>
      </c>
      <c r="H436" s="51">
        <v>0</v>
      </c>
      <c r="I436" s="51" t="s">
        <v>17320</v>
      </c>
      <c r="J436" s="69">
        <v>27.49</v>
      </c>
      <c r="K436" s="69">
        <f t="shared" si="20"/>
        <v>0</v>
      </c>
      <c r="L436" s="90">
        <v>0</v>
      </c>
      <c r="M436" s="51"/>
      <c r="N436" s="62" t="s">
        <v>16375</v>
      </c>
      <c r="O436" s="52" t="s">
        <v>16376</v>
      </c>
      <c r="P436" s="52">
        <v>900</v>
      </c>
      <c r="Q436" s="52">
        <v>8</v>
      </c>
      <c r="R436" s="52" t="s">
        <v>16368</v>
      </c>
      <c r="S436" s="49" t="s">
        <v>21333</v>
      </c>
      <c r="V436" s="50" t="s">
        <v>17314</v>
      </c>
      <c r="W436" s="50" t="s">
        <v>16368</v>
      </c>
      <c r="X436" s="50" t="s">
        <v>14738</v>
      </c>
      <c r="Y436" s="70">
        <v>44326</v>
      </c>
      <c r="Z436" s="53">
        <v>13000</v>
      </c>
    </row>
    <row r="437" spans="1:26" s="49" customFormat="1" x14ac:dyDescent="0.25">
      <c r="A437" s="73">
        <v>600004929</v>
      </c>
      <c r="B437" s="73">
        <f t="shared" si="18"/>
        <v>600004929</v>
      </c>
      <c r="C437" s="73" t="s">
        <v>16377</v>
      </c>
      <c r="D437" s="68">
        <v>1</v>
      </c>
      <c r="E437" s="48">
        <f t="shared" si="19"/>
        <v>70107050</v>
      </c>
      <c r="F437" s="57" t="s">
        <v>9</v>
      </c>
      <c r="G437" s="57" t="s">
        <v>16365</v>
      </c>
      <c r="H437" s="51">
        <v>750</v>
      </c>
      <c r="I437" s="51" t="s">
        <v>17309</v>
      </c>
      <c r="J437" s="69">
        <v>27.49</v>
      </c>
      <c r="K437" s="69">
        <f t="shared" si="20"/>
        <v>20617.5</v>
      </c>
      <c r="L437" s="90">
        <v>750</v>
      </c>
      <c r="M437" s="51">
        <f>VLOOKUP(A:A,'[1]Příloha k protokolu'!$F:$J,5,0)</f>
        <v>0</v>
      </c>
      <c r="N437" s="62" t="s">
        <v>16378</v>
      </c>
      <c r="O437" s="52" t="s">
        <v>16379</v>
      </c>
      <c r="P437" s="52">
        <v>1221</v>
      </c>
      <c r="Q437" s="52">
        <v>37</v>
      </c>
      <c r="R437" s="52" t="s">
        <v>16368</v>
      </c>
      <c r="S437" s="49" t="s">
        <v>21333</v>
      </c>
      <c r="V437" s="50" t="s">
        <v>17314</v>
      </c>
      <c r="W437" s="50" t="s">
        <v>16368</v>
      </c>
      <c r="X437" s="50" t="s">
        <v>14738</v>
      </c>
      <c r="Y437" s="70" t="s">
        <v>17320</v>
      </c>
      <c r="Z437" s="53">
        <v>13000</v>
      </c>
    </row>
    <row r="438" spans="1:26" s="49" customFormat="1" ht="30" x14ac:dyDescent="0.25">
      <c r="A438" s="73">
        <v>600004945</v>
      </c>
      <c r="B438" s="73">
        <f t="shared" si="18"/>
        <v>600004945</v>
      </c>
      <c r="C438" s="73" t="s">
        <v>16380</v>
      </c>
      <c r="D438" s="68">
        <v>1</v>
      </c>
      <c r="E438" s="48">
        <f t="shared" si="19"/>
        <v>61388025</v>
      </c>
      <c r="F438" s="57" t="s">
        <v>9</v>
      </c>
      <c r="G438" s="57" t="s">
        <v>16365</v>
      </c>
      <c r="H438" s="51">
        <v>750</v>
      </c>
      <c r="I438" s="51" t="s">
        <v>17309</v>
      </c>
      <c r="J438" s="69">
        <v>27.49</v>
      </c>
      <c r="K438" s="69">
        <f t="shared" si="20"/>
        <v>20617.5</v>
      </c>
      <c r="L438" s="90">
        <v>750</v>
      </c>
      <c r="M438" s="51">
        <f>VLOOKUP(A:A,'[1]Příloha k protokolu'!$F:$J,5,0)</f>
        <v>0</v>
      </c>
      <c r="N438" s="62" t="s">
        <v>16381</v>
      </c>
      <c r="O438" s="52" t="s">
        <v>47</v>
      </c>
      <c r="P438" s="52">
        <v>1300</v>
      </c>
      <c r="Q438" s="52">
        <v>1</v>
      </c>
      <c r="R438" s="52" t="s">
        <v>16368</v>
      </c>
      <c r="S438" s="49" t="s">
        <v>21333</v>
      </c>
      <c r="V438" s="50" t="s">
        <v>17314</v>
      </c>
      <c r="W438" s="50" t="s">
        <v>16368</v>
      </c>
      <c r="X438" s="50" t="s">
        <v>14738</v>
      </c>
      <c r="Y438" s="70" t="s">
        <v>17320</v>
      </c>
      <c r="Z438" s="53">
        <v>13000</v>
      </c>
    </row>
    <row r="439" spans="1:26" s="49" customFormat="1" x14ac:dyDescent="0.25">
      <c r="A439" s="73">
        <v>600004961</v>
      </c>
      <c r="B439" s="73">
        <f t="shared" si="18"/>
        <v>600004961</v>
      </c>
      <c r="C439" s="73" t="s">
        <v>16382</v>
      </c>
      <c r="D439" s="68">
        <v>1</v>
      </c>
      <c r="E439" s="48">
        <f t="shared" si="19"/>
        <v>60461675</v>
      </c>
      <c r="F439" s="57" t="s">
        <v>9</v>
      </c>
      <c r="G439" s="57" t="s">
        <v>16365</v>
      </c>
      <c r="H439" s="51">
        <v>600</v>
      </c>
      <c r="I439" s="51" t="s">
        <v>17309</v>
      </c>
      <c r="J439" s="69">
        <v>27.49</v>
      </c>
      <c r="K439" s="69">
        <f t="shared" si="20"/>
        <v>16494</v>
      </c>
      <c r="L439" s="90">
        <v>600</v>
      </c>
      <c r="M439" s="51">
        <f>VLOOKUP(A:A,'[1]Příloha k protokolu'!$F:$J,5,0)</f>
        <v>0</v>
      </c>
      <c r="N439" s="62" t="s">
        <v>16383</v>
      </c>
      <c r="O439" s="52" t="s">
        <v>16384</v>
      </c>
      <c r="P439" s="52">
        <v>2825</v>
      </c>
      <c r="Q439" s="52">
        <v>23</v>
      </c>
      <c r="R439" s="52" t="s">
        <v>16368</v>
      </c>
      <c r="S439" s="49" t="s">
        <v>21333</v>
      </c>
      <c r="V439" s="50" t="s">
        <v>17314</v>
      </c>
      <c r="W439" s="50" t="s">
        <v>16368</v>
      </c>
      <c r="X439" s="50" t="s">
        <v>14738</v>
      </c>
      <c r="Y439" s="70" t="s">
        <v>17320</v>
      </c>
      <c r="Z439" s="53">
        <v>13000</v>
      </c>
    </row>
    <row r="440" spans="1:26" s="49" customFormat="1" ht="30" x14ac:dyDescent="0.25">
      <c r="A440" s="73">
        <v>600004970</v>
      </c>
      <c r="B440" s="73">
        <f t="shared" si="18"/>
        <v>600004970</v>
      </c>
      <c r="C440" s="73" t="s">
        <v>17486</v>
      </c>
      <c r="D440" s="68">
        <v>1</v>
      </c>
      <c r="E440" s="48">
        <f t="shared" si="19"/>
        <v>61386871</v>
      </c>
      <c r="F440" s="57" t="s">
        <v>9</v>
      </c>
      <c r="G440" s="57" t="s">
        <v>16365</v>
      </c>
      <c r="H440" s="51">
        <v>375</v>
      </c>
      <c r="I440" s="51" t="s">
        <v>17309</v>
      </c>
      <c r="J440" s="69">
        <v>27.49</v>
      </c>
      <c r="K440" s="69">
        <f t="shared" si="20"/>
        <v>10308.75</v>
      </c>
      <c r="L440" s="90">
        <v>375</v>
      </c>
      <c r="M440" s="51">
        <f>VLOOKUP(A:A,'[1]Příloha k protokolu'!$F:$J,5,0)</f>
        <v>0</v>
      </c>
      <c r="N440" s="62" t="s">
        <v>17487</v>
      </c>
      <c r="O440" s="52" t="s">
        <v>17488</v>
      </c>
      <c r="P440" s="52">
        <v>2275</v>
      </c>
      <c r="Q440" s="52">
        <v>2</v>
      </c>
      <c r="R440" s="52" t="s">
        <v>16368</v>
      </c>
      <c r="S440" s="49" t="s">
        <v>21333</v>
      </c>
      <c r="V440" s="50" t="s">
        <v>17314</v>
      </c>
      <c r="W440" s="50" t="s">
        <v>16368</v>
      </c>
      <c r="X440" s="50" t="s">
        <v>14738</v>
      </c>
      <c r="Y440" s="70" t="s">
        <v>17320</v>
      </c>
      <c r="Z440" s="53">
        <v>13000</v>
      </c>
    </row>
    <row r="441" spans="1:26" s="49" customFormat="1" x14ac:dyDescent="0.25">
      <c r="A441" s="73">
        <v>600005941</v>
      </c>
      <c r="B441" s="73">
        <f t="shared" si="18"/>
        <v>600005941</v>
      </c>
      <c r="C441" s="73" t="s">
        <v>17489</v>
      </c>
      <c r="D441" s="68">
        <v>1</v>
      </c>
      <c r="E441" s="48">
        <f t="shared" si="19"/>
        <v>61388017</v>
      </c>
      <c r="F441" s="57" t="s">
        <v>9</v>
      </c>
      <c r="G441" s="57" t="s">
        <v>16365</v>
      </c>
      <c r="H441" s="51">
        <v>925</v>
      </c>
      <c r="I441" s="51" t="s">
        <v>17309</v>
      </c>
      <c r="J441" s="69">
        <v>27.49</v>
      </c>
      <c r="K441" s="69">
        <f t="shared" si="20"/>
        <v>25428.25</v>
      </c>
      <c r="L441" s="90">
        <v>925</v>
      </c>
      <c r="M441" s="51">
        <f>VLOOKUP(A:A,'[1]Příloha k protokolu'!$F:$J,5,0)</f>
        <v>0</v>
      </c>
      <c r="N441" s="62" t="s">
        <v>17490</v>
      </c>
      <c r="O441" s="52" t="s">
        <v>17491</v>
      </c>
      <c r="P441" s="52">
        <v>2471</v>
      </c>
      <c r="Q441" s="52">
        <v>3</v>
      </c>
      <c r="R441" s="52" t="s">
        <v>16368</v>
      </c>
      <c r="S441" s="49" t="s">
        <v>21333</v>
      </c>
      <c r="V441" s="50" t="s">
        <v>17314</v>
      </c>
      <c r="W441" s="50" t="s">
        <v>16368</v>
      </c>
      <c r="X441" s="50" t="s">
        <v>14738</v>
      </c>
      <c r="Y441" s="70" t="s">
        <v>17320</v>
      </c>
      <c r="Z441" s="53">
        <v>13000</v>
      </c>
    </row>
    <row r="442" spans="1:26" s="49" customFormat="1" ht="30" x14ac:dyDescent="0.25">
      <c r="A442" s="73">
        <v>600001873</v>
      </c>
      <c r="B442" s="73">
        <f t="shared" si="18"/>
        <v>600001873</v>
      </c>
      <c r="C442" s="73" t="s">
        <v>16385</v>
      </c>
      <c r="D442" s="68">
        <v>1</v>
      </c>
      <c r="E442" s="48">
        <f t="shared" si="19"/>
        <v>70874204</v>
      </c>
      <c r="F442" s="57" t="s">
        <v>9</v>
      </c>
      <c r="G442" s="57" t="s">
        <v>16365</v>
      </c>
      <c r="H442" s="51">
        <v>600</v>
      </c>
      <c r="I442" s="51" t="s">
        <v>17309</v>
      </c>
      <c r="J442" s="69">
        <v>27.49</v>
      </c>
      <c r="K442" s="69">
        <f t="shared" si="20"/>
        <v>16494</v>
      </c>
      <c r="L442" s="90">
        <v>600</v>
      </c>
      <c r="M442" s="51">
        <f>VLOOKUP(A:A,'[1]Příloha k protokolu'!$F:$J,5,0)</f>
        <v>0</v>
      </c>
      <c r="N442" s="62" t="s">
        <v>16386</v>
      </c>
      <c r="O442" s="52" t="s">
        <v>48</v>
      </c>
      <c r="P442" s="52">
        <v>400</v>
      </c>
      <c r="Q442" s="52">
        <v>9</v>
      </c>
      <c r="R442" s="52" t="s">
        <v>16368</v>
      </c>
      <c r="S442" s="49" t="s">
        <v>21333</v>
      </c>
      <c r="V442" s="50" t="s">
        <v>17314</v>
      </c>
      <c r="W442" s="50" t="s">
        <v>16368</v>
      </c>
      <c r="X442" s="50" t="s">
        <v>14738</v>
      </c>
      <c r="Y442" s="70" t="s">
        <v>17320</v>
      </c>
      <c r="Z442" s="53">
        <v>13000</v>
      </c>
    </row>
    <row r="443" spans="1:26" s="49" customFormat="1" x14ac:dyDescent="0.25">
      <c r="A443" s="73">
        <v>600035956</v>
      </c>
      <c r="B443" s="73">
        <f t="shared" si="18"/>
        <v>600035956</v>
      </c>
      <c r="C443" s="73" t="s">
        <v>16387</v>
      </c>
      <c r="D443" s="68">
        <v>1</v>
      </c>
      <c r="E443" s="48">
        <f t="shared" si="19"/>
        <v>70108552</v>
      </c>
      <c r="F443" s="57" t="s">
        <v>9</v>
      </c>
      <c r="G443" s="57" t="s">
        <v>16365</v>
      </c>
      <c r="H443" s="51">
        <v>0</v>
      </c>
      <c r="I443" s="51" t="s">
        <v>17309</v>
      </c>
      <c r="J443" s="69">
        <v>27.49</v>
      </c>
      <c r="K443" s="69">
        <f t="shared" si="20"/>
        <v>0</v>
      </c>
      <c r="L443" s="90">
        <v>25</v>
      </c>
      <c r="M443" s="51">
        <f>VLOOKUP(A:A,'[1]Příloha k protokolu'!$F:$J,5,0)</f>
        <v>25</v>
      </c>
      <c r="N443" s="62" t="s">
        <v>16388</v>
      </c>
      <c r="O443" s="52" t="s">
        <v>16389</v>
      </c>
      <c r="P443" s="52">
        <v>2593</v>
      </c>
      <c r="Q443" s="52">
        <v>98</v>
      </c>
      <c r="R443" s="52" t="s">
        <v>16368</v>
      </c>
      <c r="S443" s="49" t="s">
        <v>21333</v>
      </c>
      <c r="V443" s="50" t="s">
        <v>17483</v>
      </c>
      <c r="W443" s="50" t="s">
        <v>16368</v>
      </c>
      <c r="X443" s="50" t="s">
        <v>14740</v>
      </c>
      <c r="Y443" s="70" t="s">
        <v>17320</v>
      </c>
      <c r="Z443" s="53">
        <v>13000</v>
      </c>
    </row>
    <row r="444" spans="1:26" s="49" customFormat="1" x14ac:dyDescent="0.25">
      <c r="A444" s="73">
        <v>600035972</v>
      </c>
      <c r="B444" s="73">
        <f t="shared" si="18"/>
        <v>600035972</v>
      </c>
      <c r="C444" s="73" t="s">
        <v>16390</v>
      </c>
      <c r="D444" s="68">
        <v>1</v>
      </c>
      <c r="E444" s="48">
        <f t="shared" si="19"/>
        <v>63831317</v>
      </c>
      <c r="F444" s="57" t="s">
        <v>9</v>
      </c>
      <c r="G444" s="57" t="s">
        <v>16365</v>
      </c>
      <c r="H444" s="51">
        <v>25</v>
      </c>
      <c r="I444" s="51" t="s">
        <v>17309</v>
      </c>
      <c r="J444" s="69">
        <v>27.49</v>
      </c>
      <c r="K444" s="69">
        <f t="shared" si="20"/>
        <v>687.25</v>
      </c>
      <c r="L444" s="90">
        <v>25</v>
      </c>
      <c r="M444" s="51">
        <f>VLOOKUP(A:A,'[1]Příloha k protokolu'!$F:$J,5,0)</f>
        <v>0</v>
      </c>
      <c r="N444" s="62" t="s">
        <v>16391</v>
      </c>
      <c r="O444" s="52" t="s">
        <v>16392</v>
      </c>
      <c r="P444" s="52">
        <v>1137</v>
      </c>
      <c r="Q444" s="52">
        <v>54</v>
      </c>
      <c r="R444" s="52" t="s">
        <v>16368</v>
      </c>
      <c r="S444" s="49" t="s">
        <v>21333</v>
      </c>
      <c r="V444" s="50" t="s">
        <v>17483</v>
      </c>
      <c r="W444" s="50" t="s">
        <v>16368</v>
      </c>
      <c r="X444" s="50" t="s">
        <v>14740</v>
      </c>
      <c r="Y444" s="70" t="s">
        <v>17320</v>
      </c>
      <c r="Z444" s="53">
        <v>13000</v>
      </c>
    </row>
    <row r="445" spans="1:26" s="49" customFormat="1" x14ac:dyDescent="0.25">
      <c r="A445" s="73">
        <v>600036057</v>
      </c>
      <c r="B445" s="73">
        <f t="shared" si="18"/>
        <v>600036057</v>
      </c>
      <c r="C445" s="73" t="s">
        <v>16393</v>
      </c>
      <c r="D445" s="68">
        <v>1</v>
      </c>
      <c r="E445" s="48">
        <f t="shared" si="19"/>
        <v>65993152</v>
      </c>
      <c r="F445" s="57" t="s">
        <v>9</v>
      </c>
      <c r="G445" s="57" t="s">
        <v>16365</v>
      </c>
      <c r="H445" s="51">
        <v>50</v>
      </c>
      <c r="I445" s="51" t="s">
        <v>17309</v>
      </c>
      <c r="J445" s="69">
        <v>27.49</v>
      </c>
      <c r="K445" s="69">
        <f t="shared" si="20"/>
        <v>1374.5</v>
      </c>
      <c r="L445" s="90">
        <v>50</v>
      </c>
      <c r="M445" s="51">
        <f>VLOOKUP(A:A,'[1]Příloha k protokolu'!$F:$J,5,0)</f>
        <v>0</v>
      </c>
      <c r="N445" s="62" t="s">
        <v>16394</v>
      </c>
      <c r="O445" s="52" t="s">
        <v>16395</v>
      </c>
      <c r="P445" s="52">
        <v>953</v>
      </c>
      <c r="Q445" s="52">
        <v>5</v>
      </c>
      <c r="R445" s="52" t="s">
        <v>16368</v>
      </c>
      <c r="S445" s="49" t="s">
        <v>21333</v>
      </c>
      <c r="V445" s="50" t="s">
        <v>17483</v>
      </c>
      <c r="W445" s="50" t="s">
        <v>16368</v>
      </c>
      <c r="X445" s="50" t="s">
        <v>14740</v>
      </c>
      <c r="Y445" s="70" t="s">
        <v>17320</v>
      </c>
      <c r="Z445" s="53">
        <v>13000</v>
      </c>
    </row>
    <row r="446" spans="1:26" s="49" customFormat="1" x14ac:dyDescent="0.25">
      <c r="A446" s="73">
        <v>600035948</v>
      </c>
      <c r="B446" s="73">
        <f t="shared" si="18"/>
        <v>600035948</v>
      </c>
      <c r="C446" s="73" t="s">
        <v>16396</v>
      </c>
      <c r="D446" s="68">
        <v>1</v>
      </c>
      <c r="E446" s="48">
        <f t="shared" si="19"/>
        <v>63831252</v>
      </c>
      <c r="F446" s="57" t="s">
        <v>9</v>
      </c>
      <c r="G446" s="57" t="s">
        <v>16365</v>
      </c>
      <c r="H446" s="51">
        <v>50</v>
      </c>
      <c r="I446" s="51" t="s">
        <v>17309</v>
      </c>
      <c r="J446" s="69">
        <v>27.49</v>
      </c>
      <c r="K446" s="69">
        <f t="shared" si="20"/>
        <v>1374.5</v>
      </c>
      <c r="L446" s="90">
        <v>50</v>
      </c>
      <c r="M446" s="51">
        <f>VLOOKUP(A:A,'[1]Příloha k protokolu'!$F:$J,5,0)</f>
        <v>0</v>
      </c>
      <c r="N446" s="62" t="s">
        <v>16397</v>
      </c>
      <c r="O446" s="52" t="s">
        <v>16398</v>
      </c>
      <c r="P446" s="52">
        <v>1955</v>
      </c>
      <c r="Q446" s="52" t="s">
        <v>19</v>
      </c>
      <c r="R446" s="52" t="s">
        <v>16368</v>
      </c>
      <c r="S446" s="49" t="s">
        <v>21333</v>
      </c>
      <c r="V446" s="50" t="s">
        <v>17483</v>
      </c>
      <c r="W446" s="50" t="s">
        <v>16368</v>
      </c>
      <c r="X446" s="50" t="s">
        <v>14740</v>
      </c>
      <c r="Y446" s="70" t="s">
        <v>17320</v>
      </c>
      <c r="Z446" s="53">
        <v>13000</v>
      </c>
    </row>
    <row r="447" spans="1:26" s="49" customFormat="1" x14ac:dyDescent="0.25">
      <c r="A447" s="73">
        <v>600035964</v>
      </c>
      <c r="B447" s="73">
        <f t="shared" si="18"/>
        <v>600035964</v>
      </c>
      <c r="C447" s="73" t="s">
        <v>16399</v>
      </c>
      <c r="D447" s="68">
        <v>1</v>
      </c>
      <c r="E447" s="48">
        <f t="shared" si="19"/>
        <v>63831295</v>
      </c>
      <c r="F447" s="57" t="s">
        <v>9</v>
      </c>
      <c r="G447" s="57" t="s">
        <v>16365</v>
      </c>
      <c r="H447" s="51">
        <v>0</v>
      </c>
      <c r="I447" s="51" t="s">
        <v>17309</v>
      </c>
      <c r="J447" s="69">
        <v>27.49</v>
      </c>
      <c r="K447" s="69">
        <f t="shared" si="20"/>
        <v>0</v>
      </c>
      <c r="L447" s="90">
        <v>25</v>
      </c>
      <c r="M447" s="51">
        <f>VLOOKUP(A:A,'[1]Příloha k protokolu'!$F:$J,5,0)</f>
        <v>25</v>
      </c>
      <c r="N447" s="62" t="s">
        <v>16400</v>
      </c>
      <c r="O447" s="52" t="s">
        <v>16401</v>
      </c>
      <c r="P447" s="52">
        <v>2590</v>
      </c>
      <c r="Q447" s="52">
        <v>74</v>
      </c>
      <c r="R447" s="52" t="s">
        <v>16368</v>
      </c>
      <c r="S447" s="49" t="s">
        <v>21333</v>
      </c>
      <c r="V447" s="50" t="s">
        <v>17483</v>
      </c>
      <c r="W447" s="50" t="s">
        <v>16368</v>
      </c>
      <c r="X447" s="50" t="s">
        <v>14740</v>
      </c>
      <c r="Y447" s="70" t="s">
        <v>17320</v>
      </c>
      <c r="Z447" s="53">
        <v>13000</v>
      </c>
    </row>
    <row r="448" spans="1:26" s="49" customFormat="1" x14ac:dyDescent="0.25">
      <c r="A448" s="73">
        <v>600035981</v>
      </c>
      <c r="B448" s="73">
        <f t="shared" si="18"/>
        <v>600035981</v>
      </c>
      <c r="C448" s="73" t="s">
        <v>16402</v>
      </c>
      <c r="D448" s="68">
        <v>1</v>
      </c>
      <c r="E448" s="48">
        <f t="shared" si="19"/>
        <v>63831309</v>
      </c>
      <c r="F448" s="57" t="s">
        <v>9</v>
      </c>
      <c r="G448" s="57" t="s">
        <v>16365</v>
      </c>
      <c r="H448" s="51">
        <v>25</v>
      </c>
      <c r="I448" s="51" t="s">
        <v>17309</v>
      </c>
      <c r="J448" s="69">
        <v>27.49</v>
      </c>
      <c r="K448" s="69">
        <f t="shared" si="20"/>
        <v>687.25</v>
      </c>
      <c r="L448" s="90">
        <v>25</v>
      </c>
      <c r="M448" s="51">
        <f>VLOOKUP(A:A,'[1]Příloha k protokolu'!$F:$J,5,0)</f>
        <v>0</v>
      </c>
      <c r="N448" s="62" t="s">
        <v>16403</v>
      </c>
      <c r="O448" s="52" t="s">
        <v>51</v>
      </c>
      <c r="P448" s="52">
        <v>2497</v>
      </c>
      <c r="Q448" s="52" t="s">
        <v>16404</v>
      </c>
      <c r="R448" s="52" t="s">
        <v>16368</v>
      </c>
      <c r="S448" s="49" t="s">
        <v>21333</v>
      </c>
      <c r="V448" s="50" t="s">
        <v>17483</v>
      </c>
      <c r="W448" s="50" t="s">
        <v>16368</v>
      </c>
      <c r="X448" s="50" t="s">
        <v>14740</v>
      </c>
      <c r="Y448" s="70" t="s">
        <v>17320</v>
      </c>
      <c r="Z448" s="53">
        <v>13000</v>
      </c>
    </row>
    <row r="449" spans="1:26" s="49" customFormat="1" x14ac:dyDescent="0.25">
      <c r="A449" s="73">
        <v>600036006</v>
      </c>
      <c r="B449" s="73">
        <f t="shared" si="18"/>
        <v>600036006</v>
      </c>
      <c r="C449" s="73" t="s">
        <v>16405</v>
      </c>
      <c r="D449" s="68">
        <v>1</v>
      </c>
      <c r="E449" s="48">
        <f t="shared" si="19"/>
        <v>65993110</v>
      </c>
      <c r="F449" s="57" t="s">
        <v>9</v>
      </c>
      <c r="G449" s="57" t="s">
        <v>16365</v>
      </c>
      <c r="H449" s="51">
        <v>0</v>
      </c>
      <c r="I449" s="51" t="s">
        <v>17309</v>
      </c>
      <c r="J449" s="69">
        <v>27.49</v>
      </c>
      <c r="K449" s="69">
        <f t="shared" si="20"/>
        <v>0</v>
      </c>
      <c r="L449" s="90">
        <v>50</v>
      </c>
      <c r="M449" s="51">
        <f>VLOOKUP(A:A,'[1]Příloha k protokolu'!$F:$J,5,0)</f>
        <v>50</v>
      </c>
      <c r="N449" s="62" t="s">
        <v>16406</v>
      </c>
      <c r="O449" s="52" t="s">
        <v>16407</v>
      </c>
      <c r="P449" s="52">
        <v>119</v>
      </c>
      <c r="Q449" s="52">
        <v>23</v>
      </c>
      <c r="R449" s="52" t="s">
        <v>16368</v>
      </c>
      <c r="S449" s="49" t="s">
        <v>21333</v>
      </c>
      <c r="V449" s="50" t="s">
        <v>17483</v>
      </c>
      <c r="W449" s="50" t="s">
        <v>16368</v>
      </c>
      <c r="X449" s="50" t="s">
        <v>14740</v>
      </c>
      <c r="Y449" s="70" t="s">
        <v>17320</v>
      </c>
      <c r="Z449" s="53">
        <v>13000</v>
      </c>
    </row>
    <row r="450" spans="1:26" s="49" customFormat="1" ht="30" x14ac:dyDescent="0.25">
      <c r="A450" s="73">
        <v>600036031</v>
      </c>
      <c r="B450" s="73">
        <f t="shared" si="18"/>
        <v>600036031</v>
      </c>
      <c r="C450" s="73" t="s">
        <v>16408</v>
      </c>
      <c r="D450" s="68">
        <v>1</v>
      </c>
      <c r="E450" s="48">
        <f t="shared" si="19"/>
        <v>65993161</v>
      </c>
      <c r="F450" s="57" t="s">
        <v>9</v>
      </c>
      <c r="G450" s="57" t="s">
        <v>16365</v>
      </c>
      <c r="H450" s="51">
        <v>0</v>
      </c>
      <c r="I450" s="51" t="s">
        <v>17309</v>
      </c>
      <c r="J450" s="69">
        <v>27.49</v>
      </c>
      <c r="K450" s="69">
        <f t="shared" si="20"/>
        <v>0</v>
      </c>
      <c r="L450" s="90">
        <v>25</v>
      </c>
      <c r="M450" s="51">
        <f>VLOOKUP(A:A,'[1]Příloha k protokolu'!$F:$J,5,0)</f>
        <v>25</v>
      </c>
      <c r="N450" s="62" t="s">
        <v>16409</v>
      </c>
      <c r="O450" s="52" t="s">
        <v>16410</v>
      </c>
      <c r="P450" s="52">
        <v>1700</v>
      </c>
      <c r="Q450" s="52">
        <v>17</v>
      </c>
      <c r="R450" s="52" t="s">
        <v>16368</v>
      </c>
      <c r="S450" s="49" t="s">
        <v>21333</v>
      </c>
      <c r="V450" s="50" t="s">
        <v>17483</v>
      </c>
      <c r="W450" s="50" t="s">
        <v>16368</v>
      </c>
      <c r="X450" s="50" t="s">
        <v>14740</v>
      </c>
      <c r="Y450" s="70" t="s">
        <v>17320</v>
      </c>
      <c r="Z450" s="53">
        <v>13000</v>
      </c>
    </row>
    <row r="451" spans="1:26" s="49" customFormat="1" x14ac:dyDescent="0.25">
      <c r="A451" s="73">
        <v>600036049</v>
      </c>
      <c r="B451" s="73">
        <f t="shared" si="18"/>
        <v>600036049</v>
      </c>
      <c r="C451" s="73" t="s">
        <v>16411</v>
      </c>
      <c r="D451" s="68">
        <v>1</v>
      </c>
      <c r="E451" s="48">
        <f t="shared" si="19"/>
        <v>65992971</v>
      </c>
      <c r="F451" s="57" t="s">
        <v>9</v>
      </c>
      <c r="G451" s="57" t="s">
        <v>16365</v>
      </c>
      <c r="H451" s="51">
        <v>0</v>
      </c>
      <c r="I451" s="51" t="s">
        <v>17309</v>
      </c>
      <c r="J451" s="69">
        <v>27.49</v>
      </c>
      <c r="K451" s="69">
        <f t="shared" si="20"/>
        <v>0</v>
      </c>
      <c r="L451" s="90">
        <v>25</v>
      </c>
      <c r="M451" s="51">
        <f>VLOOKUP(A:A,'[1]Příloha k protokolu'!$F:$J,5,0)</f>
        <v>25</v>
      </c>
      <c r="N451" s="62" t="s">
        <v>16412</v>
      </c>
      <c r="O451" s="52" t="s">
        <v>16389</v>
      </c>
      <c r="P451" s="52">
        <v>1680</v>
      </c>
      <c r="Q451" s="52">
        <v>4</v>
      </c>
      <c r="R451" s="52" t="s">
        <v>16368</v>
      </c>
      <c r="S451" s="49" t="s">
        <v>21333</v>
      </c>
      <c r="V451" s="50" t="s">
        <v>17483</v>
      </c>
      <c r="W451" s="50" t="s">
        <v>16368</v>
      </c>
      <c r="X451" s="50" t="s">
        <v>14740</v>
      </c>
      <c r="Y451" s="70" t="s">
        <v>17320</v>
      </c>
      <c r="Z451" s="53">
        <v>13000</v>
      </c>
    </row>
    <row r="452" spans="1:26" s="49" customFormat="1" x14ac:dyDescent="0.25">
      <c r="A452" s="73">
        <v>600036073</v>
      </c>
      <c r="B452" s="73">
        <f t="shared" ref="B452:B515" si="21">A452/1</f>
        <v>600036073</v>
      </c>
      <c r="C452" s="73" t="s">
        <v>16413</v>
      </c>
      <c r="D452" s="68">
        <v>1</v>
      </c>
      <c r="E452" s="48">
        <f t="shared" ref="E452:E515" si="22">C452/1</f>
        <v>65993179</v>
      </c>
      <c r="F452" s="57" t="s">
        <v>9</v>
      </c>
      <c r="G452" s="57" t="s">
        <v>16365</v>
      </c>
      <c r="H452" s="51">
        <v>0</v>
      </c>
      <c r="I452" s="51" t="s">
        <v>17309</v>
      </c>
      <c r="J452" s="69">
        <v>27.49</v>
      </c>
      <c r="K452" s="69">
        <f t="shared" ref="K452:K515" si="23">H452*J452</f>
        <v>0</v>
      </c>
      <c r="L452" s="90">
        <v>25</v>
      </c>
      <c r="M452" s="51">
        <f>VLOOKUP(A:A,'[1]Příloha k protokolu'!$F:$J,5,0)</f>
        <v>25</v>
      </c>
      <c r="N452" s="62" t="s">
        <v>16414</v>
      </c>
      <c r="O452" s="52" t="s">
        <v>16389</v>
      </c>
      <c r="P452" s="52">
        <v>2686</v>
      </c>
      <c r="Q452" s="52">
        <v>204</v>
      </c>
      <c r="R452" s="52" t="s">
        <v>16368</v>
      </c>
      <c r="S452" s="49" t="s">
        <v>21333</v>
      </c>
      <c r="V452" s="50" t="s">
        <v>17483</v>
      </c>
      <c r="W452" s="50" t="s">
        <v>16368</v>
      </c>
      <c r="X452" s="50" t="s">
        <v>14740</v>
      </c>
      <c r="Y452" s="70" t="s">
        <v>17320</v>
      </c>
      <c r="Z452" s="53">
        <v>13000</v>
      </c>
    </row>
    <row r="453" spans="1:26" s="49" customFormat="1" x14ac:dyDescent="0.25">
      <c r="A453" s="73">
        <v>600036081</v>
      </c>
      <c r="B453" s="73">
        <f t="shared" si="21"/>
        <v>600036081</v>
      </c>
      <c r="C453" s="73" t="s">
        <v>16415</v>
      </c>
      <c r="D453" s="68">
        <v>1</v>
      </c>
      <c r="E453" s="48">
        <f t="shared" si="22"/>
        <v>70108544</v>
      </c>
      <c r="F453" s="57" t="s">
        <v>9</v>
      </c>
      <c r="G453" s="57" t="s">
        <v>16365</v>
      </c>
      <c r="H453" s="51">
        <v>0</v>
      </c>
      <c r="I453" s="51" t="s">
        <v>17309</v>
      </c>
      <c r="J453" s="69">
        <v>27.49</v>
      </c>
      <c r="K453" s="69">
        <f t="shared" si="23"/>
        <v>0</v>
      </c>
      <c r="L453" s="90">
        <v>50</v>
      </c>
      <c r="M453" s="51">
        <f>VLOOKUP(A:A,'[1]Příloha k protokolu'!$F:$J,5,0)</f>
        <v>50</v>
      </c>
      <c r="N453" s="62" t="s">
        <v>16416</v>
      </c>
      <c r="O453" s="52" t="s">
        <v>16367</v>
      </c>
      <c r="P453" s="52">
        <v>2697</v>
      </c>
      <c r="Q453" s="52">
        <v>6</v>
      </c>
      <c r="R453" s="52" t="s">
        <v>16368</v>
      </c>
      <c r="S453" s="49" t="s">
        <v>21333</v>
      </c>
      <c r="V453" s="50" t="s">
        <v>17483</v>
      </c>
      <c r="W453" s="50" t="s">
        <v>16368</v>
      </c>
      <c r="X453" s="50" t="s">
        <v>14740</v>
      </c>
      <c r="Y453" s="70" t="s">
        <v>17320</v>
      </c>
      <c r="Z453" s="53">
        <v>13000</v>
      </c>
    </row>
    <row r="454" spans="1:26" s="49" customFormat="1" x14ac:dyDescent="0.25">
      <c r="A454" s="73">
        <v>600036103</v>
      </c>
      <c r="B454" s="73">
        <f t="shared" si="21"/>
        <v>600036103</v>
      </c>
      <c r="C454" s="73" t="s">
        <v>16417</v>
      </c>
      <c r="D454" s="68">
        <v>1</v>
      </c>
      <c r="E454" s="48">
        <f t="shared" si="22"/>
        <v>63831261</v>
      </c>
      <c r="F454" s="57" t="s">
        <v>9</v>
      </c>
      <c r="G454" s="57" t="s">
        <v>16365</v>
      </c>
      <c r="H454" s="51">
        <v>25</v>
      </c>
      <c r="I454" s="51" t="s">
        <v>17309</v>
      </c>
      <c r="J454" s="69">
        <v>27.49</v>
      </c>
      <c r="K454" s="69">
        <f t="shared" si="23"/>
        <v>687.25</v>
      </c>
      <c r="L454" s="90">
        <v>25</v>
      </c>
      <c r="M454" s="51">
        <f>VLOOKUP(A:A,'[1]Příloha k protokolu'!$F:$J,5,0)</f>
        <v>0</v>
      </c>
      <c r="N454" s="62" t="s">
        <v>16418</v>
      </c>
      <c r="O454" s="52" t="s">
        <v>16419</v>
      </c>
      <c r="P454" s="52">
        <v>1836</v>
      </c>
      <c r="Q454" s="52">
        <v>2</v>
      </c>
      <c r="R454" s="52" t="s">
        <v>16368</v>
      </c>
      <c r="S454" s="49" t="s">
        <v>21333</v>
      </c>
      <c r="V454" s="50" t="s">
        <v>17483</v>
      </c>
      <c r="W454" s="50" t="s">
        <v>16368</v>
      </c>
      <c r="X454" s="50" t="s">
        <v>14740</v>
      </c>
      <c r="Y454" s="70" t="s">
        <v>17320</v>
      </c>
      <c r="Z454" s="53">
        <v>13000</v>
      </c>
    </row>
    <row r="455" spans="1:26" s="49" customFormat="1" ht="30" x14ac:dyDescent="0.25">
      <c r="A455" s="73">
        <v>600036111</v>
      </c>
      <c r="B455" s="73">
        <f t="shared" si="21"/>
        <v>600036111</v>
      </c>
      <c r="C455" s="73" t="s">
        <v>16420</v>
      </c>
      <c r="D455" s="68">
        <v>1</v>
      </c>
      <c r="E455" s="48">
        <f t="shared" si="22"/>
        <v>63831406</v>
      </c>
      <c r="F455" s="57" t="s">
        <v>9</v>
      </c>
      <c r="G455" s="57" t="s">
        <v>16365</v>
      </c>
      <c r="H455" s="51">
        <v>0</v>
      </c>
      <c r="I455" s="51" t="s">
        <v>17320</v>
      </c>
      <c r="J455" s="69">
        <v>27.49</v>
      </c>
      <c r="K455" s="69">
        <f t="shared" si="23"/>
        <v>0</v>
      </c>
      <c r="L455" s="90">
        <v>0</v>
      </c>
      <c r="M455" s="51"/>
      <c r="N455" s="62" t="s">
        <v>16421</v>
      </c>
      <c r="O455" s="52" t="s">
        <v>16407</v>
      </c>
      <c r="P455" s="52">
        <v>121</v>
      </c>
      <c r="Q455" s="52">
        <v>22</v>
      </c>
      <c r="R455" s="52" t="s">
        <v>16368</v>
      </c>
      <c r="S455" s="49" t="s">
        <v>21333</v>
      </c>
      <c r="V455" s="50" t="s">
        <v>17483</v>
      </c>
      <c r="W455" s="50" t="s">
        <v>16368</v>
      </c>
      <c r="X455" s="50" t="s">
        <v>14740</v>
      </c>
      <c r="Y455" s="70">
        <v>44340</v>
      </c>
      <c r="Z455" s="53">
        <v>13000</v>
      </c>
    </row>
    <row r="456" spans="1:26" s="49" customFormat="1" x14ac:dyDescent="0.25">
      <c r="A456" s="73">
        <v>600036120</v>
      </c>
      <c r="B456" s="73">
        <f t="shared" si="21"/>
        <v>600036120</v>
      </c>
      <c r="C456" s="73" t="s">
        <v>16422</v>
      </c>
      <c r="D456" s="68">
        <v>1</v>
      </c>
      <c r="E456" s="48">
        <f t="shared" si="22"/>
        <v>63831368</v>
      </c>
      <c r="F456" s="57" t="s">
        <v>9</v>
      </c>
      <c r="G456" s="57" t="s">
        <v>16365</v>
      </c>
      <c r="H456" s="51">
        <v>1250</v>
      </c>
      <c r="I456" s="51" t="s">
        <v>17309</v>
      </c>
      <c r="J456" s="69">
        <v>27.49</v>
      </c>
      <c r="K456" s="69">
        <f t="shared" si="23"/>
        <v>34362.5</v>
      </c>
      <c r="L456" s="90">
        <v>1250</v>
      </c>
      <c r="M456" s="51">
        <f>VLOOKUP(A:A,'[1]Příloha k protokolu'!$F:$J,5,0)</f>
        <v>0</v>
      </c>
      <c r="N456" s="62" t="s">
        <v>16423</v>
      </c>
      <c r="O456" s="52" t="s">
        <v>16424</v>
      </c>
      <c r="P456" s="52">
        <v>1200</v>
      </c>
      <c r="Q456" s="52">
        <v>1</v>
      </c>
      <c r="R456" s="52" t="s">
        <v>16368</v>
      </c>
      <c r="S456" s="49" t="s">
        <v>21333</v>
      </c>
      <c r="V456" s="50" t="s">
        <v>17483</v>
      </c>
      <c r="W456" s="50" t="s">
        <v>16368</v>
      </c>
      <c r="X456" s="50" t="s">
        <v>14740</v>
      </c>
      <c r="Y456" s="70" t="s">
        <v>17320</v>
      </c>
      <c r="Z456" s="53">
        <v>13000</v>
      </c>
    </row>
    <row r="457" spans="1:26" s="49" customFormat="1" x14ac:dyDescent="0.25">
      <c r="A457" s="73">
        <v>600036138</v>
      </c>
      <c r="B457" s="73">
        <f t="shared" si="21"/>
        <v>600036138</v>
      </c>
      <c r="C457" s="73" t="s">
        <v>16425</v>
      </c>
      <c r="D457" s="68">
        <v>1</v>
      </c>
      <c r="E457" s="48">
        <f t="shared" si="22"/>
        <v>63831392</v>
      </c>
      <c r="F457" s="57" t="s">
        <v>9</v>
      </c>
      <c r="G457" s="57" t="s">
        <v>16365</v>
      </c>
      <c r="H457" s="51">
        <v>925</v>
      </c>
      <c r="I457" s="51" t="s">
        <v>17309</v>
      </c>
      <c r="J457" s="69">
        <v>27.49</v>
      </c>
      <c r="K457" s="69">
        <f t="shared" si="23"/>
        <v>25428.25</v>
      </c>
      <c r="L457" s="90">
        <v>925</v>
      </c>
      <c r="M457" s="51">
        <f>VLOOKUP(A:A,'[1]Příloha k protokolu'!$F:$J,5,0)</f>
        <v>0</v>
      </c>
      <c r="N457" s="62" t="s">
        <v>16426</v>
      </c>
      <c r="O457" s="52" t="s">
        <v>52</v>
      </c>
      <c r="P457" s="52">
        <v>1685</v>
      </c>
      <c r="Q457" s="52">
        <v>7</v>
      </c>
      <c r="R457" s="52" t="s">
        <v>16368</v>
      </c>
      <c r="S457" s="49" t="s">
        <v>21333</v>
      </c>
      <c r="V457" s="50" t="s">
        <v>17483</v>
      </c>
      <c r="W457" s="50" t="s">
        <v>16368</v>
      </c>
      <c r="X457" s="50" t="s">
        <v>14740</v>
      </c>
      <c r="Y457" s="70" t="s">
        <v>17320</v>
      </c>
      <c r="Z457" s="53">
        <v>13000</v>
      </c>
    </row>
    <row r="458" spans="1:26" s="49" customFormat="1" x14ac:dyDescent="0.25">
      <c r="A458" s="73">
        <v>600036146</v>
      </c>
      <c r="B458" s="73">
        <f t="shared" si="21"/>
        <v>600036146</v>
      </c>
      <c r="C458" s="73" t="s">
        <v>17492</v>
      </c>
      <c r="D458" s="68">
        <v>1</v>
      </c>
      <c r="E458" s="48">
        <f t="shared" si="22"/>
        <v>63831325</v>
      </c>
      <c r="F458" s="57" t="s">
        <v>9</v>
      </c>
      <c r="G458" s="57" t="s">
        <v>16365</v>
      </c>
      <c r="H458" s="51">
        <v>475</v>
      </c>
      <c r="I458" s="51" t="s">
        <v>17309</v>
      </c>
      <c r="J458" s="69">
        <v>27.49</v>
      </c>
      <c r="K458" s="69">
        <f t="shared" si="23"/>
        <v>13057.75</v>
      </c>
      <c r="L458" s="90">
        <v>475</v>
      </c>
      <c r="M458" s="51">
        <f>VLOOKUP(A:A,'[1]Příloha k protokolu'!$F:$J,5,0)</f>
        <v>0</v>
      </c>
      <c r="N458" s="62" t="s">
        <v>17493</v>
      </c>
      <c r="O458" s="52" t="s">
        <v>17494</v>
      </c>
      <c r="P458" s="52">
        <v>600</v>
      </c>
      <c r="Q458" s="52">
        <v>18</v>
      </c>
      <c r="R458" s="52" t="s">
        <v>16368</v>
      </c>
      <c r="S458" s="49" t="s">
        <v>21333</v>
      </c>
      <c r="V458" s="50" t="s">
        <v>17483</v>
      </c>
      <c r="W458" s="50" t="s">
        <v>16368</v>
      </c>
      <c r="X458" s="50" t="s">
        <v>14740</v>
      </c>
      <c r="Y458" s="70" t="s">
        <v>17320</v>
      </c>
      <c r="Z458" s="53">
        <v>13000</v>
      </c>
    </row>
    <row r="459" spans="1:26" s="49" customFormat="1" x14ac:dyDescent="0.25">
      <c r="A459" s="73">
        <v>600036162</v>
      </c>
      <c r="B459" s="73">
        <f t="shared" si="21"/>
        <v>600036162</v>
      </c>
      <c r="C459" s="73" t="s">
        <v>16427</v>
      </c>
      <c r="D459" s="68">
        <v>1</v>
      </c>
      <c r="E459" s="48">
        <f t="shared" si="22"/>
        <v>63831333</v>
      </c>
      <c r="F459" s="57" t="s">
        <v>9</v>
      </c>
      <c r="G459" s="57" t="s">
        <v>16365</v>
      </c>
      <c r="H459" s="51">
        <v>1175</v>
      </c>
      <c r="I459" s="51" t="s">
        <v>17309</v>
      </c>
      <c r="J459" s="69">
        <v>27.49</v>
      </c>
      <c r="K459" s="69">
        <f t="shared" si="23"/>
        <v>32300.749999999996</v>
      </c>
      <c r="L459" s="90">
        <v>1175</v>
      </c>
      <c r="M459" s="51">
        <f>VLOOKUP(A:A,'[1]Příloha k protokolu'!$F:$J,5,0)</f>
        <v>0</v>
      </c>
      <c r="N459" s="62" t="s">
        <v>16428</v>
      </c>
      <c r="O459" s="52" t="s">
        <v>45</v>
      </c>
      <c r="P459" s="52">
        <v>2614</v>
      </c>
      <c r="Q459" s="52">
        <v>43</v>
      </c>
      <c r="R459" s="52" t="s">
        <v>16368</v>
      </c>
      <c r="S459" s="49" t="s">
        <v>21333</v>
      </c>
      <c r="V459" s="50" t="s">
        <v>17483</v>
      </c>
      <c r="W459" s="50" t="s">
        <v>16368</v>
      </c>
      <c r="X459" s="50" t="s">
        <v>14740</v>
      </c>
      <c r="Y459" s="70" t="s">
        <v>17320</v>
      </c>
      <c r="Z459" s="53">
        <v>13000</v>
      </c>
    </row>
    <row r="460" spans="1:26" s="49" customFormat="1" x14ac:dyDescent="0.25">
      <c r="A460" s="73">
        <v>600036171</v>
      </c>
      <c r="B460" s="73">
        <f t="shared" si="21"/>
        <v>600036171</v>
      </c>
      <c r="C460" s="73" t="s">
        <v>16429</v>
      </c>
      <c r="D460" s="68">
        <v>1</v>
      </c>
      <c r="E460" s="48">
        <f t="shared" si="22"/>
        <v>63831350</v>
      </c>
      <c r="F460" s="57" t="s">
        <v>9</v>
      </c>
      <c r="G460" s="57" t="s">
        <v>16365</v>
      </c>
      <c r="H460" s="51">
        <v>0</v>
      </c>
      <c r="I460" s="51" t="s">
        <v>17320</v>
      </c>
      <c r="J460" s="69">
        <v>27.49</v>
      </c>
      <c r="K460" s="69">
        <f t="shared" si="23"/>
        <v>0</v>
      </c>
      <c r="L460" s="90">
        <v>0</v>
      </c>
      <c r="M460" s="51"/>
      <c r="N460" s="62" t="s">
        <v>16430</v>
      </c>
      <c r="O460" s="52" t="s">
        <v>16431</v>
      </c>
      <c r="P460" s="52">
        <v>2500</v>
      </c>
      <c r="Q460" s="52">
        <v>18</v>
      </c>
      <c r="R460" s="52" t="s">
        <v>16368</v>
      </c>
      <c r="S460" s="49" t="s">
        <v>21333</v>
      </c>
      <c r="V460" s="50" t="s">
        <v>17483</v>
      </c>
      <c r="W460" s="50" t="s">
        <v>16368</v>
      </c>
      <c r="X460" s="50" t="s">
        <v>14740</v>
      </c>
      <c r="Y460" s="70">
        <v>44340</v>
      </c>
      <c r="Z460" s="53">
        <v>13000</v>
      </c>
    </row>
    <row r="461" spans="1:26" s="49" customFormat="1" ht="30" x14ac:dyDescent="0.25">
      <c r="A461" s="73">
        <v>600036197</v>
      </c>
      <c r="B461" s="73">
        <f t="shared" si="21"/>
        <v>600036197</v>
      </c>
      <c r="C461" s="73" t="s">
        <v>16432</v>
      </c>
      <c r="D461" s="68">
        <v>1</v>
      </c>
      <c r="E461" s="48">
        <f t="shared" si="22"/>
        <v>63831449</v>
      </c>
      <c r="F461" s="57" t="s">
        <v>9</v>
      </c>
      <c r="G461" s="57" t="s">
        <v>16365</v>
      </c>
      <c r="H461" s="51">
        <v>525</v>
      </c>
      <c r="I461" s="51" t="s">
        <v>17309</v>
      </c>
      <c r="J461" s="69">
        <v>27.49</v>
      </c>
      <c r="K461" s="69">
        <f t="shared" si="23"/>
        <v>14432.25</v>
      </c>
      <c r="L461" s="90">
        <v>525</v>
      </c>
      <c r="M461" s="51">
        <f>VLOOKUP(A:A,'[1]Příloha k protokolu'!$F:$J,5,0)</f>
        <v>0</v>
      </c>
      <c r="N461" s="62" t="s">
        <v>16433</v>
      </c>
      <c r="O461" s="52" t="s">
        <v>16434</v>
      </c>
      <c r="P461" s="52">
        <v>1966</v>
      </c>
      <c r="Q461" s="52">
        <v>48</v>
      </c>
      <c r="R461" s="52" t="s">
        <v>16368</v>
      </c>
      <c r="S461" s="49" t="s">
        <v>21333</v>
      </c>
      <c r="V461" s="50" t="s">
        <v>17483</v>
      </c>
      <c r="W461" s="50" t="s">
        <v>16368</v>
      </c>
      <c r="X461" s="50" t="s">
        <v>14740</v>
      </c>
      <c r="Y461" s="70" t="s">
        <v>17320</v>
      </c>
      <c r="Z461" s="53">
        <v>13000</v>
      </c>
    </row>
    <row r="462" spans="1:26" s="49" customFormat="1" x14ac:dyDescent="0.25">
      <c r="A462" s="73">
        <v>600036201</v>
      </c>
      <c r="B462" s="73">
        <f t="shared" si="21"/>
        <v>600036201</v>
      </c>
      <c r="C462" s="73" t="s">
        <v>16435</v>
      </c>
      <c r="D462" s="68">
        <v>1</v>
      </c>
      <c r="E462" s="48">
        <f t="shared" si="22"/>
        <v>63831341</v>
      </c>
      <c r="F462" s="57" t="s">
        <v>9</v>
      </c>
      <c r="G462" s="57" t="s">
        <v>16365</v>
      </c>
      <c r="H462" s="51">
        <v>1050</v>
      </c>
      <c r="I462" s="51" t="s">
        <v>17309</v>
      </c>
      <c r="J462" s="69">
        <v>27.49</v>
      </c>
      <c r="K462" s="69">
        <f t="shared" si="23"/>
        <v>28864.5</v>
      </c>
      <c r="L462" s="90">
        <v>1050</v>
      </c>
      <c r="M462" s="51">
        <f>VLOOKUP(A:A,'[1]Příloha k protokolu'!$F:$J,5,0)</f>
        <v>0</v>
      </c>
      <c r="N462" s="62" t="s">
        <v>16436</v>
      </c>
      <c r="O462" s="52" t="s">
        <v>16389</v>
      </c>
      <c r="P462" s="52">
        <v>2400</v>
      </c>
      <c r="Q462" s="52">
        <v>96</v>
      </c>
      <c r="R462" s="52" t="s">
        <v>16368</v>
      </c>
      <c r="S462" s="49" t="s">
        <v>21333</v>
      </c>
      <c r="V462" s="50" t="s">
        <v>17483</v>
      </c>
      <c r="W462" s="50" t="s">
        <v>16368</v>
      </c>
      <c r="X462" s="50" t="s">
        <v>14740</v>
      </c>
      <c r="Y462" s="70" t="s">
        <v>17320</v>
      </c>
      <c r="Z462" s="53">
        <v>13000</v>
      </c>
    </row>
    <row r="463" spans="1:26" s="49" customFormat="1" ht="30" x14ac:dyDescent="0.25">
      <c r="A463" s="73">
        <v>600036219</v>
      </c>
      <c r="B463" s="73">
        <f t="shared" si="21"/>
        <v>600036219</v>
      </c>
      <c r="C463" s="73" t="s">
        <v>16437</v>
      </c>
      <c r="D463" s="68">
        <v>1</v>
      </c>
      <c r="E463" s="48">
        <f t="shared" si="22"/>
        <v>63831431</v>
      </c>
      <c r="F463" s="57" t="s">
        <v>9</v>
      </c>
      <c r="G463" s="57" t="s">
        <v>16365</v>
      </c>
      <c r="H463" s="51">
        <v>400</v>
      </c>
      <c r="I463" s="51" t="s">
        <v>17309</v>
      </c>
      <c r="J463" s="69">
        <v>27.49</v>
      </c>
      <c r="K463" s="69">
        <f t="shared" si="23"/>
        <v>10996</v>
      </c>
      <c r="L463" s="90">
        <v>400</v>
      </c>
      <c r="M463" s="51">
        <f>VLOOKUP(A:A,'[1]Příloha k protokolu'!$F:$J,5,0)</f>
        <v>0</v>
      </c>
      <c r="N463" s="62" t="s">
        <v>16438</v>
      </c>
      <c r="O463" s="52" t="s">
        <v>16439</v>
      </c>
      <c r="P463" s="52">
        <v>800</v>
      </c>
      <c r="Q463" s="52">
        <v>31</v>
      </c>
      <c r="R463" s="52" t="s">
        <v>16368</v>
      </c>
      <c r="S463" s="49" t="s">
        <v>21333</v>
      </c>
      <c r="V463" s="50" t="s">
        <v>17483</v>
      </c>
      <c r="W463" s="50" t="s">
        <v>16368</v>
      </c>
      <c r="X463" s="50" t="s">
        <v>14740</v>
      </c>
      <c r="Y463" s="70" t="s">
        <v>17320</v>
      </c>
      <c r="Z463" s="53">
        <v>13000</v>
      </c>
    </row>
    <row r="464" spans="1:26" s="49" customFormat="1" x14ac:dyDescent="0.25">
      <c r="A464" s="73">
        <v>600036227</v>
      </c>
      <c r="B464" s="73">
        <f t="shared" si="21"/>
        <v>600036227</v>
      </c>
      <c r="C464" s="73" t="s">
        <v>16440</v>
      </c>
      <c r="D464" s="68">
        <v>1</v>
      </c>
      <c r="E464" s="48">
        <f t="shared" si="22"/>
        <v>63831376</v>
      </c>
      <c r="F464" s="57" t="s">
        <v>9</v>
      </c>
      <c r="G464" s="57" t="s">
        <v>16365</v>
      </c>
      <c r="H464" s="51">
        <v>0</v>
      </c>
      <c r="I464" s="51" t="s">
        <v>17320</v>
      </c>
      <c r="J464" s="69">
        <v>27.49</v>
      </c>
      <c r="K464" s="69">
        <f t="shared" si="23"/>
        <v>0</v>
      </c>
      <c r="L464" s="90">
        <v>0</v>
      </c>
      <c r="M464" s="51"/>
      <c r="N464" s="62" t="s">
        <v>16441</v>
      </c>
      <c r="O464" s="52" t="s">
        <v>16384</v>
      </c>
      <c r="P464" s="52">
        <v>1700</v>
      </c>
      <c r="Q464" s="52">
        <v>25</v>
      </c>
      <c r="R464" s="52" t="s">
        <v>16368</v>
      </c>
      <c r="S464" s="49" t="s">
        <v>21333</v>
      </c>
      <c r="V464" s="50" t="s">
        <v>17483</v>
      </c>
      <c r="W464" s="50" t="s">
        <v>16368</v>
      </c>
      <c r="X464" s="50" t="s">
        <v>14740</v>
      </c>
      <c r="Y464" s="70">
        <v>44333</v>
      </c>
      <c r="Z464" s="53">
        <v>13000</v>
      </c>
    </row>
    <row r="465" spans="1:26" s="49" customFormat="1" ht="30" x14ac:dyDescent="0.25">
      <c r="A465" s="73">
        <v>651038880</v>
      </c>
      <c r="B465" s="73">
        <f t="shared" si="21"/>
        <v>651038880</v>
      </c>
      <c r="C465" s="73" t="s">
        <v>17495</v>
      </c>
      <c r="D465" s="68">
        <v>1</v>
      </c>
      <c r="E465" s="48">
        <f t="shared" si="22"/>
        <v>28178840</v>
      </c>
      <c r="F465" s="57" t="s">
        <v>9</v>
      </c>
      <c r="G465" s="57" t="s">
        <v>16365</v>
      </c>
      <c r="H465" s="51">
        <v>825</v>
      </c>
      <c r="I465" s="51" t="s">
        <v>17309</v>
      </c>
      <c r="J465" s="69">
        <v>27.49</v>
      </c>
      <c r="K465" s="69">
        <f t="shared" si="23"/>
        <v>22679.25</v>
      </c>
      <c r="L465" s="90">
        <v>825</v>
      </c>
      <c r="M465" s="51">
        <f>VLOOKUP(A:A,'[1]Příloha k protokolu'!$F:$J,5,0)</f>
        <v>0</v>
      </c>
      <c r="N465" s="62" t="s">
        <v>17496</v>
      </c>
      <c r="O465" s="52" t="s">
        <v>17497</v>
      </c>
      <c r="P465" s="52">
        <v>55</v>
      </c>
      <c r="Q465" s="52">
        <v>5</v>
      </c>
      <c r="R465" s="52" t="s">
        <v>16368</v>
      </c>
      <c r="S465" s="49" t="s">
        <v>21334</v>
      </c>
      <c r="V465" s="50" t="s">
        <v>17314</v>
      </c>
      <c r="W465" s="50" t="s">
        <v>16368</v>
      </c>
      <c r="X465" s="50" t="s">
        <v>14742</v>
      </c>
      <c r="Y465" s="70" t="s">
        <v>17320</v>
      </c>
      <c r="Z465" s="53">
        <v>13000</v>
      </c>
    </row>
    <row r="466" spans="1:26" s="49" customFormat="1" x14ac:dyDescent="0.25">
      <c r="A466" s="73">
        <v>691005915</v>
      </c>
      <c r="B466" s="73">
        <f t="shared" si="21"/>
        <v>691005915</v>
      </c>
      <c r="C466" s="73" t="s">
        <v>16442</v>
      </c>
      <c r="D466" s="68">
        <v>1</v>
      </c>
      <c r="E466" s="48">
        <f t="shared" si="22"/>
        <v>3180808</v>
      </c>
      <c r="F466" s="57" t="s">
        <v>9</v>
      </c>
      <c r="G466" s="57" t="s">
        <v>16365</v>
      </c>
      <c r="H466" s="51">
        <v>0</v>
      </c>
      <c r="I466" s="51" t="s">
        <v>17309</v>
      </c>
      <c r="J466" s="69">
        <v>27.49</v>
      </c>
      <c r="K466" s="69">
        <f t="shared" si="23"/>
        <v>0</v>
      </c>
      <c r="L466" s="90">
        <v>25</v>
      </c>
      <c r="M466" s="51">
        <f>VLOOKUP(A:A,'[1]Příloha k protokolu'!$F:$J,5,0)</f>
        <v>25</v>
      </c>
      <c r="N466" s="62" t="s">
        <v>16443</v>
      </c>
      <c r="O466" s="52" t="s">
        <v>49</v>
      </c>
      <c r="P466" s="52">
        <v>390</v>
      </c>
      <c r="Q466" s="52">
        <v>33</v>
      </c>
      <c r="R466" s="52" t="s">
        <v>16368</v>
      </c>
      <c r="S466" s="49" t="s">
        <v>21334</v>
      </c>
      <c r="V466" s="50" t="s">
        <v>17314</v>
      </c>
      <c r="W466" s="50" t="s">
        <v>16368</v>
      </c>
      <c r="X466" s="50" t="s">
        <v>14742</v>
      </c>
      <c r="Y466" s="70" t="s">
        <v>17320</v>
      </c>
      <c r="Z466" s="53">
        <v>13000</v>
      </c>
    </row>
    <row r="467" spans="1:26" s="49" customFormat="1" x14ac:dyDescent="0.25">
      <c r="A467" s="73">
        <v>600036405</v>
      </c>
      <c r="B467" s="73">
        <f t="shared" si="21"/>
        <v>600036405</v>
      </c>
      <c r="C467" s="73" t="s">
        <v>16444</v>
      </c>
      <c r="D467" s="68">
        <v>1</v>
      </c>
      <c r="E467" s="48">
        <f t="shared" si="22"/>
        <v>61385212</v>
      </c>
      <c r="F467" s="57" t="s">
        <v>9</v>
      </c>
      <c r="G467" s="57" t="s">
        <v>15621</v>
      </c>
      <c r="H467" s="51">
        <v>25</v>
      </c>
      <c r="I467" s="51" t="s">
        <v>17309</v>
      </c>
      <c r="J467" s="69">
        <v>27.49</v>
      </c>
      <c r="K467" s="69">
        <f t="shared" si="23"/>
        <v>687.25</v>
      </c>
      <c r="L467" s="90">
        <v>25</v>
      </c>
      <c r="M467" s="51">
        <f>VLOOKUP(A:A,'[1]Příloha k protokolu'!$F:$J,5,0)</f>
        <v>0</v>
      </c>
      <c r="N467" s="62" t="s">
        <v>16445</v>
      </c>
      <c r="O467" s="52" t="s">
        <v>16446</v>
      </c>
      <c r="P467" s="52">
        <v>1077</v>
      </c>
      <c r="Q467" s="52">
        <v>2</v>
      </c>
      <c r="R467" s="52" t="s">
        <v>15624</v>
      </c>
      <c r="S467" s="49" t="s">
        <v>21333</v>
      </c>
      <c r="V467" s="50" t="s">
        <v>17381</v>
      </c>
      <c r="W467" s="50" t="s">
        <v>15624</v>
      </c>
      <c r="X467" s="50" t="s">
        <v>14740</v>
      </c>
      <c r="Y467" s="70" t="s">
        <v>17320</v>
      </c>
      <c r="Z467" s="53">
        <v>14000</v>
      </c>
    </row>
    <row r="468" spans="1:26" s="49" customFormat="1" x14ac:dyDescent="0.25">
      <c r="A468" s="73">
        <v>600036821</v>
      </c>
      <c r="B468" s="73">
        <f t="shared" si="21"/>
        <v>600036821</v>
      </c>
      <c r="C468" s="73" t="s">
        <v>16447</v>
      </c>
      <c r="D468" s="68">
        <v>1</v>
      </c>
      <c r="E468" s="48">
        <f t="shared" si="22"/>
        <v>61384666</v>
      </c>
      <c r="F468" s="57" t="s">
        <v>9</v>
      </c>
      <c r="G468" s="57" t="s">
        <v>15621</v>
      </c>
      <c r="H468" s="51">
        <v>0</v>
      </c>
      <c r="I468" s="51" t="s">
        <v>17309</v>
      </c>
      <c r="J468" s="69">
        <v>27.49</v>
      </c>
      <c r="K468" s="69">
        <f t="shared" si="23"/>
        <v>0</v>
      </c>
      <c r="L468" s="90">
        <v>50</v>
      </c>
      <c r="M468" s="51">
        <f>VLOOKUP(A:A,'[1]Příloha k protokolu'!$F:$J,5,0)</f>
        <v>50</v>
      </c>
      <c r="N468" s="62" t="s">
        <v>16448</v>
      </c>
      <c r="O468" s="52" t="s">
        <v>16449</v>
      </c>
      <c r="P468" s="52">
        <v>1249</v>
      </c>
      <c r="Q468" s="52">
        <v>19</v>
      </c>
      <c r="R468" s="52" t="s">
        <v>15624</v>
      </c>
      <c r="S468" s="49" t="s">
        <v>21333</v>
      </c>
      <c r="V468" s="50" t="s">
        <v>17381</v>
      </c>
      <c r="W468" s="50" t="s">
        <v>15624</v>
      </c>
      <c r="X468" s="50" t="s">
        <v>14740</v>
      </c>
      <c r="Y468" s="70" t="s">
        <v>17320</v>
      </c>
      <c r="Z468" s="53">
        <v>14100</v>
      </c>
    </row>
    <row r="469" spans="1:26" s="49" customFormat="1" x14ac:dyDescent="0.25">
      <c r="A469" s="73">
        <v>600036928</v>
      </c>
      <c r="B469" s="73">
        <f t="shared" si="21"/>
        <v>600036928</v>
      </c>
      <c r="C469" s="73" t="s">
        <v>16450</v>
      </c>
      <c r="D469" s="68">
        <v>1</v>
      </c>
      <c r="E469" s="48">
        <f t="shared" si="22"/>
        <v>61385191</v>
      </c>
      <c r="F469" s="57" t="s">
        <v>9</v>
      </c>
      <c r="G469" s="57" t="s">
        <v>15621</v>
      </c>
      <c r="H469" s="51">
        <v>50</v>
      </c>
      <c r="I469" s="51" t="s">
        <v>17309</v>
      </c>
      <c r="J469" s="69">
        <v>27.49</v>
      </c>
      <c r="K469" s="69">
        <f t="shared" si="23"/>
        <v>1374.5</v>
      </c>
      <c r="L469" s="90">
        <v>50</v>
      </c>
      <c r="M469" s="51">
        <f>VLOOKUP(A:A,'[1]Příloha k protokolu'!$F:$J,5,0)</f>
        <v>0</v>
      </c>
      <c r="N469" s="62" t="s">
        <v>16451</v>
      </c>
      <c r="O469" s="52" t="s">
        <v>16452</v>
      </c>
      <c r="P469" s="52">
        <v>1111</v>
      </c>
      <c r="Q469" s="52">
        <v>6</v>
      </c>
      <c r="R469" s="52" t="s">
        <v>15624</v>
      </c>
      <c r="S469" s="49" t="s">
        <v>21333</v>
      </c>
      <c r="V469" s="50" t="s">
        <v>17381</v>
      </c>
      <c r="W469" s="50" t="s">
        <v>15624</v>
      </c>
      <c r="X469" s="50" t="s">
        <v>14740</v>
      </c>
      <c r="Y469" s="70" t="s">
        <v>17320</v>
      </c>
      <c r="Z469" s="53">
        <v>14200</v>
      </c>
    </row>
    <row r="470" spans="1:26" s="49" customFormat="1" x14ac:dyDescent="0.25">
      <c r="A470" s="73">
        <v>600020673</v>
      </c>
      <c r="B470" s="73">
        <f t="shared" si="21"/>
        <v>600020673</v>
      </c>
      <c r="C470" s="73" t="s">
        <v>17498</v>
      </c>
      <c r="D470" s="68">
        <v>1</v>
      </c>
      <c r="E470" s="48">
        <f t="shared" si="22"/>
        <v>25052241</v>
      </c>
      <c r="F470" s="57" t="s">
        <v>9</v>
      </c>
      <c r="G470" s="57" t="s">
        <v>15621</v>
      </c>
      <c r="H470" s="51">
        <v>0</v>
      </c>
      <c r="I470" s="51" t="s">
        <v>17309</v>
      </c>
      <c r="J470" s="69">
        <v>27.49</v>
      </c>
      <c r="K470" s="69">
        <f t="shared" si="23"/>
        <v>0</v>
      </c>
      <c r="L470" s="90">
        <v>225</v>
      </c>
      <c r="M470" s="51">
        <f>VLOOKUP(A:A,'[1]Příloha k protokolu'!$F:$J,5,0)</f>
        <v>225</v>
      </c>
      <c r="N470" s="62" t="s">
        <v>17499</v>
      </c>
      <c r="O470" s="52" t="s">
        <v>16573</v>
      </c>
      <c r="P470" s="52">
        <v>2700</v>
      </c>
      <c r="Q470" s="52">
        <v>54</v>
      </c>
      <c r="R470" s="52" t="s">
        <v>15624</v>
      </c>
      <c r="S470" s="49" t="s">
        <v>21334</v>
      </c>
      <c r="V470" s="50" t="s">
        <v>17314</v>
      </c>
      <c r="W470" s="50" t="s">
        <v>15624</v>
      </c>
      <c r="X470" s="50" t="s">
        <v>14742</v>
      </c>
      <c r="Y470" s="70" t="s">
        <v>17320</v>
      </c>
      <c r="Z470" s="53">
        <v>14100</v>
      </c>
    </row>
    <row r="471" spans="1:26" s="49" customFormat="1" x14ac:dyDescent="0.25">
      <c r="A471" s="73">
        <v>600037363</v>
      </c>
      <c r="B471" s="73">
        <f t="shared" si="21"/>
        <v>600037363</v>
      </c>
      <c r="C471" s="73" t="s">
        <v>16453</v>
      </c>
      <c r="D471" s="68">
        <v>1</v>
      </c>
      <c r="E471" s="48">
        <f t="shared" si="22"/>
        <v>60435500</v>
      </c>
      <c r="F471" s="57" t="s">
        <v>9</v>
      </c>
      <c r="G471" s="57" t="s">
        <v>15621</v>
      </c>
      <c r="H471" s="51">
        <v>775</v>
      </c>
      <c r="I471" s="51" t="s">
        <v>17309</v>
      </c>
      <c r="J471" s="69">
        <v>27.49</v>
      </c>
      <c r="K471" s="69">
        <f t="shared" si="23"/>
        <v>21304.75</v>
      </c>
      <c r="L471" s="90">
        <v>775</v>
      </c>
      <c r="M471" s="51">
        <f>VLOOKUP(A:A,'[1]Příloha k protokolu'!$F:$J,5,0)</f>
        <v>0</v>
      </c>
      <c r="N471" s="62" t="s">
        <v>16454</v>
      </c>
      <c r="O471" s="52" t="s">
        <v>60</v>
      </c>
      <c r="P471" s="52">
        <v>700</v>
      </c>
      <c r="Q471" s="52">
        <v>5</v>
      </c>
      <c r="R471" s="52" t="s">
        <v>15624</v>
      </c>
      <c r="S471" s="49" t="s">
        <v>21333</v>
      </c>
      <c r="V471" s="50" t="s">
        <v>17381</v>
      </c>
      <c r="W471" s="50" t="s">
        <v>15624</v>
      </c>
      <c r="X471" s="50" t="s">
        <v>14740</v>
      </c>
      <c r="Y471" s="70" t="s">
        <v>17320</v>
      </c>
      <c r="Z471" s="53">
        <v>14700</v>
      </c>
    </row>
    <row r="472" spans="1:26" s="49" customFormat="1" ht="30" x14ac:dyDescent="0.25">
      <c r="A472" s="73">
        <v>600019462</v>
      </c>
      <c r="B472" s="73">
        <f t="shared" si="21"/>
        <v>600019462</v>
      </c>
      <c r="C472" s="73" t="s">
        <v>16455</v>
      </c>
      <c r="D472" s="68">
        <v>1</v>
      </c>
      <c r="E472" s="48">
        <f t="shared" si="22"/>
        <v>638722</v>
      </c>
      <c r="F472" s="57" t="s">
        <v>9</v>
      </c>
      <c r="G472" s="57" t="s">
        <v>15621</v>
      </c>
      <c r="H472" s="51">
        <v>1800</v>
      </c>
      <c r="I472" s="51" t="s">
        <v>17309</v>
      </c>
      <c r="J472" s="69">
        <v>27.49</v>
      </c>
      <c r="K472" s="69">
        <f t="shared" si="23"/>
        <v>49482</v>
      </c>
      <c r="L472" s="90">
        <v>1800</v>
      </c>
      <c r="M472" s="51">
        <f>VLOOKUP(A:A,'[1]Příloha k protokolu'!$F:$J,5,0)</f>
        <v>0</v>
      </c>
      <c r="N472" s="62" t="s">
        <v>16456</v>
      </c>
      <c r="O472" s="52" t="s">
        <v>55</v>
      </c>
      <c r="P472" s="52">
        <v>200</v>
      </c>
      <c r="Q472" s="52">
        <v>51</v>
      </c>
      <c r="R472" s="52" t="s">
        <v>15624</v>
      </c>
      <c r="S472" s="49" t="s">
        <v>21333</v>
      </c>
      <c r="V472" s="50" t="s">
        <v>17314</v>
      </c>
      <c r="W472" s="50" t="s">
        <v>15624</v>
      </c>
      <c r="X472" s="50" t="s">
        <v>14738</v>
      </c>
      <c r="Y472" s="70" t="s">
        <v>17320</v>
      </c>
      <c r="Z472" s="53">
        <v>14000</v>
      </c>
    </row>
    <row r="473" spans="1:26" s="49" customFormat="1" x14ac:dyDescent="0.25">
      <c r="A473" s="73">
        <v>600020177</v>
      </c>
      <c r="B473" s="73">
        <f t="shared" si="21"/>
        <v>600020177</v>
      </c>
      <c r="C473" s="73" t="s">
        <v>17500</v>
      </c>
      <c r="D473" s="68">
        <v>1</v>
      </c>
      <c r="E473" s="48">
        <f t="shared" si="22"/>
        <v>25605593</v>
      </c>
      <c r="F473" s="57" t="s">
        <v>9</v>
      </c>
      <c r="G473" s="57" t="s">
        <v>15621</v>
      </c>
      <c r="H473" s="51">
        <v>200</v>
      </c>
      <c r="I473" s="51" t="s">
        <v>17309</v>
      </c>
      <c r="J473" s="69">
        <v>27.49</v>
      </c>
      <c r="K473" s="69">
        <f t="shared" si="23"/>
        <v>5498</v>
      </c>
      <c r="L473" s="90">
        <v>200</v>
      </c>
      <c r="M473" s="51">
        <f>VLOOKUP(A:A,'[1]Příloha k protokolu'!$F:$J,5,0)</f>
        <v>0</v>
      </c>
      <c r="N473" s="62" t="s">
        <v>17501</v>
      </c>
      <c r="O473" s="52" t="s">
        <v>17502</v>
      </c>
      <c r="P473" s="52">
        <v>1023</v>
      </c>
      <c r="Q473" s="52">
        <v>7</v>
      </c>
      <c r="R473" s="52" t="s">
        <v>15624</v>
      </c>
      <c r="S473" s="49" t="s">
        <v>21334</v>
      </c>
      <c r="V473" s="50" t="s">
        <v>17314</v>
      </c>
      <c r="W473" s="50" t="s">
        <v>15624</v>
      </c>
      <c r="X473" s="50" t="s">
        <v>14742</v>
      </c>
      <c r="Y473" s="70" t="s">
        <v>17320</v>
      </c>
      <c r="Z473" s="53">
        <v>14100</v>
      </c>
    </row>
    <row r="474" spans="1:26" s="49" customFormat="1" x14ac:dyDescent="0.25">
      <c r="A474" s="73">
        <v>600020860</v>
      </c>
      <c r="B474" s="73">
        <f t="shared" si="21"/>
        <v>600020860</v>
      </c>
      <c r="C474" s="73" t="s">
        <v>16457</v>
      </c>
      <c r="D474" s="68">
        <v>1</v>
      </c>
      <c r="E474" s="48">
        <f t="shared" si="22"/>
        <v>71197630</v>
      </c>
      <c r="F474" s="57" t="s">
        <v>9</v>
      </c>
      <c r="G474" s="57" t="s">
        <v>15621</v>
      </c>
      <c r="H474" s="51">
        <v>250</v>
      </c>
      <c r="I474" s="51" t="s">
        <v>17309</v>
      </c>
      <c r="J474" s="69">
        <v>27.49</v>
      </c>
      <c r="K474" s="69">
        <f t="shared" si="23"/>
        <v>6872.5</v>
      </c>
      <c r="L474" s="90">
        <v>250</v>
      </c>
      <c r="M474" s="51">
        <f>VLOOKUP(A:A,'[1]Příloha k protokolu'!$F:$J,5,0)</f>
        <v>0</v>
      </c>
      <c r="N474" s="62" t="s">
        <v>16458</v>
      </c>
      <c r="O474" s="52" t="s">
        <v>16459</v>
      </c>
      <c r="P474" s="52">
        <v>1250</v>
      </c>
      <c r="Q474" s="52">
        <v>21</v>
      </c>
      <c r="R474" s="52" t="s">
        <v>15624</v>
      </c>
      <c r="S474" s="49" t="s">
        <v>21334</v>
      </c>
      <c r="V474" s="50" t="s">
        <v>17314</v>
      </c>
      <c r="W474" s="50" t="s">
        <v>15624</v>
      </c>
      <c r="X474" s="50" t="s">
        <v>14741</v>
      </c>
      <c r="Y474" s="70" t="s">
        <v>17320</v>
      </c>
      <c r="Z474" s="53">
        <v>14100</v>
      </c>
    </row>
    <row r="475" spans="1:26" s="49" customFormat="1" x14ac:dyDescent="0.25">
      <c r="A475" s="73">
        <v>600020886</v>
      </c>
      <c r="B475" s="73">
        <f t="shared" si="21"/>
        <v>600020886</v>
      </c>
      <c r="C475" s="73" t="s">
        <v>16460</v>
      </c>
      <c r="D475" s="68">
        <v>1</v>
      </c>
      <c r="E475" s="48">
        <f t="shared" si="22"/>
        <v>60446161</v>
      </c>
      <c r="F475" s="57" t="s">
        <v>9</v>
      </c>
      <c r="G475" s="57" t="s">
        <v>15621</v>
      </c>
      <c r="H475" s="51">
        <v>325</v>
      </c>
      <c r="I475" s="51" t="s">
        <v>17309</v>
      </c>
      <c r="J475" s="69">
        <v>27.49</v>
      </c>
      <c r="K475" s="69">
        <f t="shared" si="23"/>
        <v>8934.25</v>
      </c>
      <c r="L475" s="90">
        <v>325</v>
      </c>
      <c r="M475" s="51">
        <f>VLOOKUP(A:A,'[1]Příloha k protokolu'!$F:$J,5,0)</f>
        <v>0</v>
      </c>
      <c r="N475" s="62" t="s">
        <v>16461</v>
      </c>
      <c r="O475" s="52" t="s">
        <v>16462</v>
      </c>
      <c r="P475" s="52">
        <v>2017</v>
      </c>
      <c r="Q475" s="52">
        <v>20</v>
      </c>
      <c r="R475" s="52" t="s">
        <v>15624</v>
      </c>
      <c r="S475" s="49" t="s">
        <v>21333</v>
      </c>
      <c r="V475" s="50" t="s">
        <v>17314</v>
      </c>
      <c r="W475" s="50" t="s">
        <v>15624</v>
      </c>
      <c r="X475" s="50" t="s">
        <v>14738</v>
      </c>
      <c r="Y475" s="70" t="s">
        <v>17320</v>
      </c>
      <c r="Z475" s="53">
        <v>14200</v>
      </c>
    </row>
    <row r="476" spans="1:26" s="49" customFormat="1" x14ac:dyDescent="0.25">
      <c r="A476" s="73">
        <v>600020924</v>
      </c>
      <c r="B476" s="73">
        <f t="shared" si="21"/>
        <v>600020924</v>
      </c>
      <c r="C476" s="73" t="s">
        <v>16463</v>
      </c>
      <c r="D476" s="68">
        <v>1</v>
      </c>
      <c r="E476" s="48">
        <f t="shared" si="22"/>
        <v>60446633</v>
      </c>
      <c r="F476" s="57" t="s">
        <v>9</v>
      </c>
      <c r="G476" s="57" t="s">
        <v>15621</v>
      </c>
      <c r="H476" s="51">
        <v>25</v>
      </c>
      <c r="I476" s="51" t="s">
        <v>17309</v>
      </c>
      <c r="J476" s="69">
        <v>27.49</v>
      </c>
      <c r="K476" s="69">
        <f t="shared" si="23"/>
        <v>687.25</v>
      </c>
      <c r="L476" s="90">
        <v>25</v>
      </c>
      <c r="M476" s="51">
        <f>VLOOKUP(A:A,'[1]Příloha k protokolu'!$F:$J,5,0)</f>
        <v>0</v>
      </c>
      <c r="N476" s="62" t="s">
        <v>16464</v>
      </c>
      <c r="O476" s="52" t="s">
        <v>16465</v>
      </c>
      <c r="P476" s="52">
        <v>41</v>
      </c>
      <c r="Q476" s="52">
        <v>6</v>
      </c>
      <c r="R476" s="52" t="s">
        <v>15624</v>
      </c>
      <c r="S476" s="49" t="s">
        <v>21333</v>
      </c>
      <c r="V476" s="50" t="s">
        <v>17314</v>
      </c>
      <c r="W476" s="50" t="s">
        <v>15624</v>
      </c>
      <c r="X476" s="50" t="s">
        <v>14738</v>
      </c>
      <c r="Y476" s="70" t="s">
        <v>17320</v>
      </c>
      <c r="Z476" s="53">
        <v>14700</v>
      </c>
    </row>
    <row r="477" spans="1:26" s="49" customFormat="1" x14ac:dyDescent="0.25">
      <c r="A477" s="73">
        <v>600020959</v>
      </c>
      <c r="B477" s="73">
        <f t="shared" si="21"/>
        <v>600020959</v>
      </c>
      <c r="C477" s="73" t="s">
        <v>16466</v>
      </c>
      <c r="D477" s="68">
        <v>1</v>
      </c>
      <c r="E477" s="48">
        <f t="shared" si="22"/>
        <v>638625</v>
      </c>
      <c r="F477" s="57" t="s">
        <v>9</v>
      </c>
      <c r="G477" s="57" t="s">
        <v>15621</v>
      </c>
      <c r="H477" s="51">
        <v>500</v>
      </c>
      <c r="I477" s="51" t="s">
        <v>17309</v>
      </c>
      <c r="J477" s="69">
        <v>27.49</v>
      </c>
      <c r="K477" s="69">
        <f t="shared" si="23"/>
        <v>13745</v>
      </c>
      <c r="L477" s="90">
        <v>500</v>
      </c>
      <c r="M477" s="51">
        <f>VLOOKUP(A:A,'[1]Příloha k protokolu'!$F:$J,5,0)</f>
        <v>0</v>
      </c>
      <c r="N477" s="62" t="s">
        <v>16467</v>
      </c>
      <c r="O477" s="52" t="s">
        <v>56</v>
      </c>
      <c r="P477" s="52">
        <v>756</v>
      </c>
      <c r="Q477" s="52">
        <v>28</v>
      </c>
      <c r="R477" s="52" t="s">
        <v>15624</v>
      </c>
      <c r="S477" s="49" t="s">
        <v>21333</v>
      </c>
      <c r="V477" s="50" t="s">
        <v>17314</v>
      </c>
      <c r="W477" s="50" t="s">
        <v>15624</v>
      </c>
      <c r="X477" s="50" t="s">
        <v>14738</v>
      </c>
      <c r="Y477" s="70" t="s">
        <v>17320</v>
      </c>
      <c r="Z477" s="53">
        <v>14200</v>
      </c>
    </row>
    <row r="478" spans="1:26" s="49" customFormat="1" x14ac:dyDescent="0.25">
      <c r="A478" s="73">
        <v>600006549</v>
      </c>
      <c r="B478" s="73">
        <f t="shared" si="21"/>
        <v>600006549</v>
      </c>
      <c r="C478" s="73" t="s">
        <v>17503</v>
      </c>
      <c r="D478" s="68">
        <v>1</v>
      </c>
      <c r="E478" s="48">
        <f t="shared" si="22"/>
        <v>25088246</v>
      </c>
      <c r="F478" s="57" t="s">
        <v>9</v>
      </c>
      <c r="G478" s="57" t="s">
        <v>15621</v>
      </c>
      <c r="H478" s="51">
        <v>375</v>
      </c>
      <c r="I478" s="51" t="s">
        <v>17309</v>
      </c>
      <c r="J478" s="69">
        <v>27.49</v>
      </c>
      <c r="K478" s="69">
        <f t="shared" si="23"/>
        <v>10308.75</v>
      </c>
      <c r="L478" s="90">
        <v>375</v>
      </c>
      <c r="M478" s="51">
        <f>VLOOKUP(A:A,'[1]Příloha k protokolu'!$F:$J,5,0)</f>
        <v>0</v>
      </c>
      <c r="N478" s="62" t="s">
        <v>17504</v>
      </c>
      <c r="O478" s="52" t="s">
        <v>16613</v>
      </c>
      <c r="P478" s="52">
        <v>333</v>
      </c>
      <c r="Q478" s="52">
        <v>4</v>
      </c>
      <c r="R478" s="52" t="s">
        <v>15624</v>
      </c>
      <c r="S478" s="49" t="s">
        <v>21334</v>
      </c>
      <c r="V478" s="50" t="s">
        <v>17314</v>
      </c>
      <c r="W478" s="50" t="s">
        <v>15624</v>
      </c>
      <c r="X478" s="50" t="s">
        <v>14742</v>
      </c>
      <c r="Y478" s="70" t="s">
        <v>17320</v>
      </c>
      <c r="Z478" s="53">
        <v>14000</v>
      </c>
    </row>
    <row r="479" spans="1:26" s="49" customFormat="1" x14ac:dyDescent="0.25">
      <c r="A479" s="73">
        <v>600004660</v>
      </c>
      <c r="B479" s="73">
        <f t="shared" si="21"/>
        <v>600004660</v>
      </c>
      <c r="C479" s="73" t="s">
        <v>16469</v>
      </c>
      <c r="D479" s="68">
        <v>1</v>
      </c>
      <c r="E479" s="48">
        <f t="shared" si="22"/>
        <v>63834286</v>
      </c>
      <c r="F479" s="57" t="s">
        <v>9</v>
      </c>
      <c r="G479" s="57" t="s">
        <v>15621</v>
      </c>
      <c r="H479" s="51">
        <v>800</v>
      </c>
      <c r="I479" s="51" t="s">
        <v>17309</v>
      </c>
      <c r="J479" s="69">
        <v>27.49</v>
      </c>
      <c r="K479" s="69">
        <f t="shared" si="23"/>
        <v>21992</v>
      </c>
      <c r="L479" s="90">
        <v>800</v>
      </c>
      <c r="M479" s="51">
        <f>VLOOKUP(A:A,'[1]Příloha k protokolu'!$F:$J,5,0)</f>
        <v>0</v>
      </c>
      <c r="N479" s="62" t="s">
        <v>16470</v>
      </c>
      <c r="O479" s="52" t="s">
        <v>16471</v>
      </c>
      <c r="P479" s="52">
        <v>1692</v>
      </c>
      <c r="Q479" s="52">
        <v>4</v>
      </c>
      <c r="R479" s="52" t="s">
        <v>15624</v>
      </c>
      <c r="S479" s="49" t="s">
        <v>21333</v>
      </c>
      <c r="V479" s="50" t="s">
        <v>17314</v>
      </c>
      <c r="W479" s="50" t="s">
        <v>15624</v>
      </c>
      <c r="X479" s="50" t="s">
        <v>14738</v>
      </c>
      <c r="Y479" s="70" t="s">
        <v>17320</v>
      </c>
      <c r="Z479" s="53">
        <v>14000</v>
      </c>
    </row>
    <row r="480" spans="1:26" s="49" customFormat="1" x14ac:dyDescent="0.25">
      <c r="A480" s="73">
        <v>600005054</v>
      </c>
      <c r="B480" s="73">
        <f t="shared" si="21"/>
        <v>600005054</v>
      </c>
      <c r="C480" s="73" t="s">
        <v>16472</v>
      </c>
      <c r="D480" s="68">
        <v>1</v>
      </c>
      <c r="E480" s="48">
        <f t="shared" si="22"/>
        <v>335533</v>
      </c>
      <c r="F480" s="57" t="s">
        <v>9</v>
      </c>
      <c r="G480" s="57" t="s">
        <v>15621</v>
      </c>
      <c r="H480" s="51">
        <v>0</v>
      </c>
      <c r="I480" s="51" t="s">
        <v>17320</v>
      </c>
      <c r="J480" s="69">
        <v>27.49</v>
      </c>
      <c r="K480" s="69">
        <f t="shared" si="23"/>
        <v>0</v>
      </c>
      <c r="L480" s="90">
        <v>0</v>
      </c>
      <c r="M480" s="51"/>
      <c r="N480" s="62" t="s">
        <v>16473</v>
      </c>
      <c r="O480" s="52" t="s">
        <v>16474</v>
      </c>
      <c r="P480" s="52">
        <v>111</v>
      </c>
      <c r="Q480" s="52">
        <v>55</v>
      </c>
      <c r="R480" s="52" t="s">
        <v>15624</v>
      </c>
      <c r="S480" s="49" t="s">
        <v>21333</v>
      </c>
      <c r="V480" s="50" t="s">
        <v>17314</v>
      </c>
      <c r="W480" s="50" t="s">
        <v>15624</v>
      </c>
      <c r="X480" s="50" t="s">
        <v>14738</v>
      </c>
      <c r="Y480" s="70">
        <v>44340</v>
      </c>
      <c r="Z480" s="53">
        <v>14000</v>
      </c>
    </row>
    <row r="481" spans="1:26" s="49" customFormat="1" x14ac:dyDescent="0.25">
      <c r="A481" s="73">
        <v>600005062</v>
      </c>
      <c r="B481" s="73">
        <f t="shared" si="21"/>
        <v>600005062</v>
      </c>
      <c r="C481" s="73" t="s">
        <v>16475</v>
      </c>
      <c r="D481" s="68">
        <v>1</v>
      </c>
      <c r="E481" s="48">
        <f t="shared" si="22"/>
        <v>49626655</v>
      </c>
      <c r="F481" s="57" t="s">
        <v>9</v>
      </c>
      <c r="G481" s="57" t="s">
        <v>15621</v>
      </c>
      <c r="H481" s="51">
        <v>225</v>
      </c>
      <c r="I481" s="51" t="s">
        <v>17309</v>
      </c>
      <c r="J481" s="69">
        <v>27.49</v>
      </c>
      <c r="K481" s="69">
        <f t="shared" si="23"/>
        <v>6185.25</v>
      </c>
      <c r="L481" s="90">
        <v>225</v>
      </c>
      <c r="M481" s="51">
        <f>VLOOKUP(A:A,'[1]Příloha k protokolu'!$F:$J,5,0)</f>
        <v>0</v>
      </c>
      <c r="N481" s="62" t="s">
        <v>16476</v>
      </c>
      <c r="O481" s="52" t="s">
        <v>16477</v>
      </c>
      <c r="P481" s="52">
        <v>145</v>
      </c>
      <c r="Q481" s="52">
        <v>41</v>
      </c>
      <c r="R481" s="52" t="s">
        <v>15624</v>
      </c>
      <c r="S481" s="49" t="s">
        <v>21333</v>
      </c>
      <c r="V481" s="50" t="s">
        <v>17314</v>
      </c>
      <c r="W481" s="50" t="s">
        <v>15624</v>
      </c>
      <c r="X481" s="50" t="s">
        <v>14738</v>
      </c>
      <c r="Y481" s="70" t="s">
        <v>17320</v>
      </c>
      <c r="Z481" s="53">
        <v>14700</v>
      </c>
    </row>
    <row r="482" spans="1:26" s="49" customFormat="1" ht="30" x14ac:dyDescent="0.25">
      <c r="A482" s="73">
        <v>600005071</v>
      </c>
      <c r="B482" s="73">
        <f t="shared" si="21"/>
        <v>600005071</v>
      </c>
      <c r="C482" s="73" t="s">
        <v>17505</v>
      </c>
      <c r="D482" s="68">
        <v>1</v>
      </c>
      <c r="E482" s="48">
        <f t="shared" si="22"/>
        <v>49624059</v>
      </c>
      <c r="F482" s="57" t="s">
        <v>9</v>
      </c>
      <c r="G482" s="57" t="s">
        <v>15621</v>
      </c>
      <c r="H482" s="51">
        <v>1150</v>
      </c>
      <c r="I482" s="51" t="s">
        <v>17309</v>
      </c>
      <c r="J482" s="69">
        <v>27.49</v>
      </c>
      <c r="K482" s="69">
        <f t="shared" si="23"/>
        <v>31613.5</v>
      </c>
      <c r="L482" s="90">
        <v>1150</v>
      </c>
      <c r="M482" s="51">
        <f>VLOOKUP(A:A,'[1]Příloha k protokolu'!$F:$J,5,0)</f>
        <v>0</v>
      </c>
      <c r="N482" s="62" t="s">
        <v>17506</v>
      </c>
      <c r="O482" s="52" t="s">
        <v>17507</v>
      </c>
      <c r="P482" s="52">
        <v>1659</v>
      </c>
      <c r="Q482" s="52">
        <v>3</v>
      </c>
      <c r="R482" s="52" t="s">
        <v>15624</v>
      </c>
      <c r="S482" s="49" t="s">
        <v>21333</v>
      </c>
      <c r="V482" s="50" t="s">
        <v>17314</v>
      </c>
      <c r="W482" s="50" t="s">
        <v>15624</v>
      </c>
      <c r="X482" s="50" t="s">
        <v>14738</v>
      </c>
      <c r="Y482" s="70" t="s">
        <v>17320</v>
      </c>
      <c r="Z482" s="53">
        <v>14000</v>
      </c>
    </row>
    <row r="483" spans="1:26" s="49" customFormat="1" x14ac:dyDescent="0.25">
      <c r="A483" s="73">
        <v>600005089</v>
      </c>
      <c r="B483" s="73">
        <f t="shared" si="21"/>
        <v>600005089</v>
      </c>
      <c r="C483" s="73" t="s">
        <v>16478</v>
      </c>
      <c r="D483" s="68">
        <v>1</v>
      </c>
      <c r="E483" s="48">
        <f t="shared" si="22"/>
        <v>60459085</v>
      </c>
      <c r="F483" s="57" t="s">
        <v>9</v>
      </c>
      <c r="G483" s="57" t="s">
        <v>15621</v>
      </c>
      <c r="H483" s="51">
        <v>0</v>
      </c>
      <c r="I483" s="51" t="s">
        <v>17320</v>
      </c>
      <c r="J483" s="69">
        <v>27.49</v>
      </c>
      <c r="K483" s="69">
        <f t="shared" si="23"/>
        <v>0</v>
      </c>
      <c r="L483" s="90">
        <v>0</v>
      </c>
      <c r="M483" s="51"/>
      <c r="N483" s="62" t="s">
        <v>16479</v>
      </c>
      <c r="O483" s="52" t="s">
        <v>16480</v>
      </c>
      <c r="P483" s="52">
        <v>3150</v>
      </c>
      <c r="Q483" s="52">
        <v>4</v>
      </c>
      <c r="R483" s="52" t="s">
        <v>15624</v>
      </c>
      <c r="S483" s="49" t="s">
        <v>21333</v>
      </c>
      <c r="V483" s="50" t="s">
        <v>17314</v>
      </c>
      <c r="W483" s="50" t="s">
        <v>15624</v>
      </c>
      <c r="X483" s="50" t="s">
        <v>14738</v>
      </c>
      <c r="Y483" s="70">
        <v>44340</v>
      </c>
      <c r="Z483" s="53">
        <v>14100</v>
      </c>
    </row>
    <row r="484" spans="1:26" s="49" customFormat="1" x14ac:dyDescent="0.25">
      <c r="A484" s="73">
        <v>600005143</v>
      </c>
      <c r="B484" s="73">
        <f t="shared" si="21"/>
        <v>600005143</v>
      </c>
      <c r="C484" s="73" t="s">
        <v>16481</v>
      </c>
      <c r="D484" s="68">
        <v>1</v>
      </c>
      <c r="E484" s="48">
        <f t="shared" si="22"/>
        <v>335487</v>
      </c>
      <c r="F484" s="57" t="s">
        <v>9</v>
      </c>
      <c r="G484" s="57" t="s">
        <v>15621</v>
      </c>
      <c r="H484" s="51">
        <v>0</v>
      </c>
      <c r="I484" s="51" t="s">
        <v>17320</v>
      </c>
      <c r="J484" s="69">
        <v>27.49</v>
      </c>
      <c r="K484" s="69">
        <f t="shared" si="23"/>
        <v>0</v>
      </c>
      <c r="L484" s="90">
        <v>0</v>
      </c>
      <c r="M484" s="51"/>
      <c r="N484" s="62" t="s">
        <v>16482</v>
      </c>
      <c r="O484" s="52" t="s">
        <v>16483</v>
      </c>
      <c r="P484" s="52">
        <v>1160</v>
      </c>
      <c r="Q484" s="52">
        <v>1</v>
      </c>
      <c r="R484" s="52" t="s">
        <v>15624</v>
      </c>
      <c r="S484" s="49" t="s">
        <v>21333</v>
      </c>
      <c r="V484" s="50" t="s">
        <v>17314</v>
      </c>
      <c r="W484" s="50" t="s">
        <v>15624</v>
      </c>
      <c r="X484" s="50" t="s">
        <v>14738</v>
      </c>
      <c r="Y484" s="70">
        <v>44340</v>
      </c>
      <c r="Z484" s="53">
        <v>14000</v>
      </c>
    </row>
    <row r="485" spans="1:26" s="49" customFormat="1" x14ac:dyDescent="0.25">
      <c r="A485" s="73">
        <v>600005216</v>
      </c>
      <c r="B485" s="73">
        <f t="shared" si="21"/>
        <v>600005216</v>
      </c>
      <c r="C485" s="73" t="s">
        <v>16484</v>
      </c>
      <c r="D485" s="68">
        <v>1</v>
      </c>
      <c r="E485" s="48">
        <f t="shared" si="22"/>
        <v>25097547</v>
      </c>
      <c r="F485" s="57" t="s">
        <v>9</v>
      </c>
      <c r="G485" s="57" t="s">
        <v>15621</v>
      </c>
      <c r="H485" s="51">
        <v>2175</v>
      </c>
      <c r="I485" s="51" t="s">
        <v>17309</v>
      </c>
      <c r="J485" s="69">
        <v>27.49</v>
      </c>
      <c r="K485" s="69">
        <f t="shared" si="23"/>
        <v>59790.75</v>
      </c>
      <c r="L485" s="90">
        <v>2175</v>
      </c>
      <c r="M485" s="51">
        <f>VLOOKUP(A:A,'[1]Příloha k protokolu'!$F:$J,5,0)</f>
        <v>0</v>
      </c>
      <c r="N485" s="62" t="s">
        <v>16485</v>
      </c>
      <c r="O485" s="52" t="s">
        <v>16486</v>
      </c>
      <c r="P485" s="52">
        <v>1233</v>
      </c>
      <c r="Q485" s="52">
        <v>34</v>
      </c>
      <c r="R485" s="52" t="s">
        <v>15624</v>
      </c>
      <c r="S485" s="49" t="s">
        <v>21334</v>
      </c>
      <c r="V485" s="50" t="s">
        <v>17314</v>
      </c>
      <c r="W485" s="50" t="s">
        <v>15624</v>
      </c>
      <c r="X485" s="50" t="s">
        <v>14742</v>
      </c>
      <c r="Y485" s="70" t="s">
        <v>17320</v>
      </c>
      <c r="Z485" s="53">
        <v>14700</v>
      </c>
    </row>
    <row r="486" spans="1:26" s="49" customFormat="1" x14ac:dyDescent="0.25">
      <c r="A486" s="73">
        <v>600005259</v>
      </c>
      <c r="B486" s="73">
        <f t="shared" si="21"/>
        <v>600005259</v>
      </c>
      <c r="C486" s="73" t="s">
        <v>16487</v>
      </c>
      <c r="D486" s="68">
        <v>1</v>
      </c>
      <c r="E486" s="48">
        <f t="shared" si="22"/>
        <v>14891531</v>
      </c>
      <c r="F486" s="57" t="s">
        <v>9</v>
      </c>
      <c r="G486" s="57" t="s">
        <v>15621</v>
      </c>
      <c r="H486" s="51">
        <v>650</v>
      </c>
      <c r="I486" s="51" t="s">
        <v>17309</v>
      </c>
      <c r="J486" s="69">
        <v>27.49</v>
      </c>
      <c r="K486" s="69">
        <f t="shared" si="23"/>
        <v>17868.5</v>
      </c>
      <c r="L486" s="90">
        <v>650</v>
      </c>
      <c r="M486" s="51">
        <f>VLOOKUP(A:A,'[1]Příloha k protokolu'!$F:$J,5,0)</f>
        <v>0</v>
      </c>
      <c r="N486" s="62" t="s">
        <v>16488</v>
      </c>
      <c r="O486" s="52" t="s">
        <v>16474</v>
      </c>
      <c r="P486" s="52">
        <v>126</v>
      </c>
      <c r="Q486" s="52">
        <v>57</v>
      </c>
      <c r="R486" s="52" t="s">
        <v>15624</v>
      </c>
      <c r="S486" s="49" t="s">
        <v>21333</v>
      </c>
      <c r="V486" s="50" t="s">
        <v>17314</v>
      </c>
      <c r="W486" s="50" t="s">
        <v>15624</v>
      </c>
      <c r="X486" s="50" t="s">
        <v>14738</v>
      </c>
      <c r="Y486" s="70" t="s">
        <v>17320</v>
      </c>
      <c r="Z486" s="53">
        <v>14000</v>
      </c>
    </row>
    <row r="487" spans="1:26" s="49" customFormat="1" x14ac:dyDescent="0.25">
      <c r="A487" s="73">
        <v>600005321</v>
      </c>
      <c r="B487" s="73">
        <f t="shared" si="21"/>
        <v>600005321</v>
      </c>
      <c r="C487" s="73" t="s">
        <v>17508</v>
      </c>
      <c r="D487" s="68">
        <v>1</v>
      </c>
      <c r="E487" s="48">
        <f t="shared" si="22"/>
        <v>25638530</v>
      </c>
      <c r="F487" s="57" t="s">
        <v>9</v>
      </c>
      <c r="G487" s="57" t="s">
        <v>15621</v>
      </c>
      <c r="H487" s="51">
        <v>625</v>
      </c>
      <c r="I487" s="51" t="s">
        <v>17309</v>
      </c>
      <c r="J487" s="69">
        <v>27.49</v>
      </c>
      <c r="K487" s="69">
        <f t="shared" si="23"/>
        <v>17181.25</v>
      </c>
      <c r="L487" s="90">
        <v>625</v>
      </c>
      <c r="M487" s="51">
        <f>VLOOKUP(A:A,'[1]Příloha k protokolu'!$F:$J,5,0)</f>
        <v>0</v>
      </c>
      <c r="N487" s="62" t="s">
        <v>17509</v>
      </c>
      <c r="O487" s="52" t="s">
        <v>58</v>
      </c>
      <c r="P487" s="52">
        <v>350</v>
      </c>
      <c r="Q487" s="52">
        <v>32</v>
      </c>
      <c r="R487" s="52" t="s">
        <v>15624</v>
      </c>
      <c r="S487" s="49" t="s">
        <v>21334</v>
      </c>
      <c r="V487" s="50" t="s">
        <v>17314</v>
      </c>
      <c r="W487" s="50" t="s">
        <v>15624</v>
      </c>
      <c r="X487" s="50" t="s">
        <v>14742</v>
      </c>
      <c r="Y487" s="70" t="s">
        <v>17320</v>
      </c>
      <c r="Z487" s="53">
        <v>14000</v>
      </c>
    </row>
    <row r="488" spans="1:26" s="49" customFormat="1" x14ac:dyDescent="0.25">
      <c r="A488" s="73">
        <v>600005348</v>
      </c>
      <c r="B488" s="73">
        <f t="shared" si="21"/>
        <v>600005348</v>
      </c>
      <c r="C488" s="73" t="s">
        <v>16489</v>
      </c>
      <c r="D488" s="68">
        <v>1</v>
      </c>
      <c r="E488" s="48">
        <f t="shared" si="22"/>
        <v>335479</v>
      </c>
      <c r="F488" s="57" t="s">
        <v>9</v>
      </c>
      <c r="G488" s="57" t="s">
        <v>15621</v>
      </c>
      <c r="H488" s="51">
        <v>0</v>
      </c>
      <c r="I488" s="51" t="s">
        <v>17309</v>
      </c>
      <c r="J488" s="69">
        <v>27.49</v>
      </c>
      <c r="K488" s="69">
        <f t="shared" si="23"/>
        <v>0</v>
      </c>
      <c r="L488" s="90">
        <v>850</v>
      </c>
      <c r="M488" s="51">
        <f>VLOOKUP(A:A,'[1]Příloha k protokolu'!$F:$J,5,0)</f>
        <v>850</v>
      </c>
      <c r="N488" s="62" t="s">
        <v>16490</v>
      </c>
      <c r="O488" s="52" t="s">
        <v>867</v>
      </c>
      <c r="P488" s="52">
        <v>680</v>
      </c>
      <c r="Q488" s="52">
        <v>17</v>
      </c>
      <c r="R488" s="52" t="s">
        <v>15624</v>
      </c>
      <c r="S488" s="49" t="s">
        <v>21333</v>
      </c>
      <c r="V488" s="50" t="s">
        <v>17314</v>
      </c>
      <c r="W488" s="50" t="s">
        <v>15624</v>
      </c>
      <c r="X488" s="50" t="s">
        <v>14738</v>
      </c>
      <c r="Y488" s="70" t="s">
        <v>17320</v>
      </c>
      <c r="Z488" s="53">
        <v>14000</v>
      </c>
    </row>
    <row r="489" spans="1:26" s="49" customFormat="1" x14ac:dyDescent="0.25">
      <c r="A489" s="73">
        <v>600005381</v>
      </c>
      <c r="B489" s="73">
        <f t="shared" si="21"/>
        <v>600005381</v>
      </c>
      <c r="C489" s="73" t="s">
        <v>16491</v>
      </c>
      <c r="D489" s="68">
        <v>1</v>
      </c>
      <c r="E489" s="48">
        <f t="shared" si="22"/>
        <v>14891522</v>
      </c>
      <c r="F489" s="57" t="s">
        <v>9</v>
      </c>
      <c r="G489" s="57" t="s">
        <v>15621</v>
      </c>
      <c r="H489" s="51">
        <v>1425</v>
      </c>
      <c r="I489" s="51" t="s">
        <v>17309</v>
      </c>
      <c r="J489" s="69">
        <v>27.49</v>
      </c>
      <c r="K489" s="69">
        <f t="shared" si="23"/>
        <v>39173.25</v>
      </c>
      <c r="L489" s="90">
        <v>1425</v>
      </c>
      <c r="M489" s="51">
        <f>VLOOKUP(A:A,'[1]Příloha k protokolu'!$F:$J,5,0)</f>
        <v>0</v>
      </c>
      <c r="N489" s="62" t="s">
        <v>16492</v>
      </c>
      <c r="O489" s="52" t="s">
        <v>16493</v>
      </c>
      <c r="P489" s="52">
        <v>1294</v>
      </c>
      <c r="Q489" s="52">
        <v>52</v>
      </c>
      <c r="R489" s="52" t="s">
        <v>15624</v>
      </c>
      <c r="S489" s="49" t="s">
        <v>21333</v>
      </c>
      <c r="V489" s="50" t="s">
        <v>17314</v>
      </c>
      <c r="W489" s="50" t="s">
        <v>15624</v>
      </c>
      <c r="X489" s="50" t="s">
        <v>14738</v>
      </c>
      <c r="Y489" s="70" t="s">
        <v>17320</v>
      </c>
      <c r="Z489" s="53">
        <v>14708</v>
      </c>
    </row>
    <row r="490" spans="1:26" s="49" customFormat="1" ht="30" x14ac:dyDescent="0.25">
      <c r="A490" s="73">
        <v>600005399</v>
      </c>
      <c r="B490" s="73">
        <f t="shared" si="21"/>
        <v>600005399</v>
      </c>
      <c r="C490" s="73" t="s">
        <v>16494</v>
      </c>
      <c r="D490" s="68">
        <v>1</v>
      </c>
      <c r="E490" s="48">
        <f t="shared" si="22"/>
        <v>48134023</v>
      </c>
      <c r="F490" s="57" t="s">
        <v>9</v>
      </c>
      <c r="G490" s="57" t="s">
        <v>15621</v>
      </c>
      <c r="H490" s="51">
        <v>0</v>
      </c>
      <c r="I490" s="51" t="s">
        <v>17320</v>
      </c>
      <c r="J490" s="69">
        <v>27.49</v>
      </c>
      <c r="K490" s="69">
        <f t="shared" si="23"/>
        <v>0</v>
      </c>
      <c r="L490" s="90">
        <v>0</v>
      </c>
      <c r="M490" s="51"/>
      <c r="N490" s="62" t="s">
        <v>16495</v>
      </c>
      <c r="O490" s="52" t="s">
        <v>16496</v>
      </c>
      <c r="P490" s="52">
        <v>840</v>
      </c>
      <c r="Q490" s="52">
        <v>2</v>
      </c>
      <c r="R490" s="52" t="s">
        <v>15624</v>
      </c>
      <c r="S490" s="49" t="s">
        <v>21333</v>
      </c>
      <c r="V490" s="50" t="s">
        <v>17381</v>
      </c>
      <c r="W490" s="50" t="s">
        <v>15624</v>
      </c>
      <c r="X490" s="50" t="s">
        <v>14740</v>
      </c>
      <c r="Y490" s="70">
        <v>44340</v>
      </c>
      <c r="Z490" s="53">
        <v>14000</v>
      </c>
    </row>
    <row r="491" spans="1:26" s="49" customFormat="1" ht="30" x14ac:dyDescent="0.25">
      <c r="A491" s="73">
        <v>600005402</v>
      </c>
      <c r="B491" s="73">
        <f t="shared" si="21"/>
        <v>600005402</v>
      </c>
      <c r="C491" s="73" t="s">
        <v>16497</v>
      </c>
      <c r="D491" s="68">
        <v>1</v>
      </c>
      <c r="E491" s="48">
        <f t="shared" si="22"/>
        <v>25133241</v>
      </c>
      <c r="F491" s="57" t="s">
        <v>9</v>
      </c>
      <c r="G491" s="57" t="s">
        <v>15621</v>
      </c>
      <c r="H491" s="51">
        <v>550</v>
      </c>
      <c r="I491" s="51" t="s">
        <v>17309</v>
      </c>
      <c r="J491" s="69">
        <v>27.49</v>
      </c>
      <c r="K491" s="69">
        <f t="shared" si="23"/>
        <v>15119.5</v>
      </c>
      <c r="L491" s="90">
        <v>550</v>
      </c>
      <c r="M491" s="51">
        <f>VLOOKUP(A:A,'[1]Příloha k protokolu'!$F:$J,5,0)</f>
        <v>0</v>
      </c>
      <c r="N491" s="62" t="s">
        <v>16498</v>
      </c>
      <c r="O491" s="52" t="s">
        <v>16499</v>
      </c>
      <c r="P491" s="52">
        <v>22</v>
      </c>
      <c r="Q491" s="52">
        <v>12</v>
      </c>
      <c r="R491" s="52" t="s">
        <v>15624</v>
      </c>
      <c r="S491" s="49" t="s">
        <v>21334</v>
      </c>
      <c r="V491" s="50" t="s">
        <v>17314</v>
      </c>
      <c r="W491" s="50" t="s">
        <v>15624</v>
      </c>
      <c r="X491" s="50" t="s">
        <v>14742</v>
      </c>
      <c r="Y491" s="70" t="s">
        <v>17320</v>
      </c>
      <c r="Z491" s="53">
        <v>14000</v>
      </c>
    </row>
    <row r="492" spans="1:26" s="49" customFormat="1" ht="30" x14ac:dyDescent="0.25">
      <c r="A492" s="73">
        <v>600005429</v>
      </c>
      <c r="B492" s="73">
        <f t="shared" si="21"/>
        <v>600005429</v>
      </c>
      <c r="C492" s="73" t="s">
        <v>16500</v>
      </c>
      <c r="D492" s="68">
        <v>1</v>
      </c>
      <c r="E492" s="48">
        <f t="shared" si="22"/>
        <v>45247226</v>
      </c>
      <c r="F492" s="57" t="s">
        <v>9</v>
      </c>
      <c r="G492" s="57" t="s">
        <v>15621</v>
      </c>
      <c r="H492" s="51">
        <v>225</v>
      </c>
      <c r="I492" s="51" t="s">
        <v>17309</v>
      </c>
      <c r="J492" s="69">
        <v>27.49</v>
      </c>
      <c r="K492" s="69">
        <f t="shared" si="23"/>
        <v>6185.25</v>
      </c>
      <c r="L492" s="90">
        <v>225</v>
      </c>
      <c r="M492" s="51">
        <f>VLOOKUP(A:A,'[1]Příloha k protokolu'!$F:$J,5,0)</f>
        <v>0</v>
      </c>
      <c r="N492" s="62" t="s">
        <v>16501</v>
      </c>
      <c r="O492" s="52" t="s">
        <v>16502</v>
      </c>
      <c r="P492" s="52">
        <v>2537</v>
      </c>
      <c r="Q492" s="52">
        <v>7</v>
      </c>
      <c r="R492" s="52" t="s">
        <v>15624</v>
      </c>
      <c r="S492" s="49" t="s">
        <v>21334</v>
      </c>
      <c r="V492" s="50" t="s">
        <v>17314</v>
      </c>
      <c r="W492" s="50" t="s">
        <v>15624</v>
      </c>
      <c r="X492" s="50" t="s">
        <v>14741</v>
      </c>
      <c r="Y492" s="70" t="s">
        <v>17320</v>
      </c>
      <c r="Z492" s="53">
        <v>14100</v>
      </c>
    </row>
    <row r="493" spans="1:26" s="49" customFormat="1" x14ac:dyDescent="0.25">
      <c r="A493" s="73">
        <v>600005551</v>
      </c>
      <c r="B493" s="73">
        <f t="shared" si="21"/>
        <v>600005551</v>
      </c>
      <c r="C493" s="73" t="s">
        <v>16503</v>
      </c>
      <c r="D493" s="68">
        <v>1</v>
      </c>
      <c r="E493" s="48">
        <f t="shared" si="22"/>
        <v>26155281</v>
      </c>
      <c r="F493" s="57" t="s">
        <v>9</v>
      </c>
      <c r="G493" s="57" t="s">
        <v>15621</v>
      </c>
      <c r="H493" s="51">
        <v>350</v>
      </c>
      <c r="I493" s="51" t="s">
        <v>17309</v>
      </c>
      <c r="J493" s="69">
        <v>27.49</v>
      </c>
      <c r="K493" s="69">
        <f t="shared" si="23"/>
        <v>9621.5</v>
      </c>
      <c r="L493" s="90">
        <v>350</v>
      </c>
      <c r="M493" s="51">
        <f>VLOOKUP(A:A,'[1]Příloha k protokolu'!$F:$J,5,0)</f>
        <v>0</v>
      </c>
      <c r="N493" s="62" t="s">
        <v>16504</v>
      </c>
      <c r="O493" s="52" t="s">
        <v>16505</v>
      </c>
      <c r="P493" s="52">
        <v>2166</v>
      </c>
      <c r="Q493" s="52" t="s">
        <v>277</v>
      </c>
      <c r="R493" s="52" t="s">
        <v>15624</v>
      </c>
      <c r="S493" s="49" t="s">
        <v>21334</v>
      </c>
      <c r="V493" s="50" t="s">
        <v>17314</v>
      </c>
      <c r="W493" s="50" t="s">
        <v>15624</v>
      </c>
      <c r="X493" s="50" t="s">
        <v>14742</v>
      </c>
      <c r="Y493" s="70" t="s">
        <v>17320</v>
      </c>
      <c r="Z493" s="53">
        <v>14300</v>
      </c>
    </row>
    <row r="494" spans="1:26" s="49" customFormat="1" x14ac:dyDescent="0.25">
      <c r="A494" s="73">
        <v>600036341</v>
      </c>
      <c r="B494" s="73">
        <f t="shared" si="21"/>
        <v>600036341</v>
      </c>
      <c r="C494" s="73" t="s">
        <v>16506</v>
      </c>
      <c r="D494" s="68">
        <v>1</v>
      </c>
      <c r="E494" s="48">
        <f t="shared" si="22"/>
        <v>61384453</v>
      </c>
      <c r="F494" s="57" t="s">
        <v>9</v>
      </c>
      <c r="G494" s="57" t="s">
        <v>15621</v>
      </c>
      <c r="H494" s="51">
        <v>50</v>
      </c>
      <c r="I494" s="51" t="s">
        <v>17309</v>
      </c>
      <c r="J494" s="69">
        <v>27.49</v>
      </c>
      <c r="K494" s="69">
        <f t="shared" si="23"/>
        <v>1374.5</v>
      </c>
      <c r="L494" s="90">
        <v>50</v>
      </c>
      <c r="M494" s="51">
        <f>VLOOKUP(A:A,'[1]Příloha k protokolu'!$F:$J,5,0)</f>
        <v>0</v>
      </c>
      <c r="N494" s="62" t="s">
        <v>16507</v>
      </c>
      <c r="O494" s="52" t="s">
        <v>16508</v>
      </c>
      <c r="P494" s="52">
        <v>1175</v>
      </c>
      <c r="Q494" s="52">
        <v>75</v>
      </c>
      <c r="R494" s="52" t="s">
        <v>15624</v>
      </c>
      <c r="S494" s="49" t="s">
        <v>21333</v>
      </c>
      <c r="V494" s="50" t="s">
        <v>17381</v>
      </c>
      <c r="W494" s="50" t="s">
        <v>15624</v>
      </c>
      <c r="X494" s="50" t="s">
        <v>14740</v>
      </c>
      <c r="Y494" s="70" t="s">
        <v>17320</v>
      </c>
      <c r="Z494" s="53">
        <v>14200</v>
      </c>
    </row>
    <row r="495" spans="1:26" s="49" customFormat="1" x14ac:dyDescent="0.25">
      <c r="A495" s="73">
        <v>600036359</v>
      </c>
      <c r="B495" s="73">
        <f t="shared" si="21"/>
        <v>600036359</v>
      </c>
      <c r="C495" s="73" t="s">
        <v>16509</v>
      </c>
      <c r="D495" s="68">
        <v>1</v>
      </c>
      <c r="E495" s="48">
        <f t="shared" si="22"/>
        <v>61384615</v>
      </c>
      <c r="F495" s="57" t="s">
        <v>9</v>
      </c>
      <c r="G495" s="57" t="s">
        <v>15621</v>
      </c>
      <c r="H495" s="51">
        <v>0</v>
      </c>
      <c r="I495" s="51" t="s">
        <v>17309</v>
      </c>
      <c r="J495" s="69">
        <v>27.49</v>
      </c>
      <c r="K495" s="69">
        <f t="shared" si="23"/>
        <v>0</v>
      </c>
      <c r="L495" s="90">
        <v>25</v>
      </c>
      <c r="M495" s="51">
        <f>VLOOKUP(A:A,'[1]Příloha k protokolu'!$F:$J,5,0)</f>
        <v>25</v>
      </c>
      <c r="N495" s="62" t="s">
        <v>16510</v>
      </c>
      <c r="O495" s="52" t="s">
        <v>66</v>
      </c>
      <c r="P495" s="52">
        <v>424</v>
      </c>
      <c r="Q495" s="52">
        <v>2</v>
      </c>
      <c r="R495" s="52" t="s">
        <v>15624</v>
      </c>
      <c r="S495" s="49" t="s">
        <v>21333</v>
      </c>
      <c r="V495" s="50" t="s">
        <v>17381</v>
      </c>
      <c r="W495" s="50" t="s">
        <v>15624</v>
      </c>
      <c r="X495" s="50" t="s">
        <v>14740</v>
      </c>
      <c r="Y495" s="70" t="s">
        <v>17320</v>
      </c>
      <c r="Z495" s="53">
        <v>14700</v>
      </c>
    </row>
    <row r="496" spans="1:26" s="49" customFormat="1" x14ac:dyDescent="0.25">
      <c r="A496" s="73">
        <v>600036596</v>
      </c>
      <c r="B496" s="73">
        <f t="shared" si="21"/>
        <v>600036596</v>
      </c>
      <c r="C496" s="73" t="s">
        <v>16511</v>
      </c>
      <c r="D496" s="68">
        <v>1</v>
      </c>
      <c r="E496" s="48">
        <f t="shared" si="22"/>
        <v>47611383</v>
      </c>
      <c r="F496" s="57" t="s">
        <v>9</v>
      </c>
      <c r="G496" s="57" t="s">
        <v>15621</v>
      </c>
      <c r="H496" s="51">
        <v>25</v>
      </c>
      <c r="I496" s="51" t="s">
        <v>17309</v>
      </c>
      <c r="J496" s="69">
        <v>27.49</v>
      </c>
      <c r="K496" s="69">
        <f t="shared" si="23"/>
        <v>687.25</v>
      </c>
      <c r="L496" s="90">
        <v>25</v>
      </c>
      <c r="M496" s="51">
        <f>VLOOKUP(A:A,'[1]Příloha k protokolu'!$F:$J,5,0)</f>
        <v>0</v>
      </c>
      <c r="N496" s="62" t="s">
        <v>16512</v>
      </c>
      <c r="O496" s="52" t="s">
        <v>16513</v>
      </c>
      <c r="P496" s="52">
        <v>32</v>
      </c>
      <c r="Q496" s="52">
        <v>15</v>
      </c>
      <c r="R496" s="52" t="s">
        <v>15624</v>
      </c>
      <c r="S496" s="49" t="s">
        <v>21333</v>
      </c>
      <c r="V496" s="50" t="s">
        <v>17381</v>
      </c>
      <c r="W496" s="50" t="s">
        <v>15624</v>
      </c>
      <c r="X496" s="50" t="s">
        <v>14740</v>
      </c>
      <c r="Y496" s="70" t="s">
        <v>17320</v>
      </c>
      <c r="Z496" s="53">
        <v>14700</v>
      </c>
    </row>
    <row r="497" spans="1:26" s="49" customFormat="1" x14ac:dyDescent="0.25">
      <c r="A497" s="73">
        <v>600036782</v>
      </c>
      <c r="B497" s="73">
        <f t="shared" si="21"/>
        <v>600036782</v>
      </c>
      <c r="C497" s="73" t="s">
        <v>16514</v>
      </c>
      <c r="D497" s="68">
        <v>1</v>
      </c>
      <c r="E497" s="48">
        <f t="shared" si="22"/>
        <v>61384470</v>
      </c>
      <c r="F497" s="57" t="s">
        <v>9</v>
      </c>
      <c r="G497" s="57" t="s">
        <v>15621</v>
      </c>
      <c r="H497" s="51">
        <v>0</v>
      </c>
      <c r="I497" s="51" t="s">
        <v>17309</v>
      </c>
      <c r="J497" s="69">
        <v>27.49</v>
      </c>
      <c r="K497" s="69">
        <f t="shared" si="23"/>
        <v>0</v>
      </c>
      <c r="L497" s="90">
        <v>25</v>
      </c>
      <c r="M497" s="51">
        <f>VLOOKUP(A:A,'[1]Příloha k protokolu'!$F:$J,5,0)</f>
        <v>25</v>
      </c>
      <c r="N497" s="62" t="s">
        <v>16515</v>
      </c>
      <c r="O497" s="52" t="s">
        <v>67</v>
      </c>
      <c r="P497" s="52">
        <v>1247</v>
      </c>
      <c r="Q497" s="52">
        <v>7</v>
      </c>
      <c r="R497" s="52" t="s">
        <v>15624</v>
      </c>
      <c r="S497" s="49" t="s">
        <v>21333</v>
      </c>
      <c r="V497" s="50" t="s">
        <v>17381</v>
      </c>
      <c r="W497" s="50" t="s">
        <v>15624</v>
      </c>
      <c r="X497" s="50" t="s">
        <v>14740</v>
      </c>
      <c r="Y497" s="70" t="s">
        <v>17320</v>
      </c>
      <c r="Z497" s="53">
        <v>14000</v>
      </c>
    </row>
    <row r="498" spans="1:26" s="49" customFormat="1" x14ac:dyDescent="0.25">
      <c r="A498" s="73">
        <v>600036839</v>
      </c>
      <c r="B498" s="73">
        <f t="shared" si="21"/>
        <v>600036839</v>
      </c>
      <c r="C498" s="73" t="s">
        <v>16516</v>
      </c>
      <c r="D498" s="68">
        <v>1</v>
      </c>
      <c r="E498" s="48">
        <f t="shared" si="22"/>
        <v>61385204</v>
      </c>
      <c r="F498" s="57" t="s">
        <v>9</v>
      </c>
      <c r="G498" s="57" t="s">
        <v>15621</v>
      </c>
      <c r="H498" s="51">
        <v>25</v>
      </c>
      <c r="I498" s="51" t="s">
        <v>17309</v>
      </c>
      <c r="J498" s="69">
        <v>27.49</v>
      </c>
      <c r="K498" s="69">
        <f t="shared" si="23"/>
        <v>687.25</v>
      </c>
      <c r="L498" s="90">
        <v>25</v>
      </c>
      <c r="M498" s="51">
        <f>VLOOKUP(A:A,'[1]Příloha k protokolu'!$F:$J,5,0)</f>
        <v>0</v>
      </c>
      <c r="N498" s="62" t="s">
        <v>16517</v>
      </c>
      <c r="O498" s="52" t="s">
        <v>16518</v>
      </c>
      <c r="P498" s="52">
        <v>324</v>
      </c>
      <c r="Q498" s="52">
        <v>2</v>
      </c>
      <c r="R498" s="52" t="s">
        <v>15624</v>
      </c>
      <c r="S498" s="49" t="s">
        <v>21333</v>
      </c>
      <c r="V498" s="50" t="s">
        <v>17381</v>
      </c>
      <c r="W498" s="50" t="s">
        <v>15624</v>
      </c>
      <c r="X498" s="50" t="s">
        <v>14740</v>
      </c>
      <c r="Y498" s="70" t="s">
        <v>17320</v>
      </c>
      <c r="Z498" s="53">
        <v>14700</v>
      </c>
    </row>
    <row r="499" spans="1:26" s="49" customFormat="1" x14ac:dyDescent="0.25">
      <c r="A499" s="73">
        <v>600036308</v>
      </c>
      <c r="B499" s="73">
        <f t="shared" si="21"/>
        <v>600036308</v>
      </c>
      <c r="C499" s="73" t="s">
        <v>16519</v>
      </c>
      <c r="D499" s="68">
        <v>1</v>
      </c>
      <c r="E499" s="48">
        <f t="shared" si="22"/>
        <v>61384631</v>
      </c>
      <c r="F499" s="57" t="s">
        <v>9</v>
      </c>
      <c r="G499" s="57" t="s">
        <v>15621</v>
      </c>
      <c r="H499" s="51">
        <v>50</v>
      </c>
      <c r="I499" s="51" t="s">
        <v>17309</v>
      </c>
      <c r="J499" s="69">
        <v>27.49</v>
      </c>
      <c r="K499" s="69">
        <f t="shared" si="23"/>
        <v>1374.5</v>
      </c>
      <c r="L499" s="90">
        <v>50</v>
      </c>
      <c r="M499" s="51">
        <f>VLOOKUP(A:A,'[1]Příloha k protokolu'!$F:$J,5,0)</f>
        <v>0</v>
      </c>
      <c r="N499" s="62" t="s">
        <v>16520</v>
      </c>
      <c r="O499" s="52" t="s">
        <v>16521</v>
      </c>
      <c r="P499" s="52">
        <v>1084</v>
      </c>
      <c r="Q499" s="52">
        <v>11</v>
      </c>
      <c r="R499" s="52" t="s">
        <v>15624</v>
      </c>
      <c r="S499" s="49" t="s">
        <v>21333</v>
      </c>
      <c r="V499" s="50" t="s">
        <v>17381</v>
      </c>
      <c r="W499" s="50" t="s">
        <v>15624</v>
      </c>
      <c r="X499" s="50" t="s">
        <v>14740</v>
      </c>
      <c r="Y499" s="70" t="s">
        <v>17320</v>
      </c>
      <c r="Z499" s="53">
        <v>14000</v>
      </c>
    </row>
    <row r="500" spans="1:26" s="49" customFormat="1" x14ac:dyDescent="0.25">
      <c r="A500" s="73">
        <v>600037100</v>
      </c>
      <c r="B500" s="73">
        <f t="shared" si="21"/>
        <v>600037100</v>
      </c>
      <c r="C500" s="73" t="s">
        <v>16522</v>
      </c>
      <c r="D500" s="68">
        <v>1</v>
      </c>
      <c r="E500" s="48">
        <f t="shared" si="22"/>
        <v>48132900</v>
      </c>
      <c r="F500" s="57" t="s">
        <v>9</v>
      </c>
      <c r="G500" s="57" t="s">
        <v>15621</v>
      </c>
      <c r="H500" s="51">
        <v>825</v>
      </c>
      <c r="I500" s="51" t="s">
        <v>17309</v>
      </c>
      <c r="J500" s="69">
        <v>27.49</v>
      </c>
      <c r="K500" s="69">
        <f t="shared" si="23"/>
        <v>22679.25</v>
      </c>
      <c r="L500" s="90">
        <v>825</v>
      </c>
      <c r="M500" s="51">
        <f>VLOOKUP(A:A,'[1]Příloha k protokolu'!$F:$J,5,0)</f>
        <v>0</v>
      </c>
      <c r="N500" s="62" t="s">
        <v>16523</v>
      </c>
      <c r="O500" s="52" t="s">
        <v>16524</v>
      </c>
      <c r="P500" s="52">
        <v>936</v>
      </c>
      <c r="Q500" s="52">
        <v>16</v>
      </c>
      <c r="R500" s="52" t="s">
        <v>15624</v>
      </c>
      <c r="S500" s="49" t="s">
        <v>21333</v>
      </c>
      <c r="V500" s="50" t="s">
        <v>17381</v>
      </c>
      <c r="W500" s="50" t="s">
        <v>15624</v>
      </c>
      <c r="X500" s="50" t="s">
        <v>14740</v>
      </c>
      <c r="Y500" s="70" t="s">
        <v>17320</v>
      </c>
      <c r="Z500" s="53">
        <v>14100</v>
      </c>
    </row>
    <row r="501" spans="1:26" s="49" customFormat="1" x14ac:dyDescent="0.25">
      <c r="A501" s="73">
        <v>600037339</v>
      </c>
      <c r="B501" s="73">
        <f t="shared" si="21"/>
        <v>600037339</v>
      </c>
      <c r="C501" s="73" t="s">
        <v>16525</v>
      </c>
      <c r="D501" s="68">
        <v>1</v>
      </c>
      <c r="E501" s="48">
        <f t="shared" si="22"/>
        <v>61384755</v>
      </c>
      <c r="F501" s="57" t="s">
        <v>9</v>
      </c>
      <c r="G501" s="57" t="s">
        <v>15621</v>
      </c>
      <c r="H501" s="51">
        <v>700</v>
      </c>
      <c r="I501" s="51" t="s">
        <v>17309</v>
      </c>
      <c r="J501" s="69">
        <v>27.49</v>
      </c>
      <c r="K501" s="69">
        <f t="shared" si="23"/>
        <v>19243</v>
      </c>
      <c r="L501" s="90">
        <v>700</v>
      </c>
      <c r="M501" s="51">
        <f>VLOOKUP(A:A,'[1]Příloha k protokolu'!$F:$J,5,0)</f>
        <v>0</v>
      </c>
      <c r="N501" s="62" t="s">
        <v>16526</v>
      </c>
      <c r="O501" s="52" t="s">
        <v>16527</v>
      </c>
      <c r="P501" s="52">
        <v>1067</v>
      </c>
      <c r="Q501" s="52">
        <v>3</v>
      </c>
      <c r="R501" s="52" t="s">
        <v>15624</v>
      </c>
      <c r="S501" s="49" t="s">
        <v>21333</v>
      </c>
      <c r="V501" s="50" t="s">
        <v>17381</v>
      </c>
      <c r="W501" s="50" t="s">
        <v>15624</v>
      </c>
      <c r="X501" s="50" t="s">
        <v>14740</v>
      </c>
      <c r="Y501" s="70" t="s">
        <v>17320</v>
      </c>
      <c r="Z501" s="53">
        <v>14000</v>
      </c>
    </row>
    <row r="502" spans="1:26" s="49" customFormat="1" x14ac:dyDescent="0.25">
      <c r="A502" s="73">
        <v>600036251</v>
      </c>
      <c r="B502" s="73">
        <f t="shared" si="21"/>
        <v>600036251</v>
      </c>
      <c r="C502" s="73" t="s">
        <v>16528</v>
      </c>
      <c r="D502" s="68">
        <v>1</v>
      </c>
      <c r="E502" s="48">
        <f t="shared" si="22"/>
        <v>47611669</v>
      </c>
      <c r="F502" s="57" t="s">
        <v>9</v>
      </c>
      <c r="G502" s="57" t="s">
        <v>15621</v>
      </c>
      <c r="H502" s="51">
        <v>0</v>
      </c>
      <c r="I502" s="51" t="s">
        <v>17309</v>
      </c>
      <c r="J502" s="69">
        <v>27.49</v>
      </c>
      <c r="K502" s="69">
        <f t="shared" si="23"/>
        <v>0</v>
      </c>
      <c r="L502" s="90">
        <v>75</v>
      </c>
      <c r="M502" s="51">
        <f>VLOOKUP(A:A,'[1]Příloha k protokolu'!$F:$J,5,0)</f>
        <v>75</v>
      </c>
      <c r="N502" s="62" t="s">
        <v>16529</v>
      </c>
      <c r="O502" s="52" t="s">
        <v>16530</v>
      </c>
      <c r="P502" s="52">
        <v>1675</v>
      </c>
      <c r="Q502" s="52" t="s">
        <v>19</v>
      </c>
      <c r="R502" s="52" t="s">
        <v>15624</v>
      </c>
      <c r="S502" s="49" t="s">
        <v>21333</v>
      </c>
      <c r="V502" s="50" t="s">
        <v>17381</v>
      </c>
      <c r="W502" s="50" t="s">
        <v>15624</v>
      </c>
      <c r="X502" s="50" t="s">
        <v>14740</v>
      </c>
      <c r="Y502" s="70" t="s">
        <v>17320</v>
      </c>
      <c r="Z502" s="53">
        <v>14000</v>
      </c>
    </row>
    <row r="503" spans="1:26" s="49" customFormat="1" x14ac:dyDescent="0.25">
      <c r="A503" s="73">
        <v>600036260</v>
      </c>
      <c r="B503" s="73">
        <f t="shared" si="21"/>
        <v>600036260</v>
      </c>
      <c r="C503" s="73" t="s">
        <v>16531</v>
      </c>
      <c r="D503" s="68">
        <v>1</v>
      </c>
      <c r="E503" s="48">
        <f t="shared" si="22"/>
        <v>61385026</v>
      </c>
      <c r="F503" s="57" t="s">
        <v>9</v>
      </c>
      <c r="G503" s="57" t="s">
        <v>15621</v>
      </c>
      <c r="H503" s="51">
        <v>25</v>
      </c>
      <c r="I503" s="51" t="s">
        <v>17309</v>
      </c>
      <c r="J503" s="69">
        <v>27.49</v>
      </c>
      <c r="K503" s="69">
        <f t="shared" si="23"/>
        <v>687.25</v>
      </c>
      <c r="L503" s="90">
        <v>25</v>
      </c>
      <c r="M503" s="51">
        <f>VLOOKUP(A:A,'[1]Příloha k protokolu'!$F:$J,5,0)</f>
        <v>0</v>
      </c>
      <c r="N503" s="62" t="s">
        <v>16532</v>
      </c>
      <c r="O503" s="52" t="s">
        <v>16533</v>
      </c>
      <c r="P503" s="52">
        <v>1022</v>
      </c>
      <c r="Q503" s="52">
        <v>22</v>
      </c>
      <c r="R503" s="52" t="s">
        <v>15624</v>
      </c>
      <c r="S503" s="49" t="s">
        <v>21333</v>
      </c>
      <c r="V503" s="50" t="s">
        <v>17381</v>
      </c>
      <c r="W503" s="50" t="s">
        <v>15624</v>
      </c>
      <c r="X503" s="50" t="s">
        <v>14740</v>
      </c>
      <c r="Y503" s="70" t="s">
        <v>17320</v>
      </c>
      <c r="Z503" s="53">
        <v>14200</v>
      </c>
    </row>
    <row r="504" spans="1:26" s="49" customFormat="1" x14ac:dyDescent="0.25">
      <c r="A504" s="73">
        <v>600036421</v>
      </c>
      <c r="B504" s="73">
        <f t="shared" si="21"/>
        <v>600036421</v>
      </c>
      <c r="C504" s="73" t="s">
        <v>16534</v>
      </c>
      <c r="D504" s="68">
        <v>1</v>
      </c>
      <c r="E504" s="48">
        <f t="shared" si="22"/>
        <v>61384241</v>
      </c>
      <c r="F504" s="57" t="s">
        <v>9</v>
      </c>
      <c r="G504" s="57" t="s">
        <v>15621</v>
      </c>
      <c r="H504" s="51">
        <v>25</v>
      </c>
      <c r="I504" s="51" t="s">
        <v>17309</v>
      </c>
      <c r="J504" s="69">
        <v>27.49</v>
      </c>
      <c r="K504" s="69">
        <f t="shared" si="23"/>
        <v>687.25</v>
      </c>
      <c r="L504" s="90">
        <v>25</v>
      </c>
      <c r="M504" s="51">
        <f>VLOOKUP(A:A,'[1]Příloha k protokolu'!$F:$J,5,0)</f>
        <v>0</v>
      </c>
      <c r="N504" s="62" t="s">
        <v>16535</v>
      </c>
      <c r="O504" s="52" t="s">
        <v>16536</v>
      </c>
      <c r="P504" s="52">
        <v>1760</v>
      </c>
      <c r="Q504" s="52">
        <v>4</v>
      </c>
      <c r="R504" s="52" t="s">
        <v>15624</v>
      </c>
      <c r="S504" s="49" t="s">
        <v>21333</v>
      </c>
      <c r="V504" s="50" t="s">
        <v>17381</v>
      </c>
      <c r="W504" s="50" t="s">
        <v>15624</v>
      </c>
      <c r="X504" s="50" t="s">
        <v>14740</v>
      </c>
      <c r="Y504" s="70" t="s">
        <v>17320</v>
      </c>
      <c r="Z504" s="53">
        <v>14100</v>
      </c>
    </row>
    <row r="505" spans="1:26" s="49" customFormat="1" x14ac:dyDescent="0.25">
      <c r="A505" s="73">
        <v>600036511</v>
      </c>
      <c r="B505" s="73">
        <f t="shared" si="21"/>
        <v>600036511</v>
      </c>
      <c r="C505" s="73" t="s">
        <v>16537</v>
      </c>
      <c r="D505" s="68">
        <v>1</v>
      </c>
      <c r="E505" s="48">
        <f t="shared" si="22"/>
        <v>61384411</v>
      </c>
      <c r="F505" s="57" t="s">
        <v>9</v>
      </c>
      <c r="G505" s="57" t="s">
        <v>15621</v>
      </c>
      <c r="H505" s="51">
        <v>25</v>
      </c>
      <c r="I505" s="51" t="s">
        <v>17309</v>
      </c>
      <c r="J505" s="69">
        <v>27.49</v>
      </c>
      <c r="K505" s="69">
        <f t="shared" si="23"/>
        <v>687.25</v>
      </c>
      <c r="L505" s="90">
        <v>25</v>
      </c>
      <c r="M505" s="51">
        <f>VLOOKUP(A:A,'[1]Příloha k protokolu'!$F:$J,5,0)</f>
        <v>0</v>
      </c>
      <c r="N505" s="62" t="s">
        <v>16538</v>
      </c>
      <c r="O505" s="52" t="s">
        <v>68</v>
      </c>
      <c r="P505" s="52">
        <v>1069</v>
      </c>
      <c r="Q505" s="52">
        <v>4</v>
      </c>
      <c r="R505" s="52" t="s">
        <v>15624</v>
      </c>
      <c r="S505" s="49" t="s">
        <v>21333</v>
      </c>
      <c r="V505" s="50" t="s">
        <v>17381</v>
      </c>
      <c r="W505" s="50" t="s">
        <v>15624</v>
      </c>
      <c r="X505" s="50" t="s">
        <v>14740</v>
      </c>
      <c r="Y505" s="70" t="s">
        <v>17320</v>
      </c>
      <c r="Z505" s="53">
        <v>14000</v>
      </c>
    </row>
    <row r="506" spans="1:26" s="49" customFormat="1" x14ac:dyDescent="0.25">
      <c r="A506" s="73">
        <v>600036634</v>
      </c>
      <c r="B506" s="73">
        <f t="shared" si="21"/>
        <v>600036634</v>
      </c>
      <c r="C506" s="73" t="s">
        <v>16539</v>
      </c>
      <c r="D506" s="68">
        <v>1</v>
      </c>
      <c r="E506" s="48">
        <f t="shared" si="22"/>
        <v>61384402</v>
      </c>
      <c r="F506" s="57" t="s">
        <v>9</v>
      </c>
      <c r="G506" s="57" t="s">
        <v>15621</v>
      </c>
      <c r="H506" s="51">
        <v>0</v>
      </c>
      <c r="I506" s="51" t="s">
        <v>17309</v>
      </c>
      <c r="J506" s="69">
        <v>27.49</v>
      </c>
      <c r="K506" s="69">
        <f t="shared" si="23"/>
        <v>0</v>
      </c>
      <c r="L506" s="90">
        <v>25</v>
      </c>
      <c r="M506" s="51">
        <f>VLOOKUP(A:A,'[1]Příloha k protokolu'!$F:$J,5,0)</f>
        <v>25</v>
      </c>
      <c r="N506" s="62" t="s">
        <v>16540</v>
      </c>
      <c r="O506" s="52" t="s">
        <v>16541</v>
      </c>
      <c r="P506" s="52">
        <v>1030</v>
      </c>
      <c r="Q506" s="52">
        <v>13</v>
      </c>
      <c r="R506" s="52" t="s">
        <v>15624</v>
      </c>
      <c r="S506" s="49" t="s">
        <v>21333</v>
      </c>
      <c r="V506" s="50" t="s">
        <v>17381</v>
      </c>
      <c r="W506" s="50" t="s">
        <v>15624</v>
      </c>
      <c r="X506" s="50" t="s">
        <v>14740</v>
      </c>
      <c r="Y506" s="70" t="s">
        <v>17320</v>
      </c>
      <c r="Z506" s="53">
        <v>14700</v>
      </c>
    </row>
    <row r="507" spans="1:26" s="49" customFormat="1" x14ac:dyDescent="0.25">
      <c r="A507" s="73">
        <v>600036651</v>
      </c>
      <c r="B507" s="73">
        <f t="shared" si="21"/>
        <v>600036651</v>
      </c>
      <c r="C507" s="73" t="s">
        <v>16542</v>
      </c>
      <c r="D507" s="68">
        <v>1</v>
      </c>
      <c r="E507" s="48">
        <f t="shared" si="22"/>
        <v>61384119</v>
      </c>
      <c r="F507" s="57" t="s">
        <v>9</v>
      </c>
      <c r="G507" s="57" t="s">
        <v>15621</v>
      </c>
      <c r="H507" s="51">
        <v>0</v>
      </c>
      <c r="I507" s="51" t="s">
        <v>17309</v>
      </c>
      <c r="J507" s="69">
        <v>27.49</v>
      </c>
      <c r="K507" s="69">
        <f t="shared" si="23"/>
        <v>0</v>
      </c>
      <c r="L507" s="90">
        <v>25</v>
      </c>
      <c r="M507" s="51">
        <f>VLOOKUP(A:A,'[1]Příloha k protokolu'!$F:$J,5,0)</f>
        <v>25</v>
      </c>
      <c r="N507" s="62" t="s">
        <v>16543</v>
      </c>
      <c r="O507" s="52" t="s">
        <v>16544</v>
      </c>
      <c r="P507" s="52">
        <v>2540</v>
      </c>
      <c r="Q507" s="52">
        <v>5</v>
      </c>
      <c r="R507" s="52" t="s">
        <v>15624</v>
      </c>
      <c r="S507" s="49" t="s">
        <v>21333</v>
      </c>
      <c r="V507" s="50" t="s">
        <v>17381</v>
      </c>
      <c r="W507" s="50" t="s">
        <v>15624</v>
      </c>
      <c r="X507" s="50" t="s">
        <v>14740</v>
      </c>
      <c r="Y507" s="70" t="s">
        <v>17320</v>
      </c>
      <c r="Z507" s="53">
        <v>14100</v>
      </c>
    </row>
    <row r="508" spans="1:26" s="49" customFormat="1" x14ac:dyDescent="0.25">
      <c r="A508" s="73">
        <v>600036715</v>
      </c>
      <c r="B508" s="73">
        <f t="shared" si="21"/>
        <v>600036715</v>
      </c>
      <c r="C508" s="73" t="s">
        <v>16545</v>
      </c>
      <c r="D508" s="68">
        <v>1</v>
      </c>
      <c r="E508" s="48">
        <f t="shared" si="22"/>
        <v>61384771</v>
      </c>
      <c r="F508" s="57" t="s">
        <v>9</v>
      </c>
      <c r="G508" s="57" t="s">
        <v>15621</v>
      </c>
      <c r="H508" s="51">
        <v>50</v>
      </c>
      <c r="I508" s="51" t="s">
        <v>17309</v>
      </c>
      <c r="J508" s="69">
        <v>27.49</v>
      </c>
      <c r="K508" s="69">
        <f t="shared" si="23"/>
        <v>1374.5</v>
      </c>
      <c r="L508" s="90">
        <v>50</v>
      </c>
      <c r="M508" s="51">
        <f>VLOOKUP(A:A,'[1]Příloha k protokolu'!$F:$J,5,0)</f>
        <v>0</v>
      </c>
      <c r="N508" s="62" t="s">
        <v>16546</v>
      </c>
      <c r="O508" s="52" t="s">
        <v>69</v>
      </c>
      <c r="P508" s="52">
        <v>1309</v>
      </c>
      <c r="Q508" s="52">
        <v>6</v>
      </c>
      <c r="R508" s="52" t="s">
        <v>15624</v>
      </c>
      <c r="S508" s="49" t="s">
        <v>21333</v>
      </c>
      <c r="V508" s="50" t="s">
        <v>17381</v>
      </c>
      <c r="W508" s="50" t="s">
        <v>15624</v>
      </c>
      <c r="X508" s="50" t="s">
        <v>14740</v>
      </c>
      <c r="Y508" s="70" t="s">
        <v>17320</v>
      </c>
      <c r="Z508" s="53">
        <v>14200</v>
      </c>
    </row>
    <row r="509" spans="1:26" s="49" customFormat="1" x14ac:dyDescent="0.25">
      <c r="A509" s="73">
        <v>600036740</v>
      </c>
      <c r="B509" s="73">
        <f t="shared" si="21"/>
        <v>600036740</v>
      </c>
      <c r="C509" s="73" t="s">
        <v>16547</v>
      </c>
      <c r="D509" s="68">
        <v>1</v>
      </c>
      <c r="E509" s="48">
        <f t="shared" si="22"/>
        <v>61384658</v>
      </c>
      <c r="F509" s="57" t="s">
        <v>9</v>
      </c>
      <c r="G509" s="57" t="s">
        <v>15621</v>
      </c>
      <c r="H509" s="51">
        <v>0</v>
      </c>
      <c r="I509" s="51" t="s">
        <v>17309</v>
      </c>
      <c r="J509" s="69">
        <v>27.49</v>
      </c>
      <c r="K509" s="69">
        <f t="shared" si="23"/>
        <v>0</v>
      </c>
      <c r="L509" s="90">
        <v>75</v>
      </c>
      <c r="M509" s="51">
        <f>VLOOKUP(A:A,'[1]Příloha k protokolu'!$F:$J,5,0)</f>
        <v>75</v>
      </c>
      <c r="N509" s="62" t="s">
        <v>16548</v>
      </c>
      <c r="O509" s="52" t="s">
        <v>16549</v>
      </c>
      <c r="P509" s="52">
        <v>526</v>
      </c>
      <c r="Q509" s="52">
        <v>14</v>
      </c>
      <c r="R509" s="52" t="s">
        <v>15624</v>
      </c>
      <c r="S509" s="49" t="s">
        <v>21333</v>
      </c>
      <c r="V509" s="50" t="s">
        <v>17381</v>
      </c>
      <c r="W509" s="50" t="s">
        <v>15624</v>
      </c>
      <c r="X509" s="50" t="s">
        <v>14740</v>
      </c>
      <c r="Y509" s="70" t="s">
        <v>17320</v>
      </c>
      <c r="Z509" s="53">
        <v>14000</v>
      </c>
    </row>
    <row r="510" spans="1:26" s="49" customFormat="1" x14ac:dyDescent="0.25">
      <c r="A510" s="73">
        <v>600036766</v>
      </c>
      <c r="B510" s="73">
        <f t="shared" si="21"/>
        <v>600036766</v>
      </c>
      <c r="C510" s="73" t="s">
        <v>16550</v>
      </c>
      <c r="D510" s="68">
        <v>1</v>
      </c>
      <c r="E510" s="48">
        <f t="shared" si="22"/>
        <v>61384526</v>
      </c>
      <c r="F510" s="57" t="s">
        <v>9</v>
      </c>
      <c r="G510" s="57" t="s">
        <v>15621</v>
      </c>
      <c r="H510" s="51">
        <v>0</v>
      </c>
      <c r="I510" s="51" t="s">
        <v>17309</v>
      </c>
      <c r="J510" s="69">
        <v>27.49</v>
      </c>
      <c r="K510" s="69">
        <f t="shared" si="23"/>
        <v>0</v>
      </c>
      <c r="L510" s="90">
        <v>50</v>
      </c>
      <c r="M510" s="51">
        <f>VLOOKUP(A:A,'[1]Příloha k protokolu'!$F:$J,5,0)</f>
        <v>50</v>
      </c>
      <c r="N510" s="62" t="s">
        <v>16551</v>
      </c>
      <c r="O510" s="52" t="s">
        <v>16552</v>
      </c>
      <c r="P510" s="52">
        <v>2923</v>
      </c>
      <c r="Q510" s="52">
        <v>3</v>
      </c>
      <c r="R510" s="52" t="s">
        <v>15624</v>
      </c>
      <c r="S510" s="49" t="s">
        <v>21333</v>
      </c>
      <c r="V510" s="50" t="s">
        <v>17381</v>
      </c>
      <c r="W510" s="50" t="s">
        <v>15624</v>
      </c>
      <c r="X510" s="50" t="s">
        <v>14740</v>
      </c>
      <c r="Y510" s="70" t="s">
        <v>17320</v>
      </c>
      <c r="Z510" s="53">
        <v>14100</v>
      </c>
    </row>
    <row r="511" spans="1:26" s="49" customFormat="1" x14ac:dyDescent="0.25">
      <c r="A511" s="73">
        <v>600036910</v>
      </c>
      <c r="B511" s="73">
        <f t="shared" si="21"/>
        <v>600036910</v>
      </c>
      <c r="C511" s="73" t="s">
        <v>16553</v>
      </c>
      <c r="D511" s="68">
        <v>1</v>
      </c>
      <c r="E511" s="48">
        <f t="shared" si="22"/>
        <v>61386448</v>
      </c>
      <c r="F511" s="57" t="s">
        <v>9</v>
      </c>
      <c r="G511" s="57" t="s">
        <v>15621</v>
      </c>
      <c r="H511" s="51">
        <v>75</v>
      </c>
      <c r="I511" s="51" t="s">
        <v>17309</v>
      </c>
      <c r="J511" s="69">
        <v>27.49</v>
      </c>
      <c r="K511" s="69">
        <f t="shared" si="23"/>
        <v>2061.75</v>
      </c>
      <c r="L511" s="90">
        <v>75</v>
      </c>
      <c r="M511" s="51">
        <f>VLOOKUP(A:A,'[1]Příloha k protokolu'!$F:$J,5,0)</f>
        <v>0</v>
      </c>
      <c r="N511" s="62" t="s">
        <v>16554</v>
      </c>
      <c r="O511" s="52" t="s">
        <v>70</v>
      </c>
      <c r="P511" s="52">
        <v>1592</v>
      </c>
      <c r="Q511" s="52">
        <v>4</v>
      </c>
      <c r="R511" s="52" t="s">
        <v>15624</v>
      </c>
      <c r="S511" s="49" t="s">
        <v>21333</v>
      </c>
      <c r="V511" s="50" t="s">
        <v>17381</v>
      </c>
      <c r="W511" s="50" t="s">
        <v>15624</v>
      </c>
      <c r="X511" s="50" t="s">
        <v>14740</v>
      </c>
      <c r="Y511" s="70" t="s">
        <v>17320</v>
      </c>
      <c r="Z511" s="53">
        <v>14700</v>
      </c>
    </row>
    <row r="512" spans="1:26" s="49" customFormat="1" ht="30" x14ac:dyDescent="0.25">
      <c r="A512" s="73">
        <v>600037037</v>
      </c>
      <c r="B512" s="73">
        <f t="shared" si="21"/>
        <v>600037037</v>
      </c>
      <c r="C512" s="73" t="s">
        <v>16555</v>
      </c>
      <c r="D512" s="68">
        <v>1</v>
      </c>
      <c r="E512" s="48">
        <f t="shared" si="22"/>
        <v>47611413</v>
      </c>
      <c r="F512" s="57" t="s">
        <v>9</v>
      </c>
      <c r="G512" s="57" t="s">
        <v>15621</v>
      </c>
      <c r="H512" s="51">
        <v>675</v>
      </c>
      <c r="I512" s="51" t="s">
        <v>17309</v>
      </c>
      <c r="J512" s="69">
        <v>27.49</v>
      </c>
      <c r="K512" s="69">
        <f t="shared" si="23"/>
        <v>18555.75</v>
      </c>
      <c r="L512" s="90">
        <v>675</v>
      </c>
      <c r="M512" s="51">
        <f>VLOOKUP(A:A,'[1]Příloha k protokolu'!$F:$J,5,0)</f>
        <v>0</v>
      </c>
      <c r="N512" s="62" t="s">
        <v>16556</v>
      </c>
      <c r="O512" s="52" t="s">
        <v>71</v>
      </c>
      <c r="P512" s="52">
        <v>1003</v>
      </c>
      <c r="Q512" s="52" t="s">
        <v>16557</v>
      </c>
      <c r="R512" s="52" t="s">
        <v>15624</v>
      </c>
      <c r="S512" s="49" t="s">
        <v>21333</v>
      </c>
      <c r="V512" s="50" t="s">
        <v>17381</v>
      </c>
      <c r="W512" s="50" t="s">
        <v>15624</v>
      </c>
      <c r="X512" s="50" t="s">
        <v>14740</v>
      </c>
      <c r="Y512" s="70" t="s">
        <v>17320</v>
      </c>
      <c r="Z512" s="53">
        <v>14700</v>
      </c>
    </row>
    <row r="513" spans="1:26" s="49" customFormat="1" x14ac:dyDescent="0.25">
      <c r="A513" s="73">
        <v>600037053</v>
      </c>
      <c r="B513" s="73">
        <f t="shared" si="21"/>
        <v>600037053</v>
      </c>
      <c r="C513" s="73" t="s">
        <v>16558</v>
      </c>
      <c r="D513" s="68">
        <v>1</v>
      </c>
      <c r="E513" s="48">
        <f t="shared" si="22"/>
        <v>45242810</v>
      </c>
      <c r="F513" s="57" t="s">
        <v>9</v>
      </c>
      <c r="G513" s="57" t="s">
        <v>15621</v>
      </c>
      <c r="H513" s="51">
        <v>0</v>
      </c>
      <c r="I513" s="51" t="s">
        <v>17320</v>
      </c>
      <c r="J513" s="69">
        <v>27.49</v>
      </c>
      <c r="K513" s="69">
        <f t="shared" si="23"/>
        <v>0</v>
      </c>
      <c r="L513" s="90">
        <v>0</v>
      </c>
      <c r="M513" s="51"/>
      <c r="N513" s="62" t="s">
        <v>16559</v>
      </c>
      <c r="O513" s="52" t="s">
        <v>16560</v>
      </c>
      <c r="P513" s="52">
        <v>1246</v>
      </c>
      <c r="Q513" s="52">
        <v>1</v>
      </c>
      <c r="R513" s="52" t="s">
        <v>15624</v>
      </c>
      <c r="S513" s="49" t="s">
        <v>21333</v>
      </c>
      <c r="V513" s="50" t="s">
        <v>17381</v>
      </c>
      <c r="W513" s="50" t="s">
        <v>15624</v>
      </c>
      <c r="X513" s="50" t="s">
        <v>14740</v>
      </c>
      <c r="Y513" s="70">
        <v>44340</v>
      </c>
      <c r="Z513" s="53">
        <v>14000</v>
      </c>
    </row>
    <row r="514" spans="1:26" s="49" customFormat="1" x14ac:dyDescent="0.25">
      <c r="A514" s="73">
        <v>600037061</v>
      </c>
      <c r="B514" s="73">
        <f t="shared" si="21"/>
        <v>600037061</v>
      </c>
      <c r="C514" s="73" t="s">
        <v>16561</v>
      </c>
      <c r="D514" s="68">
        <v>1</v>
      </c>
      <c r="E514" s="48">
        <f t="shared" si="22"/>
        <v>61384216</v>
      </c>
      <c r="F514" s="57" t="s">
        <v>9</v>
      </c>
      <c r="G514" s="57" t="s">
        <v>15621</v>
      </c>
      <c r="H514" s="51">
        <v>1300</v>
      </c>
      <c r="I514" s="51" t="s">
        <v>17309</v>
      </c>
      <c r="J514" s="69">
        <v>27.49</v>
      </c>
      <c r="K514" s="69">
        <f t="shared" si="23"/>
        <v>35737</v>
      </c>
      <c r="L514" s="90">
        <v>1300</v>
      </c>
      <c r="M514" s="51">
        <f>VLOOKUP(A:A,'[1]Příloha k protokolu'!$F:$J,5,0)</f>
        <v>0</v>
      </c>
      <c r="N514" s="62" t="s">
        <v>16562</v>
      </c>
      <c r="O514" s="52" t="s">
        <v>16508</v>
      </c>
      <c r="P514" s="52">
        <v>1100</v>
      </c>
      <c r="Q514" s="52">
        <v>16</v>
      </c>
      <c r="R514" s="52" t="s">
        <v>15624</v>
      </c>
      <c r="S514" s="49" t="s">
        <v>21333</v>
      </c>
      <c r="V514" s="50" t="s">
        <v>17381</v>
      </c>
      <c r="W514" s="50" t="s">
        <v>15624</v>
      </c>
      <c r="X514" s="50" t="s">
        <v>14740</v>
      </c>
      <c r="Y514" s="70" t="s">
        <v>17320</v>
      </c>
      <c r="Z514" s="53">
        <v>14200</v>
      </c>
    </row>
    <row r="515" spans="1:26" s="49" customFormat="1" x14ac:dyDescent="0.25">
      <c r="A515" s="73">
        <v>600037096</v>
      </c>
      <c r="B515" s="73">
        <f t="shared" si="21"/>
        <v>600037096</v>
      </c>
      <c r="C515" s="73" t="s">
        <v>16563</v>
      </c>
      <c r="D515" s="68">
        <v>1</v>
      </c>
      <c r="E515" s="48">
        <f t="shared" si="22"/>
        <v>47611642</v>
      </c>
      <c r="F515" s="57" t="s">
        <v>9</v>
      </c>
      <c r="G515" s="57" t="s">
        <v>15621</v>
      </c>
      <c r="H515" s="51">
        <v>1125</v>
      </c>
      <c r="I515" s="51" t="s">
        <v>17309</v>
      </c>
      <c r="J515" s="69">
        <v>27.49</v>
      </c>
      <c r="K515" s="69">
        <f t="shared" si="23"/>
        <v>30926.25</v>
      </c>
      <c r="L515" s="90">
        <v>1125</v>
      </c>
      <c r="M515" s="51">
        <f>VLOOKUP(A:A,'[1]Příloha k protokolu'!$F:$J,5,0)</f>
        <v>0</v>
      </c>
      <c r="N515" s="62" t="s">
        <v>16564</v>
      </c>
      <c r="O515" s="52" t="s">
        <v>72</v>
      </c>
      <c r="P515" s="52">
        <v>1320</v>
      </c>
      <c r="Q515" s="52">
        <v>2</v>
      </c>
      <c r="R515" s="52" t="s">
        <v>15624</v>
      </c>
      <c r="S515" s="49" t="s">
        <v>21333</v>
      </c>
      <c r="V515" s="50" t="s">
        <v>17381</v>
      </c>
      <c r="W515" s="50" t="s">
        <v>15624</v>
      </c>
      <c r="X515" s="50" t="s">
        <v>14740</v>
      </c>
      <c r="Y515" s="70" t="s">
        <v>17320</v>
      </c>
      <c r="Z515" s="53">
        <v>14200</v>
      </c>
    </row>
    <row r="516" spans="1:26" s="49" customFormat="1" ht="30" x14ac:dyDescent="0.25">
      <c r="A516" s="73">
        <v>600037142</v>
      </c>
      <c r="B516" s="73">
        <f t="shared" ref="B516:B579" si="24">A516/1</f>
        <v>600037142</v>
      </c>
      <c r="C516" s="73" t="s">
        <v>16565</v>
      </c>
      <c r="D516" s="68">
        <v>1</v>
      </c>
      <c r="E516" s="48">
        <f t="shared" ref="E516:E579" si="25">C516/1</f>
        <v>60435917</v>
      </c>
      <c r="F516" s="57" t="s">
        <v>9</v>
      </c>
      <c r="G516" s="57" t="s">
        <v>15621</v>
      </c>
      <c r="H516" s="51">
        <v>0</v>
      </c>
      <c r="I516" s="51" t="s">
        <v>17320</v>
      </c>
      <c r="J516" s="69">
        <v>27.49</v>
      </c>
      <c r="K516" s="69">
        <f t="shared" ref="K516:K579" si="26">H516*J516</f>
        <v>0</v>
      </c>
      <c r="L516" s="90">
        <v>0</v>
      </c>
      <c r="M516" s="51"/>
      <c r="N516" s="62" t="s">
        <v>16566</v>
      </c>
      <c r="O516" s="52" t="s">
        <v>16567</v>
      </c>
      <c r="P516" s="52">
        <v>1166</v>
      </c>
      <c r="Q516" s="52">
        <v>3</v>
      </c>
      <c r="R516" s="52" t="s">
        <v>15624</v>
      </c>
      <c r="S516" s="49" t="s">
        <v>21333</v>
      </c>
      <c r="V516" s="50" t="s">
        <v>17381</v>
      </c>
      <c r="W516" s="50" t="s">
        <v>15624</v>
      </c>
      <c r="X516" s="50" t="s">
        <v>14740</v>
      </c>
      <c r="Y516" s="70">
        <v>44340</v>
      </c>
      <c r="Z516" s="53">
        <v>14200</v>
      </c>
    </row>
    <row r="517" spans="1:26" s="49" customFormat="1" ht="30" x14ac:dyDescent="0.25">
      <c r="A517" s="73">
        <v>600037151</v>
      </c>
      <c r="B517" s="73">
        <f t="shared" si="24"/>
        <v>600037151</v>
      </c>
      <c r="C517" s="73" t="s">
        <v>16568</v>
      </c>
      <c r="D517" s="68">
        <v>1</v>
      </c>
      <c r="E517" s="48">
        <f t="shared" si="25"/>
        <v>60436221</v>
      </c>
      <c r="F517" s="57" t="s">
        <v>9</v>
      </c>
      <c r="G517" s="57" t="s">
        <v>15621</v>
      </c>
      <c r="H517" s="51">
        <v>1200</v>
      </c>
      <c r="I517" s="51" t="s">
        <v>17309</v>
      </c>
      <c r="J517" s="69">
        <v>27.49</v>
      </c>
      <c r="K517" s="69">
        <f t="shared" si="26"/>
        <v>32988</v>
      </c>
      <c r="L517" s="90">
        <v>1200</v>
      </c>
      <c r="M517" s="51">
        <f>VLOOKUP(A:A,'[1]Příloha k protokolu'!$F:$J,5,0)</f>
        <v>0</v>
      </c>
      <c r="N517" s="62" t="s">
        <v>16569</v>
      </c>
      <c r="O517" s="52" t="s">
        <v>16570</v>
      </c>
      <c r="P517" s="52">
        <v>1100</v>
      </c>
      <c r="Q517" s="52">
        <v>14</v>
      </c>
      <c r="R517" s="52" t="s">
        <v>15624</v>
      </c>
      <c r="S517" s="49" t="s">
        <v>21333</v>
      </c>
      <c r="V517" s="50" t="s">
        <v>17381</v>
      </c>
      <c r="W517" s="50" t="s">
        <v>15624</v>
      </c>
      <c r="X517" s="50" t="s">
        <v>14740</v>
      </c>
      <c r="Y517" s="70" t="s">
        <v>17320</v>
      </c>
      <c r="Z517" s="53">
        <v>14000</v>
      </c>
    </row>
    <row r="518" spans="1:26" s="49" customFormat="1" x14ac:dyDescent="0.25">
      <c r="A518" s="73">
        <v>600037169</v>
      </c>
      <c r="B518" s="73">
        <f t="shared" si="24"/>
        <v>600037169</v>
      </c>
      <c r="C518" s="73" t="s">
        <v>16571</v>
      </c>
      <c r="D518" s="68">
        <v>1</v>
      </c>
      <c r="E518" s="48">
        <f t="shared" si="25"/>
        <v>61384704</v>
      </c>
      <c r="F518" s="57" t="s">
        <v>9</v>
      </c>
      <c r="G518" s="57" t="s">
        <v>15621</v>
      </c>
      <c r="H518" s="51">
        <v>800</v>
      </c>
      <c r="I518" s="51" t="s">
        <v>17309</v>
      </c>
      <c r="J518" s="69">
        <v>27.49</v>
      </c>
      <c r="K518" s="69">
        <f t="shared" si="26"/>
        <v>21992</v>
      </c>
      <c r="L518" s="90">
        <v>800</v>
      </c>
      <c r="M518" s="51">
        <f>VLOOKUP(A:A,'[1]Příloha k protokolu'!$F:$J,5,0)</f>
        <v>0</v>
      </c>
      <c r="N518" s="62" t="s">
        <v>16572</v>
      </c>
      <c r="O518" s="52" t="s">
        <v>16573</v>
      </c>
      <c r="P518" s="52">
        <v>2700</v>
      </c>
      <c r="Q518" s="52">
        <v>54</v>
      </c>
      <c r="R518" s="52" t="s">
        <v>15624</v>
      </c>
      <c r="S518" s="49" t="s">
        <v>21333</v>
      </c>
      <c r="V518" s="50" t="s">
        <v>17381</v>
      </c>
      <c r="W518" s="50" t="s">
        <v>15624</v>
      </c>
      <c r="X518" s="50" t="s">
        <v>14740</v>
      </c>
      <c r="Y518" s="70" t="s">
        <v>17320</v>
      </c>
      <c r="Z518" s="53">
        <v>14100</v>
      </c>
    </row>
    <row r="519" spans="1:26" s="49" customFormat="1" x14ac:dyDescent="0.25">
      <c r="A519" s="73">
        <v>600037177</v>
      </c>
      <c r="B519" s="73">
        <f t="shared" si="24"/>
        <v>600037177</v>
      </c>
      <c r="C519" s="73" t="s">
        <v>16574</v>
      </c>
      <c r="D519" s="68">
        <v>1</v>
      </c>
      <c r="E519" s="48">
        <f t="shared" si="25"/>
        <v>61386201</v>
      </c>
      <c r="F519" s="57" t="s">
        <v>9</v>
      </c>
      <c r="G519" s="57" t="s">
        <v>15621</v>
      </c>
      <c r="H519" s="51">
        <v>0</v>
      </c>
      <c r="I519" s="51" t="s">
        <v>17320</v>
      </c>
      <c r="J519" s="69">
        <v>27.49</v>
      </c>
      <c r="K519" s="69">
        <f t="shared" si="26"/>
        <v>0</v>
      </c>
      <c r="L519" s="90">
        <v>0</v>
      </c>
      <c r="M519" s="51"/>
      <c r="N519" s="62" t="s">
        <v>16575</v>
      </c>
      <c r="O519" s="52" t="s">
        <v>16576</v>
      </c>
      <c r="P519" s="52">
        <v>724</v>
      </c>
      <c r="Q519" s="52">
        <v>2</v>
      </c>
      <c r="R519" s="52" t="s">
        <v>15624</v>
      </c>
      <c r="S519" s="49" t="s">
        <v>21333</v>
      </c>
      <c r="V519" s="50" t="s">
        <v>17381</v>
      </c>
      <c r="W519" s="50" t="s">
        <v>15624</v>
      </c>
      <c r="X519" s="50" t="s">
        <v>14740</v>
      </c>
      <c r="Y519" s="70">
        <v>44340</v>
      </c>
      <c r="Z519" s="53">
        <v>14000</v>
      </c>
    </row>
    <row r="520" spans="1:26" s="49" customFormat="1" x14ac:dyDescent="0.25">
      <c r="A520" s="73">
        <v>600037193</v>
      </c>
      <c r="B520" s="73">
        <f t="shared" si="24"/>
        <v>600037193</v>
      </c>
      <c r="C520" s="73" t="s">
        <v>16577</v>
      </c>
      <c r="D520" s="68">
        <v>1</v>
      </c>
      <c r="E520" s="48">
        <f t="shared" si="25"/>
        <v>60435348</v>
      </c>
      <c r="F520" s="57" t="s">
        <v>9</v>
      </c>
      <c r="G520" s="57" t="s">
        <v>15621</v>
      </c>
      <c r="H520" s="51">
        <v>0</v>
      </c>
      <c r="I520" s="51" t="s">
        <v>17320</v>
      </c>
      <c r="J520" s="69">
        <v>27.49</v>
      </c>
      <c r="K520" s="69">
        <f t="shared" si="26"/>
        <v>0</v>
      </c>
      <c r="L520" s="90">
        <v>0</v>
      </c>
      <c r="M520" s="51"/>
      <c r="N520" s="62" t="s">
        <v>16578</v>
      </c>
      <c r="O520" s="52" t="s">
        <v>16579</v>
      </c>
      <c r="P520" s="52">
        <v>1000</v>
      </c>
      <c r="Q520" s="52">
        <v>2</v>
      </c>
      <c r="R520" s="52" t="s">
        <v>15624</v>
      </c>
      <c r="S520" s="49" t="s">
        <v>21333</v>
      </c>
      <c r="V520" s="50" t="s">
        <v>17381</v>
      </c>
      <c r="W520" s="50" t="s">
        <v>15624</v>
      </c>
      <c r="X520" s="50" t="s">
        <v>14740</v>
      </c>
      <c r="Y520" s="70">
        <v>44340</v>
      </c>
      <c r="Z520" s="53">
        <v>14000</v>
      </c>
    </row>
    <row r="521" spans="1:26" s="49" customFormat="1" ht="30" x14ac:dyDescent="0.25">
      <c r="A521" s="73">
        <v>600037207</v>
      </c>
      <c r="B521" s="73">
        <f t="shared" si="24"/>
        <v>600037207</v>
      </c>
      <c r="C521" s="73" t="s">
        <v>16580</v>
      </c>
      <c r="D521" s="68">
        <v>1</v>
      </c>
      <c r="E521" s="48">
        <f t="shared" si="25"/>
        <v>60435909</v>
      </c>
      <c r="F521" s="57" t="s">
        <v>9</v>
      </c>
      <c r="G521" s="57" t="s">
        <v>15621</v>
      </c>
      <c r="H521" s="51">
        <v>0</v>
      </c>
      <c r="I521" s="51" t="s">
        <v>17320</v>
      </c>
      <c r="J521" s="69">
        <v>27.49</v>
      </c>
      <c r="K521" s="69">
        <f t="shared" si="26"/>
        <v>0</v>
      </c>
      <c r="L521" s="90">
        <v>0</v>
      </c>
      <c r="M521" s="51"/>
      <c r="N521" s="62" t="s">
        <v>16581</v>
      </c>
      <c r="O521" s="52" t="s">
        <v>16582</v>
      </c>
      <c r="P521" s="52">
        <v>1393</v>
      </c>
      <c r="Q521" s="52">
        <v>13</v>
      </c>
      <c r="R521" s="52" t="s">
        <v>15624</v>
      </c>
      <c r="S521" s="49" t="s">
        <v>21333</v>
      </c>
      <c r="V521" s="50" t="s">
        <v>17381</v>
      </c>
      <c r="W521" s="50" t="s">
        <v>15624</v>
      </c>
      <c r="X521" s="50" t="s">
        <v>14740</v>
      </c>
      <c r="Y521" s="70">
        <v>44340</v>
      </c>
      <c r="Z521" s="53">
        <v>14000</v>
      </c>
    </row>
    <row r="522" spans="1:26" s="49" customFormat="1" x14ac:dyDescent="0.25">
      <c r="A522" s="73">
        <v>600037215</v>
      </c>
      <c r="B522" s="73">
        <f t="shared" si="24"/>
        <v>600037215</v>
      </c>
      <c r="C522" s="73" t="s">
        <v>16583</v>
      </c>
      <c r="D522" s="68">
        <v>1</v>
      </c>
      <c r="E522" s="48">
        <f t="shared" si="25"/>
        <v>61384828</v>
      </c>
      <c r="F522" s="57" t="s">
        <v>9</v>
      </c>
      <c r="G522" s="57" t="s">
        <v>15621</v>
      </c>
      <c r="H522" s="51">
        <v>1425</v>
      </c>
      <c r="I522" s="51" t="s">
        <v>17309</v>
      </c>
      <c r="J522" s="69">
        <v>27.49</v>
      </c>
      <c r="K522" s="69">
        <f t="shared" si="26"/>
        <v>39173.25</v>
      </c>
      <c r="L522" s="90">
        <v>1425</v>
      </c>
      <c r="M522" s="51">
        <f>VLOOKUP(A:A,'[1]Příloha k protokolu'!$F:$J,5,0)</f>
        <v>0</v>
      </c>
      <c r="N522" s="62" t="s">
        <v>16584</v>
      </c>
      <c r="O522" s="52" t="s">
        <v>16585</v>
      </c>
      <c r="P522" s="52">
        <v>1750</v>
      </c>
      <c r="Q522" s="52">
        <v>10</v>
      </c>
      <c r="R522" s="52" t="s">
        <v>15624</v>
      </c>
      <c r="S522" s="49" t="s">
        <v>21333</v>
      </c>
      <c r="V522" s="50" t="s">
        <v>17381</v>
      </c>
      <c r="W522" s="50" t="s">
        <v>15624</v>
      </c>
      <c r="X522" s="50" t="s">
        <v>14740</v>
      </c>
      <c r="Y522" s="70" t="s">
        <v>17320</v>
      </c>
      <c r="Z522" s="53">
        <v>14100</v>
      </c>
    </row>
    <row r="523" spans="1:26" s="49" customFormat="1" x14ac:dyDescent="0.25">
      <c r="A523" s="73">
        <v>600037266</v>
      </c>
      <c r="B523" s="73">
        <f t="shared" si="24"/>
        <v>600037266</v>
      </c>
      <c r="C523" s="73" t="s">
        <v>16586</v>
      </c>
      <c r="D523" s="68">
        <v>1</v>
      </c>
      <c r="E523" s="48">
        <f t="shared" si="25"/>
        <v>60435674</v>
      </c>
      <c r="F523" s="57" t="s">
        <v>9</v>
      </c>
      <c r="G523" s="57" t="s">
        <v>15621</v>
      </c>
      <c r="H523" s="51">
        <v>0</v>
      </c>
      <c r="I523" s="51" t="s">
        <v>17320</v>
      </c>
      <c r="J523" s="69">
        <v>27.49</v>
      </c>
      <c r="K523" s="69">
        <f t="shared" si="26"/>
        <v>0</v>
      </c>
      <c r="L523" s="90">
        <v>0</v>
      </c>
      <c r="M523" s="51"/>
      <c r="N523" s="62" t="s">
        <v>16587</v>
      </c>
      <c r="O523" s="52" t="s">
        <v>16474</v>
      </c>
      <c r="P523" s="52">
        <v>1366</v>
      </c>
      <c r="Q523" s="52">
        <v>49</v>
      </c>
      <c r="R523" s="52" t="s">
        <v>15624</v>
      </c>
      <c r="S523" s="49" t="s">
        <v>21333</v>
      </c>
      <c r="V523" s="50" t="s">
        <v>17381</v>
      </c>
      <c r="W523" s="50" t="s">
        <v>15624</v>
      </c>
      <c r="X523" s="50" t="s">
        <v>14740</v>
      </c>
      <c r="Y523" s="70">
        <v>44340</v>
      </c>
      <c r="Z523" s="53">
        <v>14000</v>
      </c>
    </row>
    <row r="524" spans="1:26" s="49" customFormat="1" x14ac:dyDescent="0.25">
      <c r="A524" s="73">
        <v>600037321</v>
      </c>
      <c r="B524" s="73">
        <f t="shared" si="24"/>
        <v>600037321</v>
      </c>
      <c r="C524" s="73" t="s">
        <v>16588</v>
      </c>
      <c r="D524" s="68">
        <v>1</v>
      </c>
      <c r="E524" s="48">
        <f t="shared" si="25"/>
        <v>47611456</v>
      </c>
      <c r="F524" s="57" t="s">
        <v>9</v>
      </c>
      <c r="G524" s="57" t="s">
        <v>15621</v>
      </c>
      <c r="H524" s="51">
        <v>900</v>
      </c>
      <c r="I524" s="51" t="s">
        <v>17309</v>
      </c>
      <c r="J524" s="69">
        <v>27.49</v>
      </c>
      <c r="K524" s="69">
        <f t="shared" si="26"/>
        <v>24741</v>
      </c>
      <c r="L524" s="90">
        <v>900</v>
      </c>
      <c r="M524" s="51">
        <f>VLOOKUP(A:A,'[1]Příloha k protokolu'!$F:$J,5,0)</f>
        <v>0</v>
      </c>
      <c r="N524" s="62" t="s">
        <v>16589</v>
      </c>
      <c r="O524" s="52" t="s">
        <v>58</v>
      </c>
      <c r="P524" s="52">
        <v>421</v>
      </c>
      <c r="Q524" s="52">
        <v>45</v>
      </c>
      <c r="R524" s="52" t="s">
        <v>15624</v>
      </c>
      <c r="S524" s="49" t="s">
        <v>21333</v>
      </c>
      <c r="V524" s="50" t="s">
        <v>17381</v>
      </c>
      <c r="W524" s="50" t="s">
        <v>15624</v>
      </c>
      <c r="X524" s="50" t="s">
        <v>14740</v>
      </c>
      <c r="Y524" s="70" t="s">
        <v>17320</v>
      </c>
      <c r="Z524" s="53">
        <v>14000</v>
      </c>
    </row>
    <row r="525" spans="1:26" s="49" customFormat="1" x14ac:dyDescent="0.25">
      <c r="A525" s="73">
        <v>600037347</v>
      </c>
      <c r="B525" s="73">
        <f t="shared" si="24"/>
        <v>600037347</v>
      </c>
      <c r="C525" s="73" t="s">
        <v>16590</v>
      </c>
      <c r="D525" s="68">
        <v>1</v>
      </c>
      <c r="E525" s="48">
        <f t="shared" si="25"/>
        <v>61384518</v>
      </c>
      <c r="F525" s="57" t="s">
        <v>9</v>
      </c>
      <c r="G525" s="57" t="s">
        <v>15621</v>
      </c>
      <c r="H525" s="51">
        <v>825</v>
      </c>
      <c r="I525" s="51" t="s">
        <v>17309</v>
      </c>
      <c r="J525" s="69">
        <v>27.49</v>
      </c>
      <c r="K525" s="69">
        <f t="shared" si="26"/>
        <v>22679.25</v>
      </c>
      <c r="L525" s="90">
        <v>825</v>
      </c>
      <c r="M525" s="51">
        <f>VLOOKUP(A:A,'[1]Příloha k protokolu'!$F:$J,5,0)</f>
        <v>0</v>
      </c>
      <c r="N525" s="62" t="s">
        <v>16591</v>
      </c>
      <c r="O525" s="52" t="s">
        <v>16592</v>
      </c>
      <c r="P525" s="52">
        <v>1080</v>
      </c>
      <c r="Q525" s="52" t="s">
        <v>26</v>
      </c>
      <c r="R525" s="52" t="s">
        <v>15624</v>
      </c>
      <c r="S525" s="49" t="s">
        <v>21333</v>
      </c>
      <c r="V525" s="50" t="s">
        <v>17381</v>
      </c>
      <c r="W525" s="50" t="s">
        <v>15624</v>
      </c>
      <c r="X525" s="50" t="s">
        <v>14740</v>
      </c>
      <c r="Y525" s="70" t="s">
        <v>17320</v>
      </c>
      <c r="Z525" s="53">
        <v>14000</v>
      </c>
    </row>
    <row r="526" spans="1:26" s="49" customFormat="1" x14ac:dyDescent="0.25">
      <c r="A526" s="73">
        <v>600037355</v>
      </c>
      <c r="B526" s="73">
        <f t="shared" si="24"/>
        <v>600037355</v>
      </c>
      <c r="C526" s="73" t="s">
        <v>16593</v>
      </c>
      <c r="D526" s="68">
        <v>1</v>
      </c>
      <c r="E526" s="48">
        <f t="shared" si="25"/>
        <v>60435640</v>
      </c>
      <c r="F526" s="57" t="s">
        <v>9</v>
      </c>
      <c r="G526" s="57" t="s">
        <v>15621</v>
      </c>
      <c r="H526" s="51">
        <v>400</v>
      </c>
      <c r="I526" s="51" t="s">
        <v>17309</v>
      </c>
      <c r="J526" s="69">
        <v>27.49</v>
      </c>
      <c r="K526" s="69">
        <f t="shared" si="26"/>
        <v>10996</v>
      </c>
      <c r="L526" s="90">
        <v>400</v>
      </c>
      <c r="M526" s="51">
        <f>VLOOKUP(A:A,'[1]Příloha k protokolu'!$F:$J,5,0)</f>
        <v>0</v>
      </c>
      <c r="N526" s="62" t="s">
        <v>16594</v>
      </c>
      <c r="O526" s="52" t="s">
        <v>16595</v>
      </c>
      <c r="P526" s="52">
        <v>1593</v>
      </c>
      <c r="Q526" s="52">
        <v>2</v>
      </c>
      <c r="R526" s="52" t="s">
        <v>15624</v>
      </c>
      <c r="S526" s="49" t="s">
        <v>21333</v>
      </c>
      <c r="V526" s="50" t="s">
        <v>17381</v>
      </c>
      <c r="W526" s="50" t="s">
        <v>15624</v>
      </c>
      <c r="X526" s="50" t="s">
        <v>14740</v>
      </c>
      <c r="Y526" s="70" t="s">
        <v>17320</v>
      </c>
      <c r="Z526" s="53">
        <v>14000</v>
      </c>
    </row>
    <row r="527" spans="1:26" s="49" customFormat="1" x14ac:dyDescent="0.25">
      <c r="A527" s="73">
        <v>600037461</v>
      </c>
      <c r="B527" s="73">
        <f t="shared" si="24"/>
        <v>600037461</v>
      </c>
      <c r="C527" s="73" t="s">
        <v>16596</v>
      </c>
      <c r="D527" s="68">
        <v>1</v>
      </c>
      <c r="E527" s="48">
        <f t="shared" si="25"/>
        <v>62931377</v>
      </c>
      <c r="F527" s="57" t="s">
        <v>9</v>
      </c>
      <c r="G527" s="57" t="s">
        <v>15621</v>
      </c>
      <c r="H527" s="51">
        <v>1425</v>
      </c>
      <c r="I527" s="51" t="s">
        <v>17309</v>
      </c>
      <c r="J527" s="69">
        <v>27.49</v>
      </c>
      <c r="K527" s="69">
        <f t="shared" si="26"/>
        <v>39173.25</v>
      </c>
      <c r="L527" s="90">
        <v>1425</v>
      </c>
      <c r="M527" s="51">
        <f>VLOOKUP(A:A,'[1]Příloha k protokolu'!$F:$J,5,0)</f>
        <v>0</v>
      </c>
      <c r="N527" s="62" t="s">
        <v>16597</v>
      </c>
      <c r="O527" s="52" t="s">
        <v>15777</v>
      </c>
      <c r="P527" s="52">
        <v>420</v>
      </c>
      <c r="Q527" s="52">
        <v>5</v>
      </c>
      <c r="R527" s="52" t="s">
        <v>15624</v>
      </c>
      <c r="S527" s="49" t="s">
        <v>21333</v>
      </c>
      <c r="V527" s="50" t="s">
        <v>17381</v>
      </c>
      <c r="W527" s="50" t="s">
        <v>15624</v>
      </c>
      <c r="X527" s="50" t="s">
        <v>14740</v>
      </c>
      <c r="Y527" s="70" t="s">
        <v>17320</v>
      </c>
      <c r="Z527" s="53">
        <v>14800</v>
      </c>
    </row>
    <row r="528" spans="1:26" s="49" customFormat="1" x14ac:dyDescent="0.25">
      <c r="A528" s="73">
        <v>600037479</v>
      </c>
      <c r="B528" s="73">
        <f t="shared" si="24"/>
        <v>600037479</v>
      </c>
      <c r="C528" s="73" t="s">
        <v>16598</v>
      </c>
      <c r="D528" s="68">
        <v>1</v>
      </c>
      <c r="E528" s="48">
        <f t="shared" si="25"/>
        <v>61384224</v>
      </c>
      <c r="F528" s="57" t="s">
        <v>9</v>
      </c>
      <c r="G528" s="57" t="s">
        <v>15621</v>
      </c>
      <c r="H528" s="51">
        <v>650</v>
      </c>
      <c r="I528" s="51" t="s">
        <v>17309</v>
      </c>
      <c r="J528" s="69">
        <v>27.49</v>
      </c>
      <c r="K528" s="69">
        <f t="shared" si="26"/>
        <v>17868.5</v>
      </c>
      <c r="L528" s="90">
        <v>650</v>
      </c>
      <c r="M528" s="51">
        <f>VLOOKUP(A:A,'[1]Příloha k protokolu'!$F:$J,5,0)</f>
        <v>0</v>
      </c>
      <c r="N528" s="62" t="s">
        <v>16599</v>
      </c>
      <c r="O528" s="52" t="s">
        <v>16600</v>
      </c>
      <c r="P528" s="52">
        <v>140</v>
      </c>
      <c r="Q528" s="52">
        <v>13</v>
      </c>
      <c r="R528" s="52" t="s">
        <v>15624</v>
      </c>
      <c r="S528" s="49" t="s">
        <v>21333</v>
      </c>
      <c r="V528" s="50" t="s">
        <v>17381</v>
      </c>
      <c r="W528" s="50" t="s">
        <v>15624</v>
      </c>
      <c r="X528" s="50" t="s">
        <v>14740</v>
      </c>
      <c r="Y528" s="70" t="s">
        <v>17320</v>
      </c>
      <c r="Z528" s="53">
        <v>14700</v>
      </c>
    </row>
    <row r="529" spans="1:26" s="49" customFormat="1" x14ac:dyDescent="0.25">
      <c r="A529" s="73">
        <v>600175782</v>
      </c>
      <c r="B529" s="73">
        <f t="shared" si="24"/>
        <v>600175782</v>
      </c>
      <c r="C529" s="73" t="s">
        <v>16601</v>
      </c>
      <c r="D529" s="68">
        <v>1</v>
      </c>
      <c r="E529" s="48">
        <f t="shared" si="25"/>
        <v>60446170</v>
      </c>
      <c r="F529" s="57" t="s">
        <v>9</v>
      </c>
      <c r="G529" s="57" t="s">
        <v>15621</v>
      </c>
      <c r="H529" s="51">
        <v>100</v>
      </c>
      <c r="I529" s="51" t="s">
        <v>17309</v>
      </c>
      <c r="J529" s="69">
        <v>27.49</v>
      </c>
      <c r="K529" s="69">
        <f t="shared" si="26"/>
        <v>2749</v>
      </c>
      <c r="L529" s="90">
        <v>100</v>
      </c>
      <c r="M529" s="51">
        <f>VLOOKUP(A:A,'[1]Příloha k protokolu'!$F:$J,5,0)</f>
        <v>0</v>
      </c>
      <c r="N529" s="62" t="s">
        <v>16602</v>
      </c>
      <c r="O529" s="52" t="s">
        <v>16530</v>
      </c>
      <c r="P529" s="52">
        <v>250</v>
      </c>
      <c r="Q529" s="52">
        <v>1</v>
      </c>
      <c r="R529" s="52" t="s">
        <v>15624</v>
      </c>
      <c r="S529" s="49" t="s">
        <v>21333</v>
      </c>
      <c r="V529" s="50" t="s">
        <v>17314</v>
      </c>
      <c r="W529" s="50" t="s">
        <v>15624</v>
      </c>
      <c r="X529" s="50" t="s">
        <v>14738</v>
      </c>
      <c r="Y529" s="70" t="s">
        <v>17320</v>
      </c>
      <c r="Z529" s="53">
        <v>14000</v>
      </c>
    </row>
    <row r="530" spans="1:26" s="49" customFormat="1" ht="30" x14ac:dyDescent="0.25">
      <c r="A530" s="73">
        <v>610350897</v>
      </c>
      <c r="B530" s="73">
        <f t="shared" si="24"/>
        <v>610350897</v>
      </c>
      <c r="C530" s="73" t="s">
        <v>16603</v>
      </c>
      <c r="D530" s="68">
        <v>1</v>
      </c>
      <c r="E530" s="48">
        <f t="shared" si="25"/>
        <v>60446714</v>
      </c>
      <c r="F530" s="57" t="s">
        <v>9</v>
      </c>
      <c r="G530" s="57" t="s">
        <v>15621</v>
      </c>
      <c r="H530" s="51">
        <v>0</v>
      </c>
      <c r="I530" s="51" t="s">
        <v>17309</v>
      </c>
      <c r="J530" s="69">
        <v>27.49</v>
      </c>
      <c r="K530" s="69">
        <f t="shared" si="26"/>
        <v>0</v>
      </c>
      <c r="L530" s="90">
        <v>50</v>
      </c>
      <c r="M530" s="51">
        <f>VLOOKUP(A:A,'[1]Příloha k protokolu'!$F:$J,5,0)</f>
        <v>50</v>
      </c>
      <c r="N530" s="62" t="s">
        <v>16604</v>
      </c>
      <c r="O530" s="52" t="s">
        <v>56</v>
      </c>
      <c r="P530" s="52">
        <v>800</v>
      </c>
      <c r="Q530" s="52"/>
      <c r="R530" s="52" t="s">
        <v>15624</v>
      </c>
      <c r="S530" s="49" t="s">
        <v>21333</v>
      </c>
      <c r="V530" s="50" t="s">
        <v>17314</v>
      </c>
      <c r="W530" s="50" t="s">
        <v>15624</v>
      </c>
      <c r="X530" s="50" t="s">
        <v>14738</v>
      </c>
      <c r="Y530" s="70" t="s">
        <v>17320</v>
      </c>
      <c r="Z530" s="53">
        <v>14000</v>
      </c>
    </row>
    <row r="531" spans="1:26" s="49" customFormat="1" x14ac:dyDescent="0.25">
      <c r="A531" s="73">
        <v>610380290</v>
      </c>
      <c r="B531" s="73">
        <f t="shared" si="24"/>
        <v>610380290</v>
      </c>
      <c r="C531" s="73" t="s">
        <v>16605</v>
      </c>
      <c r="D531" s="68">
        <v>1</v>
      </c>
      <c r="E531" s="48">
        <f t="shared" si="25"/>
        <v>25703773</v>
      </c>
      <c r="F531" s="57" t="s">
        <v>9</v>
      </c>
      <c r="G531" s="57" t="s">
        <v>15621</v>
      </c>
      <c r="H531" s="51">
        <v>0</v>
      </c>
      <c r="I531" s="51" t="s">
        <v>17309</v>
      </c>
      <c r="J531" s="69">
        <v>27.49</v>
      </c>
      <c r="K531" s="69">
        <f t="shared" si="26"/>
        <v>0</v>
      </c>
      <c r="L531" s="90">
        <v>50</v>
      </c>
      <c r="M531" s="51">
        <f>VLOOKUP(A:A,'[1]Příloha k protokolu'!$F:$J,5,0)</f>
        <v>50</v>
      </c>
      <c r="N531" s="62" t="s">
        <v>16606</v>
      </c>
      <c r="O531" s="52" t="s">
        <v>16607</v>
      </c>
      <c r="P531" s="52">
        <v>1285</v>
      </c>
      <c r="Q531" s="52">
        <v>14</v>
      </c>
      <c r="R531" s="52" t="s">
        <v>15624</v>
      </c>
      <c r="S531" s="49" t="s">
        <v>21334</v>
      </c>
      <c r="V531" s="50" t="s">
        <v>17314</v>
      </c>
      <c r="W531" s="50" t="s">
        <v>15624</v>
      </c>
      <c r="X531" s="50" t="s">
        <v>14742</v>
      </c>
      <c r="Y531" s="70" t="s">
        <v>17320</v>
      </c>
      <c r="Z531" s="53">
        <v>14200</v>
      </c>
    </row>
    <row r="532" spans="1:26" s="49" customFormat="1" x14ac:dyDescent="0.25">
      <c r="A532" s="73">
        <v>650004604</v>
      </c>
      <c r="B532" s="73">
        <f t="shared" si="24"/>
        <v>650004604</v>
      </c>
      <c r="C532" s="73" t="s">
        <v>16608</v>
      </c>
      <c r="D532" s="68">
        <v>1</v>
      </c>
      <c r="E532" s="48">
        <f t="shared" si="25"/>
        <v>25753487</v>
      </c>
      <c r="F532" s="57" t="s">
        <v>9</v>
      </c>
      <c r="G532" s="57" t="s">
        <v>15621</v>
      </c>
      <c r="H532" s="51">
        <v>75</v>
      </c>
      <c r="I532" s="51" t="s">
        <v>17309</v>
      </c>
      <c r="J532" s="69">
        <v>27.49</v>
      </c>
      <c r="K532" s="69">
        <f t="shared" si="26"/>
        <v>2061.75</v>
      </c>
      <c r="L532" s="90">
        <v>75</v>
      </c>
      <c r="M532" s="51">
        <f>VLOOKUP(A:A,'[1]Příloha k protokolu'!$F:$J,5,0)</f>
        <v>0</v>
      </c>
      <c r="N532" s="62" t="s">
        <v>16609</v>
      </c>
      <c r="O532" s="52" t="s">
        <v>16610</v>
      </c>
      <c r="P532" s="52">
        <v>1481</v>
      </c>
      <c r="Q532" s="52">
        <v>4</v>
      </c>
      <c r="R532" s="52" t="s">
        <v>15624</v>
      </c>
      <c r="S532" s="49" t="s">
        <v>21334</v>
      </c>
      <c r="V532" s="50" t="s">
        <v>17314</v>
      </c>
      <c r="W532" s="50" t="s">
        <v>15624</v>
      </c>
      <c r="X532" s="50" t="s">
        <v>14742</v>
      </c>
      <c r="Y532" s="70" t="s">
        <v>17320</v>
      </c>
      <c r="Z532" s="53">
        <v>14000</v>
      </c>
    </row>
    <row r="533" spans="1:26" s="49" customFormat="1" x14ac:dyDescent="0.25">
      <c r="A533" s="73">
        <v>691012237</v>
      </c>
      <c r="B533" s="73">
        <f t="shared" si="24"/>
        <v>691012237</v>
      </c>
      <c r="C533" s="73" t="s">
        <v>16611</v>
      </c>
      <c r="D533" s="68">
        <v>1</v>
      </c>
      <c r="E533" s="48">
        <f t="shared" si="25"/>
        <v>24318582</v>
      </c>
      <c r="F533" s="57" t="s">
        <v>9</v>
      </c>
      <c r="G533" s="57" t="s">
        <v>15621</v>
      </c>
      <c r="H533" s="51">
        <v>250</v>
      </c>
      <c r="I533" s="51" t="s">
        <v>17309</v>
      </c>
      <c r="J533" s="69">
        <v>27.49</v>
      </c>
      <c r="K533" s="69">
        <f t="shared" si="26"/>
        <v>6872.5</v>
      </c>
      <c r="L533" s="90">
        <v>250</v>
      </c>
      <c r="M533" s="51">
        <f>VLOOKUP(A:A,'[1]Příloha k protokolu'!$F:$J,5,0)</f>
        <v>0</v>
      </c>
      <c r="N533" s="62" t="s">
        <v>16612</v>
      </c>
      <c r="O533" s="52" t="s">
        <v>16613</v>
      </c>
      <c r="P533" s="52">
        <v>333</v>
      </c>
      <c r="Q533" s="52">
        <v>6</v>
      </c>
      <c r="R533" s="52" t="s">
        <v>15624</v>
      </c>
      <c r="S533" s="49" t="s">
        <v>21334</v>
      </c>
      <c r="V533" s="50" t="s">
        <v>17314</v>
      </c>
      <c r="W533" s="50" t="s">
        <v>15624</v>
      </c>
      <c r="X533" s="50" t="s">
        <v>14742</v>
      </c>
      <c r="Y533" s="70" t="s">
        <v>17320</v>
      </c>
      <c r="Z533" s="53">
        <v>14000</v>
      </c>
    </row>
    <row r="534" spans="1:26" s="49" customFormat="1" x14ac:dyDescent="0.25">
      <c r="A534" s="73">
        <v>650075684</v>
      </c>
      <c r="B534" s="73">
        <f t="shared" si="24"/>
        <v>650075684</v>
      </c>
      <c r="C534" s="73" t="s">
        <v>16614</v>
      </c>
      <c r="D534" s="68">
        <v>1</v>
      </c>
      <c r="E534" s="48">
        <f t="shared" si="25"/>
        <v>71219293</v>
      </c>
      <c r="F534" s="57" t="s">
        <v>9</v>
      </c>
      <c r="G534" s="57" t="s">
        <v>15621</v>
      </c>
      <c r="H534" s="51">
        <v>125</v>
      </c>
      <c r="I534" s="51" t="s">
        <v>17309</v>
      </c>
      <c r="J534" s="69">
        <v>27.49</v>
      </c>
      <c r="K534" s="69">
        <f t="shared" si="26"/>
        <v>3436.25</v>
      </c>
      <c r="L534" s="90">
        <v>125</v>
      </c>
      <c r="M534" s="51">
        <f>VLOOKUP(A:A,'[1]Příloha k protokolu'!$F:$J,5,0)</f>
        <v>0</v>
      </c>
      <c r="N534" s="62" t="s">
        <v>16615</v>
      </c>
      <c r="O534" s="52" t="s">
        <v>15627</v>
      </c>
      <c r="P534" s="52">
        <v>1501</v>
      </c>
      <c r="Q534" s="52">
        <v>12</v>
      </c>
      <c r="R534" s="52" t="s">
        <v>15624</v>
      </c>
      <c r="S534" s="49" t="s">
        <v>21333</v>
      </c>
      <c r="V534" s="50" t="s">
        <v>17314</v>
      </c>
      <c r="W534" s="50" t="s">
        <v>15624</v>
      </c>
      <c r="X534" s="50" t="s">
        <v>14738</v>
      </c>
      <c r="Y534" s="70" t="s">
        <v>17320</v>
      </c>
      <c r="Z534" s="53">
        <v>14900</v>
      </c>
    </row>
    <row r="535" spans="1:26" s="49" customFormat="1" ht="30" x14ac:dyDescent="0.25">
      <c r="A535" s="73">
        <v>651015995</v>
      </c>
      <c r="B535" s="73">
        <f t="shared" si="24"/>
        <v>651015995</v>
      </c>
      <c r="C535" s="73" t="s">
        <v>17510</v>
      </c>
      <c r="D535" s="68">
        <v>1</v>
      </c>
      <c r="E535" s="48">
        <f t="shared" si="25"/>
        <v>27185753</v>
      </c>
      <c r="F535" s="57" t="s">
        <v>9</v>
      </c>
      <c r="G535" s="57" t="s">
        <v>15621</v>
      </c>
      <c r="H535" s="51">
        <v>675</v>
      </c>
      <c r="I535" s="51" t="s">
        <v>17309</v>
      </c>
      <c r="J535" s="69">
        <v>27.49</v>
      </c>
      <c r="K535" s="69">
        <f t="shared" si="26"/>
        <v>18555.75</v>
      </c>
      <c r="L535" s="90">
        <v>675</v>
      </c>
      <c r="M535" s="51">
        <f>VLOOKUP(A:A,'[1]Příloha k protokolu'!$F:$J,5,0)</f>
        <v>0</v>
      </c>
      <c r="N535" s="62" t="s">
        <v>17511</v>
      </c>
      <c r="O535" s="52" t="s">
        <v>17512</v>
      </c>
      <c r="P535" s="52">
        <v>2139</v>
      </c>
      <c r="Q535" s="52">
        <v>1</v>
      </c>
      <c r="R535" s="52" t="s">
        <v>15624</v>
      </c>
      <c r="S535" s="49" t="s">
        <v>21334</v>
      </c>
      <c r="V535" s="50" t="s">
        <v>17314</v>
      </c>
      <c r="W535" s="50" t="s">
        <v>15624</v>
      </c>
      <c r="X535" s="50" t="s">
        <v>14742</v>
      </c>
      <c r="Y535" s="70" t="s">
        <v>17320</v>
      </c>
      <c r="Z535" s="53">
        <v>14900</v>
      </c>
    </row>
    <row r="536" spans="1:26" s="49" customFormat="1" ht="30" x14ac:dyDescent="0.25">
      <c r="A536" s="73">
        <v>651040001</v>
      </c>
      <c r="B536" s="73">
        <f t="shared" si="24"/>
        <v>651040001</v>
      </c>
      <c r="C536" s="73" t="s">
        <v>16616</v>
      </c>
      <c r="D536" s="68">
        <v>1</v>
      </c>
      <c r="E536" s="48">
        <f t="shared" si="25"/>
        <v>71340904</v>
      </c>
      <c r="F536" s="57" t="s">
        <v>9</v>
      </c>
      <c r="G536" s="57" t="s">
        <v>15621</v>
      </c>
      <c r="H536" s="51">
        <v>350</v>
      </c>
      <c r="I536" s="51" t="s">
        <v>17309</v>
      </c>
      <c r="J536" s="69">
        <v>27.49</v>
      </c>
      <c r="K536" s="69">
        <f t="shared" si="26"/>
        <v>9621.5</v>
      </c>
      <c r="L536" s="90">
        <v>350</v>
      </c>
      <c r="M536" s="51">
        <f>VLOOKUP(A:A,'[1]Příloha k protokolu'!$F:$J,5,0)</f>
        <v>0</v>
      </c>
      <c r="N536" s="62" t="s">
        <v>16617</v>
      </c>
      <c r="O536" s="52" t="s">
        <v>59</v>
      </c>
      <c r="P536" s="52">
        <v>360</v>
      </c>
      <c r="Q536" s="52">
        <v>24</v>
      </c>
      <c r="R536" s="52" t="s">
        <v>15624</v>
      </c>
      <c r="S536" s="49" t="s">
        <v>21334</v>
      </c>
      <c r="V536" s="50" t="s">
        <v>17314</v>
      </c>
      <c r="W536" s="50" t="s">
        <v>15624</v>
      </c>
      <c r="X536" s="50" t="s">
        <v>14741</v>
      </c>
      <c r="Y536" s="70" t="s">
        <v>17320</v>
      </c>
      <c r="Z536" s="53">
        <v>14000</v>
      </c>
    </row>
    <row r="537" spans="1:26" s="49" customFormat="1" x14ac:dyDescent="0.25">
      <c r="A537" s="73">
        <v>651040744</v>
      </c>
      <c r="B537" s="73">
        <f t="shared" si="24"/>
        <v>651040744</v>
      </c>
      <c r="C537" s="73" t="s">
        <v>16618</v>
      </c>
      <c r="D537" s="68">
        <v>1</v>
      </c>
      <c r="E537" s="48">
        <f t="shared" si="25"/>
        <v>27907538</v>
      </c>
      <c r="F537" s="57" t="s">
        <v>9</v>
      </c>
      <c r="G537" s="57" t="s">
        <v>15621</v>
      </c>
      <c r="H537" s="51">
        <v>200</v>
      </c>
      <c r="I537" s="51" t="s">
        <v>17309</v>
      </c>
      <c r="J537" s="69">
        <v>27.49</v>
      </c>
      <c r="K537" s="69">
        <f t="shared" si="26"/>
        <v>5498</v>
      </c>
      <c r="L537" s="90">
        <v>200</v>
      </c>
      <c r="M537" s="51">
        <f>VLOOKUP(A:A,'[1]Příloha k protokolu'!$F:$J,5,0)</f>
        <v>0</v>
      </c>
      <c r="N537" s="62" t="s">
        <v>16619</v>
      </c>
      <c r="O537" s="52" t="s">
        <v>15759</v>
      </c>
      <c r="P537" s="52">
        <v>181</v>
      </c>
      <c r="Q537" s="52">
        <v>2</v>
      </c>
      <c r="R537" s="52" t="s">
        <v>15624</v>
      </c>
      <c r="S537" s="49" t="s">
        <v>21334</v>
      </c>
      <c r="V537" s="50" t="s">
        <v>17314</v>
      </c>
      <c r="W537" s="50" t="s">
        <v>15624</v>
      </c>
      <c r="X537" s="50" t="s">
        <v>14742</v>
      </c>
      <c r="Y537" s="70" t="s">
        <v>17320</v>
      </c>
      <c r="Z537" s="53">
        <v>14200</v>
      </c>
    </row>
    <row r="538" spans="1:26" s="49" customFormat="1" x14ac:dyDescent="0.25">
      <c r="A538" s="73">
        <v>691000468</v>
      </c>
      <c r="B538" s="73">
        <f t="shared" si="24"/>
        <v>691000468</v>
      </c>
      <c r="C538" s="73" t="s">
        <v>16620</v>
      </c>
      <c r="D538" s="68">
        <v>1</v>
      </c>
      <c r="E538" s="48">
        <f t="shared" si="25"/>
        <v>75151073</v>
      </c>
      <c r="F538" s="57" t="s">
        <v>9</v>
      </c>
      <c r="G538" s="57" t="s">
        <v>15621</v>
      </c>
      <c r="H538" s="51">
        <v>0</v>
      </c>
      <c r="I538" s="51" t="s">
        <v>17320</v>
      </c>
      <c r="J538" s="69">
        <v>27.49</v>
      </c>
      <c r="K538" s="69">
        <f t="shared" si="26"/>
        <v>0</v>
      </c>
      <c r="L538" s="90">
        <v>0</v>
      </c>
      <c r="M538" s="51"/>
      <c r="N538" s="62" t="s">
        <v>16621</v>
      </c>
      <c r="O538" s="52" t="s">
        <v>16582</v>
      </c>
      <c r="P538" s="52">
        <v>1393</v>
      </c>
      <c r="Q538" s="52">
        <v>13</v>
      </c>
      <c r="R538" s="52" t="s">
        <v>15624</v>
      </c>
      <c r="S538" s="49" t="s">
        <v>21333</v>
      </c>
      <c r="V538" s="50" t="s">
        <v>17314</v>
      </c>
      <c r="W538" s="50" t="s">
        <v>15624</v>
      </c>
      <c r="X538" s="50" t="s">
        <v>14738</v>
      </c>
      <c r="Y538" s="70">
        <v>44340</v>
      </c>
      <c r="Z538" s="53">
        <v>14000</v>
      </c>
    </row>
    <row r="539" spans="1:26" s="49" customFormat="1" x14ac:dyDescent="0.25">
      <c r="A539" s="73">
        <v>691001103</v>
      </c>
      <c r="B539" s="73">
        <f t="shared" si="24"/>
        <v>691001103</v>
      </c>
      <c r="C539" s="73" t="s">
        <v>16622</v>
      </c>
      <c r="D539" s="68">
        <v>1</v>
      </c>
      <c r="E539" s="48">
        <f t="shared" si="25"/>
        <v>28416953</v>
      </c>
      <c r="F539" s="57" t="s">
        <v>9</v>
      </c>
      <c r="G539" s="57" t="s">
        <v>15621</v>
      </c>
      <c r="H539" s="51">
        <v>25</v>
      </c>
      <c r="I539" s="51" t="s">
        <v>17309</v>
      </c>
      <c r="J539" s="69">
        <v>27.49</v>
      </c>
      <c r="K539" s="69">
        <f t="shared" si="26"/>
        <v>687.25</v>
      </c>
      <c r="L539" s="90">
        <v>25</v>
      </c>
      <c r="M539" s="51">
        <f>VLOOKUP(A:A,'[1]Příloha k protokolu'!$F:$J,5,0)</f>
        <v>0</v>
      </c>
      <c r="N539" s="62" t="s">
        <v>16623</v>
      </c>
      <c r="O539" s="52" t="s">
        <v>16624</v>
      </c>
      <c r="P539" s="52">
        <v>178</v>
      </c>
      <c r="Q539" s="52">
        <v>38</v>
      </c>
      <c r="R539" s="52" t="s">
        <v>15624</v>
      </c>
      <c r="S539" s="49" t="s">
        <v>21334</v>
      </c>
      <c r="V539" s="50" t="s">
        <v>17314</v>
      </c>
      <c r="W539" s="50" t="s">
        <v>15624</v>
      </c>
      <c r="X539" s="50" t="s">
        <v>14742</v>
      </c>
      <c r="Y539" s="70" t="s">
        <v>17320</v>
      </c>
      <c r="Z539" s="53">
        <v>14800</v>
      </c>
    </row>
    <row r="540" spans="1:26" s="49" customFormat="1" x14ac:dyDescent="0.25">
      <c r="A540" s="73">
        <v>691002177</v>
      </c>
      <c r="B540" s="73">
        <f t="shared" si="24"/>
        <v>691002177</v>
      </c>
      <c r="C540" s="73" t="s">
        <v>16625</v>
      </c>
      <c r="D540" s="68">
        <v>1</v>
      </c>
      <c r="E540" s="48">
        <f t="shared" si="25"/>
        <v>28999657</v>
      </c>
      <c r="F540" s="57" t="s">
        <v>9</v>
      </c>
      <c r="G540" s="57" t="s">
        <v>15621</v>
      </c>
      <c r="H540" s="51">
        <v>125</v>
      </c>
      <c r="I540" s="51" t="s">
        <v>17309</v>
      </c>
      <c r="J540" s="69">
        <v>27.49</v>
      </c>
      <c r="K540" s="69">
        <f t="shared" si="26"/>
        <v>3436.25</v>
      </c>
      <c r="L540" s="90">
        <v>125</v>
      </c>
      <c r="M540" s="51">
        <f>VLOOKUP(A:A,'[1]Příloha k protokolu'!$F:$J,5,0)</f>
        <v>0</v>
      </c>
      <c r="N540" s="62" t="s">
        <v>16626</v>
      </c>
      <c r="O540" s="52" t="s">
        <v>16533</v>
      </c>
      <c r="P540" s="52">
        <v>445</v>
      </c>
      <c r="Q540" s="52">
        <v>36</v>
      </c>
      <c r="R540" s="52" t="s">
        <v>15624</v>
      </c>
      <c r="S540" s="49" t="s">
        <v>21334</v>
      </c>
      <c r="V540" s="50" t="s">
        <v>17314</v>
      </c>
      <c r="W540" s="50" t="s">
        <v>15624</v>
      </c>
      <c r="X540" s="50" t="s">
        <v>14742</v>
      </c>
      <c r="Y540" s="70" t="s">
        <v>17320</v>
      </c>
      <c r="Z540" s="53">
        <v>14200</v>
      </c>
    </row>
    <row r="541" spans="1:26" s="49" customFormat="1" x14ac:dyDescent="0.25">
      <c r="A541" s="73">
        <v>691003050</v>
      </c>
      <c r="B541" s="73">
        <f t="shared" si="24"/>
        <v>691003050</v>
      </c>
      <c r="C541" s="73" t="s">
        <v>16628</v>
      </c>
      <c r="D541" s="68">
        <v>1</v>
      </c>
      <c r="E541" s="48">
        <f t="shared" si="25"/>
        <v>71341340</v>
      </c>
      <c r="F541" s="57" t="s">
        <v>9</v>
      </c>
      <c r="G541" s="57" t="s">
        <v>15621</v>
      </c>
      <c r="H541" s="51">
        <v>400</v>
      </c>
      <c r="I541" s="51" t="s">
        <v>17309</v>
      </c>
      <c r="J541" s="69">
        <v>27.49</v>
      </c>
      <c r="K541" s="69">
        <f t="shared" si="26"/>
        <v>10996</v>
      </c>
      <c r="L541" s="90">
        <v>400</v>
      </c>
      <c r="M541" s="51">
        <f>VLOOKUP(A:A,'[1]Příloha k protokolu'!$F:$J,5,0)</f>
        <v>0</v>
      </c>
      <c r="N541" s="62" t="s">
        <v>16629</v>
      </c>
      <c r="O541" s="52" t="s">
        <v>16630</v>
      </c>
      <c r="P541" s="52">
        <v>709</v>
      </c>
      <c r="Q541" s="52">
        <v>3</v>
      </c>
      <c r="R541" s="52" t="s">
        <v>15624</v>
      </c>
      <c r="S541" s="49" t="s">
        <v>21334</v>
      </c>
      <c r="V541" s="50" t="s">
        <v>17314</v>
      </c>
      <c r="W541" s="50" t="s">
        <v>15624</v>
      </c>
      <c r="X541" s="50" t="s">
        <v>14741</v>
      </c>
      <c r="Y541" s="70" t="s">
        <v>17320</v>
      </c>
      <c r="Z541" s="53">
        <v>14000</v>
      </c>
    </row>
    <row r="542" spans="1:26" s="49" customFormat="1" x14ac:dyDescent="0.25">
      <c r="A542" s="73">
        <v>691004277</v>
      </c>
      <c r="B542" s="73">
        <f t="shared" si="24"/>
        <v>691004277</v>
      </c>
      <c r="C542" s="73" t="s">
        <v>16631</v>
      </c>
      <c r="D542" s="68">
        <v>1</v>
      </c>
      <c r="E542" s="48">
        <f t="shared" si="25"/>
        <v>24164518</v>
      </c>
      <c r="F542" s="57" t="s">
        <v>9</v>
      </c>
      <c r="G542" s="57" t="s">
        <v>15621</v>
      </c>
      <c r="H542" s="51">
        <v>0</v>
      </c>
      <c r="I542" s="51" t="s">
        <v>17309</v>
      </c>
      <c r="J542" s="69">
        <v>27.49</v>
      </c>
      <c r="K542" s="69">
        <f t="shared" si="26"/>
        <v>0</v>
      </c>
      <c r="L542" s="90">
        <v>25</v>
      </c>
      <c r="M542" s="51">
        <f>VLOOKUP(A:A,'[1]Příloha k protokolu'!$F:$J,5,0)</f>
        <v>25</v>
      </c>
      <c r="N542" s="62" t="s">
        <v>16632</v>
      </c>
      <c r="O542" s="52" t="s">
        <v>16633</v>
      </c>
      <c r="P542" s="52">
        <v>847</v>
      </c>
      <c r="Q542" s="52"/>
      <c r="R542" s="52" t="s">
        <v>15624</v>
      </c>
      <c r="S542" s="49" t="s">
        <v>21334</v>
      </c>
      <c r="V542" s="50" t="s">
        <v>17314</v>
      </c>
      <c r="W542" s="50" t="s">
        <v>15624</v>
      </c>
      <c r="X542" s="50" t="s">
        <v>14742</v>
      </c>
      <c r="Y542" s="70" t="s">
        <v>17320</v>
      </c>
      <c r="Z542" s="53">
        <v>14800</v>
      </c>
    </row>
    <row r="543" spans="1:26" s="49" customFormat="1" x14ac:dyDescent="0.25">
      <c r="A543" s="73">
        <v>691004463</v>
      </c>
      <c r="B543" s="73">
        <f t="shared" si="24"/>
        <v>691004463</v>
      </c>
      <c r="C543" s="73" t="s">
        <v>16634</v>
      </c>
      <c r="D543" s="68">
        <v>1</v>
      </c>
      <c r="E543" s="48">
        <f t="shared" si="25"/>
        <v>25106805</v>
      </c>
      <c r="F543" s="57" t="s">
        <v>9</v>
      </c>
      <c r="G543" s="57" t="s">
        <v>15621</v>
      </c>
      <c r="H543" s="51">
        <v>50</v>
      </c>
      <c r="I543" s="51" t="s">
        <v>17309</v>
      </c>
      <c r="J543" s="69">
        <v>27.49</v>
      </c>
      <c r="K543" s="69">
        <f t="shared" si="26"/>
        <v>1374.5</v>
      </c>
      <c r="L543" s="90">
        <v>50</v>
      </c>
      <c r="M543" s="51">
        <f>VLOOKUP(A:A,'[1]Příloha k protokolu'!$F:$J,5,0)</f>
        <v>0</v>
      </c>
      <c r="N543" s="62" t="s">
        <v>16635</v>
      </c>
      <c r="O543" s="52" t="s">
        <v>16493</v>
      </c>
      <c r="P543" s="52">
        <v>1294</v>
      </c>
      <c r="Q543" s="52">
        <v>52</v>
      </c>
      <c r="R543" s="52" t="s">
        <v>15624</v>
      </c>
      <c r="S543" s="49" t="s">
        <v>21334</v>
      </c>
      <c r="V543" s="50" t="s">
        <v>17314</v>
      </c>
      <c r="W543" s="50" t="s">
        <v>15624</v>
      </c>
      <c r="X543" s="50" t="s">
        <v>14742</v>
      </c>
      <c r="Y543" s="70" t="s">
        <v>17320</v>
      </c>
      <c r="Z543" s="53">
        <v>14700</v>
      </c>
    </row>
    <row r="544" spans="1:26" s="49" customFormat="1" x14ac:dyDescent="0.25">
      <c r="A544" s="73">
        <v>691004897</v>
      </c>
      <c r="B544" s="73">
        <f t="shared" si="24"/>
        <v>691004897</v>
      </c>
      <c r="C544" s="73" t="s">
        <v>16636</v>
      </c>
      <c r="D544" s="68">
        <v>1</v>
      </c>
      <c r="E544" s="48">
        <f t="shared" si="25"/>
        <v>1416715</v>
      </c>
      <c r="F544" s="57" t="s">
        <v>9</v>
      </c>
      <c r="G544" s="57" t="s">
        <v>15621</v>
      </c>
      <c r="H544" s="51">
        <v>0</v>
      </c>
      <c r="I544" s="51" t="s">
        <v>17309</v>
      </c>
      <c r="J544" s="69">
        <v>27.49</v>
      </c>
      <c r="K544" s="69">
        <f t="shared" si="26"/>
        <v>0</v>
      </c>
      <c r="L544" s="90">
        <v>25</v>
      </c>
      <c r="M544" s="51">
        <f>VLOOKUP(A:A,'[1]Příloha k protokolu'!$F:$J,5,0)</f>
        <v>25</v>
      </c>
      <c r="N544" s="62" t="s">
        <v>16637</v>
      </c>
      <c r="O544" s="52" t="s">
        <v>16638</v>
      </c>
      <c r="P544" s="52">
        <v>1017</v>
      </c>
      <c r="Q544" s="52">
        <v>2</v>
      </c>
      <c r="R544" s="52" t="s">
        <v>15624</v>
      </c>
      <c r="S544" s="49" t="s">
        <v>21334</v>
      </c>
      <c r="V544" s="50" t="s">
        <v>17314</v>
      </c>
      <c r="W544" s="50" t="s">
        <v>15624</v>
      </c>
      <c r="X544" s="50" t="s">
        <v>14742</v>
      </c>
      <c r="Y544" s="70" t="s">
        <v>17320</v>
      </c>
      <c r="Z544" s="53">
        <v>14200</v>
      </c>
    </row>
    <row r="545" spans="1:26" s="49" customFormat="1" x14ac:dyDescent="0.25">
      <c r="A545" s="73">
        <v>691006083</v>
      </c>
      <c r="B545" s="73">
        <f t="shared" si="24"/>
        <v>691006083</v>
      </c>
      <c r="C545" s="73" t="s">
        <v>16639</v>
      </c>
      <c r="D545" s="68">
        <v>1</v>
      </c>
      <c r="E545" s="48">
        <f t="shared" si="25"/>
        <v>24303364</v>
      </c>
      <c r="F545" s="57" t="s">
        <v>9</v>
      </c>
      <c r="G545" s="57" t="s">
        <v>15621</v>
      </c>
      <c r="H545" s="51">
        <v>25</v>
      </c>
      <c r="I545" s="51" t="s">
        <v>17309</v>
      </c>
      <c r="J545" s="69">
        <v>27.49</v>
      </c>
      <c r="K545" s="69">
        <f t="shared" si="26"/>
        <v>687.25</v>
      </c>
      <c r="L545" s="90">
        <v>25</v>
      </c>
      <c r="M545" s="51">
        <f>VLOOKUP(A:A,'[1]Příloha k protokolu'!$F:$J,5,0)</f>
        <v>0</v>
      </c>
      <c r="N545" s="62" t="s">
        <v>16640</v>
      </c>
      <c r="O545" s="52" t="s">
        <v>16641</v>
      </c>
      <c r="P545" s="52">
        <v>415</v>
      </c>
      <c r="Q545" s="52">
        <v>14</v>
      </c>
      <c r="R545" s="52" t="s">
        <v>15624</v>
      </c>
      <c r="S545" s="49" t="s">
        <v>21334</v>
      </c>
      <c r="V545" s="50" t="s">
        <v>17314</v>
      </c>
      <c r="W545" s="50" t="s">
        <v>15624</v>
      </c>
      <c r="X545" s="50" t="s">
        <v>14742</v>
      </c>
      <c r="Y545" s="70" t="s">
        <v>17320</v>
      </c>
      <c r="Z545" s="53">
        <v>14000</v>
      </c>
    </row>
    <row r="546" spans="1:26" s="49" customFormat="1" x14ac:dyDescent="0.25">
      <c r="A546" s="73">
        <v>691006105</v>
      </c>
      <c r="B546" s="73">
        <f t="shared" si="24"/>
        <v>691006105</v>
      </c>
      <c r="C546" s="73" t="s">
        <v>17513</v>
      </c>
      <c r="D546" s="68">
        <v>1</v>
      </c>
      <c r="E546" s="48">
        <f t="shared" si="25"/>
        <v>27131165</v>
      </c>
      <c r="F546" s="57" t="s">
        <v>9</v>
      </c>
      <c r="G546" s="57" t="s">
        <v>15621</v>
      </c>
      <c r="H546" s="51">
        <v>25</v>
      </c>
      <c r="I546" s="51" t="s">
        <v>17309</v>
      </c>
      <c r="J546" s="69">
        <v>27.49</v>
      </c>
      <c r="K546" s="69">
        <f t="shared" si="26"/>
        <v>687.25</v>
      </c>
      <c r="L546" s="90">
        <v>25</v>
      </c>
      <c r="M546" s="51">
        <f>VLOOKUP(A:A,'[1]Příloha k protokolu'!$F:$J,5,0)</f>
        <v>0</v>
      </c>
      <c r="N546" s="62" t="s">
        <v>17514</v>
      </c>
      <c r="O546" s="52" t="s">
        <v>17515</v>
      </c>
      <c r="P546" s="52">
        <v>70</v>
      </c>
      <c r="Q546" s="52">
        <v>27</v>
      </c>
      <c r="R546" s="52" t="s">
        <v>15624</v>
      </c>
      <c r="S546" s="49" t="s">
        <v>21334</v>
      </c>
      <c r="V546" s="50" t="s">
        <v>17314</v>
      </c>
      <c r="W546" s="50" t="s">
        <v>15624</v>
      </c>
      <c r="X546" s="50" t="s">
        <v>14742</v>
      </c>
      <c r="Y546" s="70" t="s">
        <v>17320</v>
      </c>
      <c r="Z546" s="53">
        <v>14700</v>
      </c>
    </row>
    <row r="547" spans="1:26" s="49" customFormat="1" x14ac:dyDescent="0.25">
      <c r="A547" s="73">
        <v>691006245</v>
      </c>
      <c r="B547" s="73">
        <f t="shared" si="24"/>
        <v>691006245</v>
      </c>
      <c r="C547" s="73" t="s">
        <v>16642</v>
      </c>
      <c r="D547" s="68">
        <v>1</v>
      </c>
      <c r="E547" s="48">
        <f t="shared" si="25"/>
        <v>24266965</v>
      </c>
      <c r="F547" s="57" t="s">
        <v>9</v>
      </c>
      <c r="G547" s="57" t="s">
        <v>15621</v>
      </c>
      <c r="H547" s="51">
        <v>25</v>
      </c>
      <c r="I547" s="51" t="s">
        <v>17309</v>
      </c>
      <c r="J547" s="69">
        <v>27.49</v>
      </c>
      <c r="K547" s="69">
        <f t="shared" si="26"/>
        <v>687.25</v>
      </c>
      <c r="L547" s="90">
        <v>25</v>
      </c>
      <c r="M547" s="51">
        <f>VLOOKUP(A:A,'[1]Příloha k protokolu'!$F:$J,5,0)</f>
        <v>0</v>
      </c>
      <c r="N547" s="62" t="s">
        <v>16643</v>
      </c>
      <c r="O547" s="52" t="s">
        <v>16468</v>
      </c>
      <c r="P547" s="52">
        <v>316</v>
      </c>
      <c r="Q547" s="52">
        <v>39</v>
      </c>
      <c r="R547" s="52" t="s">
        <v>15624</v>
      </c>
      <c r="S547" s="49" t="s">
        <v>21334</v>
      </c>
      <c r="V547" s="50" t="s">
        <v>17314</v>
      </c>
      <c r="W547" s="50" t="s">
        <v>15624</v>
      </c>
      <c r="X547" s="50" t="s">
        <v>14742</v>
      </c>
      <c r="Y547" s="70" t="s">
        <v>17320</v>
      </c>
      <c r="Z547" s="53">
        <v>14000</v>
      </c>
    </row>
    <row r="548" spans="1:26" s="49" customFormat="1" x14ac:dyDescent="0.25">
      <c r="A548" s="73">
        <v>691006512</v>
      </c>
      <c r="B548" s="73">
        <f t="shared" si="24"/>
        <v>691006512</v>
      </c>
      <c r="C548" s="73" t="s">
        <v>16644</v>
      </c>
      <c r="D548" s="68">
        <v>1</v>
      </c>
      <c r="E548" s="48">
        <f t="shared" si="25"/>
        <v>2046504</v>
      </c>
      <c r="F548" s="57" t="s">
        <v>9</v>
      </c>
      <c r="G548" s="57" t="s">
        <v>15621</v>
      </c>
      <c r="H548" s="51">
        <v>0</v>
      </c>
      <c r="I548" s="51" t="s">
        <v>17320</v>
      </c>
      <c r="J548" s="69">
        <v>27.49</v>
      </c>
      <c r="K548" s="69">
        <f t="shared" si="26"/>
        <v>0</v>
      </c>
      <c r="L548" s="90">
        <v>0</v>
      </c>
      <c r="M548" s="51"/>
      <c r="N548" s="62" t="s">
        <v>16645</v>
      </c>
      <c r="O548" s="52" t="s">
        <v>16624</v>
      </c>
      <c r="P548" s="52">
        <v>178</v>
      </c>
      <c r="Q548" s="52">
        <v>38</v>
      </c>
      <c r="R548" s="52" t="s">
        <v>15624</v>
      </c>
      <c r="S548" s="49" t="s">
        <v>21334</v>
      </c>
      <c r="V548" s="50" t="s">
        <v>17314</v>
      </c>
      <c r="W548" s="50" t="s">
        <v>15624</v>
      </c>
      <c r="X548" s="50" t="s">
        <v>14742</v>
      </c>
      <c r="Y548" s="70">
        <v>44340</v>
      </c>
      <c r="Z548" s="53">
        <v>14800</v>
      </c>
    </row>
    <row r="549" spans="1:26" s="49" customFormat="1" x14ac:dyDescent="0.25">
      <c r="A549" s="73">
        <v>691006695</v>
      </c>
      <c r="B549" s="73">
        <f t="shared" si="24"/>
        <v>691006695</v>
      </c>
      <c r="C549" s="73" t="s">
        <v>16646</v>
      </c>
      <c r="D549" s="68">
        <v>1</v>
      </c>
      <c r="E549" s="48">
        <f t="shared" si="25"/>
        <v>66000262</v>
      </c>
      <c r="F549" s="57" t="s">
        <v>9</v>
      </c>
      <c r="G549" s="57" t="s">
        <v>15621</v>
      </c>
      <c r="H549" s="51">
        <v>25</v>
      </c>
      <c r="I549" s="51" t="s">
        <v>17309</v>
      </c>
      <c r="J549" s="69">
        <v>27.49</v>
      </c>
      <c r="K549" s="69">
        <f t="shared" si="26"/>
        <v>687.25</v>
      </c>
      <c r="L549" s="90">
        <v>25</v>
      </c>
      <c r="M549" s="51">
        <f>VLOOKUP(A:A,'[1]Příloha k protokolu'!$F:$J,5,0)</f>
        <v>0</v>
      </c>
      <c r="N549" s="62" t="s">
        <v>16647</v>
      </c>
      <c r="O549" s="52" t="s">
        <v>16648</v>
      </c>
      <c r="P549" s="52">
        <v>3003</v>
      </c>
      <c r="Q549" s="52">
        <v>9</v>
      </c>
      <c r="R549" s="52" t="s">
        <v>15624</v>
      </c>
      <c r="S549" s="49" t="s">
        <v>21334</v>
      </c>
      <c r="V549" s="50" t="s">
        <v>17314</v>
      </c>
      <c r="W549" s="50" t="s">
        <v>15624</v>
      </c>
      <c r="X549" s="50" t="s">
        <v>14742</v>
      </c>
      <c r="Y549" s="70" t="s">
        <v>17320</v>
      </c>
      <c r="Z549" s="53">
        <v>14300</v>
      </c>
    </row>
    <row r="550" spans="1:26" s="49" customFormat="1" x14ac:dyDescent="0.25">
      <c r="A550" s="73">
        <v>691007560</v>
      </c>
      <c r="B550" s="73">
        <f t="shared" si="24"/>
        <v>691007560</v>
      </c>
      <c r="C550" s="73" t="s">
        <v>16649</v>
      </c>
      <c r="D550" s="68">
        <v>1</v>
      </c>
      <c r="E550" s="48">
        <f t="shared" si="25"/>
        <v>24800571</v>
      </c>
      <c r="F550" s="57" t="s">
        <v>9</v>
      </c>
      <c r="G550" s="57" t="s">
        <v>15621</v>
      </c>
      <c r="H550" s="51">
        <v>25</v>
      </c>
      <c r="I550" s="51" t="s">
        <v>17309</v>
      </c>
      <c r="J550" s="69">
        <v>27.49</v>
      </c>
      <c r="K550" s="69">
        <f t="shared" si="26"/>
        <v>687.25</v>
      </c>
      <c r="L550" s="90">
        <v>25</v>
      </c>
      <c r="M550" s="51">
        <f>VLOOKUP(A:A,'[1]Příloha k protokolu'!$F:$J,5,0)</f>
        <v>0</v>
      </c>
      <c r="N550" s="62" t="s">
        <v>16650</v>
      </c>
      <c r="O550" s="52" t="s">
        <v>16627</v>
      </c>
      <c r="P550" s="52">
        <v>106</v>
      </c>
      <c r="Q550" s="52"/>
      <c r="R550" s="52" t="s">
        <v>15624</v>
      </c>
      <c r="S550" s="49" t="s">
        <v>21334</v>
      </c>
      <c r="V550" s="50" t="s">
        <v>17314</v>
      </c>
      <c r="W550" s="50" t="s">
        <v>15624</v>
      </c>
      <c r="X550" s="50" t="s">
        <v>14742</v>
      </c>
      <c r="Y550" s="70" t="s">
        <v>17320</v>
      </c>
      <c r="Z550" s="53">
        <v>14800</v>
      </c>
    </row>
    <row r="551" spans="1:26" s="49" customFormat="1" x14ac:dyDescent="0.25">
      <c r="A551" s="73">
        <v>691010102</v>
      </c>
      <c r="B551" s="73">
        <f t="shared" si="24"/>
        <v>691010102</v>
      </c>
      <c r="C551" s="73" t="s">
        <v>16651</v>
      </c>
      <c r="D551" s="68">
        <v>1</v>
      </c>
      <c r="E551" s="48">
        <f t="shared" si="25"/>
        <v>4573374</v>
      </c>
      <c r="F551" s="57" t="s">
        <v>9</v>
      </c>
      <c r="G551" s="57" t="s">
        <v>15621</v>
      </c>
      <c r="H551" s="51">
        <v>25</v>
      </c>
      <c r="I551" s="51" t="s">
        <v>17309</v>
      </c>
      <c r="J551" s="69">
        <v>27.49</v>
      </c>
      <c r="K551" s="69">
        <f t="shared" si="26"/>
        <v>687.25</v>
      </c>
      <c r="L551" s="90">
        <v>25</v>
      </c>
      <c r="M551" s="51">
        <f>VLOOKUP(A:A,'[1]Příloha k protokolu'!$F:$J,5,0)</f>
        <v>0</v>
      </c>
      <c r="N551" s="62" t="s">
        <v>16652</v>
      </c>
      <c r="O551" s="52" t="s">
        <v>16653</v>
      </c>
      <c r="P551" s="52">
        <v>1530</v>
      </c>
      <c r="Q551" s="52">
        <v>4</v>
      </c>
      <c r="R551" s="52" t="s">
        <v>15624</v>
      </c>
      <c r="S551" s="49" t="s">
        <v>21334</v>
      </c>
      <c r="V551" s="50" t="s">
        <v>17314</v>
      </c>
      <c r="W551" s="50" t="s">
        <v>15624</v>
      </c>
      <c r="X551" s="50" t="s">
        <v>14742</v>
      </c>
      <c r="Y551" s="70" t="s">
        <v>17320</v>
      </c>
      <c r="Z551" s="53">
        <v>14800</v>
      </c>
    </row>
    <row r="552" spans="1:26" s="49" customFormat="1" x14ac:dyDescent="0.25">
      <c r="A552" s="73">
        <v>691012385</v>
      </c>
      <c r="B552" s="73">
        <f t="shared" si="24"/>
        <v>691012385</v>
      </c>
      <c r="C552" s="73" t="s">
        <v>16654</v>
      </c>
      <c r="D552" s="68">
        <v>1</v>
      </c>
      <c r="E552" s="48">
        <f t="shared" si="25"/>
        <v>22756281</v>
      </c>
      <c r="F552" s="57" t="s">
        <v>9</v>
      </c>
      <c r="G552" s="57" t="s">
        <v>15621</v>
      </c>
      <c r="H552" s="51">
        <v>0</v>
      </c>
      <c r="I552" s="51" t="s">
        <v>17320</v>
      </c>
      <c r="J552" s="69">
        <v>27.49</v>
      </c>
      <c r="K552" s="69">
        <f t="shared" si="26"/>
        <v>0</v>
      </c>
      <c r="L552" s="90">
        <v>0</v>
      </c>
      <c r="M552" s="51"/>
      <c r="N552" s="62" t="s">
        <v>16655</v>
      </c>
      <c r="O552" s="52" t="s">
        <v>16656</v>
      </c>
      <c r="P552" s="52">
        <v>1032</v>
      </c>
      <c r="Q552" s="52">
        <v>3</v>
      </c>
      <c r="R552" s="52" t="s">
        <v>15624</v>
      </c>
      <c r="S552" s="49" t="s">
        <v>21334</v>
      </c>
      <c r="V552" s="50" t="s">
        <v>17314</v>
      </c>
      <c r="W552" s="50" t="s">
        <v>15624</v>
      </c>
      <c r="X552" s="50" t="s">
        <v>14742</v>
      </c>
      <c r="Y552" s="70">
        <v>44326</v>
      </c>
      <c r="Z552" s="53">
        <v>14700</v>
      </c>
    </row>
    <row r="553" spans="1:26" s="49" customFormat="1" x14ac:dyDescent="0.25">
      <c r="A553" s="73">
        <v>691012423</v>
      </c>
      <c r="B553" s="73">
        <f t="shared" si="24"/>
        <v>691012423</v>
      </c>
      <c r="C553" s="73" t="s">
        <v>16657</v>
      </c>
      <c r="D553" s="68">
        <v>1</v>
      </c>
      <c r="E553" s="48">
        <f t="shared" si="25"/>
        <v>7231881</v>
      </c>
      <c r="F553" s="57" t="s">
        <v>9</v>
      </c>
      <c r="G553" s="57" t="s">
        <v>15621</v>
      </c>
      <c r="H553" s="51">
        <v>0</v>
      </c>
      <c r="I553" s="51" t="s">
        <v>17320</v>
      </c>
      <c r="J553" s="69">
        <v>27.49</v>
      </c>
      <c r="K553" s="69">
        <f t="shared" si="26"/>
        <v>0</v>
      </c>
      <c r="L553" s="90">
        <v>0</v>
      </c>
      <c r="M553" s="51"/>
      <c r="N553" s="62" t="s">
        <v>16658</v>
      </c>
      <c r="O553" s="52" t="s">
        <v>16530</v>
      </c>
      <c r="P553" s="52">
        <v>250</v>
      </c>
      <c r="Q553" s="52">
        <v>1</v>
      </c>
      <c r="R553" s="52" t="s">
        <v>15624</v>
      </c>
      <c r="S553" s="49" t="s">
        <v>21334</v>
      </c>
      <c r="V553" s="50" t="s">
        <v>17314</v>
      </c>
      <c r="W553" s="50" t="s">
        <v>15624</v>
      </c>
      <c r="X553" s="50" t="s">
        <v>14742</v>
      </c>
      <c r="Y553" s="70">
        <v>44326</v>
      </c>
      <c r="Z553" s="53">
        <v>14000</v>
      </c>
    </row>
    <row r="554" spans="1:26" s="49" customFormat="1" ht="30" x14ac:dyDescent="0.25">
      <c r="A554" s="73">
        <v>691012636</v>
      </c>
      <c r="B554" s="73">
        <f t="shared" si="24"/>
        <v>691012636</v>
      </c>
      <c r="C554" s="73" t="s">
        <v>16659</v>
      </c>
      <c r="D554" s="68">
        <v>1</v>
      </c>
      <c r="E554" s="48">
        <f t="shared" si="25"/>
        <v>6548733</v>
      </c>
      <c r="F554" s="57" t="s">
        <v>9</v>
      </c>
      <c r="G554" s="57" t="s">
        <v>15621</v>
      </c>
      <c r="H554" s="51">
        <v>0</v>
      </c>
      <c r="I554" s="51" t="s">
        <v>17320</v>
      </c>
      <c r="J554" s="69">
        <v>27.49</v>
      </c>
      <c r="K554" s="69">
        <f t="shared" si="26"/>
        <v>0</v>
      </c>
      <c r="L554" s="90">
        <v>0</v>
      </c>
      <c r="M554" s="51"/>
      <c r="N554" s="62" t="s">
        <v>16660</v>
      </c>
      <c r="O554" s="52" t="s">
        <v>66</v>
      </c>
      <c r="P554" s="52">
        <v>185</v>
      </c>
      <c r="Q554" s="52">
        <v>6</v>
      </c>
      <c r="R554" s="52" t="s">
        <v>15624</v>
      </c>
      <c r="S554" s="49" t="s">
        <v>21333</v>
      </c>
      <c r="V554" s="50" t="s">
        <v>17381</v>
      </c>
      <c r="W554" s="50" t="s">
        <v>15624</v>
      </c>
      <c r="X554" s="50" t="s">
        <v>14740</v>
      </c>
      <c r="Y554" s="70">
        <v>44340</v>
      </c>
      <c r="Z554" s="53">
        <v>14700</v>
      </c>
    </row>
    <row r="555" spans="1:26" s="49" customFormat="1" ht="30" x14ac:dyDescent="0.25">
      <c r="A555" s="73">
        <v>600027503</v>
      </c>
      <c r="B555" s="73">
        <f t="shared" si="24"/>
        <v>600027503</v>
      </c>
      <c r="C555" s="73" t="s">
        <v>16661</v>
      </c>
      <c r="D555" s="68">
        <v>1</v>
      </c>
      <c r="E555" s="48">
        <f t="shared" si="25"/>
        <v>48134333</v>
      </c>
      <c r="F555" s="57" t="s">
        <v>9</v>
      </c>
      <c r="G555" s="57" t="s">
        <v>15621</v>
      </c>
      <c r="H555" s="51">
        <v>100</v>
      </c>
      <c r="I555" s="51" t="s">
        <v>17309</v>
      </c>
      <c r="J555" s="69">
        <v>27.49</v>
      </c>
      <c r="K555" s="69">
        <f t="shared" si="26"/>
        <v>2749</v>
      </c>
      <c r="L555" s="90">
        <v>100</v>
      </c>
      <c r="M555" s="51">
        <f>VLOOKUP(A:A,'[1]Příloha k protokolu'!$F:$J,5,0)</f>
        <v>0</v>
      </c>
      <c r="N555" s="63" t="s">
        <v>16662</v>
      </c>
      <c r="O555" s="50" t="s">
        <v>16663</v>
      </c>
      <c r="P555" s="50">
        <v>222</v>
      </c>
      <c r="Q555" s="50"/>
      <c r="R555" s="50" t="s">
        <v>15624</v>
      </c>
      <c r="S555" s="49" t="s">
        <v>21333</v>
      </c>
      <c r="V555" s="50" t="s">
        <v>14745</v>
      </c>
      <c r="W555" s="50" t="s">
        <v>15624</v>
      </c>
      <c r="X555" s="50" t="s">
        <v>14746</v>
      </c>
      <c r="Y555" s="70" t="s">
        <v>17320</v>
      </c>
      <c r="Z555" s="53">
        <v>14000</v>
      </c>
    </row>
    <row r="556" spans="1:26" s="49" customFormat="1" ht="30" x14ac:dyDescent="0.25">
      <c r="A556" s="73">
        <v>600027457</v>
      </c>
      <c r="B556" s="73">
        <f t="shared" si="24"/>
        <v>600027457</v>
      </c>
      <c r="C556" s="73" t="s">
        <v>17516</v>
      </c>
      <c r="D556" s="68">
        <v>1</v>
      </c>
      <c r="E556" s="48">
        <f t="shared" si="25"/>
        <v>61386308</v>
      </c>
      <c r="F556" s="57" t="s">
        <v>9</v>
      </c>
      <c r="G556" s="57" t="s">
        <v>15621</v>
      </c>
      <c r="H556" s="51">
        <v>200</v>
      </c>
      <c r="I556" s="51" t="s">
        <v>17309</v>
      </c>
      <c r="J556" s="69">
        <v>27.49</v>
      </c>
      <c r="K556" s="69">
        <f t="shared" si="26"/>
        <v>5498</v>
      </c>
      <c r="L556" s="90">
        <v>200</v>
      </c>
      <c r="M556" s="51">
        <f>VLOOKUP(A:A,'[1]Příloha k protokolu'!$F:$J,5,0)</f>
        <v>0</v>
      </c>
      <c r="N556" s="63" t="s">
        <v>17517</v>
      </c>
      <c r="O556" s="50" t="s">
        <v>17518</v>
      </c>
      <c r="P556" s="50">
        <v>69</v>
      </c>
      <c r="Q556" s="50">
        <v>19</v>
      </c>
      <c r="R556" s="50" t="s">
        <v>15624</v>
      </c>
      <c r="S556" s="49" t="s">
        <v>21333</v>
      </c>
      <c r="V556" s="50" t="s">
        <v>14745</v>
      </c>
      <c r="W556" s="50" t="s">
        <v>15624</v>
      </c>
      <c r="X556" s="50" t="s">
        <v>14746</v>
      </c>
      <c r="Y556" s="70" t="s">
        <v>17320</v>
      </c>
      <c r="Z556" s="53">
        <v>14700</v>
      </c>
    </row>
    <row r="557" spans="1:26" s="49" customFormat="1" x14ac:dyDescent="0.25">
      <c r="A557" s="73">
        <v>600020983</v>
      </c>
      <c r="B557" s="73">
        <f t="shared" si="24"/>
        <v>600020983</v>
      </c>
      <c r="C557" s="73" t="s">
        <v>16664</v>
      </c>
      <c r="D557" s="68">
        <v>1</v>
      </c>
      <c r="E557" s="48">
        <f t="shared" si="25"/>
        <v>70845964</v>
      </c>
      <c r="F557" s="57" t="s">
        <v>9</v>
      </c>
      <c r="G557" s="57" t="s">
        <v>15818</v>
      </c>
      <c r="H557" s="51">
        <v>225</v>
      </c>
      <c r="I557" s="51" t="s">
        <v>17309</v>
      </c>
      <c r="J557" s="69">
        <v>27.49</v>
      </c>
      <c r="K557" s="69">
        <f t="shared" si="26"/>
        <v>6185.25</v>
      </c>
      <c r="L557" s="90">
        <v>225</v>
      </c>
      <c r="M557" s="51">
        <f>VLOOKUP(A:A,'[1]Příloha k protokolu'!$F:$J,5,0)</f>
        <v>0</v>
      </c>
      <c r="N557" s="62" t="s">
        <v>16665</v>
      </c>
      <c r="O557" s="52" t="s">
        <v>16666</v>
      </c>
      <c r="P557" s="52">
        <v>315</v>
      </c>
      <c r="Q557" s="52">
        <v>5</v>
      </c>
      <c r="R557" s="52" t="s">
        <v>15819</v>
      </c>
      <c r="S557" s="49" t="s">
        <v>21333</v>
      </c>
      <c r="V557" s="50" t="s">
        <v>17314</v>
      </c>
      <c r="W557" s="50" t="s">
        <v>15819</v>
      </c>
      <c r="X557" s="50" t="s">
        <v>14738</v>
      </c>
      <c r="Y557" s="70" t="s">
        <v>17320</v>
      </c>
      <c r="Z557" s="53">
        <v>15000</v>
      </c>
    </row>
    <row r="558" spans="1:26" s="49" customFormat="1" ht="30" x14ac:dyDescent="0.25">
      <c r="A558" s="73">
        <v>600021041</v>
      </c>
      <c r="B558" s="73">
        <f t="shared" si="24"/>
        <v>600021041</v>
      </c>
      <c r="C558" s="73" t="s">
        <v>17519</v>
      </c>
      <c r="D558" s="68">
        <v>1</v>
      </c>
      <c r="E558" s="48">
        <f t="shared" si="25"/>
        <v>60461683</v>
      </c>
      <c r="F558" s="57" t="s">
        <v>9</v>
      </c>
      <c r="G558" s="57" t="s">
        <v>15818</v>
      </c>
      <c r="H558" s="51">
        <v>25</v>
      </c>
      <c r="I558" s="51" t="s">
        <v>17309</v>
      </c>
      <c r="J558" s="69">
        <v>27.49</v>
      </c>
      <c r="K558" s="69">
        <f t="shared" si="26"/>
        <v>687.25</v>
      </c>
      <c r="L558" s="90">
        <v>25</v>
      </c>
      <c r="M558" s="51">
        <f>VLOOKUP(A:A,'[1]Příloha k protokolu'!$F:$J,5,0)</f>
        <v>0</v>
      </c>
      <c r="N558" s="62" t="s">
        <v>17520</v>
      </c>
      <c r="O558" s="52" t="s">
        <v>16781</v>
      </c>
      <c r="P558" s="52">
        <v>175</v>
      </c>
      <c r="Q558" s="52">
        <v>1</v>
      </c>
      <c r="R558" s="52" t="s">
        <v>15819</v>
      </c>
      <c r="S558" s="49" t="s">
        <v>21333</v>
      </c>
      <c r="V558" s="50" t="s">
        <v>17314</v>
      </c>
      <c r="W558" s="50" t="s">
        <v>15819</v>
      </c>
      <c r="X558" s="50" t="s">
        <v>14738</v>
      </c>
      <c r="Y558" s="70" t="s">
        <v>17320</v>
      </c>
      <c r="Z558" s="53">
        <v>15000</v>
      </c>
    </row>
    <row r="559" spans="1:26" s="49" customFormat="1" ht="30" x14ac:dyDescent="0.25">
      <c r="A559" s="73">
        <v>600021050</v>
      </c>
      <c r="B559" s="73">
        <f t="shared" si="24"/>
        <v>600021050</v>
      </c>
      <c r="C559" s="73" t="s">
        <v>16667</v>
      </c>
      <c r="D559" s="68">
        <v>1</v>
      </c>
      <c r="E559" s="48">
        <f t="shared" si="25"/>
        <v>48134058</v>
      </c>
      <c r="F559" s="57" t="s">
        <v>9</v>
      </c>
      <c r="G559" s="57" t="s">
        <v>15818</v>
      </c>
      <c r="H559" s="51">
        <v>325</v>
      </c>
      <c r="I559" s="51" t="s">
        <v>17309</v>
      </c>
      <c r="J559" s="69">
        <v>27.49</v>
      </c>
      <c r="K559" s="69">
        <f t="shared" si="26"/>
        <v>8934.25</v>
      </c>
      <c r="L559" s="90">
        <v>325</v>
      </c>
      <c r="M559" s="51">
        <f>VLOOKUP(A:A,'[1]Příloha k protokolu'!$F:$J,5,0)</f>
        <v>0</v>
      </c>
      <c r="N559" s="62" t="s">
        <v>16668</v>
      </c>
      <c r="O559" s="52" t="s">
        <v>16669</v>
      </c>
      <c r="P559" s="52">
        <v>169</v>
      </c>
      <c r="Q559" s="52">
        <v>2</v>
      </c>
      <c r="R559" s="52" t="s">
        <v>15819</v>
      </c>
      <c r="S559" s="49" t="s">
        <v>21333</v>
      </c>
      <c r="V559" s="50" t="s">
        <v>17314</v>
      </c>
      <c r="W559" s="50" t="s">
        <v>15819</v>
      </c>
      <c r="X559" s="50" t="s">
        <v>14738</v>
      </c>
      <c r="Y559" s="70" t="s">
        <v>17320</v>
      </c>
      <c r="Z559" s="53">
        <v>15000</v>
      </c>
    </row>
    <row r="560" spans="1:26" s="49" customFormat="1" x14ac:dyDescent="0.25">
      <c r="A560" s="73">
        <v>600021076</v>
      </c>
      <c r="B560" s="73">
        <f t="shared" si="24"/>
        <v>600021076</v>
      </c>
      <c r="C560" s="73" t="s">
        <v>16670</v>
      </c>
      <c r="D560" s="68">
        <v>1</v>
      </c>
      <c r="E560" s="48">
        <f t="shared" si="25"/>
        <v>67774172</v>
      </c>
      <c r="F560" s="57" t="s">
        <v>9</v>
      </c>
      <c r="G560" s="57" t="s">
        <v>15818</v>
      </c>
      <c r="H560" s="51">
        <v>350</v>
      </c>
      <c r="I560" s="51" t="s">
        <v>17309</v>
      </c>
      <c r="J560" s="69">
        <v>27.49</v>
      </c>
      <c r="K560" s="69">
        <f t="shared" si="26"/>
        <v>9621.5</v>
      </c>
      <c r="L560" s="90">
        <v>350</v>
      </c>
      <c r="M560" s="51">
        <f>VLOOKUP(A:A,'[1]Příloha k protokolu'!$F:$J,5,0)</f>
        <v>0</v>
      </c>
      <c r="N560" s="62" t="s">
        <v>16671</v>
      </c>
      <c r="O560" s="52" t="s">
        <v>16672</v>
      </c>
      <c r="P560" s="52">
        <v>254</v>
      </c>
      <c r="Q560" s="52">
        <v>19</v>
      </c>
      <c r="R560" s="52" t="s">
        <v>15819</v>
      </c>
      <c r="S560" s="49" t="s">
        <v>21333</v>
      </c>
      <c r="V560" s="50" t="s">
        <v>17314</v>
      </c>
      <c r="W560" s="50" t="s">
        <v>15819</v>
      </c>
      <c r="X560" s="50" t="s">
        <v>14738</v>
      </c>
      <c r="Y560" s="70" t="s">
        <v>17320</v>
      </c>
      <c r="Z560" s="53">
        <v>15200</v>
      </c>
    </row>
    <row r="561" spans="1:26" s="49" customFormat="1" x14ac:dyDescent="0.25">
      <c r="A561" s="73">
        <v>600005496</v>
      </c>
      <c r="B561" s="73">
        <f t="shared" si="24"/>
        <v>600005496</v>
      </c>
      <c r="C561" s="73" t="s">
        <v>16673</v>
      </c>
      <c r="D561" s="68">
        <v>1</v>
      </c>
      <c r="E561" s="48">
        <f t="shared" si="25"/>
        <v>61385271</v>
      </c>
      <c r="F561" s="57" t="s">
        <v>9</v>
      </c>
      <c r="G561" s="57" t="s">
        <v>15818</v>
      </c>
      <c r="H561" s="51">
        <v>450</v>
      </c>
      <c r="I561" s="51" t="s">
        <v>17309</v>
      </c>
      <c r="J561" s="69">
        <v>27.49</v>
      </c>
      <c r="K561" s="69">
        <f t="shared" si="26"/>
        <v>12370.5</v>
      </c>
      <c r="L561" s="90">
        <v>450</v>
      </c>
      <c r="M561" s="51">
        <f>VLOOKUP(A:A,'[1]Příloha k protokolu'!$F:$J,5,0)</f>
        <v>0</v>
      </c>
      <c r="N561" s="62" t="s">
        <v>16674</v>
      </c>
      <c r="O561" s="52" t="s">
        <v>16675</v>
      </c>
      <c r="P561" s="52">
        <v>1330</v>
      </c>
      <c r="Q561" s="52">
        <v>11</v>
      </c>
      <c r="R561" s="52" t="s">
        <v>15819</v>
      </c>
      <c r="S561" s="49" t="s">
        <v>21333</v>
      </c>
      <c r="V561" s="50" t="s">
        <v>17314</v>
      </c>
      <c r="W561" s="50" t="s">
        <v>15819</v>
      </c>
      <c r="X561" s="50" t="s">
        <v>14738</v>
      </c>
      <c r="Y561" s="70" t="s">
        <v>17320</v>
      </c>
      <c r="Z561" s="53">
        <v>15000</v>
      </c>
    </row>
    <row r="562" spans="1:26" s="49" customFormat="1" x14ac:dyDescent="0.25">
      <c r="A562" s="73">
        <v>600005518</v>
      </c>
      <c r="B562" s="73">
        <f t="shared" si="24"/>
        <v>600005518</v>
      </c>
      <c r="C562" s="73" t="s">
        <v>16676</v>
      </c>
      <c r="D562" s="68">
        <v>1</v>
      </c>
      <c r="E562" s="48">
        <f t="shared" si="25"/>
        <v>61385701</v>
      </c>
      <c r="F562" s="57" t="s">
        <v>9</v>
      </c>
      <c r="G562" s="57" t="s">
        <v>15818</v>
      </c>
      <c r="H562" s="51">
        <v>675</v>
      </c>
      <c r="I562" s="51" t="s">
        <v>17309</v>
      </c>
      <c r="J562" s="69">
        <v>27.49</v>
      </c>
      <c r="K562" s="69">
        <f t="shared" si="26"/>
        <v>18555.75</v>
      </c>
      <c r="L562" s="90">
        <v>675</v>
      </c>
      <c r="M562" s="51">
        <f>VLOOKUP(A:A,'[1]Příloha k protokolu'!$F:$J,5,0)</f>
        <v>0</v>
      </c>
      <c r="N562" s="62" t="s">
        <v>16677</v>
      </c>
      <c r="O562" s="52" t="s">
        <v>856</v>
      </c>
      <c r="P562" s="52">
        <v>621</v>
      </c>
      <c r="Q562" s="52">
        <v>45</v>
      </c>
      <c r="R562" s="52" t="s">
        <v>15819</v>
      </c>
      <c r="S562" s="49" t="s">
        <v>21333</v>
      </c>
      <c r="V562" s="50" t="s">
        <v>17314</v>
      </c>
      <c r="W562" s="50" t="s">
        <v>15819</v>
      </c>
      <c r="X562" s="50" t="s">
        <v>14738</v>
      </c>
      <c r="Y562" s="70" t="s">
        <v>17320</v>
      </c>
      <c r="Z562" s="53">
        <v>15000</v>
      </c>
    </row>
    <row r="563" spans="1:26" s="49" customFormat="1" x14ac:dyDescent="0.25">
      <c r="A563" s="73">
        <v>600005542</v>
      </c>
      <c r="B563" s="73">
        <f t="shared" si="24"/>
        <v>600005542</v>
      </c>
      <c r="C563" s="73" t="s">
        <v>16678</v>
      </c>
      <c r="D563" s="68">
        <v>1</v>
      </c>
      <c r="E563" s="48">
        <f t="shared" si="25"/>
        <v>61386855</v>
      </c>
      <c r="F563" s="57" t="s">
        <v>9</v>
      </c>
      <c r="G563" s="57" t="s">
        <v>15818</v>
      </c>
      <c r="H563" s="51">
        <v>1100</v>
      </c>
      <c r="I563" s="51" t="s">
        <v>17309</v>
      </c>
      <c r="J563" s="69">
        <v>27.49</v>
      </c>
      <c r="K563" s="69">
        <f t="shared" si="26"/>
        <v>30239</v>
      </c>
      <c r="L563" s="90">
        <v>1100</v>
      </c>
      <c r="M563" s="51">
        <f>VLOOKUP(A:A,'[1]Příloha k protokolu'!$F:$J,5,0)</f>
        <v>0</v>
      </c>
      <c r="N563" s="62" t="s">
        <v>16679</v>
      </c>
      <c r="O563" s="52" t="s">
        <v>74</v>
      </c>
      <c r="P563" s="52">
        <v>72</v>
      </c>
      <c r="Q563" s="52">
        <v>25</v>
      </c>
      <c r="R563" s="52" t="s">
        <v>15819</v>
      </c>
      <c r="S563" s="49" t="s">
        <v>21333</v>
      </c>
      <c r="V563" s="50" t="s">
        <v>17314</v>
      </c>
      <c r="W563" s="50" t="s">
        <v>15819</v>
      </c>
      <c r="X563" s="50" t="s">
        <v>14738</v>
      </c>
      <c r="Y563" s="70" t="s">
        <v>17320</v>
      </c>
      <c r="Z563" s="53">
        <v>15000</v>
      </c>
    </row>
    <row r="564" spans="1:26" s="49" customFormat="1" x14ac:dyDescent="0.25">
      <c r="A564" s="73">
        <v>600005623</v>
      </c>
      <c r="B564" s="73">
        <f t="shared" si="24"/>
        <v>600005623</v>
      </c>
      <c r="C564" s="73" t="s">
        <v>16680</v>
      </c>
      <c r="D564" s="68">
        <v>1</v>
      </c>
      <c r="E564" s="48">
        <f t="shared" si="25"/>
        <v>61385298</v>
      </c>
      <c r="F564" s="57" t="s">
        <v>9</v>
      </c>
      <c r="G564" s="57" t="s">
        <v>15818</v>
      </c>
      <c r="H564" s="51">
        <v>700</v>
      </c>
      <c r="I564" s="51" t="s">
        <v>17309</v>
      </c>
      <c r="J564" s="69">
        <v>27.49</v>
      </c>
      <c r="K564" s="69">
        <f t="shared" si="26"/>
        <v>19243</v>
      </c>
      <c r="L564" s="90">
        <v>700</v>
      </c>
      <c r="M564" s="51">
        <f>VLOOKUP(A:A,'[1]Příloha k protokolu'!$F:$J,5,0)</f>
        <v>0</v>
      </c>
      <c r="N564" s="62" t="s">
        <v>16681</v>
      </c>
      <c r="O564" s="52" t="s">
        <v>16682</v>
      </c>
      <c r="P564" s="52">
        <v>100</v>
      </c>
      <c r="Q564" s="52">
        <v>1</v>
      </c>
      <c r="R564" s="52" t="s">
        <v>15819</v>
      </c>
      <c r="S564" s="49" t="s">
        <v>21333</v>
      </c>
      <c r="V564" s="50" t="s">
        <v>17314</v>
      </c>
      <c r="W564" s="50" t="s">
        <v>15819</v>
      </c>
      <c r="X564" s="50" t="s">
        <v>14738</v>
      </c>
      <c r="Y564" s="70" t="s">
        <v>17320</v>
      </c>
      <c r="Z564" s="53">
        <v>15000</v>
      </c>
    </row>
    <row r="565" spans="1:26" s="49" customFormat="1" x14ac:dyDescent="0.25">
      <c r="A565" s="73">
        <v>600005631</v>
      </c>
      <c r="B565" s="73">
        <f t="shared" si="24"/>
        <v>600005631</v>
      </c>
      <c r="C565" s="73" t="s">
        <v>16683</v>
      </c>
      <c r="D565" s="68">
        <v>1</v>
      </c>
      <c r="E565" s="48">
        <f t="shared" si="25"/>
        <v>60446242</v>
      </c>
      <c r="F565" s="57" t="s">
        <v>9</v>
      </c>
      <c r="G565" s="57" t="s">
        <v>15818</v>
      </c>
      <c r="H565" s="51">
        <v>700</v>
      </c>
      <c r="I565" s="51" t="s">
        <v>17309</v>
      </c>
      <c r="J565" s="69">
        <v>27.49</v>
      </c>
      <c r="K565" s="69">
        <f t="shared" si="26"/>
        <v>19243</v>
      </c>
      <c r="L565" s="90">
        <v>700</v>
      </c>
      <c r="M565" s="51">
        <f>VLOOKUP(A:A,'[1]Příloha k protokolu'!$F:$J,5,0)</f>
        <v>0</v>
      </c>
      <c r="N565" s="62" t="s">
        <v>16684</v>
      </c>
      <c r="O565" s="52" t="s">
        <v>16685</v>
      </c>
      <c r="P565" s="52">
        <v>591</v>
      </c>
      <c r="Q565" s="52">
        <v>115</v>
      </c>
      <c r="R565" s="52" t="s">
        <v>15819</v>
      </c>
      <c r="S565" s="49" t="s">
        <v>21333</v>
      </c>
      <c r="V565" s="50" t="s">
        <v>17314</v>
      </c>
      <c r="W565" s="50" t="s">
        <v>15819</v>
      </c>
      <c r="X565" s="50" t="s">
        <v>14738</v>
      </c>
      <c r="Y565" s="70" t="s">
        <v>17320</v>
      </c>
      <c r="Z565" s="53">
        <v>15800</v>
      </c>
    </row>
    <row r="566" spans="1:26" s="49" customFormat="1" x14ac:dyDescent="0.25">
      <c r="A566" s="73">
        <v>600005640</v>
      </c>
      <c r="B566" s="73">
        <f t="shared" si="24"/>
        <v>600005640</v>
      </c>
      <c r="C566" s="73" t="s">
        <v>16686</v>
      </c>
      <c r="D566" s="68">
        <v>1</v>
      </c>
      <c r="E566" s="48">
        <f t="shared" si="25"/>
        <v>14891263</v>
      </c>
      <c r="F566" s="57" t="s">
        <v>9</v>
      </c>
      <c r="G566" s="57" t="s">
        <v>15818</v>
      </c>
      <c r="H566" s="51">
        <v>900</v>
      </c>
      <c r="I566" s="51" t="s">
        <v>17309</v>
      </c>
      <c r="J566" s="69">
        <v>27.49</v>
      </c>
      <c r="K566" s="69">
        <f t="shared" si="26"/>
        <v>24741</v>
      </c>
      <c r="L566" s="90">
        <v>900</v>
      </c>
      <c r="M566" s="51">
        <f>VLOOKUP(A:A,'[1]Příloha k protokolu'!$F:$J,5,0)</f>
        <v>0</v>
      </c>
      <c r="N566" s="62" t="s">
        <v>16687</v>
      </c>
      <c r="O566" s="52" t="s">
        <v>16688</v>
      </c>
      <c r="P566" s="52">
        <v>1063</v>
      </c>
      <c r="Q566" s="52">
        <v>1</v>
      </c>
      <c r="R566" s="52" t="s">
        <v>15819</v>
      </c>
      <c r="S566" s="49" t="s">
        <v>21333</v>
      </c>
      <c r="V566" s="50" t="s">
        <v>17314</v>
      </c>
      <c r="W566" s="50" t="s">
        <v>15819</v>
      </c>
      <c r="X566" s="50" t="s">
        <v>14738</v>
      </c>
      <c r="Y566" s="70" t="s">
        <v>17320</v>
      </c>
      <c r="Z566" s="53">
        <v>15000</v>
      </c>
    </row>
    <row r="567" spans="1:26" s="49" customFormat="1" x14ac:dyDescent="0.25">
      <c r="A567" s="73">
        <v>600005658</v>
      </c>
      <c r="B567" s="73">
        <f t="shared" si="24"/>
        <v>600005658</v>
      </c>
      <c r="C567" s="73" t="s">
        <v>16689</v>
      </c>
      <c r="D567" s="68">
        <v>1</v>
      </c>
      <c r="E567" s="48">
        <f t="shared" si="25"/>
        <v>25632141</v>
      </c>
      <c r="F567" s="57" t="s">
        <v>9</v>
      </c>
      <c r="G567" s="57" t="s">
        <v>15818</v>
      </c>
      <c r="H567" s="51">
        <v>1750</v>
      </c>
      <c r="I567" s="51" t="s">
        <v>17309</v>
      </c>
      <c r="J567" s="69">
        <v>27.49</v>
      </c>
      <c r="K567" s="69">
        <f t="shared" si="26"/>
        <v>48107.5</v>
      </c>
      <c r="L567" s="90">
        <v>1750</v>
      </c>
      <c r="M567" s="51">
        <f>VLOOKUP(A:A,'[1]Příloha k protokolu'!$F:$J,5,0)</f>
        <v>0</v>
      </c>
      <c r="N567" s="62" t="s">
        <v>16690</v>
      </c>
      <c r="O567" s="52" t="s">
        <v>75</v>
      </c>
      <c r="P567" s="52">
        <v>298</v>
      </c>
      <c r="Q567" s="52" t="s">
        <v>16691</v>
      </c>
      <c r="R567" s="52" t="s">
        <v>15819</v>
      </c>
      <c r="S567" s="49" t="s">
        <v>21334</v>
      </c>
      <c r="V567" s="50" t="s">
        <v>17314</v>
      </c>
      <c r="W567" s="50" t="s">
        <v>15819</v>
      </c>
      <c r="X567" s="50" t="s">
        <v>14742</v>
      </c>
      <c r="Y567" s="70" t="s">
        <v>17320</v>
      </c>
      <c r="Z567" s="53">
        <v>15000</v>
      </c>
    </row>
    <row r="568" spans="1:26" s="49" customFormat="1" x14ac:dyDescent="0.25">
      <c r="A568" s="73">
        <v>600005674</v>
      </c>
      <c r="B568" s="73">
        <f t="shared" si="24"/>
        <v>600005674</v>
      </c>
      <c r="C568" s="73" t="s">
        <v>17521</v>
      </c>
      <c r="D568" s="68">
        <v>1</v>
      </c>
      <c r="E568" s="48">
        <f t="shared" si="25"/>
        <v>45248001</v>
      </c>
      <c r="F568" s="57" t="s">
        <v>9</v>
      </c>
      <c r="G568" s="57" t="s">
        <v>15818</v>
      </c>
      <c r="H568" s="51">
        <v>850</v>
      </c>
      <c r="I568" s="51" t="s">
        <v>17309</v>
      </c>
      <c r="J568" s="69">
        <v>27.49</v>
      </c>
      <c r="K568" s="69">
        <f t="shared" si="26"/>
        <v>23366.5</v>
      </c>
      <c r="L568" s="90">
        <v>850</v>
      </c>
      <c r="M568" s="51">
        <f>VLOOKUP(A:A,'[1]Příloha k protokolu'!$F:$J,5,0)</f>
        <v>0</v>
      </c>
      <c r="N568" s="62" t="s">
        <v>17522</v>
      </c>
      <c r="O568" s="52" t="s">
        <v>76</v>
      </c>
      <c r="P568" s="52">
        <v>498</v>
      </c>
      <c r="Q568" s="52">
        <v>3</v>
      </c>
      <c r="R568" s="52" t="s">
        <v>15819</v>
      </c>
      <c r="S568" s="49" t="s">
        <v>21333</v>
      </c>
      <c r="V568" s="50" t="s">
        <v>17314</v>
      </c>
      <c r="W568" s="50" t="s">
        <v>15819</v>
      </c>
      <c r="X568" s="50" t="s">
        <v>14738</v>
      </c>
      <c r="Y568" s="70" t="s">
        <v>17320</v>
      </c>
      <c r="Z568" s="53">
        <v>15000</v>
      </c>
    </row>
    <row r="569" spans="1:26" s="49" customFormat="1" ht="30" x14ac:dyDescent="0.25">
      <c r="A569" s="73">
        <v>600005780</v>
      </c>
      <c r="B569" s="73">
        <f t="shared" si="24"/>
        <v>600005780</v>
      </c>
      <c r="C569" s="73" t="s">
        <v>16692</v>
      </c>
      <c r="D569" s="68">
        <v>1</v>
      </c>
      <c r="E569" s="48">
        <f t="shared" si="25"/>
        <v>25106121</v>
      </c>
      <c r="F569" s="57" t="s">
        <v>9</v>
      </c>
      <c r="G569" s="57" t="s">
        <v>15818</v>
      </c>
      <c r="H569" s="51">
        <v>300</v>
      </c>
      <c r="I569" s="51" t="s">
        <v>17309</v>
      </c>
      <c r="J569" s="69">
        <v>27.49</v>
      </c>
      <c r="K569" s="69">
        <f t="shared" si="26"/>
        <v>8247</v>
      </c>
      <c r="L569" s="90">
        <v>300</v>
      </c>
      <c r="M569" s="51">
        <f>VLOOKUP(A:A,'[1]Příloha k protokolu'!$F:$J,5,0)</f>
        <v>0</v>
      </c>
      <c r="N569" s="62" t="s">
        <v>16693</v>
      </c>
      <c r="O569" s="52" t="s">
        <v>16694</v>
      </c>
      <c r="P569" s="52">
        <v>463</v>
      </c>
      <c r="Q569" s="52" t="s">
        <v>16695</v>
      </c>
      <c r="R569" s="52" t="s">
        <v>15819</v>
      </c>
      <c r="S569" s="49" t="s">
        <v>21334</v>
      </c>
      <c r="V569" s="50" t="s">
        <v>17314</v>
      </c>
      <c r="W569" s="50" t="s">
        <v>15819</v>
      </c>
      <c r="X569" s="50" t="s">
        <v>14742</v>
      </c>
      <c r="Y569" s="70" t="s">
        <v>17320</v>
      </c>
      <c r="Z569" s="53">
        <v>15200</v>
      </c>
    </row>
    <row r="570" spans="1:26" s="49" customFormat="1" x14ac:dyDescent="0.25">
      <c r="A570" s="73">
        <v>600032183</v>
      </c>
      <c r="B570" s="73">
        <f t="shared" si="24"/>
        <v>600032183</v>
      </c>
      <c r="C570" s="73" t="s">
        <v>17523</v>
      </c>
      <c r="D570" s="68">
        <v>1</v>
      </c>
      <c r="E570" s="48">
        <f t="shared" si="25"/>
        <v>70842132</v>
      </c>
      <c r="F570" s="57" t="s">
        <v>9</v>
      </c>
      <c r="G570" s="57" t="s">
        <v>15818</v>
      </c>
      <c r="H570" s="51">
        <v>25</v>
      </c>
      <c r="I570" s="51" t="s">
        <v>17309</v>
      </c>
      <c r="J570" s="69">
        <v>27.49</v>
      </c>
      <c r="K570" s="69">
        <f t="shared" si="26"/>
        <v>687.25</v>
      </c>
      <c r="L570" s="90">
        <v>25</v>
      </c>
      <c r="M570" s="51">
        <f>VLOOKUP(A:A,'[1]Příloha k protokolu'!$F:$J,5,0)</f>
        <v>0</v>
      </c>
      <c r="N570" s="62" t="s">
        <v>17524</v>
      </c>
      <c r="O570" s="52" t="s">
        <v>77</v>
      </c>
      <c r="P570" s="52">
        <v>235</v>
      </c>
      <c r="Q570" s="52">
        <v>11</v>
      </c>
      <c r="R570" s="52" t="s">
        <v>15819</v>
      </c>
      <c r="S570" s="49" t="s">
        <v>21333</v>
      </c>
      <c r="V570" s="50" t="s">
        <v>17314</v>
      </c>
      <c r="W570" s="50" t="s">
        <v>15819</v>
      </c>
      <c r="X570" s="50" t="s">
        <v>14738</v>
      </c>
      <c r="Y570" s="70" t="s">
        <v>17320</v>
      </c>
      <c r="Z570" s="53">
        <v>15000</v>
      </c>
    </row>
    <row r="571" spans="1:26" s="49" customFormat="1" ht="30" x14ac:dyDescent="0.25">
      <c r="A571" s="73">
        <v>600037576</v>
      </c>
      <c r="B571" s="73">
        <f t="shared" si="24"/>
        <v>600037576</v>
      </c>
      <c r="C571" s="73" t="s">
        <v>16696</v>
      </c>
      <c r="D571" s="68">
        <v>1</v>
      </c>
      <c r="E571" s="48">
        <f t="shared" si="25"/>
        <v>70107815</v>
      </c>
      <c r="F571" s="57" t="s">
        <v>9</v>
      </c>
      <c r="G571" s="57" t="s">
        <v>15818</v>
      </c>
      <c r="H571" s="51">
        <v>25</v>
      </c>
      <c r="I571" s="51" t="s">
        <v>17309</v>
      </c>
      <c r="J571" s="69">
        <v>27.49</v>
      </c>
      <c r="K571" s="69">
        <f t="shared" si="26"/>
        <v>687.25</v>
      </c>
      <c r="L571" s="90">
        <v>25</v>
      </c>
      <c r="M571" s="51">
        <f>VLOOKUP(A:A,'[1]Příloha k protokolu'!$F:$J,5,0)</f>
        <v>0</v>
      </c>
      <c r="N571" s="62" t="s">
        <v>16697</v>
      </c>
      <c r="O571" s="52" t="s">
        <v>16698</v>
      </c>
      <c r="P571" s="52">
        <v>669</v>
      </c>
      <c r="Q571" s="52">
        <v>8</v>
      </c>
      <c r="R571" s="52" t="s">
        <v>15819</v>
      </c>
      <c r="S571" s="49" t="s">
        <v>21333</v>
      </c>
      <c r="V571" s="50" t="s">
        <v>17525</v>
      </c>
      <c r="W571" s="50" t="s">
        <v>15819</v>
      </c>
      <c r="X571" s="50" t="s">
        <v>14740</v>
      </c>
      <c r="Y571" s="70" t="s">
        <v>17320</v>
      </c>
      <c r="Z571" s="53">
        <v>15200</v>
      </c>
    </row>
    <row r="572" spans="1:26" s="49" customFormat="1" ht="30" x14ac:dyDescent="0.25">
      <c r="A572" s="73">
        <v>600037622</v>
      </c>
      <c r="B572" s="73">
        <f t="shared" si="24"/>
        <v>600037622</v>
      </c>
      <c r="C572" s="73" t="s">
        <v>16699</v>
      </c>
      <c r="D572" s="68">
        <v>1</v>
      </c>
      <c r="E572" s="48">
        <f t="shared" si="25"/>
        <v>70107637</v>
      </c>
      <c r="F572" s="57" t="s">
        <v>9</v>
      </c>
      <c r="G572" s="57" t="s">
        <v>15818</v>
      </c>
      <c r="H572" s="51">
        <v>25</v>
      </c>
      <c r="I572" s="51" t="s">
        <v>17309</v>
      </c>
      <c r="J572" s="69">
        <v>27.49</v>
      </c>
      <c r="K572" s="69">
        <f t="shared" si="26"/>
        <v>687.25</v>
      </c>
      <c r="L572" s="90">
        <v>25</v>
      </c>
      <c r="M572" s="51">
        <f>VLOOKUP(A:A,'[1]Příloha k protokolu'!$F:$J,5,0)</f>
        <v>0</v>
      </c>
      <c r="N572" s="62" t="s">
        <v>16700</v>
      </c>
      <c r="O572" s="52" t="s">
        <v>16701</v>
      </c>
      <c r="P572" s="52">
        <v>830</v>
      </c>
      <c r="Q572" s="52">
        <v>18</v>
      </c>
      <c r="R572" s="52" t="s">
        <v>15819</v>
      </c>
      <c r="S572" s="49" t="s">
        <v>21333</v>
      </c>
      <c r="V572" s="50" t="s">
        <v>17525</v>
      </c>
      <c r="W572" s="50" t="s">
        <v>15819</v>
      </c>
      <c r="X572" s="50" t="s">
        <v>14740</v>
      </c>
      <c r="Y572" s="70" t="s">
        <v>17320</v>
      </c>
      <c r="Z572" s="53">
        <v>15200</v>
      </c>
    </row>
    <row r="573" spans="1:26" s="49" customFormat="1" ht="30" x14ac:dyDescent="0.25">
      <c r="A573" s="73">
        <v>600037665</v>
      </c>
      <c r="B573" s="73">
        <f t="shared" si="24"/>
        <v>600037665</v>
      </c>
      <c r="C573" s="73" t="s">
        <v>16702</v>
      </c>
      <c r="D573" s="68">
        <v>1</v>
      </c>
      <c r="E573" s="48">
        <f t="shared" si="25"/>
        <v>70107785</v>
      </c>
      <c r="F573" s="57" t="s">
        <v>9</v>
      </c>
      <c r="G573" s="57" t="s">
        <v>15818</v>
      </c>
      <c r="H573" s="51">
        <v>25</v>
      </c>
      <c r="I573" s="51" t="s">
        <v>17309</v>
      </c>
      <c r="J573" s="69">
        <v>27.49</v>
      </c>
      <c r="K573" s="69">
        <f t="shared" si="26"/>
        <v>687.25</v>
      </c>
      <c r="L573" s="90">
        <v>25</v>
      </c>
      <c r="M573" s="51">
        <f>VLOOKUP(A:A,'[1]Příloha k protokolu'!$F:$J,5,0)</f>
        <v>0</v>
      </c>
      <c r="N573" s="62" t="s">
        <v>16703</v>
      </c>
      <c r="O573" s="52" t="s">
        <v>16704</v>
      </c>
      <c r="P573" s="52">
        <v>2775</v>
      </c>
      <c r="Q573" s="52">
        <v>2</v>
      </c>
      <c r="R573" s="52" t="s">
        <v>15819</v>
      </c>
      <c r="S573" s="49" t="s">
        <v>21333</v>
      </c>
      <c r="V573" s="50" t="s">
        <v>17525</v>
      </c>
      <c r="W573" s="50" t="s">
        <v>15819</v>
      </c>
      <c r="X573" s="50" t="s">
        <v>14740</v>
      </c>
      <c r="Y573" s="70" t="s">
        <v>17320</v>
      </c>
      <c r="Z573" s="53">
        <v>15000</v>
      </c>
    </row>
    <row r="574" spans="1:26" s="49" customFormat="1" ht="30" x14ac:dyDescent="0.25">
      <c r="A574" s="73">
        <v>600037673</v>
      </c>
      <c r="B574" s="73">
        <f t="shared" si="24"/>
        <v>600037673</v>
      </c>
      <c r="C574" s="73" t="s">
        <v>16705</v>
      </c>
      <c r="D574" s="68">
        <v>1</v>
      </c>
      <c r="E574" s="48">
        <f t="shared" si="25"/>
        <v>70107769</v>
      </c>
      <c r="F574" s="57" t="s">
        <v>9</v>
      </c>
      <c r="G574" s="57" t="s">
        <v>15818</v>
      </c>
      <c r="H574" s="51">
        <v>50</v>
      </c>
      <c r="I574" s="51" t="s">
        <v>17309</v>
      </c>
      <c r="J574" s="69">
        <v>27.49</v>
      </c>
      <c r="K574" s="69">
        <f t="shared" si="26"/>
        <v>1374.5</v>
      </c>
      <c r="L574" s="90">
        <v>50</v>
      </c>
      <c r="M574" s="51">
        <f>VLOOKUP(A:A,'[1]Příloha k protokolu'!$F:$J,5,0)</f>
        <v>0</v>
      </c>
      <c r="N574" s="62" t="s">
        <v>16706</v>
      </c>
      <c r="O574" s="52" t="s">
        <v>16707</v>
      </c>
      <c r="P574" s="52">
        <v>988</v>
      </c>
      <c r="Q574" s="52">
        <v>3</v>
      </c>
      <c r="R574" s="52" t="s">
        <v>15819</v>
      </c>
      <c r="S574" s="49" t="s">
        <v>21333</v>
      </c>
      <c r="V574" s="50" t="s">
        <v>17525</v>
      </c>
      <c r="W574" s="50" t="s">
        <v>15819</v>
      </c>
      <c r="X574" s="50" t="s">
        <v>14740</v>
      </c>
      <c r="Y574" s="70" t="s">
        <v>17320</v>
      </c>
      <c r="Z574" s="53">
        <v>15000</v>
      </c>
    </row>
    <row r="575" spans="1:26" s="49" customFormat="1" ht="30" x14ac:dyDescent="0.25">
      <c r="A575" s="73">
        <v>600037681</v>
      </c>
      <c r="B575" s="73">
        <f t="shared" si="24"/>
        <v>600037681</v>
      </c>
      <c r="C575" s="73" t="s">
        <v>16708</v>
      </c>
      <c r="D575" s="68">
        <v>1</v>
      </c>
      <c r="E575" s="48">
        <f t="shared" si="25"/>
        <v>70107742</v>
      </c>
      <c r="F575" s="57" t="s">
        <v>9</v>
      </c>
      <c r="G575" s="57" t="s">
        <v>15818</v>
      </c>
      <c r="H575" s="51">
        <v>75</v>
      </c>
      <c r="I575" s="51" t="s">
        <v>17309</v>
      </c>
      <c r="J575" s="69">
        <v>27.49</v>
      </c>
      <c r="K575" s="69">
        <f t="shared" si="26"/>
        <v>2061.75</v>
      </c>
      <c r="L575" s="90">
        <v>75</v>
      </c>
      <c r="M575" s="51">
        <f>VLOOKUP(A:A,'[1]Příloha k protokolu'!$F:$J,5,0)</f>
        <v>0</v>
      </c>
      <c r="N575" s="62" t="s">
        <v>16709</v>
      </c>
      <c r="O575" s="52" t="s">
        <v>16710</v>
      </c>
      <c r="P575" s="52">
        <v>1117</v>
      </c>
      <c r="Q575" s="52">
        <v>18</v>
      </c>
      <c r="R575" s="52" t="s">
        <v>15819</v>
      </c>
      <c r="S575" s="49" t="s">
        <v>21333</v>
      </c>
      <c r="V575" s="50" t="s">
        <v>17525</v>
      </c>
      <c r="W575" s="50" t="s">
        <v>15819</v>
      </c>
      <c r="X575" s="50" t="s">
        <v>14740</v>
      </c>
      <c r="Y575" s="70" t="s">
        <v>17320</v>
      </c>
      <c r="Z575" s="53">
        <v>15000</v>
      </c>
    </row>
    <row r="576" spans="1:26" s="49" customFormat="1" ht="30" x14ac:dyDescent="0.25">
      <c r="A576" s="73">
        <v>600037690</v>
      </c>
      <c r="B576" s="73">
        <f t="shared" si="24"/>
        <v>600037690</v>
      </c>
      <c r="C576" s="73" t="s">
        <v>16711</v>
      </c>
      <c r="D576" s="68">
        <v>1</v>
      </c>
      <c r="E576" s="48">
        <f t="shared" si="25"/>
        <v>70107751</v>
      </c>
      <c r="F576" s="57" t="s">
        <v>9</v>
      </c>
      <c r="G576" s="57" t="s">
        <v>15818</v>
      </c>
      <c r="H576" s="51">
        <v>25</v>
      </c>
      <c r="I576" s="51" t="s">
        <v>17309</v>
      </c>
      <c r="J576" s="69">
        <v>27.49</v>
      </c>
      <c r="K576" s="69">
        <f t="shared" si="26"/>
        <v>687.25</v>
      </c>
      <c r="L576" s="90">
        <v>25</v>
      </c>
      <c r="M576" s="51">
        <f>VLOOKUP(A:A,'[1]Příloha k protokolu'!$F:$J,5,0)</f>
        <v>0</v>
      </c>
      <c r="N576" s="62" t="s">
        <v>16712</v>
      </c>
      <c r="O576" s="52" t="s">
        <v>16713</v>
      </c>
      <c r="P576" s="52">
        <v>2185</v>
      </c>
      <c r="Q576" s="52">
        <v>1</v>
      </c>
      <c r="R576" s="52" t="s">
        <v>15819</v>
      </c>
      <c r="S576" s="49" t="s">
        <v>21333</v>
      </c>
      <c r="V576" s="50" t="s">
        <v>17525</v>
      </c>
      <c r="W576" s="50" t="s">
        <v>15819</v>
      </c>
      <c r="X576" s="50" t="s">
        <v>14740</v>
      </c>
      <c r="Y576" s="70" t="s">
        <v>17320</v>
      </c>
      <c r="Z576" s="53">
        <v>15000</v>
      </c>
    </row>
    <row r="577" spans="1:26" s="49" customFormat="1" ht="30" x14ac:dyDescent="0.25">
      <c r="A577" s="73">
        <v>600037720</v>
      </c>
      <c r="B577" s="73">
        <f t="shared" si="24"/>
        <v>600037720</v>
      </c>
      <c r="C577" s="73" t="s">
        <v>16714</v>
      </c>
      <c r="D577" s="68">
        <v>1</v>
      </c>
      <c r="E577" s="48">
        <f t="shared" si="25"/>
        <v>70107777</v>
      </c>
      <c r="F577" s="57" t="s">
        <v>9</v>
      </c>
      <c r="G577" s="57" t="s">
        <v>15818</v>
      </c>
      <c r="H577" s="51">
        <v>25</v>
      </c>
      <c r="I577" s="51" t="s">
        <v>17309</v>
      </c>
      <c r="J577" s="69">
        <v>27.49</v>
      </c>
      <c r="K577" s="69">
        <f t="shared" si="26"/>
        <v>687.25</v>
      </c>
      <c r="L577" s="90">
        <v>25</v>
      </c>
      <c r="M577" s="51">
        <f>VLOOKUP(A:A,'[1]Příloha k protokolu'!$F:$J,5,0)</f>
        <v>0</v>
      </c>
      <c r="N577" s="62" t="s">
        <v>16715</v>
      </c>
      <c r="O577" s="52" t="s">
        <v>16716</v>
      </c>
      <c r="P577" s="52">
        <v>235</v>
      </c>
      <c r="Q577" s="52" t="s">
        <v>19</v>
      </c>
      <c r="R577" s="52" t="s">
        <v>15819</v>
      </c>
      <c r="S577" s="49" t="s">
        <v>21333</v>
      </c>
      <c r="V577" s="50" t="s">
        <v>17525</v>
      </c>
      <c r="W577" s="50" t="s">
        <v>15819</v>
      </c>
      <c r="X577" s="50" t="s">
        <v>14740</v>
      </c>
      <c r="Y577" s="70" t="s">
        <v>17320</v>
      </c>
      <c r="Z577" s="53">
        <v>15000</v>
      </c>
    </row>
    <row r="578" spans="1:26" s="49" customFormat="1" ht="30" x14ac:dyDescent="0.25">
      <c r="A578" s="73">
        <v>600037819</v>
      </c>
      <c r="B578" s="73">
        <f t="shared" si="24"/>
        <v>600037819</v>
      </c>
      <c r="C578" s="73" t="s">
        <v>16717</v>
      </c>
      <c r="D578" s="68">
        <v>1</v>
      </c>
      <c r="E578" s="48">
        <f t="shared" si="25"/>
        <v>70107793</v>
      </c>
      <c r="F578" s="57" t="s">
        <v>9</v>
      </c>
      <c r="G578" s="57" t="s">
        <v>15818</v>
      </c>
      <c r="H578" s="51">
        <v>50</v>
      </c>
      <c r="I578" s="51" t="s">
        <v>17309</v>
      </c>
      <c r="J578" s="69">
        <v>27.49</v>
      </c>
      <c r="K578" s="69">
        <f t="shared" si="26"/>
        <v>1374.5</v>
      </c>
      <c r="L578" s="90">
        <v>50</v>
      </c>
      <c r="M578" s="51">
        <f>VLOOKUP(A:A,'[1]Příloha k protokolu'!$F:$J,5,0)</f>
        <v>0</v>
      </c>
      <c r="N578" s="62" t="s">
        <v>16718</v>
      </c>
      <c r="O578" s="52" t="s">
        <v>16719</v>
      </c>
      <c r="P578" s="52">
        <v>613</v>
      </c>
      <c r="Q578" s="52">
        <v>29</v>
      </c>
      <c r="R578" s="52" t="s">
        <v>15819</v>
      </c>
      <c r="S578" s="49" t="s">
        <v>21333</v>
      </c>
      <c r="V578" s="50" t="s">
        <v>17525</v>
      </c>
      <c r="W578" s="50" t="s">
        <v>15819</v>
      </c>
      <c r="X578" s="50" t="s">
        <v>14740</v>
      </c>
      <c r="Y578" s="70" t="s">
        <v>17320</v>
      </c>
      <c r="Z578" s="53">
        <v>15000</v>
      </c>
    </row>
    <row r="579" spans="1:26" s="49" customFormat="1" ht="30" x14ac:dyDescent="0.25">
      <c r="A579" s="73">
        <v>600037851</v>
      </c>
      <c r="B579" s="73">
        <f t="shared" si="24"/>
        <v>600037851</v>
      </c>
      <c r="C579" s="73" t="s">
        <v>16720</v>
      </c>
      <c r="D579" s="68">
        <v>1</v>
      </c>
      <c r="E579" s="48">
        <f t="shared" si="25"/>
        <v>70107726</v>
      </c>
      <c r="F579" s="57" t="s">
        <v>9</v>
      </c>
      <c r="G579" s="57" t="s">
        <v>15818</v>
      </c>
      <c r="H579" s="51">
        <v>25</v>
      </c>
      <c r="I579" s="51" t="s">
        <v>17309</v>
      </c>
      <c r="J579" s="69">
        <v>27.49</v>
      </c>
      <c r="K579" s="69">
        <f t="shared" si="26"/>
        <v>687.25</v>
      </c>
      <c r="L579" s="90">
        <v>25</v>
      </c>
      <c r="M579" s="51">
        <f>VLOOKUP(A:A,'[1]Příloha k protokolu'!$F:$J,5,0)</f>
        <v>0</v>
      </c>
      <c r="N579" s="62" t="s">
        <v>16721</v>
      </c>
      <c r="O579" s="52" t="s">
        <v>16722</v>
      </c>
      <c r="P579" s="52">
        <v>2629</v>
      </c>
      <c r="Q579" s="52">
        <v>4</v>
      </c>
      <c r="R579" s="52" t="s">
        <v>15819</v>
      </c>
      <c r="S579" s="49" t="s">
        <v>21333</v>
      </c>
      <c r="V579" s="50" t="s">
        <v>17525</v>
      </c>
      <c r="W579" s="50" t="s">
        <v>15819</v>
      </c>
      <c r="X579" s="50" t="s">
        <v>14740</v>
      </c>
      <c r="Y579" s="70" t="s">
        <v>17320</v>
      </c>
      <c r="Z579" s="53">
        <v>15000</v>
      </c>
    </row>
    <row r="580" spans="1:26" s="49" customFormat="1" ht="30" x14ac:dyDescent="0.25">
      <c r="A580" s="73">
        <v>600037878</v>
      </c>
      <c r="B580" s="73">
        <f t="shared" ref="B580:B643" si="27">A580/1</f>
        <v>600037878</v>
      </c>
      <c r="C580" s="73" t="s">
        <v>16723</v>
      </c>
      <c r="D580" s="68">
        <v>1</v>
      </c>
      <c r="E580" s="48">
        <f t="shared" ref="E580:E643" si="28">C580/1</f>
        <v>70107572</v>
      </c>
      <c r="F580" s="57" t="s">
        <v>9</v>
      </c>
      <c r="G580" s="57" t="s">
        <v>15818</v>
      </c>
      <c r="H580" s="51">
        <v>25</v>
      </c>
      <c r="I580" s="51" t="s">
        <v>17309</v>
      </c>
      <c r="J580" s="69">
        <v>27.49</v>
      </c>
      <c r="K580" s="69">
        <f t="shared" ref="K580:K643" si="29">H580*J580</f>
        <v>687.25</v>
      </c>
      <c r="L580" s="90">
        <v>25</v>
      </c>
      <c r="M580" s="51">
        <f>VLOOKUP(A:A,'[1]Příloha k protokolu'!$F:$J,5,0)</f>
        <v>0</v>
      </c>
      <c r="N580" s="62" t="s">
        <v>16724</v>
      </c>
      <c r="O580" s="52" t="s">
        <v>16701</v>
      </c>
      <c r="P580" s="52">
        <v>851</v>
      </c>
      <c r="Q580" s="52">
        <v>12</v>
      </c>
      <c r="R580" s="52" t="s">
        <v>15819</v>
      </c>
      <c r="S580" s="49" t="s">
        <v>21333</v>
      </c>
      <c r="V580" s="50" t="s">
        <v>17525</v>
      </c>
      <c r="W580" s="50" t="s">
        <v>15819</v>
      </c>
      <c r="X580" s="50" t="s">
        <v>14740</v>
      </c>
      <c r="Y580" s="70" t="s">
        <v>17320</v>
      </c>
      <c r="Z580" s="53">
        <v>15200</v>
      </c>
    </row>
    <row r="581" spans="1:26" s="49" customFormat="1" ht="30" x14ac:dyDescent="0.25">
      <c r="A581" s="73">
        <v>600037975</v>
      </c>
      <c r="B581" s="73">
        <f t="shared" si="27"/>
        <v>600037975</v>
      </c>
      <c r="C581" s="73" t="s">
        <v>16725</v>
      </c>
      <c r="D581" s="68">
        <v>1</v>
      </c>
      <c r="E581" s="48">
        <f t="shared" si="28"/>
        <v>70107564</v>
      </c>
      <c r="F581" s="57" t="s">
        <v>9</v>
      </c>
      <c r="G581" s="57" t="s">
        <v>15818</v>
      </c>
      <c r="H581" s="51">
        <v>25</v>
      </c>
      <c r="I581" s="51" t="s">
        <v>17309</v>
      </c>
      <c r="J581" s="69">
        <v>27.49</v>
      </c>
      <c r="K581" s="69">
        <f t="shared" si="29"/>
        <v>687.25</v>
      </c>
      <c r="L581" s="90">
        <v>25</v>
      </c>
      <c r="M581" s="51">
        <f>VLOOKUP(A:A,'[1]Příloha k protokolu'!$F:$J,5,0)</f>
        <v>0</v>
      </c>
      <c r="N581" s="62" t="s">
        <v>16726</v>
      </c>
      <c r="O581" s="52" t="s">
        <v>16727</v>
      </c>
      <c r="P581" s="52">
        <v>780</v>
      </c>
      <c r="Q581" s="52">
        <v>3</v>
      </c>
      <c r="R581" s="52" t="s">
        <v>15819</v>
      </c>
      <c r="S581" s="49" t="s">
        <v>21333</v>
      </c>
      <c r="V581" s="50" t="s">
        <v>17525</v>
      </c>
      <c r="W581" s="50" t="s">
        <v>15819</v>
      </c>
      <c r="X581" s="50" t="s">
        <v>14740</v>
      </c>
      <c r="Y581" s="70" t="s">
        <v>17320</v>
      </c>
      <c r="Z581" s="53">
        <v>15200</v>
      </c>
    </row>
    <row r="582" spans="1:26" s="49" customFormat="1" ht="30" x14ac:dyDescent="0.25">
      <c r="A582" s="73">
        <v>600038149</v>
      </c>
      <c r="B582" s="73">
        <f t="shared" si="27"/>
        <v>600038149</v>
      </c>
      <c r="C582" s="73" t="s">
        <v>16728</v>
      </c>
      <c r="D582" s="68">
        <v>1</v>
      </c>
      <c r="E582" s="48">
        <f t="shared" si="28"/>
        <v>70108170</v>
      </c>
      <c r="F582" s="57" t="s">
        <v>9</v>
      </c>
      <c r="G582" s="57" t="s">
        <v>15818</v>
      </c>
      <c r="H582" s="51">
        <v>25</v>
      </c>
      <c r="I582" s="51" t="s">
        <v>17309</v>
      </c>
      <c r="J582" s="69">
        <v>27.49</v>
      </c>
      <c r="K582" s="69">
        <f t="shared" si="29"/>
        <v>687.25</v>
      </c>
      <c r="L582" s="90">
        <v>25</v>
      </c>
      <c r="M582" s="51">
        <f>VLOOKUP(A:A,'[1]Příloha k protokolu'!$F:$J,5,0)</f>
        <v>0</v>
      </c>
      <c r="N582" s="62" t="s">
        <v>16729</v>
      </c>
      <c r="O582" s="52" t="s">
        <v>16730</v>
      </c>
      <c r="P582" s="52">
        <v>1004</v>
      </c>
      <c r="Q582" s="52">
        <v>24</v>
      </c>
      <c r="R582" s="52" t="s">
        <v>15819</v>
      </c>
      <c r="S582" s="49" t="s">
        <v>21333</v>
      </c>
      <c r="V582" s="50" t="s">
        <v>17525</v>
      </c>
      <c r="W582" s="50" t="s">
        <v>15819</v>
      </c>
      <c r="X582" s="50" t="s">
        <v>14740</v>
      </c>
      <c r="Y582" s="70" t="s">
        <v>17320</v>
      </c>
      <c r="Z582" s="53">
        <v>15800</v>
      </c>
    </row>
    <row r="583" spans="1:26" s="49" customFormat="1" ht="30" x14ac:dyDescent="0.25">
      <c r="A583" s="73">
        <v>600038157</v>
      </c>
      <c r="B583" s="73">
        <f t="shared" si="27"/>
        <v>600038157</v>
      </c>
      <c r="C583" s="73" t="s">
        <v>16731</v>
      </c>
      <c r="D583" s="68">
        <v>1</v>
      </c>
      <c r="E583" s="48">
        <f t="shared" si="28"/>
        <v>70107581</v>
      </c>
      <c r="F583" s="57" t="s">
        <v>9</v>
      </c>
      <c r="G583" s="57" t="s">
        <v>15818</v>
      </c>
      <c r="H583" s="51">
        <v>25</v>
      </c>
      <c r="I583" s="51" t="s">
        <v>17309</v>
      </c>
      <c r="J583" s="69">
        <v>27.49</v>
      </c>
      <c r="K583" s="69">
        <f t="shared" si="29"/>
        <v>687.25</v>
      </c>
      <c r="L583" s="90">
        <v>25</v>
      </c>
      <c r="M583" s="51">
        <f>VLOOKUP(A:A,'[1]Příloha k protokolu'!$F:$J,5,0)</f>
        <v>0</v>
      </c>
      <c r="N583" s="62" t="s">
        <v>16732</v>
      </c>
      <c r="O583" s="52" t="s">
        <v>16733</v>
      </c>
      <c r="P583" s="52">
        <v>90</v>
      </c>
      <c r="Q583" s="52">
        <v>40</v>
      </c>
      <c r="R583" s="52" t="s">
        <v>15819</v>
      </c>
      <c r="S583" s="49" t="s">
        <v>21333</v>
      </c>
      <c r="V583" s="50" t="s">
        <v>17525</v>
      </c>
      <c r="W583" s="50" t="s">
        <v>15819</v>
      </c>
      <c r="X583" s="50" t="s">
        <v>14740</v>
      </c>
      <c r="Y583" s="70" t="s">
        <v>17320</v>
      </c>
      <c r="Z583" s="53">
        <v>15200</v>
      </c>
    </row>
    <row r="584" spans="1:26" s="49" customFormat="1" ht="30" x14ac:dyDescent="0.25">
      <c r="A584" s="73">
        <v>600038211</v>
      </c>
      <c r="B584" s="73">
        <f t="shared" si="27"/>
        <v>600038211</v>
      </c>
      <c r="C584" s="73" t="s">
        <v>16734</v>
      </c>
      <c r="D584" s="68">
        <v>1</v>
      </c>
      <c r="E584" s="48">
        <f t="shared" si="28"/>
        <v>69781869</v>
      </c>
      <c r="F584" s="57" t="s">
        <v>9</v>
      </c>
      <c r="G584" s="57" t="s">
        <v>15818</v>
      </c>
      <c r="H584" s="51">
        <v>0</v>
      </c>
      <c r="I584" s="51" t="s">
        <v>17320</v>
      </c>
      <c r="J584" s="69">
        <v>27.49</v>
      </c>
      <c r="K584" s="69">
        <f t="shared" si="29"/>
        <v>0</v>
      </c>
      <c r="L584" s="90">
        <v>0</v>
      </c>
      <c r="M584" s="51"/>
      <c r="N584" s="62" t="s">
        <v>16735</v>
      </c>
      <c r="O584" s="52" t="s">
        <v>76</v>
      </c>
      <c r="P584" s="52">
        <v>1861</v>
      </c>
      <c r="Q584" s="52">
        <v>1</v>
      </c>
      <c r="R584" s="52" t="s">
        <v>15819</v>
      </c>
      <c r="S584" s="49" t="s">
        <v>21333</v>
      </c>
      <c r="V584" s="50" t="s">
        <v>17525</v>
      </c>
      <c r="W584" s="50" t="s">
        <v>15819</v>
      </c>
      <c r="X584" s="50" t="s">
        <v>14740</v>
      </c>
      <c r="Y584" s="70">
        <v>44333</v>
      </c>
      <c r="Z584" s="53">
        <v>15000</v>
      </c>
    </row>
    <row r="585" spans="1:26" s="49" customFormat="1" ht="45" x14ac:dyDescent="0.25">
      <c r="A585" s="73">
        <v>600038238</v>
      </c>
      <c r="B585" s="73">
        <f t="shared" si="27"/>
        <v>600038238</v>
      </c>
      <c r="C585" s="73" t="s">
        <v>16736</v>
      </c>
      <c r="D585" s="68">
        <v>1</v>
      </c>
      <c r="E585" s="48">
        <f t="shared" si="28"/>
        <v>69781745</v>
      </c>
      <c r="F585" s="57" t="s">
        <v>9</v>
      </c>
      <c r="G585" s="57" t="s">
        <v>15818</v>
      </c>
      <c r="H585" s="51">
        <v>1675</v>
      </c>
      <c r="I585" s="51" t="s">
        <v>17309</v>
      </c>
      <c r="J585" s="69">
        <v>27.49</v>
      </c>
      <c r="K585" s="69">
        <f t="shared" si="29"/>
        <v>46045.75</v>
      </c>
      <c r="L585" s="90">
        <v>1675</v>
      </c>
      <c r="M585" s="51">
        <f>VLOOKUP(A:A,'[1]Příloha k protokolu'!$F:$J,5,0)</f>
        <v>0</v>
      </c>
      <c r="N585" s="62" t="s">
        <v>16737</v>
      </c>
      <c r="O585" s="52" t="s">
        <v>16738</v>
      </c>
      <c r="P585" s="52">
        <v>919</v>
      </c>
      <c r="Q585" s="52">
        <v>7</v>
      </c>
      <c r="R585" s="52" t="s">
        <v>15819</v>
      </c>
      <c r="S585" s="49" t="s">
        <v>21333</v>
      </c>
      <c r="V585" s="50" t="s">
        <v>17525</v>
      </c>
      <c r="W585" s="50" t="s">
        <v>15819</v>
      </c>
      <c r="X585" s="50" t="s">
        <v>14740</v>
      </c>
      <c r="Y585" s="70" t="s">
        <v>17320</v>
      </c>
      <c r="Z585" s="53">
        <v>15200</v>
      </c>
    </row>
    <row r="586" spans="1:26" s="49" customFormat="1" ht="30" x14ac:dyDescent="0.25">
      <c r="A586" s="73">
        <v>600038246</v>
      </c>
      <c r="B586" s="73">
        <f t="shared" si="27"/>
        <v>600038246</v>
      </c>
      <c r="C586" s="73" t="s">
        <v>16739</v>
      </c>
      <c r="D586" s="68">
        <v>1</v>
      </c>
      <c r="E586" s="48">
        <f t="shared" si="28"/>
        <v>44851987</v>
      </c>
      <c r="F586" s="57" t="s">
        <v>9</v>
      </c>
      <c r="G586" s="57" t="s">
        <v>15818</v>
      </c>
      <c r="H586" s="51">
        <v>0</v>
      </c>
      <c r="I586" s="51" t="s">
        <v>17320</v>
      </c>
      <c r="J586" s="69">
        <v>27.49</v>
      </c>
      <c r="K586" s="69">
        <f t="shared" si="29"/>
        <v>0</v>
      </c>
      <c r="L586" s="90">
        <v>0</v>
      </c>
      <c r="M586" s="51"/>
      <c r="N586" s="62" t="s">
        <v>16740</v>
      </c>
      <c r="O586" s="52" t="s">
        <v>16741</v>
      </c>
      <c r="P586" s="52">
        <v>1060</v>
      </c>
      <c r="Q586" s="52">
        <v>13</v>
      </c>
      <c r="R586" s="52" t="s">
        <v>15819</v>
      </c>
      <c r="S586" s="49" t="s">
        <v>21333</v>
      </c>
      <c r="V586" s="50" t="s">
        <v>17525</v>
      </c>
      <c r="W586" s="50" t="s">
        <v>15819</v>
      </c>
      <c r="X586" s="50" t="s">
        <v>14740</v>
      </c>
      <c r="Y586" s="70">
        <v>44333</v>
      </c>
      <c r="Z586" s="53">
        <v>15000</v>
      </c>
    </row>
    <row r="587" spans="1:26" s="49" customFormat="1" ht="30" x14ac:dyDescent="0.25">
      <c r="A587" s="73">
        <v>600038289</v>
      </c>
      <c r="B587" s="73">
        <f t="shared" si="27"/>
        <v>600038289</v>
      </c>
      <c r="C587" s="73" t="s">
        <v>16742</v>
      </c>
      <c r="D587" s="68">
        <v>1</v>
      </c>
      <c r="E587" s="48">
        <f t="shared" si="28"/>
        <v>65990722</v>
      </c>
      <c r="F587" s="57" t="s">
        <v>9</v>
      </c>
      <c r="G587" s="57" t="s">
        <v>15818</v>
      </c>
      <c r="H587" s="51">
        <v>0</v>
      </c>
      <c r="I587" s="51" t="s">
        <v>17320</v>
      </c>
      <c r="J587" s="69">
        <v>27.49</v>
      </c>
      <c r="K587" s="69">
        <f t="shared" si="29"/>
        <v>0</v>
      </c>
      <c r="L587" s="90">
        <v>0</v>
      </c>
      <c r="M587" s="51"/>
      <c r="N587" s="62" t="s">
        <v>16743</v>
      </c>
      <c r="O587" s="52" t="s">
        <v>82</v>
      </c>
      <c r="P587" s="52">
        <v>228</v>
      </c>
      <c r="Q587" s="52">
        <v>9</v>
      </c>
      <c r="R587" s="52" t="s">
        <v>15819</v>
      </c>
      <c r="S587" s="49" t="s">
        <v>21333</v>
      </c>
      <c r="V587" s="50" t="s">
        <v>17525</v>
      </c>
      <c r="W587" s="50" t="s">
        <v>15819</v>
      </c>
      <c r="X587" s="50" t="s">
        <v>14740</v>
      </c>
      <c r="Y587" s="70">
        <v>44333</v>
      </c>
      <c r="Z587" s="53">
        <v>15800</v>
      </c>
    </row>
    <row r="588" spans="1:26" s="49" customFormat="1" ht="30" x14ac:dyDescent="0.25">
      <c r="A588" s="73">
        <v>600038297</v>
      </c>
      <c r="B588" s="73">
        <f t="shared" si="27"/>
        <v>600038297</v>
      </c>
      <c r="C588" s="73" t="s">
        <v>16744</v>
      </c>
      <c r="D588" s="68">
        <v>1</v>
      </c>
      <c r="E588" s="48">
        <f t="shared" si="28"/>
        <v>69781877</v>
      </c>
      <c r="F588" s="57" t="s">
        <v>9</v>
      </c>
      <c r="G588" s="57" t="s">
        <v>15818</v>
      </c>
      <c r="H588" s="51">
        <v>0</v>
      </c>
      <c r="I588" s="51" t="s">
        <v>17320</v>
      </c>
      <c r="J588" s="69">
        <v>27.49</v>
      </c>
      <c r="K588" s="69">
        <f t="shared" si="29"/>
        <v>0</v>
      </c>
      <c r="L588" s="90">
        <v>0</v>
      </c>
      <c r="M588" s="51"/>
      <c r="N588" s="62" t="s">
        <v>16745</v>
      </c>
      <c r="O588" s="52" t="s">
        <v>16746</v>
      </c>
      <c r="P588" s="52">
        <v>1090</v>
      </c>
      <c r="Q588" s="52">
        <v>1</v>
      </c>
      <c r="R588" s="52" t="s">
        <v>15819</v>
      </c>
      <c r="S588" s="49" t="s">
        <v>21333</v>
      </c>
      <c r="V588" s="50" t="s">
        <v>17525</v>
      </c>
      <c r="W588" s="50" t="s">
        <v>15819</v>
      </c>
      <c r="X588" s="50" t="s">
        <v>14740</v>
      </c>
      <c r="Y588" s="70">
        <v>44333</v>
      </c>
      <c r="Z588" s="53">
        <v>15000</v>
      </c>
    </row>
    <row r="589" spans="1:26" s="49" customFormat="1" ht="30" x14ac:dyDescent="0.25">
      <c r="A589" s="73">
        <v>600038301</v>
      </c>
      <c r="B589" s="73">
        <f t="shared" si="27"/>
        <v>600038301</v>
      </c>
      <c r="C589" s="73" t="s">
        <v>16747</v>
      </c>
      <c r="D589" s="68">
        <v>1</v>
      </c>
      <c r="E589" s="48">
        <f t="shared" si="28"/>
        <v>70107416</v>
      </c>
      <c r="F589" s="57" t="s">
        <v>9</v>
      </c>
      <c r="G589" s="57" t="s">
        <v>15818</v>
      </c>
      <c r="H589" s="51">
        <v>0</v>
      </c>
      <c r="I589" s="51" t="s">
        <v>17320</v>
      </c>
      <c r="J589" s="69">
        <v>27.49</v>
      </c>
      <c r="K589" s="69">
        <f t="shared" si="29"/>
        <v>0</v>
      </c>
      <c r="L589" s="90">
        <v>0</v>
      </c>
      <c r="M589" s="51"/>
      <c r="N589" s="62" t="s">
        <v>16748</v>
      </c>
      <c r="O589" s="52" t="s">
        <v>16749</v>
      </c>
      <c r="P589" s="52">
        <v>760</v>
      </c>
      <c r="Q589" s="52">
        <v>10</v>
      </c>
      <c r="R589" s="52" t="s">
        <v>15819</v>
      </c>
      <c r="S589" s="49" t="s">
        <v>21333</v>
      </c>
      <c r="V589" s="50" t="s">
        <v>17525</v>
      </c>
      <c r="W589" s="50" t="s">
        <v>15819</v>
      </c>
      <c r="X589" s="50" t="s">
        <v>14740</v>
      </c>
      <c r="Y589" s="70">
        <v>44340</v>
      </c>
      <c r="Z589" s="53">
        <v>15000</v>
      </c>
    </row>
    <row r="590" spans="1:26" s="49" customFormat="1" ht="30" x14ac:dyDescent="0.25">
      <c r="A590" s="73">
        <v>600038327</v>
      </c>
      <c r="B590" s="73">
        <f t="shared" si="27"/>
        <v>600038327</v>
      </c>
      <c r="C590" s="73" t="s">
        <v>16750</v>
      </c>
      <c r="D590" s="68">
        <v>1</v>
      </c>
      <c r="E590" s="48">
        <f t="shared" si="28"/>
        <v>70108391</v>
      </c>
      <c r="F590" s="57" t="s">
        <v>9</v>
      </c>
      <c r="G590" s="57" t="s">
        <v>15818</v>
      </c>
      <c r="H590" s="51">
        <v>0</v>
      </c>
      <c r="I590" s="51" t="s">
        <v>17320</v>
      </c>
      <c r="J590" s="69">
        <v>27.49</v>
      </c>
      <c r="K590" s="69">
        <f t="shared" si="29"/>
        <v>0</v>
      </c>
      <c r="L590" s="90">
        <v>0</v>
      </c>
      <c r="M590" s="51"/>
      <c r="N590" s="62" t="s">
        <v>16751</v>
      </c>
      <c r="O590" s="52" t="s">
        <v>16752</v>
      </c>
      <c r="P590" s="52">
        <v>16</v>
      </c>
      <c r="Q590" s="52">
        <v>140</v>
      </c>
      <c r="R590" s="52" t="s">
        <v>15819</v>
      </c>
      <c r="S590" s="49" t="s">
        <v>21333</v>
      </c>
      <c r="V590" s="50" t="s">
        <v>17525</v>
      </c>
      <c r="W590" s="50" t="s">
        <v>15819</v>
      </c>
      <c r="X590" s="50" t="s">
        <v>14740</v>
      </c>
      <c r="Y590" s="70">
        <v>44340</v>
      </c>
      <c r="Z590" s="53">
        <v>15400</v>
      </c>
    </row>
    <row r="591" spans="1:26" s="49" customFormat="1" ht="30" x14ac:dyDescent="0.25">
      <c r="A591" s="73">
        <v>600038343</v>
      </c>
      <c r="B591" s="73">
        <f t="shared" si="27"/>
        <v>600038343</v>
      </c>
      <c r="C591" s="73" t="s">
        <v>16753</v>
      </c>
      <c r="D591" s="68">
        <v>1</v>
      </c>
      <c r="E591" s="48">
        <f t="shared" si="28"/>
        <v>69781885</v>
      </c>
      <c r="F591" s="57" t="s">
        <v>9</v>
      </c>
      <c r="G591" s="57" t="s">
        <v>15818</v>
      </c>
      <c r="H591" s="51">
        <v>0</v>
      </c>
      <c r="I591" s="51" t="s">
        <v>17320</v>
      </c>
      <c r="J591" s="69">
        <v>27.49</v>
      </c>
      <c r="K591" s="69">
        <f t="shared" si="29"/>
        <v>0</v>
      </c>
      <c r="L591" s="90">
        <v>0</v>
      </c>
      <c r="M591" s="51"/>
      <c r="N591" s="62" t="s">
        <v>16754</v>
      </c>
      <c r="O591" s="52" t="s">
        <v>16713</v>
      </c>
      <c r="P591" s="52">
        <v>720</v>
      </c>
      <c r="Q591" s="52">
        <v>26</v>
      </c>
      <c r="R591" s="52" t="s">
        <v>15819</v>
      </c>
      <c r="S591" s="49" t="s">
        <v>21333</v>
      </c>
      <c r="V591" s="50" t="s">
        <v>17525</v>
      </c>
      <c r="W591" s="50" t="s">
        <v>15819</v>
      </c>
      <c r="X591" s="50" t="s">
        <v>14740</v>
      </c>
      <c r="Y591" s="70">
        <v>44333</v>
      </c>
      <c r="Z591" s="53">
        <v>15000</v>
      </c>
    </row>
    <row r="592" spans="1:26" s="49" customFormat="1" ht="30" x14ac:dyDescent="0.25">
      <c r="A592" s="73">
        <v>600038360</v>
      </c>
      <c r="B592" s="73">
        <f t="shared" si="27"/>
        <v>600038360</v>
      </c>
      <c r="C592" s="73" t="s">
        <v>16755</v>
      </c>
      <c r="D592" s="68">
        <v>1</v>
      </c>
      <c r="E592" s="48">
        <f t="shared" si="28"/>
        <v>69781931</v>
      </c>
      <c r="F592" s="57" t="s">
        <v>9</v>
      </c>
      <c r="G592" s="57" t="s">
        <v>15818</v>
      </c>
      <c r="H592" s="51">
        <v>0</v>
      </c>
      <c r="I592" s="51" t="s">
        <v>17320</v>
      </c>
      <c r="J592" s="69">
        <v>27.49</v>
      </c>
      <c r="K592" s="69">
        <f t="shared" si="29"/>
        <v>0</v>
      </c>
      <c r="L592" s="90">
        <v>0</v>
      </c>
      <c r="M592" s="51"/>
      <c r="N592" s="62" t="s">
        <v>16756</v>
      </c>
      <c r="O592" s="52" t="s">
        <v>16685</v>
      </c>
      <c r="P592" s="52">
        <v>115</v>
      </c>
      <c r="Q592" s="52">
        <v>140</v>
      </c>
      <c r="R592" s="52" t="s">
        <v>15819</v>
      </c>
      <c r="S592" s="49" t="s">
        <v>21333</v>
      </c>
      <c r="V592" s="50" t="s">
        <v>17525</v>
      </c>
      <c r="W592" s="50" t="s">
        <v>15819</v>
      </c>
      <c r="X592" s="50" t="s">
        <v>14740</v>
      </c>
      <c r="Y592" s="70">
        <v>44333</v>
      </c>
      <c r="Z592" s="53">
        <v>15000</v>
      </c>
    </row>
    <row r="593" spans="1:26" s="49" customFormat="1" ht="30" x14ac:dyDescent="0.25">
      <c r="A593" s="73">
        <v>600038424</v>
      </c>
      <c r="B593" s="73">
        <f t="shared" si="27"/>
        <v>600038424</v>
      </c>
      <c r="C593" s="73" t="s">
        <v>16757</v>
      </c>
      <c r="D593" s="68">
        <v>1</v>
      </c>
      <c r="E593" s="48">
        <f t="shared" si="28"/>
        <v>69781907</v>
      </c>
      <c r="F593" s="57" t="s">
        <v>9</v>
      </c>
      <c r="G593" s="57" t="s">
        <v>15818</v>
      </c>
      <c r="H593" s="51">
        <v>0</v>
      </c>
      <c r="I593" s="51" t="s">
        <v>17320</v>
      </c>
      <c r="J593" s="69">
        <v>27.49</v>
      </c>
      <c r="K593" s="69">
        <f t="shared" si="29"/>
        <v>0</v>
      </c>
      <c r="L593" s="90">
        <v>0</v>
      </c>
      <c r="M593" s="51"/>
      <c r="N593" s="62" t="s">
        <v>16758</v>
      </c>
      <c r="O593" s="52" t="s">
        <v>16759</v>
      </c>
      <c r="P593" s="52">
        <v>1007</v>
      </c>
      <c r="Q593" s="52">
        <v>1</v>
      </c>
      <c r="R593" s="52" t="s">
        <v>15819</v>
      </c>
      <c r="S593" s="49" t="s">
        <v>21333</v>
      </c>
      <c r="V593" s="50" t="s">
        <v>17525</v>
      </c>
      <c r="W593" s="50" t="s">
        <v>15819</v>
      </c>
      <c r="X593" s="50" t="s">
        <v>14740</v>
      </c>
      <c r="Y593" s="70">
        <v>44333</v>
      </c>
      <c r="Z593" s="53">
        <v>15000</v>
      </c>
    </row>
    <row r="594" spans="1:26" s="49" customFormat="1" ht="30" x14ac:dyDescent="0.25">
      <c r="A594" s="73">
        <v>600038441</v>
      </c>
      <c r="B594" s="73">
        <f t="shared" si="27"/>
        <v>600038441</v>
      </c>
      <c r="C594" s="73" t="s">
        <v>16760</v>
      </c>
      <c r="D594" s="68">
        <v>1</v>
      </c>
      <c r="E594" s="48">
        <f t="shared" si="28"/>
        <v>69781761</v>
      </c>
      <c r="F594" s="57" t="s">
        <v>9</v>
      </c>
      <c r="G594" s="57" t="s">
        <v>15818</v>
      </c>
      <c r="H594" s="51">
        <v>0</v>
      </c>
      <c r="I594" s="51" t="s">
        <v>17320</v>
      </c>
      <c r="J594" s="69">
        <v>27.49</v>
      </c>
      <c r="K594" s="69">
        <f t="shared" si="29"/>
        <v>0</v>
      </c>
      <c r="L594" s="90">
        <v>0</v>
      </c>
      <c r="M594" s="51"/>
      <c r="N594" s="62" t="s">
        <v>16761</v>
      </c>
      <c r="O594" s="52" t="s">
        <v>16762</v>
      </c>
      <c r="P594" s="52">
        <v>139</v>
      </c>
      <c r="Q594" s="52">
        <v>1</v>
      </c>
      <c r="R594" s="52" t="s">
        <v>15819</v>
      </c>
      <c r="S594" s="49" t="s">
        <v>21333</v>
      </c>
      <c r="V594" s="50" t="s">
        <v>17525</v>
      </c>
      <c r="W594" s="50" t="s">
        <v>15819</v>
      </c>
      <c r="X594" s="50" t="s">
        <v>14740</v>
      </c>
      <c r="Y594" s="70">
        <v>44333</v>
      </c>
      <c r="Z594" s="53">
        <v>15000</v>
      </c>
    </row>
    <row r="595" spans="1:26" s="49" customFormat="1" ht="30" x14ac:dyDescent="0.25">
      <c r="A595" s="73">
        <v>600038467</v>
      </c>
      <c r="B595" s="73">
        <f t="shared" si="27"/>
        <v>600038467</v>
      </c>
      <c r="C595" s="73" t="s">
        <v>16763</v>
      </c>
      <c r="D595" s="68">
        <v>1</v>
      </c>
      <c r="E595" s="48">
        <f t="shared" si="28"/>
        <v>70107661</v>
      </c>
      <c r="F595" s="57" t="s">
        <v>9</v>
      </c>
      <c r="G595" s="57" t="s">
        <v>15818</v>
      </c>
      <c r="H595" s="51">
        <v>700</v>
      </c>
      <c r="I595" s="51" t="s">
        <v>17309</v>
      </c>
      <c r="J595" s="69">
        <v>27.49</v>
      </c>
      <c r="K595" s="69">
        <f t="shared" si="29"/>
        <v>19243</v>
      </c>
      <c r="L595" s="90">
        <v>700</v>
      </c>
      <c r="M595" s="51">
        <f>VLOOKUP(A:A,'[1]Příloha k protokolu'!$F:$J,5,0)</f>
        <v>0</v>
      </c>
      <c r="N595" s="62" t="s">
        <v>16764</v>
      </c>
      <c r="O595" s="52" t="s">
        <v>16765</v>
      </c>
      <c r="P595" s="52">
        <v>430</v>
      </c>
      <c r="Q595" s="52">
        <v>1</v>
      </c>
      <c r="R595" s="52" t="s">
        <v>15819</v>
      </c>
      <c r="S595" s="49" t="s">
        <v>21333</v>
      </c>
      <c r="V595" s="50" t="s">
        <v>17525</v>
      </c>
      <c r="W595" s="50" t="s">
        <v>15819</v>
      </c>
      <c r="X595" s="50" t="s">
        <v>14740</v>
      </c>
      <c r="Y595" s="70" t="s">
        <v>17320</v>
      </c>
      <c r="Z595" s="53">
        <v>15800</v>
      </c>
    </row>
    <row r="596" spans="1:26" s="49" customFormat="1" ht="30" x14ac:dyDescent="0.25">
      <c r="A596" s="73">
        <v>600038475</v>
      </c>
      <c r="B596" s="73">
        <f t="shared" si="27"/>
        <v>600038475</v>
      </c>
      <c r="C596" s="73" t="s">
        <v>16766</v>
      </c>
      <c r="D596" s="68">
        <v>1</v>
      </c>
      <c r="E596" s="48">
        <f t="shared" si="28"/>
        <v>65993527</v>
      </c>
      <c r="F596" s="57" t="s">
        <v>9</v>
      </c>
      <c r="G596" s="57" t="s">
        <v>15818</v>
      </c>
      <c r="H596" s="51">
        <v>0</v>
      </c>
      <c r="I596" s="51" t="s">
        <v>17320</v>
      </c>
      <c r="J596" s="69">
        <v>27.49</v>
      </c>
      <c r="K596" s="69">
        <f t="shared" si="29"/>
        <v>0</v>
      </c>
      <c r="L596" s="90">
        <v>0</v>
      </c>
      <c r="M596" s="51"/>
      <c r="N596" s="62" t="s">
        <v>16767</v>
      </c>
      <c r="O596" s="52" t="s">
        <v>16768</v>
      </c>
      <c r="P596" s="52">
        <v>615</v>
      </c>
      <c r="Q596" s="52">
        <v>1</v>
      </c>
      <c r="R596" s="52" t="s">
        <v>15819</v>
      </c>
      <c r="S596" s="49" t="s">
        <v>21333</v>
      </c>
      <c r="V596" s="50" t="s">
        <v>17525</v>
      </c>
      <c r="W596" s="50" t="s">
        <v>15819</v>
      </c>
      <c r="X596" s="50" t="s">
        <v>14740</v>
      </c>
      <c r="Y596" s="70">
        <v>44333</v>
      </c>
      <c r="Z596" s="53">
        <v>15200</v>
      </c>
    </row>
    <row r="597" spans="1:26" s="49" customFormat="1" ht="30" x14ac:dyDescent="0.25">
      <c r="A597" s="73">
        <v>600171418</v>
      </c>
      <c r="B597" s="73">
        <f t="shared" si="27"/>
        <v>600171418</v>
      </c>
      <c r="C597" s="73" t="s">
        <v>16769</v>
      </c>
      <c r="D597" s="68">
        <v>1</v>
      </c>
      <c r="E597" s="48">
        <f t="shared" si="28"/>
        <v>61386901</v>
      </c>
      <c r="F597" s="57" t="s">
        <v>9</v>
      </c>
      <c r="G597" s="57" t="s">
        <v>15818</v>
      </c>
      <c r="H597" s="51">
        <v>150</v>
      </c>
      <c r="I597" s="51" t="s">
        <v>17309</v>
      </c>
      <c r="J597" s="69">
        <v>27.49</v>
      </c>
      <c r="K597" s="69">
        <f t="shared" si="29"/>
        <v>4123.5</v>
      </c>
      <c r="L597" s="90">
        <v>150</v>
      </c>
      <c r="M597" s="51">
        <f>VLOOKUP(A:A,'[1]Příloha k protokolu'!$F:$J,5,0)</f>
        <v>0</v>
      </c>
      <c r="N597" s="62" t="s">
        <v>16770</v>
      </c>
      <c r="O597" s="52" t="s">
        <v>16685</v>
      </c>
      <c r="P597" s="52">
        <v>591</v>
      </c>
      <c r="Q597" s="52">
        <v>115</v>
      </c>
      <c r="R597" s="52" t="s">
        <v>15819</v>
      </c>
      <c r="S597" s="49" t="s">
        <v>21333</v>
      </c>
      <c r="V597" s="50" t="s">
        <v>17314</v>
      </c>
      <c r="W597" s="50" t="s">
        <v>15819</v>
      </c>
      <c r="X597" s="50" t="s">
        <v>14738</v>
      </c>
      <c r="Y597" s="70" t="s">
        <v>17320</v>
      </c>
      <c r="Z597" s="53">
        <v>15800</v>
      </c>
    </row>
    <row r="598" spans="1:26" s="49" customFormat="1" x14ac:dyDescent="0.25">
      <c r="A598" s="73">
        <v>610350676</v>
      </c>
      <c r="B598" s="73">
        <f t="shared" si="27"/>
        <v>610350676</v>
      </c>
      <c r="C598" s="73" t="s">
        <v>16771</v>
      </c>
      <c r="D598" s="68">
        <v>1</v>
      </c>
      <c r="E598" s="48">
        <f t="shared" si="28"/>
        <v>63831708</v>
      </c>
      <c r="F598" s="57" t="s">
        <v>9</v>
      </c>
      <c r="G598" s="57" t="s">
        <v>15818</v>
      </c>
      <c r="H598" s="51">
        <v>0</v>
      </c>
      <c r="I598" s="51" t="s">
        <v>17309</v>
      </c>
      <c r="J598" s="69">
        <v>27.49</v>
      </c>
      <c r="K598" s="69">
        <f t="shared" si="29"/>
        <v>0</v>
      </c>
      <c r="L598" s="90">
        <v>50</v>
      </c>
      <c r="M598" s="51">
        <f>VLOOKUP(A:A,'[1]Příloha k protokolu'!$F:$J,5,0)</f>
        <v>50</v>
      </c>
      <c r="N598" s="62" t="s">
        <v>16772</v>
      </c>
      <c r="O598" s="52" t="s">
        <v>16773</v>
      </c>
      <c r="P598" s="52">
        <v>233</v>
      </c>
      <c r="Q598" s="52">
        <v>3</v>
      </c>
      <c r="R598" s="52" t="s">
        <v>15819</v>
      </c>
      <c r="S598" s="49" t="s">
        <v>21333</v>
      </c>
      <c r="V598" s="50" t="s">
        <v>17314</v>
      </c>
      <c r="W598" s="50" t="s">
        <v>15819</v>
      </c>
      <c r="X598" s="50" t="s">
        <v>14738</v>
      </c>
      <c r="Y598" s="70" t="s">
        <v>17320</v>
      </c>
      <c r="Z598" s="53">
        <v>15000</v>
      </c>
    </row>
    <row r="599" spans="1:26" s="49" customFormat="1" x14ac:dyDescent="0.25">
      <c r="A599" s="73">
        <v>650004639</v>
      </c>
      <c r="B599" s="73">
        <f t="shared" si="27"/>
        <v>650004639</v>
      </c>
      <c r="C599" s="73" t="s">
        <v>16774</v>
      </c>
      <c r="D599" s="68">
        <v>1</v>
      </c>
      <c r="E599" s="48">
        <f t="shared" si="28"/>
        <v>25136241</v>
      </c>
      <c r="F599" s="57" t="s">
        <v>9</v>
      </c>
      <c r="G599" s="57" t="s">
        <v>15818</v>
      </c>
      <c r="H599" s="51">
        <v>350</v>
      </c>
      <c r="I599" s="51" t="s">
        <v>17309</v>
      </c>
      <c r="J599" s="69">
        <v>27.49</v>
      </c>
      <c r="K599" s="69">
        <f t="shared" si="29"/>
        <v>9621.5</v>
      </c>
      <c r="L599" s="90">
        <v>350</v>
      </c>
      <c r="M599" s="51">
        <f>VLOOKUP(A:A,'[1]Příloha k protokolu'!$F:$J,5,0)</f>
        <v>0</v>
      </c>
      <c r="N599" s="62" t="s">
        <v>16775</v>
      </c>
      <c r="O599" s="52" t="s">
        <v>16776</v>
      </c>
      <c r="P599" s="52">
        <v>700</v>
      </c>
      <c r="Q599" s="52">
        <v>1</v>
      </c>
      <c r="R599" s="52" t="s">
        <v>15819</v>
      </c>
      <c r="S599" s="49" t="s">
        <v>21334</v>
      </c>
      <c r="V599" s="50" t="s">
        <v>17314</v>
      </c>
      <c r="W599" s="50" t="s">
        <v>15819</v>
      </c>
      <c r="X599" s="50" t="s">
        <v>14742</v>
      </c>
      <c r="Y599" s="70" t="s">
        <v>17320</v>
      </c>
      <c r="Z599" s="53">
        <v>15800</v>
      </c>
    </row>
    <row r="600" spans="1:26" s="49" customFormat="1" x14ac:dyDescent="0.25">
      <c r="A600" s="73">
        <v>650072731</v>
      </c>
      <c r="B600" s="73">
        <f t="shared" si="27"/>
        <v>650072731</v>
      </c>
      <c r="C600" s="73" t="s">
        <v>16777</v>
      </c>
      <c r="D600" s="68">
        <v>1</v>
      </c>
      <c r="E600" s="48">
        <f t="shared" si="28"/>
        <v>27118657</v>
      </c>
      <c r="F600" s="57" t="s">
        <v>9</v>
      </c>
      <c r="G600" s="57" t="s">
        <v>15818</v>
      </c>
      <c r="H600" s="51">
        <v>0</v>
      </c>
      <c r="I600" s="51" t="s">
        <v>17309</v>
      </c>
      <c r="J600" s="69">
        <v>27.49</v>
      </c>
      <c r="K600" s="69">
        <f t="shared" si="29"/>
        <v>0</v>
      </c>
      <c r="L600" s="90">
        <v>25</v>
      </c>
      <c r="M600" s="51">
        <f>VLOOKUP(A:A,'[1]Příloha k protokolu'!$F:$J,5,0)</f>
        <v>25</v>
      </c>
      <c r="N600" s="62" t="s">
        <v>16778</v>
      </c>
      <c r="O600" s="52" t="s">
        <v>16746</v>
      </c>
      <c r="P600" s="52">
        <v>299</v>
      </c>
      <c r="Q600" s="52">
        <v>33</v>
      </c>
      <c r="R600" s="52" t="s">
        <v>15819</v>
      </c>
      <c r="S600" s="49" t="s">
        <v>21334</v>
      </c>
      <c r="V600" s="50" t="s">
        <v>17314</v>
      </c>
      <c r="W600" s="50" t="s">
        <v>15819</v>
      </c>
      <c r="X600" s="50" t="s">
        <v>14742</v>
      </c>
      <c r="Y600" s="70" t="s">
        <v>17320</v>
      </c>
      <c r="Z600" s="53">
        <v>15000</v>
      </c>
    </row>
    <row r="601" spans="1:26" s="49" customFormat="1" x14ac:dyDescent="0.25">
      <c r="A601" s="73">
        <v>691003637</v>
      </c>
      <c r="B601" s="73">
        <f t="shared" si="27"/>
        <v>691003637</v>
      </c>
      <c r="C601" s="73" t="s">
        <v>16779</v>
      </c>
      <c r="D601" s="68">
        <v>1</v>
      </c>
      <c r="E601" s="48">
        <f t="shared" si="28"/>
        <v>24159981</v>
      </c>
      <c r="F601" s="57" t="s">
        <v>9</v>
      </c>
      <c r="G601" s="57" t="s">
        <v>15818</v>
      </c>
      <c r="H601" s="51">
        <v>0</v>
      </c>
      <c r="I601" s="51" t="s">
        <v>17309</v>
      </c>
      <c r="J601" s="69">
        <v>27.49</v>
      </c>
      <c r="K601" s="69">
        <f t="shared" si="29"/>
        <v>0</v>
      </c>
      <c r="L601" s="90">
        <v>25</v>
      </c>
      <c r="M601" s="51">
        <f>VLOOKUP(A:A,'[1]Příloha k protokolu'!$F:$J,5,0)</f>
        <v>25</v>
      </c>
      <c r="N601" s="62" t="s">
        <v>16780</v>
      </c>
      <c r="O601" s="52" t="s">
        <v>16781</v>
      </c>
      <c r="P601" s="52">
        <v>84</v>
      </c>
      <c r="Q601" s="52">
        <v>1</v>
      </c>
      <c r="R601" s="52" t="s">
        <v>15819</v>
      </c>
      <c r="S601" s="49" t="s">
        <v>21334</v>
      </c>
      <c r="V601" s="50" t="s">
        <v>17314</v>
      </c>
      <c r="W601" s="50" t="s">
        <v>15819</v>
      </c>
      <c r="X601" s="50" t="s">
        <v>14742</v>
      </c>
      <c r="Y601" s="70" t="s">
        <v>17320</v>
      </c>
      <c r="Z601" s="53">
        <v>15000</v>
      </c>
    </row>
    <row r="602" spans="1:26" s="49" customFormat="1" ht="30" x14ac:dyDescent="0.25">
      <c r="A602" s="73">
        <v>691004935</v>
      </c>
      <c r="B602" s="73">
        <f t="shared" si="27"/>
        <v>691004935</v>
      </c>
      <c r="C602" s="73" t="s">
        <v>16782</v>
      </c>
      <c r="D602" s="68">
        <v>1</v>
      </c>
      <c r="E602" s="48">
        <f t="shared" si="28"/>
        <v>28414756</v>
      </c>
      <c r="F602" s="57" t="s">
        <v>9</v>
      </c>
      <c r="G602" s="57" t="s">
        <v>15818</v>
      </c>
      <c r="H602" s="51">
        <v>200</v>
      </c>
      <c r="I602" s="51" t="s">
        <v>17309</v>
      </c>
      <c r="J602" s="69">
        <v>27.49</v>
      </c>
      <c r="K602" s="69">
        <f t="shared" si="29"/>
        <v>5498</v>
      </c>
      <c r="L602" s="90">
        <v>200</v>
      </c>
      <c r="M602" s="51">
        <f>VLOOKUP(A:A,'[1]Příloha k protokolu'!$F:$J,5,0)</f>
        <v>0</v>
      </c>
      <c r="N602" s="62" t="s">
        <v>16783</v>
      </c>
      <c r="O602" s="52" t="s">
        <v>16784</v>
      </c>
      <c r="P602" s="52">
        <v>152</v>
      </c>
      <c r="Q602" s="52">
        <v>3</v>
      </c>
      <c r="R602" s="52" t="s">
        <v>15819</v>
      </c>
      <c r="S602" s="49" t="s">
        <v>21334</v>
      </c>
      <c r="V602" s="50" t="s">
        <v>17314</v>
      </c>
      <c r="W602" s="50" t="s">
        <v>15819</v>
      </c>
      <c r="X602" s="50" t="s">
        <v>14742</v>
      </c>
      <c r="Y602" s="70" t="s">
        <v>17320</v>
      </c>
      <c r="Z602" s="53">
        <v>15000</v>
      </c>
    </row>
    <row r="603" spans="1:26" s="49" customFormat="1" x14ac:dyDescent="0.25">
      <c r="A603" s="73">
        <v>691006679</v>
      </c>
      <c r="B603" s="73">
        <f t="shared" si="27"/>
        <v>691006679</v>
      </c>
      <c r="C603" s="73" t="s">
        <v>16785</v>
      </c>
      <c r="D603" s="68">
        <v>1</v>
      </c>
      <c r="E603" s="48">
        <f t="shared" si="28"/>
        <v>1848160</v>
      </c>
      <c r="F603" s="57" t="s">
        <v>9</v>
      </c>
      <c r="G603" s="57" t="s">
        <v>15818</v>
      </c>
      <c r="H603" s="51">
        <v>25</v>
      </c>
      <c r="I603" s="51" t="s">
        <v>17309</v>
      </c>
      <c r="J603" s="69">
        <v>27.49</v>
      </c>
      <c r="K603" s="69">
        <f t="shared" si="29"/>
        <v>687.25</v>
      </c>
      <c r="L603" s="90">
        <v>25</v>
      </c>
      <c r="M603" s="51">
        <f>VLOOKUP(A:A,'[1]Příloha k protokolu'!$F:$J,5,0)</f>
        <v>0</v>
      </c>
      <c r="N603" s="62" t="s">
        <v>16786</v>
      </c>
      <c r="O603" s="52" t="s">
        <v>16685</v>
      </c>
      <c r="P603" s="52">
        <v>751</v>
      </c>
      <c r="Q603" s="52" t="s">
        <v>16787</v>
      </c>
      <c r="R603" s="52" t="s">
        <v>15819</v>
      </c>
      <c r="S603" s="49" t="s">
        <v>21334</v>
      </c>
      <c r="V603" s="50" t="s">
        <v>17314</v>
      </c>
      <c r="W603" s="50" t="s">
        <v>15819</v>
      </c>
      <c r="X603" s="50" t="s">
        <v>14742</v>
      </c>
      <c r="Y603" s="70" t="s">
        <v>17320</v>
      </c>
      <c r="Z603" s="53">
        <v>15800</v>
      </c>
    </row>
    <row r="604" spans="1:26" s="49" customFormat="1" ht="30" x14ac:dyDescent="0.25">
      <c r="A604" s="73">
        <v>691011303</v>
      </c>
      <c r="B604" s="73">
        <f t="shared" si="27"/>
        <v>691011303</v>
      </c>
      <c r="C604" s="73" t="s">
        <v>16788</v>
      </c>
      <c r="D604" s="68">
        <v>1</v>
      </c>
      <c r="E604" s="48">
        <f t="shared" si="28"/>
        <v>44569165</v>
      </c>
      <c r="F604" s="57" t="s">
        <v>9</v>
      </c>
      <c r="G604" s="57" t="s">
        <v>15818</v>
      </c>
      <c r="H604" s="51">
        <v>50</v>
      </c>
      <c r="I604" s="51" t="s">
        <v>17309</v>
      </c>
      <c r="J604" s="69">
        <v>27.49</v>
      </c>
      <c r="K604" s="69">
        <f t="shared" si="29"/>
        <v>1374.5</v>
      </c>
      <c r="L604" s="90">
        <v>50</v>
      </c>
      <c r="M604" s="51">
        <f>VLOOKUP(A:A,'[1]Příloha k protokolu'!$F:$J,5,0)</f>
        <v>0</v>
      </c>
      <c r="N604" s="62" t="s">
        <v>16789</v>
      </c>
      <c r="O604" s="52" t="s">
        <v>16685</v>
      </c>
      <c r="P604" s="52">
        <v>608</v>
      </c>
      <c r="Q604" s="52">
        <v>2</v>
      </c>
      <c r="R604" s="52" t="s">
        <v>15819</v>
      </c>
      <c r="S604" s="49" t="s">
        <v>21334</v>
      </c>
      <c r="V604" s="50" t="s">
        <v>17314</v>
      </c>
      <c r="W604" s="50" t="s">
        <v>15819</v>
      </c>
      <c r="X604" s="50" t="s">
        <v>14742</v>
      </c>
      <c r="Y604" s="70" t="s">
        <v>17320</v>
      </c>
      <c r="Z604" s="53">
        <v>15000</v>
      </c>
    </row>
    <row r="605" spans="1:26" s="49" customFormat="1" ht="30" x14ac:dyDescent="0.25">
      <c r="A605" s="73">
        <v>691013063</v>
      </c>
      <c r="B605" s="73">
        <f t="shared" si="27"/>
        <v>691013063</v>
      </c>
      <c r="C605" s="73" t="s">
        <v>16790</v>
      </c>
      <c r="D605" s="68">
        <v>1</v>
      </c>
      <c r="E605" s="48">
        <f t="shared" si="28"/>
        <v>6919448</v>
      </c>
      <c r="F605" s="57" t="s">
        <v>9</v>
      </c>
      <c r="G605" s="57" t="s">
        <v>15818</v>
      </c>
      <c r="H605" s="51">
        <v>0</v>
      </c>
      <c r="I605" s="51" t="s">
        <v>17320</v>
      </c>
      <c r="J605" s="69">
        <v>27.49</v>
      </c>
      <c r="K605" s="69">
        <f t="shared" si="29"/>
        <v>0</v>
      </c>
      <c r="L605" s="90">
        <v>0</v>
      </c>
      <c r="M605" s="51"/>
      <c r="N605" s="62" t="s">
        <v>16791</v>
      </c>
      <c r="O605" s="52" t="s">
        <v>16694</v>
      </c>
      <c r="P605" s="52">
        <v>463</v>
      </c>
      <c r="Q605" s="52" t="s">
        <v>16695</v>
      </c>
      <c r="R605" s="52" t="s">
        <v>15819</v>
      </c>
      <c r="S605" s="49" t="s">
        <v>21333</v>
      </c>
      <c r="V605" s="50" t="s">
        <v>17525</v>
      </c>
      <c r="W605" s="50" t="s">
        <v>15819</v>
      </c>
      <c r="X605" s="50" t="s">
        <v>14740</v>
      </c>
      <c r="Y605" s="70">
        <v>44333</v>
      </c>
      <c r="Z605" s="53">
        <v>15200</v>
      </c>
    </row>
    <row r="606" spans="1:26" s="49" customFormat="1" x14ac:dyDescent="0.25">
      <c r="A606" s="73">
        <v>691014159</v>
      </c>
      <c r="B606" s="73">
        <f t="shared" si="27"/>
        <v>691014159</v>
      </c>
      <c r="C606" s="73" t="s">
        <v>16792</v>
      </c>
      <c r="D606" s="68">
        <v>1</v>
      </c>
      <c r="E606" s="48">
        <f t="shared" si="28"/>
        <v>7529791</v>
      </c>
      <c r="F606" s="57" t="s">
        <v>9</v>
      </c>
      <c r="G606" s="57" t="s">
        <v>15818</v>
      </c>
      <c r="H606" s="51">
        <v>50</v>
      </c>
      <c r="I606" s="51" t="s">
        <v>17309</v>
      </c>
      <c r="J606" s="69">
        <v>27.49</v>
      </c>
      <c r="K606" s="69">
        <f t="shared" si="29"/>
        <v>1374.5</v>
      </c>
      <c r="L606" s="90">
        <v>50</v>
      </c>
      <c r="M606" s="51">
        <f>VLOOKUP(A:A,'[1]Příloha k protokolu'!$F:$J,5,0)</f>
        <v>0</v>
      </c>
      <c r="N606" s="62" t="s">
        <v>16793</v>
      </c>
      <c r="O606" s="52" t="s">
        <v>16794</v>
      </c>
      <c r="P606" s="52">
        <v>610</v>
      </c>
      <c r="Q606" s="52">
        <v>17</v>
      </c>
      <c r="R606" s="52" t="s">
        <v>15819</v>
      </c>
      <c r="S606" s="49" t="s">
        <v>21334</v>
      </c>
      <c r="V606" s="50" t="s">
        <v>17314</v>
      </c>
      <c r="W606" s="50" t="s">
        <v>15819</v>
      </c>
      <c r="X606" s="50" t="s">
        <v>14742</v>
      </c>
      <c r="Y606" s="70" t="s">
        <v>17320</v>
      </c>
      <c r="Z606" s="53">
        <v>15400</v>
      </c>
    </row>
    <row r="607" spans="1:26" s="49" customFormat="1" ht="30" x14ac:dyDescent="0.25">
      <c r="A607" s="73">
        <v>600171426</v>
      </c>
      <c r="B607" s="73">
        <f t="shared" si="27"/>
        <v>600171426</v>
      </c>
      <c r="C607" s="73" t="s">
        <v>16795</v>
      </c>
      <c r="D607" s="68">
        <v>1</v>
      </c>
      <c r="E607" s="48">
        <f t="shared" si="28"/>
        <v>48134368</v>
      </c>
      <c r="F607" s="57" t="s">
        <v>9</v>
      </c>
      <c r="G607" s="57" t="s">
        <v>15818</v>
      </c>
      <c r="H607" s="51">
        <v>500</v>
      </c>
      <c r="I607" s="51" t="s">
        <v>17309</v>
      </c>
      <c r="J607" s="69">
        <v>27.49</v>
      </c>
      <c r="K607" s="69">
        <f t="shared" si="29"/>
        <v>13745</v>
      </c>
      <c r="L607" s="90">
        <v>500</v>
      </c>
      <c r="M607" s="51">
        <f>VLOOKUP(A:A,'[1]Příloha k protokolu'!$F:$J,5,0)</f>
        <v>0</v>
      </c>
      <c r="N607" s="63" t="s">
        <v>16796</v>
      </c>
      <c r="O607" s="50" t="s">
        <v>158</v>
      </c>
      <c r="P607" s="50">
        <v>104</v>
      </c>
      <c r="Q607" s="50">
        <v>4</v>
      </c>
      <c r="R607" s="50" t="s">
        <v>15819</v>
      </c>
      <c r="S607" s="49" t="s">
        <v>21333</v>
      </c>
      <c r="V607" s="50" t="s">
        <v>14745</v>
      </c>
      <c r="W607" s="50" t="s">
        <v>15819</v>
      </c>
      <c r="X607" s="50" t="s">
        <v>14746</v>
      </c>
      <c r="Y607" s="70" t="s">
        <v>17320</v>
      </c>
      <c r="Z607" s="53">
        <v>15000</v>
      </c>
    </row>
    <row r="608" spans="1:26" s="49" customFormat="1" ht="30" x14ac:dyDescent="0.25">
      <c r="A608" s="73">
        <v>650065115</v>
      </c>
      <c r="B608" s="73">
        <f t="shared" si="27"/>
        <v>650065115</v>
      </c>
      <c r="C608" s="73" t="s">
        <v>17526</v>
      </c>
      <c r="D608" s="68">
        <v>1</v>
      </c>
      <c r="E608" s="48">
        <f t="shared" si="28"/>
        <v>86595971</v>
      </c>
      <c r="F608" s="57" t="s">
        <v>9</v>
      </c>
      <c r="G608" s="57" t="s">
        <v>15818</v>
      </c>
      <c r="H608" s="51">
        <v>100</v>
      </c>
      <c r="I608" s="51" t="s">
        <v>17309</v>
      </c>
      <c r="J608" s="69">
        <v>27.49</v>
      </c>
      <c r="K608" s="69">
        <f t="shared" si="29"/>
        <v>2749</v>
      </c>
      <c r="L608" s="90">
        <v>100</v>
      </c>
      <c r="M608" s="51">
        <f>VLOOKUP(A:A,'[1]Příloha k protokolu'!$F:$J,5,0)</f>
        <v>0</v>
      </c>
      <c r="N608" s="63" t="s">
        <v>17527</v>
      </c>
      <c r="O608" s="50" t="s">
        <v>16685</v>
      </c>
      <c r="P608" s="50">
        <v>795</v>
      </c>
      <c r="Q608" s="50">
        <v>30</v>
      </c>
      <c r="R608" s="50" t="s">
        <v>15819</v>
      </c>
      <c r="S608" s="49" t="s">
        <v>21333</v>
      </c>
      <c r="V608" s="50" t="s">
        <v>14745</v>
      </c>
      <c r="W608" s="50" t="s">
        <v>15819</v>
      </c>
      <c r="X608" s="50" t="s">
        <v>14746</v>
      </c>
      <c r="Y608" s="70" t="s">
        <v>17320</v>
      </c>
      <c r="Z608" s="53">
        <v>15000</v>
      </c>
    </row>
    <row r="609" spans="1:26" s="49" customFormat="1" x14ac:dyDescent="0.25">
      <c r="A609" s="73">
        <v>600005691</v>
      </c>
      <c r="B609" s="73">
        <f t="shared" si="27"/>
        <v>600005691</v>
      </c>
      <c r="C609" s="73" t="s">
        <v>16797</v>
      </c>
      <c r="D609" s="68">
        <v>1</v>
      </c>
      <c r="E609" s="48">
        <f t="shared" si="28"/>
        <v>61388246</v>
      </c>
      <c r="F609" s="57" t="s">
        <v>9</v>
      </c>
      <c r="G609" s="57" t="s">
        <v>16107</v>
      </c>
      <c r="H609" s="51">
        <v>650</v>
      </c>
      <c r="I609" s="51" t="s">
        <v>17309</v>
      </c>
      <c r="J609" s="69">
        <v>27.49</v>
      </c>
      <c r="K609" s="69">
        <f t="shared" si="29"/>
        <v>17868.5</v>
      </c>
      <c r="L609" s="90">
        <v>650</v>
      </c>
      <c r="M609" s="51">
        <f>VLOOKUP(A:A,'[1]Příloha k protokolu'!$F:$J,5,0)</f>
        <v>0</v>
      </c>
      <c r="N609" s="62" t="s">
        <v>16798</v>
      </c>
      <c r="O609" s="52" t="s">
        <v>16799</v>
      </c>
      <c r="P609" s="52">
        <v>118</v>
      </c>
      <c r="Q609" s="52">
        <v>2</v>
      </c>
      <c r="R609" s="52" t="s">
        <v>16110</v>
      </c>
      <c r="S609" s="49" t="s">
        <v>21333</v>
      </c>
      <c r="V609" s="50" t="s">
        <v>17314</v>
      </c>
      <c r="W609" s="50" t="s">
        <v>16110</v>
      </c>
      <c r="X609" s="50" t="s">
        <v>14738</v>
      </c>
      <c r="Y609" s="70" t="s">
        <v>17320</v>
      </c>
      <c r="Z609" s="53">
        <v>16900</v>
      </c>
    </row>
    <row r="610" spans="1:26" s="49" customFormat="1" x14ac:dyDescent="0.25">
      <c r="A610" s="73">
        <v>600038726</v>
      </c>
      <c r="B610" s="73">
        <f t="shared" si="27"/>
        <v>600038726</v>
      </c>
      <c r="C610" s="73" t="s">
        <v>16800</v>
      </c>
      <c r="D610" s="68">
        <v>1</v>
      </c>
      <c r="E610" s="48">
        <f t="shared" si="28"/>
        <v>70920613</v>
      </c>
      <c r="F610" s="57" t="s">
        <v>9</v>
      </c>
      <c r="G610" s="57" t="s">
        <v>16107</v>
      </c>
      <c r="H610" s="51">
        <v>50</v>
      </c>
      <c r="I610" s="51" t="s">
        <v>17309</v>
      </c>
      <c r="J610" s="69">
        <v>27.49</v>
      </c>
      <c r="K610" s="69">
        <f t="shared" si="29"/>
        <v>1374.5</v>
      </c>
      <c r="L610" s="90">
        <v>50</v>
      </c>
      <c r="M610" s="51">
        <f>VLOOKUP(A:A,'[1]Příloha k protokolu'!$F:$J,5,0)</f>
        <v>0</v>
      </c>
      <c r="N610" s="62" t="s">
        <v>16801</v>
      </c>
      <c r="O610" s="52" t="s">
        <v>16802</v>
      </c>
      <c r="P610" s="52">
        <v>1950</v>
      </c>
      <c r="Q610" s="52">
        <v>33</v>
      </c>
      <c r="R610" s="52" t="s">
        <v>16110</v>
      </c>
      <c r="S610" s="49" t="s">
        <v>21333</v>
      </c>
      <c r="V610" s="50" t="s">
        <v>17528</v>
      </c>
      <c r="W610" s="50" t="s">
        <v>16110</v>
      </c>
      <c r="X610" s="50" t="s">
        <v>14740</v>
      </c>
      <c r="Y610" s="70" t="s">
        <v>17320</v>
      </c>
      <c r="Z610" s="53">
        <v>16000</v>
      </c>
    </row>
    <row r="611" spans="1:26" s="49" customFormat="1" x14ac:dyDescent="0.25">
      <c r="A611" s="73">
        <v>600038831</v>
      </c>
      <c r="B611" s="73">
        <f t="shared" si="27"/>
        <v>600038831</v>
      </c>
      <c r="C611" s="73" t="s">
        <v>16803</v>
      </c>
      <c r="D611" s="68">
        <v>1</v>
      </c>
      <c r="E611" s="48">
        <f t="shared" si="28"/>
        <v>70920753</v>
      </c>
      <c r="F611" s="57" t="s">
        <v>9</v>
      </c>
      <c r="G611" s="57" t="s">
        <v>16107</v>
      </c>
      <c r="H611" s="51">
        <v>25</v>
      </c>
      <c r="I611" s="51" t="s">
        <v>17309</v>
      </c>
      <c r="J611" s="69">
        <v>27.49</v>
      </c>
      <c r="K611" s="69">
        <f t="shared" si="29"/>
        <v>687.25</v>
      </c>
      <c r="L611" s="90">
        <v>25</v>
      </c>
      <c r="M611" s="51">
        <f>VLOOKUP(A:A,'[1]Příloha k protokolu'!$F:$J,5,0)</f>
        <v>0</v>
      </c>
      <c r="N611" s="62" t="s">
        <v>16804</v>
      </c>
      <c r="O611" s="52" t="s">
        <v>16805</v>
      </c>
      <c r="P611" s="52">
        <v>301</v>
      </c>
      <c r="Q611" s="52" t="s">
        <v>87</v>
      </c>
      <c r="R611" s="52" t="s">
        <v>16110</v>
      </c>
      <c r="S611" s="49" t="s">
        <v>21333</v>
      </c>
      <c r="V611" s="50" t="s">
        <v>17528</v>
      </c>
      <c r="W611" s="50" t="s">
        <v>16110</v>
      </c>
      <c r="X611" s="50" t="s">
        <v>14740</v>
      </c>
      <c r="Y611" s="70" t="s">
        <v>17320</v>
      </c>
      <c r="Z611" s="53">
        <v>16200</v>
      </c>
    </row>
    <row r="612" spans="1:26" s="49" customFormat="1" x14ac:dyDescent="0.25">
      <c r="A612" s="73">
        <v>600038912</v>
      </c>
      <c r="B612" s="73">
        <f t="shared" si="27"/>
        <v>600038912</v>
      </c>
      <c r="C612" s="73" t="s">
        <v>16806</v>
      </c>
      <c r="D612" s="68">
        <v>1</v>
      </c>
      <c r="E612" s="48">
        <f t="shared" si="28"/>
        <v>70886466</v>
      </c>
      <c r="F612" s="57" t="s">
        <v>9</v>
      </c>
      <c r="G612" s="57" t="s">
        <v>16107</v>
      </c>
      <c r="H612" s="51">
        <v>0</v>
      </c>
      <c r="I612" s="51" t="s">
        <v>17309</v>
      </c>
      <c r="J612" s="69">
        <v>27.49</v>
      </c>
      <c r="K612" s="69">
        <f t="shared" si="29"/>
        <v>0</v>
      </c>
      <c r="L612" s="90">
        <v>50</v>
      </c>
      <c r="M612" s="51">
        <f>VLOOKUP(A:A,'[1]Příloha k protokolu'!$F:$J,5,0)</f>
        <v>50</v>
      </c>
      <c r="N612" s="62" t="s">
        <v>16807</v>
      </c>
      <c r="O612" s="52" t="s">
        <v>16808</v>
      </c>
      <c r="P612" s="52">
        <v>200</v>
      </c>
      <c r="Q612" s="52">
        <v>20</v>
      </c>
      <c r="R612" s="52" t="s">
        <v>16110</v>
      </c>
      <c r="S612" s="49" t="s">
        <v>21333</v>
      </c>
      <c r="V612" s="50" t="s">
        <v>17528</v>
      </c>
      <c r="W612" s="50" t="s">
        <v>16110</v>
      </c>
      <c r="X612" s="50" t="s">
        <v>14740</v>
      </c>
      <c r="Y612" s="70" t="s">
        <v>17320</v>
      </c>
      <c r="Z612" s="53">
        <v>16000</v>
      </c>
    </row>
    <row r="613" spans="1:26" s="49" customFormat="1" x14ac:dyDescent="0.25">
      <c r="A613" s="73">
        <v>600021092</v>
      </c>
      <c r="B613" s="73">
        <f t="shared" si="27"/>
        <v>600021092</v>
      </c>
      <c r="C613" s="73" t="s">
        <v>17529</v>
      </c>
      <c r="D613" s="68">
        <v>1</v>
      </c>
      <c r="E613" s="48">
        <f t="shared" si="28"/>
        <v>60461969</v>
      </c>
      <c r="F613" s="57" t="s">
        <v>9</v>
      </c>
      <c r="G613" s="57" t="s">
        <v>16107</v>
      </c>
      <c r="H613" s="51">
        <v>250</v>
      </c>
      <c r="I613" s="51" t="s">
        <v>17309</v>
      </c>
      <c r="J613" s="69">
        <v>27.49</v>
      </c>
      <c r="K613" s="69">
        <f t="shared" si="29"/>
        <v>6872.5</v>
      </c>
      <c r="L613" s="90">
        <v>250</v>
      </c>
      <c r="M613" s="51">
        <f>VLOOKUP(A:A,'[1]Příloha k protokolu'!$F:$J,5,0)</f>
        <v>0</v>
      </c>
      <c r="N613" s="62" t="s">
        <v>17530</v>
      </c>
      <c r="O613" s="52" t="s">
        <v>16870</v>
      </c>
      <c r="P613" s="52">
        <v>32</v>
      </c>
      <c r="Q613" s="52">
        <v>3</v>
      </c>
      <c r="R613" s="52" t="s">
        <v>16110</v>
      </c>
      <c r="S613" s="49" t="s">
        <v>21333</v>
      </c>
      <c r="V613" s="50" t="s">
        <v>17314</v>
      </c>
      <c r="W613" s="50" t="s">
        <v>16110</v>
      </c>
      <c r="X613" s="50" t="s">
        <v>14738</v>
      </c>
      <c r="Y613" s="70" t="s">
        <v>17320</v>
      </c>
      <c r="Z613" s="53">
        <v>16000</v>
      </c>
    </row>
    <row r="614" spans="1:26" s="49" customFormat="1" ht="30" x14ac:dyDescent="0.25">
      <c r="A614" s="73">
        <v>600021106</v>
      </c>
      <c r="B614" s="73">
        <f t="shared" si="27"/>
        <v>600021106</v>
      </c>
      <c r="C614" s="73" t="s">
        <v>16809</v>
      </c>
      <c r="D614" s="68">
        <v>1</v>
      </c>
      <c r="E614" s="48">
        <f t="shared" si="28"/>
        <v>68407157</v>
      </c>
      <c r="F614" s="57" t="s">
        <v>9</v>
      </c>
      <c r="G614" s="57" t="s">
        <v>16107</v>
      </c>
      <c r="H614" s="51">
        <v>225</v>
      </c>
      <c r="I614" s="51" t="s">
        <v>17309</v>
      </c>
      <c r="J614" s="69">
        <v>27.49</v>
      </c>
      <c r="K614" s="69">
        <f t="shared" si="29"/>
        <v>6185.25</v>
      </c>
      <c r="L614" s="90">
        <v>225</v>
      </c>
      <c r="M614" s="51">
        <f>VLOOKUP(A:A,'[1]Příloha k protokolu'!$F:$J,5,0)</f>
        <v>0</v>
      </c>
      <c r="N614" s="62" t="s">
        <v>16810</v>
      </c>
      <c r="O614" s="52" t="s">
        <v>83</v>
      </c>
      <c r="P614" s="52">
        <v>169</v>
      </c>
      <c r="Q614" s="52">
        <v>8</v>
      </c>
      <c r="R614" s="52" t="s">
        <v>16110</v>
      </c>
      <c r="S614" s="49" t="s">
        <v>21333</v>
      </c>
      <c r="V614" s="50" t="s">
        <v>17314</v>
      </c>
      <c r="W614" s="50" t="s">
        <v>16110</v>
      </c>
      <c r="X614" s="50" t="s">
        <v>14738</v>
      </c>
      <c r="Y614" s="70" t="s">
        <v>17320</v>
      </c>
      <c r="Z614" s="53">
        <v>16000</v>
      </c>
    </row>
    <row r="615" spans="1:26" s="49" customFormat="1" x14ac:dyDescent="0.25">
      <c r="A615" s="73">
        <v>600005003</v>
      </c>
      <c r="B615" s="73">
        <f t="shared" si="27"/>
        <v>600005003</v>
      </c>
      <c r="C615" s="73" t="s">
        <v>16811</v>
      </c>
      <c r="D615" s="68">
        <v>1</v>
      </c>
      <c r="E615" s="48">
        <f t="shared" si="28"/>
        <v>64947629</v>
      </c>
      <c r="F615" s="57" t="s">
        <v>9</v>
      </c>
      <c r="G615" s="57" t="s">
        <v>16107</v>
      </c>
      <c r="H615" s="51">
        <v>225</v>
      </c>
      <c r="I615" s="51" t="s">
        <v>17309</v>
      </c>
      <c r="J615" s="69">
        <v>27.49</v>
      </c>
      <c r="K615" s="69">
        <f t="shared" si="29"/>
        <v>6185.25</v>
      </c>
      <c r="L615" s="90">
        <v>225</v>
      </c>
      <c r="M615" s="51">
        <f>VLOOKUP(A:A,'[1]Příloha k protokolu'!$F:$J,5,0)</f>
        <v>0</v>
      </c>
      <c r="N615" s="62" t="s">
        <v>16812</v>
      </c>
      <c r="O615" s="52" t="s">
        <v>16813</v>
      </c>
      <c r="P615" s="52">
        <v>269</v>
      </c>
      <c r="Q615" s="52">
        <v>31</v>
      </c>
      <c r="R615" s="52" t="s">
        <v>16110</v>
      </c>
      <c r="S615" s="49" t="s">
        <v>21334</v>
      </c>
      <c r="V615" s="50" t="s">
        <v>17314</v>
      </c>
      <c r="W615" s="50" t="s">
        <v>16110</v>
      </c>
      <c r="X615" s="50" t="s">
        <v>14742</v>
      </c>
      <c r="Y615" s="70" t="s">
        <v>17320</v>
      </c>
      <c r="Z615" s="53">
        <v>16200</v>
      </c>
    </row>
    <row r="616" spans="1:26" s="49" customFormat="1" x14ac:dyDescent="0.25">
      <c r="A616" s="73">
        <v>600005666</v>
      </c>
      <c r="B616" s="73">
        <f t="shared" si="27"/>
        <v>600005666</v>
      </c>
      <c r="C616" s="73" t="s">
        <v>16814</v>
      </c>
      <c r="D616" s="68">
        <v>1</v>
      </c>
      <c r="E616" s="48">
        <f t="shared" si="28"/>
        <v>25122690</v>
      </c>
      <c r="F616" s="57" t="s">
        <v>9</v>
      </c>
      <c r="G616" s="57" t="s">
        <v>16107</v>
      </c>
      <c r="H616" s="51">
        <v>0</v>
      </c>
      <c r="I616" s="51" t="s">
        <v>17309</v>
      </c>
      <c r="J616" s="69">
        <v>27.49</v>
      </c>
      <c r="K616" s="69">
        <f t="shared" si="29"/>
        <v>0</v>
      </c>
      <c r="L616" s="90">
        <v>450</v>
      </c>
      <c r="M616" s="51">
        <f>VLOOKUP(A:A,'[1]Příloha k protokolu'!$F:$J,5,0)</f>
        <v>450</v>
      </c>
      <c r="N616" s="62" t="s">
        <v>16815</v>
      </c>
      <c r="O616" s="52" t="s">
        <v>16124</v>
      </c>
      <c r="P616" s="52">
        <v>1024</v>
      </c>
      <c r="Q616" s="52">
        <v>10</v>
      </c>
      <c r="R616" s="52" t="s">
        <v>16110</v>
      </c>
      <c r="S616" s="49" t="s">
        <v>21334</v>
      </c>
      <c r="V616" s="50" t="s">
        <v>17314</v>
      </c>
      <c r="W616" s="50" t="s">
        <v>16110</v>
      </c>
      <c r="X616" s="50" t="s">
        <v>14742</v>
      </c>
      <c r="Y616" s="70" t="s">
        <v>17320</v>
      </c>
      <c r="Z616" s="53">
        <v>16300</v>
      </c>
    </row>
    <row r="617" spans="1:26" s="49" customFormat="1" x14ac:dyDescent="0.25">
      <c r="A617" s="73">
        <v>600005682</v>
      </c>
      <c r="B617" s="73">
        <f t="shared" si="27"/>
        <v>600005682</v>
      </c>
      <c r="C617" s="73" t="s">
        <v>17531</v>
      </c>
      <c r="D617" s="68">
        <v>1</v>
      </c>
      <c r="E617" s="48">
        <f t="shared" si="28"/>
        <v>61386022</v>
      </c>
      <c r="F617" s="57" t="s">
        <v>9</v>
      </c>
      <c r="G617" s="57" t="s">
        <v>16107</v>
      </c>
      <c r="H617" s="51">
        <v>500</v>
      </c>
      <c r="I617" s="51" t="s">
        <v>17309</v>
      </c>
      <c r="J617" s="69">
        <v>27.49</v>
      </c>
      <c r="K617" s="69">
        <f t="shared" si="29"/>
        <v>13745</v>
      </c>
      <c r="L617" s="90">
        <v>500</v>
      </c>
      <c r="M617" s="51">
        <f>VLOOKUP(A:A,'[1]Příloha k protokolu'!$F:$J,5,0)</f>
        <v>0</v>
      </c>
      <c r="N617" s="62" t="s">
        <v>17532</v>
      </c>
      <c r="O617" s="52" t="s">
        <v>16844</v>
      </c>
      <c r="P617" s="52">
        <v>682</v>
      </c>
      <c r="Q617" s="52">
        <v>14</v>
      </c>
      <c r="R617" s="52" t="s">
        <v>16110</v>
      </c>
      <c r="S617" s="49" t="s">
        <v>21333</v>
      </c>
      <c r="V617" s="50" t="s">
        <v>17314</v>
      </c>
      <c r="W617" s="50" t="s">
        <v>16110</v>
      </c>
      <c r="X617" s="50" t="s">
        <v>14738</v>
      </c>
      <c r="Y617" s="70" t="s">
        <v>17320</v>
      </c>
      <c r="Z617" s="53">
        <v>16000</v>
      </c>
    </row>
    <row r="618" spans="1:26" s="49" customFormat="1" x14ac:dyDescent="0.25">
      <c r="A618" s="73">
        <v>600005771</v>
      </c>
      <c r="B618" s="73">
        <f t="shared" si="27"/>
        <v>600005771</v>
      </c>
      <c r="C618" s="73" t="s">
        <v>16816</v>
      </c>
      <c r="D618" s="68">
        <v>1</v>
      </c>
      <c r="E618" s="48">
        <f t="shared" si="28"/>
        <v>49625446</v>
      </c>
      <c r="F618" s="57" t="s">
        <v>9</v>
      </c>
      <c r="G618" s="57" t="s">
        <v>16107</v>
      </c>
      <c r="H618" s="51">
        <v>750</v>
      </c>
      <c r="I618" s="51" t="s">
        <v>17309</v>
      </c>
      <c r="J618" s="69">
        <v>27.49</v>
      </c>
      <c r="K618" s="69">
        <f t="shared" si="29"/>
        <v>20617.5</v>
      </c>
      <c r="L618" s="90">
        <v>750</v>
      </c>
      <c r="M618" s="51">
        <f>VLOOKUP(A:A,'[1]Příloha k protokolu'!$F:$J,5,0)</f>
        <v>0</v>
      </c>
      <c r="N618" s="62" t="s">
        <v>16817</v>
      </c>
      <c r="O618" s="52" t="s">
        <v>16818</v>
      </c>
      <c r="P618" s="52">
        <v>1952</v>
      </c>
      <c r="Q618" s="52">
        <v>5</v>
      </c>
      <c r="R618" s="52" t="s">
        <v>16110</v>
      </c>
      <c r="S618" s="49" t="s">
        <v>21333</v>
      </c>
      <c r="V618" s="50" t="s">
        <v>17314</v>
      </c>
      <c r="W618" s="50" t="s">
        <v>16110</v>
      </c>
      <c r="X618" s="50" t="s">
        <v>14738</v>
      </c>
      <c r="Y618" s="70" t="s">
        <v>17320</v>
      </c>
      <c r="Z618" s="53">
        <v>16200</v>
      </c>
    </row>
    <row r="619" spans="1:26" s="49" customFormat="1" x14ac:dyDescent="0.25">
      <c r="A619" s="73">
        <v>600005721</v>
      </c>
      <c r="B619" s="73">
        <f t="shared" si="27"/>
        <v>600005721</v>
      </c>
      <c r="C619" s="73" t="s">
        <v>17533</v>
      </c>
      <c r="D619" s="68">
        <v>1</v>
      </c>
      <c r="E619" s="48">
        <f t="shared" si="28"/>
        <v>61384534</v>
      </c>
      <c r="F619" s="57" t="s">
        <v>9</v>
      </c>
      <c r="G619" s="57" t="s">
        <v>16107</v>
      </c>
      <c r="H619" s="51">
        <v>575</v>
      </c>
      <c r="I619" s="51" t="s">
        <v>17309</v>
      </c>
      <c r="J619" s="69">
        <v>27.49</v>
      </c>
      <c r="K619" s="69">
        <f t="shared" si="29"/>
        <v>15806.75</v>
      </c>
      <c r="L619" s="90">
        <v>575</v>
      </c>
      <c r="M619" s="51">
        <f>VLOOKUP(A:A,'[1]Příloha k protokolu'!$F:$J,5,0)</f>
        <v>0</v>
      </c>
      <c r="N619" s="62" t="s">
        <v>17534</v>
      </c>
      <c r="O619" s="52" t="s">
        <v>17535</v>
      </c>
      <c r="P619" s="52">
        <v>26</v>
      </c>
      <c r="Q619" s="52">
        <v>4</v>
      </c>
      <c r="R619" s="52" t="s">
        <v>16110</v>
      </c>
      <c r="S619" s="49" t="s">
        <v>21333</v>
      </c>
      <c r="V619" s="50" t="s">
        <v>17314</v>
      </c>
      <c r="W619" s="50" t="s">
        <v>16110</v>
      </c>
      <c r="X619" s="50" t="s">
        <v>14738</v>
      </c>
      <c r="Y619" s="70" t="s">
        <v>17320</v>
      </c>
      <c r="Z619" s="53">
        <v>16000</v>
      </c>
    </row>
    <row r="620" spans="1:26" s="49" customFormat="1" x14ac:dyDescent="0.25">
      <c r="A620" s="73">
        <v>600005810</v>
      </c>
      <c r="B620" s="73">
        <f t="shared" si="27"/>
        <v>600005810</v>
      </c>
      <c r="C620" s="73" t="s">
        <v>16819</v>
      </c>
      <c r="D620" s="68">
        <v>1</v>
      </c>
      <c r="E620" s="48">
        <f t="shared" si="28"/>
        <v>639494</v>
      </c>
      <c r="F620" s="57" t="s">
        <v>9</v>
      </c>
      <c r="G620" s="57" t="s">
        <v>16107</v>
      </c>
      <c r="H620" s="51">
        <v>675</v>
      </c>
      <c r="I620" s="51" t="s">
        <v>17309</v>
      </c>
      <c r="J620" s="69">
        <v>27.49</v>
      </c>
      <c r="K620" s="69">
        <f t="shared" si="29"/>
        <v>18555.75</v>
      </c>
      <c r="L620" s="90">
        <v>675</v>
      </c>
      <c r="M620" s="51">
        <f>VLOOKUP(A:A,'[1]Příloha k protokolu'!$F:$J,5,0)</f>
        <v>0</v>
      </c>
      <c r="N620" s="62" t="s">
        <v>16820</v>
      </c>
      <c r="O620" s="52" t="s">
        <v>16821</v>
      </c>
      <c r="P620" s="52">
        <v>278</v>
      </c>
      <c r="Q620" s="52" t="s">
        <v>84</v>
      </c>
      <c r="R620" s="52" t="s">
        <v>16110</v>
      </c>
      <c r="S620" s="49" t="s">
        <v>21333</v>
      </c>
      <c r="V620" s="50" t="s">
        <v>17314</v>
      </c>
      <c r="W620" s="50" t="s">
        <v>16110</v>
      </c>
      <c r="X620" s="50" t="s">
        <v>14738</v>
      </c>
      <c r="Y620" s="70" t="s">
        <v>17320</v>
      </c>
      <c r="Z620" s="53">
        <v>16100</v>
      </c>
    </row>
    <row r="621" spans="1:26" s="49" customFormat="1" ht="30" x14ac:dyDescent="0.25">
      <c r="A621" s="73">
        <v>600005844</v>
      </c>
      <c r="B621" s="73">
        <f t="shared" si="27"/>
        <v>600005844</v>
      </c>
      <c r="C621" s="73" t="s">
        <v>17536</v>
      </c>
      <c r="D621" s="68">
        <v>1</v>
      </c>
      <c r="E621" s="48">
        <f t="shared" si="28"/>
        <v>61388068</v>
      </c>
      <c r="F621" s="57" t="s">
        <v>9</v>
      </c>
      <c r="G621" s="57" t="s">
        <v>16107</v>
      </c>
      <c r="H621" s="51">
        <v>1075</v>
      </c>
      <c r="I621" s="51" t="s">
        <v>17309</v>
      </c>
      <c r="J621" s="69">
        <v>27.49</v>
      </c>
      <c r="K621" s="69">
        <f t="shared" si="29"/>
        <v>29551.75</v>
      </c>
      <c r="L621" s="90">
        <v>1075</v>
      </c>
      <c r="M621" s="51">
        <f>VLOOKUP(A:A,'[1]Příloha k protokolu'!$F:$J,5,0)</f>
        <v>0</v>
      </c>
      <c r="N621" s="62" t="s">
        <v>17537</v>
      </c>
      <c r="O621" s="52" t="s">
        <v>17538</v>
      </c>
      <c r="P621" s="52">
        <v>330</v>
      </c>
      <c r="Q621" s="52">
        <v>33</v>
      </c>
      <c r="R621" s="52" t="s">
        <v>16110</v>
      </c>
      <c r="S621" s="49" t="s">
        <v>21333</v>
      </c>
      <c r="V621" s="50" t="s">
        <v>17314</v>
      </c>
      <c r="W621" s="50" t="s">
        <v>16110</v>
      </c>
      <c r="X621" s="50" t="s">
        <v>14738</v>
      </c>
      <c r="Y621" s="70" t="s">
        <v>17320</v>
      </c>
      <c r="Z621" s="53">
        <v>16000</v>
      </c>
    </row>
    <row r="622" spans="1:26" s="49" customFormat="1" x14ac:dyDescent="0.25">
      <c r="A622" s="73">
        <v>600001130</v>
      </c>
      <c r="B622" s="73">
        <f t="shared" si="27"/>
        <v>600001130</v>
      </c>
      <c r="C622" s="73" t="s">
        <v>16822</v>
      </c>
      <c r="D622" s="68">
        <v>1</v>
      </c>
      <c r="E622" s="48">
        <f t="shared" si="28"/>
        <v>25625845</v>
      </c>
      <c r="F622" s="57" t="s">
        <v>9</v>
      </c>
      <c r="G622" s="57" t="s">
        <v>16107</v>
      </c>
      <c r="H622" s="51">
        <v>0</v>
      </c>
      <c r="I622" s="51" t="s">
        <v>17320</v>
      </c>
      <c r="J622" s="69">
        <v>27.49</v>
      </c>
      <c r="K622" s="69">
        <f t="shared" si="29"/>
        <v>0</v>
      </c>
      <c r="L622" s="90">
        <v>0</v>
      </c>
      <c r="M622" s="51"/>
      <c r="N622" s="62" t="s">
        <v>16823</v>
      </c>
      <c r="O622" s="52" t="s">
        <v>16824</v>
      </c>
      <c r="P622" s="52">
        <v>134</v>
      </c>
      <c r="Q622" s="52">
        <v>9</v>
      </c>
      <c r="R622" s="52" t="s">
        <v>16110</v>
      </c>
      <c r="S622" s="49" t="s">
        <v>21334</v>
      </c>
      <c r="V622" s="50" t="s">
        <v>17314</v>
      </c>
      <c r="W622" s="50" t="s">
        <v>16110</v>
      </c>
      <c r="X622" s="50" t="s">
        <v>14742</v>
      </c>
      <c r="Y622" s="70">
        <v>44326</v>
      </c>
      <c r="Z622" s="53">
        <v>16900</v>
      </c>
    </row>
    <row r="623" spans="1:26" s="49" customFormat="1" ht="30" x14ac:dyDescent="0.25">
      <c r="A623" s="73">
        <v>600027554</v>
      </c>
      <c r="B623" s="73">
        <f t="shared" si="27"/>
        <v>600027554</v>
      </c>
      <c r="C623" s="73" t="s">
        <v>17539</v>
      </c>
      <c r="D623" s="68">
        <v>1</v>
      </c>
      <c r="E623" s="48">
        <f t="shared" si="28"/>
        <v>63832208</v>
      </c>
      <c r="F623" s="57" t="s">
        <v>9</v>
      </c>
      <c r="G623" s="57" t="s">
        <v>16107</v>
      </c>
      <c r="H623" s="51">
        <v>50</v>
      </c>
      <c r="I623" s="51" t="s">
        <v>17309</v>
      </c>
      <c r="J623" s="69">
        <v>27.49</v>
      </c>
      <c r="K623" s="69">
        <f t="shared" si="29"/>
        <v>1374.5</v>
      </c>
      <c r="L623" s="90">
        <v>50</v>
      </c>
      <c r="M623" s="51">
        <f>VLOOKUP(A:A,'[1]Příloha k protokolu'!$F:$J,5,0)</f>
        <v>0</v>
      </c>
      <c r="N623" s="62" t="s">
        <v>17540</v>
      </c>
      <c r="O623" s="52" t="s">
        <v>85</v>
      </c>
      <c r="P623" s="52">
        <v>700</v>
      </c>
      <c r="Q623" s="52">
        <v>10</v>
      </c>
      <c r="R623" s="52" t="s">
        <v>16110</v>
      </c>
      <c r="S623" s="49" t="s">
        <v>21333</v>
      </c>
      <c r="V623" s="50" t="s">
        <v>17314</v>
      </c>
      <c r="W623" s="50" t="s">
        <v>16110</v>
      </c>
      <c r="X623" s="50" t="s">
        <v>14738</v>
      </c>
      <c r="Y623" s="70" t="s">
        <v>17320</v>
      </c>
      <c r="Z623" s="53">
        <v>16000</v>
      </c>
    </row>
    <row r="624" spans="1:26" s="49" customFormat="1" x14ac:dyDescent="0.25">
      <c r="A624" s="73">
        <v>600038734</v>
      </c>
      <c r="B624" s="73">
        <f t="shared" si="27"/>
        <v>600038734</v>
      </c>
      <c r="C624" s="73" t="s">
        <v>16825</v>
      </c>
      <c r="D624" s="68">
        <v>1</v>
      </c>
      <c r="E624" s="48">
        <f t="shared" si="28"/>
        <v>70885419</v>
      </c>
      <c r="F624" s="57" t="s">
        <v>9</v>
      </c>
      <c r="G624" s="57" t="s">
        <v>16107</v>
      </c>
      <c r="H624" s="51">
        <v>50</v>
      </c>
      <c r="I624" s="51" t="s">
        <v>17309</v>
      </c>
      <c r="J624" s="69">
        <v>27.49</v>
      </c>
      <c r="K624" s="69">
        <f t="shared" si="29"/>
        <v>1374.5</v>
      </c>
      <c r="L624" s="90">
        <v>50</v>
      </c>
      <c r="M624" s="51">
        <f>VLOOKUP(A:A,'[1]Příloha k protokolu'!$F:$J,5,0)</f>
        <v>0</v>
      </c>
      <c r="N624" s="62" t="s">
        <v>16826</v>
      </c>
      <c r="O624" s="52" t="s">
        <v>16827</v>
      </c>
      <c r="P624" s="52">
        <v>1946</v>
      </c>
      <c r="Q624" s="52">
        <v>3</v>
      </c>
      <c r="R624" s="52" t="s">
        <v>16110</v>
      </c>
      <c r="S624" s="49" t="s">
        <v>21333</v>
      </c>
      <c r="V624" s="50" t="s">
        <v>17528</v>
      </c>
      <c r="W624" s="50" t="s">
        <v>16110</v>
      </c>
      <c r="X624" s="50" t="s">
        <v>14740</v>
      </c>
      <c r="Y624" s="70" t="s">
        <v>17320</v>
      </c>
      <c r="Z624" s="53">
        <v>16200</v>
      </c>
    </row>
    <row r="625" spans="1:26" s="49" customFormat="1" x14ac:dyDescent="0.25">
      <c r="A625" s="73">
        <v>600038769</v>
      </c>
      <c r="B625" s="73">
        <f t="shared" si="27"/>
        <v>600038769</v>
      </c>
      <c r="C625" s="73" t="s">
        <v>16828</v>
      </c>
      <c r="D625" s="68">
        <v>1</v>
      </c>
      <c r="E625" s="48">
        <f t="shared" si="28"/>
        <v>70886857</v>
      </c>
      <c r="F625" s="57" t="s">
        <v>9</v>
      </c>
      <c r="G625" s="57" t="s">
        <v>16107</v>
      </c>
      <c r="H625" s="51">
        <v>0</v>
      </c>
      <c r="I625" s="51" t="s">
        <v>17309</v>
      </c>
      <c r="J625" s="69">
        <v>27.49</v>
      </c>
      <c r="K625" s="69">
        <f t="shared" si="29"/>
        <v>0</v>
      </c>
      <c r="L625" s="90">
        <v>50</v>
      </c>
      <c r="M625" s="51">
        <f>VLOOKUP(A:A,'[1]Příloha k protokolu'!$F:$J,5,0)</f>
        <v>50</v>
      </c>
      <c r="N625" s="62" t="s">
        <v>16829</v>
      </c>
      <c r="O625" s="52" t="s">
        <v>16830</v>
      </c>
      <c r="P625" s="52">
        <v>1700</v>
      </c>
      <c r="Q625" s="52">
        <v>3</v>
      </c>
      <c r="R625" s="52" t="s">
        <v>16110</v>
      </c>
      <c r="S625" s="49" t="s">
        <v>21333</v>
      </c>
      <c r="V625" s="50" t="s">
        <v>17528</v>
      </c>
      <c r="W625" s="50" t="s">
        <v>16110</v>
      </c>
      <c r="X625" s="50" t="s">
        <v>14740</v>
      </c>
      <c r="Y625" s="70" t="s">
        <v>17320</v>
      </c>
      <c r="Z625" s="53">
        <v>16900</v>
      </c>
    </row>
    <row r="626" spans="1:26" s="49" customFormat="1" x14ac:dyDescent="0.25">
      <c r="A626" s="73">
        <v>600038793</v>
      </c>
      <c r="B626" s="73">
        <f t="shared" si="27"/>
        <v>600038793</v>
      </c>
      <c r="C626" s="73" t="s">
        <v>16831</v>
      </c>
      <c r="D626" s="68">
        <v>1</v>
      </c>
      <c r="E626" s="48">
        <f t="shared" si="28"/>
        <v>70942897</v>
      </c>
      <c r="F626" s="57" t="s">
        <v>9</v>
      </c>
      <c r="G626" s="57" t="s">
        <v>16107</v>
      </c>
      <c r="H626" s="51">
        <v>25</v>
      </c>
      <c r="I626" s="51" t="s">
        <v>17309</v>
      </c>
      <c r="J626" s="69">
        <v>27.49</v>
      </c>
      <c r="K626" s="69">
        <f t="shared" si="29"/>
        <v>687.25</v>
      </c>
      <c r="L626" s="90">
        <v>25</v>
      </c>
      <c r="M626" s="51">
        <f>VLOOKUP(A:A,'[1]Příloha k protokolu'!$F:$J,5,0)</f>
        <v>0</v>
      </c>
      <c r="N626" s="62" t="s">
        <v>16832</v>
      </c>
      <c r="O626" s="52" t="s">
        <v>16833</v>
      </c>
      <c r="P626" s="52">
        <v>148</v>
      </c>
      <c r="Q626" s="52">
        <v>66</v>
      </c>
      <c r="R626" s="52" t="s">
        <v>16110</v>
      </c>
      <c r="S626" s="49" t="s">
        <v>21333</v>
      </c>
      <c r="V626" s="50" t="s">
        <v>17528</v>
      </c>
      <c r="W626" s="50" t="s">
        <v>16110</v>
      </c>
      <c r="X626" s="50" t="s">
        <v>14740</v>
      </c>
      <c r="Y626" s="70" t="s">
        <v>17320</v>
      </c>
      <c r="Z626" s="53">
        <v>16100</v>
      </c>
    </row>
    <row r="627" spans="1:26" s="49" customFormat="1" x14ac:dyDescent="0.25">
      <c r="A627" s="73">
        <v>600038858</v>
      </c>
      <c r="B627" s="73">
        <f t="shared" si="27"/>
        <v>600038858</v>
      </c>
      <c r="C627" s="73" t="s">
        <v>16834</v>
      </c>
      <c r="D627" s="68">
        <v>1</v>
      </c>
      <c r="E627" s="48">
        <f t="shared" si="28"/>
        <v>70920605</v>
      </c>
      <c r="F627" s="57" t="s">
        <v>9</v>
      </c>
      <c r="G627" s="57" t="s">
        <v>16107</v>
      </c>
      <c r="H627" s="51">
        <v>0</v>
      </c>
      <c r="I627" s="51" t="s">
        <v>17309</v>
      </c>
      <c r="J627" s="69">
        <v>27.49</v>
      </c>
      <c r="K627" s="69">
        <f t="shared" si="29"/>
        <v>0</v>
      </c>
      <c r="L627" s="90">
        <v>25</v>
      </c>
      <c r="M627" s="51">
        <f>VLOOKUP(A:A,'[1]Příloha k protokolu'!$F:$J,5,0)</f>
        <v>25</v>
      </c>
      <c r="N627" s="62" t="s">
        <v>16835</v>
      </c>
      <c r="O627" s="52" t="s">
        <v>16799</v>
      </c>
      <c r="P627" s="52">
        <v>47</v>
      </c>
      <c r="Q627" s="52" t="s">
        <v>26</v>
      </c>
      <c r="R627" s="52" t="s">
        <v>16110</v>
      </c>
      <c r="S627" s="49" t="s">
        <v>21333</v>
      </c>
      <c r="V627" s="50" t="s">
        <v>17528</v>
      </c>
      <c r="W627" s="50" t="s">
        <v>16110</v>
      </c>
      <c r="X627" s="50" t="s">
        <v>14740</v>
      </c>
      <c r="Y627" s="70" t="s">
        <v>17320</v>
      </c>
      <c r="Z627" s="53">
        <v>16900</v>
      </c>
    </row>
    <row r="628" spans="1:26" s="49" customFormat="1" x14ac:dyDescent="0.25">
      <c r="A628" s="73">
        <v>600038882</v>
      </c>
      <c r="B628" s="73">
        <f t="shared" si="27"/>
        <v>600038882</v>
      </c>
      <c r="C628" s="73" t="s">
        <v>16836</v>
      </c>
      <c r="D628" s="68">
        <v>1</v>
      </c>
      <c r="E628" s="48">
        <f t="shared" si="28"/>
        <v>70885401</v>
      </c>
      <c r="F628" s="57" t="s">
        <v>9</v>
      </c>
      <c r="G628" s="57" t="s">
        <v>16107</v>
      </c>
      <c r="H628" s="51">
        <v>0</v>
      </c>
      <c r="I628" s="51" t="s">
        <v>17309</v>
      </c>
      <c r="J628" s="69">
        <v>27.49</v>
      </c>
      <c r="K628" s="69">
        <f t="shared" si="29"/>
        <v>0</v>
      </c>
      <c r="L628" s="90">
        <v>25</v>
      </c>
      <c r="M628" s="51">
        <f>VLOOKUP(A:A,'[1]Příloha k protokolu'!$F:$J,5,0)</f>
        <v>25</v>
      </c>
      <c r="N628" s="62" t="s">
        <v>16837</v>
      </c>
      <c r="O628" s="52" t="s">
        <v>16838</v>
      </c>
      <c r="P628" s="52">
        <v>360</v>
      </c>
      <c r="Q628" s="52">
        <v>2</v>
      </c>
      <c r="R628" s="52" t="s">
        <v>16110</v>
      </c>
      <c r="S628" s="49" t="s">
        <v>21333</v>
      </c>
      <c r="V628" s="50" t="s">
        <v>17528</v>
      </c>
      <c r="W628" s="50" t="s">
        <v>16110</v>
      </c>
      <c r="X628" s="50" t="s">
        <v>14740</v>
      </c>
      <c r="Y628" s="70" t="s">
        <v>17320</v>
      </c>
      <c r="Z628" s="53">
        <v>16200</v>
      </c>
    </row>
    <row r="629" spans="1:26" s="49" customFormat="1" x14ac:dyDescent="0.25">
      <c r="A629" s="73">
        <v>600038904</v>
      </c>
      <c r="B629" s="73">
        <f t="shared" si="27"/>
        <v>600038904</v>
      </c>
      <c r="C629" s="73" t="s">
        <v>16839</v>
      </c>
      <c r="D629" s="68">
        <v>1</v>
      </c>
      <c r="E629" s="48">
        <f t="shared" si="28"/>
        <v>70921539</v>
      </c>
      <c r="F629" s="57" t="s">
        <v>9</v>
      </c>
      <c r="G629" s="57" t="s">
        <v>16107</v>
      </c>
      <c r="H629" s="51">
        <v>0</v>
      </c>
      <c r="I629" s="51" t="s">
        <v>17309</v>
      </c>
      <c r="J629" s="69">
        <v>27.49</v>
      </c>
      <c r="K629" s="69">
        <f t="shared" si="29"/>
        <v>0</v>
      </c>
      <c r="L629" s="90">
        <v>25</v>
      </c>
      <c r="M629" s="51">
        <f>VLOOKUP(A:A,'[1]Příloha k protokolu'!$F:$J,5,0)</f>
        <v>25</v>
      </c>
      <c r="N629" s="62" t="s">
        <v>16840</v>
      </c>
      <c r="O629" s="52" t="s">
        <v>16841</v>
      </c>
      <c r="P629" s="52">
        <v>865</v>
      </c>
      <c r="Q629" s="52">
        <v>3</v>
      </c>
      <c r="R629" s="52" t="s">
        <v>16110</v>
      </c>
      <c r="S629" s="49" t="s">
        <v>21333</v>
      </c>
      <c r="V629" s="50" t="s">
        <v>17528</v>
      </c>
      <c r="W629" s="50" t="s">
        <v>16110</v>
      </c>
      <c r="X629" s="50" t="s">
        <v>14740</v>
      </c>
      <c r="Y629" s="70" t="s">
        <v>17320</v>
      </c>
      <c r="Z629" s="53">
        <v>16100</v>
      </c>
    </row>
    <row r="630" spans="1:26" s="49" customFormat="1" x14ac:dyDescent="0.25">
      <c r="A630" s="73">
        <v>600038688</v>
      </c>
      <c r="B630" s="73">
        <f t="shared" si="27"/>
        <v>600038688</v>
      </c>
      <c r="C630" s="73" t="s">
        <v>16842</v>
      </c>
      <c r="D630" s="68">
        <v>1</v>
      </c>
      <c r="E630" s="48">
        <f t="shared" si="28"/>
        <v>70921580</v>
      </c>
      <c r="F630" s="57" t="s">
        <v>9</v>
      </c>
      <c r="G630" s="57" t="s">
        <v>16107</v>
      </c>
      <c r="H630" s="51">
        <v>0</v>
      </c>
      <c r="I630" s="51" t="s">
        <v>17309</v>
      </c>
      <c r="J630" s="69">
        <v>27.49</v>
      </c>
      <c r="K630" s="69">
        <f t="shared" si="29"/>
        <v>0</v>
      </c>
      <c r="L630" s="90">
        <v>50</v>
      </c>
      <c r="M630" s="51">
        <f>VLOOKUP(A:A,'[1]Příloha k protokolu'!$F:$J,5,0)</f>
        <v>50</v>
      </c>
      <c r="N630" s="62" t="s">
        <v>16843</v>
      </c>
      <c r="O630" s="52" t="s">
        <v>16844</v>
      </c>
      <c r="P630" s="52">
        <v>684</v>
      </c>
      <c r="Q630" s="52">
        <v>10</v>
      </c>
      <c r="R630" s="52" t="s">
        <v>16110</v>
      </c>
      <c r="S630" s="49" t="s">
        <v>21333</v>
      </c>
      <c r="V630" s="50" t="s">
        <v>17528</v>
      </c>
      <c r="W630" s="50" t="s">
        <v>16110</v>
      </c>
      <c r="X630" s="50" t="s">
        <v>14740</v>
      </c>
      <c r="Y630" s="70" t="s">
        <v>17320</v>
      </c>
      <c r="Z630" s="53">
        <v>16000</v>
      </c>
    </row>
    <row r="631" spans="1:26" s="49" customFormat="1" x14ac:dyDescent="0.25">
      <c r="A631" s="73">
        <v>600038955</v>
      </c>
      <c r="B631" s="73">
        <f t="shared" si="27"/>
        <v>600038955</v>
      </c>
      <c r="C631" s="73" t="s">
        <v>16845</v>
      </c>
      <c r="D631" s="68">
        <v>1</v>
      </c>
      <c r="E631" s="48">
        <f t="shared" si="28"/>
        <v>70920761</v>
      </c>
      <c r="F631" s="57" t="s">
        <v>9</v>
      </c>
      <c r="G631" s="57" t="s">
        <v>16107</v>
      </c>
      <c r="H631" s="51">
        <v>50</v>
      </c>
      <c r="I631" s="51" t="s">
        <v>17309</v>
      </c>
      <c r="J631" s="69">
        <v>27.49</v>
      </c>
      <c r="K631" s="69">
        <f t="shared" si="29"/>
        <v>1374.5</v>
      </c>
      <c r="L631" s="90">
        <v>50</v>
      </c>
      <c r="M631" s="51">
        <f>VLOOKUP(A:A,'[1]Příloha k protokolu'!$F:$J,5,0)</f>
        <v>0</v>
      </c>
      <c r="N631" s="62" t="s">
        <v>16846</v>
      </c>
      <c r="O631" s="52" t="s">
        <v>16847</v>
      </c>
      <c r="P631" s="52">
        <v>1877</v>
      </c>
      <c r="Q631" s="52">
        <v>7</v>
      </c>
      <c r="R631" s="52" t="s">
        <v>16110</v>
      </c>
      <c r="S631" s="49" t="s">
        <v>21333</v>
      </c>
      <c r="V631" s="50" t="s">
        <v>17528</v>
      </c>
      <c r="W631" s="50" t="s">
        <v>16110</v>
      </c>
      <c r="X631" s="50" t="s">
        <v>14740</v>
      </c>
      <c r="Y631" s="70" t="s">
        <v>17320</v>
      </c>
      <c r="Z631" s="53">
        <v>16200</v>
      </c>
    </row>
    <row r="632" spans="1:26" s="49" customFormat="1" x14ac:dyDescent="0.25">
      <c r="A632" s="73">
        <v>600038661</v>
      </c>
      <c r="B632" s="73">
        <f t="shared" si="27"/>
        <v>600038661</v>
      </c>
      <c r="C632" s="73" t="s">
        <v>16848</v>
      </c>
      <c r="D632" s="68">
        <v>1</v>
      </c>
      <c r="E632" s="48">
        <f t="shared" si="28"/>
        <v>70992223</v>
      </c>
      <c r="F632" s="57" t="s">
        <v>9</v>
      </c>
      <c r="G632" s="57" t="s">
        <v>16107</v>
      </c>
      <c r="H632" s="51">
        <v>0</v>
      </c>
      <c r="I632" s="51" t="s">
        <v>17309</v>
      </c>
      <c r="J632" s="69">
        <v>27.49</v>
      </c>
      <c r="K632" s="69">
        <f t="shared" si="29"/>
        <v>0</v>
      </c>
      <c r="L632" s="90">
        <v>50</v>
      </c>
      <c r="M632" s="51">
        <f>VLOOKUP(A:A,'[1]Příloha k protokolu'!$F:$J,5,0)</f>
        <v>50</v>
      </c>
      <c r="N632" s="62" t="s">
        <v>16849</v>
      </c>
      <c r="O632" s="52" t="s">
        <v>88</v>
      </c>
      <c r="P632" s="52">
        <v>1103</v>
      </c>
      <c r="Q632" s="52">
        <v>35</v>
      </c>
      <c r="R632" s="52" t="s">
        <v>16110</v>
      </c>
      <c r="S632" s="49" t="s">
        <v>21333</v>
      </c>
      <c r="V632" s="50" t="s">
        <v>17528</v>
      </c>
      <c r="W632" s="50" t="s">
        <v>16110</v>
      </c>
      <c r="X632" s="50" t="s">
        <v>14740</v>
      </c>
      <c r="Y632" s="70" t="s">
        <v>17320</v>
      </c>
      <c r="Z632" s="53">
        <v>16500</v>
      </c>
    </row>
    <row r="633" spans="1:26" s="49" customFormat="1" x14ac:dyDescent="0.25">
      <c r="A633" s="73">
        <v>600038670</v>
      </c>
      <c r="B633" s="73">
        <f t="shared" si="27"/>
        <v>600038670</v>
      </c>
      <c r="C633" s="73" t="s">
        <v>16850</v>
      </c>
      <c r="D633" s="68">
        <v>1</v>
      </c>
      <c r="E633" s="48">
        <f t="shared" si="28"/>
        <v>70992231</v>
      </c>
      <c r="F633" s="57" t="s">
        <v>9</v>
      </c>
      <c r="G633" s="57" t="s">
        <v>16107</v>
      </c>
      <c r="H633" s="51">
        <v>0</v>
      </c>
      <c r="I633" s="51" t="s">
        <v>17309</v>
      </c>
      <c r="J633" s="69">
        <v>27.49</v>
      </c>
      <c r="K633" s="69">
        <f t="shared" si="29"/>
        <v>0</v>
      </c>
      <c r="L633" s="90">
        <v>25</v>
      </c>
      <c r="M633" s="51">
        <f>VLOOKUP(A:A,'[1]Příloha k protokolu'!$F:$J,5,0)</f>
        <v>25</v>
      </c>
      <c r="N633" s="62" t="s">
        <v>16851</v>
      </c>
      <c r="O633" s="52" t="s">
        <v>16852</v>
      </c>
      <c r="P633" s="52">
        <v>879</v>
      </c>
      <c r="Q633" s="52">
        <v>77</v>
      </c>
      <c r="R633" s="52" t="s">
        <v>16110</v>
      </c>
      <c r="S633" s="49" t="s">
        <v>21333</v>
      </c>
      <c r="V633" s="50" t="s">
        <v>17528</v>
      </c>
      <c r="W633" s="50" t="s">
        <v>16110</v>
      </c>
      <c r="X633" s="50" t="s">
        <v>14740</v>
      </c>
      <c r="Y633" s="70" t="s">
        <v>17320</v>
      </c>
      <c r="Z633" s="53">
        <v>16500</v>
      </c>
    </row>
    <row r="634" spans="1:26" s="49" customFormat="1" x14ac:dyDescent="0.25">
      <c r="A634" s="73">
        <v>600038718</v>
      </c>
      <c r="B634" s="73">
        <f t="shared" si="27"/>
        <v>600038718</v>
      </c>
      <c r="C634" s="73" t="s">
        <v>16853</v>
      </c>
      <c r="D634" s="68">
        <v>1</v>
      </c>
      <c r="E634" s="48">
        <f t="shared" si="28"/>
        <v>70885397</v>
      </c>
      <c r="F634" s="57" t="s">
        <v>9</v>
      </c>
      <c r="G634" s="57" t="s">
        <v>16107</v>
      </c>
      <c r="H634" s="51">
        <v>25</v>
      </c>
      <c r="I634" s="51" t="s">
        <v>17309</v>
      </c>
      <c r="J634" s="69">
        <v>27.49</v>
      </c>
      <c r="K634" s="69">
        <f t="shared" si="29"/>
        <v>687.25</v>
      </c>
      <c r="L634" s="90">
        <v>25</v>
      </c>
      <c r="M634" s="51">
        <f>VLOOKUP(A:A,'[1]Příloha k protokolu'!$F:$J,5,0)</f>
        <v>0</v>
      </c>
      <c r="N634" s="62" t="s">
        <v>16854</v>
      </c>
      <c r="O634" s="52" t="s">
        <v>16855</v>
      </c>
      <c r="P634" s="52">
        <v>1880</v>
      </c>
      <c r="Q634" s="52">
        <v>6</v>
      </c>
      <c r="R634" s="52" t="s">
        <v>16110</v>
      </c>
      <c r="S634" s="49" t="s">
        <v>21333</v>
      </c>
      <c r="V634" s="50" t="s">
        <v>17528</v>
      </c>
      <c r="W634" s="50" t="s">
        <v>16110</v>
      </c>
      <c r="X634" s="50" t="s">
        <v>14740</v>
      </c>
      <c r="Y634" s="70" t="s">
        <v>17320</v>
      </c>
      <c r="Z634" s="53">
        <v>16200</v>
      </c>
    </row>
    <row r="635" spans="1:26" s="49" customFormat="1" x14ac:dyDescent="0.25">
      <c r="A635" s="73">
        <v>600038742</v>
      </c>
      <c r="B635" s="73">
        <f t="shared" si="27"/>
        <v>600038742</v>
      </c>
      <c r="C635" s="73" t="s">
        <v>16856</v>
      </c>
      <c r="D635" s="68">
        <v>1</v>
      </c>
      <c r="E635" s="48">
        <f t="shared" si="28"/>
        <v>70945276</v>
      </c>
      <c r="F635" s="57" t="s">
        <v>9</v>
      </c>
      <c r="G635" s="57" t="s">
        <v>16107</v>
      </c>
      <c r="H635" s="51">
        <v>0</v>
      </c>
      <c r="I635" s="51" t="s">
        <v>17309</v>
      </c>
      <c r="J635" s="69">
        <v>27.49</v>
      </c>
      <c r="K635" s="69">
        <f t="shared" si="29"/>
        <v>0</v>
      </c>
      <c r="L635" s="90">
        <v>25</v>
      </c>
      <c r="M635" s="51">
        <f>VLOOKUP(A:A,'[1]Příloha k protokolu'!$F:$J,5,0)</f>
        <v>25</v>
      </c>
      <c r="N635" s="62" t="s">
        <v>16857</v>
      </c>
      <c r="O635" s="52" t="s">
        <v>16858</v>
      </c>
      <c r="P635" s="52">
        <v>832</v>
      </c>
      <c r="Q635" s="52">
        <v>18</v>
      </c>
      <c r="R635" s="52" t="s">
        <v>16110</v>
      </c>
      <c r="S635" s="49" t="s">
        <v>21333</v>
      </c>
      <c r="V635" s="50" t="s">
        <v>17528</v>
      </c>
      <c r="W635" s="50" t="s">
        <v>16110</v>
      </c>
      <c r="X635" s="50" t="s">
        <v>14740</v>
      </c>
      <c r="Y635" s="70" t="s">
        <v>17320</v>
      </c>
      <c r="Z635" s="53">
        <v>16000</v>
      </c>
    </row>
    <row r="636" spans="1:26" s="49" customFormat="1" x14ac:dyDescent="0.25">
      <c r="A636" s="73">
        <v>600038777</v>
      </c>
      <c r="B636" s="73">
        <f t="shared" si="27"/>
        <v>600038777</v>
      </c>
      <c r="C636" s="73" t="s">
        <v>16859</v>
      </c>
      <c r="D636" s="68">
        <v>1</v>
      </c>
      <c r="E636" s="48">
        <f t="shared" si="28"/>
        <v>70942676</v>
      </c>
      <c r="F636" s="57" t="s">
        <v>9</v>
      </c>
      <c r="G636" s="57" t="s">
        <v>16107</v>
      </c>
      <c r="H636" s="51">
        <v>0</v>
      </c>
      <c r="I636" s="51" t="s">
        <v>17309</v>
      </c>
      <c r="J636" s="69">
        <v>27.49</v>
      </c>
      <c r="K636" s="69">
        <f t="shared" si="29"/>
        <v>0</v>
      </c>
      <c r="L636" s="90">
        <v>50</v>
      </c>
      <c r="M636" s="51">
        <f>VLOOKUP(A:A,'[1]Příloha k protokolu'!$F:$J,5,0)</f>
        <v>50</v>
      </c>
      <c r="N636" s="62" t="s">
        <v>16860</v>
      </c>
      <c r="O636" s="52" t="s">
        <v>16861</v>
      </c>
      <c r="P636" s="52">
        <v>1037</v>
      </c>
      <c r="Q636" s="52">
        <v>24</v>
      </c>
      <c r="R636" s="52" t="s">
        <v>16110</v>
      </c>
      <c r="S636" s="49" t="s">
        <v>21333</v>
      </c>
      <c r="V636" s="50" t="s">
        <v>17528</v>
      </c>
      <c r="W636" s="50" t="s">
        <v>16110</v>
      </c>
      <c r="X636" s="50" t="s">
        <v>14740</v>
      </c>
      <c r="Y636" s="70" t="s">
        <v>17320</v>
      </c>
      <c r="Z636" s="53">
        <v>16000</v>
      </c>
    </row>
    <row r="637" spans="1:26" s="49" customFormat="1" x14ac:dyDescent="0.25">
      <c r="A637" s="73">
        <v>600038807</v>
      </c>
      <c r="B637" s="73">
        <f t="shared" si="27"/>
        <v>600038807</v>
      </c>
      <c r="C637" s="73" t="s">
        <v>16862</v>
      </c>
      <c r="D637" s="68">
        <v>1</v>
      </c>
      <c r="E637" s="48">
        <f t="shared" si="28"/>
        <v>63834359</v>
      </c>
      <c r="F637" s="57" t="s">
        <v>9</v>
      </c>
      <c r="G637" s="57" t="s">
        <v>16107</v>
      </c>
      <c r="H637" s="51">
        <v>0</v>
      </c>
      <c r="I637" s="51" t="s">
        <v>17309</v>
      </c>
      <c r="J637" s="69">
        <v>27.49</v>
      </c>
      <c r="K637" s="69">
        <f t="shared" si="29"/>
        <v>0</v>
      </c>
      <c r="L637" s="90">
        <v>25</v>
      </c>
      <c r="M637" s="51">
        <f>VLOOKUP(A:A,'[1]Příloha k protokolu'!$F:$J,5,0)</f>
        <v>25</v>
      </c>
      <c r="N637" s="62" t="s">
        <v>16863</v>
      </c>
      <c r="O637" s="52" t="s">
        <v>16864</v>
      </c>
      <c r="P637" s="52">
        <v>2457</v>
      </c>
      <c r="Q637" s="52">
        <v>1</v>
      </c>
      <c r="R637" s="52" t="s">
        <v>16110</v>
      </c>
      <c r="S637" s="49" t="s">
        <v>21333</v>
      </c>
      <c r="V637" s="50" t="s">
        <v>17528</v>
      </c>
      <c r="W637" s="50" t="s">
        <v>16110</v>
      </c>
      <c r="X637" s="50" t="s">
        <v>14740</v>
      </c>
      <c r="Y637" s="70" t="s">
        <v>17320</v>
      </c>
      <c r="Z637" s="53">
        <v>16900</v>
      </c>
    </row>
    <row r="638" spans="1:26" s="49" customFormat="1" x14ac:dyDescent="0.25">
      <c r="A638" s="73">
        <v>600038823</v>
      </c>
      <c r="B638" s="73">
        <f t="shared" si="27"/>
        <v>600038823</v>
      </c>
      <c r="C638" s="73" t="s">
        <v>16865</v>
      </c>
      <c r="D638" s="68">
        <v>1</v>
      </c>
      <c r="E638" s="48">
        <f t="shared" si="28"/>
        <v>70920681</v>
      </c>
      <c r="F638" s="57" t="s">
        <v>9</v>
      </c>
      <c r="G638" s="57" t="s">
        <v>16107</v>
      </c>
      <c r="H638" s="51">
        <v>25</v>
      </c>
      <c r="I638" s="51" t="s">
        <v>17309</v>
      </c>
      <c r="J638" s="69">
        <v>27.49</v>
      </c>
      <c r="K638" s="69">
        <f t="shared" si="29"/>
        <v>687.25</v>
      </c>
      <c r="L638" s="90">
        <v>25</v>
      </c>
      <c r="M638" s="51">
        <f>VLOOKUP(A:A,'[1]Příloha k protokolu'!$F:$J,5,0)</f>
        <v>0</v>
      </c>
      <c r="N638" s="62" t="s">
        <v>16866</v>
      </c>
      <c r="O638" s="52" t="s">
        <v>16867</v>
      </c>
      <c r="P638" s="52">
        <v>589</v>
      </c>
      <c r="Q638" s="52">
        <v>3</v>
      </c>
      <c r="R638" s="52" t="s">
        <v>16110</v>
      </c>
      <c r="S638" s="49" t="s">
        <v>21333</v>
      </c>
      <c r="V638" s="50" t="s">
        <v>17528</v>
      </c>
      <c r="W638" s="50" t="s">
        <v>16110</v>
      </c>
      <c r="X638" s="50" t="s">
        <v>14740</v>
      </c>
      <c r="Y638" s="70" t="s">
        <v>17320</v>
      </c>
      <c r="Z638" s="53">
        <v>16000</v>
      </c>
    </row>
    <row r="639" spans="1:26" s="49" customFormat="1" x14ac:dyDescent="0.25">
      <c r="A639" s="73">
        <v>600038947</v>
      </c>
      <c r="B639" s="73">
        <f t="shared" si="27"/>
        <v>600038947</v>
      </c>
      <c r="C639" s="73" t="s">
        <v>16868</v>
      </c>
      <c r="D639" s="68">
        <v>1</v>
      </c>
      <c r="E639" s="48">
        <f t="shared" si="28"/>
        <v>70920494</v>
      </c>
      <c r="F639" s="57" t="s">
        <v>9</v>
      </c>
      <c r="G639" s="57" t="s">
        <v>16107</v>
      </c>
      <c r="H639" s="51">
        <v>25</v>
      </c>
      <c r="I639" s="51" t="s">
        <v>17309</v>
      </c>
      <c r="J639" s="69">
        <v>27.49</v>
      </c>
      <c r="K639" s="69">
        <f t="shared" si="29"/>
        <v>687.25</v>
      </c>
      <c r="L639" s="90">
        <v>25</v>
      </c>
      <c r="M639" s="51">
        <f>VLOOKUP(A:A,'[1]Příloha k protokolu'!$F:$J,5,0)</f>
        <v>0</v>
      </c>
      <c r="N639" s="62" t="s">
        <v>16869</v>
      </c>
      <c r="O639" s="52" t="s">
        <v>16870</v>
      </c>
      <c r="P639" s="52">
        <v>28</v>
      </c>
      <c r="Q639" s="52" t="s">
        <v>89</v>
      </c>
      <c r="R639" s="52" t="s">
        <v>16110</v>
      </c>
      <c r="S639" s="49" t="s">
        <v>21333</v>
      </c>
      <c r="V639" s="50" t="s">
        <v>17528</v>
      </c>
      <c r="W639" s="50" t="s">
        <v>16110</v>
      </c>
      <c r="X639" s="50" t="s">
        <v>14740</v>
      </c>
      <c r="Y639" s="70" t="s">
        <v>17320</v>
      </c>
      <c r="Z639" s="53">
        <v>16000</v>
      </c>
    </row>
    <row r="640" spans="1:26" s="49" customFormat="1" x14ac:dyDescent="0.25">
      <c r="A640" s="73">
        <v>600038971</v>
      </c>
      <c r="B640" s="73">
        <f t="shared" si="27"/>
        <v>600038971</v>
      </c>
      <c r="C640" s="73" t="s">
        <v>16871</v>
      </c>
      <c r="D640" s="68">
        <v>1</v>
      </c>
      <c r="E640" s="48">
        <f t="shared" si="28"/>
        <v>70886423</v>
      </c>
      <c r="F640" s="57" t="s">
        <v>9</v>
      </c>
      <c r="G640" s="57" t="s">
        <v>16107</v>
      </c>
      <c r="H640" s="51">
        <v>0</v>
      </c>
      <c r="I640" s="51" t="s">
        <v>17309</v>
      </c>
      <c r="J640" s="69">
        <v>27.49</v>
      </c>
      <c r="K640" s="69">
        <f t="shared" si="29"/>
        <v>0</v>
      </c>
      <c r="L640" s="90">
        <v>50</v>
      </c>
      <c r="M640" s="51">
        <f>VLOOKUP(A:A,'[1]Příloha k protokolu'!$F:$J,5,0)</f>
        <v>50</v>
      </c>
      <c r="N640" s="62" t="s">
        <v>16872</v>
      </c>
      <c r="O640" s="52" t="s">
        <v>16873</v>
      </c>
      <c r="P640" s="52">
        <v>2600</v>
      </c>
      <c r="Q640" s="52" t="s">
        <v>90</v>
      </c>
      <c r="R640" s="52" t="s">
        <v>16110</v>
      </c>
      <c r="S640" s="49" t="s">
        <v>21333</v>
      </c>
      <c r="V640" s="50" t="s">
        <v>17528</v>
      </c>
      <c r="W640" s="50" t="s">
        <v>16110</v>
      </c>
      <c r="X640" s="50" t="s">
        <v>14740</v>
      </c>
      <c r="Y640" s="70" t="s">
        <v>17320</v>
      </c>
      <c r="Z640" s="53">
        <v>16000</v>
      </c>
    </row>
    <row r="641" spans="1:26" s="49" customFormat="1" x14ac:dyDescent="0.25">
      <c r="A641" s="73">
        <v>600038980</v>
      </c>
      <c r="B641" s="73">
        <f t="shared" si="27"/>
        <v>600038980</v>
      </c>
      <c r="C641" s="73" t="s">
        <v>16874</v>
      </c>
      <c r="D641" s="68">
        <v>1</v>
      </c>
      <c r="E641" s="48">
        <f t="shared" si="28"/>
        <v>65994027</v>
      </c>
      <c r="F641" s="57" t="s">
        <v>9</v>
      </c>
      <c r="G641" s="57" t="s">
        <v>16107</v>
      </c>
      <c r="H641" s="51">
        <v>50</v>
      </c>
      <c r="I641" s="51" t="s">
        <v>17309</v>
      </c>
      <c r="J641" s="69">
        <v>27.49</v>
      </c>
      <c r="K641" s="69">
        <f t="shared" si="29"/>
        <v>1374.5</v>
      </c>
      <c r="L641" s="90">
        <v>50</v>
      </c>
      <c r="M641" s="51">
        <f>VLOOKUP(A:A,'[1]Příloha k protokolu'!$F:$J,5,0)</f>
        <v>0</v>
      </c>
      <c r="N641" s="62" t="s">
        <v>16875</v>
      </c>
      <c r="O641" s="52" t="s">
        <v>16844</v>
      </c>
      <c r="P641" s="52">
        <v>681</v>
      </c>
      <c r="Q641" s="52">
        <v>20</v>
      </c>
      <c r="R641" s="52" t="s">
        <v>16110</v>
      </c>
      <c r="S641" s="49" t="s">
        <v>21333</v>
      </c>
      <c r="V641" s="50" t="s">
        <v>17528</v>
      </c>
      <c r="W641" s="50" t="s">
        <v>16110</v>
      </c>
      <c r="X641" s="50" t="s">
        <v>14740</v>
      </c>
      <c r="Y641" s="70" t="s">
        <v>17320</v>
      </c>
      <c r="Z641" s="53">
        <v>16000</v>
      </c>
    </row>
    <row r="642" spans="1:26" s="49" customFormat="1" x14ac:dyDescent="0.25">
      <c r="A642" s="73">
        <v>600039005</v>
      </c>
      <c r="B642" s="73">
        <f t="shared" si="27"/>
        <v>600039005</v>
      </c>
      <c r="C642" s="73" t="s">
        <v>16876</v>
      </c>
      <c r="D642" s="68">
        <v>1</v>
      </c>
      <c r="E642" s="48">
        <f t="shared" si="28"/>
        <v>70106576</v>
      </c>
      <c r="F642" s="57" t="s">
        <v>9</v>
      </c>
      <c r="G642" s="57" t="s">
        <v>16107</v>
      </c>
      <c r="H642" s="51">
        <v>450</v>
      </c>
      <c r="I642" s="51" t="s">
        <v>17309</v>
      </c>
      <c r="J642" s="69">
        <v>27.49</v>
      </c>
      <c r="K642" s="69">
        <f t="shared" si="29"/>
        <v>12370.5</v>
      </c>
      <c r="L642" s="90">
        <v>450</v>
      </c>
      <c r="M642" s="51">
        <f>VLOOKUP(A:A,'[1]Příloha k protokolu'!$F:$J,5,0)</f>
        <v>0</v>
      </c>
      <c r="N642" s="62" t="s">
        <v>16877</v>
      </c>
      <c r="O642" s="52" t="s">
        <v>91</v>
      </c>
      <c r="P642" s="52">
        <v>164</v>
      </c>
      <c r="Q642" s="52">
        <v>3</v>
      </c>
      <c r="R642" s="52" t="s">
        <v>16110</v>
      </c>
      <c r="S642" s="49" t="s">
        <v>21333</v>
      </c>
      <c r="V642" s="50" t="s">
        <v>17528</v>
      </c>
      <c r="W642" s="50" t="s">
        <v>16110</v>
      </c>
      <c r="X642" s="50" t="s">
        <v>14740</v>
      </c>
      <c r="Y642" s="70" t="s">
        <v>17320</v>
      </c>
      <c r="Z642" s="53">
        <v>16500</v>
      </c>
    </row>
    <row r="643" spans="1:26" s="49" customFormat="1" x14ac:dyDescent="0.25">
      <c r="A643" s="73">
        <v>600039030</v>
      </c>
      <c r="B643" s="73">
        <f t="shared" si="27"/>
        <v>600039030</v>
      </c>
      <c r="C643" s="73" t="s">
        <v>16878</v>
      </c>
      <c r="D643" s="68">
        <v>1</v>
      </c>
      <c r="E643" s="48">
        <f t="shared" si="28"/>
        <v>60434651</v>
      </c>
      <c r="F643" s="57" t="s">
        <v>9</v>
      </c>
      <c r="G643" s="57" t="s">
        <v>16107</v>
      </c>
      <c r="H643" s="51">
        <v>0</v>
      </c>
      <c r="I643" s="51" t="s">
        <v>17320</v>
      </c>
      <c r="J643" s="69">
        <v>27.49</v>
      </c>
      <c r="K643" s="69">
        <f t="shared" si="29"/>
        <v>0</v>
      </c>
      <c r="L643" s="90">
        <v>0</v>
      </c>
      <c r="M643" s="51"/>
      <c r="N643" s="62" t="s">
        <v>16879</v>
      </c>
      <c r="O643" s="52" t="s">
        <v>16880</v>
      </c>
      <c r="P643" s="52">
        <v>360</v>
      </c>
      <c r="Q643" s="52">
        <v>61</v>
      </c>
      <c r="R643" s="52" t="s">
        <v>16110</v>
      </c>
      <c r="S643" s="49" t="s">
        <v>21333</v>
      </c>
      <c r="V643" s="50" t="s">
        <v>17528</v>
      </c>
      <c r="W643" s="50" t="s">
        <v>16110</v>
      </c>
      <c r="X643" s="50" t="s">
        <v>14740</v>
      </c>
      <c r="Y643" s="70">
        <v>44333</v>
      </c>
      <c r="Z643" s="53">
        <v>16500</v>
      </c>
    </row>
    <row r="644" spans="1:26" s="49" customFormat="1" ht="30" x14ac:dyDescent="0.25">
      <c r="A644" s="73">
        <v>600039048</v>
      </c>
      <c r="B644" s="73">
        <f t="shared" ref="B644:B707" si="30">A644/1</f>
        <v>600039048</v>
      </c>
      <c r="C644" s="73" t="s">
        <v>16881</v>
      </c>
      <c r="D644" s="68">
        <v>1</v>
      </c>
      <c r="E644" s="48">
        <f t="shared" ref="E644:E707" si="31">C644/1</f>
        <v>48133809</v>
      </c>
      <c r="F644" s="57" t="s">
        <v>9</v>
      </c>
      <c r="G644" s="57" t="s">
        <v>16107</v>
      </c>
      <c r="H644" s="51">
        <v>0</v>
      </c>
      <c r="I644" s="51" t="s">
        <v>17320</v>
      </c>
      <c r="J644" s="69">
        <v>27.49</v>
      </c>
      <c r="K644" s="69">
        <f t="shared" ref="K644:K707" si="32">H644*J644</f>
        <v>0</v>
      </c>
      <c r="L644" s="90">
        <v>0</v>
      </c>
      <c r="M644" s="51"/>
      <c r="N644" s="62" t="s">
        <v>16882</v>
      </c>
      <c r="O644" s="52" t="s">
        <v>16883</v>
      </c>
      <c r="P644" s="52">
        <v>680</v>
      </c>
      <c r="Q644" s="52">
        <v>26</v>
      </c>
      <c r="R644" s="52" t="s">
        <v>16110</v>
      </c>
      <c r="S644" s="49" t="s">
        <v>21333</v>
      </c>
      <c r="V644" s="50" t="s">
        <v>17528</v>
      </c>
      <c r="W644" s="50" t="s">
        <v>16110</v>
      </c>
      <c r="X644" s="50" t="s">
        <v>14740</v>
      </c>
      <c r="Y644" s="70">
        <v>44333</v>
      </c>
      <c r="Z644" s="53">
        <v>16000</v>
      </c>
    </row>
    <row r="645" spans="1:26" s="49" customFormat="1" x14ac:dyDescent="0.25">
      <c r="A645" s="73">
        <v>600039064</v>
      </c>
      <c r="B645" s="73">
        <f t="shared" si="30"/>
        <v>600039064</v>
      </c>
      <c r="C645" s="73" t="s">
        <v>16884</v>
      </c>
      <c r="D645" s="68">
        <v>1</v>
      </c>
      <c r="E645" s="48">
        <f t="shared" si="31"/>
        <v>48133833</v>
      </c>
      <c r="F645" s="57" t="s">
        <v>9</v>
      </c>
      <c r="G645" s="57" t="s">
        <v>16107</v>
      </c>
      <c r="H645" s="51">
        <v>0</v>
      </c>
      <c r="I645" s="51" t="s">
        <v>17320</v>
      </c>
      <c r="J645" s="69">
        <v>27.49</v>
      </c>
      <c r="K645" s="69">
        <f t="shared" si="32"/>
        <v>0</v>
      </c>
      <c r="L645" s="90">
        <v>0</v>
      </c>
      <c r="M645" s="51"/>
      <c r="N645" s="62" t="s">
        <v>16885</v>
      </c>
      <c r="O645" s="52" t="s">
        <v>92</v>
      </c>
      <c r="P645" s="52">
        <v>1784</v>
      </c>
      <c r="Q645" s="52">
        <v>1</v>
      </c>
      <c r="R645" s="52" t="s">
        <v>16110</v>
      </c>
      <c r="S645" s="49" t="s">
        <v>21333</v>
      </c>
      <c r="V645" s="50" t="s">
        <v>17528</v>
      </c>
      <c r="W645" s="50" t="s">
        <v>16110</v>
      </c>
      <c r="X645" s="50" t="s">
        <v>14740</v>
      </c>
      <c r="Y645" s="70">
        <v>44333</v>
      </c>
      <c r="Z645" s="53">
        <v>16000</v>
      </c>
    </row>
    <row r="646" spans="1:26" s="49" customFormat="1" x14ac:dyDescent="0.25">
      <c r="A646" s="73">
        <v>600039072</v>
      </c>
      <c r="B646" s="73">
        <f t="shared" si="30"/>
        <v>600039072</v>
      </c>
      <c r="C646" s="73" t="s">
        <v>16886</v>
      </c>
      <c r="D646" s="68">
        <v>1</v>
      </c>
      <c r="E646" s="48">
        <f t="shared" si="31"/>
        <v>68407122</v>
      </c>
      <c r="F646" s="57" t="s">
        <v>9</v>
      </c>
      <c r="G646" s="57" t="s">
        <v>16107</v>
      </c>
      <c r="H646" s="51">
        <v>0</v>
      </c>
      <c r="I646" s="51" t="s">
        <v>17320</v>
      </c>
      <c r="J646" s="69">
        <v>27.49</v>
      </c>
      <c r="K646" s="69">
        <f t="shared" si="32"/>
        <v>0</v>
      </c>
      <c r="L646" s="90">
        <v>0</v>
      </c>
      <c r="M646" s="51"/>
      <c r="N646" s="62" t="s">
        <v>16887</v>
      </c>
      <c r="O646" s="52" t="s">
        <v>16888</v>
      </c>
      <c r="P646" s="52">
        <v>555</v>
      </c>
      <c r="Q646" s="52">
        <v>43</v>
      </c>
      <c r="R646" s="52" t="s">
        <v>16110</v>
      </c>
      <c r="S646" s="49" t="s">
        <v>21333</v>
      </c>
      <c r="V646" s="50" t="s">
        <v>17528</v>
      </c>
      <c r="W646" s="50" t="s">
        <v>16110</v>
      </c>
      <c r="X646" s="50" t="s">
        <v>14740</v>
      </c>
      <c r="Y646" s="70">
        <v>44333</v>
      </c>
      <c r="Z646" s="53">
        <v>16000</v>
      </c>
    </row>
    <row r="647" spans="1:26" s="49" customFormat="1" x14ac:dyDescent="0.25">
      <c r="A647" s="73">
        <v>600039081</v>
      </c>
      <c r="B647" s="73">
        <f t="shared" si="30"/>
        <v>600039081</v>
      </c>
      <c r="C647" s="73" t="s">
        <v>16889</v>
      </c>
      <c r="D647" s="68">
        <v>1</v>
      </c>
      <c r="E647" s="48">
        <f t="shared" si="31"/>
        <v>48133795</v>
      </c>
      <c r="F647" s="57" t="s">
        <v>9</v>
      </c>
      <c r="G647" s="57" t="s">
        <v>16107</v>
      </c>
      <c r="H647" s="51">
        <v>0</v>
      </c>
      <c r="I647" s="51" t="s">
        <v>17320</v>
      </c>
      <c r="J647" s="69">
        <v>27.49</v>
      </c>
      <c r="K647" s="69">
        <f t="shared" si="32"/>
        <v>0</v>
      </c>
      <c r="L647" s="90">
        <v>0</v>
      </c>
      <c r="M647" s="51"/>
      <c r="N647" s="62" t="s">
        <v>16890</v>
      </c>
      <c r="O647" s="52" t="s">
        <v>16891</v>
      </c>
      <c r="P647" s="52">
        <v>305</v>
      </c>
      <c r="Q647" s="52">
        <v>43</v>
      </c>
      <c r="R647" s="52" t="s">
        <v>16110</v>
      </c>
      <c r="S647" s="49" t="s">
        <v>21333</v>
      </c>
      <c r="V647" s="50" t="s">
        <v>17528</v>
      </c>
      <c r="W647" s="50" t="s">
        <v>16110</v>
      </c>
      <c r="X647" s="50" t="s">
        <v>14740</v>
      </c>
      <c r="Y647" s="70">
        <v>44333</v>
      </c>
      <c r="Z647" s="53">
        <v>16200</v>
      </c>
    </row>
    <row r="648" spans="1:26" s="49" customFormat="1" ht="30" x14ac:dyDescent="0.25">
      <c r="A648" s="73">
        <v>600039099</v>
      </c>
      <c r="B648" s="73">
        <f t="shared" si="30"/>
        <v>600039099</v>
      </c>
      <c r="C648" s="73" t="s">
        <v>16892</v>
      </c>
      <c r="D648" s="68">
        <v>1</v>
      </c>
      <c r="E648" s="48">
        <f t="shared" si="31"/>
        <v>49624521</v>
      </c>
      <c r="F648" s="57" t="s">
        <v>9</v>
      </c>
      <c r="G648" s="57" t="s">
        <v>16107</v>
      </c>
      <c r="H648" s="51">
        <v>0</v>
      </c>
      <c r="I648" s="51" t="s">
        <v>17320</v>
      </c>
      <c r="J648" s="69">
        <v>27.49</v>
      </c>
      <c r="K648" s="69">
        <f t="shared" si="32"/>
        <v>0</v>
      </c>
      <c r="L648" s="90">
        <v>0</v>
      </c>
      <c r="M648" s="51"/>
      <c r="N648" s="62" t="s">
        <v>16893</v>
      </c>
      <c r="O648" s="52" t="s">
        <v>16894</v>
      </c>
      <c r="P648" s="52">
        <v>511</v>
      </c>
      <c r="Q648" s="52">
        <v>6</v>
      </c>
      <c r="R648" s="52" t="s">
        <v>16110</v>
      </c>
      <c r="S648" s="49" t="s">
        <v>21333</v>
      </c>
      <c r="V648" s="50" t="s">
        <v>17528</v>
      </c>
      <c r="W648" s="50" t="s">
        <v>16110</v>
      </c>
      <c r="X648" s="50" t="s">
        <v>14740</v>
      </c>
      <c r="Y648" s="70">
        <v>44333</v>
      </c>
      <c r="Z648" s="53">
        <v>16100</v>
      </c>
    </row>
    <row r="649" spans="1:26" s="49" customFormat="1" x14ac:dyDescent="0.25">
      <c r="A649" s="73">
        <v>600039102</v>
      </c>
      <c r="B649" s="73">
        <f t="shared" si="30"/>
        <v>600039102</v>
      </c>
      <c r="C649" s="73" t="s">
        <v>16895</v>
      </c>
      <c r="D649" s="68">
        <v>1</v>
      </c>
      <c r="E649" s="48">
        <f t="shared" si="31"/>
        <v>48133850</v>
      </c>
      <c r="F649" s="57" t="s">
        <v>9</v>
      </c>
      <c r="G649" s="57" t="s">
        <v>16107</v>
      </c>
      <c r="H649" s="51">
        <v>0</v>
      </c>
      <c r="I649" s="51" t="s">
        <v>17320</v>
      </c>
      <c r="J649" s="69">
        <v>27.49</v>
      </c>
      <c r="K649" s="69">
        <f t="shared" si="32"/>
        <v>0</v>
      </c>
      <c r="L649" s="90">
        <v>0</v>
      </c>
      <c r="M649" s="51"/>
      <c r="N649" s="62" t="s">
        <v>16896</v>
      </c>
      <c r="O649" s="52" t="s">
        <v>16897</v>
      </c>
      <c r="P649" s="52">
        <v>1022</v>
      </c>
      <c r="Q649" s="52">
        <v>6</v>
      </c>
      <c r="R649" s="52" t="s">
        <v>16110</v>
      </c>
      <c r="S649" s="49" t="s">
        <v>21333</v>
      </c>
      <c r="V649" s="50" t="s">
        <v>17528</v>
      </c>
      <c r="W649" s="50" t="s">
        <v>16110</v>
      </c>
      <c r="X649" s="50" t="s">
        <v>14740</v>
      </c>
      <c r="Y649" s="70">
        <v>44333</v>
      </c>
      <c r="Z649" s="53">
        <v>16000</v>
      </c>
    </row>
    <row r="650" spans="1:26" s="49" customFormat="1" ht="30" x14ac:dyDescent="0.25">
      <c r="A650" s="73">
        <v>600039111</v>
      </c>
      <c r="B650" s="73">
        <f t="shared" si="30"/>
        <v>600039111</v>
      </c>
      <c r="C650" s="73" t="s">
        <v>16898</v>
      </c>
      <c r="D650" s="68">
        <v>1</v>
      </c>
      <c r="E650" s="48">
        <f t="shared" si="31"/>
        <v>48133892</v>
      </c>
      <c r="F650" s="57" t="s">
        <v>9</v>
      </c>
      <c r="G650" s="57" t="s">
        <v>16107</v>
      </c>
      <c r="H650" s="51">
        <v>0</v>
      </c>
      <c r="I650" s="51" t="s">
        <v>17320</v>
      </c>
      <c r="J650" s="69">
        <v>27.49</v>
      </c>
      <c r="K650" s="69">
        <f t="shared" si="32"/>
        <v>0</v>
      </c>
      <c r="L650" s="90">
        <v>0</v>
      </c>
      <c r="M650" s="51"/>
      <c r="N650" s="62" t="s">
        <v>16899</v>
      </c>
      <c r="O650" s="52" t="s">
        <v>93</v>
      </c>
      <c r="P650" s="52">
        <v>930</v>
      </c>
      <c r="Q650" s="52">
        <v>3</v>
      </c>
      <c r="R650" s="52" t="s">
        <v>16110</v>
      </c>
      <c r="S650" s="49" t="s">
        <v>21333</v>
      </c>
      <c r="V650" s="50" t="s">
        <v>17528</v>
      </c>
      <c r="W650" s="50" t="s">
        <v>16110</v>
      </c>
      <c r="X650" s="50" t="s">
        <v>14740</v>
      </c>
      <c r="Y650" s="70">
        <v>44333</v>
      </c>
      <c r="Z650" s="53">
        <v>16000</v>
      </c>
    </row>
    <row r="651" spans="1:26" s="49" customFormat="1" x14ac:dyDescent="0.25">
      <c r="A651" s="73">
        <v>600039129</v>
      </c>
      <c r="B651" s="73">
        <f t="shared" si="30"/>
        <v>600039129</v>
      </c>
      <c r="C651" s="73" t="s">
        <v>16900</v>
      </c>
      <c r="D651" s="68">
        <v>1</v>
      </c>
      <c r="E651" s="48">
        <f t="shared" si="31"/>
        <v>67798543</v>
      </c>
      <c r="F651" s="57" t="s">
        <v>9</v>
      </c>
      <c r="G651" s="57" t="s">
        <v>16107</v>
      </c>
      <c r="H651" s="51">
        <v>0</v>
      </c>
      <c r="I651" s="51" t="s">
        <v>17320</v>
      </c>
      <c r="J651" s="69">
        <v>27.49</v>
      </c>
      <c r="K651" s="69">
        <f t="shared" si="32"/>
        <v>0</v>
      </c>
      <c r="L651" s="90">
        <v>0</v>
      </c>
      <c r="M651" s="51"/>
      <c r="N651" s="62" t="s">
        <v>16901</v>
      </c>
      <c r="O651" s="52" t="s">
        <v>93</v>
      </c>
      <c r="P651" s="52">
        <v>930</v>
      </c>
      <c r="Q651" s="52">
        <v>2</v>
      </c>
      <c r="R651" s="52" t="s">
        <v>16110</v>
      </c>
      <c r="S651" s="49" t="s">
        <v>21333</v>
      </c>
      <c r="V651" s="50" t="s">
        <v>17528</v>
      </c>
      <c r="W651" s="50" t="s">
        <v>16110</v>
      </c>
      <c r="X651" s="50" t="s">
        <v>14740</v>
      </c>
      <c r="Y651" s="70">
        <v>44340</v>
      </c>
      <c r="Z651" s="53">
        <v>16000</v>
      </c>
    </row>
    <row r="652" spans="1:26" s="49" customFormat="1" x14ac:dyDescent="0.25">
      <c r="A652" s="73">
        <v>600039137</v>
      </c>
      <c r="B652" s="73">
        <f t="shared" si="30"/>
        <v>600039137</v>
      </c>
      <c r="C652" s="73" t="s">
        <v>16902</v>
      </c>
      <c r="D652" s="68">
        <v>1</v>
      </c>
      <c r="E652" s="48">
        <f t="shared" si="31"/>
        <v>48133906</v>
      </c>
      <c r="F652" s="57" t="s">
        <v>9</v>
      </c>
      <c r="G652" s="57" t="s">
        <v>16107</v>
      </c>
      <c r="H652" s="51">
        <v>0</v>
      </c>
      <c r="I652" s="51" t="s">
        <v>17320</v>
      </c>
      <c r="J652" s="69">
        <v>27.49</v>
      </c>
      <c r="K652" s="69">
        <f t="shared" si="32"/>
        <v>0</v>
      </c>
      <c r="L652" s="90">
        <v>0</v>
      </c>
      <c r="M652" s="51"/>
      <c r="N652" s="62" t="s">
        <v>16903</v>
      </c>
      <c r="O652" s="52" t="s">
        <v>16904</v>
      </c>
      <c r="P652" s="52">
        <v>126</v>
      </c>
      <c r="Q652" s="52">
        <v>1</v>
      </c>
      <c r="R652" s="52" t="s">
        <v>16110</v>
      </c>
      <c r="S652" s="49" t="s">
        <v>21333</v>
      </c>
      <c r="V652" s="50" t="s">
        <v>17528</v>
      </c>
      <c r="W652" s="50" t="s">
        <v>16110</v>
      </c>
      <c r="X652" s="50" t="s">
        <v>14740</v>
      </c>
      <c r="Y652" s="70">
        <v>44333</v>
      </c>
      <c r="Z652" s="53">
        <v>16200</v>
      </c>
    </row>
    <row r="653" spans="1:26" s="49" customFormat="1" x14ac:dyDescent="0.25">
      <c r="A653" s="73">
        <v>600039145</v>
      </c>
      <c r="B653" s="73">
        <f t="shared" si="30"/>
        <v>600039145</v>
      </c>
      <c r="C653" s="73" t="s">
        <v>16905</v>
      </c>
      <c r="D653" s="68">
        <v>1</v>
      </c>
      <c r="E653" s="48">
        <f t="shared" si="31"/>
        <v>48133761</v>
      </c>
      <c r="F653" s="57" t="s">
        <v>9</v>
      </c>
      <c r="G653" s="57" t="s">
        <v>16107</v>
      </c>
      <c r="H653" s="51">
        <v>1175</v>
      </c>
      <c r="I653" s="51" t="s">
        <v>17309</v>
      </c>
      <c r="J653" s="69">
        <v>27.49</v>
      </c>
      <c r="K653" s="69">
        <f t="shared" si="32"/>
        <v>32300.749999999996</v>
      </c>
      <c r="L653" s="90">
        <v>1175</v>
      </c>
      <c r="M653" s="51">
        <f>VLOOKUP(A:A,'[1]Příloha k protokolu'!$F:$J,5,0)</f>
        <v>0</v>
      </c>
      <c r="N653" s="62" t="s">
        <v>16906</v>
      </c>
      <c r="O653" s="52" t="s">
        <v>16907</v>
      </c>
      <c r="P653" s="52">
        <v>1900</v>
      </c>
      <c r="Q653" s="52">
        <v>2</v>
      </c>
      <c r="R653" s="52" t="s">
        <v>16110</v>
      </c>
      <c r="S653" s="49" t="s">
        <v>21333</v>
      </c>
      <c r="V653" s="50" t="s">
        <v>17528</v>
      </c>
      <c r="W653" s="50" t="s">
        <v>16110</v>
      </c>
      <c r="X653" s="50" t="s">
        <v>14740</v>
      </c>
      <c r="Y653" s="70" t="s">
        <v>17320</v>
      </c>
      <c r="Z653" s="53">
        <v>16900</v>
      </c>
    </row>
    <row r="654" spans="1:26" s="49" customFormat="1" ht="30" x14ac:dyDescent="0.25">
      <c r="A654" s="73">
        <v>600039153</v>
      </c>
      <c r="B654" s="73">
        <f t="shared" si="30"/>
        <v>600039153</v>
      </c>
      <c r="C654" s="73" t="s">
        <v>16908</v>
      </c>
      <c r="D654" s="68">
        <v>1</v>
      </c>
      <c r="E654" s="48">
        <f t="shared" si="31"/>
        <v>48133787</v>
      </c>
      <c r="F654" s="57" t="s">
        <v>9</v>
      </c>
      <c r="G654" s="57" t="s">
        <v>16107</v>
      </c>
      <c r="H654" s="51">
        <v>0</v>
      </c>
      <c r="I654" s="51" t="s">
        <v>17320</v>
      </c>
      <c r="J654" s="69">
        <v>27.49</v>
      </c>
      <c r="K654" s="69">
        <f t="shared" si="32"/>
        <v>0</v>
      </c>
      <c r="L654" s="90">
        <v>0</v>
      </c>
      <c r="M654" s="51"/>
      <c r="N654" s="62" t="s">
        <v>16909</v>
      </c>
      <c r="O654" s="52" t="s">
        <v>16910</v>
      </c>
      <c r="P654" s="52">
        <v>1000</v>
      </c>
      <c r="Q654" s="52">
        <v>29</v>
      </c>
      <c r="R654" s="52" t="s">
        <v>16110</v>
      </c>
      <c r="S654" s="49" t="s">
        <v>21333</v>
      </c>
      <c r="V654" s="50" t="s">
        <v>17528</v>
      </c>
      <c r="W654" s="50" t="s">
        <v>16110</v>
      </c>
      <c r="X654" s="50" t="s">
        <v>14740</v>
      </c>
      <c r="Y654" s="70">
        <v>44333</v>
      </c>
      <c r="Z654" s="53">
        <v>16000</v>
      </c>
    </row>
    <row r="655" spans="1:26" s="49" customFormat="1" x14ac:dyDescent="0.25">
      <c r="A655" s="73">
        <v>600039161</v>
      </c>
      <c r="B655" s="73">
        <f t="shared" si="30"/>
        <v>600039161</v>
      </c>
      <c r="C655" s="73" t="s">
        <v>16911</v>
      </c>
      <c r="D655" s="68">
        <v>1</v>
      </c>
      <c r="E655" s="48">
        <f t="shared" si="31"/>
        <v>48133779</v>
      </c>
      <c r="F655" s="57" t="s">
        <v>9</v>
      </c>
      <c r="G655" s="57" t="s">
        <v>16107</v>
      </c>
      <c r="H655" s="51">
        <v>0</v>
      </c>
      <c r="I655" s="51" t="s">
        <v>17320</v>
      </c>
      <c r="J655" s="69">
        <v>27.49</v>
      </c>
      <c r="K655" s="69">
        <f t="shared" si="32"/>
        <v>0</v>
      </c>
      <c r="L655" s="90">
        <v>0</v>
      </c>
      <c r="M655" s="51"/>
      <c r="N655" s="62" t="s">
        <v>16912</v>
      </c>
      <c r="O655" s="52" t="s">
        <v>16913</v>
      </c>
      <c r="P655" s="52">
        <v>1800</v>
      </c>
      <c r="Q655" s="52">
        <v>2</v>
      </c>
      <c r="R655" s="52" t="s">
        <v>16110</v>
      </c>
      <c r="S655" s="49" t="s">
        <v>21333</v>
      </c>
      <c r="V655" s="50" t="s">
        <v>17528</v>
      </c>
      <c r="W655" s="50" t="s">
        <v>16110</v>
      </c>
      <c r="X655" s="50" t="s">
        <v>14740</v>
      </c>
      <c r="Y655" s="70">
        <v>44340</v>
      </c>
      <c r="Z655" s="53">
        <v>16200</v>
      </c>
    </row>
    <row r="656" spans="1:26" s="49" customFormat="1" ht="30" x14ac:dyDescent="0.25">
      <c r="A656" s="73">
        <v>600039170</v>
      </c>
      <c r="B656" s="73">
        <f t="shared" si="30"/>
        <v>600039170</v>
      </c>
      <c r="C656" s="73" t="s">
        <v>16914</v>
      </c>
      <c r="D656" s="68">
        <v>1</v>
      </c>
      <c r="E656" s="48">
        <f t="shared" si="31"/>
        <v>48133817</v>
      </c>
      <c r="F656" s="57" t="s">
        <v>9</v>
      </c>
      <c r="G656" s="57" t="s">
        <v>16107</v>
      </c>
      <c r="H656" s="51">
        <v>0</v>
      </c>
      <c r="I656" s="51" t="s">
        <v>17320</v>
      </c>
      <c r="J656" s="69">
        <v>27.49</v>
      </c>
      <c r="K656" s="69">
        <f t="shared" si="32"/>
        <v>0</v>
      </c>
      <c r="L656" s="90">
        <v>0</v>
      </c>
      <c r="M656" s="51"/>
      <c r="N656" s="62" t="s">
        <v>16915</v>
      </c>
      <c r="O656" s="52" t="s">
        <v>16916</v>
      </c>
      <c r="P656" s="52">
        <v>1100</v>
      </c>
      <c r="Q656" s="52">
        <v>1</v>
      </c>
      <c r="R656" s="52" t="s">
        <v>16110</v>
      </c>
      <c r="S656" s="49" t="s">
        <v>21333</v>
      </c>
      <c r="V656" s="50" t="s">
        <v>17528</v>
      </c>
      <c r="W656" s="50" t="s">
        <v>16110</v>
      </c>
      <c r="X656" s="50" t="s">
        <v>14740</v>
      </c>
      <c r="Y656" s="70">
        <v>44333</v>
      </c>
      <c r="Z656" s="53">
        <v>16900</v>
      </c>
    </row>
    <row r="657" spans="1:26" s="49" customFormat="1" x14ac:dyDescent="0.25">
      <c r="A657" s="73">
        <v>600039196</v>
      </c>
      <c r="B657" s="73">
        <f t="shared" si="30"/>
        <v>600039196</v>
      </c>
      <c r="C657" s="73" t="s">
        <v>16917</v>
      </c>
      <c r="D657" s="68">
        <v>1</v>
      </c>
      <c r="E657" s="48">
        <f t="shared" si="31"/>
        <v>48133914</v>
      </c>
      <c r="F657" s="57" t="s">
        <v>9</v>
      </c>
      <c r="G657" s="57" t="s">
        <v>16107</v>
      </c>
      <c r="H657" s="51">
        <v>1775</v>
      </c>
      <c r="I657" s="51" t="s">
        <v>17309</v>
      </c>
      <c r="J657" s="69">
        <v>27.49</v>
      </c>
      <c r="K657" s="69">
        <f t="shared" si="32"/>
        <v>48794.75</v>
      </c>
      <c r="L657" s="90">
        <v>1775</v>
      </c>
      <c r="M657" s="51">
        <f>VLOOKUP(A:A,'[1]Příloha k protokolu'!$F:$J,5,0)</f>
        <v>0</v>
      </c>
      <c r="N657" s="62" t="s">
        <v>16918</v>
      </c>
      <c r="O657" s="52" t="s">
        <v>16919</v>
      </c>
      <c r="P657" s="52">
        <v>580</v>
      </c>
      <c r="Q657" s="52">
        <v>6</v>
      </c>
      <c r="R657" s="52" t="s">
        <v>16110</v>
      </c>
      <c r="S657" s="49" t="s">
        <v>21333</v>
      </c>
      <c r="V657" s="50" t="s">
        <v>17528</v>
      </c>
      <c r="W657" s="50" t="s">
        <v>16110</v>
      </c>
      <c r="X657" s="50" t="s">
        <v>14740</v>
      </c>
      <c r="Y657" s="70" t="s">
        <v>17320</v>
      </c>
      <c r="Z657" s="53">
        <v>16100</v>
      </c>
    </row>
    <row r="658" spans="1:26" s="49" customFormat="1" x14ac:dyDescent="0.25">
      <c r="A658" s="73">
        <v>600039200</v>
      </c>
      <c r="B658" s="73">
        <f t="shared" si="30"/>
        <v>600039200</v>
      </c>
      <c r="C658" s="73" t="s">
        <v>16920</v>
      </c>
      <c r="D658" s="68">
        <v>1</v>
      </c>
      <c r="E658" s="48">
        <f t="shared" si="31"/>
        <v>49624539</v>
      </c>
      <c r="F658" s="57" t="s">
        <v>9</v>
      </c>
      <c r="G658" s="57" t="s">
        <v>16107</v>
      </c>
      <c r="H658" s="51">
        <v>0</v>
      </c>
      <c r="I658" s="51" t="s">
        <v>17320</v>
      </c>
      <c r="J658" s="69">
        <v>27.49</v>
      </c>
      <c r="K658" s="69">
        <f t="shared" si="32"/>
        <v>0</v>
      </c>
      <c r="L658" s="90">
        <v>0</v>
      </c>
      <c r="M658" s="51"/>
      <c r="N658" s="62" t="s">
        <v>16921</v>
      </c>
      <c r="O658" s="52" t="s">
        <v>16922</v>
      </c>
      <c r="P658" s="52">
        <v>369</v>
      </c>
      <c r="Q658" s="52"/>
      <c r="R658" s="52" t="s">
        <v>16110</v>
      </c>
      <c r="S658" s="49" t="s">
        <v>21333</v>
      </c>
      <c r="V658" s="50" t="s">
        <v>17528</v>
      </c>
      <c r="W658" s="50" t="s">
        <v>16110</v>
      </c>
      <c r="X658" s="50" t="s">
        <v>14740</v>
      </c>
      <c r="Y658" s="70">
        <v>44333</v>
      </c>
      <c r="Z658" s="53">
        <v>16400</v>
      </c>
    </row>
    <row r="659" spans="1:26" s="49" customFormat="1" x14ac:dyDescent="0.25">
      <c r="A659" s="73">
        <v>600039218</v>
      </c>
      <c r="B659" s="73">
        <f t="shared" si="30"/>
        <v>600039218</v>
      </c>
      <c r="C659" s="73" t="s">
        <v>16923</v>
      </c>
      <c r="D659" s="68">
        <v>1</v>
      </c>
      <c r="E659" s="48">
        <f t="shared" si="31"/>
        <v>63834341</v>
      </c>
      <c r="F659" s="57" t="s">
        <v>9</v>
      </c>
      <c r="G659" s="57" t="s">
        <v>16107</v>
      </c>
      <c r="H659" s="51">
        <v>0</v>
      </c>
      <c r="I659" s="51" t="s">
        <v>17320</v>
      </c>
      <c r="J659" s="69">
        <v>27.49</v>
      </c>
      <c r="K659" s="69">
        <f t="shared" si="32"/>
        <v>0</v>
      </c>
      <c r="L659" s="90">
        <v>0</v>
      </c>
      <c r="M659" s="51"/>
      <c r="N659" s="62" t="s">
        <v>16924</v>
      </c>
      <c r="O659" s="52" t="s">
        <v>16925</v>
      </c>
      <c r="P659" s="52">
        <v>417</v>
      </c>
      <c r="Q659" s="52">
        <v>52</v>
      </c>
      <c r="R659" s="52" t="s">
        <v>16110</v>
      </c>
      <c r="S659" s="49" t="s">
        <v>21333</v>
      </c>
      <c r="V659" s="50" t="s">
        <v>17528</v>
      </c>
      <c r="W659" s="50" t="s">
        <v>16110</v>
      </c>
      <c r="X659" s="50" t="s">
        <v>14740</v>
      </c>
      <c r="Y659" s="70">
        <v>44333</v>
      </c>
      <c r="Z659" s="53">
        <v>16900</v>
      </c>
    </row>
    <row r="660" spans="1:26" s="49" customFormat="1" x14ac:dyDescent="0.25">
      <c r="A660" s="73">
        <v>650070101</v>
      </c>
      <c r="B660" s="73">
        <f t="shared" si="30"/>
        <v>650070101</v>
      </c>
      <c r="C660" s="73" t="s">
        <v>16926</v>
      </c>
      <c r="D660" s="68">
        <v>1</v>
      </c>
      <c r="E660" s="48">
        <f t="shared" si="31"/>
        <v>27182789</v>
      </c>
      <c r="F660" s="57" t="s">
        <v>9</v>
      </c>
      <c r="G660" s="57" t="s">
        <v>16107</v>
      </c>
      <c r="H660" s="51">
        <v>150</v>
      </c>
      <c r="I660" s="51" t="s">
        <v>17309</v>
      </c>
      <c r="J660" s="69">
        <v>27.49</v>
      </c>
      <c r="K660" s="69">
        <f t="shared" si="32"/>
        <v>4123.5</v>
      </c>
      <c r="L660" s="90">
        <v>150</v>
      </c>
      <c r="M660" s="51">
        <f>VLOOKUP(A:A,'[1]Příloha k protokolu'!$F:$J,5,0)</f>
        <v>0</v>
      </c>
      <c r="N660" s="62" t="s">
        <v>16927</v>
      </c>
      <c r="O660" s="52" t="s">
        <v>16928</v>
      </c>
      <c r="P660" s="52">
        <v>100</v>
      </c>
      <c r="Q660" s="52">
        <v>2</v>
      </c>
      <c r="R660" s="52" t="s">
        <v>16110</v>
      </c>
      <c r="S660" s="49" t="s">
        <v>21334</v>
      </c>
      <c r="V660" s="50" t="s">
        <v>17314</v>
      </c>
      <c r="W660" s="50" t="s">
        <v>16110</v>
      </c>
      <c r="X660" s="50" t="s">
        <v>14742</v>
      </c>
      <c r="Y660" s="70" t="s">
        <v>17320</v>
      </c>
      <c r="Z660" s="53">
        <v>16900</v>
      </c>
    </row>
    <row r="661" spans="1:26" s="49" customFormat="1" x14ac:dyDescent="0.25">
      <c r="A661" s="73">
        <v>651002834</v>
      </c>
      <c r="B661" s="73">
        <f t="shared" si="30"/>
        <v>651002834</v>
      </c>
      <c r="C661" s="73" t="s">
        <v>17541</v>
      </c>
      <c r="D661" s="68">
        <v>1</v>
      </c>
      <c r="E661" s="48">
        <f t="shared" si="31"/>
        <v>71340670</v>
      </c>
      <c r="F661" s="57" t="s">
        <v>9</v>
      </c>
      <c r="G661" s="57" t="s">
        <v>16107</v>
      </c>
      <c r="H661" s="51">
        <v>75</v>
      </c>
      <c r="I661" s="51" t="s">
        <v>17309</v>
      </c>
      <c r="J661" s="69">
        <v>27.49</v>
      </c>
      <c r="K661" s="69">
        <f t="shared" si="32"/>
        <v>2061.75</v>
      </c>
      <c r="L661" s="90">
        <v>75</v>
      </c>
      <c r="M661" s="51">
        <f>VLOOKUP(A:A,'[1]Příloha k protokolu'!$F:$J,5,0)</f>
        <v>0</v>
      </c>
      <c r="N661" s="62" t="s">
        <v>17542</v>
      </c>
      <c r="O661" s="52" t="s">
        <v>17543</v>
      </c>
      <c r="P661" s="52">
        <v>474</v>
      </c>
      <c r="Q661" s="52">
        <v>3</v>
      </c>
      <c r="R661" s="52" t="s">
        <v>16110</v>
      </c>
      <c r="S661" s="49" t="s">
        <v>21334</v>
      </c>
      <c r="V661" s="50" t="s">
        <v>17314</v>
      </c>
      <c r="W661" s="50" t="s">
        <v>16110</v>
      </c>
      <c r="X661" s="50" t="s">
        <v>14741</v>
      </c>
      <c r="Y661" s="70" t="s">
        <v>17320</v>
      </c>
      <c r="Z661" s="53">
        <v>16000</v>
      </c>
    </row>
    <row r="662" spans="1:26" s="49" customFormat="1" x14ac:dyDescent="0.25">
      <c r="A662" s="73">
        <v>651034221</v>
      </c>
      <c r="B662" s="73">
        <f t="shared" si="30"/>
        <v>651034221</v>
      </c>
      <c r="C662" s="73" t="s">
        <v>16929</v>
      </c>
      <c r="D662" s="68">
        <v>1</v>
      </c>
      <c r="E662" s="48">
        <f t="shared" si="31"/>
        <v>27141284</v>
      </c>
      <c r="F662" s="57" t="s">
        <v>9</v>
      </c>
      <c r="G662" s="57" t="s">
        <v>16107</v>
      </c>
      <c r="H662" s="51">
        <v>175</v>
      </c>
      <c r="I662" s="51" t="s">
        <v>17309</v>
      </c>
      <c r="J662" s="69">
        <v>27.49</v>
      </c>
      <c r="K662" s="69">
        <f t="shared" si="32"/>
        <v>4810.75</v>
      </c>
      <c r="L662" s="90">
        <v>175</v>
      </c>
      <c r="M662" s="51">
        <f>VLOOKUP(A:A,'[1]Příloha k protokolu'!$F:$J,5,0)</f>
        <v>0</v>
      </c>
      <c r="N662" s="62" t="s">
        <v>16930</v>
      </c>
      <c r="O662" s="52" t="s">
        <v>16931</v>
      </c>
      <c r="P662" s="52">
        <v>1544</v>
      </c>
      <c r="Q662" s="52">
        <v>11</v>
      </c>
      <c r="R662" s="52" t="s">
        <v>16110</v>
      </c>
      <c r="S662" s="49" t="s">
        <v>21334</v>
      </c>
      <c r="V662" s="50" t="s">
        <v>17314</v>
      </c>
      <c r="W662" s="50" t="s">
        <v>16110</v>
      </c>
      <c r="X662" s="50" t="s">
        <v>14742</v>
      </c>
      <c r="Y662" s="70" t="s">
        <v>17320</v>
      </c>
      <c r="Z662" s="53">
        <v>16000</v>
      </c>
    </row>
    <row r="663" spans="1:26" s="49" customFormat="1" x14ac:dyDescent="0.25">
      <c r="A663" s="73">
        <v>691000425</v>
      </c>
      <c r="B663" s="73">
        <f t="shared" si="30"/>
        <v>691000425</v>
      </c>
      <c r="C663" s="73" t="s">
        <v>16932</v>
      </c>
      <c r="D663" s="68">
        <v>1</v>
      </c>
      <c r="E663" s="48">
        <f t="shared" si="31"/>
        <v>28389867</v>
      </c>
      <c r="F663" s="57" t="s">
        <v>9</v>
      </c>
      <c r="G663" s="57" t="s">
        <v>16107</v>
      </c>
      <c r="H663" s="51">
        <v>0</v>
      </c>
      <c r="I663" s="51" t="s">
        <v>17309</v>
      </c>
      <c r="J663" s="69">
        <v>27.49</v>
      </c>
      <c r="K663" s="69">
        <f t="shared" si="32"/>
        <v>0</v>
      </c>
      <c r="L663" s="90">
        <v>50</v>
      </c>
      <c r="M663" s="51">
        <f>VLOOKUP(A:A,'[1]Příloha k protokolu'!$F:$J,5,0)</f>
        <v>50</v>
      </c>
      <c r="N663" s="62" t="s">
        <v>16933</v>
      </c>
      <c r="O663" s="52" t="s">
        <v>16934</v>
      </c>
      <c r="P663" s="52">
        <v>657</v>
      </c>
      <c r="Q663" s="52">
        <v>6</v>
      </c>
      <c r="R663" s="52" t="s">
        <v>16110</v>
      </c>
      <c r="S663" s="49" t="s">
        <v>21334</v>
      </c>
      <c r="V663" s="50" t="s">
        <v>17314</v>
      </c>
      <c r="W663" s="50" t="s">
        <v>16110</v>
      </c>
      <c r="X663" s="50" t="s">
        <v>14742</v>
      </c>
      <c r="Y663" s="70" t="s">
        <v>17320</v>
      </c>
      <c r="Z663" s="53">
        <v>16000</v>
      </c>
    </row>
    <row r="664" spans="1:26" s="49" customFormat="1" x14ac:dyDescent="0.25">
      <c r="A664" s="73">
        <v>691001111</v>
      </c>
      <c r="B664" s="73">
        <f t="shared" si="30"/>
        <v>691001111</v>
      </c>
      <c r="C664" s="73" t="s">
        <v>16935</v>
      </c>
      <c r="D664" s="68">
        <v>1</v>
      </c>
      <c r="E664" s="48">
        <f t="shared" si="31"/>
        <v>25735624</v>
      </c>
      <c r="F664" s="57" t="s">
        <v>9</v>
      </c>
      <c r="G664" s="57" t="s">
        <v>16107</v>
      </c>
      <c r="H664" s="51">
        <v>500</v>
      </c>
      <c r="I664" s="51" t="s">
        <v>17309</v>
      </c>
      <c r="J664" s="69">
        <v>27.49</v>
      </c>
      <c r="K664" s="69">
        <f t="shared" si="32"/>
        <v>13745</v>
      </c>
      <c r="L664" s="90">
        <v>500</v>
      </c>
      <c r="M664" s="51">
        <f>VLOOKUP(A:A,'[1]Příloha k protokolu'!$F:$J,5,0)</f>
        <v>0</v>
      </c>
      <c r="N664" s="62" t="s">
        <v>16936</v>
      </c>
      <c r="O664" s="52" t="s">
        <v>16925</v>
      </c>
      <c r="P664" s="52">
        <v>182</v>
      </c>
      <c r="Q664" s="52">
        <v>171</v>
      </c>
      <c r="R664" s="52" t="s">
        <v>16110</v>
      </c>
      <c r="S664" s="49" t="s">
        <v>21334</v>
      </c>
      <c r="V664" s="50" t="s">
        <v>17314</v>
      </c>
      <c r="W664" s="50" t="s">
        <v>16110</v>
      </c>
      <c r="X664" s="50" t="s">
        <v>14742</v>
      </c>
      <c r="Y664" s="70" t="s">
        <v>17320</v>
      </c>
      <c r="Z664" s="53">
        <v>16900</v>
      </c>
    </row>
    <row r="665" spans="1:26" s="49" customFormat="1" x14ac:dyDescent="0.25">
      <c r="A665" s="73">
        <v>691001481</v>
      </c>
      <c r="B665" s="73">
        <f t="shared" si="30"/>
        <v>691001481</v>
      </c>
      <c r="C665" s="73" t="s">
        <v>16937</v>
      </c>
      <c r="D665" s="68">
        <v>1</v>
      </c>
      <c r="E665" s="48">
        <f t="shared" si="31"/>
        <v>28519451</v>
      </c>
      <c r="F665" s="57" t="s">
        <v>9</v>
      </c>
      <c r="G665" s="57" t="s">
        <v>16107</v>
      </c>
      <c r="H665" s="51">
        <v>25</v>
      </c>
      <c r="I665" s="51" t="s">
        <v>17309</v>
      </c>
      <c r="J665" s="69">
        <v>27.49</v>
      </c>
      <c r="K665" s="69">
        <f t="shared" si="32"/>
        <v>687.25</v>
      </c>
      <c r="L665" s="90">
        <v>25</v>
      </c>
      <c r="M665" s="51">
        <f>VLOOKUP(A:A,'[1]Příloha k protokolu'!$F:$J,5,0)</f>
        <v>0</v>
      </c>
      <c r="N665" s="62" t="s">
        <v>16938</v>
      </c>
      <c r="O665" s="52" t="s">
        <v>16939</v>
      </c>
      <c r="P665" s="52">
        <v>1006</v>
      </c>
      <c r="Q665" s="52">
        <v>40</v>
      </c>
      <c r="R665" s="52" t="s">
        <v>16110</v>
      </c>
      <c r="S665" s="49" t="s">
        <v>21334</v>
      </c>
      <c r="V665" s="50" t="s">
        <v>17314</v>
      </c>
      <c r="W665" s="50" t="s">
        <v>16110</v>
      </c>
      <c r="X665" s="50" t="s">
        <v>14742</v>
      </c>
      <c r="Y665" s="70" t="s">
        <v>17320</v>
      </c>
      <c r="Z665" s="53">
        <v>16900</v>
      </c>
    </row>
    <row r="666" spans="1:26" s="49" customFormat="1" x14ac:dyDescent="0.25">
      <c r="A666" s="73">
        <v>691001499</v>
      </c>
      <c r="B666" s="73">
        <f t="shared" si="30"/>
        <v>691001499</v>
      </c>
      <c r="C666" s="73" t="s">
        <v>16940</v>
      </c>
      <c r="D666" s="68">
        <v>1</v>
      </c>
      <c r="E666" s="48">
        <f t="shared" si="31"/>
        <v>28964187</v>
      </c>
      <c r="F666" s="57" t="s">
        <v>9</v>
      </c>
      <c r="G666" s="57" t="s">
        <v>16107</v>
      </c>
      <c r="H666" s="51">
        <v>50</v>
      </c>
      <c r="I666" s="51" t="s">
        <v>17309</v>
      </c>
      <c r="J666" s="69">
        <v>27.49</v>
      </c>
      <c r="K666" s="69">
        <f t="shared" si="32"/>
        <v>1374.5</v>
      </c>
      <c r="L666" s="90">
        <v>50</v>
      </c>
      <c r="M666" s="51">
        <f>VLOOKUP(A:A,'[1]Příloha k protokolu'!$F:$J,5,0)</f>
        <v>0</v>
      </c>
      <c r="N666" s="62" t="s">
        <v>16941</v>
      </c>
      <c r="O666" s="52" t="s">
        <v>16942</v>
      </c>
      <c r="P666" s="52">
        <v>1671</v>
      </c>
      <c r="Q666" s="52">
        <v>9</v>
      </c>
      <c r="R666" s="52" t="s">
        <v>16110</v>
      </c>
      <c r="S666" s="49" t="s">
        <v>21334</v>
      </c>
      <c r="V666" s="50" t="s">
        <v>17314</v>
      </c>
      <c r="W666" s="50" t="s">
        <v>16110</v>
      </c>
      <c r="X666" s="50" t="s">
        <v>14742</v>
      </c>
      <c r="Y666" s="70" t="s">
        <v>17320</v>
      </c>
      <c r="Z666" s="53">
        <v>16000</v>
      </c>
    </row>
    <row r="667" spans="1:26" s="49" customFormat="1" x14ac:dyDescent="0.25">
      <c r="A667" s="73">
        <v>691002657</v>
      </c>
      <c r="B667" s="73">
        <f t="shared" si="30"/>
        <v>691002657</v>
      </c>
      <c r="C667" s="73" t="s">
        <v>16943</v>
      </c>
      <c r="D667" s="68">
        <v>1</v>
      </c>
      <c r="E667" s="48">
        <f t="shared" si="31"/>
        <v>28400968</v>
      </c>
      <c r="F667" s="57" t="s">
        <v>9</v>
      </c>
      <c r="G667" s="57" t="s">
        <v>16107</v>
      </c>
      <c r="H667" s="51">
        <v>25</v>
      </c>
      <c r="I667" s="51" t="s">
        <v>17309</v>
      </c>
      <c r="J667" s="69">
        <v>27.49</v>
      </c>
      <c r="K667" s="69">
        <f t="shared" si="32"/>
        <v>687.25</v>
      </c>
      <c r="L667" s="90">
        <v>25</v>
      </c>
      <c r="M667" s="51">
        <f>VLOOKUP(A:A,'[1]Příloha k protokolu'!$F:$J,5,0)</f>
        <v>0</v>
      </c>
      <c r="N667" s="62" t="s">
        <v>16944</v>
      </c>
      <c r="O667" s="52" t="s">
        <v>16945</v>
      </c>
      <c r="P667" s="52">
        <v>5</v>
      </c>
      <c r="Q667" s="52"/>
      <c r="R667" s="52" t="s">
        <v>16110</v>
      </c>
      <c r="S667" s="49" t="s">
        <v>21334</v>
      </c>
      <c r="V667" s="50" t="s">
        <v>17314</v>
      </c>
      <c r="W667" s="50" t="s">
        <v>16110</v>
      </c>
      <c r="X667" s="50" t="s">
        <v>14742</v>
      </c>
      <c r="Y667" s="70" t="s">
        <v>17320</v>
      </c>
      <c r="Z667" s="53">
        <v>16400</v>
      </c>
    </row>
    <row r="668" spans="1:26" s="49" customFormat="1" x14ac:dyDescent="0.25">
      <c r="A668" s="73">
        <v>691002860</v>
      </c>
      <c r="B668" s="73">
        <f t="shared" si="30"/>
        <v>691002860</v>
      </c>
      <c r="C668" s="73" t="s">
        <v>16946</v>
      </c>
      <c r="D668" s="68">
        <v>1</v>
      </c>
      <c r="E668" s="48">
        <f t="shared" si="31"/>
        <v>71341315</v>
      </c>
      <c r="F668" s="57" t="s">
        <v>9</v>
      </c>
      <c r="G668" s="57" t="s">
        <v>16107</v>
      </c>
      <c r="H668" s="51">
        <v>125</v>
      </c>
      <c r="I668" s="51" t="s">
        <v>17309</v>
      </c>
      <c r="J668" s="69">
        <v>27.49</v>
      </c>
      <c r="K668" s="69">
        <f t="shared" si="32"/>
        <v>3436.25</v>
      </c>
      <c r="L668" s="90">
        <v>125</v>
      </c>
      <c r="M668" s="51">
        <f>VLOOKUP(A:A,'[1]Příloha k protokolu'!$F:$J,5,0)</f>
        <v>0</v>
      </c>
      <c r="N668" s="62" t="s">
        <v>16947</v>
      </c>
      <c r="O668" s="52" t="s">
        <v>16948</v>
      </c>
      <c r="P668" s="52">
        <v>550</v>
      </c>
      <c r="Q668" s="52">
        <v>1</v>
      </c>
      <c r="R668" s="52" t="s">
        <v>16110</v>
      </c>
      <c r="S668" s="49" t="s">
        <v>21334</v>
      </c>
      <c r="V668" s="50" t="s">
        <v>17314</v>
      </c>
      <c r="W668" s="50" t="s">
        <v>16110</v>
      </c>
      <c r="X668" s="50" t="s">
        <v>14742</v>
      </c>
      <c r="Y668" s="70" t="s">
        <v>17320</v>
      </c>
      <c r="Z668" s="53">
        <v>16041</v>
      </c>
    </row>
    <row r="669" spans="1:26" s="49" customFormat="1" x14ac:dyDescent="0.25">
      <c r="A669" s="73">
        <v>691005494</v>
      </c>
      <c r="B669" s="73">
        <f t="shared" si="30"/>
        <v>691005494</v>
      </c>
      <c r="C669" s="73" t="s">
        <v>16949</v>
      </c>
      <c r="D669" s="68">
        <v>1</v>
      </c>
      <c r="E669" s="48">
        <f t="shared" si="31"/>
        <v>71294074</v>
      </c>
      <c r="F669" s="57" t="s">
        <v>9</v>
      </c>
      <c r="G669" s="57" t="s">
        <v>16107</v>
      </c>
      <c r="H669" s="51">
        <v>25</v>
      </c>
      <c r="I669" s="51" t="s">
        <v>17309</v>
      </c>
      <c r="J669" s="69">
        <v>27.49</v>
      </c>
      <c r="K669" s="69">
        <f t="shared" si="32"/>
        <v>687.25</v>
      </c>
      <c r="L669" s="90">
        <v>25</v>
      </c>
      <c r="M669" s="51">
        <f>VLOOKUP(A:A,'[1]Příloha k protokolu'!$F:$J,5,0)</f>
        <v>0</v>
      </c>
      <c r="N669" s="62" t="s">
        <v>16950</v>
      </c>
      <c r="O669" s="52" t="s">
        <v>16951</v>
      </c>
      <c r="P669" s="52">
        <v>104</v>
      </c>
      <c r="Q669" s="52">
        <v>1</v>
      </c>
      <c r="R669" s="52" t="s">
        <v>16110</v>
      </c>
      <c r="S669" s="49" t="s">
        <v>21333</v>
      </c>
      <c r="V669" s="50" t="s">
        <v>17528</v>
      </c>
      <c r="W669" s="50" t="s">
        <v>16110</v>
      </c>
      <c r="X669" s="50" t="s">
        <v>14740</v>
      </c>
      <c r="Y669" s="70" t="s">
        <v>17320</v>
      </c>
      <c r="Z669" s="53">
        <v>16500</v>
      </c>
    </row>
    <row r="670" spans="1:26" s="49" customFormat="1" x14ac:dyDescent="0.25">
      <c r="A670" s="73">
        <v>691006202</v>
      </c>
      <c r="B670" s="73">
        <f t="shared" si="30"/>
        <v>691006202</v>
      </c>
      <c r="C670" s="73" t="s">
        <v>16952</v>
      </c>
      <c r="D670" s="68">
        <v>1</v>
      </c>
      <c r="E670" s="48">
        <f t="shared" si="31"/>
        <v>1921061</v>
      </c>
      <c r="F670" s="57" t="s">
        <v>9</v>
      </c>
      <c r="G670" s="57" t="s">
        <v>16107</v>
      </c>
      <c r="H670" s="51">
        <v>0</v>
      </c>
      <c r="I670" s="51" t="s">
        <v>17309</v>
      </c>
      <c r="J670" s="69">
        <v>27.49</v>
      </c>
      <c r="K670" s="69">
        <f t="shared" si="32"/>
        <v>0</v>
      </c>
      <c r="L670" s="90">
        <v>25</v>
      </c>
      <c r="M670" s="51">
        <f>VLOOKUP(A:A,'[1]Příloha k protokolu'!$F:$J,5,0)</f>
        <v>25</v>
      </c>
      <c r="N670" s="62" t="s">
        <v>16953</v>
      </c>
      <c r="O670" s="52" t="s">
        <v>16954</v>
      </c>
      <c r="P670" s="52">
        <v>2324</v>
      </c>
      <c r="Q670" s="52">
        <v>2</v>
      </c>
      <c r="R670" s="52" t="s">
        <v>16110</v>
      </c>
      <c r="S670" s="49" t="s">
        <v>21334</v>
      </c>
      <c r="V670" s="50" t="s">
        <v>17314</v>
      </c>
      <c r="W670" s="50" t="s">
        <v>16110</v>
      </c>
      <c r="X670" s="50" t="s">
        <v>14742</v>
      </c>
      <c r="Y670" s="70" t="s">
        <v>17320</v>
      </c>
      <c r="Z670" s="53">
        <v>16900</v>
      </c>
    </row>
    <row r="671" spans="1:26" s="49" customFormat="1" x14ac:dyDescent="0.25">
      <c r="A671" s="73">
        <v>691006857</v>
      </c>
      <c r="B671" s="73">
        <f t="shared" si="30"/>
        <v>691006857</v>
      </c>
      <c r="C671" s="73" t="s">
        <v>16955</v>
      </c>
      <c r="D671" s="68">
        <v>1</v>
      </c>
      <c r="E671" s="48">
        <f t="shared" si="31"/>
        <v>1526936</v>
      </c>
      <c r="F671" s="57" t="s">
        <v>9</v>
      </c>
      <c r="G671" s="57" t="s">
        <v>16107</v>
      </c>
      <c r="H671" s="51">
        <v>25</v>
      </c>
      <c r="I671" s="51" t="s">
        <v>17309</v>
      </c>
      <c r="J671" s="69">
        <v>27.49</v>
      </c>
      <c r="K671" s="69">
        <f t="shared" si="32"/>
        <v>687.25</v>
      </c>
      <c r="L671" s="90">
        <v>25</v>
      </c>
      <c r="M671" s="51">
        <f>VLOOKUP(A:A,'[1]Příloha k protokolu'!$F:$J,5,0)</f>
        <v>0</v>
      </c>
      <c r="N671" s="62" t="s">
        <v>16956</v>
      </c>
      <c r="O671" s="52" t="s">
        <v>16957</v>
      </c>
      <c r="P671" s="52">
        <v>18</v>
      </c>
      <c r="Q671" s="52">
        <v>140</v>
      </c>
      <c r="R671" s="52" t="s">
        <v>16110</v>
      </c>
      <c r="S671" s="49" t="s">
        <v>21334</v>
      </c>
      <c r="V671" s="50" t="s">
        <v>17314</v>
      </c>
      <c r="W671" s="50" t="s">
        <v>16110</v>
      </c>
      <c r="X671" s="50" t="s">
        <v>14742</v>
      </c>
      <c r="Y671" s="70" t="s">
        <v>17320</v>
      </c>
      <c r="Z671" s="53">
        <v>16000</v>
      </c>
    </row>
    <row r="672" spans="1:26" s="49" customFormat="1" x14ac:dyDescent="0.25">
      <c r="A672" s="73">
        <v>691006989</v>
      </c>
      <c r="B672" s="73">
        <f t="shared" si="30"/>
        <v>691006989</v>
      </c>
      <c r="C672" s="73" t="s">
        <v>16958</v>
      </c>
      <c r="D672" s="68">
        <v>1</v>
      </c>
      <c r="E672" s="48">
        <f t="shared" si="31"/>
        <v>3036600</v>
      </c>
      <c r="F672" s="57" t="s">
        <v>9</v>
      </c>
      <c r="G672" s="57" t="s">
        <v>16107</v>
      </c>
      <c r="H672" s="51">
        <v>0</v>
      </c>
      <c r="I672" s="51" t="s">
        <v>17309</v>
      </c>
      <c r="J672" s="69">
        <v>27.49</v>
      </c>
      <c r="K672" s="69">
        <f t="shared" si="32"/>
        <v>0</v>
      </c>
      <c r="L672" s="90">
        <v>275</v>
      </c>
      <c r="M672" s="51">
        <f>VLOOKUP(A:A,'[1]Příloha k protokolu'!$F:$J,5,0)</f>
        <v>275</v>
      </c>
      <c r="N672" s="62" t="s">
        <v>16959</v>
      </c>
      <c r="O672" s="52" t="s">
        <v>16960</v>
      </c>
      <c r="P672" s="52">
        <v>282</v>
      </c>
      <c r="Q672" s="52">
        <v>45</v>
      </c>
      <c r="R672" s="52" t="s">
        <v>16110</v>
      </c>
      <c r="S672" s="49" t="s">
        <v>21334</v>
      </c>
      <c r="V672" s="50" t="s">
        <v>17314</v>
      </c>
      <c r="W672" s="50" t="s">
        <v>16110</v>
      </c>
      <c r="X672" s="50" t="s">
        <v>14742</v>
      </c>
      <c r="Y672" s="70" t="s">
        <v>17320</v>
      </c>
      <c r="Z672" s="53">
        <v>16200</v>
      </c>
    </row>
    <row r="673" spans="1:26" s="49" customFormat="1" x14ac:dyDescent="0.25">
      <c r="A673" s="73">
        <v>691007080</v>
      </c>
      <c r="B673" s="73">
        <f t="shared" si="30"/>
        <v>691007080</v>
      </c>
      <c r="C673" s="73" t="s">
        <v>16961</v>
      </c>
      <c r="D673" s="68">
        <v>1</v>
      </c>
      <c r="E673" s="48">
        <f t="shared" si="31"/>
        <v>2556031</v>
      </c>
      <c r="F673" s="57" t="s">
        <v>9</v>
      </c>
      <c r="G673" s="57" t="s">
        <v>16107</v>
      </c>
      <c r="H673" s="51">
        <v>0</v>
      </c>
      <c r="I673" s="51" t="s">
        <v>17309</v>
      </c>
      <c r="J673" s="69">
        <v>27.49</v>
      </c>
      <c r="K673" s="69">
        <f t="shared" si="32"/>
        <v>0</v>
      </c>
      <c r="L673" s="90">
        <v>150</v>
      </c>
      <c r="M673" s="51">
        <f>VLOOKUP(A:A,'[1]Příloha k protokolu'!$F:$J,5,0)</f>
        <v>150</v>
      </c>
      <c r="N673" s="62" t="s">
        <v>16962</v>
      </c>
      <c r="O673" s="52" t="s">
        <v>16124</v>
      </c>
      <c r="P673" s="52">
        <v>1024</v>
      </c>
      <c r="Q673" s="52">
        <v>10</v>
      </c>
      <c r="R673" s="52" t="s">
        <v>16110</v>
      </c>
      <c r="S673" s="49" t="s">
        <v>21334</v>
      </c>
      <c r="V673" s="50" t="s">
        <v>17314</v>
      </c>
      <c r="W673" s="50" t="s">
        <v>16110</v>
      </c>
      <c r="X673" s="50" t="s">
        <v>14742</v>
      </c>
      <c r="Y673" s="70" t="s">
        <v>17320</v>
      </c>
      <c r="Z673" s="53">
        <v>16300</v>
      </c>
    </row>
    <row r="674" spans="1:26" s="49" customFormat="1" x14ac:dyDescent="0.25">
      <c r="A674" s="73">
        <v>691010323</v>
      </c>
      <c r="B674" s="73">
        <f t="shared" si="30"/>
        <v>691010323</v>
      </c>
      <c r="C674" s="73" t="s">
        <v>16963</v>
      </c>
      <c r="D674" s="68">
        <v>1</v>
      </c>
      <c r="E674" s="48">
        <f t="shared" si="31"/>
        <v>5317266</v>
      </c>
      <c r="F674" s="57" t="s">
        <v>9</v>
      </c>
      <c r="G674" s="57" t="s">
        <v>16107</v>
      </c>
      <c r="H674" s="51">
        <v>50</v>
      </c>
      <c r="I674" s="51" t="s">
        <v>17309</v>
      </c>
      <c r="J674" s="69">
        <v>27.49</v>
      </c>
      <c r="K674" s="69">
        <f t="shared" si="32"/>
        <v>1374.5</v>
      </c>
      <c r="L674" s="90">
        <v>50</v>
      </c>
      <c r="M674" s="51">
        <f>VLOOKUP(A:A,'[1]Příloha k protokolu'!$F:$J,5,0)</f>
        <v>0</v>
      </c>
      <c r="N674" s="62" t="s">
        <v>16964</v>
      </c>
      <c r="O674" s="52" t="s">
        <v>16965</v>
      </c>
      <c r="P674" s="52">
        <v>40</v>
      </c>
      <c r="Q674" s="52">
        <v>29</v>
      </c>
      <c r="R674" s="52" t="s">
        <v>16110</v>
      </c>
      <c r="S674" s="49" t="s">
        <v>21334</v>
      </c>
      <c r="V674" s="50" t="s">
        <v>17314</v>
      </c>
      <c r="W674" s="50" t="s">
        <v>16110</v>
      </c>
      <c r="X674" s="50" t="s">
        <v>14742</v>
      </c>
      <c r="Y674" s="70" t="s">
        <v>17320</v>
      </c>
      <c r="Z674" s="53">
        <v>16000</v>
      </c>
    </row>
    <row r="675" spans="1:26" s="49" customFormat="1" x14ac:dyDescent="0.25">
      <c r="A675" s="73">
        <v>691011117</v>
      </c>
      <c r="B675" s="73">
        <f t="shared" si="30"/>
        <v>691011117</v>
      </c>
      <c r="C675" s="73" t="s">
        <v>17544</v>
      </c>
      <c r="D675" s="68">
        <v>1</v>
      </c>
      <c r="E675" s="48">
        <f t="shared" si="31"/>
        <v>4775031</v>
      </c>
      <c r="F675" s="57" t="s">
        <v>9</v>
      </c>
      <c r="G675" s="57" t="s">
        <v>16107</v>
      </c>
      <c r="H675" s="51">
        <v>0</v>
      </c>
      <c r="I675" s="51" t="s">
        <v>17320</v>
      </c>
      <c r="J675" s="69">
        <v>27.49</v>
      </c>
      <c r="K675" s="69">
        <f t="shared" si="32"/>
        <v>0</v>
      </c>
      <c r="L675" s="90">
        <v>0</v>
      </c>
      <c r="M675" s="51"/>
      <c r="N675" s="62" t="s">
        <v>17545</v>
      </c>
      <c r="O675" s="52" t="s">
        <v>17546</v>
      </c>
      <c r="P675" s="52">
        <v>2440</v>
      </c>
      <c r="Q675" s="52">
        <v>5</v>
      </c>
      <c r="R675" s="52" t="s">
        <v>16110</v>
      </c>
      <c r="S675" s="49" t="s">
        <v>21334</v>
      </c>
      <c r="V675" s="50" t="s">
        <v>17314</v>
      </c>
      <c r="W675" s="50" t="s">
        <v>16110</v>
      </c>
      <c r="X675" s="50" t="s">
        <v>14742</v>
      </c>
      <c r="Y675" s="70">
        <v>44326</v>
      </c>
      <c r="Z675" s="53">
        <v>16000</v>
      </c>
    </row>
    <row r="676" spans="1:26" s="49" customFormat="1" x14ac:dyDescent="0.25">
      <c r="A676" s="73">
        <v>600005984</v>
      </c>
      <c r="B676" s="73">
        <f t="shared" si="30"/>
        <v>600005984</v>
      </c>
      <c r="C676" s="73" t="s">
        <v>16966</v>
      </c>
      <c r="D676" s="68">
        <v>1</v>
      </c>
      <c r="E676" s="48">
        <f t="shared" si="31"/>
        <v>25107500</v>
      </c>
      <c r="F676" s="57" t="s">
        <v>9</v>
      </c>
      <c r="G676" s="57" t="s">
        <v>16967</v>
      </c>
      <c r="H676" s="51">
        <v>150</v>
      </c>
      <c r="I676" s="51" t="s">
        <v>17309</v>
      </c>
      <c r="J676" s="69">
        <v>27.49</v>
      </c>
      <c r="K676" s="69">
        <f t="shared" si="32"/>
        <v>4123.5</v>
      </c>
      <c r="L676" s="90">
        <v>150</v>
      </c>
      <c r="M676" s="51">
        <f>VLOOKUP(A:A,'[1]Příloha k protokolu'!$F:$J,5,0)</f>
        <v>0</v>
      </c>
      <c r="N676" s="62" t="s">
        <v>16968</v>
      </c>
      <c r="O676" s="52" t="s">
        <v>16969</v>
      </c>
      <c r="P676" s="52">
        <v>370</v>
      </c>
      <c r="Q676" s="52">
        <v>1</v>
      </c>
      <c r="R676" s="52" t="s">
        <v>16970</v>
      </c>
      <c r="S676" s="49" t="s">
        <v>21334</v>
      </c>
      <c r="V676" s="50" t="s">
        <v>17314</v>
      </c>
      <c r="W676" s="50" t="s">
        <v>16970</v>
      </c>
      <c r="X676" s="50" t="s">
        <v>14742</v>
      </c>
      <c r="Y676" s="70" t="s">
        <v>17320</v>
      </c>
      <c r="Z676" s="53">
        <v>17000</v>
      </c>
    </row>
    <row r="677" spans="1:26" s="49" customFormat="1" x14ac:dyDescent="0.25">
      <c r="A677" s="73">
        <v>600039447</v>
      </c>
      <c r="B677" s="73">
        <f t="shared" si="30"/>
        <v>600039447</v>
      </c>
      <c r="C677" s="73" t="s">
        <v>16971</v>
      </c>
      <c r="D677" s="68">
        <v>1</v>
      </c>
      <c r="E677" s="48">
        <f t="shared" si="31"/>
        <v>70997365</v>
      </c>
      <c r="F677" s="57" t="s">
        <v>9</v>
      </c>
      <c r="G677" s="57" t="s">
        <v>16967</v>
      </c>
      <c r="H677" s="51">
        <v>250</v>
      </c>
      <c r="I677" s="51" t="s">
        <v>17309</v>
      </c>
      <c r="J677" s="69">
        <v>27.49</v>
      </c>
      <c r="K677" s="69">
        <f t="shared" si="32"/>
        <v>6872.5</v>
      </c>
      <c r="L677" s="90">
        <v>250</v>
      </c>
      <c r="M677" s="51">
        <f>VLOOKUP(A:A,'[1]Příloha k protokolu'!$F:$J,5,0)</f>
        <v>0</v>
      </c>
      <c r="N677" s="62" t="s">
        <v>16972</v>
      </c>
      <c r="O677" s="52" t="s">
        <v>16973</v>
      </c>
      <c r="P677" s="52">
        <v>211</v>
      </c>
      <c r="Q677" s="52">
        <v>110</v>
      </c>
      <c r="R677" s="52" t="s">
        <v>16970</v>
      </c>
      <c r="S677" s="49" t="s">
        <v>21333</v>
      </c>
      <c r="V677" s="50" t="s">
        <v>17547</v>
      </c>
      <c r="W677" s="50" t="s">
        <v>16970</v>
      </c>
      <c r="X677" s="50" t="s">
        <v>14740</v>
      </c>
      <c r="Y677" s="70" t="s">
        <v>17320</v>
      </c>
      <c r="Z677" s="53">
        <v>17100</v>
      </c>
    </row>
    <row r="678" spans="1:26" s="49" customFormat="1" x14ac:dyDescent="0.25">
      <c r="A678" s="73">
        <v>600006409</v>
      </c>
      <c r="B678" s="73">
        <f t="shared" si="30"/>
        <v>600006409</v>
      </c>
      <c r="C678" s="73" t="s">
        <v>17548</v>
      </c>
      <c r="D678" s="68">
        <v>1</v>
      </c>
      <c r="E678" s="48">
        <f t="shared" si="31"/>
        <v>25600397</v>
      </c>
      <c r="F678" s="57" t="s">
        <v>9</v>
      </c>
      <c r="G678" s="57" t="s">
        <v>16967</v>
      </c>
      <c r="H678" s="51">
        <v>150</v>
      </c>
      <c r="I678" s="51" t="s">
        <v>17309</v>
      </c>
      <c r="J678" s="69">
        <v>27.49</v>
      </c>
      <c r="K678" s="69">
        <f t="shared" si="32"/>
        <v>4123.5</v>
      </c>
      <c r="L678" s="90">
        <v>150</v>
      </c>
      <c r="M678" s="51">
        <f>VLOOKUP(A:A,'[1]Příloha k protokolu'!$F:$J,5,0)</f>
        <v>0</v>
      </c>
      <c r="N678" s="62" t="s">
        <v>17549</v>
      </c>
      <c r="O678" s="52" t="s">
        <v>16973</v>
      </c>
      <c r="P678" s="52">
        <v>211</v>
      </c>
      <c r="Q678" s="52">
        <v>110</v>
      </c>
      <c r="R678" s="52" t="s">
        <v>16970</v>
      </c>
      <c r="S678" s="49" t="s">
        <v>21334</v>
      </c>
      <c r="V678" s="50" t="s">
        <v>17314</v>
      </c>
      <c r="W678" s="50" t="s">
        <v>16970</v>
      </c>
      <c r="X678" s="50" t="s">
        <v>14742</v>
      </c>
      <c r="Y678" s="70" t="s">
        <v>17320</v>
      </c>
      <c r="Z678" s="53">
        <v>17100</v>
      </c>
    </row>
    <row r="679" spans="1:26" s="49" customFormat="1" x14ac:dyDescent="0.25">
      <c r="A679" s="73">
        <v>600005895</v>
      </c>
      <c r="B679" s="73">
        <f t="shared" si="30"/>
        <v>600005895</v>
      </c>
      <c r="C679" s="73" t="s">
        <v>16974</v>
      </c>
      <c r="D679" s="68">
        <v>1</v>
      </c>
      <c r="E679" s="48">
        <f t="shared" si="31"/>
        <v>25142101</v>
      </c>
      <c r="F679" s="57" t="s">
        <v>9</v>
      </c>
      <c r="G679" s="57" t="s">
        <v>16967</v>
      </c>
      <c r="H679" s="51">
        <v>0</v>
      </c>
      <c r="I679" s="51" t="s">
        <v>17320</v>
      </c>
      <c r="J679" s="69">
        <v>27.49</v>
      </c>
      <c r="K679" s="69">
        <f t="shared" si="32"/>
        <v>0</v>
      </c>
      <c r="L679" s="90">
        <v>0</v>
      </c>
      <c r="M679" s="51"/>
      <c r="N679" s="62" t="s">
        <v>16975</v>
      </c>
      <c r="O679" s="52" t="s">
        <v>16973</v>
      </c>
      <c r="P679" s="52">
        <v>211</v>
      </c>
      <c r="Q679" s="52">
        <v>110</v>
      </c>
      <c r="R679" s="52" t="s">
        <v>16970</v>
      </c>
      <c r="S679" s="49" t="s">
        <v>21334</v>
      </c>
      <c r="V679" s="50" t="s">
        <v>17314</v>
      </c>
      <c r="W679" s="50" t="s">
        <v>16970</v>
      </c>
      <c r="X679" s="50" t="s">
        <v>14742</v>
      </c>
      <c r="Y679" s="70">
        <v>44333</v>
      </c>
      <c r="Z679" s="53">
        <v>17100</v>
      </c>
    </row>
    <row r="680" spans="1:26" s="49" customFormat="1" ht="30" x14ac:dyDescent="0.25">
      <c r="A680" s="73">
        <v>600007723</v>
      </c>
      <c r="B680" s="73">
        <f t="shared" si="30"/>
        <v>600007723</v>
      </c>
      <c r="C680" s="73" t="s">
        <v>16976</v>
      </c>
      <c r="D680" s="68">
        <v>1</v>
      </c>
      <c r="E680" s="48">
        <f t="shared" si="31"/>
        <v>62956191</v>
      </c>
      <c r="F680" s="57" t="s">
        <v>9</v>
      </c>
      <c r="G680" s="57" t="s">
        <v>16967</v>
      </c>
      <c r="H680" s="51">
        <v>300</v>
      </c>
      <c r="I680" s="51" t="s">
        <v>17309</v>
      </c>
      <c r="J680" s="69">
        <v>27.49</v>
      </c>
      <c r="K680" s="69">
        <f t="shared" si="32"/>
        <v>8247</v>
      </c>
      <c r="L680" s="90">
        <v>300</v>
      </c>
      <c r="M680" s="51">
        <f>VLOOKUP(A:A,'[1]Příloha k protokolu'!$F:$J,5,0)</f>
        <v>0</v>
      </c>
      <c r="N680" s="62" t="s">
        <v>16977</v>
      </c>
      <c r="O680" s="52" t="s">
        <v>16969</v>
      </c>
      <c r="P680" s="52">
        <v>370</v>
      </c>
      <c r="Q680" s="52">
        <v>1</v>
      </c>
      <c r="R680" s="52" t="s">
        <v>16970</v>
      </c>
      <c r="S680" s="49" t="s">
        <v>21334</v>
      </c>
      <c r="V680" s="50" t="s">
        <v>17314</v>
      </c>
      <c r="W680" s="50" t="s">
        <v>16970</v>
      </c>
      <c r="X680" s="50" t="s">
        <v>14742</v>
      </c>
      <c r="Y680" s="70" t="s">
        <v>17320</v>
      </c>
      <c r="Z680" s="53">
        <v>17000</v>
      </c>
    </row>
    <row r="681" spans="1:26" s="49" customFormat="1" x14ac:dyDescent="0.25">
      <c r="A681" s="73">
        <v>600004821</v>
      </c>
      <c r="B681" s="73">
        <f t="shared" si="30"/>
        <v>600004821</v>
      </c>
      <c r="C681" s="73" t="s">
        <v>16978</v>
      </c>
      <c r="D681" s="68">
        <v>1</v>
      </c>
      <c r="E681" s="48">
        <f t="shared" si="31"/>
        <v>25107186</v>
      </c>
      <c r="F681" s="57" t="s">
        <v>9</v>
      </c>
      <c r="G681" s="57" t="s">
        <v>16967</v>
      </c>
      <c r="H681" s="51">
        <v>500</v>
      </c>
      <c r="I681" s="51" t="s">
        <v>17309</v>
      </c>
      <c r="J681" s="69">
        <v>27.49</v>
      </c>
      <c r="K681" s="69">
        <f t="shared" si="32"/>
        <v>13745</v>
      </c>
      <c r="L681" s="90">
        <v>500</v>
      </c>
      <c r="M681" s="51">
        <f>VLOOKUP(A:A,'[1]Příloha k protokolu'!$F:$J,5,0)</f>
        <v>0</v>
      </c>
      <c r="N681" s="62" t="s">
        <v>16979</v>
      </c>
      <c r="O681" s="52" t="s">
        <v>16980</v>
      </c>
      <c r="P681" s="52">
        <v>1275</v>
      </c>
      <c r="Q681" s="52">
        <v>34</v>
      </c>
      <c r="R681" s="52" t="s">
        <v>16970</v>
      </c>
      <c r="S681" s="49" t="s">
        <v>21334</v>
      </c>
      <c r="V681" s="50" t="s">
        <v>17314</v>
      </c>
      <c r="W681" s="50" t="s">
        <v>16970</v>
      </c>
      <c r="X681" s="50" t="s">
        <v>14742</v>
      </c>
      <c r="Y681" s="70" t="s">
        <v>17320</v>
      </c>
      <c r="Z681" s="53">
        <v>17000</v>
      </c>
    </row>
    <row r="682" spans="1:26" s="49" customFormat="1" ht="30" x14ac:dyDescent="0.25">
      <c r="A682" s="73">
        <v>600005861</v>
      </c>
      <c r="B682" s="73">
        <f t="shared" si="30"/>
        <v>600005861</v>
      </c>
      <c r="C682" s="73" t="s">
        <v>16981</v>
      </c>
      <c r="D682" s="68">
        <v>1</v>
      </c>
      <c r="E682" s="48">
        <f t="shared" si="31"/>
        <v>61385891</v>
      </c>
      <c r="F682" s="57" t="s">
        <v>9</v>
      </c>
      <c r="G682" s="57" t="s">
        <v>16967</v>
      </c>
      <c r="H682" s="51">
        <v>600</v>
      </c>
      <c r="I682" s="51" t="s">
        <v>17309</v>
      </c>
      <c r="J682" s="69">
        <v>27.49</v>
      </c>
      <c r="K682" s="69">
        <f t="shared" si="32"/>
        <v>16494</v>
      </c>
      <c r="L682" s="90">
        <v>600</v>
      </c>
      <c r="M682" s="51">
        <f>VLOOKUP(A:A,'[1]Příloha k protokolu'!$F:$J,5,0)</f>
        <v>0</v>
      </c>
      <c r="N682" s="62" t="s">
        <v>16982</v>
      </c>
      <c r="O682" s="52" t="s">
        <v>95</v>
      </c>
      <c r="P682" s="52">
        <v>333</v>
      </c>
      <c r="Q682" s="52">
        <v>3</v>
      </c>
      <c r="R682" s="52" t="s">
        <v>16970</v>
      </c>
      <c r="S682" s="49" t="s">
        <v>21333</v>
      </c>
      <c r="V682" s="50" t="s">
        <v>17314</v>
      </c>
      <c r="W682" s="50" t="s">
        <v>16970</v>
      </c>
      <c r="X682" s="50" t="s">
        <v>14738</v>
      </c>
      <c r="Y682" s="70" t="s">
        <v>17320</v>
      </c>
      <c r="Z682" s="53">
        <v>17000</v>
      </c>
    </row>
    <row r="683" spans="1:26" s="49" customFormat="1" x14ac:dyDescent="0.25">
      <c r="A683" s="73">
        <v>600001148</v>
      </c>
      <c r="B683" s="73">
        <f t="shared" si="30"/>
        <v>600001148</v>
      </c>
      <c r="C683" s="73" t="s">
        <v>16983</v>
      </c>
      <c r="D683" s="68">
        <v>1</v>
      </c>
      <c r="E683" s="48">
        <f t="shared" si="31"/>
        <v>48546119</v>
      </c>
      <c r="F683" s="57" t="s">
        <v>9</v>
      </c>
      <c r="G683" s="57" t="s">
        <v>16967</v>
      </c>
      <c r="H683" s="51">
        <v>250</v>
      </c>
      <c r="I683" s="51" t="s">
        <v>17309</v>
      </c>
      <c r="J683" s="69">
        <v>27.49</v>
      </c>
      <c r="K683" s="69">
        <f t="shared" si="32"/>
        <v>6872.5</v>
      </c>
      <c r="L683" s="90">
        <v>250</v>
      </c>
      <c r="M683" s="51">
        <f>VLOOKUP(A:A,'[1]Příloha k protokolu'!$F:$J,5,0)</f>
        <v>0</v>
      </c>
      <c r="N683" s="62" t="s">
        <v>16984</v>
      </c>
      <c r="O683" s="52" t="s">
        <v>16985</v>
      </c>
      <c r="P683" s="52">
        <v>300</v>
      </c>
      <c r="Q683" s="52">
        <v>3</v>
      </c>
      <c r="R683" s="52" t="s">
        <v>16970</v>
      </c>
      <c r="S683" s="49" t="s">
        <v>21334</v>
      </c>
      <c r="V683" s="50" t="s">
        <v>17314</v>
      </c>
      <c r="W683" s="50" t="s">
        <v>16970</v>
      </c>
      <c r="X683" s="50" t="s">
        <v>14741</v>
      </c>
      <c r="Y683" s="70" t="s">
        <v>17320</v>
      </c>
      <c r="Z683" s="53">
        <v>17000</v>
      </c>
    </row>
    <row r="684" spans="1:26" s="49" customFormat="1" x14ac:dyDescent="0.25">
      <c r="A684" s="73">
        <v>600000290</v>
      </c>
      <c r="B684" s="73">
        <f t="shared" si="30"/>
        <v>600000290</v>
      </c>
      <c r="C684" s="73" t="s">
        <v>17550</v>
      </c>
      <c r="D684" s="68">
        <v>1</v>
      </c>
      <c r="E684" s="48">
        <f t="shared" si="31"/>
        <v>49625063</v>
      </c>
      <c r="F684" s="57" t="s">
        <v>9</v>
      </c>
      <c r="G684" s="57" t="s">
        <v>16967</v>
      </c>
      <c r="H684" s="51">
        <v>25</v>
      </c>
      <c r="I684" s="51" t="s">
        <v>17309</v>
      </c>
      <c r="J684" s="69">
        <v>27.49</v>
      </c>
      <c r="K684" s="69">
        <f t="shared" si="32"/>
        <v>687.25</v>
      </c>
      <c r="L684" s="90">
        <v>25</v>
      </c>
      <c r="M684" s="51">
        <f>VLOOKUP(A:A,'[1]Příloha k protokolu'!$F:$J,5,0)</f>
        <v>0</v>
      </c>
      <c r="N684" s="62" t="s">
        <v>17551</v>
      </c>
      <c r="O684" s="52" t="s">
        <v>17552</v>
      </c>
      <c r="P684" s="52">
        <v>1080</v>
      </c>
      <c r="Q684" s="52">
        <v>16</v>
      </c>
      <c r="R684" s="52" t="s">
        <v>16970</v>
      </c>
      <c r="S684" s="49" t="s">
        <v>21334</v>
      </c>
      <c r="V684" s="50" t="s">
        <v>17314</v>
      </c>
      <c r="W684" s="50" t="s">
        <v>16970</v>
      </c>
      <c r="X684" s="50" t="s">
        <v>14741</v>
      </c>
      <c r="Y684" s="70" t="s">
        <v>17320</v>
      </c>
      <c r="Z684" s="53">
        <v>17000</v>
      </c>
    </row>
    <row r="685" spans="1:26" s="49" customFormat="1" x14ac:dyDescent="0.25">
      <c r="A685" s="73">
        <v>600032272</v>
      </c>
      <c r="B685" s="73">
        <f t="shared" si="30"/>
        <v>600032272</v>
      </c>
      <c r="C685" s="73" t="s">
        <v>16986</v>
      </c>
      <c r="D685" s="68">
        <v>1</v>
      </c>
      <c r="E685" s="48">
        <f t="shared" si="31"/>
        <v>25607341</v>
      </c>
      <c r="F685" s="57" t="s">
        <v>9</v>
      </c>
      <c r="G685" s="57" t="s">
        <v>16967</v>
      </c>
      <c r="H685" s="51">
        <v>475</v>
      </c>
      <c r="I685" s="51" t="s">
        <v>17309</v>
      </c>
      <c r="J685" s="69">
        <v>27.49</v>
      </c>
      <c r="K685" s="69">
        <f t="shared" si="32"/>
        <v>13057.75</v>
      </c>
      <c r="L685" s="90">
        <v>475</v>
      </c>
      <c r="M685" s="51">
        <f>VLOOKUP(A:A,'[1]Příloha k protokolu'!$F:$J,5,0)</f>
        <v>0</v>
      </c>
      <c r="N685" s="62" t="s">
        <v>16987</v>
      </c>
      <c r="O685" s="52" t="s">
        <v>16988</v>
      </c>
      <c r="P685" s="52">
        <v>1603</v>
      </c>
      <c r="Q685" s="52" t="s">
        <v>16989</v>
      </c>
      <c r="R685" s="52" t="s">
        <v>16970</v>
      </c>
      <c r="S685" s="49" t="s">
        <v>21334</v>
      </c>
      <c r="V685" s="50" t="s">
        <v>17314</v>
      </c>
      <c r="W685" s="50" t="s">
        <v>16970</v>
      </c>
      <c r="X685" s="50" t="s">
        <v>14742</v>
      </c>
      <c r="Y685" s="70" t="s">
        <v>17320</v>
      </c>
      <c r="Z685" s="53">
        <v>17000</v>
      </c>
    </row>
    <row r="686" spans="1:26" s="49" customFormat="1" x14ac:dyDescent="0.25">
      <c r="A686" s="73">
        <v>600039307</v>
      </c>
      <c r="B686" s="73">
        <f t="shared" si="30"/>
        <v>600039307</v>
      </c>
      <c r="C686" s="73" t="s">
        <v>16990</v>
      </c>
      <c r="D686" s="68">
        <v>1</v>
      </c>
      <c r="E686" s="48">
        <f t="shared" si="31"/>
        <v>70886253</v>
      </c>
      <c r="F686" s="57" t="s">
        <v>9</v>
      </c>
      <c r="G686" s="57" t="s">
        <v>16967</v>
      </c>
      <c r="H686" s="51">
        <v>25</v>
      </c>
      <c r="I686" s="51" t="s">
        <v>17309</v>
      </c>
      <c r="J686" s="69">
        <v>27.49</v>
      </c>
      <c r="K686" s="69">
        <f t="shared" si="32"/>
        <v>687.25</v>
      </c>
      <c r="L686" s="90">
        <v>25</v>
      </c>
      <c r="M686" s="51">
        <f>VLOOKUP(A:A,'[1]Příloha k protokolu'!$F:$J,5,0)</f>
        <v>0</v>
      </c>
      <c r="N686" s="62" t="s">
        <v>16991</v>
      </c>
      <c r="O686" s="52" t="s">
        <v>99</v>
      </c>
      <c r="P686" s="52">
        <v>37</v>
      </c>
      <c r="Q686" s="52">
        <v>7</v>
      </c>
      <c r="R686" s="52" t="s">
        <v>16970</v>
      </c>
      <c r="S686" s="49" t="s">
        <v>21333</v>
      </c>
      <c r="V686" s="50" t="s">
        <v>17547</v>
      </c>
      <c r="W686" s="50" t="s">
        <v>16970</v>
      </c>
      <c r="X686" s="50" t="s">
        <v>14740</v>
      </c>
      <c r="Y686" s="70" t="s">
        <v>17320</v>
      </c>
      <c r="Z686" s="53">
        <v>17000</v>
      </c>
    </row>
    <row r="687" spans="1:26" s="49" customFormat="1" x14ac:dyDescent="0.25">
      <c r="A687" s="73">
        <v>600039382</v>
      </c>
      <c r="B687" s="73">
        <f t="shared" si="30"/>
        <v>600039382</v>
      </c>
      <c r="C687" s="73" t="s">
        <v>16992</v>
      </c>
      <c r="D687" s="68">
        <v>1</v>
      </c>
      <c r="E687" s="48">
        <f t="shared" si="31"/>
        <v>61389820</v>
      </c>
      <c r="F687" s="57" t="s">
        <v>9</v>
      </c>
      <c r="G687" s="57" t="s">
        <v>16967</v>
      </c>
      <c r="H687" s="51">
        <v>0</v>
      </c>
      <c r="I687" s="51" t="s">
        <v>17320</v>
      </c>
      <c r="J687" s="69">
        <v>27.49</v>
      </c>
      <c r="K687" s="69">
        <f t="shared" si="32"/>
        <v>0</v>
      </c>
      <c r="L687" s="90">
        <v>0</v>
      </c>
      <c r="M687" s="51"/>
      <c r="N687" s="62" t="s">
        <v>16993</v>
      </c>
      <c r="O687" s="52" t="s">
        <v>16994</v>
      </c>
      <c r="P687" s="52">
        <v>164</v>
      </c>
      <c r="Q687" s="52">
        <v>8</v>
      </c>
      <c r="R687" s="52" t="s">
        <v>16970</v>
      </c>
      <c r="S687" s="49" t="s">
        <v>21333</v>
      </c>
      <c r="V687" s="50" t="s">
        <v>17547</v>
      </c>
      <c r="W687" s="50" t="s">
        <v>16970</v>
      </c>
      <c r="X687" s="50" t="s">
        <v>14740</v>
      </c>
      <c r="Y687" s="70">
        <v>44333</v>
      </c>
      <c r="Z687" s="53">
        <v>17000</v>
      </c>
    </row>
    <row r="688" spans="1:26" s="49" customFormat="1" ht="30" x14ac:dyDescent="0.25">
      <c r="A688" s="73">
        <v>600039285</v>
      </c>
      <c r="B688" s="73">
        <f t="shared" si="30"/>
        <v>600039285</v>
      </c>
      <c r="C688" s="73" t="s">
        <v>16995</v>
      </c>
      <c r="D688" s="68">
        <v>1</v>
      </c>
      <c r="E688" s="48">
        <f t="shared" si="31"/>
        <v>49624415</v>
      </c>
      <c r="F688" s="57" t="s">
        <v>9</v>
      </c>
      <c r="G688" s="57" t="s">
        <v>16967</v>
      </c>
      <c r="H688" s="51">
        <v>50</v>
      </c>
      <c r="I688" s="51" t="s">
        <v>17309</v>
      </c>
      <c r="J688" s="69">
        <v>27.49</v>
      </c>
      <c r="K688" s="69">
        <f t="shared" si="32"/>
        <v>1374.5</v>
      </c>
      <c r="L688" s="90">
        <v>50</v>
      </c>
      <c r="M688" s="51">
        <f>VLOOKUP(A:A,'[1]Příloha k protokolu'!$F:$J,5,0)</f>
        <v>0</v>
      </c>
      <c r="N688" s="62" t="s">
        <v>16996</v>
      </c>
      <c r="O688" s="52" t="s">
        <v>16997</v>
      </c>
      <c r="P688" s="52">
        <v>1075</v>
      </c>
      <c r="Q688" s="52">
        <v>3</v>
      </c>
      <c r="R688" s="52" t="s">
        <v>16970</v>
      </c>
      <c r="S688" s="49" t="s">
        <v>21333</v>
      </c>
      <c r="V688" s="50" t="s">
        <v>17547</v>
      </c>
      <c r="W688" s="50" t="s">
        <v>16970</v>
      </c>
      <c r="X688" s="50" t="s">
        <v>14740</v>
      </c>
      <c r="Y688" s="70" t="s">
        <v>17320</v>
      </c>
      <c r="Z688" s="53">
        <v>17000</v>
      </c>
    </row>
    <row r="689" spans="1:26" s="49" customFormat="1" x14ac:dyDescent="0.25">
      <c r="A689" s="73">
        <v>600039323</v>
      </c>
      <c r="B689" s="73">
        <f t="shared" si="30"/>
        <v>600039323</v>
      </c>
      <c r="C689" s="73" t="s">
        <v>16998</v>
      </c>
      <c r="D689" s="68">
        <v>1</v>
      </c>
      <c r="E689" s="48">
        <f t="shared" si="31"/>
        <v>70886733</v>
      </c>
      <c r="F689" s="57" t="s">
        <v>9</v>
      </c>
      <c r="G689" s="57" t="s">
        <v>16967</v>
      </c>
      <c r="H689" s="51">
        <v>50</v>
      </c>
      <c r="I689" s="51" t="s">
        <v>17309</v>
      </c>
      <c r="J689" s="69">
        <v>27.49</v>
      </c>
      <c r="K689" s="69">
        <f t="shared" si="32"/>
        <v>1374.5</v>
      </c>
      <c r="L689" s="90">
        <v>50</v>
      </c>
      <c r="M689" s="51">
        <f>VLOOKUP(A:A,'[1]Příloha k protokolu'!$F:$J,5,0)</f>
        <v>0</v>
      </c>
      <c r="N689" s="62" t="s">
        <v>16999</v>
      </c>
      <c r="O689" s="52" t="s">
        <v>16969</v>
      </c>
      <c r="P689" s="52">
        <v>712</v>
      </c>
      <c r="Q689" s="52" t="s">
        <v>19</v>
      </c>
      <c r="R689" s="52" t="s">
        <v>16970</v>
      </c>
      <c r="S689" s="49" t="s">
        <v>21333</v>
      </c>
      <c r="V689" s="50" t="s">
        <v>17547</v>
      </c>
      <c r="W689" s="50" t="s">
        <v>16970</v>
      </c>
      <c r="X689" s="50" t="s">
        <v>14740</v>
      </c>
      <c r="Y689" s="70" t="s">
        <v>17320</v>
      </c>
      <c r="Z689" s="53">
        <v>17000</v>
      </c>
    </row>
    <row r="690" spans="1:26" s="49" customFormat="1" x14ac:dyDescent="0.25">
      <c r="A690" s="73">
        <v>600039331</v>
      </c>
      <c r="B690" s="73">
        <f t="shared" si="30"/>
        <v>600039331</v>
      </c>
      <c r="C690" s="73" t="s">
        <v>17000</v>
      </c>
      <c r="D690" s="68">
        <v>1</v>
      </c>
      <c r="E690" s="48">
        <f t="shared" si="31"/>
        <v>70886261</v>
      </c>
      <c r="F690" s="57" t="s">
        <v>9</v>
      </c>
      <c r="G690" s="57" t="s">
        <v>16967</v>
      </c>
      <c r="H690" s="51">
        <v>25</v>
      </c>
      <c r="I690" s="51" t="s">
        <v>17309</v>
      </c>
      <c r="J690" s="69">
        <v>27.49</v>
      </c>
      <c r="K690" s="69">
        <f t="shared" si="32"/>
        <v>687.25</v>
      </c>
      <c r="L690" s="90">
        <v>25</v>
      </c>
      <c r="M690" s="51">
        <f>VLOOKUP(A:A,'[1]Příloha k protokolu'!$F:$J,5,0)</f>
        <v>0</v>
      </c>
      <c r="N690" s="62" t="s">
        <v>17001</v>
      </c>
      <c r="O690" s="52" t="s">
        <v>17002</v>
      </c>
      <c r="P690" s="52">
        <v>1277</v>
      </c>
      <c r="Q690" s="52">
        <v>6</v>
      </c>
      <c r="R690" s="52" t="s">
        <v>16970</v>
      </c>
      <c r="S690" s="49" t="s">
        <v>21333</v>
      </c>
      <c r="V690" s="50" t="s">
        <v>17547</v>
      </c>
      <c r="W690" s="50" t="s">
        <v>16970</v>
      </c>
      <c r="X690" s="50" t="s">
        <v>14740</v>
      </c>
      <c r="Y690" s="70" t="s">
        <v>17320</v>
      </c>
      <c r="Z690" s="53">
        <v>17000</v>
      </c>
    </row>
    <row r="691" spans="1:26" s="49" customFormat="1" x14ac:dyDescent="0.25">
      <c r="A691" s="73">
        <v>600039340</v>
      </c>
      <c r="B691" s="73">
        <f t="shared" si="30"/>
        <v>600039340</v>
      </c>
      <c r="C691" s="73" t="s">
        <v>17003</v>
      </c>
      <c r="D691" s="68">
        <v>1</v>
      </c>
      <c r="E691" s="48">
        <f t="shared" si="31"/>
        <v>70997373</v>
      </c>
      <c r="F691" s="57" t="s">
        <v>9</v>
      </c>
      <c r="G691" s="57" t="s">
        <v>16967</v>
      </c>
      <c r="H691" s="51">
        <v>25</v>
      </c>
      <c r="I691" s="51" t="s">
        <v>17309</v>
      </c>
      <c r="J691" s="69">
        <v>27.49</v>
      </c>
      <c r="K691" s="69">
        <f t="shared" si="32"/>
        <v>687.25</v>
      </c>
      <c r="L691" s="90">
        <v>25</v>
      </c>
      <c r="M691" s="51">
        <f>VLOOKUP(A:A,'[1]Příloha k protokolu'!$F:$J,5,0)</f>
        <v>0</v>
      </c>
      <c r="N691" s="62" t="s">
        <v>17004</v>
      </c>
      <c r="O691" s="52" t="s">
        <v>17005</v>
      </c>
      <c r="P691" s="52">
        <v>230</v>
      </c>
      <c r="Q691" s="52">
        <v>30</v>
      </c>
      <c r="R691" s="52" t="s">
        <v>16970</v>
      </c>
      <c r="S691" s="49" t="s">
        <v>21333</v>
      </c>
      <c r="V691" s="50" t="s">
        <v>17547</v>
      </c>
      <c r="W691" s="50" t="s">
        <v>16970</v>
      </c>
      <c r="X691" s="50" t="s">
        <v>14740</v>
      </c>
      <c r="Y691" s="70" t="s">
        <v>17320</v>
      </c>
      <c r="Z691" s="53">
        <v>17100</v>
      </c>
    </row>
    <row r="692" spans="1:26" s="49" customFormat="1" x14ac:dyDescent="0.25">
      <c r="A692" s="73">
        <v>600039366</v>
      </c>
      <c r="B692" s="73">
        <f t="shared" si="30"/>
        <v>600039366</v>
      </c>
      <c r="C692" s="73" t="s">
        <v>17006</v>
      </c>
      <c r="D692" s="68">
        <v>1</v>
      </c>
      <c r="E692" s="48">
        <f t="shared" si="31"/>
        <v>65993896</v>
      </c>
      <c r="F692" s="57" t="s">
        <v>9</v>
      </c>
      <c r="G692" s="57" t="s">
        <v>16967</v>
      </c>
      <c r="H692" s="51">
        <v>100</v>
      </c>
      <c r="I692" s="51" t="s">
        <v>17309</v>
      </c>
      <c r="J692" s="69">
        <v>27.49</v>
      </c>
      <c r="K692" s="69">
        <f t="shared" si="32"/>
        <v>2749</v>
      </c>
      <c r="L692" s="90">
        <v>100</v>
      </c>
      <c r="M692" s="51">
        <f>VLOOKUP(A:A,'[1]Příloha k protokolu'!$F:$J,5,0)</f>
        <v>0</v>
      </c>
      <c r="N692" s="62" t="s">
        <v>17007</v>
      </c>
      <c r="O692" s="52" t="s">
        <v>17008</v>
      </c>
      <c r="P692" s="52">
        <v>1080</v>
      </c>
      <c r="Q692" s="52" t="s">
        <v>100</v>
      </c>
      <c r="R692" s="52" t="s">
        <v>16970</v>
      </c>
      <c r="S692" s="49" t="s">
        <v>21333</v>
      </c>
      <c r="V692" s="50" t="s">
        <v>17547</v>
      </c>
      <c r="W692" s="50" t="s">
        <v>16970</v>
      </c>
      <c r="X692" s="50" t="s">
        <v>14740</v>
      </c>
      <c r="Y692" s="70" t="s">
        <v>17320</v>
      </c>
      <c r="Z692" s="53">
        <v>17000</v>
      </c>
    </row>
    <row r="693" spans="1:26" s="49" customFormat="1" ht="30" x14ac:dyDescent="0.25">
      <c r="A693" s="73">
        <v>600039374</v>
      </c>
      <c r="B693" s="73">
        <f t="shared" si="30"/>
        <v>600039374</v>
      </c>
      <c r="C693" s="73" t="s">
        <v>17009</v>
      </c>
      <c r="D693" s="68">
        <v>1</v>
      </c>
      <c r="E693" s="48">
        <f t="shared" si="31"/>
        <v>60435216</v>
      </c>
      <c r="F693" s="57" t="s">
        <v>9</v>
      </c>
      <c r="G693" s="57" t="s">
        <v>16967</v>
      </c>
      <c r="H693" s="51">
        <v>0</v>
      </c>
      <c r="I693" s="51" t="s">
        <v>17320</v>
      </c>
      <c r="J693" s="69">
        <v>27.49</v>
      </c>
      <c r="K693" s="69">
        <f t="shared" si="32"/>
        <v>0</v>
      </c>
      <c r="L693" s="90">
        <v>0</v>
      </c>
      <c r="M693" s="51"/>
      <c r="N693" s="62" t="s">
        <v>17010</v>
      </c>
      <c r="O693" s="52" t="s">
        <v>17011</v>
      </c>
      <c r="P693" s="52">
        <v>850</v>
      </c>
      <c r="Q693" s="52">
        <v>8</v>
      </c>
      <c r="R693" s="52" t="s">
        <v>16970</v>
      </c>
      <c r="S693" s="49" t="s">
        <v>21333</v>
      </c>
      <c r="V693" s="50" t="s">
        <v>17547</v>
      </c>
      <c r="W693" s="50" t="s">
        <v>16970</v>
      </c>
      <c r="X693" s="50" t="s">
        <v>14740</v>
      </c>
      <c r="Y693" s="70">
        <v>44333</v>
      </c>
      <c r="Z693" s="53">
        <v>17000</v>
      </c>
    </row>
    <row r="694" spans="1:26" s="49" customFormat="1" x14ac:dyDescent="0.25">
      <c r="A694" s="73">
        <v>600039391</v>
      </c>
      <c r="B694" s="73">
        <f t="shared" si="30"/>
        <v>600039391</v>
      </c>
      <c r="C694" s="73" t="s">
        <v>17012</v>
      </c>
      <c r="D694" s="68">
        <v>1</v>
      </c>
      <c r="E694" s="48">
        <f t="shared" si="31"/>
        <v>61389838</v>
      </c>
      <c r="F694" s="57" t="s">
        <v>9</v>
      </c>
      <c r="G694" s="57" t="s">
        <v>16967</v>
      </c>
      <c r="H694" s="51">
        <v>0</v>
      </c>
      <c r="I694" s="51" t="s">
        <v>17320</v>
      </c>
      <c r="J694" s="69">
        <v>27.49</v>
      </c>
      <c r="K694" s="69">
        <f t="shared" si="32"/>
        <v>0</v>
      </c>
      <c r="L694" s="90">
        <v>0</v>
      </c>
      <c r="M694" s="51"/>
      <c r="N694" s="62" t="s">
        <v>17013</v>
      </c>
      <c r="O694" s="52" t="s">
        <v>17014</v>
      </c>
      <c r="P694" s="52">
        <v>990</v>
      </c>
      <c r="Q694" s="52">
        <v>4</v>
      </c>
      <c r="R694" s="52" t="s">
        <v>16970</v>
      </c>
      <c r="S694" s="49" t="s">
        <v>21333</v>
      </c>
      <c r="V694" s="50" t="s">
        <v>17547</v>
      </c>
      <c r="W694" s="50" t="s">
        <v>16970</v>
      </c>
      <c r="X694" s="50" t="s">
        <v>14740</v>
      </c>
      <c r="Y694" s="70">
        <v>44333</v>
      </c>
      <c r="Z694" s="53">
        <v>17000</v>
      </c>
    </row>
    <row r="695" spans="1:26" s="49" customFormat="1" ht="30" x14ac:dyDescent="0.25">
      <c r="A695" s="73">
        <v>600039404</v>
      </c>
      <c r="B695" s="73">
        <f t="shared" si="30"/>
        <v>600039404</v>
      </c>
      <c r="C695" s="73" t="s">
        <v>17015</v>
      </c>
      <c r="D695" s="68">
        <v>1</v>
      </c>
      <c r="E695" s="48">
        <f t="shared" si="31"/>
        <v>62930958</v>
      </c>
      <c r="F695" s="57" t="s">
        <v>9</v>
      </c>
      <c r="G695" s="57" t="s">
        <v>16967</v>
      </c>
      <c r="H695" s="51">
        <v>0</v>
      </c>
      <c r="I695" s="51" t="s">
        <v>17320</v>
      </c>
      <c r="J695" s="69">
        <v>27.49</v>
      </c>
      <c r="K695" s="69">
        <f t="shared" si="32"/>
        <v>0</v>
      </c>
      <c r="L695" s="90">
        <v>0</v>
      </c>
      <c r="M695" s="51"/>
      <c r="N695" s="62" t="s">
        <v>17016</v>
      </c>
      <c r="O695" s="52" t="s">
        <v>17017</v>
      </c>
      <c r="P695" s="52">
        <v>490</v>
      </c>
      <c r="Q695" s="52">
        <v>2</v>
      </c>
      <c r="R695" s="52" t="s">
        <v>16970</v>
      </c>
      <c r="S695" s="49" t="s">
        <v>21333</v>
      </c>
      <c r="V695" s="50" t="s">
        <v>17547</v>
      </c>
      <c r="W695" s="50" t="s">
        <v>16970</v>
      </c>
      <c r="X695" s="50" t="s">
        <v>14740</v>
      </c>
      <c r="Y695" s="70">
        <v>44333</v>
      </c>
      <c r="Z695" s="53">
        <v>17000</v>
      </c>
    </row>
    <row r="696" spans="1:26" s="49" customFormat="1" x14ac:dyDescent="0.25">
      <c r="A696" s="73">
        <v>600039412</v>
      </c>
      <c r="B696" s="73">
        <f t="shared" si="30"/>
        <v>600039412</v>
      </c>
      <c r="C696" s="73" t="s">
        <v>17018</v>
      </c>
      <c r="D696" s="68">
        <v>1</v>
      </c>
      <c r="E696" s="48">
        <f t="shared" si="31"/>
        <v>62930991</v>
      </c>
      <c r="F696" s="57" t="s">
        <v>9</v>
      </c>
      <c r="G696" s="57" t="s">
        <v>16967</v>
      </c>
      <c r="H696" s="51">
        <v>0</v>
      </c>
      <c r="I696" s="51" t="s">
        <v>17320</v>
      </c>
      <c r="J696" s="69">
        <v>27.49</v>
      </c>
      <c r="K696" s="69">
        <f t="shared" si="32"/>
        <v>0</v>
      </c>
      <c r="L696" s="90">
        <v>0</v>
      </c>
      <c r="M696" s="51"/>
      <c r="N696" s="62" t="s">
        <v>17019</v>
      </c>
      <c r="O696" s="52" t="s">
        <v>17020</v>
      </c>
      <c r="P696" s="52">
        <v>790</v>
      </c>
      <c r="Q696" s="52">
        <v>21</v>
      </c>
      <c r="R696" s="52" t="s">
        <v>16970</v>
      </c>
      <c r="S696" s="49" t="s">
        <v>21333</v>
      </c>
      <c r="V696" s="50" t="s">
        <v>17547</v>
      </c>
      <c r="W696" s="50" t="s">
        <v>16970</v>
      </c>
      <c r="X696" s="50" t="s">
        <v>14740</v>
      </c>
      <c r="Y696" s="70">
        <v>44333</v>
      </c>
      <c r="Z696" s="53">
        <v>17000</v>
      </c>
    </row>
    <row r="697" spans="1:26" s="49" customFormat="1" x14ac:dyDescent="0.25">
      <c r="A697" s="73">
        <v>600039439</v>
      </c>
      <c r="B697" s="73">
        <f t="shared" si="30"/>
        <v>600039439</v>
      </c>
      <c r="C697" s="73" t="s">
        <v>17021</v>
      </c>
      <c r="D697" s="68">
        <v>1</v>
      </c>
      <c r="E697" s="48">
        <f t="shared" si="31"/>
        <v>62931016</v>
      </c>
      <c r="F697" s="57" t="s">
        <v>9</v>
      </c>
      <c r="G697" s="57" t="s">
        <v>16967</v>
      </c>
      <c r="H697" s="51">
        <v>0</v>
      </c>
      <c r="I697" s="51" t="s">
        <v>17320</v>
      </c>
      <c r="J697" s="69">
        <v>27.49</v>
      </c>
      <c r="K697" s="69">
        <f t="shared" si="32"/>
        <v>0</v>
      </c>
      <c r="L697" s="90">
        <v>0</v>
      </c>
      <c r="M697" s="51"/>
      <c r="N697" s="62" t="s">
        <v>17022</v>
      </c>
      <c r="O697" s="52" t="s">
        <v>16980</v>
      </c>
      <c r="P697" s="52">
        <v>1275</v>
      </c>
      <c r="Q697" s="52">
        <v>34</v>
      </c>
      <c r="R697" s="52" t="s">
        <v>16970</v>
      </c>
      <c r="S697" s="49" t="s">
        <v>21333</v>
      </c>
      <c r="V697" s="50" t="s">
        <v>17547</v>
      </c>
      <c r="W697" s="50" t="s">
        <v>16970</v>
      </c>
      <c r="X697" s="50" t="s">
        <v>14740</v>
      </c>
      <c r="Y697" s="70">
        <v>44333</v>
      </c>
      <c r="Z697" s="53">
        <v>17000</v>
      </c>
    </row>
    <row r="698" spans="1:26" s="49" customFormat="1" x14ac:dyDescent="0.25">
      <c r="A698" s="73">
        <v>600170012</v>
      </c>
      <c r="B698" s="73">
        <f t="shared" si="30"/>
        <v>600170012</v>
      </c>
      <c r="C698" s="73" t="s">
        <v>17023</v>
      </c>
      <c r="D698" s="68">
        <v>1</v>
      </c>
      <c r="E698" s="48">
        <f t="shared" si="31"/>
        <v>61386626</v>
      </c>
      <c r="F698" s="57" t="s">
        <v>9</v>
      </c>
      <c r="G698" s="57" t="s">
        <v>16967</v>
      </c>
      <c r="H698" s="51">
        <v>825</v>
      </c>
      <c r="I698" s="51" t="s">
        <v>17309</v>
      </c>
      <c r="J698" s="69">
        <v>27.49</v>
      </c>
      <c r="K698" s="69">
        <f t="shared" si="32"/>
        <v>22679.25</v>
      </c>
      <c r="L698" s="90">
        <v>825</v>
      </c>
      <c r="M698" s="51">
        <f>VLOOKUP(A:A,'[1]Příloha k protokolu'!$F:$J,5,0)</f>
        <v>0</v>
      </c>
      <c r="N698" s="62" t="s">
        <v>17024</v>
      </c>
      <c r="O698" s="52" t="s">
        <v>95</v>
      </c>
      <c r="P698" s="52">
        <v>333</v>
      </c>
      <c r="Q698" s="52">
        <v>3</v>
      </c>
      <c r="R698" s="52" t="s">
        <v>16970</v>
      </c>
      <c r="S698" s="49" t="s">
        <v>21333</v>
      </c>
      <c r="V698" s="50" t="s">
        <v>17314</v>
      </c>
      <c r="W698" s="50" t="s">
        <v>16970</v>
      </c>
      <c r="X698" s="50" t="s">
        <v>14738</v>
      </c>
      <c r="Y698" s="70" t="s">
        <v>17320</v>
      </c>
      <c r="Z698" s="53">
        <v>17000</v>
      </c>
    </row>
    <row r="699" spans="1:26" s="49" customFormat="1" x14ac:dyDescent="0.25">
      <c r="A699" s="73">
        <v>600171701</v>
      </c>
      <c r="B699" s="73">
        <f t="shared" si="30"/>
        <v>600171701</v>
      </c>
      <c r="C699" s="73" t="s">
        <v>17025</v>
      </c>
      <c r="D699" s="68">
        <v>1</v>
      </c>
      <c r="E699" s="48">
        <f t="shared" si="31"/>
        <v>61385476</v>
      </c>
      <c r="F699" s="57" t="s">
        <v>9</v>
      </c>
      <c r="G699" s="57" t="s">
        <v>16967</v>
      </c>
      <c r="H699" s="51">
        <v>1025</v>
      </c>
      <c r="I699" s="51" t="s">
        <v>17309</v>
      </c>
      <c r="J699" s="69">
        <v>27.49</v>
      </c>
      <c r="K699" s="69">
        <f t="shared" si="32"/>
        <v>28177.25</v>
      </c>
      <c r="L699" s="90">
        <v>1025</v>
      </c>
      <c r="M699" s="51">
        <f>VLOOKUP(A:A,'[1]Příloha k protokolu'!$F:$J,5,0)</f>
        <v>0</v>
      </c>
      <c r="N699" s="62" t="s">
        <v>17026</v>
      </c>
      <c r="O699" s="52" t="s">
        <v>17027</v>
      </c>
      <c r="P699" s="52">
        <v>1510</v>
      </c>
      <c r="Q699" s="52">
        <v>1</v>
      </c>
      <c r="R699" s="52" t="s">
        <v>16970</v>
      </c>
      <c r="S699" s="49" t="s">
        <v>21333</v>
      </c>
      <c r="V699" s="50" t="s">
        <v>17314</v>
      </c>
      <c r="W699" s="50" t="s">
        <v>16970</v>
      </c>
      <c r="X699" s="50" t="s">
        <v>14738</v>
      </c>
      <c r="Y699" s="70" t="s">
        <v>17320</v>
      </c>
      <c r="Z699" s="53">
        <v>17000</v>
      </c>
    </row>
    <row r="700" spans="1:26" s="49" customFormat="1" ht="30" x14ac:dyDescent="0.25">
      <c r="A700" s="73">
        <v>691008388</v>
      </c>
      <c r="B700" s="73">
        <f t="shared" si="30"/>
        <v>691008388</v>
      </c>
      <c r="C700" s="73" t="s">
        <v>17028</v>
      </c>
      <c r="D700" s="68">
        <v>1</v>
      </c>
      <c r="E700" s="48">
        <f t="shared" si="31"/>
        <v>26987902</v>
      </c>
      <c r="F700" s="57" t="s">
        <v>9</v>
      </c>
      <c r="G700" s="57" t="s">
        <v>16967</v>
      </c>
      <c r="H700" s="51">
        <v>25</v>
      </c>
      <c r="I700" s="51" t="s">
        <v>17309</v>
      </c>
      <c r="J700" s="69">
        <v>27.49</v>
      </c>
      <c r="K700" s="69">
        <f t="shared" si="32"/>
        <v>687.25</v>
      </c>
      <c r="L700" s="90">
        <v>25</v>
      </c>
      <c r="M700" s="51">
        <f>VLOOKUP(A:A,'[1]Příloha k protokolu'!$F:$J,5,0)</f>
        <v>0</v>
      </c>
      <c r="N700" s="62" t="s">
        <v>17029</v>
      </c>
      <c r="O700" s="52" t="s">
        <v>17030</v>
      </c>
      <c r="P700" s="52">
        <v>12</v>
      </c>
      <c r="Q700" s="52">
        <v>2</v>
      </c>
      <c r="R700" s="52" t="s">
        <v>16970</v>
      </c>
      <c r="S700" s="49" t="s">
        <v>21334</v>
      </c>
      <c r="V700" s="50" t="s">
        <v>17314</v>
      </c>
      <c r="W700" s="50" t="s">
        <v>16970</v>
      </c>
      <c r="X700" s="50" t="s">
        <v>14742</v>
      </c>
      <c r="Y700" s="70" t="s">
        <v>17320</v>
      </c>
      <c r="Z700" s="53">
        <v>17100</v>
      </c>
    </row>
    <row r="701" spans="1:26" s="49" customFormat="1" x14ac:dyDescent="0.25">
      <c r="A701" s="73">
        <v>691009112</v>
      </c>
      <c r="B701" s="73">
        <f t="shared" si="30"/>
        <v>691009112</v>
      </c>
      <c r="C701" s="73" t="s">
        <v>17031</v>
      </c>
      <c r="D701" s="68">
        <v>1</v>
      </c>
      <c r="E701" s="48">
        <f t="shared" si="31"/>
        <v>24129801</v>
      </c>
      <c r="F701" s="57" t="s">
        <v>9</v>
      </c>
      <c r="G701" s="57" t="s">
        <v>16967</v>
      </c>
      <c r="H701" s="51">
        <v>250</v>
      </c>
      <c r="I701" s="51" t="s">
        <v>17309</v>
      </c>
      <c r="J701" s="69">
        <v>27.49</v>
      </c>
      <c r="K701" s="69">
        <f t="shared" si="32"/>
        <v>6872.5</v>
      </c>
      <c r="L701" s="90">
        <v>250</v>
      </c>
      <c r="M701" s="51">
        <f>VLOOKUP(A:A,'[1]Příloha k protokolu'!$F:$J,5,0)</f>
        <v>0</v>
      </c>
      <c r="N701" s="62" t="s">
        <v>17032</v>
      </c>
      <c r="O701" s="52" t="s">
        <v>17033</v>
      </c>
      <c r="P701" s="52">
        <v>662</v>
      </c>
      <c r="Q701" s="52">
        <v>22</v>
      </c>
      <c r="R701" s="52" t="s">
        <v>16970</v>
      </c>
      <c r="S701" s="49" t="s">
        <v>21334</v>
      </c>
      <c r="V701" s="50" t="s">
        <v>17314</v>
      </c>
      <c r="W701" s="50" t="s">
        <v>16970</v>
      </c>
      <c r="X701" s="50" t="s">
        <v>14742</v>
      </c>
      <c r="Y701" s="70" t="s">
        <v>17320</v>
      </c>
      <c r="Z701" s="53">
        <v>17000</v>
      </c>
    </row>
    <row r="702" spans="1:26" s="49" customFormat="1" x14ac:dyDescent="0.25">
      <c r="A702" s="73">
        <v>691011265</v>
      </c>
      <c r="B702" s="73">
        <f t="shared" si="30"/>
        <v>691011265</v>
      </c>
      <c r="C702" s="73" t="s">
        <v>17034</v>
      </c>
      <c r="D702" s="68">
        <v>1</v>
      </c>
      <c r="E702" s="48">
        <f t="shared" si="31"/>
        <v>24763616</v>
      </c>
      <c r="F702" s="57" t="s">
        <v>9</v>
      </c>
      <c r="G702" s="57" t="s">
        <v>16967</v>
      </c>
      <c r="H702" s="51">
        <v>25</v>
      </c>
      <c r="I702" s="51" t="s">
        <v>17309</v>
      </c>
      <c r="J702" s="69">
        <v>27.49</v>
      </c>
      <c r="K702" s="69">
        <f t="shared" si="32"/>
        <v>687.25</v>
      </c>
      <c r="L702" s="90">
        <v>25</v>
      </c>
      <c r="M702" s="51">
        <f>VLOOKUP(A:A,'[1]Příloha k protokolu'!$F:$J,5,0)</f>
        <v>0</v>
      </c>
      <c r="N702" s="62" t="s">
        <v>17035</v>
      </c>
      <c r="O702" s="52" t="s">
        <v>97</v>
      </c>
      <c r="P702" s="52">
        <v>587</v>
      </c>
      <c r="Q702" s="52">
        <v>29</v>
      </c>
      <c r="R702" s="52" t="s">
        <v>16970</v>
      </c>
      <c r="S702" s="49" t="s">
        <v>21334</v>
      </c>
      <c r="V702" s="50" t="s">
        <v>17314</v>
      </c>
      <c r="W702" s="50" t="s">
        <v>16970</v>
      </c>
      <c r="X702" s="50" t="s">
        <v>14742</v>
      </c>
      <c r="Y702" s="70" t="s">
        <v>17320</v>
      </c>
      <c r="Z702" s="53">
        <v>17000</v>
      </c>
    </row>
    <row r="703" spans="1:26" s="49" customFormat="1" x14ac:dyDescent="0.25">
      <c r="A703" s="73">
        <v>691013624</v>
      </c>
      <c r="B703" s="73">
        <f t="shared" si="30"/>
        <v>691013624</v>
      </c>
      <c r="C703" s="73" t="s">
        <v>17036</v>
      </c>
      <c r="D703" s="68">
        <v>1</v>
      </c>
      <c r="E703" s="48">
        <f t="shared" si="31"/>
        <v>6458351</v>
      </c>
      <c r="F703" s="57" t="s">
        <v>9</v>
      </c>
      <c r="G703" s="57" t="s">
        <v>16967</v>
      </c>
      <c r="H703" s="51">
        <v>100</v>
      </c>
      <c r="I703" s="51" t="s">
        <v>17309</v>
      </c>
      <c r="J703" s="69">
        <v>27.49</v>
      </c>
      <c r="K703" s="69">
        <f t="shared" si="32"/>
        <v>2749</v>
      </c>
      <c r="L703" s="90">
        <v>100</v>
      </c>
      <c r="M703" s="51">
        <f>VLOOKUP(A:A,'[1]Příloha k protokolu'!$F:$J,5,0)</f>
        <v>0</v>
      </c>
      <c r="N703" s="62" t="s">
        <v>17037</v>
      </c>
      <c r="O703" s="52" t="s">
        <v>98</v>
      </c>
      <c r="P703" s="52">
        <v>459</v>
      </c>
      <c r="Q703" s="52">
        <v>3</v>
      </c>
      <c r="R703" s="52" t="s">
        <v>16970</v>
      </c>
      <c r="S703" s="49" t="s">
        <v>21334</v>
      </c>
      <c r="V703" s="50" t="s">
        <v>17314</v>
      </c>
      <c r="W703" s="50" t="s">
        <v>16970</v>
      </c>
      <c r="X703" s="50" t="s">
        <v>14742</v>
      </c>
      <c r="Y703" s="70" t="s">
        <v>17320</v>
      </c>
      <c r="Z703" s="53">
        <v>17000</v>
      </c>
    </row>
    <row r="704" spans="1:26" s="49" customFormat="1" x14ac:dyDescent="0.25">
      <c r="A704" s="73">
        <v>600021238</v>
      </c>
      <c r="B704" s="73">
        <f t="shared" si="30"/>
        <v>600021238</v>
      </c>
      <c r="C704" s="73" t="s">
        <v>17553</v>
      </c>
      <c r="D704" s="68">
        <v>1</v>
      </c>
      <c r="E704" s="48">
        <f t="shared" si="31"/>
        <v>63830795</v>
      </c>
      <c r="F704" s="57" t="s">
        <v>9</v>
      </c>
      <c r="G704" s="57" t="s">
        <v>17039</v>
      </c>
      <c r="H704" s="51">
        <v>25</v>
      </c>
      <c r="I704" s="51" t="s">
        <v>17309</v>
      </c>
      <c r="J704" s="69">
        <v>27.49</v>
      </c>
      <c r="K704" s="69">
        <f t="shared" si="32"/>
        <v>687.25</v>
      </c>
      <c r="L704" s="90">
        <v>25</v>
      </c>
      <c r="M704" s="51">
        <f>VLOOKUP(A:A,'[1]Příloha k protokolu'!$F:$J,5,0)</f>
        <v>0</v>
      </c>
      <c r="N704" s="62" t="s">
        <v>17554</v>
      </c>
      <c r="O704" s="52" t="s">
        <v>3921</v>
      </c>
      <c r="P704" s="52">
        <v>1606</v>
      </c>
      <c r="Q704" s="52">
        <v>5</v>
      </c>
      <c r="R704" s="52" t="s">
        <v>17042</v>
      </c>
      <c r="S704" s="49" t="s">
        <v>21333</v>
      </c>
      <c r="V704" s="50" t="s">
        <v>17314</v>
      </c>
      <c r="W704" s="50" t="s">
        <v>17042</v>
      </c>
      <c r="X704" s="50" t="s">
        <v>14738</v>
      </c>
      <c r="Y704" s="70" t="s">
        <v>17320</v>
      </c>
      <c r="Z704" s="53">
        <v>18081</v>
      </c>
    </row>
    <row r="705" spans="1:26" s="49" customFormat="1" x14ac:dyDescent="0.25">
      <c r="A705" s="73">
        <v>600021246</v>
      </c>
      <c r="B705" s="73">
        <f t="shared" si="30"/>
        <v>600021246</v>
      </c>
      <c r="C705" s="73" t="s">
        <v>17038</v>
      </c>
      <c r="D705" s="68">
        <v>1</v>
      </c>
      <c r="E705" s="48">
        <f t="shared" si="31"/>
        <v>61387479</v>
      </c>
      <c r="F705" s="57" t="s">
        <v>9</v>
      </c>
      <c r="G705" s="57" t="s">
        <v>17039</v>
      </c>
      <c r="H705" s="51">
        <v>375</v>
      </c>
      <c r="I705" s="51" t="s">
        <v>17309</v>
      </c>
      <c r="J705" s="69">
        <v>27.49</v>
      </c>
      <c r="K705" s="69">
        <f t="shared" si="32"/>
        <v>10308.75</v>
      </c>
      <c r="L705" s="90">
        <v>375</v>
      </c>
      <c r="M705" s="51">
        <f>VLOOKUP(A:A,'[1]Příloha k protokolu'!$F:$J,5,0)</f>
        <v>0</v>
      </c>
      <c r="N705" s="62" t="s">
        <v>17040</v>
      </c>
      <c r="O705" s="52" t="s">
        <v>17041</v>
      </c>
      <c r="P705" s="52">
        <v>399</v>
      </c>
      <c r="Q705" s="52">
        <v>8</v>
      </c>
      <c r="R705" s="52" t="s">
        <v>17042</v>
      </c>
      <c r="S705" s="49" t="s">
        <v>21333</v>
      </c>
      <c r="V705" s="50" t="s">
        <v>17314</v>
      </c>
      <c r="W705" s="50" t="s">
        <v>17042</v>
      </c>
      <c r="X705" s="50" t="s">
        <v>14738</v>
      </c>
      <c r="Y705" s="70" t="s">
        <v>17320</v>
      </c>
      <c r="Z705" s="53">
        <v>18100</v>
      </c>
    </row>
    <row r="706" spans="1:26" s="49" customFormat="1" ht="30" x14ac:dyDescent="0.25">
      <c r="A706" s="73">
        <v>600021254</v>
      </c>
      <c r="B706" s="73">
        <f t="shared" si="30"/>
        <v>600021254</v>
      </c>
      <c r="C706" s="73" t="s">
        <v>17043</v>
      </c>
      <c r="D706" s="68">
        <v>1</v>
      </c>
      <c r="E706" s="48">
        <f t="shared" si="31"/>
        <v>45770301</v>
      </c>
      <c r="F706" s="57" t="s">
        <v>9</v>
      </c>
      <c r="G706" s="57" t="s">
        <v>17039</v>
      </c>
      <c r="H706" s="51">
        <v>350</v>
      </c>
      <c r="I706" s="51" t="s">
        <v>17309</v>
      </c>
      <c r="J706" s="69">
        <v>27.49</v>
      </c>
      <c r="K706" s="69">
        <f t="shared" si="32"/>
        <v>9621.5</v>
      </c>
      <c r="L706" s="90">
        <v>350</v>
      </c>
      <c r="M706" s="51">
        <f>VLOOKUP(A:A,'[1]Příloha k protokolu'!$F:$J,5,0)</f>
        <v>0</v>
      </c>
      <c r="N706" s="62" t="s">
        <v>17044</v>
      </c>
      <c r="O706" s="52" t="s">
        <v>17045</v>
      </c>
      <c r="P706" s="52">
        <v>555</v>
      </c>
      <c r="Q706" s="52">
        <v>1</v>
      </c>
      <c r="R706" s="52" t="s">
        <v>17042</v>
      </c>
      <c r="S706" s="49" t="s">
        <v>21334</v>
      </c>
      <c r="V706" s="50" t="s">
        <v>17314</v>
      </c>
      <c r="W706" s="50" t="s">
        <v>17042</v>
      </c>
      <c r="X706" s="50" t="s">
        <v>14741</v>
      </c>
      <c r="Y706" s="70" t="s">
        <v>17320</v>
      </c>
      <c r="Z706" s="53">
        <v>18100</v>
      </c>
    </row>
    <row r="707" spans="1:26" s="49" customFormat="1" ht="30" x14ac:dyDescent="0.25">
      <c r="A707" s="73">
        <v>600021262</v>
      </c>
      <c r="B707" s="73">
        <f t="shared" si="30"/>
        <v>600021262</v>
      </c>
      <c r="C707" s="73" t="s">
        <v>17046</v>
      </c>
      <c r="D707" s="68">
        <v>1</v>
      </c>
      <c r="E707" s="48">
        <f t="shared" si="31"/>
        <v>70828083</v>
      </c>
      <c r="F707" s="57" t="s">
        <v>9</v>
      </c>
      <c r="G707" s="57" t="s">
        <v>17039</v>
      </c>
      <c r="H707" s="51">
        <v>50</v>
      </c>
      <c r="I707" s="51" t="s">
        <v>17309</v>
      </c>
      <c r="J707" s="69">
        <v>27.49</v>
      </c>
      <c r="K707" s="69">
        <f t="shared" si="32"/>
        <v>1374.5</v>
      </c>
      <c r="L707" s="90">
        <v>125</v>
      </c>
      <c r="M707" s="51">
        <f>VLOOKUP(A:A,'[1]Příloha k protokolu'!$F:$J,5,0)</f>
        <v>75</v>
      </c>
      <c r="N707" s="62" t="s">
        <v>17047</v>
      </c>
      <c r="O707" s="52" t="s">
        <v>101</v>
      </c>
      <c r="P707" s="52">
        <v>91</v>
      </c>
      <c r="Q707" s="52">
        <v>7</v>
      </c>
      <c r="R707" s="52" t="s">
        <v>17042</v>
      </c>
      <c r="S707" s="49" t="s">
        <v>21333</v>
      </c>
      <c r="V707" s="50" t="s">
        <v>17314</v>
      </c>
      <c r="W707" s="50" t="s">
        <v>17042</v>
      </c>
      <c r="X707" s="50" t="s">
        <v>14738</v>
      </c>
      <c r="Y707" s="70" t="s">
        <v>17320</v>
      </c>
      <c r="Z707" s="53">
        <v>18100</v>
      </c>
    </row>
    <row r="708" spans="1:26" s="49" customFormat="1" x14ac:dyDescent="0.25">
      <c r="A708" s="73">
        <v>600039625</v>
      </c>
      <c r="B708" s="73">
        <f t="shared" ref="B708:B771" si="33">A708/1</f>
        <v>600039625</v>
      </c>
      <c r="C708" s="73" t="s">
        <v>17048</v>
      </c>
      <c r="D708" s="68">
        <v>1</v>
      </c>
      <c r="E708" s="48">
        <f t="shared" ref="E708:E771" si="34">C708/1</f>
        <v>70919691</v>
      </c>
      <c r="F708" s="57" t="s">
        <v>9</v>
      </c>
      <c r="G708" s="57" t="s">
        <v>17039</v>
      </c>
      <c r="H708" s="51">
        <v>25</v>
      </c>
      <c r="I708" s="51" t="s">
        <v>17309</v>
      </c>
      <c r="J708" s="69">
        <v>27.49</v>
      </c>
      <c r="K708" s="69">
        <f t="shared" ref="K708:K771" si="35">H708*J708</f>
        <v>687.25</v>
      </c>
      <c r="L708" s="90">
        <v>25</v>
      </c>
      <c r="M708" s="51">
        <f>VLOOKUP(A:A,'[1]Příloha k protokolu'!$F:$J,5,0)</f>
        <v>0</v>
      </c>
      <c r="N708" s="62" t="s">
        <v>17049</v>
      </c>
      <c r="O708" s="52" t="s">
        <v>17050</v>
      </c>
      <c r="P708" s="52">
        <v>462</v>
      </c>
      <c r="Q708" s="52">
        <v>32</v>
      </c>
      <c r="R708" s="52" t="s">
        <v>17042</v>
      </c>
      <c r="S708" s="49" t="s">
        <v>21333</v>
      </c>
      <c r="V708" s="50" t="s">
        <v>17555</v>
      </c>
      <c r="W708" s="50" t="s">
        <v>17042</v>
      </c>
      <c r="X708" s="50" t="s">
        <v>14740</v>
      </c>
      <c r="Y708" s="70" t="s">
        <v>17320</v>
      </c>
      <c r="Z708" s="53">
        <v>18100</v>
      </c>
    </row>
    <row r="709" spans="1:26" s="49" customFormat="1" x14ac:dyDescent="0.25">
      <c r="A709" s="73">
        <v>600039714</v>
      </c>
      <c r="B709" s="73">
        <f t="shared" si="33"/>
        <v>600039714</v>
      </c>
      <c r="C709" s="73" t="s">
        <v>17051</v>
      </c>
      <c r="D709" s="68">
        <v>1</v>
      </c>
      <c r="E709" s="48">
        <f t="shared" si="34"/>
        <v>68402104</v>
      </c>
      <c r="F709" s="57" t="s">
        <v>9</v>
      </c>
      <c r="G709" s="57" t="s">
        <v>17039</v>
      </c>
      <c r="H709" s="51">
        <v>25</v>
      </c>
      <c r="I709" s="51" t="s">
        <v>17309</v>
      </c>
      <c r="J709" s="69">
        <v>27.49</v>
      </c>
      <c r="K709" s="69">
        <f t="shared" si="35"/>
        <v>687.25</v>
      </c>
      <c r="L709" s="90">
        <v>25</v>
      </c>
      <c r="M709" s="51">
        <f>VLOOKUP(A:A,'[1]Příloha k protokolu'!$F:$J,5,0)</f>
        <v>0</v>
      </c>
      <c r="N709" s="62" t="s">
        <v>17052</v>
      </c>
      <c r="O709" s="52" t="s">
        <v>17053</v>
      </c>
      <c r="P709" s="52">
        <v>135</v>
      </c>
      <c r="Q709" s="52" t="s">
        <v>64</v>
      </c>
      <c r="R709" s="52" t="s">
        <v>17042</v>
      </c>
      <c r="S709" s="49" t="s">
        <v>21333</v>
      </c>
      <c r="V709" s="50" t="s">
        <v>17555</v>
      </c>
      <c r="W709" s="50" t="s">
        <v>17042</v>
      </c>
      <c r="X709" s="50" t="s">
        <v>14740</v>
      </c>
      <c r="Y709" s="70" t="s">
        <v>17320</v>
      </c>
      <c r="Z709" s="53">
        <v>18600</v>
      </c>
    </row>
    <row r="710" spans="1:26" s="49" customFormat="1" x14ac:dyDescent="0.25">
      <c r="A710" s="73">
        <v>600006310</v>
      </c>
      <c r="B710" s="73">
        <f t="shared" si="33"/>
        <v>600006310</v>
      </c>
      <c r="C710" s="73" t="s">
        <v>17054</v>
      </c>
      <c r="D710" s="68">
        <v>1</v>
      </c>
      <c r="E710" s="48">
        <f t="shared" si="34"/>
        <v>25108476</v>
      </c>
      <c r="F710" s="57" t="s">
        <v>9</v>
      </c>
      <c r="G710" s="57" t="s">
        <v>17039</v>
      </c>
      <c r="H710" s="51">
        <v>800</v>
      </c>
      <c r="I710" s="51" t="s">
        <v>17309</v>
      </c>
      <c r="J710" s="69">
        <v>27.49</v>
      </c>
      <c r="K710" s="69">
        <f t="shared" si="35"/>
        <v>21992</v>
      </c>
      <c r="L710" s="90">
        <v>800</v>
      </c>
      <c r="M710" s="51">
        <f>VLOOKUP(A:A,'[1]Příloha k protokolu'!$F:$J,5,0)</f>
        <v>0</v>
      </c>
      <c r="N710" s="62" t="s">
        <v>17055</v>
      </c>
      <c r="O710" s="52" t="s">
        <v>17056</v>
      </c>
      <c r="P710" s="52">
        <v>1125</v>
      </c>
      <c r="Q710" s="52">
        <v>4</v>
      </c>
      <c r="R710" s="52" t="s">
        <v>17042</v>
      </c>
      <c r="S710" s="49" t="s">
        <v>21334</v>
      </c>
      <c r="V710" s="50" t="s">
        <v>17314</v>
      </c>
      <c r="W710" s="50" t="s">
        <v>17042</v>
      </c>
      <c r="X710" s="50" t="s">
        <v>14742</v>
      </c>
      <c r="Y710" s="70" t="s">
        <v>17320</v>
      </c>
      <c r="Z710" s="53">
        <v>18200</v>
      </c>
    </row>
    <row r="711" spans="1:26" s="49" customFormat="1" ht="30" x14ac:dyDescent="0.25">
      <c r="A711" s="73">
        <v>600005101</v>
      </c>
      <c r="B711" s="73">
        <f t="shared" si="33"/>
        <v>600005101</v>
      </c>
      <c r="C711" s="73" t="s">
        <v>17057</v>
      </c>
      <c r="D711" s="68">
        <v>1</v>
      </c>
      <c r="E711" s="48">
        <f t="shared" si="34"/>
        <v>639028</v>
      </c>
      <c r="F711" s="57" t="s">
        <v>9</v>
      </c>
      <c r="G711" s="57" t="s">
        <v>17039</v>
      </c>
      <c r="H711" s="51">
        <v>650</v>
      </c>
      <c r="I711" s="51" t="s">
        <v>17309</v>
      </c>
      <c r="J711" s="69">
        <v>27.49</v>
      </c>
      <c r="K711" s="69">
        <f t="shared" si="35"/>
        <v>17868.5</v>
      </c>
      <c r="L711" s="90">
        <v>650</v>
      </c>
      <c r="M711" s="51">
        <f>VLOOKUP(A:A,'[1]Příloha k protokolu'!$F:$J,5,0)</f>
        <v>0</v>
      </c>
      <c r="N711" s="62" t="s">
        <v>17058</v>
      </c>
      <c r="O711" s="52" t="s">
        <v>17059</v>
      </c>
      <c r="P711" s="52">
        <v>225</v>
      </c>
      <c r="Q711" s="52">
        <v>8</v>
      </c>
      <c r="R711" s="52" t="s">
        <v>17042</v>
      </c>
      <c r="S711" s="49" t="s">
        <v>21333</v>
      </c>
      <c r="V711" s="50" t="s">
        <v>17314</v>
      </c>
      <c r="W711" s="50" t="s">
        <v>17042</v>
      </c>
      <c r="X711" s="50" t="s">
        <v>14738</v>
      </c>
      <c r="Y711" s="70" t="s">
        <v>17320</v>
      </c>
      <c r="Z711" s="53">
        <v>18600</v>
      </c>
    </row>
    <row r="712" spans="1:26" s="49" customFormat="1" x14ac:dyDescent="0.25">
      <c r="A712" s="73">
        <v>600005933</v>
      </c>
      <c r="B712" s="73">
        <f t="shared" si="33"/>
        <v>600005933</v>
      </c>
      <c r="C712" s="73" t="s">
        <v>17060</v>
      </c>
      <c r="D712" s="68">
        <v>1</v>
      </c>
      <c r="E712" s="48">
        <f t="shared" si="34"/>
        <v>61387509</v>
      </c>
      <c r="F712" s="57" t="s">
        <v>9</v>
      </c>
      <c r="G712" s="57" t="s">
        <v>17039</v>
      </c>
      <c r="H712" s="51">
        <v>350</v>
      </c>
      <c r="I712" s="51" t="s">
        <v>17309</v>
      </c>
      <c r="J712" s="69">
        <v>27.49</v>
      </c>
      <c r="K712" s="69">
        <f t="shared" si="35"/>
        <v>9621.5</v>
      </c>
      <c r="L712" s="90">
        <v>350</v>
      </c>
      <c r="M712" s="51">
        <f>VLOOKUP(A:A,'[1]Příloha k protokolu'!$F:$J,5,0)</f>
        <v>0</v>
      </c>
      <c r="N712" s="62" t="s">
        <v>17061</v>
      </c>
      <c r="O712" s="52" t="s">
        <v>17062</v>
      </c>
      <c r="P712" s="52">
        <v>1</v>
      </c>
      <c r="Q712" s="52">
        <v>2</v>
      </c>
      <c r="R712" s="52" t="s">
        <v>17042</v>
      </c>
      <c r="S712" s="49" t="s">
        <v>21333</v>
      </c>
      <c r="V712" s="50" t="s">
        <v>17314</v>
      </c>
      <c r="W712" s="50" t="s">
        <v>17042</v>
      </c>
      <c r="X712" s="50" t="s">
        <v>14738</v>
      </c>
      <c r="Y712" s="70" t="s">
        <v>17320</v>
      </c>
      <c r="Z712" s="53">
        <v>18000</v>
      </c>
    </row>
    <row r="713" spans="1:26" s="49" customFormat="1" x14ac:dyDescent="0.25">
      <c r="A713" s="73">
        <v>600005968</v>
      </c>
      <c r="B713" s="73">
        <f t="shared" si="33"/>
        <v>600005968</v>
      </c>
      <c r="C713" s="73" t="s">
        <v>17556</v>
      </c>
      <c r="D713" s="68">
        <v>1</v>
      </c>
      <c r="E713" s="48">
        <f t="shared" si="34"/>
        <v>61389064</v>
      </c>
      <c r="F713" s="57" t="s">
        <v>9</v>
      </c>
      <c r="G713" s="57" t="s">
        <v>17039</v>
      </c>
      <c r="H713" s="51">
        <v>300</v>
      </c>
      <c r="I713" s="51" t="s">
        <v>17309</v>
      </c>
      <c r="J713" s="69">
        <v>27.49</v>
      </c>
      <c r="K713" s="69">
        <f t="shared" si="35"/>
        <v>8247</v>
      </c>
      <c r="L713" s="90">
        <v>300</v>
      </c>
      <c r="M713" s="51">
        <f>VLOOKUP(A:A,'[1]Příloha k protokolu'!$F:$J,5,0)</f>
        <v>0</v>
      </c>
      <c r="N713" s="62" t="s">
        <v>17557</v>
      </c>
      <c r="O713" s="52" t="s">
        <v>17558</v>
      </c>
      <c r="P713" s="52">
        <v>273</v>
      </c>
      <c r="Q713" s="52">
        <v>25</v>
      </c>
      <c r="R713" s="52" t="s">
        <v>17042</v>
      </c>
      <c r="S713" s="49" t="s">
        <v>21333</v>
      </c>
      <c r="V713" s="50" t="s">
        <v>17314</v>
      </c>
      <c r="W713" s="50" t="s">
        <v>17042</v>
      </c>
      <c r="X713" s="50" t="s">
        <v>14738</v>
      </c>
      <c r="Y713" s="70" t="s">
        <v>17320</v>
      </c>
      <c r="Z713" s="53">
        <v>18600</v>
      </c>
    </row>
    <row r="714" spans="1:26" s="49" customFormat="1" ht="30" x14ac:dyDescent="0.25">
      <c r="A714" s="73">
        <v>600005976</v>
      </c>
      <c r="B714" s="73">
        <f t="shared" si="33"/>
        <v>600005976</v>
      </c>
      <c r="C714" s="73" t="s">
        <v>17063</v>
      </c>
      <c r="D714" s="68">
        <v>1</v>
      </c>
      <c r="E714" s="48">
        <f t="shared" si="34"/>
        <v>61388548</v>
      </c>
      <c r="F714" s="57" t="s">
        <v>9</v>
      </c>
      <c r="G714" s="57" t="s">
        <v>17039</v>
      </c>
      <c r="H714" s="51">
        <v>850</v>
      </c>
      <c r="I714" s="51" t="s">
        <v>17309</v>
      </c>
      <c r="J714" s="69">
        <v>27.49</v>
      </c>
      <c r="K714" s="69">
        <f t="shared" si="35"/>
        <v>23366.5</v>
      </c>
      <c r="L714" s="90">
        <v>850</v>
      </c>
      <c r="M714" s="51">
        <f>VLOOKUP(A:A,'[1]Příloha k protokolu'!$F:$J,5,0)</f>
        <v>0</v>
      </c>
      <c r="N714" s="62" t="s">
        <v>17064</v>
      </c>
      <c r="O714" s="52" t="s">
        <v>102</v>
      </c>
      <c r="P714" s="52">
        <v>271</v>
      </c>
      <c r="Q714" s="52">
        <v>5</v>
      </c>
      <c r="R714" s="52" t="s">
        <v>17042</v>
      </c>
      <c r="S714" s="49" t="s">
        <v>21333</v>
      </c>
      <c r="V714" s="50" t="s">
        <v>17314</v>
      </c>
      <c r="W714" s="50" t="s">
        <v>17042</v>
      </c>
      <c r="X714" s="50" t="s">
        <v>14738</v>
      </c>
      <c r="Y714" s="70" t="s">
        <v>17320</v>
      </c>
      <c r="Z714" s="53">
        <v>18600</v>
      </c>
    </row>
    <row r="715" spans="1:26" s="49" customFormat="1" x14ac:dyDescent="0.25">
      <c r="A715" s="73">
        <v>600005992</v>
      </c>
      <c r="B715" s="73">
        <f t="shared" si="33"/>
        <v>600005992</v>
      </c>
      <c r="C715" s="73" t="s">
        <v>17065</v>
      </c>
      <c r="D715" s="68">
        <v>1</v>
      </c>
      <c r="E715" s="48">
        <f t="shared" si="34"/>
        <v>60460784</v>
      </c>
      <c r="F715" s="57" t="s">
        <v>9</v>
      </c>
      <c r="G715" s="57" t="s">
        <v>17039</v>
      </c>
      <c r="H715" s="51">
        <v>825</v>
      </c>
      <c r="I715" s="51" t="s">
        <v>17309</v>
      </c>
      <c r="J715" s="69">
        <v>27.49</v>
      </c>
      <c r="K715" s="69">
        <f t="shared" si="35"/>
        <v>22679.25</v>
      </c>
      <c r="L715" s="90">
        <v>825</v>
      </c>
      <c r="M715" s="51">
        <f>VLOOKUP(A:A,'[1]Příloha k protokolu'!$F:$J,5,0)</f>
        <v>0</v>
      </c>
      <c r="N715" s="62" t="s">
        <v>17066</v>
      </c>
      <c r="O715" s="52" t="s">
        <v>101</v>
      </c>
      <c r="P715" s="52">
        <v>400</v>
      </c>
      <c r="Q715" s="52">
        <v>12</v>
      </c>
      <c r="R715" s="52" t="s">
        <v>17042</v>
      </c>
      <c r="S715" s="49" t="s">
        <v>21333</v>
      </c>
      <c r="V715" s="50" t="s">
        <v>17314</v>
      </c>
      <c r="W715" s="50" t="s">
        <v>17042</v>
      </c>
      <c r="X715" s="50" t="s">
        <v>14738</v>
      </c>
      <c r="Y715" s="70" t="s">
        <v>17320</v>
      </c>
      <c r="Z715" s="53">
        <v>18100</v>
      </c>
    </row>
    <row r="716" spans="1:26" s="49" customFormat="1" x14ac:dyDescent="0.25">
      <c r="A716" s="73">
        <v>600006000</v>
      </c>
      <c r="B716" s="73">
        <f t="shared" si="33"/>
        <v>600006000</v>
      </c>
      <c r="C716" s="73" t="s">
        <v>17559</v>
      </c>
      <c r="D716" s="68">
        <v>1</v>
      </c>
      <c r="E716" s="48">
        <f t="shared" si="34"/>
        <v>26190508</v>
      </c>
      <c r="F716" s="57" t="s">
        <v>9</v>
      </c>
      <c r="G716" s="57" t="s">
        <v>17039</v>
      </c>
      <c r="H716" s="51">
        <v>50</v>
      </c>
      <c r="I716" s="51" t="s">
        <v>17309</v>
      </c>
      <c r="J716" s="69">
        <v>27.49</v>
      </c>
      <c r="K716" s="69">
        <f t="shared" si="35"/>
        <v>1374.5</v>
      </c>
      <c r="L716" s="90">
        <v>50</v>
      </c>
      <c r="M716" s="51">
        <f>VLOOKUP(A:A,'[1]Příloha k protokolu'!$F:$J,5,0)</f>
        <v>0</v>
      </c>
      <c r="N716" s="62" t="s">
        <v>17560</v>
      </c>
      <c r="O716" s="52" t="s">
        <v>103</v>
      </c>
      <c r="P716" s="52">
        <v>345</v>
      </c>
      <c r="Q716" s="52">
        <v>4</v>
      </c>
      <c r="R716" s="52" t="s">
        <v>17042</v>
      </c>
      <c r="S716" s="49" t="s">
        <v>21334</v>
      </c>
      <c r="V716" s="50" t="s">
        <v>17314</v>
      </c>
      <c r="W716" s="50" t="s">
        <v>17042</v>
      </c>
      <c r="X716" s="50" t="s">
        <v>14742</v>
      </c>
      <c r="Y716" s="70" t="s">
        <v>17320</v>
      </c>
      <c r="Z716" s="53">
        <v>18600</v>
      </c>
    </row>
    <row r="717" spans="1:26" s="49" customFormat="1" x14ac:dyDescent="0.25">
      <c r="A717" s="73">
        <v>600006018</v>
      </c>
      <c r="B717" s="73">
        <f t="shared" si="33"/>
        <v>600006018</v>
      </c>
      <c r="C717" s="73" t="s">
        <v>17067</v>
      </c>
      <c r="D717" s="68">
        <v>1</v>
      </c>
      <c r="E717" s="48">
        <f t="shared" si="34"/>
        <v>25698117</v>
      </c>
      <c r="F717" s="57" t="s">
        <v>9</v>
      </c>
      <c r="G717" s="57" t="s">
        <v>17039</v>
      </c>
      <c r="H717" s="51">
        <v>0</v>
      </c>
      <c r="I717" s="51" t="s">
        <v>17320</v>
      </c>
      <c r="J717" s="69">
        <v>27.49</v>
      </c>
      <c r="K717" s="69">
        <f t="shared" si="35"/>
        <v>0</v>
      </c>
      <c r="L717" s="90">
        <v>0</v>
      </c>
      <c r="M717" s="51"/>
      <c r="N717" s="62" t="s">
        <v>17068</v>
      </c>
      <c r="O717" s="52" t="s">
        <v>17069</v>
      </c>
      <c r="P717" s="52">
        <v>517</v>
      </c>
      <c r="Q717" s="52">
        <v>3</v>
      </c>
      <c r="R717" s="52" t="s">
        <v>17042</v>
      </c>
      <c r="S717" s="49" t="s">
        <v>21334</v>
      </c>
      <c r="V717" s="50" t="s">
        <v>17314</v>
      </c>
      <c r="W717" s="50" t="s">
        <v>17042</v>
      </c>
      <c r="X717" s="50" t="s">
        <v>14742</v>
      </c>
      <c r="Y717" s="70">
        <v>44340</v>
      </c>
      <c r="Z717" s="53">
        <v>18000</v>
      </c>
    </row>
    <row r="718" spans="1:26" s="49" customFormat="1" x14ac:dyDescent="0.25">
      <c r="A718" s="73">
        <v>600006026</v>
      </c>
      <c r="B718" s="73">
        <f t="shared" si="33"/>
        <v>600006026</v>
      </c>
      <c r="C718" s="73" t="s">
        <v>17070</v>
      </c>
      <c r="D718" s="68">
        <v>1</v>
      </c>
      <c r="E718" s="48">
        <f t="shared" si="34"/>
        <v>25116509</v>
      </c>
      <c r="F718" s="57" t="s">
        <v>9</v>
      </c>
      <c r="G718" s="57" t="s">
        <v>17039</v>
      </c>
      <c r="H718" s="51">
        <v>125</v>
      </c>
      <c r="I718" s="51" t="s">
        <v>17309</v>
      </c>
      <c r="J718" s="69">
        <v>27.49</v>
      </c>
      <c r="K718" s="69">
        <f t="shared" si="35"/>
        <v>3436.25</v>
      </c>
      <c r="L718" s="90">
        <v>125</v>
      </c>
      <c r="M718" s="51">
        <f>VLOOKUP(A:A,'[1]Příloha k protokolu'!$F:$J,5,0)</f>
        <v>0</v>
      </c>
      <c r="N718" s="62" t="s">
        <v>17071</v>
      </c>
      <c r="O718" s="52" t="s">
        <v>17072</v>
      </c>
      <c r="P718" s="52">
        <v>599</v>
      </c>
      <c r="Q718" s="52" t="s">
        <v>19</v>
      </c>
      <c r="R718" s="52" t="s">
        <v>17042</v>
      </c>
      <c r="S718" s="49" t="s">
        <v>21334</v>
      </c>
      <c r="V718" s="50" t="s">
        <v>17314</v>
      </c>
      <c r="W718" s="50" t="s">
        <v>17042</v>
      </c>
      <c r="X718" s="50" t="s">
        <v>14742</v>
      </c>
      <c r="Y718" s="70" t="s">
        <v>17320</v>
      </c>
      <c r="Z718" s="53">
        <v>18100</v>
      </c>
    </row>
    <row r="719" spans="1:26" s="49" customFormat="1" x14ac:dyDescent="0.25">
      <c r="A719" s="73">
        <v>600006034</v>
      </c>
      <c r="B719" s="73">
        <f t="shared" si="33"/>
        <v>600006034</v>
      </c>
      <c r="C719" s="73" t="s">
        <v>17073</v>
      </c>
      <c r="D719" s="68">
        <v>1</v>
      </c>
      <c r="E719" s="48">
        <f t="shared" si="34"/>
        <v>25098250</v>
      </c>
      <c r="F719" s="57" t="s">
        <v>9</v>
      </c>
      <c r="G719" s="57" t="s">
        <v>17039</v>
      </c>
      <c r="H719" s="51">
        <v>400</v>
      </c>
      <c r="I719" s="51" t="s">
        <v>17309</v>
      </c>
      <c r="J719" s="69">
        <v>27.49</v>
      </c>
      <c r="K719" s="69">
        <f t="shared" si="35"/>
        <v>10996</v>
      </c>
      <c r="L719" s="90">
        <v>400</v>
      </c>
      <c r="M719" s="51">
        <f>VLOOKUP(A:A,'[1]Příloha k protokolu'!$F:$J,5,0)</f>
        <v>0</v>
      </c>
      <c r="N719" s="62" t="s">
        <v>17074</v>
      </c>
      <c r="O719" s="52" t="s">
        <v>17072</v>
      </c>
      <c r="P719" s="52">
        <v>599</v>
      </c>
      <c r="Q719" s="52" t="s">
        <v>19</v>
      </c>
      <c r="R719" s="52" t="s">
        <v>17042</v>
      </c>
      <c r="S719" s="49" t="s">
        <v>21334</v>
      </c>
      <c r="V719" s="50" t="s">
        <v>17314</v>
      </c>
      <c r="W719" s="50" t="s">
        <v>17042</v>
      </c>
      <c r="X719" s="50" t="s">
        <v>14742</v>
      </c>
      <c r="Y719" s="70" t="s">
        <v>17320</v>
      </c>
      <c r="Z719" s="53">
        <v>18100</v>
      </c>
    </row>
    <row r="720" spans="1:26" s="49" customFormat="1" x14ac:dyDescent="0.25">
      <c r="A720" s="73">
        <v>600006042</v>
      </c>
      <c r="B720" s="73">
        <f t="shared" si="33"/>
        <v>600006042</v>
      </c>
      <c r="C720" s="73" t="s">
        <v>17561</v>
      </c>
      <c r="D720" s="68">
        <v>1</v>
      </c>
      <c r="E720" s="48">
        <f t="shared" si="34"/>
        <v>45796955</v>
      </c>
      <c r="F720" s="57" t="s">
        <v>9</v>
      </c>
      <c r="G720" s="57" t="s">
        <v>17039</v>
      </c>
      <c r="H720" s="51">
        <v>575</v>
      </c>
      <c r="I720" s="51" t="s">
        <v>17309</v>
      </c>
      <c r="J720" s="69">
        <v>27.49</v>
      </c>
      <c r="K720" s="69">
        <f t="shared" si="35"/>
        <v>15806.75</v>
      </c>
      <c r="L720" s="90">
        <v>575</v>
      </c>
      <c r="M720" s="51">
        <f>VLOOKUP(A:A,'[1]Příloha k protokolu'!$F:$J,5,0)</f>
        <v>0</v>
      </c>
      <c r="N720" s="62" t="s">
        <v>17562</v>
      </c>
      <c r="O720" s="52" t="s">
        <v>17563</v>
      </c>
      <c r="P720" s="52">
        <v>111</v>
      </c>
      <c r="Q720" s="52">
        <v>7</v>
      </c>
      <c r="R720" s="52" t="s">
        <v>17042</v>
      </c>
      <c r="S720" s="49" t="s">
        <v>21334</v>
      </c>
      <c r="V720" s="50" t="s">
        <v>17314</v>
      </c>
      <c r="W720" s="50" t="s">
        <v>17042</v>
      </c>
      <c r="X720" s="50" t="s">
        <v>14742</v>
      </c>
      <c r="Y720" s="70" t="s">
        <v>17320</v>
      </c>
      <c r="Z720" s="53">
        <v>18200</v>
      </c>
    </row>
    <row r="721" spans="1:26" s="49" customFormat="1" ht="30" x14ac:dyDescent="0.25">
      <c r="A721" s="73">
        <v>600006051</v>
      </c>
      <c r="B721" s="73">
        <f t="shared" si="33"/>
        <v>600006051</v>
      </c>
      <c r="C721" s="73" t="s">
        <v>17075</v>
      </c>
      <c r="D721" s="68">
        <v>1</v>
      </c>
      <c r="E721" s="48">
        <f t="shared" si="34"/>
        <v>25109138</v>
      </c>
      <c r="F721" s="57" t="s">
        <v>9</v>
      </c>
      <c r="G721" s="57" t="s">
        <v>17039</v>
      </c>
      <c r="H721" s="51">
        <v>0</v>
      </c>
      <c r="I721" s="51" t="s">
        <v>17320</v>
      </c>
      <c r="J721" s="69">
        <v>27.49</v>
      </c>
      <c r="K721" s="69">
        <f t="shared" si="35"/>
        <v>0</v>
      </c>
      <c r="L721" s="90">
        <v>0</v>
      </c>
      <c r="M721" s="51"/>
      <c r="N721" s="62" t="s">
        <v>17076</v>
      </c>
      <c r="O721" s="52" t="s">
        <v>17077</v>
      </c>
      <c r="P721" s="52">
        <v>1281</v>
      </c>
      <c r="Q721" s="52">
        <v>11</v>
      </c>
      <c r="R721" s="52" t="s">
        <v>17042</v>
      </c>
      <c r="S721" s="49" t="s">
        <v>21334</v>
      </c>
      <c r="V721" s="50" t="s">
        <v>17314</v>
      </c>
      <c r="W721" s="50" t="s">
        <v>17042</v>
      </c>
      <c r="X721" s="50" t="s">
        <v>14742</v>
      </c>
      <c r="Y721" s="70">
        <v>44340</v>
      </c>
      <c r="Z721" s="53">
        <v>18200</v>
      </c>
    </row>
    <row r="722" spans="1:26" s="49" customFormat="1" x14ac:dyDescent="0.25">
      <c r="A722" s="73">
        <v>600006077</v>
      </c>
      <c r="B722" s="73">
        <f t="shared" si="33"/>
        <v>600006077</v>
      </c>
      <c r="C722" s="73" t="s">
        <v>17078</v>
      </c>
      <c r="D722" s="68">
        <v>1</v>
      </c>
      <c r="E722" s="48">
        <f t="shared" si="34"/>
        <v>48551694</v>
      </c>
      <c r="F722" s="57" t="s">
        <v>9</v>
      </c>
      <c r="G722" s="57" t="s">
        <v>17039</v>
      </c>
      <c r="H722" s="51">
        <v>125</v>
      </c>
      <c r="I722" s="51" t="s">
        <v>17309</v>
      </c>
      <c r="J722" s="69">
        <v>27.49</v>
      </c>
      <c r="K722" s="69">
        <f t="shared" si="35"/>
        <v>3436.25</v>
      </c>
      <c r="L722" s="90">
        <v>125</v>
      </c>
      <c r="M722" s="51">
        <f>VLOOKUP(A:A,'[1]Příloha k protokolu'!$F:$J,5,0)</f>
        <v>0</v>
      </c>
      <c r="N722" s="62" t="s">
        <v>17079</v>
      </c>
      <c r="O722" s="52" t="s">
        <v>104</v>
      </c>
      <c r="P722" s="52">
        <v>15</v>
      </c>
      <c r="Q722" s="52">
        <v>12</v>
      </c>
      <c r="R722" s="52" t="s">
        <v>17042</v>
      </c>
      <c r="S722" s="49" t="s">
        <v>21334</v>
      </c>
      <c r="V722" s="50" t="s">
        <v>17314</v>
      </c>
      <c r="W722" s="50" t="s">
        <v>17042</v>
      </c>
      <c r="X722" s="50" t="s">
        <v>14741</v>
      </c>
      <c r="Y722" s="70" t="s">
        <v>17320</v>
      </c>
      <c r="Z722" s="53">
        <v>18600</v>
      </c>
    </row>
    <row r="723" spans="1:26" s="49" customFormat="1" x14ac:dyDescent="0.25">
      <c r="A723" s="73">
        <v>600000303</v>
      </c>
      <c r="B723" s="73">
        <f t="shared" si="33"/>
        <v>600000303</v>
      </c>
      <c r="C723" s="73" t="s">
        <v>17080</v>
      </c>
      <c r="D723" s="68">
        <v>1</v>
      </c>
      <c r="E723" s="48">
        <f t="shared" si="34"/>
        <v>60447338</v>
      </c>
      <c r="F723" s="57" t="s">
        <v>9</v>
      </c>
      <c r="G723" s="57" t="s">
        <v>17039</v>
      </c>
      <c r="H723" s="51">
        <v>0</v>
      </c>
      <c r="I723" s="51" t="s">
        <v>17309</v>
      </c>
      <c r="J723" s="69">
        <v>27.49</v>
      </c>
      <c r="K723" s="69">
        <f t="shared" si="35"/>
        <v>0</v>
      </c>
      <c r="L723" s="90">
        <v>25</v>
      </c>
      <c r="M723" s="51">
        <f>VLOOKUP(A:A,'[1]Příloha k protokolu'!$F:$J,5,0)</f>
        <v>25</v>
      </c>
      <c r="N723" s="62" t="s">
        <v>17081</v>
      </c>
      <c r="O723" s="52" t="s">
        <v>104</v>
      </c>
      <c r="P723" s="52">
        <v>15</v>
      </c>
      <c r="Q723" s="52">
        <v>12</v>
      </c>
      <c r="R723" s="52" t="s">
        <v>17042</v>
      </c>
      <c r="S723" s="49" t="s">
        <v>21334</v>
      </c>
      <c r="V723" s="50" t="s">
        <v>17314</v>
      </c>
      <c r="W723" s="50" t="s">
        <v>17042</v>
      </c>
      <c r="X723" s="50" t="s">
        <v>14741</v>
      </c>
      <c r="Y723" s="70" t="s">
        <v>17320</v>
      </c>
      <c r="Z723" s="53">
        <v>18600</v>
      </c>
    </row>
    <row r="724" spans="1:26" s="49" customFormat="1" x14ac:dyDescent="0.25">
      <c r="A724" s="73">
        <v>600039501</v>
      </c>
      <c r="B724" s="73">
        <f t="shared" si="33"/>
        <v>600039501</v>
      </c>
      <c r="C724" s="73" t="s">
        <v>17082</v>
      </c>
      <c r="D724" s="68">
        <v>1</v>
      </c>
      <c r="E724" s="48">
        <f t="shared" si="34"/>
        <v>70919674</v>
      </c>
      <c r="F724" s="57" t="s">
        <v>9</v>
      </c>
      <c r="G724" s="57" t="s">
        <v>17039</v>
      </c>
      <c r="H724" s="51">
        <v>50</v>
      </c>
      <c r="I724" s="51" t="s">
        <v>17309</v>
      </c>
      <c r="J724" s="69">
        <v>27.49</v>
      </c>
      <c r="K724" s="69">
        <f t="shared" si="35"/>
        <v>1374.5</v>
      </c>
      <c r="L724" s="90">
        <v>50</v>
      </c>
      <c r="M724" s="51">
        <f>VLOOKUP(A:A,'[1]Příloha k protokolu'!$F:$J,5,0)</f>
        <v>0</v>
      </c>
      <c r="N724" s="62" t="s">
        <v>17083</v>
      </c>
      <c r="O724" s="52" t="s">
        <v>17084</v>
      </c>
      <c r="P724" s="52">
        <v>1677</v>
      </c>
      <c r="Q724" s="52">
        <v>20</v>
      </c>
      <c r="R724" s="52" t="s">
        <v>17042</v>
      </c>
      <c r="S724" s="49" t="s">
        <v>21333</v>
      </c>
      <c r="V724" s="50" t="s">
        <v>17555</v>
      </c>
      <c r="W724" s="50" t="s">
        <v>17042</v>
      </c>
      <c r="X724" s="50" t="s">
        <v>14740</v>
      </c>
      <c r="Y724" s="70" t="s">
        <v>17320</v>
      </c>
      <c r="Z724" s="53">
        <v>18200</v>
      </c>
    </row>
    <row r="725" spans="1:26" s="49" customFormat="1" x14ac:dyDescent="0.25">
      <c r="A725" s="73">
        <v>600039528</v>
      </c>
      <c r="B725" s="73">
        <f t="shared" si="33"/>
        <v>600039528</v>
      </c>
      <c r="C725" s="73" t="s">
        <v>17085</v>
      </c>
      <c r="D725" s="68">
        <v>1</v>
      </c>
      <c r="E725" s="48">
        <f t="shared" si="34"/>
        <v>70919623</v>
      </c>
      <c r="F725" s="57" t="s">
        <v>9</v>
      </c>
      <c r="G725" s="57" t="s">
        <v>17039</v>
      </c>
      <c r="H725" s="51">
        <v>50</v>
      </c>
      <c r="I725" s="51" t="s">
        <v>17309</v>
      </c>
      <c r="J725" s="69">
        <v>27.49</v>
      </c>
      <c r="K725" s="69">
        <f t="shared" si="35"/>
        <v>1374.5</v>
      </c>
      <c r="L725" s="90">
        <v>50</v>
      </c>
      <c r="M725" s="51">
        <f>VLOOKUP(A:A,'[1]Příloha k protokolu'!$F:$J,5,0)</f>
        <v>0</v>
      </c>
      <c r="N725" s="62" t="s">
        <v>17086</v>
      </c>
      <c r="O725" s="52" t="s">
        <v>17087</v>
      </c>
      <c r="P725" s="52">
        <v>30</v>
      </c>
      <c r="Q725" s="52">
        <v>3</v>
      </c>
      <c r="R725" s="52" t="s">
        <v>17042</v>
      </c>
      <c r="S725" s="49" t="s">
        <v>21333</v>
      </c>
      <c r="V725" s="50" t="s">
        <v>17555</v>
      </c>
      <c r="W725" s="50" t="s">
        <v>17042</v>
      </c>
      <c r="X725" s="50" t="s">
        <v>14740</v>
      </c>
      <c r="Y725" s="70" t="s">
        <v>17320</v>
      </c>
      <c r="Z725" s="53">
        <v>18000</v>
      </c>
    </row>
    <row r="726" spans="1:26" s="49" customFormat="1" x14ac:dyDescent="0.25">
      <c r="A726" s="73">
        <v>600039552</v>
      </c>
      <c r="B726" s="73">
        <f t="shared" si="33"/>
        <v>600039552</v>
      </c>
      <c r="C726" s="73" t="s">
        <v>17088</v>
      </c>
      <c r="D726" s="68">
        <v>1</v>
      </c>
      <c r="E726" s="48">
        <f t="shared" si="34"/>
        <v>70919721</v>
      </c>
      <c r="F726" s="57" t="s">
        <v>9</v>
      </c>
      <c r="G726" s="57" t="s">
        <v>17039</v>
      </c>
      <c r="H726" s="51">
        <v>0</v>
      </c>
      <c r="I726" s="51" t="s">
        <v>17309</v>
      </c>
      <c r="J726" s="69">
        <v>27.49</v>
      </c>
      <c r="K726" s="69">
        <f t="shared" si="35"/>
        <v>0</v>
      </c>
      <c r="L726" s="90">
        <v>50</v>
      </c>
      <c r="M726" s="51">
        <f>VLOOKUP(A:A,'[1]Příloha k protokolu'!$F:$J,5,0)</f>
        <v>50</v>
      </c>
      <c r="N726" s="62" t="s">
        <v>17089</v>
      </c>
      <c r="O726" s="52" t="s">
        <v>17041</v>
      </c>
      <c r="P726" s="52">
        <v>398</v>
      </c>
      <c r="Q726" s="52">
        <v>6</v>
      </c>
      <c r="R726" s="52" t="s">
        <v>17042</v>
      </c>
      <c r="S726" s="49" t="s">
        <v>21333</v>
      </c>
      <c r="V726" s="50" t="s">
        <v>17555</v>
      </c>
      <c r="W726" s="50" t="s">
        <v>17042</v>
      </c>
      <c r="X726" s="50" t="s">
        <v>14740</v>
      </c>
      <c r="Y726" s="70" t="s">
        <v>17320</v>
      </c>
      <c r="Z726" s="53">
        <v>18100</v>
      </c>
    </row>
    <row r="727" spans="1:26" s="49" customFormat="1" x14ac:dyDescent="0.25">
      <c r="A727" s="73">
        <v>600039587</v>
      </c>
      <c r="B727" s="73">
        <f t="shared" si="33"/>
        <v>600039587</v>
      </c>
      <c r="C727" s="73" t="s">
        <v>17564</v>
      </c>
      <c r="D727" s="68">
        <v>1</v>
      </c>
      <c r="E727" s="48">
        <f t="shared" si="34"/>
        <v>70919747</v>
      </c>
      <c r="F727" s="57" t="s">
        <v>9</v>
      </c>
      <c r="G727" s="57" t="s">
        <v>17039</v>
      </c>
      <c r="H727" s="51">
        <v>25</v>
      </c>
      <c r="I727" s="51" t="s">
        <v>17309</v>
      </c>
      <c r="J727" s="69">
        <v>27.49</v>
      </c>
      <c r="K727" s="69">
        <f t="shared" si="35"/>
        <v>687.25</v>
      </c>
      <c r="L727" s="90">
        <v>25</v>
      </c>
      <c r="M727" s="51">
        <f>VLOOKUP(A:A,'[1]Příloha k protokolu'!$F:$J,5,0)</f>
        <v>0</v>
      </c>
      <c r="N727" s="62" t="s">
        <v>17565</v>
      </c>
      <c r="O727" s="52" t="s">
        <v>17566</v>
      </c>
      <c r="P727" s="52">
        <v>350</v>
      </c>
      <c r="Q727" s="52">
        <v>2</v>
      </c>
      <c r="R727" s="52" t="s">
        <v>17042</v>
      </c>
      <c r="S727" s="49" t="s">
        <v>21333</v>
      </c>
      <c r="V727" s="50" t="s">
        <v>17555</v>
      </c>
      <c r="W727" s="50" t="s">
        <v>17042</v>
      </c>
      <c r="X727" s="50" t="s">
        <v>14740</v>
      </c>
      <c r="Y727" s="70" t="s">
        <v>17320</v>
      </c>
      <c r="Z727" s="53">
        <v>18000</v>
      </c>
    </row>
    <row r="728" spans="1:26" s="49" customFormat="1" x14ac:dyDescent="0.25">
      <c r="A728" s="73">
        <v>600039641</v>
      </c>
      <c r="B728" s="73">
        <f t="shared" si="33"/>
        <v>600039641</v>
      </c>
      <c r="C728" s="73" t="s">
        <v>17090</v>
      </c>
      <c r="D728" s="68">
        <v>1</v>
      </c>
      <c r="E728" s="48">
        <f t="shared" si="34"/>
        <v>70919739</v>
      </c>
      <c r="F728" s="57" t="s">
        <v>9</v>
      </c>
      <c r="G728" s="57" t="s">
        <v>17039</v>
      </c>
      <c r="H728" s="51">
        <v>0</v>
      </c>
      <c r="I728" s="51" t="s">
        <v>17309</v>
      </c>
      <c r="J728" s="69">
        <v>27.49</v>
      </c>
      <c r="K728" s="69">
        <f t="shared" si="35"/>
        <v>0</v>
      </c>
      <c r="L728" s="90">
        <v>25</v>
      </c>
      <c r="M728" s="51">
        <f>VLOOKUP(A:A,'[1]Příloha k protokolu'!$F:$J,5,0)</f>
        <v>25</v>
      </c>
      <c r="N728" s="62" t="s">
        <v>17091</v>
      </c>
      <c r="O728" s="52" t="s">
        <v>17092</v>
      </c>
      <c r="P728" s="52">
        <v>490</v>
      </c>
      <c r="Q728" s="52">
        <v>8</v>
      </c>
      <c r="R728" s="52" t="s">
        <v>17042</v>
      </c>
      <c r="S728" s="49" t="s">
        <v>21333</v>
      </c>
      <c r="V728" s="50" t="s">
        <v>17555</v>
      </c>
      <c r="W728" s="50" t="s">
        <v>17042</v>
      </c>
      <c r="X728" s="50" t="s">
        <v>14740</v>
      </c>
      <c r="Y728" s="70" t="s">
        <v>17320</v>
      </c>
      <c r="Z728" s="53">
        <v>18100</v>
      </c>
    </row>
    <row r="729" spans="1:26" s="49" customFormat="1" x14ac:dyDescent="0.25">
      <c r="A729" s="73">
        <v>600039676</v>
      </c>
      <c r="B729" s="73">
        <f t="shared" si="33"/>
        <v>600039676</v>
      </c>
      <c r="C729" s="73" t="s">
        <v>17093</v>
      </c>
      <c r="D729" s="68">
        <v>1</v>
      </c>
      <c r="E729" s="48">
        <f t="shared" si="34"/>
        <v>70919640</v>
      </c>
      <c r="F729" s="57" t="s">
        <v>9</v>
      </c>
      <c r="G729" s="57" t="s">
        <v>17039</v>
      </c>
      <c r="H729" s="51">
        <v>50</v>
      </c>
      <c r="I729" s="51" t="s">
        <v>17309</v>
      </c>
      <c r="J729" s="69">
        <v>27.49</v>
      </c>
      <c r="K729" s="69">
        <f t="shared" si="35"/>
        <v>1374.5</v>
      </c>
      <c r="L729" s="90">
        <v>50</v>
      </c>
      <c r="M729" s="51">
        <f>VLOOKUP(A:A,'[1]Příloha k protokolu'!$F:$J,5,0)</f>
        <v>0</v>
      </c>
      <c r="N729" s="62" t="s">
        <v>17094</v>
      </c>
      <c r="O729" s="52" t="s">
        <v>17095</v>
      </c>
      <c r="P729" s="52">
        <v>1223</v>
      </c>
      <c r="Q729" s="52">
        <v>2</v>
      </c>
      <c r="R729" s="52" t="s">
        <v>17042</v>
      </c>
      <c r="S729" s="49" t="s">
        <v>21333</v>
      </c>
      <c r="V729" s="50" t="s">
        <v>17555</v>
      </c>
      <c r="W729" s="50" t="s">
        <v>17042</v>
      </c>
      <c r="X729" s="50" t="s">
        <v>14740</v>
      </c>
      <c r="Y729" s="70" t="s">
        <v>17320</v>
      </c>
      <c r="Z729" s="53">
        <v>18200</v>
      </c>
    </row>
    <row r="730" spans="1:26" s="49" customFormat="1" x14ac:dyDescent="0.25">
      <c r="A730" s="73">
        <v>600039684</v>
      </c>
      <c r="B730" s="73">
        <f t="shared" si="33"/>
        <v>600039684</v>
      </c>
      <c r="C730" s="73" t="s">
        <v>17096</v>
      </c>
      <c r="D730" s="68">
        <v>1</v>
      </c>
      <c r="E730" s="48">
        <f t="shared" si="34"/>
        <v>70919615</v>
      </c>
      <c r="F730" s="57" t="s">
        <v>9</v>
      </c>
      <c r="G730" s="57" t="s">
        <v>17039</v>
      </c>
      <c r="H730" s="51">
        <v>25</v>
      </c>
      <c r="I730" s="51" t="s">
        <v>17309</v>
      </c>
      <c r="J730" s="69">
        <v>27.49</v>
      </c>
      <c r="K730" s="69">
        <f t="shared" si="35"/>
        <v>687.25</v>
      </c>
      <c r="L730" s="90">
        <v>25</v>
      </c>
      <c r="M730" s="51">
        <f>VLOOKUP(A:A,'[1]Příloha k protokolu'!$F:$J,5,0)</f>
        <v>0</v>
      </c>
      <c r="N730" s="62" t="s">
        <v>17097</v>
      </c>
      <c r="O730" s="52" t="s">
        <v>17098</v>
      </c>
      <c r="P730" s="52">
        <v>1964</v>
      </c>
      <c r="Q730" s="52">
        <v>1</v>
      </c>
      <c r="R730" s="52" t="s">
        <v>17042</v>
      </c>
      <c r="S730" s="49" t="s">
        <v>21333</v>
      </c>
      <c r="V730" s="50" t="s">
        <v>17555</v>
      </c>
      <c r="W730" s="50" t="s">
        <v>17042</v>
      </c>
      <c r="X730" s="50" t="s">
        <v>14740</v>
      </c>
      <c r="Y730" s="70" t="s">
        <v>17320</v>
      </c>
      <c r="Z730" s="53">
        <v>18200</v>
      </c>
    </row>
    <row r="731" spans="1:26" s="49" customFormat="1" x14ac:dyDescent="0.25">
      <c r="A731" s="73">
        <v>600039731</v>
      </c>
      <c r="B731" s="73">
        <f t="shared" si="33"/>
        <v>600039731</v>
      </c>
      <c r="C731" s="73" t="s">
        <v>17099</v>
      </c>
      <c r="D731" s="68">
        <v>1</v>
      </c>
      <c r="E731" s="48">
        <f t="shared" si="34"/>
        <v>70919704</v>
      </c>
      <c r="F731" s="57" t="s">
        <v>9</v>
      </c>
      <c r="G731" s="57" t="s">
        <v>17039</v>
      </c>
      <c r="H731" s="51">
        <v>0</v>
      </c>
      <c r="I731" s="51" t="s">
        <v>17309</v>
      </c>
      <c r="J731" s="69">
        <v>27.49</v>
      </c>
      <c r="K731" s="69">
        <f t="shared" si="35"/>
        <v>0</v>
      </c>
      <c r="L731" s="90">
        <v>25</v>
      </c>
      <c r="M731" s="51">
        <f>VLOOKUP(A:A,'[1]Příloha k protokolu'!$F:$J,5,0)</f>
        <v>25</v>
      </c>
      <c r="N731" s="62" t="s">
        <v>17100</v>
      </c>
      <c r="O731" s="52" t="s">
        <v>17101</v>
      </c>
      <c r="P731" s="52">
        <v>548</v>
      </c>
      <c r="Q731" s="52">
        <v>2</v>
      </c>
      <c r="R731" s="52" t="s">
        <v>17042</v>
      </c>
      <c r="S731" s="49" t="s">
        <v>21333</v>
      </c>
      <c r="V731" s="50" t="s">
        <v>17555</v>
      </c>
      <c r="W731" s="50" t="s">
        <v>17042</v>
      </c>
      <c r="X731" s="50" t="s">
        <v>14740</v>
      </c>
      <c r="Y731" s="70" t="s">
        <v>17320</v>
      </c>
      <c r="Z731" s="53">
        <v>18100</v>
      </c>
    </row>
    <row r="732" spans="1:26" s="49" customFormat="1" x14ac:dyDescent="0.25">
      <c r="A732" s="73">
        <v>600039790</v>
      </c>
      <c r="B732" s="73">
        <f t="shared" si="33"/>
        <v>600039790</v>
      </c>
      <c r="C732" s="73" t="s">
        <v>17102</v>
      </c>
      <c r="D732" s="68">
        <v>1</v>
      </c>
      <c r="E732" s="48">
        <f t="shared" si="34"/>
        <v>60461811</v>
      </c>
      <c r="F732" s="57" t="s">
        <v>9</v>
      </c>
      <c r="G732" s="57" t="s">
        <v>17039</v>
      </c>
      <c r="H732" s="51">
        <v>725</v>
      </c>
      <c r="I732" s="51" t="s">
        <v>17309</v>
      </c>
      <c r="J732" s="69">
        <v>27.49</v>
      </c>
      <c r="K732" s="69">
        <f t="shared" si="35"/>
        <v>19930.25</v>
      </c>
      <c r="L732" s="90">
        <v>725</v>
      </c>
      <c r="M732" s="51">
        <f>VLOOKUP(A:A,'[1]Příloha k protokolu'!$F:$J,5,0)</f>
        <v>0</v>
      </c>
      <c r="N732" s="62" t="s">
        <v>17103</v>
      </c>
      <c r="O732" s="52" t="s">
        <v>17041</v>
      </c>
      <c r="P732" s="52">
        <v>658</v>
      </c>
      <c r="Q732" s="52">
        <v>10</v>
      </c>
      <c r="R732" s="52" t="s">
        <v>17042</v>
      </c>
      <c r="S732" s="49" t="s">
        <v>21333</v>
      </c>
      <c r="V732" s="50" t="s">
        <v>17555</v>
      </c>
      <c r="W732" s="50" t="s">
        <v>17042</v>
      </c>
      <c r="X732" s="50" t="s">
        <v>14740</v>
      </c>
      <c r="Y732" s="70" t="s">
        <v>17320</v>
      </c>
      <c r="Z732" s="53">
        <v>18100</v>
      </c>
    </row>
    <row r="733" spans="1:26" s="49" customFormat="1" x14ac:dyDescent="0.25">
      <c r="A733" s="73">
        <v>600039463</v>
      </c>
      <c r="B733" s="73">
        <f t="shared" si="33"/>
        <v>600039463</v>
      </c>
      <c r="C733" s="73" t="s">
        <v>17104</v>
      </c>
      <c r="D733" s="68">
        <v>1</v>
      </c>
      <c r="E733" s="48">
        <f t="shared" si="34"/>
        <v>70986819</v>
      </c>
      <c r="F733" s="57" t="s">
        <v>9</v>
      </c>
      <c r="G733" s="57" t="s">
        <v>17039</v>
      </c>
      <c r="H733" s="51">
        <v>25</v>
      </c>
      <c r="I733" s="51" t="s">
        <v>17309</v>
      </c>
      <c r="J733" s="69">
        <v>27.49</v>
      </c>
      <c r="K733" s="69">
        <f t="shared" si="35"/>
        <v>687.25</v>
      </c>
      <c r="L733" s="90">
        <v>25</v>
      </c>
      <c r="M733" s="51">
        <f>VLOOKUP(A:A,'[1]Příloha k protokolu'!$F:$J,5,0)</f>
        <v>0</v>
      </c>
      <c r="N733" s="62" t="s">
        <v>17105</v>
      </c>
      <c r="O733" s="52" t="s">
        <v>17106</v>
      </c>
      <c r="P733" s="52">
        <v>33</v>
      </c>
      <c r="Q733" s="52">
        <v>1</v>
      </c>
      <c r="R733" s="52" t="s">
        <v>17042</v>
      </c>
      <c r="S733" s="49" t="s">
        <v>21333</v>
      </c>
      <c r="V733" s="50" t="s">
        <v>17555</v>
      </c>
      <c r="W733" s="50" t="s">
        <v>17042</v>
      </c>
      <c r="X733" s="50" t="s">
        <v>14740</v>
      </c>
      <c r="Y733" s="70" t="s">
        <v>17320</v>
      </c>
      <c r="Z733" s="53">
        <v>18400</v>
      </c>
    </row>
    <row r="734" spans="1:26" s="49" customFormat="1" x14ac:dyDescent="0.25">
      <c r="A734" s="73">
        <v>600039471</v>
      </c>
      <c r="B734" s="73">
        <f t="shared" si="33"/>
        <v>600039471</v>
      </c>
      <c r="C734" s="73" t="s">
        <v>17107</v>
      </c>
      <c r="D734" s="68">
        <v>1</v>
      </c>
      <c r="E734" s="48">
        <f t="shared" si="34"/>
        <v>68402112</v>
      </c>
      <c r="F734" s="57" t="s">
        <v>9</v>
      </c>
      <c r="G734" s="57" t="s">
        <v>17039</v>
      </c>
      <c r="H734" s="51">
        <v>50</v>
      </c>
      <c r="I734" s="51" t="s">
        <v>17309</v>
      </c>
      <c r="J734" s="69">
        <v>27.49</v>
      </c>
      <c r="K734" s="69">
        <f t="shared" si="35"/>
        <v>1374.5</v>
      </c>
      <c r="L734" s="90">
        <v>50</v>
      </c>
      <c r="M734" s="51">
        <f>VLOOKUP(A:A,'[1]Příloha k protokolu'!$F:$J,5,0)</f>
        <v>0</v>
      </c>
      <c r="N734" s="62" t="s">
        <v>17108</v>
      </c>
      <c r="O734" s="52" t="s">
        <v>17109</v>
      </c>
      <c r="P734" s="52">
        <v>1242</v>
      </c>
      <c r="Q734" s="52">
        <v>1</v>
      </c>
      <c r="R734" s="52" t="s">
        <v>17042</v>
      </c>
      <c r="S734" s="49" t="s">
        <v>21333</v>
      </c>
      <c r="V734" s="50" t="s">
        <v>17555</v>
      </c>
      <c r="W734" s="50" t="s">
        <v>17042</v>
      </c>
      <c r="X734" s="50" t="s">
        <v>14740</v>
      </c>
      <c r="Y734" s="70" t="s">
        <v>17320</v>
      </c>
      <c r="Z734" s="53">
        <v>18200</v>
      </c>
    </row>
    <row r="735" spans="1:26" s="49" customFormat="1" x14ac:dyDescent="0.25">
      <c r="A735" s="73">
        <v>600039498</v>
      </c>
      <c r="B735" s="73">
        <f t="shared" si="33"/>
        <v>600039498</v>
      </c>
      <c r="C735" s="73" t="s">
        <v>17110</v>
      </c>
      <c r="D735" s="68">
        <v>1</v>
      </c>
      <c r="E735" s="48">
        <f t="shared" si="34"/>
        <v>70919585</v>
      </c>
      <c r="F735" s="57" t="s">
        <v>9</v>
      </c>
      <c r="G735" s="57" t="s">
        <v>17039</v>
      </c>
      <c r="H735" s="51">
        <v>0</v>
      </c>
      <c r="I735" s="51" t="s">
        <v>17309</v>
      </c>
      <c r="J735" s="69">
        <v>27.49</v>
      </c>
      <c r="K735" s="69">
        <f t="shared" si="35"/>
        <v>0</v>
      </c>
      <c r="L735" s="90">
        <v>50</v>
      </c>
      <c r="M735" s="51">
        <f>VLOOKUP(A:A,'[1]Příloha k protokolu'!$F:$J,5,0)</f>
        <v>50</v>
      </c>
      <c r="N735" s="62" t="s">
        <v>17111</v>
      </c>
      <c r="O735" s="52" t="s">
        <v>17056</v>
      </c>
      <c r="P735" s="52">
        <v>1349</v>
      </c>
      <c r="Q735" s="52">
        <v>2</v>
      </c>
      <c r="R735" s="52" t="s">
        <v>17042</v>
      </c>
      <c r="S735" s="49" t="s">
        <v>21333</v>
      </c>
      <c r="V735" s="50" t="s">
        <v>17555</v>
      </c>
      <c r="W735" s="50" t="s">
        <v>17042</v>
      </c>
      <c r="X735" s="50" t="s">
        <v>14740</v>
      </c>
      <c r="Y735" s="70" t="s">
        <v>17320</v>
      </c>
      <c r="Z735" s="53">
        <v>18200</v>
      </c>
    </row>
    <row r="736" spans="1:26" s="49" customFormat="1" x14ac:dyDescent="0.25">
      <c r="A736" s="73">
        <v>600039510</v>
      </c>
      <c r="B736" s="73">
        <f t="shared" si="33"/>
        <v>600039510</v>
      </c>
      <c r="C736" s="73" t="s">
        <v>17112</v>
      </c>
      <c r="D736" s="68">
        <v>1</v>
      </c>
      <c r="E736" s="48">
        <f t="shared" si="34"/>
        <v>60433361</v>
      </c>
      <c r="F736" s="57" t="s">
        <v>9</v>
      </c>
      <c r="G736" s="57" t="s">
        <v>17039</v>
      </c>
      <c r="H736" s="51">
        <v>0</v>
      </c>
      <c r="I736" s="51" t="s">
        <v>17309</v>
      </c>
      <c r="J736" s="69">
        <v>27.49</v>
      </c>
      <c r="K736" s="69">
        <f t="shared" si="35"/>
        <v>0</v>
      </c>
      <c r="L736" s="90">
        <v>50</v>
      </c>
      <c r="M736" s="51">
        <f>VLOOKUP(A:A,'[1]Příloha k protokolu'!$F:$J,5,0)</f>
        <v>50</v>
      </c>
      <c r="N736" s="62" t="s">
        <v>17113</v>
      </c>
      <c r="O736" s="52" t="s">
        <v>17114</v>
      </c>
      <c r="P736" s="52">
        <v>395</v>
      </c>
      <c r="Q736" s="52">
        <v>14</v>
      </c>
      <c r="R736" s="52" t="s">
        <v>17042</v>
      </c>
      <c r="S736" s="49" t="s">
        <v>21333</v>
      </c>
      <c r="V736" s="50" t="s">
        <v>17555</v>
      </c>
      <c r="W736" s="50" t="s">
        <v>17042</v>
      </c>
      <c r="X736" s="50" t="s">
        <v>14740</v>
      </c>
      <c r="Y736" s="70" t="s">
        <v>17320</v>
      </c>
      <c r="Z736" s="53">
        <v>18100</v>
      </c>
    </row>
    <row r="737" spans="1:26" s="49" customFormat="1" x14ac:dyDescent="0.25">
      <c r="A737" s="73">
        <v>600039595</v>
      </c>
      <c r="B737" s="73">
        <f t="shared" si="33"/>
        <v>600039595</v>
      </c>
      <c r="C737" s="73" t="s">
        <v>17115</v>
      </c>
      <c r="D737" s="68">
        <v>1</v>
      </c>
      <c r="E737" s="48">
        <f t="shared" si="34"/>
        <v>70919631</v>
      </c>
      <c r="F737" s="57" t="s">
        <v>9</v>
      </c>
      <c r="G737" s="57" t="s">
        <v>17039</v>
      </c>
      <c r="H737" s="51">
        <v>0</v>
      </c>
      <c r="I737" s="51" t="s">
        <v>17309</v>
      </c>
      <c r="J737" s="69">
        <v>27.49</v>
      </c>
      <c r="K737" s="69">
        <f t="shared" si="35"/>
        <v>0</v>
      </c>
      <c r="L737" s="90">
        <v>50</v>
      </c>
      <c r="M737" s="51">
        <f>VLOOKUP(A:A,'[1]Příloha k protokolu'!$F:$J,5,0)</f>
        <v>50</v>
      </c>
      <c r="N737" s="62" t="s">
        <v>17116</v>
      </c>
      <c r="O737" s="52" t="s">
        <v>17117</v>
      </c>
      <c r="P737" s="52">
        <v>1720</v>
      </c>
      <c r="Q737" s="52">
        <v>13</v>
      </c>
      <c r="R737" s="52" t="s">
        <v>17042</v>
      </c>
      <c r="S737" s="49" t="s">
        <v>21333</v>
      </c>
      <c r="V737" s="50" t="s">
        <v>17555</v>
      </c>
      <c r="W737" s="50" t="s">
        <v>17042</v>
      </c>
      <c r="X737" s="50" t="s">
        <v>14740</v>
      </c>
      <c r="Y737" s="70" t="s">
        <v>17320</v>
      </c>
      <c r="Z737" s="53">
        <v>18200</v>
      </c>
    </row>
    <row r="738" spans="1:26" s="49" customFormat="1" x14ac:dyDescent="0.25">
      <c r="A738" s="73">
        <v>600039609</v>
      </c>
      <c r="B738" s="73">
        <f t="shared" si="33"/>
        <v>600039609</v>
      </c>
      <c r="C738" s="73" t="s">
        <v>17118</v>
      </c>
      <c r="D738" s="68">
        <v>1</v>
      </c>
      <c r="E738" s="48">
        <f t="shared" si="34"/>
        <v>70919666</v>
      </c>
      <c r="F738" s="57" t="s">
        <v>9</v>
      </c>
      <c r="G738" s="57" t="s">
        <v>17039</v>
      </c>
      <c r="H738" s="51">
        <v>0</v>
      </c>
      <c r="I738" s="51" t="s">
        <v>17309</v>
      </c>
      <c r="J738" s="69">
        <v>27.49</v>
      </c>
      <c r="K738" s="69">
        <f t="shared" si="35"/>
        <v>0</v>
      </c>
      <c r="L738" s="90">
        <v>25</v>
      </c>
      <c r="M738" s="51">
        <f>VLOOKUP(A:A,'[1]Příloha k protokolu'!$F:$J,5,0)</f>
        <v>25</v>
      </c>
      <c r="N738" s="62" t="s">
        <v>17119</v>
      </c>
      <c r="O738" s="52" t="s">
        <v>17120</v>
      </c>
      <c r="P738" s="52">
        <v>441</v>
      </c>
      <c r="Q738" s="52">
        <v>4</v>
      </c>
      <c r="R738" s="52" t="s">
        <v>17042</v>
      </c>
      <c r="S738" s="49" t="s">
        <v>21333</v>
      </c>
      <c r="V738" s="50" t="s">
        <v>17555</v>
      </c>
      <c r="W738" s="50" t="s">
        <v>17042</v>
      </c>
      <c r="X738" s="50" t="s">
        <v>14740</v>
      </c>
      <c r="Y738" s="70" t="s">
        <v>17320</v>
      </c>
      <c r="Z738" s="53">
        <v>18200</v>
      </c>
    </row>
    <row r="739" spans="1:26" s="49" customFormat="1" ht="30" x14ac:dyDescent="0.25">
      <c r="A739" s="73">
        <v>600039633</v>
      </c>
      <c r="B739" s="73">
        <f t="shared" si="33"/>
        <v>600039633</v>
      </c>
      <c r="C739" s="73" t="s">
        <v>17121</v>
      </c>
      <c r="D739" s="68">
        <v>1</v>
      </c>
      <c r="E739" s="48">
        <f t="shared" si="34"/>
        <v>70986801</v>
      </c>
      <c r="F739" s="57" t="s">
        <v>9</v>
      </c>
      <c r="G739" s="57" t="s">
        <v>17039</v>
      </c>
      <c r="H739" s="51">
        <v>0</v>
      </c>
      <c r="I739" s="51" t="s">
        <v>17309</v>
      </c>
      <c r="J739" s="69">
        <v>27.49</v>
      </c>
      <c r="K739" s="69">
        <f t="shared" si="35"/>
        <v>0</v>
      </c>
      <c r="L739" s="90">
        <v>25</v>
      </c>
      <c r="M739" s="51">
        <f>VLOOKUP(A:A,'[1]Příloha k protokolu'!$F:$J,5,0)</f>
        <v>25</v>
      </c>
      <c r="N739" s="62" t="s">
        <v>17122</v>
      </c>
      <c r="O739" s="52" t="s">
        <v>17123</v>
      </c>
      <c r="P739" s="52">
        <v>235</v>
      </c>
      <c r="Q739" s="52">
        <v>5</v>
      </c>
      <c r="R739" s="52" t="s">
        <v>17042</v>
      </c>
      <c r="S739" s="49" t="s">
        <v>21333</v>
      </c>
      <c r="V739" s="50" t="s">
        <v>17555</v>
      </c>
      <c r="W739" s="50" t="s">
        <v>17042</v>
      </c>
      <c r="X739" s="50" t="s">
        <v>14740</v>
      </c>
      <c r="Y739" s="70" t="s">
        <v>17320</v>
      </c>
      <c r="Z739" s="53">
        <v>18400</v>
      </c>
    </row>
    <row r="740" spans="1:26" s="49" customFormat="1" x14ac:dyDescent="0.25">
      <c r="A740" s="73">
        <v>600039650</v>
      </c>
      <c r="B740" s="73">
        <f t="shared" si="33"/>
        <v>600039650</v>
      </c>
      <c r="C740" s="73" t="s">
        <v>17124</v>
      </c>
      <c r="D740" s="68">
        <v>1</v>
      </c>
      <c r="E740" s="48">
        <f t="shared" si="34"/>
        <v>60433370</v>
      </c>
      <c r="F740" s="57" t="s">
        <v>9</v>
      </c>
      <c r="G740" s="57" t="s">
        <v>17039</v>
      </c>
      <c r="H740" s="51">
        <v>0</v>
      </c>
      <c r="I740" s="51" t="s">
        <v>17309</v>
      </c>
      <c r="J740" s="69">
        <v>27.49</v>
      </c>
      <c r="K740" s="69">
        <f t="shared" si="35"/>
        <v>0</v>
      </c>
      <c r="L740" s="90">
        <v>25</v>
      </c>
      <c r="M740" s="51">
        <f>VLOOKUP(A:A,'[1]Příloha k protokolu'!$F:$J,5,0)</f>
        <v>25</v>
      </c>
      <c r="N740" s="62" t="s">
        <v>17125</v>
      </c>
      <c r="O740" s="52" t="s">
        <v>105</v>
      </c>
      <c r="P740" s="52">
        <v>513</v>
      </c>
      <c r="Q740" s="52">
        <v>182</v>
      </c>
      <c r="R740" s="52" t="s">
        <v>17042</v>
      </c>
      <c r="S740" s="49" t="s">
        <v>21333</v>
      </c>
      <c r="V740" s="50" t="s">
        <v>17555</v>
      </c>
      <c r="W740" s="50" t="s">
        <v>17042</v>
      </c>
      <c r="X740" s="50" t="s">
        <v>14740</v>
      </c>
      <c r="Y740" s="70" t="s">
        <v>17320</v>
      </c>
      <c r="Z740" s="53">
        <v>18000</v>
      </c>
    </row>
    <row r="741" spans="1:26" s="49" customFormat="1" x14ac:dyDescent="0.25">
      <c r="A741" s="73">
        <v>600039668</v>
      </c>
      <c r="B741" s="73">
        <f t="shared" si="33"/>
        <v>600039668</v>
      </c>
      <c r="C741" s="73" t="s">
        <v>17126</v>
      </c>
      <c r="D741" s="68">
        <v>1</v>
      </c>
      <c r="E741" s="48">
        <f t="shared" si="34"/>
        <v>70919658</v>
      </c>
      <c r="F741" s="57" t="s">
        <v>9</v>
      </c>
      <c r="G741" s="57" t="s">
        <v>17039</v>
      </c>
      <c r="H741" s="51">
        <v>25</v>
      </c>
      <c r="I741" s="51" t="s">
        <v>17309</v>
      </c>
      <c r="J741" s="69">
        <v>27.49</v>
      </c>
      <c r="K741" s="69">
        <f t="shared" si="35"/>
        <v>687.25</v>
      </c>
      <c r="L741" s="90">
        <v>25</v>
      </c>
      <c r="M741" s="51">
        <f>VLOOKUP(A:A,'[1]Příloha k protokolu'!$F:$J,5,0)</f>
        <v>0</v>
      </c>
      <c r="N741" s="62" t="s">
        <v>17127</v>
      </c>
      <c r="O741" s="52" t="s">
        <v>17128</v>
      </c>
      <c r="P741" s="52">
        <v>1599</v>
      </c>
      <c r="Q741" s="52">
        <v>13</v>
      </c>
      <c r="R741" s="52" t="s">
        <v>17042</v>
      </c>
      <c r="S741" s="49" t="s">
        <v>21333</v>
      </c>
      <c r="V741" s="50" t="s">
        <v>17555</v>
      </c>
      <c r="W741" s="50" t="s">
        <v>17042</v>
      </c>
      <c r="X741" s="50" t="s">
        <v>14740</v>
      </c>
      <c r="Y741" s="70" t="s">
        <v>17320</v>
      </c>
      <c r="Z741" s="53">
        <v>18200</v>
      </c>
    </row>
    <row r="742" spans="1:26" s="49" customFormat="1" x14ac:dyDescent="0.25">
      <c r="A742" s="73">
        <v>600039749</v>
      </c>
      <c r="B742" s="73">
        <f t="shared" si="33"/>
        <v>600039749</v>
      </c>
      <c r="C742" s="73" t="s">
        <v>17129</v>
      </c>
      <c r="D742" s="68">
        <v>1</v>
      </c>
      <c r="E742" s="48">
        <f t="shared" si="34"/>
        <v>60433345</v>
      </c>
      <c r="F742" s="57" t="s">
        <v>9</v>
      </c>
      <c r="G742" s="57" t="s">
        <v>17039</v>
      </c>
      <c r="H742" s="51">
        <v>1600</v>
      </c>
      <c r="I742" s="51" t="s">
        <v>17309</v>
      </c>
      <c r="J742" s="69">
        <v>27.49</v>
      </c>
      <c r="K742" s="69">
        <f t="shared" si="35"/>
        <v>43984</v>
      </c>
      <c r="L742" s="90">
        <v>1600</v>
      </c>
      <c r="M742" s="51">
        <f>VLOOKUP(A:A,'[1]Příloha k protokolu'!$F:$J,5,0)</f>
        <v>0</v>
      </c>
      <c r="N742" s="62" t="s">
        <v>17130</v>
      </c>
      <c r="O742" s="52" t="s">
        <v>17131</v>
      </c>
      <c r="P742" s="52">
        <v>1130</v>
      </c>
      <c r="Q742" s="52">
        <v>14</v>
      </c>
      <c r="R742" s="52" t="s">
        <v>17042</v>
      </c>
      <c r="S742" s="49" t="s">
        <v>21333</v>
      </c>
      <c r="V742" s="50" t="s">
        <v>17555</v>
      </c>
      <c r="W742" s="50" t="s">
        <v>17042</v>
      </c>
      <c r="X742" s="50" t="s">
        <v>14740</v>
      </c>
      <c r="Y742" s="70" t="s">
        <v>17320</v>
      </c>
      <c r="Z742" s="53">
        <v>18200</v>
      </c>
    </row>
    <row r="743" spans="1:26" s="49" customFormat="1" x14ac:dyDescent="0.25">
      <c r="A743" s="73">
        <v>600039757</v>
      </c>
      <c r="B743" s="73">
        <f t="shared" si="33"/>
        <v>600039757</v>
      </c>
      <c r="C743" s="73" t="s">
        <v>17132</v>
      </c>
      <c r="D743" s="68">
        <v>1</v>
      </c>
      <c r="E743" s="48">
        <f t="shared" si="34"/>
        <v>60433281</v>
      </c>
      <c r="F743" s="57" t="s">
        <v>9</v>
      </c>
      <c r="G743" s="57" t="s">
        <v>17039</v>
      </c>
      <c r="H743" s="51">
        <v>725</v>
      </c>
      <c r="I743" s="51" t="s">
        <v>17309</v>
      </c>
      <c r="J743" s="69">
        <v>27.49</v>
      </c>
      <c r="K743" s="69">
        <f t="shared" si="35"/>
        <v>19930.25</v>
      </c>
      <c r="L743" s="90">
        <v>725</v>
      </c>
      <c r="M743" s="51">
        <f>VLOOKUP(A:A,'[1]Příloha k protokolu'!$F:$J,5,0)</f>
        <v>0</v>
      </c>
      <c r="N743" s="62" t="s">
        <v>17133</v>
      </c>
      <c r="O743" s="52" t="s">
        <v>17045</v>
      </c>
      <c r="P743" s="52">
        <v>555</v>
      </c>
      <c r="Q743" s="52">
        <v>1</v>
      </c>
      <c r="R743" s="52" t="s">
        <v>17042</v>
      </c>
      <c r="S743" s="49" t="s">
        <v>21333</v>
      </c>
      <c r="V743" s="50" t="s">
        <v>17555</v>
      </c>
      <c r="W743" s="50" t="s">
        <v>17042</v>
      </c>
      <c r="X743" s="50" t="s">
        <v>14740</v>
      </c>
      <c r="Y743" s="70" t="s">
        <v>17320</v>
      </c>
      <c r="Z743" s="53">
        <v>18100</v>
      </c>
    </row>
    <row r="744" spans="1:26" s="49" customFormat="1" x14ac:dyDescent="0.25">
      <c r="A744" s="73">
        <v>600039765</v>
      </c>
      <c r="B744" s="73">
        <f t="shared" si="33"/>
        <v>600039765</v>
      </c>
      <c r="C744" s="73" t="s">
        <v>17134</v>
      </c>
      <c r="D744" s="68">
        <v>1</v>
      </c>
      <c r="E744" s="48">
        <f t="shared" si="34"/>
        <v>60433302</v>
      </c>
      <c r="F744" s="57" t="s">
        <v>9</v>
      </c>
      <c r="G744" s="57" t="s">
        <v>17039</v>
      </c>
      <c r="H744" s="51">
        <v>0</v>
      </c>
      <c r="I744" s="51" t="s">
        <v>17309</v>
      </c>
      <c r="J744" s="69">
        <v>27.49</v>
      </c>
      <c r="K744" s="69">
        <f t="shared" si="35"/>
        <v>0</v>
      </c>
      <c r="L744" s="90">
        <v>1400</v>
      </c>
      <c r="M744" s="51">
        <f>VLOOKUP(A:A,'[1]Příloha k protokolu'!$F:$J,5,0)</f>
        <v>1400</v>
      </c>
      <c r="N744" s="62" t="s">
        <v>17135</v>
      </c>
      <c r="O744" s="52" t="s">
        <v>17136</v>
      </c>
      <c r="P744" s="52">
        <v>555</v>
      </c>
      <c r="Q744" s="52">
        <v>6</v>
      </c>
      <c r="R744" s="52" t="s">
        <v>17042</v>
      </c>
      <c r="S744" s="49" t="s">
        <v>21333</v>
      </c>
      <c r="V744" s="50" t="s">
        <v>17555</v>
      </c>
      <c r="W744" s="50" t="s">
        <v>17042</v>
      </c>
      <c r="X744" s="50" t="s">
        <v>14740</v>
      </c>
      <c r="Y744" s="70" t="s">
        <v>17320</v>
      </c>
      <c r="Z744" s="53">
        <v>18100</v>
      </c>
    </row>
    <row r="745" spans="1:26" s="49" customFormat="1" x14ac:dyDescent="0.25">
      <c r="A745" s="73">
        <v>600039773</v>
      </c>
      <c r="B745" s="73">
        <f t="shared" si="33"/>
        <v>600039773</v>
      </c>
      <c r="C745" s="73" t="s">
        <v>17137</v>
      </c>
      <c r="D745" s="68">
        <v>1</v>
      </c>
      <c r="E745" s="48">
        <f t="shared" si="34"/>
        <v>60433337</v>
      </c>
      <c r="F745" s="57" t="s">
        <v>9</v>
      </c>
      <c r="G745" s="57" t="s">
        <v>17039</v>
      </c>
      <c r="H745" s="51">
        <v>0</v>
      </c>
      <c r="I745" s="51" t="s">
        <v>17309</v>
      </c>
      <c r="J745" s="69">
        <v>27.49</v>
      </c>
      <c r="K745" s="69">
        <f t="shared" si="35"/>
        <v>0</v>
      </c>
      <c r="L745" s="90">
        <v>1100</v>
      </c>
      <c r="M745" s="51">
        <f>VLOOKUP(A:A,'[1]Příloha k protokolu'!$F:$J,5,0)</f>
        <v>1100</v>
      </c>
      <c r="N745" s="62" t="s">
        <v>17138</v>
      </c>
      <c r="O745" s="52" t="s">
        <v>17139</v>
      </c>
      <c r="P745" s="52">
        <v>400</v>
      </c>
      <c r="Q745" s="52">
        <v>1</v>
      </c>
      <c r="R745" s="52" t="s">
        <v>17042</v>
      </c>
      <c r="S745" s="49" t="s">
        <v>21333</v>
      </c>
      <c r="V745" s="50" t="s">
        <v>17555</v>
      </c>
      <c r="W745" s="50" t="s">
        <v>17042</v>
      </c>
      <c r="X745" s="50" t="s">
        <v>14740</v>
      </c>
      <c r="Y745" s="70" t="s">
        <v>17320</v>
      </c>
      <c r="Z745" s="53">
        <v>18100</v>
      </c>
    </row>
    <row r="746" spans="1:26" s="49" customFormat="1" x14ac:dyDescent="0.25">
      <c r="A746" s="73">
        <v>600039803</v>
      </c>
      <c r="B746" s="73">
        <f t="shared" si="33"/>
        <v>600039803</v>
      </c>
      <c r="C746" s="73" t="s">
        <v>17140</v>
      </c>
      <c r="D746" s="68">
        <v>1</v>
      </c>
      <c r="E746" s="48">
        <f t="shared" si="34"/>
        <v>60433230</v>
      </c>
      <c r="F746" s="57" t="s">
        <v>9</v>
      </c>
      <c r="G746" s="57" t="s">
        <v>17039</v>
      </c>
      <c r="H746" s="51">
        <v>1475</v>
      </c>
      <c r="I746" s="51" t="s">
        <v>17309</v>
      </c>
      <c r="J746" s="69">
        <v>27.49</v>
      </c>
      <c r="K746" s="69">
        <f t="shared" si="35"/>
        <v>40547.75</v>
      </c>
      <c r="L746" s="90">
        <v>1475</v>
      </c>
      <c r="M746" s="51">
        <f>VLOOKUP(A:A,'[1]Příloha k protokolu'!$F:$J,5,0)</f>
        <v>0</v>
      </c>
      <c r="N746" s="62" t="s">
        <v>17141</v>
      </c>
      <c r="O746" s="52" t="s">
        <v>17142</v>
      </c>
      <c r="P746" s="52">
        <v>460</v>
      </c>
      <c r="Q746" s="52">
        <v>6</v>
      </c>
      <c r="R746" s="52" t="s">
        <v>17042</v>
      </c>
      <c r="S746" s="49" t="s">
        <v>21333</v>
      </c>
      <c r="V746" s="50" t="s">
        <v>17555</v>
      </c>
      <c r="W746" s="50" t="s">
        <v>17042</v>
      </c>
      <c r="X746" s="50" t="s">
        <v>14740</v>
      </c>
      <c r="Y746" s="70" t="s">
        <v>17320</v>
      </c>
      <c r="Z746" s="53">
        <v>18600</v>
      </c>
    </row>
    <row r="747" spans="1:26" s="49" customFormat="1" x14ac:dyDescent="0.25">
      <c r="A747" s="73">
        <v>600039811</v>
      </c>
      <c r="B747" s="73">
        <f t="shared" si="33"/>
        <v>600039811</v>
      </c>
      <c r="C747" s="73" t="s">
        <v>17143</v>
      </c>
      <c r="D747" s="68">
        <v>1</v>
      </c>
      <c r="E747" s="48">
        <f t="shared" si="34"/>
        <v>60461845</v>
      </c>
      <c r="F747" s="57" t="s">
        <v>9</v>
      </c>
      <c r="G747" s="57" t="s">
        <v>17039</v>
      </c>
      <c r="H747" s="51">
        <v>950</v>
      </c>
      <c r="I747" s="51" t="s">
        <v>17309</v>
      </c>
      <c r="J747" s="69">
        <v>27.49</v>
      </c>
      <c r="K747" s="69">
        <f t="shared" si="35"/>
        <v>26115.5</v>
      </c>
      <c r="L747" s="90">
        <v>950</v>
      </c>
      <c r="M747" s="51">
        <f>VLOOKUP(A:A,'[1]Příloha k protokolu'!$F:$J,5,0)</f>
        <v>0</v>
      </c>
      <c r="N747" s="62" t="s">
        <v>17144</v>
      </c>
      <c r="O747" s="52" t="s">
        <v>17145</v>
      </c>
      <c r="P747" s="52">
        <v>440</v>
      </c>
      <c r="Q747" s="52">
        <v>28</v>
      </c>
      <c r="R747" s="52" t="s">
        <v>17042</v>
      </c>
      <c r="S747" s="49" t="s">
        <v>21333</v>
      </c>
      <c r="V747" s="50" t="s">
        <v>17555</v>
      </c>
      <c r="W747" s="50" t="s">
        <v>17042</v>
      </c>
      <c r="X747" s="50" t="s">
        <v>14740</v>
      </c>
      <c r="Y747" s="70" t="s">
        <v>17320</v>
      </c>
      <c r="Z747" s="53">
        <v>18200</v>
      </c>
    </row>
    <row r="748" spans="1:26" s="49" customFormat="1" x14ac:dyDescent="0.25">
      <c r="A748" s="73">
        <v>600039820</v>
      </c>
      <c r="B748" s="73">
        <f t="shared" si="33"/>
        <v>600039820</v>
      </c>
      <c r="C748" s="73" t="s">
        <v>17146</v>
      </c>
      <c r="D748" s="68">
        <v>1</v>
      </c>
      <c r="E748" s="48">
        <f t="shared" si="34"/>
        <v>60433248</v>
      </c>
      <c r="F748" s="57" t="s">
        <v>9</v>
      </c>
      <c r="G748" s="57" t="s">
        <v>17039</v>
      </c>
      <c r="H748" s="51">
        <v>475</v>
      </c>
      <c r="I748" s="51" t="s">
        <v>17309</v>
      </c>
      <c r="J748" s="69">
        <v>27.49</v>
      </c>
      <c r="K748" s="69">
        <f t="shared" si="35"/>
        <v>13057.75</v>
      </c>
      <c r="L748" s="90">
        <v>475</v>
      </c>
      <c r="M748" s="51">
        <f>VLOOKUP(A:A,'[1]Příloha k protokolu'!$F:$J,5,0)</f>
        <v>0</v>
      </c>
      <c r="N748" s="62" t="s">
        <v>17147</v>
      </c>
      <c r="O748" s="52" t="s">
        <v>17148</v>
      </c>
      <c r="P748" s="52">
        <v>468</v>
      </c>
      <c r="Q748" s="52">
        <v>8</v>
      </c>
      <c r="R748" s="52" t="s">
        <v>17042</v>
      </c>
      <c r="S748" s="49" t="s">
        <v>21333</v>
      </c>
      <c r="V748" s="50" t="s">
        <v>17555</v>
      </c>
      <c r="W748" s="50" t="s">
        <v>17042</v>
      </c>
      <c r="X748" s="50" t="s">
        <v>14740</v>
      </c>
      <c r="Y748" s="70" t="s">
        <v>17320</v>
      </c>
      <c r="Z748" s="53">
        <v>18000</v>
      </c>
    </row>
    <row r="749" spans="1:26" s="49" customFormat="1" x14ac:dyDescent="0.25">
      <c r="A749" s="73">
        <v>600039846</v>
      </c>
      <c r="B749" s="73">
        <f t="shared" si="33"/>
        <v>600039846</v>
      </c>
      <c r="C749" s="73" t="s">
        <v>17149</v>
      </c>
      <c r="D749" s="68">
        <v>1</v>
      </c>
      <c r="E749" s="48">
        <f t="shared" si="34"/>
        <v>70970190</v>
      </c>
      <c r="F749" s="57" t="s">
        <v>9</v>
      </c>
      <c r="G749" s="57" t="s">
        <v>17039</v>
      </c>
      <c r="H749" s="51">
        <v>775</v>
      </c>
      <c r="I749" s="51" t="s">
        <v>17309</v>
      </c>
      <c r="J749" s="69">
        <v>27.49</v>
      </c>
      <c r="K749" s="69">
        <f t="shared" si="35"/>
        <v>21304.75</v>
      </c>
      <c r="L749" s="90">
        <v>775</v>
      </c>
      <c r="M749" s="51">
        <f>VLOOKUP(A:A,'[1]Příloha k protokolu'!$F:$J,5,0)</f>
        <v>0</v>
      </c>
      <c r="N749" s="62" t="s">
        <v>17150</v>
      </c>
      <c r="O749" s="52" t="s">
        <v>17151</v>
      </c>
      <c r="P749" s="52">
        <v>400</v>
      </c>
      <c r="Q749" s="52">
        <v>34</v>
      </c>
      <c r="R749" s="52" t="s">
        <v>17042</v>
      </c>
      <c r="S749" s="49" t="s">
        <v>21333</v>
      </c>
      <c r="V749" s="50" t="s">
        <v>17555</v>
      </c>
      <c r="W749" s="50" t="s">
        <v>17042</v>
      </c>
      <c r="X749" s="50" t="s">
        <v>14740</v>
      </c>
      <c r="Y749" s="70" t="s">
        <v>17320</v>
      </c>
      <c r="Z749" s="53">
        <v>18421</v>
      </c>
    </row>
    <row r="750" spans="1:26" s="49" customFormat="1" x14ac:dyDescent="0.25">
      <c r="A750" s="73">
        <v>600039854</v>
      </c>
      <c r="B750" s="73">
        <f t="shared" si="33"/>
        <v>600039854</v>
      </c>
      <c r="C750" s="73" t="s">
        <v>17152</v>
      </c>
      <c r="D750" s="68">
        <v>1</v>
      </c>
      <c r="E750" s="48">
        <f t="shared" si="34"/>
        <v>60433329</v>
      </c>
      <c r="F750" s="57" t="s">
        <v>9</v>
      </c>
      <c r="G750" s="57" t="s">
        <v>17039</v>
      </c>
      <c r="H750" s="51">
        <v>925</v>
      </c>
      <c r="I750" s="51" t="s">
        <v>17309</v>
      </c>
      <c r="J750" s="69">
        <v>27.49</v>
      </c>
      <c r="K750" s="69">
        <f t="shared" si="35"/>
        <v>25428.25</v>
      </c>
      <c r="L750" s="90">
        <v>925</v>
      </c>
      <c r="M750" s="51">
        <f>VLOOKUP(A:A,'[1]Příloha k protokolu'!$F:$J,5,0)</f>
        <v>0</v>
      </c>
      <c r="N750" s="62" t="s">
        <v>17153</v>
      </c>
      <c r="O750" s="52" t="s">
        <v>17072</v>
      </c>
      <c r="P750" s="52">
        <v>599</v>
      </c>
      <c r="Q750" s="52" t="s">
        <v>19</v>
      </c>
      <c r="R750" s="52" t="s">
        <v>17042</v>
      </c>
      <c r="S750" s="49" t="s">
        <v>21333</v>
      </c>
      <c r="V750" s="50" t="s">
        <v>17555</v>
      </c>
      <c r="W750" s="50" t="s">
        <v>17042</v>
      </c>
      <c r="X750" s="50" t="s">
        <v>14740</v>
      </c>
      <c r="Y750" s="70" t="s">
        <v>17320</v>
      </c>
      <c r="Z750" s="53">
        <v>18100</v>
      </c>
    </row>
    <row r="751" spans="1:26" s="49" customFormat="1" ht="30" x14ac:dyDescent="0.25">
      <c r="A751" s="73">
        <v>600039862</v>
      </c>
      <c r="B751" s="73">
        <f t="shared" si="33"/>
        <v>600039862</v>
      </c>
      <c r="C751" s="73" t="s">
        <v>17154</v>
      </c>
      <c r="D751" s="68">
        <v>1</v>
      </c>
      <c r="E751" s="48">
        <f t="shared" si="34"/>
        <v>70930716</v>
      </c>
      <c r="F751" s="57" t="s">
        <v>9</v>
      </c>
      <c r="G751" s="57" t="s">
        <v>17039</v>
      </c>
      <c r="H751" s="51">
        <v>925</v>
      </c>
      <c r="I751" s="51" t="s">
        <v>17309</v>
      </c>
      <c r="J751" s="69">
        <v>27.49</v>
      </c>
      <c r="K751" s="69">
        <f t="shared" si="35"/>
        <v>25428.25</v>
      </c>
      <c r="L751" s="90">
        <v>925</v>
      </c>
      <c r="M751" s="51">
        <f>VLOOKUP(A:A,'[1]Příloha k protokolu'!$F:$J,5,0)</f>
        <v>0</v>
      </c>
      <c r="N751" s="62" t="s">
        <v>17155</v>
      </c>
      <c r="O751" s="52" t="s">
        <v>17156</v>
      </c>
      <c r="P751" s="52">
        <v>17</v>
      </c>
      <c r="Q751" s="52">
        <v>11</v>
      </c>
      <c r="R751" s="52" t="s">
        <v>17042</v>
      </c>
      <c r="S751" s="49" t="s">
        <v>21333</v>
      </c>
      <c r="V751" s="50" t="s">
        <v>17555</v>
      </c>
      <c r="W751" s="50" t="s">
        <v>17042</v>
      </c>
      <c r="X751" s="50" t="s">
        <v>14740</v>
      </c>
      <c r="Y751" s="70" t="s">
        <v>17320</v>
      </c>
      <c r="Z751" s="53">
        <v>18200</v>
      </c>
    </row>
    <row r="752" spans="1:26" s="49" customFormat="1" x14ac:dyDescent="0.25">
      <c r="A752" s="73">
        <v>600039871</v>
      </c>
      <c r="B752" s="73">
        <f t="shared" si="33"/>
        <v>600039871</v>
      </c>
      <c r="C752" s="73" t="s">
        <v>17157</v>
      </c>
      <c r="D752" s="68">
        <v>1</v>
      </c>
      <c r="E752" s="48">
        <f t="shared" si="34"/>
        <v>60461837</v>
      </c>
      <c r="F752" s="57" t="s">
        <v>9</v>
      </c>
      <c r="G752" s="57" t="s">
        <v>17039</v>
      </c>
      <c r="H752" s="51">
        <v>725</v>
      </c>
      <c r="I752" s="51" t="s">
        <v>17309</v>
      </c>
      <c r="J752" s="69">
        <v>27.49</v>
      </c>
      <c r="K752" s="69">
        <f t="shared" si="35"/>
        <v>19930.25</v>
      </c>
      <c r="L752" s="90">
        <v>725</v>
      </c>
      <c r="M752" s="51">
        <f>VLOOKUP(A:A,'[1]Příloha k protokolu'!$F:$J,5,0)</f>
        <v>0</v>
      </c>
      <c r="N752" s="62" t="s">
        <v>17158</v>
      </c>
      <c r="O752" s="52" t="s">
        <v>17159</v>
      </c>
      <c r="P752" s="52">
        <v>1030</v>
      </c>
      <c r="Q752" s="52">
        <v>4</v>
      </c>
      <c r="R752" s="52" t="s">
        <v>17042</v>
      </c>
      <c r="S752" s="49" t="s">
        <v>21333</v>
      </c>
      <c r="V752" s="50" t="s">
        <v>17555</v>
      </c>
      <c r="W752" s="50" t="s">
        <v>17042</v>
      </c>
      <c r="X752" s="50" t="s">
        <v>14740</v>
      </c>
      <c r="Y752" s="70" t="s">
        <v>17320</v>
      </c>
      <c r="Z752" s="53">
        <v>18200</v>
      </c>
    </row>
    <row r="753" spans="1:26" s="49" customFormat="1" ht="30" x14ac:dyDescent="0.25">
      <c r="A753" s="73">
        <v>600039889</v>
      </c>
      <c r="B753" s="73">
        <f t="shared" si="33"/>
        <v>600039889</v>
      </c>
      <c r="C753" s="73" t="s">
        <v>17160</v>
      </c>
      <c r="D753" s="68">
        <v>1</v>
      </c>
      <c r="E753" s="48">
        <f t="shared" si="34"/>
        <v>60461853</v>
      </c>
      <c r="F753" s="57" t="s">
        <v>9</v>
      </c>
      <c r="G753" s="57" t="s">
        <v>17039</v>
      </c>
      <c r="H753" s="51">
        <v>600</v>
      </c>
      <c r="I753" s="51" t="s">
        <v>17309</v>
      </c>
      <c r="J753" s="69">
        <v>27.49</v>
      </c>
      <c r="K753" s="69">
        <f t="shared" si="35"/>
        <v>16494</v>
      </c>
      <c r="L753" s="90">
        <v>600</v>
      </c>
      <c r="M753" s="51">
        <f>VLOOKUP(A:A,'[1]Příloha k protokolu'!$F:$J,5,0)</f>
        <v>0</v>
      </c>
      <c r="N753" s="62" t="s">
        <v>17161</v>
      </c>
      <c r="O753" s="52" t="s">
        <v>17162</v>
      </c>
      <c r="P753" s="52">
        <v>579</v>
      </c>
      <c r="Q753" s="52">
        <v>3</v>
      </c>
      <c r="R753" s="52" t="s">
        <v>17042</v>
      </c>
      <c r="S753" s="49" t="s">
        <v>21333</v>
      </c>
      <c r="V753" s="50" t="s">
        <v>17555</v>
      </c>
      <c r="W753" s="50" t="s">
        <v>17042</v>
      </c>
      <c r="X753" s="50" t="s">
        <v>14740</v>
      </c>
      <c r="Y753" s="70" t="s">
        <v>17320</v>
      </c>
      <c r="Z753" s="53">
        <v>18600</v>
      </c>
    </row>
    <row r="754" spans="1:26" s="49" customFormat="1" x14ac:dyDescent="0.25">
      <c r="A754" s="73">
        <v>600039897</v>
      </c>
      <c r="B754" s="73">
        <f t="shared" si="33"/>
        <v>600039897</v>
      </c>
      <c r="C754" s="73" t="s">
        <v>17163</v>
      </c>
      <c r="D754" s="68">
        <v>1</v>
      </c>
      <c r="E754" s="48">
        <f t="shared" si="34"/>
        <v>63113961</v>
      </c>
      <c r="F754" s="57" t="s">
        <v>9</v>
      </c>
      <c r="G754" s="57" t="s">
        <v>17039</v>
      </c>
      <c r="H754" s="51">
        <v>1575</v>
      </c>
      <c r="I754" s="51" t="s">
        <v>17309</v>
      </c>
      <c r="J754" s="69">
        <v>27.49</v>
      </c>
      <c r="K754" s="69">
        <f t="shared" si="35"/>
        <v>43296.75</v>
      </c>
      <c r="L754" s="90">
        <v>1575</v>
      </c>
      <c r="M754" s="51">
        <f>VLOOKUP(A:A,'[1]Příloha k protokolu'!$F:$J,5,0)</f>
        <v>0</v>
      </c>
      <c r="N754" s="62" t="s">
        <v>17164</v>
      </c>
      <c r="O754" s="52" t="s">
        <v>17165</v>
      </c>
      <c r="P754" s="52">
        <v>26</v>
      </c>
      <c r="Q754" s="52">
        <v>52</v>
      </c>
      <c r="R754" s="52" t="s">
        <v>17042</v>
      </c>
      <c r="S754" s="49" t="s">
        <v>21333</v>
      </c>
      <c r="V754" s="50" t="s">
        <v>17555</v>
      </c>
      <c r="W754" s="50" t="s">
        <v>17042</v>
      </c>
      <c r="X754" s="50" t="s">
        <v>14740</v>
      </c>
      <c r="Y754" s="70" t="s">
        <v>17320</v>
      </c>
      <c r="Z754" s="53">
        <v>18000</v>
      </c>
    </row>
    <row r="755" spans="1:26" s="49" customFormat="1" x14ac:dyDescent="0.25">
      <c r="A755" s="73">
        <v>600039901</v>
      </c>
      <c r="B755" s="73">
        <f t="shared" si="33"/>
        <v>600039901</v>
      </c>
      <c r="C755" s="73" t="s">
        <v>17166</v>
      </c>
      <c r="D755" s="68">
        <v>1</v>
      </c>
      <c r="E755" s="48">
        <f t="shared" si="34"/>
        <v>60433272</v>
      </c>
      <c r="F755" s="57" t="s">
        <v>9</v>
      </c>
      <c r="G755" s="57" t="s">
        <v>17039</v>
      </c>
      <c r="H755" s="51">
        <v>1175</v>
      </c>
      <c r="I755" s="51" t="s">
        <v>17309</v>
      </c>
      <c r="J755" s="69">
        <v>27.49</v>
      </c>
      <c r="K755" s="69">
        <f t="shared" si="35"/>
        <v>32300.749999999996</v>
      </c>
      <c r="L755" s="90">
        <v>1175</v>
      </c>
      <c r="M755" s="51">
        <f>VLOOKUP(A:A,'[1]Příloha k protokolu'!$F:$J,5,0)</f>
        <v>0</v>
      </c>
      <c r="N755" s="62" t="s">
        <v>17167</v>
      </c>
      <c r="O755" s="52" t="s">
        <v>17168</v>
      </c>
      <c r="P755" s="52">
        <v>1597</v>
      </c>
      <c r="Q755" s="52">
        <v>3</v>
      </c>
      <c r="R755" s="52" t="s">
        <v>17042</v>
      </c>
      <c r="S755" s="49" t="s">
        <v>21333</v>
      </c>
      <c r="V755" s="50" t="s">
        <v>17555</v>
      </c>
      <c r="W755" s="50" t="s">
        <v>17042</v>
      </c>
      <c r="X755" s="50" t="s">
        <v>14740</v>
      </c>
      <c r="Y755" s="70" t="s">
        <v>17320</v>
      </c>
      <c r="Z755" s="53">
        <v>18200</v>
      </c>
    </row>
    <row r="756" spans="1:26" s="49" customFormat="1" x14ac:dyDescent="0.25">
      <c r="A756" s="73">
        <v>600039919</v>
      </c>
      <c r="B756" s="73">
        <f t="shared" si="33"/>
        <v>600039919</v>
      </c>
      <c r="C756" s="73" t="s">
        <v>17169</v>
      </c>
      <c r="D756" s="68">
        <v>1</v>
      </c>
      <c r="E756" s="48">
        <f t="shared" si="34"/>
        <v>60433299</v>
      </c>
      <c r="F756" s="57" t="s">
        <v>9</v>
      </c>
      <c r="G756" s="57" t="s">
        <v>17039</v>
      </c>
      <c r="H756" s="51">
        <v>825</v>
      </c>
      <c r="I756" s="51" t="s">
        <v>17309</v>
      </c>
      <c r="J756" s="69">
        <v>27.49</v>
      </c>
      <c r="K756" s="69">
        <f t="shared" si="35"/>
        <v>22679.25</v>
      </c>
      <c r="L756" s="90">
        <v>825</v>
      </c>
      <c r="M756" s="51">
        <f>VLOOKUP(A:A,'[1]Příloha k protokolu'!$F:$J,5,0)</f>
        <v>0</v>
      </c>
      <c r="N756" s="62" t="s">
        <v>17170</v>
      </c>
      <c r="O756" s="52" t="s">
        <v>17077</v>
      </c>
      <c r="P756" s="52">
        <v>1281</v>
      </c>
      <c r="Q756" s="52">
        <v>11</v>
      </c>
      <c r="R756" s="52" t="s">
        <v>17042</v>
      </c>
      <c r="S756" s="49" t="s">
        <v>21333</v>
      </c>
      <c r="V756" s="50" t="s">
        <v>17555</v>
      </c>
      <c r="W756" s="50" t="s">
        <v>17042</v>
      </c>
      <c r="X756" s="50" t="s">
        <v>14740</v>
      </c>
      <c r="Y756" s="70" t="s">
        <v>17320</v>
      </c>
      <c r="Z756" s="53">
        <v>18200</v>
      </c>
    </row>
    <row r="757" spans="1:26" s="49" customFormat="1" ht="30" x14ac:dyDescent="0.25">
      <c r="A757" s="73">
        <v>600039935</v>
      </c>
      <c r="B757" s="73">
        <f t="shared" si="33"/>
        <v>600039935</v>
      </c>
      <c r="C757" s="73" t="s">
        <v>17171</v>
      </c>
      <c r="D757" s="68">
        <v>1</v>
      </c>
      <c r="E757" s="48">
        <f t="shared" si="34"/>
        <v>60433256</v>
      </c>
      <c r="F757" s="57" t="s">
        <v>9</v>
      </c>
      <c r="G757" s="57" t="s">
        <v>17039</v>
      </c>
      <c r="H757" s="51">
        <v>1100</v>
      </c>
      <c r="I757" s="51" t="s">
        <v>17309</v>
      </c>
      <c r="J757" s="69">
        <v>27.49</v>
      </c>
      <c r="K757" s="69">
        <f t="shared" si="35"/>
        <v>30239</v>
      </c>
      <c r="L757" s="90">
        <v>1100</v>
      </c>
      <c r="M757" s="51">
        <f>VLOOKUP(A:A,'[1]Příloha k protokolu'!$F:$J,5,0)</f>
        <v>0</v>
      </c>
      <c r="N757" s="62" t="s">
        <v>17172</v>
      </c>
      <c r="O757" s="52" t="s">
        <v>17173</v>
      </c>
      <c r="P757" s="52">
        <v>1960</v>
      </c>
      <c r="Q757" s="52">
        <v>1</v>
      </c>
      <c r="R757" s="52" t="s">
        <v>17042</v>
      </c>
      <c r="S757" s="49" t="s">
        <v>21333</v>
      </c>
      <c r="V757" s="50" t="s">
        <v>17555</v>
      </c>
      <c r="W757" s="50" t="s">
        <v>17042</v>
      </c>
      <c r="X757" s="50" t="s">
        <v>14740</v>
      </c>
      <c r="Y757" s="70" t="s">
        <v>17320</v>
      </c>
      <c r="Z757" s="53">
        <v>18200</v>
      </c>
    </row>
    <row r="758" spans="1:26" s="49" customFormat="1" x14ac:dyDescent="0.25">
      <c r="A758" s="73">
        <v>600039943</v>
      </c>
      <c r="B758" s="73">
        <f t="shared" si="33"/>
        <v>600039943</v>
      </c>
      <c r="C758" s="73" t="s">
        <v>17174</v>
      </c>
      <c r="D758" s="68">
        <v>1</v>
      </c>
      <c r="E758" s="48">
        <f t="shared" si="34"/>
        <v>64289</v>
      </c>
      <c r="F758" s="57" t="s">
        <v>9</v>
      </c>
      <c r="G758" s="57" t="s">
        <v>17039</v>
      </c>
      <c r="H758" s="51">
        <v>700</v>
      </c>
      <c r="I758" s="51" t="s">
        <v>17309</v>
      </c>
      <c r="J758" s="69">
        <v>27.49</v>
      </c>
      <c r="K758" s="69">
        <f t="shared" si="35"/>
        <v>19243</v>
      </c>
      <c r="L758" s="90">
        <v>700</v>
      </c>
      <c r="M758" s="51">
        <f>VLOOKUP(A:A,'[1]Příloha k protokolu'!$F:$J,5,0)</f>
        <v>0</v>
      </c>
      <c r="N758" s="62" t="s">
        <v>17175</v>
      </c>
      <c r="O758" s="52" t="s">
        <v>17059</v>
      </c>
      <c r="P758" s="52">
        <v>316</v>
      </c>
      <c r="Q758" s="52">
        <v>7</v>
      </c>
      <c r="R758" s="52" t="s">
        <v>17042</v>
      </c>
      <c r="S758" s="49" t="s">
        <v>21333</v>
      </c>
      <c r="V758" s="50" t="s">
        <v>17314</v>
      </c>
      <c r="W758" s="50" t="s">
        <v>17042</v>
      </c>
      <c r="X758" s="50" t="s">
        <v>14738</v>
      </c>
      <c r="Y758" s="70" t="s">
        <v>17320</v>
      </c>
      <c r="Z758" s="53">
        <v>18600</v>
      </c>
    </row>
    <row r="759" spans="1:26" s="49" customFormat="1" ht="30" x14ac:dyDescent="0.25">
      <c r="A759" s="73">
        <v>600170021</v>
      </c>
      <c r="B759" s="73">
        <f t="shared" si="33"/>
        <v>600170021</v>
      </c>
      <c r="C759" s="73" t="s">
        <v>17176</v>
      </c>
      <c r="D759" s="68">
        <v>1</v>
      </c>
      <c r="E759" s="48">
        <f t="shared" si="34"/>
        <v>61388262</v>
      </c>
      <c r="F759" s="57" t="s">
        <v>9</v>
      </c>
      <c r="G759" s="57" t="s">
        <v>17039</v>
      </c>
      <c r="H759" s="51">
        <v>975</v>
      </c>
      <c r="I759" s="51" t="s">
        <v>17309</v>
      </c>
      <c r="J759" s="69">
        <v>27.49</v>
      </c>
      <c r="K759" s="69">
        <f t="shared" si="35"/>
        <v>26802.75</v>
      </c>
      <c r="L759" s="90">
        <v>975</v>
      </c>
      <c r="M759" s="51">
        <f>VLOOKUP(A:A,'[1]Příloha k protokolu'!$F:$J,5,0)</f>
        <v>0</v>
      </c>
      <c r="N759" s="62" t="s">
        <v>17177</v>
      </c>
      <c r="O759" s="52" t="s">
        <v>17178</v>
      </c>
      <c r="P759" s="52">
        <v>525</v>
      </c>
      <c r="Q759" s="52">
        <v>1</v>
      </c>
      <c r="R759" s="52" t="s">
        <v>17042</v>
      </c>
      <c r="S759" s="49" t="s">
        <v>21333</v>
      </c>
      <c r="V759" s="50" t="s">
        <v>17314</v>
      </c>
      <c r="W759" s="50" t="s">
        <v>17042</v>
      </c>
      <c r="X759" s="50" t="s">
        <v>14738</v>
      </c>
      <c r="Y759" s="70" t="s">
        <v>17320</v>
      </c>
      <c r="Z759" s="53">
        <v>18200</v>
      </c>
    </row>
    <row r="760" spans="1:26" s="49" customFormat="1" x14ac:dyDescent="0.25">
      <c r="A760" s="73">
        <v>610350765</v>
      </c>
      <c r="B760" s="73">
        <f t="shared" si="33"/>
        <v>610350765</v>
      </c>
      <c r="C760" s="73" t="s">
        <v>17179</v>
      </c>
      <c r="D760" s="68">
        <v>1</v>
      </c>
      <c r="E760" s="48">
        <f t="shared" si="34"/>
        <v>70102520</v>
      </c>
      <c r="F760" s="57" t="s">
        <v>9</v>
      </c>
      <c r="G760" s="57" t="s">
        <v>17039</v>
      </c>
      <c r="H760" s="51">
        <v>75</v>
      </c>
      <c r="I760" s="51" t="s">
        <v>17309</v>
      </c>
      <c r="J760" s="69">
        <v>27.49</v>
      </c>
      <c r="K760" s="69">
        <f t="shared" si="35"/>
        <v>2061.75</v>
      </c>
      <c r="L760" s="90">
        <v>75</v>
      </c>
      <c r="M760" s="51">
        <f>VLOOKUP(A:A,'[1]Příloha k protokolu'!$F:$J,5,0)</f>
        <v>0</v>
      </c>
      <c r="N760" s="62" t="s">
        <v>17180</v>
      </c>
      <c r="O760" s="52" t="s">
        <v>17181</v>
      </c>
      <c r="P760" s="52">
        <v>1691</v>
      </c>
      <c r="Q760" s="52">
        <v>20</v>
      </c>
      <c r="R760" s="52" t="s">
        <v>17042</v>
      </c>
      <c r="S760" s="49" t="s">
        <v>21333</v>
      </c>
      <c r="V760" s="50" t="s">
        <v>17314</v>
      </c>
      <c r="W760" s="50" t="s">
        <v>17042</v>
      </c>
      <c r="X760" s="50" t="s">
        <v>14738</v>
      </c>
      <c r="Y760" s="70" t="s">
        <v>17320</v>
      </c>
      <c r="Z760" s="53">
        <v>18200</v>
      </c>
    </row>
    <row r="761" spans="1:26" s="49" customFormat="1" x14ac:dyDescent="0.25">
      <c r="A761" s="73">
        <v>610350803</v>
      </c>
      <c r="B761" s="73">
        <f t="shared" si="33"/>
        <v>610350803</v>
      </c>
      <c r="C761" s="73" t="s">
        <v>17182</v>
      </c>
      <c r="D761" s="68">
        <v>1</v>
      </c>
      <c r="E761" s="48">
        <f t="shared" si="34"/>
        <v>70102431</v>
      </c>
      <c r="F761" s="57" t="s">
        <v>9</v>
      </c>
      <c r="G761" s="57" t="s">
        <v>17039</v>
      </c>
      <c r="H761" s="51">
        <v>250</v>
      </c>
      <c r="I761" s="51" t="s">
        <v>17309</v>
      </c>
      <c r="J761" s="69">
        <v>27.49</v>
      </c>
      <c r="K761" s="69">
        <f t="shared" si="35"/>
        <v>6872.5</v>
      </c>
      <c r="L761" s="90">
        <v>250</v>
      </c>
      <c r="M761" s="51">
        <f>VLOOKUP(A:A,'[1]Příloha k protokolu'!$F:$J,5,0)</f>
        <v>0</v>
      </c>
      <c r="N761" s="62" t="s">
        <v>17183</v>
      </c>
      <c r="O761" s="52" t="s">
        <v>17162</v>
      </c>
      <c r="P761" s="52">
        <v>628</v>
      </c>
      <c r="Q761" s="52">
        <v>1</v>
      </c>
      <c r="R761" s="52" t="s">
        <v>17042</v>
      </c>
      <c r="S761" s="49" t="s">
        <v>21333</v>
      </c>
      <c r="V761" s="50" t="s">
        <v>17314</v>
      </c>
      <c r="W761" s="50" t="s">
        <v>17042</v>
      </c>
      <c r="X761" s="50" t="s">
        <v>14738</v>
      </c>
      <c r="Y761" s="70" t="s">
        <v>17320</v>
      </c>
      <c r="Z761" s="53">
        <v>18600</v>
      </c>
    </row>
    <row r="762" spans="1:26" s="49" customFormat="1" x14ac:dyDescent="0.25">
      <c r="A762" s="73">
        <v>610350854</v>
      </c>
      <c r="B762" s="73">
        <f t="shared" si="33"/>
        <v>610350854</v>
      </c>
      <c r="C762" s="73" t="s">
        <v>17184</v>
      </c>
      <c r="D762" s="68">
        <v>1</v>
      </c>
      <c r="E762" s="48">
        <f t="shared" si="34"/>
        <v>63832674</v>
      </c>
      <c r="F762" s="57" t="s">
        <v>9</v>
      </c>
      <c r="G762" s="57" t="s">
        <v>17039</v>
      </c>
      <c r="H762" s="51">
        <v>0</v>
      </c>
      <c r="I762" s="51" t="s">
        <v>17309</v>
      </c>
      <c r="J762" s="69">
        <v>27.49</v>
      </c>
      <c r="K762" s="69">
        <f t="shared" si="35"/>
        <v>0</v>
      </c>
      <c r="L762" s="90">
        <v>50</v>
      </c>
      <c r="M762" s="51">
        <f>VLOOKUP(A:A,'[1]Příloha k protokolu'!$F:$J,5,0)</f>
        <v>50</v>
      </c>
      <c r="N762" s="62" t="s">
        <v>17185</v>
      </c>
      <c r="O762" s="52" t="s">
        <v>17186</v>
      </c>
      <c r="P762" s="52">
        <v>779</v>
      </c>
      <c r="Q762" s="52">
        <v>7</v>
      </c>
      <c r="R762" s="52" t="s">
        <v>17042</v>
      </c>
      <c r="S762" s="49" t="s">
        <v>21333</v>
      </c>
      <c r="V762" s="50" t="s">
        <v>17314</v>
      </c>
      <c r="W762" s="50" t="s">
        <v>17042</v>
      </c>
      <c r="X762" s="50" t="s">
        <v>14738</v>
      </c>
      <c r="Y762" s="70" t="s">
        <v>17320</v>
      </c>
      <c r="Z762" s="53">
        <v>18100</v>
      </c>
    </row>
    <row r="763" spans="1:26" s="49" customFormat="1" ht="30" x14ac:dyDescent="0.25">
      <c r="A763" s="73">
        <v>610380109</v>
      </c>
      <c r="B763" s="73">
        <f t="shared" si="33"/>
        <v>610380109</v>
      </c>
      <c r="C763" s="73" t="s">
        <v>17187</v>
      </c>
      <c r="D763" s="68">
        <v>1</v>
      </c>
      <c r="E763" s="48">
        <f t="shared" si="34"/>
        <v>25741497</v>
      </c>
      <c r="F763" s="57" t="s">
        <v>9</v>
      </c>
      <c r="G763" s="57" t="s">
        <v>17039</v>
      </c>
      <c r="H763" s="51">
        <v>0</v>
      </c>
      <c r="I763" s="51" t="s">
        <v>17320</v>
      </c>
      <c r="J763" s="69">
        <v>27.49</v>
      </c>
      <c r="K763" s="69">
        <f t="shared" si="35"/>
        <v>0</v>
      </c>
      <c r="L763" s="90">
        <v>0</v>
      </c>
      <c r="M763" s="51"/>
      <c r="N763" s="62" t="s">
        <v>17188</v>
      </c>
      <c r="O763" s="52" t="s">
        <v>17189</v>
      </c>
      <c r="P763" s="52">
        <v>32</v>
      </c>
      <c r="Q763" s="52">
        <v>27</v>
      </c>
      <c r="R763" s="52" t="s">
        <v>17042</v>
      </c>
      <c r="S763" s="49" t="s">
        <v>21334</v>
      </c>
      <c r="V763" s="50" t="s">
        <v>17314</v>
      </c>
      <c r="W763" s="50" t="s">
        <v>17042</v>
      </c>
      <c r="X763" s="50" t="s">
        <v>14742</v>
      </c>
      <c r="Y763" s="70">
        <v>44340</v>
      </c>
      <c r="Z763" s="53">
        <v>18000</v>
      </c>
    </row>
    <row r="764" spans="1:26" s="49" customFormat="1" x14ac:dyDescent="0.25">
      <c r="A764" s="73">
        <v>691001391</v>
      </c>
      <c r="B764" s="73">
        <f t="shared" si="33"/>
        <v>691001391</v>
      </c>
      <c r="C764" s="73" t="s">
        <v>17190</v>
      </c>
      <c r="D764" s="68">
        <v>1</v>
      </c>
      <c r="E764" s="48">
        <f t="shared" si="34"/>
        <v>72049812</v>
      </c>
      <c r="F764" s="57" t="s">
        <v>9</v>
      </c>
      <c r="G764" s="57" t="s">
        <v>17039</v>
      </c>
      <c r="H764" s="51">
        <v>50</v>
      </c>
      <c r="I764" s="51" t="s">
        <v>17309</v>
      </c>
      <c r="J764" s="69">
        <v>27.49</v>
      </c>
      <c r="K764" s="69">
        <f t="shared" si="35"/>
        <v>1374.5</v>
      </c>
      <c r="L764" s="90">
        <v>50</v>
      </c>
      <c r="M764" s="51">
        <f>VLOOKUP(A:A,'[1]Příloha k protokolu'!$F:$J,5,0)</f>
        <v>0</v>
      </c>
      <c r="N764" s="62" t="s">
        <v>17191</v>
      </c>
      <c r="O764" s="52" t="s">
        <v>17192</v>
      </c>
      <c r="P764" s="52">
        <v>490</v>
      </c>
      <c r="Q764" s="52">
        <v>2</v>
      </c>
      <c r="R764" s="52" t="s">
        <v>17042</v>
      </c>
      <c r="S764" s="49" t="s">
        <v>21333</v>
      </c>
      <c r="V764" s="50" t="s">
        <v>17555</v>
      </c>
      <c r="W764" s="50" t="s">
        <v>17042</v>
      </c>
      <c r="X764" s="50" t="s">
        <v>14740</v>
      </c>
      <c r="Y764" s="70" t="s">
        <v>17320</v>
      </c>
      <c r="Z764" s="53">
        <v>18100</v>
      </c>
    </row>
    <row r="765" spans="1:26" s="49" customFormat="1" x14ac:dyDescent="0.25">
      <c r="A765" s="73">
        <v>691002819</v>
      </c>
      <c r="B765" s="73">
        <f t="shared" si="33"/>
        <v>691002819</v>
      </c>
      <c r="C765" s="73" t="s">
        <v>17193</v>
      </c>
      <c r="D765" s="68">
        <v>1</v>
      </c>
      <c r="E765" s="48">
        <f t="shared" si="34"/>
        <v>24746819</v>
      </c>
      <c r="F765" s="57" t="s">
        <v>9</v>
      </c>
      <c r="G765" s="57" t="s">
        <v>15926</v>
      </c>
      <c r="H765" s="51">
        <v>125</v>
      </c>
      <c r="I765" s="51" t="s">
        <v>17309</v>
      </c>
      <c r="J765" s="69">
        <v>27.49</v>
      </c>
      <c r="K765" s="69">
        <f t="shared" si="35"/>
        <v>3436.25</v>
      </c>
      <c r="L765" s="90">
        <v>125</v>
      </c>
      <c r="M765" s="51">
        <f>VLOOKUP(A:A,'[1]Příloha k protokolu'!$F:$J,5,0)</f>
        <v>0</v>
      </c>
      <c r="N765" s="62" t="s">
        <v>17194</v>
      </c>
      <c r="O765" s="52" t="s">
        <v>17195</v>
      </c>
      <c r="P765" s="52">
        <v>645</v>
      </c>
      <c r="Q765" s="52" t="s">
        <v>26</v>
      </c>
      <c r="R765" s="52" t="s">
        <v>15929</v>
      </c>
      <c r="S765" s="49" t="s">
        <v>21334</v>
      </c>
      <c r="V765" s="50" t="s">
        <v>17314</v>
      </c>
      <c r="W765" s="50" t="s">
        <v>17042</v>
      </c>
      <c r="X765" s="50" t="s">
        <v>14742</v>
      </c>
      <c r="Y765" s="70" t="s">
        <v>17320</v>
      </c>
      <c r="Z765" s="53">
        <v>19000</v>
      </c>
    </row>
    <row r="766" spans="1:26" s="49" customFormat="1" x14ac:dyDescent="0.25">
      <c r="A766" s="73">
        <v>691003386</v>
      </c>
      <c r="B766" s="73">
        <f t="shared" si="33"/>
        <v>691003386</v>
      </c>
      <c r="C766" s="73" t="s">
        <v>17196</v>
      </c>
      <c r="D766" s="68">
        <v>1</v>
      </c>
      <c r="E766" s="48">
        <f t="shared" si="34"/>
        <v>72548223</v>
      </c>
      <c r="F766" s="57" t="s">
        <v>9</v>
      </c>
      <c r="G766" s="57" t="s">
        <v>17039</v>
      </c>
      <c r="H766" s="51">
        <v>0</v>
      </c>
      <c r="I766" s="51" t="s">
        <v>17309</v>
      </c>
      <c r="J766" s="69">
        <v>27.49</v>
      </c>
      <c r="K766" s="69">
        <f t="shared" si="35"/>
        <v>0</v>
      </c>
      <c r="L766" s="90">
        <v>25</v>
      </c>
      <c r="M766" s="51">
        <f>VLOOKUP(A:A,'[1]Příloha k protokolu'!$F:$J,5,0)</f>
        <v>25</v>
      </c>
      <c r="N766" s="62" t="s">
        <v>17197</v>
      </c>
      <c r="O766" s="52" t="s">
        <v>17198</v>
      </c>
      <c r="P766" s="52">
        <v>459</v>
      </c>
      <c r="Q766" s="52">
        <v>3</v>
      </c>
      <c r="R766" s="52" t="s">
        <v>17042</v>
      </c>
      <c r="S766" s="49" t="s">
        <v>21333</v>
      </c>
      <c r="V766" s="50" t="s">
        <v>17555</v>
      </c>
      <c r="W766" s="50" t="s">
        <v>17042</v>
      </c>
      <c r="X766" s="50" t="s">
        <v>14740</v>
      </c>
      <c r="Y766" s="70" t="s">
        <v>17320</v>
      </c>
      <c r="Z766" s="53">
        <v>18200</v>
      </c>
    </row>
    <row r="767" spans="1:26" s="49" customFormat="1" x14ac:dyDescent="0.25">
      <c r="A767" s="73">
        <v>691003955</v>
      </c>
      <c r="B767" s="73">
        <f t="shared" si="33"/>
        <v>691003955</v>
      </c>
      <c r="C767" s="73" t="s">
        <v>17199</v>
      </c>
      <c r="D767" s="68">
        <v>1</v>
      </c>
      <c r="E767" s="48">
        <f t="shared" si="34"/>
        <v>24136786</v>
      </c>
      <c r="F767" s="57" t="s">
        <v>9</v>
      </c>
      <c r="G767" s="57" t="s">
        <v>17039</v>
      </c>
      <c r="H767" s="51">
        <v>150</v>
      </c>
      <c r="I767" s="51" t="s">
        <v>17309</v>
      </c>
      <c r="J767" s="69">
        <v>27.49</v>
      </c>
      <c r="K767" s="69">
        <f t="shared" si="35"/>
        <v>4123.5</v>
      </c>
      <c r="L767" s="90">
        <v>150</v>
      </c>
      <c r="M767" s="51">
        <f>VLOOKUP(A:A,'[1]Příloha k protokolu'!$F:$J,5,0)</f>
        <v>0</v>
      </c>
      <c r="N767" s="62" t="s">
        <v>17200</v>
      </c>
      <c r="O767" s="52" t="s">
        <v>17201</v>
      </c>
      <c r="P767" s="52">
        <v>1199</v>
      </c>
      <c r="Q767" s="52">
        <v>4</v>
      </c>
      <c r="R767" s="52" t="s">
        <v>17042</v>
      </c>
      <c r="S767" s="49" t="s">
        <v>21334</v>
      </c>
      <c r="V767" s="50" t="s">
        <v>17314</v>
      </c>
      <c r="W767" s="50" t="s">
        <v>17042</v>
      </c>
      <c r="X767" s="50" t="s">
        <v>14742</v>
      </c>
      <c r="Y767" s="70" t="s">
        <v>17320</v>
      </c>
      <c r="Z767" s="53">
        <v>18200</v>
      </c>
    </row>
    <row r="768" spans="1:26" s="49" customFormat="1" x14ac:dyDescent="0.25">
      <c r="A768" s="73">
        <v>691005991</v>
      </c>
      <c r="B768" s="73">
        <f t="shared" si="33"/>
        <v>691005991</v>
      </c>
      <c r="C768" s="73" t="s">
        <v>17202</v>
      </c>
      <c r="D768" s="68">
        <v>1</v>
      </c>
      <c r="E768" s="48">
        <f t="shared" si="34"/>
        <v>24202304</v>
      </c>
      <c r="F768" s="57" t="s">
        <v>9</v>
      </c>
      <c r="G768" s="57" t="s">
        <v>17039</v>
      </c>
      <c r="H768" s="51">
        <v>25</v>
      </c>
      <c r="I768" s="51" t="s">
        <v>17309</v>
      </c>
      <c r="J768" s="69">
        <v>27.49</v>
      </c>
      <c r="K768" s="69">
        <f t="shared" si="35"/>
        <v>687.25</v>
      </c>
      <c r="L768" s="90">
        <v>25</v>
      </c>
      <c r="M768" s="51">
        <f>VLOOKUP(A:A,'[1]Příloha k protokolu'!$F:$J,5,0)</f>
        <v>0</v>
      </c>
      <c r="N768" s="62" t="s">
        <v>17203</v>
      </c>
      <c r="O768" s="52" t="s">
        <v>17204</v>
      </c>
      <c r="P768" s="52">
        <v>732</v>
      </c>
      <c r="Q768" s="52">
        <v>50</v>
      </c>
      <c r="R768" s="52" t="s">
        <v>17042</v>
      </c>
      <c r="S768" s="49" t="s">
        <v>21334</v>
      </c>
      <c r="V768" s="50" t="s">
        <v>17314</v>
      </c>
      <c r="W768" s="50" t="s">
        <v>17042</v>
      </c>
      <c r="X768" s="50" t="s">
        <v>14742</v>
      </c>
      <c r="Y768" s="70" t="s">
        <v>17320</v>
      </c>
      <c r="Z768" s="53">
        <v>18200</v>
      </c>
    </row>
    <row r="769" spans="1:26" s="49" customFormat="1" x14ac:dyDescent="0.25">
      <c r="A769" s="73">
        <v>691008426</v>
      </c>
      <c r="B769" s="73">
        <f t="shared" si="33"/>
        <v>691008426</v>
      </c>
      <c r="C769" s="73" t="s">
        <v>17205</v>
      </c>
      <c r="D769" s="68">
        <v>1</v>
      </c>
      <c r="E769" s="48">
        <f t="shared" si="34"/>
        <v>4288939</v>
      </c>
      <c r="F769" s="57" t="s">
        <v>9</v>
      </c>
      <c r="G769" s="57" t="s">
        <v>17039</v>
      </c>
      <c r="H769" s="51">
        <v>225</v>
      </c>
      <c r="I769" s="51" t="s">
        <v>17309</v>
      </c>
      <c r="J769" s="69">
        <v>27.49</v>
      </c>
      <c r="K769" s="69">
        <f t="shared" si="35"/>
        <v>6185.25</v>
      </c>
      <c r="L769" s="90">
        <v>225</v>
      </c>
      <c r="M769" s="51">
        <f>VLOOKUP(A:A,'[1]Příloha k protokolu'!$F:$J,5,0)</f>
        <v>0</v>
      </c>
      <c r="N769" s="62" t="s">
        <v>17206</v>
      </c>
      <c r="O769" s="52" t="s">
        <v>17201</v>
      </c>
      <c r="P769" s="52">
        <v>1199</v>
      </c>
      <c r="Q769" s="52">
        <v>4</v>
      </c>
      <c r="R769" s="52" t="s">
        <v>17042</v>
      </c>
      <c r="S769" s="49" t="s">
        <v>21334</v>
      </c>
      <c r="V769" s="50" t="s">
        <v>17314</v>
      </c>
      <c r="W769" s="50" t="s">
        <v>17042</v>
      </c>
      <c r="X769" s="50" t="s">
        <v>14742</v>
      </c>
      <c r="Y769" s="70" t="s">
        <v>17320</v>
      </c>
      <c r="Z769" s="53">
        <v>18200</v>
      </c>
    </row>
    <row r="770" spans="1:26" s="49" customFormat="1" x14ac:dyDescent="0.25">
      <c r="A770" s="73">
        <v>691009031</v>
      </c>
      <c r="B770" s="73">
        <f t="shared" si="33"/>
        <v>691009031</v>
      </c>
      <c r="C770" s="73" t="s">
        <v>17207</v>
      </c>
      <c r="D770" s="68">
        <v>1</v>
      </c>
      <c r="E770" s="48">
        <f t="shared" si="34"/>
        <v>4775112</v>
      </c>
      <c r="F770" s="57" t="s">
        <v>9</v>
      </c>
      <c r="G770" s="57" t="s">
        <v>17039</v>
      </c>
      <c r="H770" s="51">
        <v>0</v>
      </c>
      <c r="I770" s="51" t="s">
        <v>17320</v>
      </c>
      <c r="J770" s="69">
        <v>27.49</v>
      </c>
      <c r="K770" s="69">
        <f t="shared" si="35"/>
        <v>0</v>
      </c>
      <c r="L770" s="90">
        <v>0</v>
      </c>
      <c r="M770" s="51"/>
      <c r="N770" s="62" t="s">
        <v>17208</v>
      </c>
      <c r="O770" s="52" t="s">
        <v>17209</v>
      </c>
      <c r="P770" s="52">
        <v>658</v>
      </c>
      <c r="Q770" s="52">
        <v>34</v>
      </c>
      <c r="R770" s="52" t="s">
        <v>17042</v>
      </c>
      <c r="S770" s="49" t="s">
        <v>21334</v>
      </c>
      <c r="V770" s="50" t="s">
        <v>17314</v>
      </c>
      <c r="W770" s="50" t="s">
        <v>17042</v>
      </c>
      <c r="X770" s="50" t="s">
        <v>14742</v>
      </c>
      <c r="Y770" s="70">
        <v>44326</v>
      </c>
      <c r="Z770" s="53">
        <v>18600</v>
      </c>
    </row>
    <row r="771" spans="1:26" s="49" customFormat="1" x14ac:dyDescent="0.25">
      <c r="A771" s="73">
        <v>691011532</v>
      </c>
      <c r="B771" s="73">
        <f t="shared" si="33"/>
        <v>691011532</v>
      </c>
      <c r="C771" s="73" t="s">
        <v>17210</v>
      </c>
      <c r="D771" s="68">
        <v>1</v>
      </c>
      <c r="E771" s="48">
        <f t="shared" si="34"/>
        <v>6072283</v>
      </c>
      <c r="F771" s="57" t="s">
        <v>9</v>
      </c>
      <c r="G771" s="57" t="s">
        <v>17039</v>
      </c>
      <c r="H771" s="51">
        <v>0</v>
      </c>
      <c r="I771" s="51" t="s">
        <v>17309</v>
      </c>
      <c r="J771" s="69">
        <v>27.49</v>
      </c>
      <c r="K771" s="69">
        <f t="shared" si="35"/>
        <v>0</v>
      </c>
      <c r="L771" s="90">
        <v>25</v>
      </c>
      <c r="M771" s="51">
        <f>VLOOKUP(A:A,'[1]Příloha k protokolu'!$F:$J,5,0)</f>
        <v>25</v>
      </c>
      <c r="N771" s="62" t="s">
        <v>17211</v>
      </c>
      <c r="O771" s="52" t="s">
        <v>17212</v>
      </c>
      <c r="P771" s="52">
        <v>1201</v>
      </c>
      <c r="Q771" s="52">
        <v>3</v>
      </c>
      <c r="R771" s="52" t="s">
        <v>17042</v>
      </c>
      <c r="S771" s="49" t="s">
        <v>21333</v>
      </c>
      <c r="V771" s="50" t="s">
        <v>17555</v>
      </c>
      <c r="W771" s="50" t="s">
        <v>17042</v>
      </c>
      <c r="X771" s="50" t="s">
        <v>14740</v>
      </c>
      <c r="Y771" s="70" t="s">
        <v>17320</v>
      </c>
      <c r="Z771" s="53">
        <v>18400</v>
      </c>
    </row>
    <row r="772" spans="1:26" s="49" customFormat="1" ht="30" x14ac:dyDescent="0.25">
      <c r="A772" s="73">
        <v>600006174</v>
      </c>
      <c r="B772" s="73">
        <f t="shared" ref="B772:B835" si="36">A772/1</f>
        <v>600006174</v>
      </c>
      <c r="C772" s="73" t="s">
        <v>17567</v>
      </c>
      <c r="D772" s="68">
        <v>1</v>
      </c>
      <c r="E772" s="48">
        <f t="shared" ref="E772:E835" si="37">C772/1</f>
        <v>14891409</v>
      </c>
      <c r="F772" s="57" t="s">
        <v>9</v>
      </c>
      <c r="G772" s="57" t="s">
        <v>15926</v>
      </c>
      <c r="H772" s="51">
        <v>1125</v>
      </c>
      <c r="I772" s="51" t="s">
        <v>17309</v>
      </c>
      <c r="J772" s="69">
        <v>27.49</v>
      </c>
      <c r="K772" s="69">
        <f t="shared" ref="K772:K835" si="38">H772*J772</f>
        <v>30926.25</v>
      </c>
      <c r="L772" s="90">
        <v>1125</v>
      </c>
      <c r="M772" s="51">
        <f>VLOOKUP(A:A,'[1]Příloha k protokolu'!$F:$J,5,0)</f>
        <v>0</v>
      </c>
      <c r="N772" s="62" t="s">
        <v>17568</v>
      </c>
      <c r="O772" s="52" t="s">
        <v>17217</v>
      </c>
      <c r="P772" s="52">
        <v>280</v>
      </c>
      <c r="Q772" s="52">
        <v>48</v>
      </c>
      <c r="R772" s="52" t="s">
        <v>15929</v>
      </c>
      <c r="S772" s="49" t="s">
        <v>21333</v>
      </c>
      <c r="V772" s="50" t="s">
        <v>17314</v>
      </c>
      <c r="W772" s="50" t="s">
        <v>15929</v>
      </c>
      <c r="X772" s="50" t="s">
        <v>14738</v>
      </c>
      <c r="Y772" s="70" t="s">
        <v>17320</v>
      </c>
      <c r="Z772" s="53">
        <v>19000</v>
      </c>
    </row>
    <row r="773" spans="1:26" s="49" customFormat="1" x14ac:dyDescent="0.25">
      <c r="A773" s="73">
        <v>600040054</v>
      </c>
      <c r="B773" s="73">
        <f t="shared" si="36"/>
        <v>600040054</v>
      </c>
      <c r="C773" s="73" t="s">
        <v>17213</v>
      </c>
      <c r="D773" s="68">
        <v>1</v>
      </c>
      <c r="E773" s="48">
        <f t="shared" si="37"/>
        <v>70920397</v>
      </c>
      <c r="F773" s="57" t="s">
        <v>9</v>
      </c>
      <c r="G773" s="57" t="s">
        <v>15926</v>
      </c>
      <c r="H773" s="51">
        <v>0</v>
      </c>
      <c r="I773" s="51" t="s">
        <v>17309</v>
      </c>
      <c r="J773" s="69">
        <v>27.49</v>
      </c>
      <c r="K773" s="69">
        <f t="shared" si="38"/>
        <v>0</v>
      </c>
      <c r="L773" s="90">
        <v>25</v>
      </c>
      <c r="M773" s="51">
        <f>VLOOKUP(A:A,'[1]Příloha k protokolu'!$F:$J,5,0)</f>
        <v>25</v>
      </c>
      <c r="N773" s="62" t="s">
        <v>17214</v>
      </c>
      <c r="O773" s="52" t="s">
        <v>117</v>
      </c>
      <c r="P773" s="52">
        <v>328</v>
      </c>
      <c r="Q773" s="52">
        <v>24</v>
      </c>
      <c r="R773" s="52" t="s">
        <v>15929</v>
      </c>
      <c r="S773" s="49" t="s">
        <v>21333</v>
      </c>
      <c r="V773" s="50" t="s">
        <v>17569</v>
      </c>
      <c r="W773" s="50" t="s">
        <v>15929</v>
      </c>
      <c r="X773" s="50" t="s">
        <v>14740</v>
      </c>
      <c r="Y773" s="70" t="s">
        <v>17320</v>
      </c>
      <c r="Z773" s="53">
        <v>19000</v>
      </c>
    </row>
    <row r="774" spans="1:26" s="49" customFormat="1" x14ac:dyDescent="0.25">
      <c r="A774" s="73">
        <v>600040283</v>
      </c>
      <c r="B774" s="73">
        <f t="shared" si="36"/>
        <v>600040283</v>
      </c>
      <c r="C774" s="73" t="s">
        <v>17215</v>
      </c>
      <c r="D774" s="68">
        <v>1</v>
      </c>
      <c r="E774" s="48">
        <f t="shared" si="37"/>
        <v>70920389</v>
      </c>
      <c r="F774" s="57" t="s">
        <v>9</v>
      </c>
      <c r="G774" s="57" t="s">
        <v>15926</v>
      </c>
      <c r="H774" s="51">
        <v>0</v>
      </c>
      <c r="I774" s="51" t="s">
        <v>17309</v>
      </c>
      <c r="J774" s="69">
        <v>27.49</v>
      </c>
      <c r="K774" s="69">
        <f t="shared" si="38"/>
        <v>0</v>
      </c>
      <c r="L774" s="90">
        <v>25</v>
      </c>
      <c r="M774" s="51">
        <f>VLOOKUP(A:A,'[1]Příloha k protokolu'!$F:$J,5,0)</f>
        <v>25</v>
      </c>
      <c r="N774" s="62" t="s">
        <v>17216</v>
      </c>
      <c r="O774" s="52" t="s">
        <v>118</v>
      </c>
      <c r="P774" s="52">
        <v>1790</v>
      </c>
      <c r="Q774" s="52">
        <v>27</v>
      </c>
      <c r="R774" s="52" t="s">
        <v>15929</v>
      </c>
      <c r="S774" s="49" t="s">
        <v>21333</v>
      </c>
      <c r="V774" s="50" t="s">
        <v>17569</v>
      </c>
      <c r="W774" s="50" t="s">
        <v>15929</v>
      </c>
      <c r="X774" s="50" t="s">
        <v>14740</v>
      </c>
      <c r="Y774" s="70" t="s">
        <v>17320</v>
      </c>
      <c r="Z774" s="53">
        <v>19000</v>
      </c>
    </row>
    <row r="775" spans="1:26" s="49" customFormat="1" x14ac:dyDescent="0.25">
      <c r="A775" s="73">
        <v>600006239</v>
      </c>
      <c r="B775" s="73">
        <f t="shared" si="36"/>
        <v>600006239</v>
      </c>
      <c r="C775" s="73" t="s">
        <v>17218</v>
      </c>
      <c r="D775" s="68">
        <v>1</v>
      </c>
      <c r="E775" s="48">
        <f t="shared" si="37"/>
        <v>62913981</v>
      </c>
      <c r="F775" s="57" t="s">
        <v>9</v>
      </c>
      <c r="G775" s="57" t="s">
        <v>15926</v>
      </c>
      <c r="H775" s="51">
        <v>675</v>
      </c>
      <c r="I775" s="51" t="s">
        <v>17309</v>
      </c>
      <c r="J775" s="69">
        <v>27.49</v>
      </c>
      <c r="K775" s="69">
        <f t="shared" si="38"/>
        <v>18555.75</v>
      </c>
      <c r="L775" s="90">
        <v>675</v>
      </c>
      <c r="M775" s="51">
        <f>VLOOKUP(A:A,'[1]Příloha k protokolu'!$F:$J,5,0)</f>
        <v>0</v>
      </c>
      <c r="N775" s="62" t="s">
        <v>17219</v>
      </c>
      <c r="O775" s="52" t="s">
        <v>17220</v>
      </c>
      <c r="P775" s="52">
        <v>600</v>
      </c>
      <c r="Q775" s="52">
        <v>1</v>
      </c>
      <c r="R775" s="52" t="s">
        <v>15929</v>
      </c>
      <c r="S775" s="49" t="s">
        <v>21334</v>
      </c>
      <c r="V775" s="50" t="s">
        <v>17314</v>
      </c>
      <c r="W775" s="50" t="s">
        <v>15929</v>
      </c>
      <c r="X775" s="50" t="s">
        <v>14742</v>
      </c>
      <c r="Y775" s="70" t="s">
        <v>17320</v>
      </c>
      <c r="Z775" s="53">
        <v>19000</v>
      </c>
    </row>
    <row r="776" spans="1:26" s="49" customFormat="1" x14ac:dyDescent="0.25">
      <c r="A776" s="73">
        <v>600006247</v>
      </c>
      <c r="B776" s="73">
        <f t="shared" si="36"/>
        <v>600006247</v>
      </c>
      <c r="C776" s="73" t="s">
        <v>17570</v>
      </c>
      <c r="D776" s="68">
        <v>1</v>
      </c>
      <c r="E776" s="48">
        <f t="shared" si="37"/>
        <v>61387061</v>
      </c>
      <c r="F776" s="57" t="s">
        <v>9</v>
      </c>
      <c r="G776" s="57" t="s">
        <v>15926</v>
      </c>
      <c r="H776" s="51">
        <v>725</v>
      </c>
      <c r="I776" s="51" t="s">
        <v>17309</v>
      </c>
      <c r="J776" s="69">
        <v>27.49</v>
      </c>
      <c r="K776" s="69">
        <f t="shared" si="38"/>
        <v>19930.25</v>
      </c>
      <c r="L776" s="90">
        <v>725</v>
      </c>
      <c r="M776" s="51">
        <f>VLOOKUP(A:A,'[1]Příloha k protokolu'!$F:$J,5,0)</f>
        <v>0</v>
      </c>
      <c r="N776" s="62" t="s">
        <v>17571</v>
      </c>
      <c r="O776" s="52" t="s">
        <v>109</v>
      </c>
      <c r="P776" s="52">
        <v>726</v>
      </c>
      <c r="Q776" s="52">
        <v>17</v>
      </c>
      <c r="R776" s="52" t="s">
        <v>15929</v>
      </c>
      <c r="S776" s="49" t="s">
        <v>21333</v>
      </c>
      <c r="V776" s="50" t="s">
        <v>17314</v>
      </c>
      <c r="W776" s="50" t="s">
        <v>15929</v>
      </c>
      <c r="X776" s="50" t="s">
        <v>14738</v>
      </c>
      <c r="Y776" s="70" t="s">
        <v>17320</v>
      </c>
      <c r="Z776" s="53">
        <v>19000</v>
      </c>
    </row>
    <row r="777" spans="1:26" s="49" customFormat="1" x14ac:dyDescent="0.25">
      <c r="A777" s="73">
        <v>600006280</v>
      </c>
      <c r="B777" s="73">
        <f t="shared" si="36"/>
        <v>600006280</v>
      </c>
      <c r="C777" s="73" t="s">
        <v>17221</v>
      </c>
      <c r="D777" s="68">
        <v>1</v>
      </c>
      <c r="E777" s="48">
        <f t="shared" si="37"/>
        <v>300268</v>
      </c>
      <c r="F777" s="57" t="s">
        <v>9</v>
      </c>
      <c r="G777" s="57" t="s">
        <v>15926</v>
      </c>
      <c r="H777" s="51">
        <v>2425</v>
      </c>
      <c r="I777" s="51" t="s">
        <v>17309</v>
      </c>
      <c r="J777" s="69">
        <v>27.49</v>
      </c>
      <c r="K777" s="69">
        <f t="shared" si="38"/>
        <v>66663.25</v>
      </c>
      <c r="L777" s="90">
        <v>2425</v>
      </c>
      <c r="M777" s="51">
        <f>VLOOKUP(A:A,'[1]Příloha k protokolu'!$F:$J,5,0)</f>
        <v>0</v>
      </c>
      <c r="N777" s="62" t="s">
        <v>17222</v>
      </c>
      <c r="O777" s="52" t="s">
        <v>17223</v>
      </c>
      <c r="P777" s="52">
        <v>100</v>
      </c>
      <c r="Q777" s="52">
        <v>1</v>
      </c>
      <c r="R777" s="52" t="s">
        <v>15929</v>
      </c>
      <c r="S777" s="49" t="s">
        <v>21333</v>
      </c>
      <c r="V777" s="50" t="s">
        <v>17314</v>
      </c>
      <c r="W777" s="50" t="s">
        <v>15929</v>
      </c>
      <c r="X777" s="50" t="s">
        <v>14738</v>
      </c>
      <c r="Y777" s="70" t="s">
        <v>17320</v>
      </c>
      <c r="Z777" s="53">
        <v>19000</v>
      </c>
    </row>
    <row r="778" spans="1:26" s="49" customFormat="1" ht="30" x14ac:dyDescent="0.25">
      <c r="A778" s="73">
        <v>600006328</v>
      </c>
      <c r="B778" s="73">
        <f t="shared" si="36"/>
        <v>600006328</v>
      </c>
      <c r="C778" s="73" t="s">
        <v>17224</v>
      </c>
      <c r="D778" s="68">
        <v>1</v>
      </c>
      <c r="E778" s="48">
        <f t="shared" si="37"/>
        <v>25641034</v>
      </c>
      <c r="F778" s="57" t="s">
        <v>9</v>
      </c>
      <c r="G778" s="57" t="s">
        <v>15926</v>
      </c>
      <c r="H778" s="51">
        <v>600</v>
      </c>
      <c r="I778" s="51" t="s">
        <v>17309</v>
      </c>
      <c r="J778" s="69">
        <v>27.49</v>
      </c>
      <c r="K778" s="69">
        <f t="shared" si="38"/>
        <v>16494</v>
      </c>
      <c r="L778" s="90">
        <v>600</v>
      </c>
      <c r="M778" s="51">
        <f>VLOOKUP(A:A,'[1]Příloha k protokolu'!$F:$J,5,0)</f>
        <v>0</v>
      </c>
      <c r="N778" s="62" t="s">
        <v>17225</v>
      </c>
      <c r="O778" s="52" t="s">
        <v>17226</v>
      </c>
      <c r="P778" s="52">
        <v>362</v>
      </c>
      <c r="Q778" s="52" t="s">
        <v>110</v>
      </c>
      <c r="R778" s="52" t="s">
        <v>15929</v>
      </c>
      <c r="S778" s="49" t="s">
        <v>21334</v>
      </c>
      <c r="V778" s="50" t="s">
        <v>17314</v>
      </c>
      <c r="W778" s="50" t="s">
        <v>15929</v>
      </c>
      <c r="X778" s="50" t="s">
        <v>14742</v>
      </c>
      <c r="Y778" s="70" t="s">
        <v>17320</v>
      </c>
      <c r="Z778" s="53">
        <v>19000</v>
      </c>
    </row>
    <row r="779" spans="1:26" s="49" customFormat="1" x14ac:dyDescent="0.25">
      <c r="A779" s="73">
        <v>600006352</v>
      </c>
      <c r="B779" s="73">
        <f t="shared" si="36"/>
        <v>600006352</v>
      </c>
      <c r="C779" s="73" t="s">
        <v>17227</v>
      </c>
      <c r="D779" s="68">
        <v>1</v>
      </c>
      <c r="E779" s="48">
        <f t="shared" si="37"/>
        <v>63831562</v>
      </c>
      <c r="F779" s="57" t="s">
        <v>9</v>
      </c>
      <c r="G779" s="57" t="s">
        <v>15926</v>
      </c>
      <c r="H779" s="51">
        <v>450</v>
      </c>
      <c r="I779" s="51" t="s">
        <v>17309</v>
      </c>
      <c r="J779" s="69">
        <v>27.49</v>
      </c>
      <c r="K779" s="69">
        <f t="shared" si="38"/>
        <v>12370.5</v>
      </c>
      <c r="L779" s="90">
        <v>450</v>
      </c>
      <c r="M779" s="51">
        <f>VLOOKUP(A:A,'[1]Příloha k protokolu'!$F:$J,5,0)</f>
        <v>0</v>
      </c>
      <c r="N779" s="62" t="s">
        <v>17228</v>
      </c>
      <c r="O779" s="52" t="s">
        <v>119</v>
      </c>
      <c r="P779" s="52">
        <v>700</v>
      </c>
      <c r="Q779" s="52">
        <v>2</v>
      </c>
      <c r="R779" s="52" t="s">
        <v>15929</v>
      </c>
      <c r="S779" s="49" t="s">
        <v>21333</v>
      </c>
      <c r="V779" s="50" t="s">
        <v>17314</v>
      </c>
      <c r="W779" s="50" t="s">
        <v>15929</v>
      </c>
      <c r="X779" s="50" t="s">
        <v>14738</v>
      </c>
      <c r="Y779" s="70" t="s">
        <v>17320</v>
      </c>
      <c r="Z779" s="53">
        <v>19000</v>
      </c>
    </row>
    <row r="780" spans="1:26" s="49" customFormat="1" x14ac:dyDescent="0.25">
      <c r="A780" s="73">
        <v>600006379</v>
      </c>
      <c r="B780" s="73">
        <f t="shared" si="36"/>
        <v>600006379</v>
      </c>
      <c r="C780" s="73" t="s">
        <v>17229</v>
      </c>
      <c r="D780" s="68">
        <v>1</v>
      </c>
      <c r="E780" s="48">
        <f t="shared" si="37"/>
        <v>25641018</v>
      </c>
      <c r="F780" s="57" t="s">
        <v>9</v>
      </c>
      <c r="G780" s="57" t="s">
        <v>15926</v>
      </c>
      <c r="H780" s="51">
        <v>450</v>
      </c>
      <c r="I780" s="51" t="s">
        <v>17309</v>
      </c>
      <c r="J780" s="69">
        <v>27.49</v>
      </c>
      <c r="K780" s="69">
        <f t="shared" si="38"/>
        <v>12370.5</v>
      </c>
      <c r="L780" s="90">
        <v>450</v>
      </c>
      <c r="M780" s="51">
        <f>VLOOKUP(A:A,'[1]Příloha k protokolu'!$F:$J,5,0)</f>
        <v>0</v>
      </c>
      <c r="N780" s="62" t="s">
        <v>17230</v>
      </c>
      <c r="O780" s="52" t="s">
        <v>17231</v>
      </c>
      <c r="P780" s="52">
        <v>797</v>
      </c>
      <c r="Q780" s="52">
        <v>4</v>
      </c>
      <c r="R780" s="52" t="s">
        <v>15929</v>
      </c>
      <c r="S780" s="49" t="s">
        <v>21334</v>
      </c>
      <c r="V780" s="50" t="s">
        <v>17314</v>
      </c>
      <c r="W780" s="50" t="s">
        <v>15929</v>
      </c>
      <c r="X780" s="50" t="s">
        <v>14742</v>
      </c>
      <c r="Y780" s="70" t="s">
        <v>17320</v>
      </c>
      <c r="Z780" s="53">
        <v>19000</v>
      </c>
    </row>
    <row r="781" spans="1:26" s="49" customFormat="1" x14ac:dyDescent="0.25">
      <c r="A781" s="73">
        <v>600005798</v>
      </c>
      <c r="B781" s="73">
        <f t="shared" si="36"/>
        <v>600005798</v>
      </c>
      <c r="C781" s="73" t="s">
        <v>17232</v>
      </c>
      <c r="D781" s="68">
        <v>1</v>
      </c>
      <c r="E781" s="48">
        <f t="shared" si="37"/>
        <v>25059491</v>
      </c>
      <c r="F781" s="57" t="s">
        <v>9</v>
      </c>
      <c r="G781" s="57" t="s">
        <v>15926</v>
      </c>
      <c r="H781" s="51">
        <v>100</v>
      </c>
      <c r="I781" s="51" t="s">
        <v>17309</v>
      </c>
      <c r="J781" s="69">
        <v>27.49</v>
      </c>
      <c r="K781" s="69">
        <f t="shared" si="38"/>
        <v>2749</v>
      </c>
      <c r="L781" s="90">
        <v>100</v>
      </c>
      <c r="M781" s="51">
        <f>VLOOKUP(A:A,'[1]Příloha k protokolu'!$F:$J,5,0)</f>
        <v>0</v>
      </c>
      <c r="N781" s="62" t="s">
        <v>17233</v>
      </c>
      <c r="O781" s="52" t="s">
        <v>17226</v>
      </c>
      <c r="P781" s="52">
        <v>362</v>
      </c>
      <c r="Q781" s="52" t="s">
        <v>110</v>
      </c>
      <c r="R781" s="52" t="s">
        <v>15929</v>
      </c>
      <c r="S781" s="49" t="s">
        <v>21334</v>
      </c>
      <c r="V781" s="50" t="s">
        <v>17314</v>
      </c>
      <c r="W781" s="50" t="s">
        <v>15929</v>
      </c>
      <c r="X781" s="50" t="s">
        <v>14742</v>
      </c>
      <c r="Y781" s="70" t="s">
        <v>17320</v>
      </c>
      <c r="Z781" s="53">
        <v>19000</v>
      </c>
    </row>
    <row r="782" spans="1:26" s="49" customFormat="1" x14ac:dyDescent="0.25">
      <c r="A782" s="73">
        <v>600006107</v>
      </c>
      <c r="B782" s="73">
        <f t="shared" si="36"/>
        <v>600006107</v>
      </c>
      <c r="C782" s="73" t="s">
        <v>17234</v>
      </c>
      <c r="D782" s="68">
        <v>1</v>
      </c>
      <c r="E782" s="48">
        <f t="shared" si="37"/>
        <v>49626931</v>
      </c>
      <c r="F782" s="57" t="s">
        <v>9</v>
      </c>
      <c r="G782" s="57" t="s">
        <v>15926</v>
      </c>
      <c r="H782" s="51">
        <v>0</v>
      </c>
      <c r="I782" s="51" t="s">
        <v>17320</v>
      </c>
      <c r="J782" s="69">
        <v>27.49</v>
      </c>
      <c r="K782" s="69">
        <f t="shared" si="38"/>
        <v>0</v>
      </c>
      <c r="L782" s="90">
        <v>0</v>
      </c>
      <c r="M782" s="51"/>
      <c r="N782" s="62" t="s">
        <v>17235</v>
      </c>
      <c r="O782" s="52" t="s">
        <v>17236</v>
      </c>
      <c r="P782" s="52">
        <v>500</v>
      </c>
      <c r="Q782" s="52"/>
      <c r="R782" s="52" t="s">
        <v>15929</v>
      </c>
      <c r="S782" s="49" t="s">
        <v>21334</v>
      </c>
      <c r="V782" s="50" t="s">
        <v>17314</v>
      </c>
      <c r="W782" s="50" t="s">
        <v>15929</v>
      </c>
      <c r="X782" s="50" t="s">
        <v>14742</v>
      </c>
      <c r="Y782" s="70">
        <v>44326</v>
      </c>
      <c r="Z782" s="53">
        <v>19000</v>
      </c>
    </row>
    <row r="783" spans="1:26" s="49" customFormat="1" x14ac:dyDescent="0.25">
      <c r="A783" s="73">
        <v>600006115</v>
      </c>
      <c r="B783" s="73">
        <f t="shared" si="36"/>
        <v>600006115</v>
      </c>
      <c r="C783" s="73" t="s">
        <v>17237</v>
      </c>
      <c r="D783" s="68">
        <v>1</v>
      </c>
      <c r="E783" s="48">
        <f t="shared" si="37"/>
        <v>60445475</v>
      </c>
      <c r="F783" s="57" t="s">
        <v>9</v>
      </c>
      <c r="G783" s="57" t="s">
        <v>15926</v>
      </c>
      <c r="H783" s="51">
        <v>0</v>
      </c>
      <c r="I783" s="51" t="s">
        <v>17320</v>
      </c>
      <c r="J783" s="69">
        <v>27.49</v>
      </c>
      <c r="K783" s="69">
        <f t="shared" si="38"/>
        <v>0</v>
      </c>
      <c r="L783" s="90">
        <v>0</v>
      </c>
      <c r="M783" s="51"/>
      <c r="N783" s="62" t="s">
        <v>17238</v>
      </c>
      <c r="O783" s="52" t="s">
        <v>111</v>
      </c>
      <c r="P783" s="52">
        <v>373</v>
      </c>
      <c r="Q783" s="52">
        <v>27</v>
      </c>
      <c r="R783" s="52" t="s">
        <v>15929</v>
      </c>
      <c r="S783" s="49" t="s">
        <v>21333</v>
      </c>
      <c r="V783" s="50" t="s">
        <v>17314</v>
      </c>
      <c r="W783" s="50" t="s">
        <v>15929</v>
      </c>
      <c r="X783" s="50" t="s">
        <v>14738</v>
      </c>
      <c r="Y783" s="70">
        <v>44340</v>
      </c>
      <c r="Z783" s="53">
        <v>19000</v>
      </c>
    </row>
    <row r="784" spans="1:26" s="49" customFormat="1" ht="30" x14ac:dyDescent="0.25">
      <c r="A784" s="73">
        <v>600006123</v>
      </c>
      <c r="B784" s="73">
        <f t="shared" si="36"/>
        <v>600006123</v>
      </c>
      <c r="C784" s="73" t="s">
        <v>17572</v>
      </c>
      <c r="D784" s="68">
        <v>1</v>
      </c>
      <c r="E784" s="48">
        <f t="shared" si="37"/>
        <v>61386278</v>
      </c>
      <c r="F784" s="57" t="s">
        <v>9</v>
      </c>
      <c r="G784" s="57" t="s">
        <v>15926</v>
      </c>
      <c r="H784" s="51">
        <v>325</v>
      </c>
      <c r="I784" s="51" t="s">
        <v>17309</v>
      </c>
      <c r="J784" s="69">
        <v>27.49</v>
      </c>
      <c r="K784" s="69">
        <f t="shared" si="38"/>
        <v>8934.25</v>
      </c>
      <c r="L784" s="90">
        <v>325</v>
      </c>
      <c r="M784" s="51">
        <f>VLOOKUP(A:A,'[1]Příloha k protokolu'!$F:$J,5,0)</f>
        <v>0</v>
      </c>
      <c r="N784" s="62" t="s">
        <v>17573</v>
      </c>
      <c r="O784" s="52" t="s">
        <v>17286</v>
      </c>
      <c r="P784" s="52">
        <v>300</v>
      </c>
      <c r="Q784" s="52">
        <v>7</v>
      </c>
      <c r="R784" s="52" t="s">
        <v>15929</v>
      </c>
      <c r="S784" s="49" t="s">
        <v>21333</v>
      </c>
      <c r="V784" s="50" t="s">
        <v>17314</v>
      </c>
      <c r="W784" s="50" t="s">
        <v>15929</v>
      </c>
      <c r="X784" s="50" t="s">
        <v>14738</v>
      </c>
      <c r="Y784" s="70" t="s">
        <v>17320</v>
      </c>
      <c r="Z784" s="53">
        <v>19000</v>
      </c>
    </row>
    <row r="785" spans="1:26" s="49" customFormat="1" x14ac:dyDescent="0.25">
      <c r="A785" s="73">
        <v>600006140</v>
      </c>
      <c r="B785" s="73">
        <f t="shared" si="36"/>
        <v>600006140</v>
      </c>
      <c r="C785" s="73" t="s">
        <v>17239</v>
      </c>
      <c r="D785" s="68">
        <v>1</v>
      </c>
      <c r="E785" s="48">
        <f t="shared" si="37"/>
        <v>25719815</v>
      </c>
      <c r="F785" s="57" t="s">
        <v>9</v>
      </c>
      <c r="G785" s="57" t="s">
        <v>15926</v>
      </c>
      <c r="H785" s="51">
        <v>425</v>
      </c>
      <c r="I785" s="51" t="s">
        <v>17309</v>
      </c>
      <c r="J785" s="69">
        <v>27.49</v>
      </c>
      <c r="K785" s="69">
        <f t="shared" si="38"/>
        <v>11683.25</v>
      </c>
      <c r="L785" s="90">
        <v>425</v>
      </c>
      <c r="M785" s="51">
        <f>VLOOKUP(A:A,'[1]Příloha k protokolu'!$F:$J,5,0)</f>
        <v>0</v>
      </c>
      <c r="N785" s="62" t="s">
        <v>17240</v>
      </c>
      <c r="O785" s="52" t="s">
        <v>105</v>
      </c>
      <c r="P785" s="52">
        <v>139</v>
      </c>
      <c r="Q785" s="52">
        <v>320</v>
      </c>
      <c r="R785" s="52" t="s">
        <v>15929</v>
      </c>
      <c r="S785" s="49" t="s">
        <v>21334</v>
      </c>
      <c r="V785" s="50" t="s">
        <v>17314</v>
      </c>
      <c r="W785" s="50" t="s">
        <v>15929</v>
      </c>
      <c r="X785" s="50" t="s">
        <v>14742</v>
      </c>
      <c r="Y785" s="70" t="s">
        <v>17320</v>
      </c>
      <c r="Z785" s="53">
        <v>19000</v>
      </c>
    </row>
    <row r="786" spans="1:26" s="49" customFormat="1" x14ac:dyDescent="0.25">
      <c r="A786" s="73">
        <v>600001172</v>
      </c>
      <c r="B786" s="73">
        <f t="shared" si="36"/>
        <v>600001172</v>
      </c>
      <c r="C786" s="73" t="s">
        <v>17241</v>
      </c>
      <c r="D786" s="68">
        <v>1</v>
      </c>
      <c r="E786" s="48">
        <f t="shared" si="37"/>
        <v>25132083</v>
      </c>
      <c r="F786" s="57" t="s">
        <v>9</v>
      </c>
      <c r="G786" s="57" t="s">
        <v>15926</v>
      </c>
      <c r="H786" s="51">
        <v>0</v>
      </c>
      <c r="I786" s="51" t="s">
        <v>17320</v>
      </c>
      <c r="J786" s="69">
        <v>27.49</v>
      </c>
      <c r="K786" s="69">
        <f t="shared" si="38"/>
        <v>0</v>
      </c>
      <c r="L786" s="90">
        <v>0</v>
      </c>
      <c r="M786" s="51"/>
      <c r="N786" s="62" t="s">
        <v>17242</v>
      </c>
      <c r="O786" s="52" t="s">
        <v>111</v>
      </c>
      <c r="P786" s="52">
        <v>373</v>
      </c>
      <c r="Q786" s="52">
        <v>27</v>
      </c>
      <c r="R786" s="52" t="s">
        <v>15929</v>
      </c>
      <c r="S786" s="49" t="s">
        <v>21334</v>
      </c>
      <c r="V786" s="50" t="s">
        <v>17314</v>
      </c>
      <c r="W786" s="50" t="s">
        <v>15929</v>
      </c>
      <c r="X786" s="50" t="s">
        <v>14742</v>
      </c>
      <c r="Y786" s="70">
        <v>44340</v>
      </c>
      <c r="Z786" s="53">
        <v>19000</v>
      </c>
    </row>
    <row r="787" spans="1:26" s="49" customFormat="1" x14ac:dyDescent="0.25">
      <c r="A787" s="73">
        <v>600000311</v>
      </c>
      <c r="B787" s="73">
        <f t="shared" si="36"/>
        <v>600000311</v>
      </c>
      <c r="C787" s="73" t="s">
        <v>17243</v>
      </c>
      <c r="D787" s="68">
        <v>1</v>
      </c>
      <c r="E787" s="48">
        <f t="shared" si="37"/>
        <v>61507962</v>
      </c>
      <c r="F787" s="57" t="s">
        <v>9</v>
      </c>
      <c r="G787" s="57" t="s">
        <v>15926</v>
      </c>
      <c r="H787" s="51">
        <v>75</v>
      </c>
      <c r="I787" s="51" t="s">
        <v>17309</v>
      </c>
      <c r="J787" s="69">
        <v>27.49</v>
      </c>
      <c r="K787" s="69">
        <f t="shared" si="38"/>
        <v>2061.75</v>
      </c>
      <c r="L787" s="90">
        <v>75</v>
      </c>
      <c r="M787" s="51">
        <f>VLOOKUP(A:A,'[1]Příloha k protokolu'!$F:$J,5,0)</f>
        <v>0</v>
      </c>
      <c r="N787" s="62" t="s">
        <v>17244</v>
      </c>
      <c r="O787" s="52" t="s">
        <v>17245</v>
      </c>
      <c r="P787" s="52">
        <v>371</v>
      </c>
      <c r="Q787" s="52">
        <v>10</v>
      </c>
      <c r="R787" s="52" t="s">
        <v>15929</v>
      </c>
      <c r="S787" s="49" t="s">
        <v>21334</v>
      </c>
      <c r="V787" s="50" t="s">
        <v>17314</v>
      </c>
      <c r="W787" s="50" t="s">
        <v>15929</v>
      </c>
      <c r="X787" s="50" t="s">
        <v>14742</v>
      </c>
      <c r="Y787" s="70" t="s">
        <v>17320</v>
      </c>
      <c r="Z787" s="53">
        <v>19000</v>
      </c>
    </row>
    <row r="788" spans="1:26" s="49" customFormat="1" x14ac:dyDescent="0.25">
      <c r="A788" s="73">
        <v>600027651</v>
      </c>
      <c r="B788" s="73">
        <f t="shared" si="36"/>
        <v>600027651</v>
      </c>
      <c r="C788" s="73" t="s">
        <v>17574</v>
      </c>
      <c r="D788" s="68">
        <v>1</v>
      </c>
      <c r="E788" s="48">
        <f t="shared" si="37"/>
        <v>638706</v>
      </c>
      <c r="F788" s="57" t="s">
        <v>9</v>
      </c>
      <c r="G788" s="57" t="s">
        <v>15926</v>
      </c>
      <c r="H788" s="51">
        <v>100</v>
      </c>
      <c r="I788" s="51" t="s">
        <v>17309</v>
      </c>
      <c r="J788" s="69">
        <v>27.49</v>
      </c>
      <c r="K788" s="69">
        <f t="shared" si="38"/>
        <v>2749</v>
      </c>
      <c r="L788" s="90">
        <v>100</v>
      </c>
      <c r="M788" s="51">
        <f>VLOOKUP(A:A,'[1]Příloha k protokolu'!$F:$J,5,0)</f>
        <v>0</v>
      </c>
      <c r="N788" s="62" t="s">
        <v>17575</v>
      </c>
      <c r="O788" s="52" t="s">
        <v>112</v>
      </c>
      <c r="P788" s="52">
        <v>439</v>
      </c>
      <c r="Q788" s="52">
        <v>42</v>
      </c>
      <c r="R788" s="52" t="s">
        <v>15929</v>
      </c>
      <c r="S788" s="49" t="s">
        <v>21333</v>
      </c>
      <c r="V788" s="50" t="s">
        <v>17314</v>
      </c>
      <c r="W788" s="50" t="s">
        <v>15929</v>
      </c>
      <c r="X788" s="50" t="s">
        <v>14738</v>
      </c>
      <c r="Y788" s="70" t="s">
        <v>17320</v>
      </c>
      <c r="Z788" s="53">
        <v>19000</v>
      </c>
    </row>
    <row r="789" spans="1:26" s="49" customFormat="1" x14ac:dyDescent="0.25">
      <c r="A789" s="73">
        <v>600040071</v>
      </c>
      <c r="B789" s="73">
        <f t="shared" si="36"/>
        <v>600040071</v>
      </c>
      <c r="C789" s="73" t="s">
        <v>17246</v>
      </c>
      <c r="D789" s="68">
        <v>1</v>
      </c>
      <c r="E789" s="48">
        <f t="shared" si="37"/>
        <v>70920427</v>
      </c>
      <c r="F789" s="57" t="s">
        <v>9</v>
      </c>
      <c r="G789" s="57" t="s">
        <v>15926</v>
      </c>
      <c r="H789" s="51">
        <v>0</v>
      </c>
      <c r="I789" s="51" t="s">
        <v>17309</v>
      </c>
      <c r="J789" s="69">
        <v>27.49</v>
      </c>
      <c r="K789" s="69">
        <f t="shared" si="38"/>
        <v>0</v>
      </c>
      <c r="L789" s="90">
        <v>50</v>
      </c>
      <c r="M789" s="51">
        <f>VLOOKUP(A:A,'[1]Příloha k protokolu'!$F:$J,5,0)</f>
        <v>50</v>
      </c>
      <c r="N789" s="62" t="s">
        <v>17247</v>
      </c>
      <c r="O789" s="52" t="s">
        <v>17248</v>
      </c>
      <c r="P789" s="52">
        <v>560</v>
      </c>
      <c r="Q789" s="52">
        <v>26</v>
      </c>
      <c r="R789" s="52" t="s">
        <v>15929</v>
      </c>
      <c r="S789" s="49" t="s">
        <v>21333</v>
      </c>
      <c r="V789" s="50" t="s">
        <v>17569</v>
      </c>
      <c r="W789" s="50" t="s">
        <v>15929</v>
      </c>
      <c r="X789" s="50" t="s">
        <v>14740</v>
      </c>
      <c r="Y789" s="70" t="s">
        <v>17320</v>
      </c>
      <c r="Z789" s="53">
        <v>19000</v>
      </c>
    </row>
    <row r="790" spans="1:26" s="49" customFormat="1" x14ac:dyDescent="0.25">
      <c r="A790" s="73">
        <v>600040046</v>
      </c>
      <c r="B790" s="73">
        <f t="shared" si="36"/>
        <v>600040046</v>
      </c>
      <c r="C790" s="73" t="s">
        <v>17249</v>
      </c>
      <c r="D790" s="68">
        <v>1</v>
      </c>
      <c r="E790" s="48">
        <f t="shared" si="37"/>
        <v>70920168</v>
      </c>
      <c r="F790" s="57" t="s">
        <v>9</v>
      </c>
      <c r="G790" s="57" t="s">
        <v>15926</v>
      </c>
      <c r="H790" s="51">
        <v>0</v>
      </c>
      <c r="I790" s="51" t="s">
        <v>17309</v>
      </c>
      <c r="J790" s="69">
        <v>27.49</v>
      </c>
      <c r="K790" s="69">
        <f t="shared" si="38"/>
        <v>0</v>
      </c>
      <c r="L790" s="90">
        <v>25</v>
      </c>
      <c r="M790" s="51">
        <f>VLOOKUP(A:A,'[1]Příloha k protokolu'!$F:$J,5,0)</f>
        <v>25</v>
      </c>
      <c r="N790" s="62" t="s">
        <v>17250</v>
      </c>
      <c r="O790" s="52" t="s">
        <v>17245</v>
      </c>
      <c r="P790" s="52">
        <v>611</v>
      </c>
      <c r="Q790" s="52">
        <v>4</v>
      </c>
      <c r="R790" s="52" t="s">
        <v>15929</v>
      </c>
      <c r="S790" s="49" t="s">
        <v>21333</v>
      </c>
      <c r="V790" s="50" t="s">
        <v>17569</v>
      </c>
      <c r="W790" s="50" t="s">
        <v>15929</v>
      </c>
      <c r="X790" s="50" t="s">
        <v>14740</v>
      </c>
      <c r="Y790" s="70" t="s">
        <v>17320</v>
      </c>
      <c r="Z790" s="53">
        <v>19000</v>
      </c>
    </row>
    <row r="791" spans="1:26" s="49" customFormat="1" x14ac:dyDescent="0.25">
      <c r="A791" s="73">
        <v>600040291</v>
      </c>
      <c r="B791" s="73">
        <f t="shared" si="36"/>
        <v>600040291</v>
      </c>
      <c r="C791" s="73" t="s">
        <v>17251</v>
      </c>
      <c r="D791" s="68">
        <v>1</v>
      </c>
      <c r="E791" s="48">
        <f t="shared" si="37"/>
        <v>70920371</v>
      </c>
      <c r="F791" s="57" t="s">
        <v>9</v>
      </c>
      <c r="G791" s="57" t="s">
        <v>15926</v>
      </c>
      <c r="H791" s="51">
        <v>25</v>
      </c>
      <c r="I791" s="51" t="s">
        <v>17309</v>
      </c>
      <c r="J791" s="69">
        <v>27.49</v>
      </c>
      <c r="K791" s="69">
        <f t="shared" si="38"/>
        <v>687.25</v>
      </c>
      <c r="L791" s="90">
        <v>25</v>
      </c>
      <c r="M791" s="51">
        <f>VLOOKUP(A:A,'[1]Příloha k protokolu'!$F:$J,5,0)</f>
        <v>0</v>
      </c>
      <c r="N791" s="62" t="s">
        <v>17252</v>
      </c>
      <c r="O791" s="52" t="s">
        <v>17253</v>
      </c>
      <c r="P791" s="52">
        <v>466</v>
      </c>
      <c r="Q791" s="52">
        <v>44</v>
      </c>
      <c r="R791" s="52" t="s">
        <v>15929</v>
      </c>
      <c r="S791" s="49" t="s">
        <v>21333</v>
      </c>
      <c r="V791" s="50" t="s">
        <v>17569</v>
      </c>
      <c r="W791" s="50" t="s">
        <v>15929</v>
      </c>
      <c r="X791" s="50" t="s">
        <v>14740</v>
      </c>
      <c r="Y791" s="70" t="s">
        <v>17320</v>
      </c>
      <c r="Z791" s="53">
        <v>19000</v>
      </c>
    </row>
    <row r="792" spans="1:26" s="49" customFormat="1" x14ac:dyDescent="0.25">
      <c r="A792" s="73">
        <v>600040526</v>
      </c>
      <c r="B792" s="73">
        <f t="shared" si="36"/>
        <v>600040526</v>
      </c>
      <c r="C792" s="73" t="s">
        <v>17254</v>
      </c>
      <c r="D792" s="68">
        <v>1</v>
      </c>
      <c r="E792" s="48">
        <f t="shared" si="37"/>
        <v>61381276</v>
      </c>
      <c r="F792" s="57" t="s">
        <v>9</v>
      </c>
      <c r="G792" s="57" t="s">
        <v>15926</v>
      </c>
      <c r="H792" s="51">
        <v>0</v>
      </c>
      <c r="I792" s="51" t="s">
        <v>17320</v>
      </c>
      <c r="J792" s="69">
        <v>27.49</v>
      </c>
      <c r="K792" s="69">
        <f t="shared" si="38"/>
        <v>0</v>
      </c>
      <c r="L792" s="90">
        <v>0</v>
      </c>
      <c r="M792" s="51"/>
      <c r="N792" s="62" t="s">
        <v>17255</v>
      </c>
      <c r="O792" s="52" t="s">
        <v>17245</v>
      </c>
      <c r="P792" s="52">
        <v>371</v>
      </c>
      <c r="Q792" s="52">
        <v>10</v>
      </c>
      <c r="R792" s="52" t="s">
        <v>15929</v>
      </c>
      <c r="S792" s="49" t="s">
        <v>21333</v>
      </c>
      <c r="V792" s="50" t="s">
        <v>17569</v>
      </c>
      <c r="W792" s="50" t="s">
        <v>15929</v>
      </c>
      <c r="X792" s="50" t="s">
        <v>14740</v>
      </c>
      <c r="Y792" s="70">
        <v>44326</v>
      </c>
      <c r="Z792" s="53">
        <v>19000</v>
      </c>
    </row>
    <row r="793" spans="1:26" s="49" customFormat="1" x14ac:dyDescent="0.25">
      <c r="A793" s="73">
        <v>600040020</v>
      </c>
      <c r="B793" s="73">
        <f t="shared" si="36"/>
        <v>600040020</v>
      </c>
      <c r="C793" s="73" t="s">
        <v>17256</v>
      </c>
      <c r="D793" s="68">
        <v>1</v>
      </c>
      <c r="E793" s="48">
        <f t="shared" si="37"/>
        <v>70919526</v>
      </c>
      <c r="F793" s="57" t="s">
        <v>9</v>
      </c>
      <c r="G793" s="57" t="s">
        <v>15926</v>
      </c>
      <c r="H793" s="51">
        <v>75</v>
      </c>
      <c r="I793" s="51" t="s">
        <v>17309</v>
      </c>
      <c r="J793" s="69">
        <v>27.49</v>
      </c>
      <c r="K793" s="69">
        <f t="shared" si="38"/>
        <v>2061.75</v>
      </c>
      <c r="L793" s="90">
        <v>75</v>
      </c>
      <c r="M793" s="51">
        <f>VLOOKUP(A:A,'[1]Příloha k protokolu'!$F:$J,5,0)</f>
        <v>0</v>
      </c>
      <c r="N793" s="62" t="s">
        <v>17257</v>
      </c>
      <c r="O793" s="52" t="s">
        <v>17258</v>
      </c>
      <c r="P793" s="52">
        <v>261</v>
      </c>
      <c r="Q793" s="52" t="s">
        <v>26</v>
      </c>
      <c r="R793" s="52" t="s">
        <v>15929</v>
      </c>
      <c r="S793" s="49" t="s">
        <v>21333</v>
      </c>
      <c r="V793" s="50" t="s">
        <v>17569</v>
      </c>
      <c r="W793" s="50" t="s">
        <v>15929</v>
      </c>
      <c r="X793" s="50" t="s">
        <v>14740</v>
      </c>
      <c r="Y793" s="70" t="s">
        <v>17320</v>
      </c>
      <c r="Z793" s="53">
        <v>19000</v>
      </c>
    </row>
    <row r="794" spans="1:26" s="49" customFormat="1" x14ac:dyDescent="0.25">
      <c r="A794" s="73">
        <v>600040038</v>
      </c>
      <c r="B794" s="73">
        <f t="shared" si="36"/>
        <v>600040038</v>
      </c>
      <c r="C794" s="73" t="s">
        <v>17259</v>
      </c>
      <c r="D794" s="68">
        <v>1</v>
      </c>
      <c r="E794" s="48">
        <f t="shared" si="37"/>
        <v>70920362</v>
      </c>
      <c r="F794" s="57" t="s">
        <v>9</v>
      </c>
      <c r="G794" s="57" t="s">
        <v>15926</v>
      </c>
      <c r="H794" s="51">
        <v>0</v>
      </c>
      <c r="I794" s="51" t="s">
        <v>17309</v>
      </c>
      <c r="J794" s="69">
        <v>27.49</v>
      </c>
      <c r="K794" s="69">
        <f t="shared" si="38"/>
        <v>0</v>
      </c>
      <c r="L794" s="90">
        <v>25</v>
      </c>
      <c r="M794" s="51">
        <f>VLOOKUP(A:A,'[1]Příloha k protokolu'!$F:$J,5,0)</f>
        <v>25</v>
      </c>
      <c r="N794" s="62" t="s">
        <v>17260</v>
      </c>
      <c r="O794" s="52" t="s">
        <v>17220</v>
      </c>
      <c r="P794" s="52">
        <v>490</v>
      </c>
      <c r="Q794" s="52">
        <v>52</v>
      </c>
      <c r="R794" s="52" t="s">
        <v>15929</v>
      </c>
      <c r="S794" s="49" t="s">
        <v>21333</v>
      </c>
      <c r="V794" s="50" t="s">
        <v>17569</v>
      </c>
      <c r="W794" s="50" t="s">
        <v>15929</v>
      </c>
      <c r="X794" s="50" t="s">
        <v>14740</v>
      </c>
      <c r="Y794" s="70" t="s">
        <v>17320</v>
      </c>
      <c r="Z794" s="53">
        <v>19000</v>
      </c>
    </row>
    <row r="795" spans="1:26" s="49" customFormat="1" x14ac:dyDescent="0.25">
      <c r="A795" s="73">
        <v>600040062</v>
      </c>
      <c r="B795" s="73">
        <f t="shared" si="36"/>
        <v>600040062</v>
      </c>
      <c r="C795" s="73" t="s">
        <v>17261</v>
      </c>
      <c r="D795" s="68">
        <v>1</v>
      </c>
      <c r="E795" s="48">
        <f t="shared" si="37"/>
        <v>70920401</v>
      </c>
      <c r="F795" s="57" t="s">
        <v>9</v>
      </c>
      <c r="G795" s="57" t="s">
        <v>15926</v>
      </c>
      <c r="H795" s="51">
        <v>0</v>
      </c>
      <c r="I795" s="51" t="s">
        <v>17309</v>
      </c>
      <c r="J795" s="69">
        <v>27.49</v>
      </c>
      <c r="K795" s="69">
        <f t="shared" si="38"/>
        <v>0</v>
      </c>
      <c r="L795" s="90">
        <v>25</v>
      </c>
      <c r="M795" s="51">
        <f>VLOOKUP(A:A,'[1]Příloha k protokolu'!$F:$J,5,0)</f>
        <v>25</v>
      </c>
      <c r="N795" s="62" t="s">
        <v>17262</v>
      </c>
      <c r="O795" s="52" t="s">
        <v>17263</v>
      </c>
      <c r="P795" s="52">
        <v>637</v>
      </c>
      <c r="Q795" s="52">
        <v>2</v>
      </c>
      <c r="R795" s="52" t="s">
        <v>15929</v>
      </c>
      <c r="S795" s="49" t="s">
        <v>21333</v>
      </c>
      <c r="V795" s="50" t="s">
        <v>17569</v>
      </c>
      <c r="W795" s="50" t="s">
        <v>15929</v>
      </c>
      <c r="X795" s="50" t="s">
        <v>14740</v>
      </c>
      <c r="Y795" s="70" t="s">
        <v>17320</v>
      </c>
      <c r="Z795" s="53">
        <v>19000</v>
      </c>
    </row>
    <row r="796" spans="1:26" s="49" customFormat="1" x14ac:dyDescent="0.25">
      <c r="A796" s="73">
        <v>600040534</v>
      </c>
      <c r="B796" s="73">
        <f t="shared" si="36"/>
        <v>600040534</v>
      </c>
      <c r="C796" s="73" t="s">
        <v>17264</v>
      </c>
      <c r="D796" s="68">
        <v>1</v>
      </c>
      <c r="E796" s="48">
        <f t="shared" si="37"/>
        <v>61381861</v>
      </c>
      <c r="F796" s="57" t="s">
        <v>9</v>
      </c>
      <c r="G796" s="57" t="s">
        <v>15926</v>
      </c>
      <c r="H796" s="51">
        <v>0</v>
      </c>
      <c r="I796" s="51" t="s">
        <v>17320</v>
      </c>
      <c r="J796" s="69">
        <v>27.49</v>
      </c>
      <c r="K796" s="69">
        <f t="shared" si="38"/>
        <v>0</v>
      </c>
      <c r="L796" s="90">
        <v>0</v>
      </c>
      <c r="M796" s="51"/>
      <c r="N796" s="62" t="s">
        <v>17265</v>
      </c>
      <c r="O796" s="52" t="s">
        <v>17220</v>
      </c>
      <c r="P796" s="52">
        <v>500</v>
      </c>
      <c r="Q796" s="52">
        <v>5</v>
      </c>
      <c r="R796" s="52" t="s">
        <v>15929</v>
      </c>
      <c r="S796" s="49" t="s">
        <v>21333</v>
      </c>
      <c r="V796" s="50" t="s">
        <v>17569</v>
      </c>
      <c r="W796" s="50" t="s">
        <v>15929</v>
      </c>
      <c r="X796" s="50" t="s">
        <v>14740</v>
      </c>
      <c r="Y796" s="70">
        <v>44333</v>
      </c>
      <c r="Z796" s="53">
        <v>19000</v>
      </c>
    </row>
    <row r="797" spans="1:26" s="49" customFormat="1" x14ac:dyDescent="0.25">
      <c r="A797" s="73">
        <v>600040542</v>
      </c>
      <c r="B797" s="73">
        <f t="shared" si="36"/>
        <v>600040542</v>
      </c>
      <c r="C797" s="73" t="s">
        <v>17266</v>
      </c>
      <c r="D797" s="68">
        <v>1</v>
      </c>
      <c r="E797" s="48">
        <f t="shared" si="37"/>
        <v>61387568</v>
      </c>
      <c r="F797" s="57" t="s">
        <v>9</v>
      </c>
      <c r="G797" s="57" t="s">
        <v>15926</v>
      </c>
      <c r="H797" s="51">
        <v>0</v>
      </c>
      <c r="I797" s="51" t="s">
        <v>17320</v>
      </c>
      <c r="J797" s="69">
        <v>27.49</v>
      </c>
      <c r="K797" s="69">
        <f t="shared" si="38"/>
        <v>0</v>
      </c>
      <c r="L797" s="90">
        <v>0</v>
      </c>
      <c r="M797" s="51"/>
      <c r="N797" s="62" t="s">
        <v>17267</v>
      </c>
      <c r="O797" s="52" t="s">
        <v>17220</v>
      </c>
      <c r="P797" s="52">
        <v>600</v>
      </c>
      <c r="Q797" s="52">
        <v>1</v>
      </c>
      <c r="R797" s="52" t="s">
        <v>15929</v>
      </c>
      <c r="S797" s="49" t="s">
        <v>21333</v>
      </c>
      <c r="V797" s="50" t="s">
        <v>17569</v>
      </c>
      <c r="W797" s="50" t="s">
        <v>15929</v>
      </c>
      <c r="X797" s="50" t="s">
        <v>14740</v>
      </c>
      <c r="Y797" s="70">
        <v>44333</v>
      </c>
      <c r="Z797" s="53">
        <v>19000</v>
      </c>
    </row>
    <row r="798" spans="1:26" s="49" customFormat="1" x14ac:dyDescent="0.25">
      <c r="A798" s="73">
        <v>600040551</v>
      </c>
      <c r="B798" s="73">
        <f t="shared" si="36"/>
        <v>600040551</v>
      </c>
      <c r="C798" s="73" t="s">
        <v>17268</v>
      </c>
      <c r="D798" s="68">
        <v>1</v>
      </c>
      <c r="E798" s="48">
        <f t="shared" si="37"/>
        <v>61387525</v>
      </c>
      <c r="F798" s="57" t="s">
        <v>9</v>
      </c>
      <c r="G798" s="57" t="s">
        <v>15926</v>
      </c>
      <c r="H798" s="51">
        <v>0</v>
      </c>
      <c r="I798" s="51" t="s">
        <v>17320</v>
      </c>
      <c r="J798" s="69">
        <v>27.49</v>
      </c>
      <c r="K798" s="69">
        <f t="shared" si="38"/>
        <v>0</v>
      </c>
      <c r="L798" s="90">
        <v>0</v>
      </c>
      <c r="M798" s="51"/>
      <c r="N798" s="62" t="s">
        <v>17269</v>
      </c>
      <c r="O798" s="52" t="s">
        <v>17270</v>
      </c>
      <c r="P798" s="52">
        <v>800</v>
      </c>
      <c r="Q798" s="52">
        <v>7</v>
      </c>
      <c r="R798" s="52" t="s">
        <v>15929</v>
      </c>
      <c r="S798" s="49" t="s">
        <v>21333</v>
      </c>
      <c r="V798" s="50" t="s">
        <v>17569</v>
      </c>
      <c r="W798" s="50" t="s">
        <v>15929</v>
      </c>
      <c r="X798" s="50" t="s">
        <v>14740</v>
      </c>
      <c r="Y798" s="70">
        <v>44333</v>
      </c>
      <c r="Z798" s="53">
        <v>19000</v>
      </c>
    </row>
    <row r="799" spans="1:26" s="49" customFormat="1" x14ac:dyDescent="0.25">
      <c r="A799" s="73">
        <v>600040569</v>
      </c>
      <c r="B799" s="73">
        <f t="shared" si="36"/>
        <v>600040569</v>
      </c>
      <c r="C799" s="73" t="s">
        <v>17271</v>
      </c>
      <c r="D799" s="68">
        <v>1</v>
      </c>
      <c r="E799" s="48">
        <f t="shared" si="37"/>
        <v>61382213</v>
      </c>
      <c r="F799" s="57" t="s">
        <v>9</v>
      </c>
      <c r="G799" s="57" t="s">
        <v>15926</v>
      </c>
      <c r="H799" s="51">
        <v>0</v>
      </c>
      <c r="I799" s="51" t="s">
        <v>17320</v>
      </c>
      <c r="J799" s="69">
        <v>27.49</v>
      </c>
      <c r="K799" s="69">
        <f t="shared" si="38"/>
        <v>0</v>
      </c>
      <c r="L799" s="90">
        <v>0</v>
      </c>
      <c r="M799" s="51"/>
      <c r="N799" s="62" t="s">
        <v>17272</v>
      </c>
      <c r="O799" s="52" t="s">
        <v>119</v>
      </c>
      <c r="P799" s="52">
        <v>789</v>
      </c>
      <c r="Q799" s="52">
        <v>4</v>
      </c>
      <c r="R799" s="52" t="s">
        <v>15929</v>
      </c>
      <c r="S799" s="49" t="s">
        <v>21333</v>
      </c>
      <c r="V799" s="50" t="s">
        <v>17569</v>
      </c>
      <c r="W799" s="50" t="s">
        <v>15929</v>
      </c>
      <c r="X799" s="50" t="s">
        <v>14740</v>
      </c>
      <c r="Y799" s="70">
        <v>44326</v>
      </c>
      <c r="Z799" s="53">
        <v>19000</v>
      </c>
    </row>
    <row r="800" spans="1:26" s="49" customFormat="1" x14ac:dyDescent="0.25">
      <c r="A800" s="73">
        <v>600170039</v>
      </c>
      <c r="B800" s="73">
        <f t="shared" si="36"/>
        <v>600170039</v>
      </c>
      <c r="C800" s="73" t="s">
        <v>17273</v>
      </c>
      <c r="D800" s="68">
        <v>1</v>
      </c>
      <c r="E800" s="48">
        <f t="shared" si="37"/>
        <v>14891239</v>
      </c>
      <c r="F800" s="57" t="s">
        <v>9</v>
      </c>
      <c r="G800" s="57" t="s">
        <v>15926</v>
      </c>
      <c r="H800" s="51">
        <v>975</v>
      </c>
      <c r="I800" s="51" t="s">
        <v>17309</v>
      </c>
      <c r="J800" s="69">
        <v>27.49</v>
      </c>
      <c r="K800" s="69">
        <f t="shared" si="38"/>
        <v>26802.75</v>
      </c>
      <c r="L800" s="90">
        <v>975</v>
      </c>
      <c r="M800" s="51">
        <f>VLOOKUP(A:A,'[1]Příloha k protokolu'!$F:$J,5,0)</f>
        <v>0</v>
      </c>
      <c r="N800" s="62" t="s">
        <v>17274</v>
      </c>
      <c r="O800" s="52" t="s">
        <v>17245</v>
      </c>
      <c r="P800" s="52">
        <v>610</v>
      </c>
      <c r="Q800" s="52">
        <v>2</v>
      </c>
      <c r="R800" s="52" t="s">
        <v>15929</v>
      </c>
      <c r="S800" s="49" t="s">
        <v>21333</v>
      </c>
      <c r="V800" s="50" t="s">
        <v>17314</v>
      </c>
      <c r="W800" s="50" t="s">
        <v>15929</v>
      </c>
      <c r="X800" s="50" t="s">
        <v>14738</v>
      </c>
      <c r="Y800" s="70" t="s">
        <v>17320</v>
      </c>
      <c r="Z800" s="53">
        <v>19000</v>
      </c>
    </row>
    <row r="801" spans="1:26" s="49" customFormat="1" ht="30" x14ac:dyDescent="0.25">
      <c r="A801" s="73">
        <v>600170063</v>
      </c>
      <c r="B801" s="73">
        <f t="shared" si="36"/>
        <v>600170063</v>
      </c>
      <c r="C801" s="73" t="s">
        <v>17275</v>
      </c>
      <c r="D801" s="68">
        <v>1</v>
      </c>
      <c r="E801" s="48">
        <f t="shared" si="37"/>
        <v>14891212</v>
      </c>
      <c r="F801" s="57" t="s">
        <v>9</v>
      </c>
      <c r="G801" s="57" t="s">
        <v>15926</v>
      </c>
      <c r="H801" s="51">
        <v>2300</v>
      </c>
      <c r="I801" s="51" t="s">
        <v>17309</v>
      </c>
      <c r="J801" s="69">
        <v>27.49</v>
      </c>
      <c r="K801" s="69">
        <f t="shared" si="38"/>
        <v>63227</v>
      </c>
      <c r="L801" s="90">
        <v>2300</v>
      </c>
      <c r="M801" s="51">
        <f>VLOOKUP(A:A,'[1]Příloha k protokolu'!$F:$J,5,0)</f>
        <v>0</v>
      </c>
      <c r="N801" s="62" t="s">
        <v>17276</v>
      </c>
      <c r="O801" s="52" t="s">
        <v>113</v>
      </c>
      <c r="P801" s="52">
        <v>179</v>
      </c>
      <c r="Q801" s="52">
        <v>1</v>
      </c>
      <c r="R801" s="52" t="s">
        <v>15929</v>
      </c>
      <c r="S801" s="49" t="s">
        <v>21333</v>
      </c>
      <c r="V801" s="50" t="s">
        <v>17314</v>
      </c>
      <c r="W801" s="50" t="s">
        <v>15929</v>
      </c>
      <c r="X801" s="50" t="s">
        <v>14738</v>
      </c>
      <c r="Y801" s="70" t="s">
        <v>17320</v>
      </c>
      <c r="Z801" s="53">
        <v>19000</v>
      </c>
    </row>
    <row r="802" spans="1:26" s="49" customFormat="1" x14ac:dyDescent="0.25">
      <c r="A802" s="73">
        <v>600170071</v>
      </c>
      <c r="B802" s="73">
        <f t="shared" si="36"/>
        <v>600170071</v>
      </c>
      <c r="C802" s="73" t="s">
        <v>17277</v>
      </c>
      <c r="D802" s="68">
        <v>1</v>
      </c>
      <c r="E802" s="48">
        <f t="shared" si="37"/>
        <v>639516</v>
      </c>
      <c r="F802" s="57" t="s">
        <v>9</v>
      </c>
      <c r="G802" s="57" t="s">
        <v>15926</v>
      </c>
      <c r="H802" s="51">
        <v>500</v>
      </c>
      <c r="I802" s="51" t="s">
        <v>17309</v>
      </c>
      <c r="J802" s="69">
        <v>27.49</v>
      </c>
      <c r="K802" s="69">
        <f t="shared" si="38"/>
        <v>13745</v>
      </c>
      <c r="L802" s="90">
        <v>500</v>
      </c>
      <c r="M802" s="51">
        <f>VLOOKUP(A:A,'[1]Příloha k protokolu'!$F:$J,5,0)</f>
        <v>0</v>
      </c>
      <c r="N802" s="62" t="s">
        <v>17278</v>
      </c>
      <c r="O802" s="52" t="s">
        <v>17223</v>
      </c>
      <c r="P802" s="52">
        <v>100</v>
      </c>
      <c r="Q802" s="52">
        <v>1</v>
      </c>
      <c r="R802" s="52" t="s">
        <v>15929</v>
      </c>
      <c r="S802" s="49" t="s">
        <v>21333</v>
      </c>
      <c r="V802" s="50" t="s">
        <v>17314</v>
      </c>
      <c r="W802" s="50" t="s">
        <v>15929</v>
      </c>
      <c r="X802" s="50" t="s">
        <v>14738</v>
      </c>
      <c r="Y802" s="70" t="s">
        <v>17320</v>
      </c>
      <c r="Z802" s="53">
        <v>19000</v>
      </c>
    </row>
    <row r="803" spans="1:26" s="49" customFormat="1" x14ac:dyDescent="0.25">
      <c r="A803" s="73">
        <v>691013098</v>
      </c>
      <c r="B803" s="73">
        <f t="shared" si="36"/>
        <v>691013098</v>
      </c>
      <c r="C803" s="73" t="s">
        <v>17279</v>
      </c>
      <c r="D803" s="68">
        <v>1</v>
      </c>
      <c r="E803" s="48">
        <f t="shared" si="37"/>
        <v>1907450</v>
      </c>
      <c r="F803" s="57" t="s">
        <v>9</v>
      </c>
      <c r="G803" s="57" t="s">
        <v>15926</v>
      </c>
      <c r="H803" s="51">
        <v>0</v>
      </c>
      <c r="I803" s="51" t="s">
        <v>17320</v>
      </c>
      <c r="J803" s="69">
        <v>27.49</v>
      </c>
      <c r="K803" s="69">
        <f t="shared" si="38"/>
        <v>0</v>
      </c>
      <c r="L803" s="90">
        <v>0</v>
      </c>
      <c r="M803" s="51"/>
      <c r="N803" s="62" t="s">
        <v>17280</v>
      </c>
      <c r="O803" s="52" t="s">
        <v>113</v>
      </c>
      <c r="P803" s="52">
        <v>489</v>
      </c>
      <c r="Q803" s="52">
        <v>116</v>
      </c>
      <c r="R803" s="52" t="s">
        <v>15929</v>
      </c>
      <c r="S803" s="49" t="s">
        <v>21334</v>
      </c>
      <c r="V803" s="50" t="s">
        <v>17314</v>
      </c>
      <c r="W803" s="50" t="s">
        <v>15929</v>
      </c>
      <c r="X803" s="50" t="s">
        <v>14742</v>
      </c>
      <c r="Y803" s="70">
        <v>44326</v>
      </c>
      <c r="Z803" s="53">
        <v>19800</v>
      </c>
    </row>
    <row r="804" spans="1:26" s="49" customFormat="1" x14ac:dyDescent="0.25">
      <c r="A804" s="73">
        <v>651039983</v>
      </c>
      <c r="B804" s="73">
        <f t="shared" si="36"/>
        <v>651039983</v>
      </c>
      <c r="C804" s="73" t="s">
        <v>17281</v>
      </c>
      <c r="D804" s="68">
        <v>1</v>
      </c>
      <c r="E804" s="48">
        <f t="shared" si="37"/>
        <v>28237692</v>
      </c>
      <c r="F804" s="57" t="s">
        <v>9</v>
      </c>
      <c r="G804" s="57" t="s">
        <v>15926</v>
      </c>
      <c r="H804" s="51">
        <v>200</v>
      </c>
      <c r="I804" s="51" t="s">
        <v>17309</v>
      </c>
      <c r="J804" s="69">
        <v>27.49</v>
      </c>
      <c r="K804" s="69">
        <f t="shared" si="38"/>
        <v>5498</v>
      </c>
      <c r="L804" s="90">
        <v>200</v>
      </c>
      <c r="M804" s="51">
        <f>VLOOKUP(A:A,'[1]Příloha k protokolu'!$F:$J,5,0)</f>
        <v>0</v>
      </c>
      <c r="N804" s="62" t="s">
        <v>17282</v>
      </c>
      <c r="O804" s="52" t="s">
        <v>17283</v>
      </c>
      <c r="P804" s="52">
        <v>757</v>
      </c>
      <c r="Q804" s="52">
        <v>17</v>
      </c>
      <c r="R804" s="52" t="s">
        <v>15929</v>
      </c>
      <c r="S804" s="49" t="s">
        <v>21334</v>
      </c>
      <c r="V804" s="50" t="s">
        <v>17314</v>
      </c>
      <c r="W804" s="50" t="s">
        <v>15929</v>
      </c>
      <c r="X804" s="50" t="s">
        <v>14742</v>
      </c>
      <c r="Y804" s="70" t="s">
        <v>17320</v>
      </c>
      <c r="Z804" s="53">
        <v>19000</v>
      </c>
    </row>
    <row r="805" spans="1:26" s="49" customFormat="1" ht="30" x14ac:dyDescent="0.25">
      <c r="A805" s="73">
        <v>680000011</v>
      </c>
      <c r="B805" s="73">
        <f t="shared" si="36"/>
        <v>680000011</v>
      </c>
      <c r="C805" s="73" t="s">
        <v>17284</v>
      </c>
      <c r="D805" s="68">
        <v>1</v>
      </c>
      <c r="E805" s="48">
        <f t="shared" si="37"/>
        <v>48135453</v>
      </c>
      <c r="F805" s="57" t="s">
        <v>9</v>
      </c>
      <c r="G805" s="57" t="s">
        <v>15926</v>
      </c>
      <c r="H805" s="51">
        <v>1050</v>
      </c>
      <c r="I805" s="51" t="s">
        <v>17309</v>
      </c>
      <c r="J805" s="69">
        <v>27.49</v>
      </c>
      <c r="K805" s="69">
        <f t="shared" si="38"/>
        <v>28864.5</v>
      </c>
      <c r="L805" s="90">
        <v>1050</v>
      </c>
      <c r="M805" s="51">
        <f>VLOOKUP(A:A,'[1]Příloha k protokolu'!$F:$J,5,0)</f>
        <v>0</v>
      </c>
      <c r="N805" s="62" t="s">
        <v>17285</v>
      </c>
      <c r="O805" s="52" t="s">
        <v>17286</v>
      </c>
      <c r="P805" s="52">
        <v>102</v>
      </c>
      <c r="Q805" s="52">
        <v>5</v>
      </c>
      <c r="R805" s="52" t="s">
        <v>15929</v>
      </c>
      <c r="S805" s="49" t="s">
        <v>21333</v>
      </c>
      <c r="V805" s="50" t="s">
        <v>14743</v>
      </c>
      <c r="W805" s="50" t="s">
        <v>15929</v>
      </c>
      <c r="X805" s="50" t="s">
        <v>14744</v>
      </c>
      <c r="Y805" s="70" t="s">
        <v>17320</v>
      </c>
      <c r="Z805" s="53">
        <v>19024</v>
      </c>
    </row>
    <row r="806" spans="1:26" s="49" customFormat="1" x14ac:dyDescent="0.25">
      <c r="A806" s="73">
        <v>691004811</v>
      </c>
      <c r="B806" s="73">
        <f t="shared" si="36"/>
        <v>691004811</v>
      </c>
      <c r="C806" s="73" t="s">
        <v>17287</v>
      </c>
      <c r="D806" s="68">
        <v>1</v>
      </c>
      <c r="E806" s="48">
        <f t="shared" si="37"/>
        <v>71294066</v>
      </c>
      <c r="F806" s="57" t="s">
        <v>9</v>
      </c>
      <c r="G806" s="57" t="s">
        <v>15926</v>
      </c>
      <c r="H806" s="51">
        <v>0</v>
      </c>
      <c r="I806" s="51" t="s">
        <v>17309</v>
      </c>
      <c r="J806" s="69">
        <v>27.49</v>
      </c>
      <c r="K806" s="69">
        <f t="shared" si="38"/>
        <v>0</v>
      </c>
      <c r="L806" s="90">
        <v>25</v>
      </c>
      <c r="M806" s="51">
        <f>VLOOKUP(A:A,'[1]Příloha k protokolu'!$F:$J,5,0)</f>
        <v>25</v>
      </c>
      <c r="N806" s="62" t="s">
        <v>17288</v>
      </c>
      <c r="O806" s="52" t="s">
        <v>17283</v>
      </c>
      <c r="P806" s="52">
        <v>757</v>
      </c>
      <c r="Q806" s="52">
        <v>17</v>
      </c>
      <c r="R806" s="52" t="s">
        <v>15929</v>
      </c>
      <c r="S806" s="49" t="s">
        <v>21333</v>
      </c>
      <c r="V806" s="50" t="s">
        <v>17569</v>
      </c>
      <c r="W806" s="50" t="s">
        <v>15929</v>
      </c>
      <c r="X806" s="50" t="s">
        <v>14740</v>
      </c>
      <c r="Y806" s="70" t="s">
        <v>17320</v>
      </c>
      <c r="Z806" s="53">
        <v>19000</v>
      </c>
    </row>
    <row r="807" spans="1:26" s="49" customFormat="1" x14ac:dyDescent="0.25">
      <c r="A807" s="73">
        <v>691000727</v>
      </c>
      <c r="B807" s="73">
        <f t="shared" si="36"/>
        <v>691000727</v>
      </c>
      <c r="C807" s="73" t="s">
        <v>17289</v>
      </c>
      <c r="D807" s="68">
        <v>1</v>
      </c>
      <c r="E807" s="48">
        <f t="shared" si="37"/>
        <v>28468155</v>
      </c>
      <c r="F807" s="57" t="s">
        <v>9</v>
      </c>
      <c r="G807" s="57" t="s">
        <v>15926</v>
      </c>
      <c r="H807" s="51">
        <v>0</v>
      </c>
      <c r="I807" s="51" t="s">
        <v>17309</v>
      </c>
      <c r="J807" s="69">
        <v>27.49</v>
      </c>
      <c r="K807" s="69">
        <f t="shared" si="38"/>
        <v>0</v>
      </c>
      <c r="L807" s="90">
        <v>25</v>
      </c>
      <c r="M807" s="51">
        <f>VLOOKUP(A:A,'[1]Příloha k protokolu'!$F:$J,5,0)</f>
        <v>25</v>
      </c>
      <c r="N807" s="62" t="s">
        <v>17290</v>
      </c>
      <c r="O807" s="52" t="s">
        <v>17226</v>
      </c>
      <c r="P807" s="52">
        <v>876</v>
      </c>
      <c r="Q807" s="52">
        <v>48</v>
      </c>
      <c r="R807" s="52" t="s">
        <v>15929</v>
      </c>
      <c r="S807" s="49" t="s">
        <v>21334</v>
      </c>
      <c r="V807" s="50" t="s">
        <v>17314</v>
      </c>
      <c r="W807" s="50" t="s">
        <v>15929</v>
      </c>
      <c r="X807" s="50" t="s">
        <v>14742</v>
      </c>
      <c r="Y807" s="70" t="s">
        <v>17320</v>
      </c>
      <c r="Z807" s="53">
        <v>19000</v>
      </c>
    </row>
    <row r="808" spans="1:26" s="49" customFormat="1" x14ac:dyDescent="0.25">
      <c r="A808" s="73">
        <v>691003912</v>
      </c>
      <c r="B808" s="73">
        <f t="shared" si="36"/>
        <v>691003912</v>
      </c>
      <c r="C808" s="73" t="s">
        <v>17291</v>
      </c>
      <c r="D808" s="68">
        <v>1</v>
      </c>
      <c r="E808" s="48">
        <f t="shared" si="37"/>
        <v>24166120</v>
      </c>
      <c r="F808" s="57" t="s">
        <v>9</v>
      </c>
      <c r="G808" s="57" t="s">
        <v>15926</v>
      </c>
      <c r="H808" s="51">
        <v>25</v>
      </c>
      <c r="I808" s="51" t="s">
        <v>17309</v>
      </c>
      <c r="J808" s="69">
        <v>27.49</v>
      </c>
      <c r="K808" s="69">
        <f t="shared" si="38"/>
        <v>687.25</v>
      </c>
      <c r="L808" s="90">
        <v>25</v>
      </c>
      <c r="M808" s="51">
        <f>VLOOKUP(A:A,'[1]Příloha k protokolu'!$F:$J,5,0)</f>
        <v>0</v>
      </c>
      <c r="N808" s="62" t="s">
        <v>17292</v>
      </c>
      <c r="O808" s="52" t="s">
        <v>17293</v>
      </c>
      <c r="P808" s="52">
        <v>1029</v>
      </c>
      <c r="Q808" s="52">
        <v>21</v>
      </c>
      <c r="R808" s="52" t="s">
        <v>15929</v>
      </c>
      <c r="S808" s="49" t="s">
        <v>21334</v>
      </c>
      <c r="V808" s="50" t="s">
        <v>17314</v>
      </c>
      <c r="W808" s="50" t="s">
        <v>15929</v>
      </c>
      <c r="X808" s="50" t="s">
        <v>14742</v>
      </c>
      <c r="Y808" s="70" t="s">
        <v>17320</v>
      </c>
      <c r="Z808" s="53">
        <v>19800</v>
      </c>
    </row>
    <row r="809" spans="1:26" s="49" customFormat="1" x14ac:dyDescent="0.25">
      <c r="A809" s="73">
        <v>691004862</v>
      </c>
      <c r="B809" s="73">
        <f t="shared" si="36"/>
        <v>691004862</v>
      </c>
      <c r="C809" s="73" t="s">
        <v>17294</v>
      </c>
      <c r="D809" s="68">
        <v>1</v>
      </c>
      <c r="E809" s="48">
        <f t="shared" si="37"/>
        <v>24308404</v>
      </c>
      <c r="F809" s="57" t="s">
        <v>9</v>
      </c>
      <c r="G809" s="57" t="s">
        <v>15926</v>
      </c>
      <c r="H809" s="51">
        <v>250</v>
      </c>
      <c r="I809" s="51" t="s">
        <v>17309</v>
      </c>
      <c r="J809" s="69">
        <v>27.49</v>
      </c>
      <c r="K809" s="69">
        <f t="shared" si="38"/>
        <v>6872.5</v>
      </c>
      <c r="L809" s="90">
        <v>250</v>
      </c>
      <c r="M809" s="51">
        <f>VLOOKUP(A:A,'[1]Příloha k protokolu'!$F:$J,5,0)</f>
        <v>0</v>
      </c>
      <c r="N809" s="62" t="s">
        <v>17295</v>
      </c>
      <c r="O809" s="52" t="s">
        <v>17296</v>
      </c>
      <c r="P809" s="52">
        <v>599</v>
      </c>
      <c r="Q809" s="52">
        <v>2</v>
      </c>
      <c r="R809" s="52" t="s">
        <v>15929</v>
      </c>
      <c r="S809" s="49" t="s">
        <v>21334</v>
      </c>
      <c r="V809" s="50" t="s">
        <v>17314</v>
      </c>
      <c r="W809" s="50" t="s">
        <v>15929</v>
      </c>
      <c r="X809" s="50" t="s">
        <v>14742</v>
      </c>
      <c r="Y809" s="70" t="s">
        <v>17320</v>
      </c>
      <c r="Z809" s="53">
        <v>19000</v>
      </c>
    </row>
    <row r="810" spans="1:26" s="49" customFormat="1" x14ac:dyDescent="0.25">
      <c r="A810" s="73">
        <v>691008035</v>
      </c>
      <c r="B810" s="73">
        <f t="shared" si="36"/>
        <v>691008035</v>
      </c>
      <c r="C810" s="73" t="s">
        <v>17297</v>
      </c>
      <c r="D810" s="68">
        <v>1</v>
      </c>
      <c r="E810" s="48">
        <f t="shared" si="37"/>
        <v>28491661</v>
      </c>
      <c r="F810" s="57" t="s">
        <v>9</v>
      </c>
      <c r="G810" s="57" t="s">
        <v>15926</v>
      </c>
      <c r="H810" s="51">
        <v>25</v>
      </c>
      <c r="I810" s="51" t="s">
        <v>17309</v>
      </c>
      <c r="J810" s="69">
        <v>27.49</v>
      </c>
      <c r="K810" s="69">
        <f t="shared" si="38"/>
        <v>687.25</v>
      </c>
      <c r="L810" s="90">
        <v>25</v>
      </c>
      <c r="M810" s="51">
        <f>VLOOKUP(A:A,'[1]Příloha k protokolu'!$F:$J,5,0)</f>
        <v>0</v>
      </c>
      <c r="N810" s="62" t="s">
        <v>17298</v>
      </c>
      <c r="O810" s="52" t="s">
        <v>17299</v>
      </c>
      <c r="P810" s="52">
        <v>1096</v>
      </c>
      <c r="Q810" s="52">
        <v>9</v>
      </c>
      <c r="R810" s="52" t="s">
        <v>15929</v>
      </c>
      <c r="S810" s="49" t="s">
        <v>21334</v>
      </c>
      <c r="V810" s="50" t="s">
        <v>17314</v>
      </c>
      <c r="W810" s="50" t="s">
        <v>15929</v>
      </c>
      <c r="X810" s="50" t="s">
        <v>14742</v>
      </c>
      <c r="Y810" s="70" t="s">
        <v>17320</v>
      </c>
      <c r="Z810" s="53">
        <v>19800</v>
      </c>
    </row>
    <row r="811" spans="1:26" s="49" customFormat="1" x14ac:dyDescent="0.25">
      <c r="A811" s="73">
        <v>691011401</v>
      </c>
      <c r="B811" s="73">
        <f t="shared" si="36"/>
        <v>691011401</v>
      </c>
      <c r="C811" s="73" t="s">
        <v>17300</v>
      </c>
      <c r="D811" s="68">
        <v>1</v>
      </c>
      <c r="E811" s="48">
        <f t="shared" si="37"/>
        <v>6021921</v>
      </c>
      <c r="F811" s="57" t="s">
        <v>9</v>
      </c>
      <c r="G811" s="57" t="s">
        <v>15926</v>
      </c>
      <c r="H811" s="51">
        <v>25</v>
      </c>
      <c r="I811" s="51" t="s">
        <v>17309</v>
      </c>
      <c r="J811" s="69">
        <v>27.49</v>
      </c>
      <c r="K811" s="69">
        <f t="shared" si="38"/>
        <v>687.25</v>
      </c>
      <c r="L811" s="90">
        <v>25</v>
      </c>
      <c r="M811" s="51">
        <f>VLOOKUP(A:A,'[1]Příloha k protokolu'!$F:$J,5,0)</f>
        <v>0</v>
      </c>
      <c r="N811" s="62" t="s">
        <v>17301</v>
      </c>
      <c r="O811" s="52" t="s">
        <v>15938</v>
      </c>
      <c r="P811" s="52">
        <v>670</v>
      </c>
      <c r="Q811" s="52">
        <v>15</v>
      </c>
      <c r="R811" s="52" t="s">
        <v>15929</v>
      </c>
      <c r="S811" s="49" t="s">
        <v>21334</v>
      </c>
      <c r="V811" s="50" t="s">
        <v>17314</v>
      </c>
      <c r="W811" s="50" t="s">
        <v>15929</v>
      </c>
      <c r="X811" s="50" t="s">
        <v>14742</v>
      </c>
      <c r="Y811" s="70" t="s">
        <v>17320</v>
      </c>
      <c r="Z811" s="53">
        <v>19800</v>
      </c>
    </row>
    <row r="812" spans="1:26" s="49" customFormat="1" x14ac:dyDescent="0.25">
      <c r="A812" s="73">
        <v>691011966</v>
      </c>
      <c r="B812" s="73">
        <f t="shared" si="36"/>
        <v>691011966</v>
      </c>
      <c r="C812" s="73" t="s">
        <v>17302</v>
      </c>
      <c r="D812" s="68">
        <v>1</v>
      </c>
      <c r="E812" s="48">
        <f t="shared" si="37"/>
        <v>6356664</v>
      </c>
      <c r="F812" s="57" t="s">
        <v>9</v>
      </c>
      <c r="G812" s="57" t="s">
        <v>15926</v>
      </c>
      <c r="H812" s="51">
        <v>150</v>
      </c>
      <c r="I812" s="51" t="s">
        <v>17309</v>
      </c>
      <c r="J812" s="69">
        <v>27.49</v>
      </c>
      <c r="K812" s="69">
        <f t="shared" si="38"/>
        <v>4123.5</v>
      </c>
      <c r="L812" s="90">
        <v>150</v>
      </c>
      <c r="M812" s="51">
        <f>VLOOKUP(A:A,'[1]Příloha k protokolu'!$F:$J,5,0)</f>
        <v>0</v>
      </c>
      <c r="N812" s="62" t="s">
        <v>17303</v>
      </c>
      <c r="O812" s="52" t="s">
        <v>17293</v>
      </c>
      <c r="P812" s="52">
        <v>1029</v>
      </c>
      <c r="Q812" s="52">
        <v>21</v>
      </c>
      <c r="R812" s="52" t="s">
        <v>15929</v>
      </c>
      <c r="S812" s="49" t="s">
        <v>21334</v>
      </c>
      <c r="V812" s="50" t="s">
        <v>17314</v>
      </c>
      <c r="W812" s="50" t="s">
        <v>15929</v>
      </c>
      <c r="X812" s="50" t="s">
        <v>14742</v>
      </c>
      <c r="Y812" s="70" t="s">
        <v>17320</v>
      </c>
      <c r="Z812" s="53">
        <v>19800</v>
      </c>
    </row>
    <row r="813" spans="1:26" s="49" customFormat="1" x14ac:dyDescent="0.25">
      <c r="A813" s="73">
        <v>691013489</v>
      </c>
      <c r="B813" s="73">
        <f t="shared" si="36"/>
        <v>691013489</v>
      </c>
      <c r="C813" s="73" t="s">
        <v>17304</v>
      </c>
      <c r="D813" s="68">
        <v>1</v>
      </c>
      <c r="E813" s="48">
        <f t="shared" si="37"/>
        <v>6913491</v>
      </c>
      <c r="F813" s="57" t="s">
        <v>9</v>
      </c>
      <c r="G813" s="57" t="s">
        <v>15926</v>
      </c>
      <c r="H813" s="51">
        <v>50</v>
      </c>
      <c r="I813" s="51" t="s">
        <v>17309</v>
      </c>
      <c r="J813" s="69">
        <v>27.49</v>
      </c>
      <c r="K813" s="69">
        <f t="shared" si="38"/>
        <v>1374.5</v>
      </c>
      <c r="L813" s="90">
        <v>50</v>
      </c>
      <c r="M813" s="51">
        <f>VLOOKUP(A:A,'[1]Příloha k protokolu'!$F:$J,5,0)</f>
        <v>0</v>
      </c>
      <c r="N813" s="62" t="s">
        <v>17305</v>
      </c>
      <c r="O813" s="52" t="s">
        <v>17306</v>
      </c>
      <c r="P813" s="52">
        <v>129</v>
      </c>
      <c r="Q813" s="52"/>
      <c r="R813" s="52" t="s">
        <v>15929</v>
      </c>
      <c r="S813" s="49" t="s">
        <v>21334</v>
      </c>
      <c r="V813" s="50" t="s">
        <v>17314</v>
      </c>
      <c r="W813" s="50" t="s">
        <v>15929</v>
      </c>
      <c r="X813" s="50" t="s">
        <v>14742</v>
      </c>
      <c r="Y813" s="70" t="s">
        <v>17320</v>
      </c>
      <c r="Z813" s="53">
        <v>19015</v>
      </c>
    </row>
    <row r="814" spans="1:26" s="49" customFormat="1" ht="30" x14ac:dyDescent="0.25">
      <c r="A814" s="73">
        <v>600027686</v>
      </c>
      <c r="B814" s="73">
        <f t="shared" si="36"/>
        <v>600027686</v>
      </c>
      <c r="C814" s="73" t="s">
        <v>17576</v>
      </c>
      <c r="D814" s="68">
        <v>1</v>
      </c>
      <c r="E814" s="48">
        <f t="shared" si="37"/>
        <v>63110261</v>
      </c>
      <c r="F814" s="57" t="s">
        <v>9</v>
      </c>
      <c r="G814" s="57" t="s">
        <v>15926</v>
      </c>
      <c r="H814" s="51">
        <v>0</v>
      </c>
      <c r="I814" s="51" t="s">
        <v>17309</v>
      </c>
      <c r="J814" s="69">
        <v>27.49</v>
      </c>
      <c r="K814" s="69">
        <f t="shared" si="38"/>
        <v>0</v>
      </c>
      <c r="L814" s="90">
        <v>150</v>
      </c>
      <c r="M814" s="51">
        <f>VLOOKUP(A:A,'[1]Příloha k protokolu'!$F:$J,5,0)</f>
        <v>150</v>
      </c>
      <c r="N814" s="63" t="s">
        <v>17577</v>
      </c>
      <c r="O814" s="50" t="s">
        <v>17578</v>
      </c>
      <c r="P814" s="50">
        <v>783</v>
      </c>
      <c r="Q814" s="50">
        <v>51</v>
      </c>
      <c r="R814" s="50" t="s">
        <v>15929</v>
      </c>
      <c r="S814" s="49" t="s">
        <v>21333</v>
      </c>
      <c r="V814" s="50" t="s">
        <v>14745</v>
      </c>
      <c r="W814" s="50" t="s">
        <v>15929</v>
      </c>
      <c r="X814" s="50" t="s">
        <v>14746</v>
      </c>
      <c r="Y814" s="70" t="s">
        <v>17320</v>
      </c>
      <c r="Z814" s="53">
        <v>19000</v>
      </c>
    </row>
    <row r="815" spans="1:26" s="49" customFormat="1" x14ac:dyDescent="0.25">
      <c r="A815" s="73">
        <v>600022587</v>
      </c>
      <c r="B815" s="73">
        <f t="shared" si="36"/>
        <v>600022587</v>
      </c>
      <c r="C815" s="73" t="s">
        <v>9687</v>
      </c>
      <c r="D815" s="68">
        <v>1</v>
      </c>
      <c r="E815" s="48">
        <f t="shared" si="37"/>
        <v>70834814</v>
      </c>
      <c r="F815" s="57" t="s">
        <v>120</v>
      </c>
      <c r="G815" s="57" t="s">
        <v>738</v>
      </c>
      <c r="H815" s="51">
        <v>75</v>
      </c>
      <c r="I815" s="51" t="s">
        <v>17309</v>
      </c>
      <c r="J815" s="69">
        <v>27.49</v>
      </c>
      <c r="K815" s="69">
        <f t="shared" si="38"/>
        <v>2061.75</v>
      </c>
      <c r="L815" s="90">
        <v>75</v>
      </c>
      <c r="M815" s="51"/>
      <c r="N815" s="62" t="s">
        <v>740</v>
      </c>
      <c r="O815" s="52" t="s">
        <v>158</v>
      </c>
      <c r="P815" s="52">
        <v>1060</v>
      </c>
      <c r="Q815" s="52"/>
      <c r="R815" s="52" t="s">
        <v>739</v>
      </c>
      <c r="S815" s="49" t="s">
        <v>21333</v>
      </c>
      <c r="V815" s="50" t="s">
        <v>14747</v>
      </c>
      <c r="W815" s="50" t="s">
        <v>739</v>
      </c>
      <c r="X815" s="50" t="s">
        <v>14738</v>
      </c>
      <c r="Y815" s="70" t="s">
        <v>17320</v>
      </c>
      <c r="Z815" s="53">
        <v>38801</v>
      </c>
    </row>
    <row r="816" spans="1:26" s="49" customFormat="1" x14ac:dyDescent="0.25">
      <c r="A816" s="73">
        <v>600008703</v>
      </c>
      <c r="B816" s="73">
        <f t="shared" si="36"/>
        <v>600008703</v>
      </c>
      <c r="C816" s="73" t="s">
        <v>9688</v>
      </c>
      <c r="D816" s="68">
        <v>1</v>
      </c>
      <c r="E816" s="48">
        <f t="shared" si="37"/>
        <v>60650486</v>
      </c>
      <c r="F816" s="57" t="s">
        <v>120</v>
      </c>
      <c r="G816" s="57" t="s">
        <v>738</v>
      </c>
      <c r="H816" s="51">
        <v>375</v>
      </c>
      <c r="I816" s="51" t="s">
        <v>17309</v>
      </c>
      <c r="J816" s="69">
        <v>27.49</v>
      </c>
      <c r="K816" s="69">
        <f t="shared" si="38"/>
        <v>10308.75</v>
      </c>
      <c r="L816" s="90">
        <v>375</v>
      </c>
      <c r="M816" s="51"/>
      <c r="N816" s="62" t="s">
        <v>741</v>
      </c>
      <c r="O816" s="52" t="s">
        <v>742</v>
      </c>
      <c r="P816" s="52">
        <v>745</v>
      </c>
      <c r="Q816" s="52"/>
      <c r="R816" s="52" t="s">
        <v>739</v>
      </c>
      <c r="S816" s="49" t="s">
        <v>21333</v>
      </c>
      <c r="V816" s="50" t="s">
        <v>14747</v>
      </c>
      <c r="W816" s="50" t="s">
        <v>739</v>
      </c>
      <c r="X816" s="50" t="s">
        <v>14738</v>
      </c>
      <c r="Y816" s="70" t="s">
        <v>17320</v>
      </c>
      <c r="Z816" s="53">
        <v>38801</v>
      </c>
    </row>
    <row r="817" spans="1:26" s="49" customFormat="1" x14ac:dyDescent="0.25">
      <c r="A817" s="73">
        <v>600008754</v>
      </c>
      <c r="B817" s="73">
        <f t="shared" si="36"/>
        <v>600008754</v>
      </c>
      <c r="C817" s="73" t="s">
        <v>9689</v>
      </c>
      <c r="D817" s="68">
        <v>1</v>
      </c>
      <c r="E817" s="48">
        <f t="shared" si="37"/>
        <v>668079</v>
      </c>
      <c r="F817" s="57" t="s">
        <v>120</v>
      </c>
      <c r="G817" s="57" t="s">
        <v>738</v>
      </c>
      <c r="H817" s="51">
        <v>400</v>
      </c>
      <c r="I817" s="51" t="s">
        <v>17309</v>
      </c>
      <c r="J817" s="69">
        <v>27.49</v>
      </c>
      <c r="K817" s="69">
        <f t="shared" si="38"/>
        <v>10996</v>
      </c>
      <c r="L817" s="90">
        <v>400</v>
      </c>
      <c r="M817" s="51"/>
      <c r="N817" s="62" t="s">
        <v>743</v>
      </c>
      <c r="O817" s="52" t="s">
        <v>744</v>
      </c>
      <c r="P817" s="52">
        <v>671</v>
      </c>
      <c r="Q817" s="52"/>
      <c r="R817" s="52" t="s">
        <v>739</v>
      </c>
      <c r="S817" s="49" t="s">
        <v>21333</v>
      </c>
      <c r="V817" s="50" t="s">
        <v>14747</v>
      </c>
      <c r="W817" s="50" t="s">
        <v>739</v>
      </c>
      <c r="X817" s="50" t="s">
        <v>14738</v>
      </c>
      <c r="Y817" s="70" t="s">
        <v>17320</v>
      </c>
      <c r="Z817" s="53">
        <v>38801</v>
      </c>
    </row>
    <row r="818" spans="1:26" s="49" customFormat="1" x14ac:dyDescent="0.25">
      <c r="A818" s="73">
        <v>600063372</v>
      </c>
      <c r="B818" s="73">
        <f t="shared" si="36"/>
        <v>600063372</v>
      </c>
      <c r="C818" s="73" t="s">
        <v>9701</v>
      </c>
      <c r="D818" s="68">
        <v>1</v>
      </c>
      <c r="E818" s="48">
        <f t="shared" si="37"/>
        <v>70874191</v>
      </c>
      <c r="F818" s="57" t="s">
        <v>120</v>
      </c>
      <c r="G818" s="57" t="s">
        <v>738</v>
      </c>
      <c r="H818" s="51">
        <v>25</v>
      </c>
      <c r="I818" s="51" t="s">
        <v>17309</v>
      </c>
      <c r="J818" s="69">
        <v>27.49</v>
      </c>
      <c r="K818" s="69">
        <f t="shared" si="38"/>
        <v>687.25</v>
      </c>
      <c r="L818" s="90">
        <v>25</v>
      </c>
      <c r="M818" s="51"/>
      <c r="N818" s="62" t="s">
        <v>765</v>
      </c>
      <c r="O818" s="52" t="s">
        <v>766</v>
      </c>
      <c r="P818" s="52">
        <v>822</v>
      </c>
      <c r="Q818" s="52"/>
      <c r="R818" s="52" t="s">
        <v>739</v>
      </c>
      <c r="S818" s="49" t="s">
        <v>21333</v>
      </c>
      <c r="V818" s="50" t="s">
        <v>14748</v>
      </c>
      <c r="W818" s="50" t="s">
        <v>739</v>
      </c>
      <c r="X818" s="50" t="s">
        <v>14740</v>
      </c>
      <c r="Y818" s="70" t="s">
        <v>17320</v>
      </c>
      <c r="Z818" s="53">
        <v>38801</v>
      </c>
    </row>
    <row r="819" spans="1:26" s="49" customFormat="1" x14ac:dyDescent="0.25">
      <c r="A819" s="73">
        <v>600063798</v>
      </c>
      <c r="B819" s="73">
        <f t="shared" si="36"/>
        <v>600063798</v>
      </c>
      <c r="C819" s="73" t="s">
        <v>9702</v>
      </c>
      <c r="D819" s="68">
        <v>1</v>
      </c>
      <c r="E819" s="48">
        <f t="shared" si="37"/>
        <v>70872490</v>
      </c>
      <c r="F819" s="57" t="s">
        <v>120</v>
      </c>
      <c r="G819" s="57" t="s">
        <v>738</v>
      </c>
      <c r="H819" s="51">
        <v>675</v>
      </c>
      <c r="I819" s="51" t="s">
        <v>17309</v>
      </c>
      <c r="J819" s="69">
        <v>27.49</v>
      </c>
      <c r="K819" s="69">
        <f t="shared" si="38"/>
        <v>18555.75</v>
      </c>
      <c r="L819" s="90">
        <v>675</v>
      </c>
      <c r="M819" s="51"/>
      <c r="N819" s="62" t="s">
        <v>767</v>
      </c>
      <c r="O819" s="52" t="s">
        <v>768</v>
      </c>
      <c r="P819" s="52">
        <v>387</v>
      </c>
      <c r="Q819" s="52"/>
      <c r="R819" s="52" t="s">
        <v>739</v>
      </c>
      <c r="S819" s="49" t="s">
        <v>21333</v>
      </c>
      <c r="V819" s="50" t="s">
        <v>14748</v>
      </c>
      <c r="W819" s="50" t="s">
        <v>739</v>
      </c>
      <c r="X819" s="50" t="s">
        <v>14740</v>
      </c>
      <c r="Y819" s="70" t="s">
        <v>17320</v>
      </c>
      <c r="Z819" s="53">
        <v>38801</v>
      </c>
    </row>
    <row r="820" spans="1:26" s="49" customFormat="1" x14ac:dyDescent="0.25">
      <c r="A820" s="73">
        <v>600063801</v>
      </c>
      <c r="B820" s="73">
        <f t="shared" si="36"/>
        <v>600063801</v>
      </c>
      <c r="C820" s="73" t="s">
        <v>9703</v>
      </c>
      <c r="D820" s="68">
        <v>1</v>
      </c>
      <c r="E820" s="48">
        <f t="shared" si="37"/>
        <v>70872481</v>
      </c>
      <c r="F820" s="57" t="s">
        <v>120</v>
      </c>
      <c r="G820" s="57" t="s">
        <v>738</v>
      </c>
      <c r="H820" s="51">
        <v>800</v>
      </c>
      <c r="I820" s="51" t="s">
        <v>17309</v>
      </c>
      <c r="J820" s="69">
        <v>27.49</v>
      </c>
      <c r="K820" s="69">
        <f t="shared" si="38"/>
        <v>21992</v>
      </c>
      <c r="L820" s="90">
        <v>800</v>
      </c>
      <c r="M820" s="51"/>
      <c r="N820" s="62" t="s">
        <v>769</v>
      </c>
      <c r="O820" s="52" t="s">
        <v>770</v>
      </c>
      <c r="P820" s="52">
        <v>520</v>
      </c>
      <c r="Q820" s="52"/>
      <c r="R820" s="52" t="s">
        <v>739</v>
      </c>
      <c r="S820" s="49" t="s">
        <v>21333</v>
      </c>
      <c r="V820" s="50" t="s">
        <v>14748</v>
      </c>
      <c r="W820" s="50" t="s">
        <v>739</v>
      </c>
      <c r="X820" s="50" t="s">
        <v>14740</v>
      </c>
      <c r="Y820" s="70" t="s">
        <v>17320</v>
      </c>
      <c r="Z820" s="53">
        <v>38801</v>
      </c>
    </row>
    <row r="821" spans="1:26" s="49" customFormat="1" x14ac:dyDescent="0.25">
      <c r="A821" s="73">
        <v>650039564</v>
      </c>
      <c r="B821" s="73">
        <f t="shared" si="36"/>
        <v>650039564</v>
      </c>
      <c r="C821" s="73" t="s">
        <v>9704</v>
      </c>
      <c r="D821" s="68">
        <v>1</v>
      </c>
      <c r="E821" s="48">
        <f t="shared" si="37"/>
        <v>75000512</v>
      </c>
      <c r="F821" s="57" t="s">
        <v>120</v>
      </c>
      <c r="G821" s="57" t="s">
        <v>738</v>
      </c>
      <c r="H821" s="51">
        <v>200</v>
      </c>
      <c r="I821" s="51" t="s">
        <v>17309</v>
      </c>
      <c r="J821" s="69">
        <v>27.49</v>
      </c>
      <c r="K821" s="69">
        <f t="shared" si="38"/>
        <v>5498</v>
      </c>
      <c r="L821" s="90">
        <v>200</v>
      </c>
      <c r="M821" s="51"/>
      <c r="N821" s="62" t="s">
        <v>771</v>
      </c>
      <c r="O821" s="52" t="s">
        <v>772</v>
      </c>
      <c r="P821" s="52">
        <v>69</v>
      </c>
      <c r="Q821" s="52"/>
      <c r="R821" s="52" t="s">
        <v>773</v>
      </c>
      <c r="S821" s="49" t="s">
        <v>21333</v>
      </c>
      <c r="V821" s="50" t="s">
        <v>14748</v>
      </c>
      <c r="W821" s="50" t="s">
        <v>739</v>
      </c>
      <c r="X821" s="50" t="s">
        <v>14740</v>
      </c>
      <c r="Y821" s="70" t="s">
        <v>17320</v>
      </c>
      <c r="Z821" s="53">
        <v>38743</v>
      </c>
    </row>
    <row r="822" spans="1:26" s="49" customFormat="1" x14ac:dyDescent="0.25">
      <c r="A822" s="73">
        <v>650041836</v>
      </c>
      <c r="B822" s="73">
        <f t="shared" si="36"/>
        <v>650041836</v>
      </c>
      <c r="C822" s="73" t="s">
        <v>9705</v>
      </c>
      <c r="D822" s="68">
        <v>1</v>
      </c>
      <c r="E822" s="48">
        <f t="shared" si="37"/>
        <v>71006265</v>
      </c>
      <c r="F822" s="57" t="s">
        <v>120</v>
      </c>
      <c r="G822" s="57" t="s">
        <v>738</v>
      </c>
      <c r="H822" s="51">
        <v>75</v>
      </c>
      <c r="I822" s="51" t="s">
        <v>17309</v>
      </c>
      <c r="J822" s="69">
        <v>27.49</v>
      </c>
      <c r="K822" s="69">
        <f t="shared" si="38"/>
        <v>2061.75</v>
      </c>
      <c r="L822" s="90">
        <v>75</v>
      </c>
      <c r="M822" s="51"/>
      <c r="N822" s="62" t="s">
        <v>774</v>
      </c>
      <c r="O822" s="52"/>
      <c r="P822" s="52">
        <v>158</v>
      </c>
      <c r="Q822" s="52"/>
      <c r="R822" s="52" t="s">
        <v>775</v>
      </c>
      <c r="S822" s="49" t="s">
        <v>21333</v>
      </c>
      <c r="V822" s="50" t="s">
        <v>14748</v>
      </c>
      <c r="W822" s="50" t="s">
        <v>739</v>
      </c>
      <c r="X822" s="50" t="s">
        <v>14740</v>
      </c>
      <c r="Y822" s="70" t="s">
        <v>17320</v>
      </c>
      <c r="Z822" s="53">
        <v>38742</v>
      </c>
    </row>
    <row r="823" spans="1:26" s="49" customFormat="1" x14ac:dyDescent="0.25">
      <c r="A823" s="73">
        <v>650050738</v>
      </c>
      <c r="B823" s="73">
        <f t="shared" si="36"/>
        <v>650050738</v>
      </c>
      <c r="C823" s="73" t="s">
        <v>9706</v>
      </c>
      <c r="D823" s="68">
        <v>1</v>
      </c>
      <c r="E823" s="48">
        <f t="shared" si="37"/>
        <v>75000971</v>
      </c>
      <c r="F823" s="57" t="s">
        <v>120</v>
      </c>
      <c r="G823" s="57" t="s">
        <v>738</v>
      </c>
      <c r="H823" s="51">
        <v>175</v>
      </c>
      <c r="I823" s="51" t="s">
        <v>17309</v>
      </c>
      <c r="J823" s="69">
        <v>27.49</v>
      </c>
      <c r="K823" s="69">
        <f t="shared" si="38"/>
        <v>4810.75</v>
      </c>
      <c r="L823" s="90">
        <v>175</v>
      </c>
      <c r="M823" s="51"/>
      <c r="N823" s="62" t="s">
        <v>776</v>
      </c>
      <c r="O823" s="52"/>
      <c r="P823" s="52">
        <v>105</v>
      </c>
      <c r="Q823" s="52"/>
      <c r="R823" s="52" t="s">
        <v>777</v>
      </c>
      <c r="S823" s="49" t="s">
        <v>21333</v>
      </c>
      <c r="V823" s="50" t="s">
        <v>14748</v>
      </c>
      <c r="W823" s="50" t="s">
        <v>739</v>
      </c>
      <c r="X823" s="50" t="s">
        <v>14740</v>
      </c>
      <c r="Y823" s="70" t="s">
        <v>17320</v>
      </c>
      <c r="Z823" s="53">
        <v>38734</v>
      </c>
    </row>
    <row r="824" spans="1:26" s="49" customFormat="1" ht="30" x14ac:dyDescent="0.25">
      <c r="A824" s="73">
        <v>650055551</v>
      </c>
      <c r="B824" s="73">
        <f t="shared" si="36"/>
        <v>650055551</v>
      </c>
      <c r="C824" s="73" t="s">
        <v>9707</v>
      </c>
      <c r="D824" s="68">
        <v>1</v>
      </c>
      <c r="E824" s="48">
        <f t="shared" si="37"/>
        <v>75001128</v>
      </c>
      <c r="F824" s="57" t="s">
        <v>120</v>
      </c>
      <c r="G824" s="57" t="s">
        <v>738</v>
      </c>
      <c r="H824" s="51">
        <v>250</v>
      </c>
      <c r="I824" s="51" t="s">
        <v>17309</v>
      </c>
      <c r="J824" s="69">
        <v>27.49</v>
      </c>
      <c r="K824" s="69">
        <f t="shared" si="38"/>
        <v>6872.5</v>
      </c>
      <c r="L824" s="90">
        <v>250</v>
      </c>
      <c r="M824" s="51"/>
      <c r="N824" s="62" t="s">
        <v>778</v>
      </c>
      <c r="O824" s="52" t="s">
        <v>340</v>
      </c>
      <c r="P824" s="52">
        <v>256</v>
      </c>
      <c r="Q824" s="52"/>
      <c r="R824" s="52" t="s">
        <v>779</v>
      </c>
      <c r="S824" s="49" t="s">
        <v>21333</v>
      </c>
      <c r="V824" s="50" t="s">
        <v>14748</v>
      </c>
      <c r="W824" s="50" t="s">
        <v>739</v>
      </c>
      <c r="X824" s="50" t="s">
        <v>14740</v>
      </c>
      <c r="Y824" s="70" t="s">
        <v>17320</v>
      </c>
      <c r="Z824" s="53">
        <v>38732</v>
      </c>
    </row>
    <row r="825" spans="1:26" s="49" customFormat="1" x14ac:dyDescent="0.25">
      <c r="A825" s="73">
        <v>663100593</v>
      </c>
      <c r="B825" s="73">
        <f t="shared" si="36"/>
        <v>663100593</v>
      </c>
      <c r="C825" s="73" t="s">
        <v>9708</v>
      </c>
      <c r="D825" s="68">
        <v>1</v>
      </c>
      <c r="E825" s="48">
        <f t="shared" si="37"/>
        <v>75048523</v>
      </c>
      <c r="F825" s="57" t="s">
        <v>120</v>
      </c>
      <c r="G825" s="57" t="s">
        <v>738</v>
      </c>
      <c r="H825" s="51">
        <v>0</v>
      </c>
      <c r="I825" s="51" t="s">
        <v>17309</v>
      </c>
      <c r="J825" s="69">
        <v>27.49</v>
      </c>
      <c r="K825" s="69">
        <f t="shared" si="38"/>
        <v>0</v>
      </c>
      <c r="L825" s="90">
        <v>50</v>
      </c>
      <c r="M825" s="51">
        <v>50</v>
      </c>
      <c r="N825" s="62" t="s">
        <v>780</v>
      </c>
      <c r="O825" s="52" t="s">
        <v>481</v>
      </c>
      <c r="P825" s="52">
        <v>726</v>
      </c>
      <c r="Q825" s="52"/>
      <c r="R825" s="52" t="s">
        <v>739</v>
      </c>
      <c r="S825" s="49" t="s">
        <v>21333</v>
      </c>
      <c r="V825" s="50" t="s">
        <v>14748</v>
      </c>
      <c r="W825" s="50" t="s">
        <v>739</v>
      </c>
      <c r="X825" s="50" t="s">
        <v>14740</v>
      </c>
      <c r="Y825" s="70" t="s">
        <v>17320</v>
      </c>
      <c r="Z825" s="53">
        <v>38801</v>
      </c>
    </row>
    <row r="826" spans="1:26" s="49" customFormat="1" ht="30" x14ac:dyDescent="0.25">
      <c r="A826" s="73">
        <v>600008185</v>
      </c>
      <c r="B826" s="73">
        <f t="shared" si="36"/>
        <v>600008185</v>
      </c>
      <c r="C826" s="73" t="s">
        <v>9380</v>
      </c>
      <c r="D826" s="68">
        <v>1</v>
      </c>
      <c r="E826" s="48">
        <f t="shared" si="37"/>
        <v>60076089</v>
      </c>
      <c r="F826" s="57" t="s">
        <v>120</v>
      </c>
      <c r="G826" s="57" t="s">
        <v>121</v>
      </c>
      <c r="H826" s="51">
        <v>800</v>
      </c>
      <c r="I826" s="51" t="s">
        <v>17309</v>
      </c>
      <c r="J826" s="69">
        <v>27.49</v>
      </c>
      <c r="K826" s="69">
        <f t="shared" si="38"/>
        <v>21992</v>
      </c>
      <c r="L826" s="90">
        <v>800</v>
      </c>
      <c r="M826" s="51"/>
      <c r="N826" s="62" t="s">
        <v>123</v>
      </c>
      <c r="O826" s="52" t="s">
        <v>44</v>
      </c>
      <c r="P826" s="52">
        <v>1579</v>
      </c>
      <c r="Q826" s="52">
        <v>2</v>
      </c>
      <c r="R826" s="52" t="s">
        <v>122</v>
      </c>
      <c r="S826" s="49" t="s">
        <v>21333</v>
      </c>
      <c r="V826" s="50" t="s">
        <v>14747</v>
      </c>
      <c r="W826" s="50" t="s">
        <v>122</v>
      </c>
      <c r="X826" s="50" t="s">
        <v>14738</v>
      </c>
      <c r="Y826" s="70" t="s">
        <v>17320</v>
      </c>
      <c r="Z826" s="53">
        <v>37211</v>
      </c>
    </row>
    <row r="827" spans="1:26" s="49" customFormat="1" ht="30" x14ac:dyDescent="0.25">
      <c r="A827" s="73">
        <v>600022242</v>
      </c>
      <c r="B827" s="73">
        <f t="shared" si="36"/>
        <v>600022242</v>
      </c>
      <c r="C827" s="73" t="s">
        <v>9381</v>
      </c>
      <c r="D827" s="68">
        <v>1</v>
      </c>
      <c r="E827" s="48">
        <f t="shared" si="37"/>
        <v>60075856</v>
      </c>
      <c r="F827" s="57" t="s">
        <v>120</v>
      </c>
      <c r="G827" s="57" t="s">
        <v>121</v>
      </c>
      <c r="H827" s="51">
        <v>0</v>
      </c>
      <c r="I827" s="51" t="s">
        <v>17309</v>
      </c>
      <c r="J827" s="69">
        <v>27.49</v>
      </c>
      <c r="K827" s="69">
        <f t="shared" si="38"/>
        <v>0</v>
      </c>
      <c r="L827" s="90">
        <v>300</v>
      </c>
      <c r="M827" s="51">
        <v>300</v>
      </c>
      <c r="N827" s="62" t="s">
        <v>124</v>
      </c>
      <c r="O827" s="52" t="s">
        <v>125</v>
      </c>
      <c r="P827" s="52">
        <v>57</v>
      </c>
      <c r="Q827" s="52">
        <v>3</v>
      </c>
      <c r="R827" s="52" t="s">
        <v>122</v>
      </c>
      <c r="S827" s="49" t="s">
        <v>21333</v>
      </c>
      <c r="V827" s="50" t="s">
        <v>14747</v>
      </c>
      <c r="W827" s="50" t="s">
        <v>122</v>
      </c>
      <c r="X827" s="50" t="s">
        <v>14738</v>
      </c>
      <c r="Y827" s="70" t="s">
        <v>17320</v>
      </c>
      <c r="Z827" s="53">
        <v>37001</v>
      </c>
    </row>
    <row r="828" spans="1:26" s="49" customFormat="1" ht="30" x14ac:dyDescent="0.25">
      <c r="A828" s="73">
        <v>600022269</v>
      </c>
      <c r="B828" s="73">
        <f t="shared" si="36"/>
        <v>600022269</v>
      </c>
      <c r="C828" s="73" t="s">
        <v>9382</v>
      </c>
      <c r="D828" s="68">
        <v>1</v>
      </c>
      <c r="E828" s="48">
        <f t="shared" si="37"/>
        <v>60077689</v>
      </c>
      <c r="F828" s="57" t="s">
        <v>120</v>
      </c>
      <c r="G828" s="57" t="s">
        <v>121</v>
      </c>
      <c r="H828" s="51">
        <v>50</v>
      </c>
      <c r="I828" s="51" t="s">
        <v>17309</v>
      </c>
      <c r="J828" s="69">
        <v>27.49</v>
      </c>
      <c r="K828" s="69">
        <f t="shared" si="38"/>
        <v>1374.5</v>
      </c>
      <c r="L828" s="90">
        <v>50</v>
      </c>
      <c r="M828" s="51"/>
      <c r="N828" s="62" t="s">
        <v>126</v>
      </c>
      <c r="O828" s="52" t="s">
        <v>127</v>
      </c>
      <c r="P828" s="52">
        <v>2089</v>
      </c>
      <c r="Q828" s="52">
        <v>5</v>
      </c>
      <c r="R828" s="52" t="s">
        <v>122</v>
      </c>
      <c r="S828" s="49" t="s">
        <v>21333</v>
      </c>
      <c r="V828" s="50" t="s">
        <v>14747</v>
      </c>
      <c r="W828" s="50" t="s">
        <v>122</v>
      </c>
      <c r="X828" s="50" t="s">
        <v>14738</v>
      </c>
      <c r="Y828" s="70" t="s">
        <v>17320</v>
      </c>
      <c r="Z828" s="53">
        <v>37004</v>
      </c>
    </row>
    <row r="829" spans="1:26" s="49" customFormat="1" ht="30" x14ac:dyDescent="0.25">
      <c r="A829" s="73">
        <v>600022277</v>
      </c>
      <c r="B829" s="73">
        <f t="shared" si="36"/>
        <v>600022277</v>
      </c>
      <c r="C829" s="73" t="s">
        <v>9383</v>
      </c>
      <c r="D829" s="68">
        <v>1</v>
      </c>
      <c r="E829" s="48">
        <f t="shared" si="37"/>
        <v>25167201</v>
      </c>
      <c r="F829" s="57" t="s">
        <v>120</v>
      </c>
      <c r="G829" s="57" t="s">
        <v>121</v>
      </c>
      <c r="H829" s="51">
        <v>250</v>
      </c>
      <c r="I829" s="51" t="s">
        <v>17309</v>
      </c>
      <c r="J829" s="69">
        <v>27.49</v>
      </c>
      <c r="K829" s="69">
        <f t="shared" si="38"/>
        <v>6872.5</v>
      </c>
      <c r="L829" s="90">
        <v>250</v>
      </c>
      <c r="M829" s="51"/>
      <c r="N829" s="62" t="s">
        <v>128</v>
      </c>
      <c r="O829" s="52" t="s">
        <v>129</v>
      </c>
      <c r="P829" s="52">
        <v>1402</v>
      </c>
      <c r="Q829" s="52">
        <v>9</v>
      </c>
      <c r="R829" s="52" t="s">
        <v>122</v>
      </c>
      <c r="S829" s="49" t="s">
        <v>21334</v>
      </c>
      <c r="V829" s="50" t="s">
        <v>14747</v>
      </c>
      <c r="W829" s="50" t="s">
        <v>122</v>
      </c>
      <c r="X829" s="50" t="s">
        <v>14742</v>
      </c>
      <c r="Y829" s="70" t="s">
        <v>17320</v>
      </c>
      <c r="Z829" s="53">
        <v>37011</v>
      </c>
    </row>
    <row r="830" spans="1:26" s="49" customFormat="1" ht="30" x14ac:dyDescent="0.25">
      <c r="A830" s="73">
        <v>600019578</v>
      </c>
      <c r="B830" s="73">
        <f t="shared" si="36"/>
        <v>600019578</v>
      </c>
      <c r="C830" s="73" t="s">
        <v>9384</v>
      </c>
      <c r="D830" s="68">
        <v>1</v>
      </c>
      <c r="E830" s="48">
        <f t="shared" si="37"/>
        <v>582239</v>
      </c>
      <c r="F830" s="57" t="s">
        <v>120</v>
      </c>
      <c r="G830" s="57" t="s">
        <v>121</v>
      </c>
      <c r="H830" s="51">
        <v>1350</v>
      </c>
      <c r="I830" s="51" t="s">
        <v>17309</v>
      </c>
      <c r="J830" s="69">
        <v>27.49</v>
      </c>
      <c r="K830" s="69">
        <f t="shared" si="38"/>
        <v>37111.5</v>
      </c>
      <c r="L830" s="90">
        <v>1350</v>
      </c>
      <c r="M830" s="51"/>
      <c r="N830" s="62" t="s">
        <v>130</v>
      </c>
      <c r="O830" s="52" t="s">
        <v>131</v>
      </c>
      <c r="P830" s="52">
        <v>555</v>
      </c>
      <c r="Q830" s="52">
        <v>3</v>
      </c>
      <c r="R830" s="52" t="s">
        <v>122</v>
      </c>
      <c r="S830" s="49" t="s">
        <v>21333</v>
      </c>
      <c r="V830" s="50" t="s">
        <v>14747</v>
      </c>
      <c r="W830" s="50" t="s">
        <v>122</v>
      </c>
      <c r="X830" s="50" t="s">
        <v>14738</v>
      </c>
      <c r="Y830" s="70" t="s">
        <v>17320</v>
      </c>
      <c r="Z830" s="53">
        <v>37001</v>
      </c>
    </row>
    <row r="831" spans="1:26" s="49" customFormat="1" x14ac:dyDescent="0.25">
      <c r="A831" s="73">
        <v>600019586</v>
      </c>
      <c r="B831" s="73">
        <f t="shared" si="36"/>
        <v>600019586</v>
      </c>
      <c r="C831" s="73" t="s">
        <v>9385</v>
      </c>
      <c r="D831" s="68">
        <v>1</v>
      </c>
      <c r="E831" s="48">
        <f t="shared" si="37"/>
        <v>25157795</v>
      </c>
      <c r="F831" s="57" t="s">
        <v>120</v>
      </c>
      <c r="G831" s="57" t="s">
        <v>121</v>
      </c>
      <c r="H831" s="51">
        <v>75</v>
      </c>
      <c r="I831" s="51" t="s">
        <v>17309</v>
      </c>
      <c r="J831" s="69">
        <v>27.49</v>
      </c>
      <c r="K831" s="69">
        <f t="shared" si="38"/>
        <v>2061.75</v>
      </c>
      <c r="L831" s="90">
        <v>75</v>
      </c>
      <c r="M831" s="51"/>
      <c r="N831" s="62" t="s">
        <v>132</v>
      </c>
      <c r="O831" s="52" t="s">
        <v>133</v>
      </c>
      <c r="P831" s="52">
        <v>1595</v>
      </c>
      <c r="Q831" s="52" t="s">
        <v>100</v>
      </c>
      <c r="R831" s="52" t="s">
        <v>122</v>
      </c>
      <c r="S831" s="49" t="s">
        <v>21334</v>
      </c>
      <c r="V831" s="50" t="s">
        <v>14747</v>
      </c>
      <c r="W831" s="50" t="s">
        <v>122</v>
      </c>
      <c r="X831" s="50" t="s">
        <v>14742</v>
      </c>
      <c r="Y831" s="70" t="s">
        <v>17320</v>
      </c>
      <c r="Z831" s="53">
        <v>37001</v>
      </c>
    </row>
    <row r="832" spans="1:26" s="49" customFormat="1" x14ac:dyDescent="0.25">
      <c r="A832" s="73">
        <v>600020231</v>
      </c>
      <c r="B832" s="73">
        <f t="shared" si="36"/>
        <v>600020231</v>
      </c>
      <c r="C832" s="73" t="s">
        <v>9386</v>
      </c>
      <c r="D832" s="68">
        <v>1</v>
      </c>
      <c r="E832" s="48">
        <f t="shared" si="37"/>
        <v>25157426</v>
      </c>
      <c r="F832" s="57" t="s">
        <v>120</v>
      </c>
      <c r="G832" s="57" t="s">
        <v>121</v>
      </c>
      <c r="H832" s="51">
        <v>300</v>
      </c>
      <c r="I832" s="51" t="s">
        <v>17309</v>
      </c>
      <c r="J832" s="69">
        <v>27.49</v>
      </c>
      <c r="K832" s="69">
        <f t="shared" si="38"/>
        <v>8247</v>
      </c>
      <c r="L832" s="90">
        <v>300</v>
      </c>
      <c r="M832" s="51"/>
      <c r="N832" s="62" t="s">
        <v>134</v>
      </c>
      <c r="O832" s="52" t="s">
        <v>135</v>
      </c>
      <c r="P832" s="52">
        <v>395</v>
      </c>
      <c r="Q832" s="52"/>
      <c r="R832" s="52" t="s">
        <v>122</v>
      </c>
      <c r="S832" s="49" t="s">
        <v>21334</v>
      </c>
      <c r="V832" s="50" t="s">
        <v>14747</v>
      </c>
      <c r="W832" s="50" t="s">
        <v>122</v>
      </c>
      <c r="X832" s="50" t="s">
        <v>14742</v>
      </c>
      <c r="Y832" s="70" t="s">
        <v>17320</v>
      </c>
      <c r="Z832" s="53">
        <v>37005</v>
      </c>
    </row>
    <row r="833" spans="1:26" s="49" customFormat="1" x14ac:dyDescent="0.25">
      <c r="A833" s="73">
        <v>663103312</v>
      </c>
      <c r="B833" s="73">
        <f t="shared" si="36"/>
        <v>663103312</v>
      </c>
      <c r="C833" s="73" t="s">
        <v>9416</v>
      </c>
      <c r="D833" s="68">
        <v>1</v>
      </c>
      <c r="E833" s="48">
        <f t="shared" si="37"/>
        <v>75121841</v>
      </c>
      <c r="F833" s="57" t="s">
        <v>120</v>
      </c>
      <c r="G833" s="57" t="s">
        <v>121</v>
      </c>
      <c r="H833" s="51">
        <v>50</v>
      </c>
      <c r="I833" s="51" t="s">
        <v>17309</v>
      </c>
      <c r="J833" s="69">
        <v>27.49</v>
      </c>
      <c r="K833" s="69">
        <f t="shared" si="38"/>
        <v>1374.5</v>
      </c>
      <c r="L833" s="90">
        <v>50</v>
      </c>
      <c r="M833" s="51"/>
      <c r="N833" s="62" t="s">
        <v>198</v>
      </c>
      <c r="O833" s="52" t="s">
        <v>199</v>
      </c>
      <c r="P833" s="52">
        <v>30</v>
      </c>
      <c r="Q833" s="52"/>
      <c r="R833" s="52" t="s">
        <v>159</v>
      </c>
      <c r="S833" s="49" t="s">
        <v>21333</v>
      </c>
      <c r="V833" s="50" t="s">
        <v>14749</v>
      </c>
      <c r="W833" s="50" t="s">
        <v>122</v>
      </c>
      <c r="X833" s="50" t="s">
        <v>14740</v>
      </c>
      <c r="Y833" s="70" t="s">
        <v>17320</v>
      </c>
      <c r="Z833" s="53">
        <v>37382</v>
      </c>
    </row>
    <row r="834" spans="1:26" s="49" customFormat="1" x14ac:dyDescent="0.25">
      <c r="A834" s="73">
        <v>600008100</v>
      </c>
      <c r="B834" s="73">
        <f t="shared" si="36"/>
        <v>600008100</v>
      </c>
      <c r="C834" s="73" t="s">
        <v>14750</v>
      </c>
      <c r="D834" s="68">
        <v>1</v>
      </c>
      <c r="E834" s="48">
        <f t="shared" si="37"/>
        <v>49060317</v>
      </c>
      <c r="F834" s="57" t="s">
        <v>120</v>
      </c>
      <c r="G834" s="57" t="s">
        <v>121</v>
      </c>
      <c r="H834" s="51">
        <v>350</v>
      </c>
      <c r="I834" s="51" t="s">
        <v>17309</v>
      </c>
      <c r="J834" s="69">
        <v>27.49</v>
      </c>
      <c r="K834" s="69">
        <f t="shared" si="38"/>
        <v>9621.5</v>
      </c>
      <c r="L834" s="90">
        <v>350</v>
      </c>
      <c r="M834" s="51"/>
      <c r="N834" s="62" t="s">
        <v>14751</v>
      </c>
      <c r="O834" s="52" t="s">
        <v>210</v>
      </c>
      <c r="P834" s="52">
        <v>2532</v>
      </c>
      <c r="Q834" s="52" t="s">
        <v>14752</v>
      </c>
      <c r="R834" s="52" t="s">
        <v>122</v>
      </c>
      <c r="S834" s="49" t="s">
        <v>21334</v>
      </c>
      <c r="V834" s="50" t="s">
        <v>14747</v>
      </c>
      <c r="W834" s="50" t="s">
        <v>122</v>
      </c>
      <c r="X834" s="50" t="s">
        <v>14742</v>
      </c>
      <c r="Y834" s="70" t="s">
        <v>17320</v>
      </c>
      <c r="Z834" s="53">
        <v>37004</v>
      </c>
    </row>
    <row r="835" spans="1:26" s="49" customFormat="1" x14ac:dyDescent="0.25">
      <c r="A835" s="73">
        <v>600007995</v>
      </c>
      <c r="B835" s="73">
        <f t="shared" si="36"/>
        <v>600007995</v>
      </c>
      <c r="C835" s="73" t="s">
        <v>9387</v>
      </c>
      <c r="D835" s="68">
        <v>1</v>
      </c>
      <c r="E835" s="48">
        <f t="shared" si="37"/>
        <v>60076135</v>
      </c>
      <c r="F835" s="57" t="s">
        <v>120</v>
      </c>
      <c r="G835" s="57" t="s">
        <v>121</v>
      </c>
      <c r="H835" s="51">
        <v>575</v>
      </c>
      <c r="I835" s="51" t="s">
        <v>17309</v>
      </c>
      <c r="J835" s="69">
        <v>27.49</v>
      </c>
      <c r="K835" s="69">
        <f t="shared" si="38"/>
        <v>15806.75</v>
      </c>
      <c r="L835" s="90">
        <v>575</v>
      </c>
      <c r="M835" s="51"/>
      <c r="N835" s="62" t="s">
        <v>136</v>
      </c>
      <c r="O835" s="52" t="s">
        <v>137</v>
      </c>
      <c r="P835" s="52">
        <v>1193</v>
      </c>
      <c r="Q835" s="52">
        <v>23</v>
      </c>
      <c r="R835" s="52" t="s">
        <v>122</v>
      </c>
      <c r="S835" s="49" t="s">
        <v>21333</v>
      </c>
      <c r="V835" s="50" t="s">
        <v>14747</v>
      </c>
      <c r="W835" s="50" t="s">
        <v>122</v>
      </c>
      <c r="X835" s="50" t="s">
        <v>14738</v>
      </c>
      <c r="Y835" s="70" t="s">
        <v>17320</v>
      </c>
      <c r="Z835" s="53">
        <v>37001</v>
      </c>
    </row>
    <row r="836" spans="1:26" s="49" customFormat="1" x14ac:dyDescent="0.25">
      <c r="A836" s="73">
        <v>600008002</v>
      </c>
      <c r="B836" s="73">
        <f t="shared" ref="B836:B899" si="39">A836/1</f>
        <v>600008002</v>
      </c>
      <c r="C836" s="73" t="s">
        <v>14753</v>
      </c>
      <c r="D836" s="68">
        <v>1</v>
      </c>
      <c r="E836" s="48">
        <f t="shared" ref="E836:E899" si="40">C836/1</f>
        <v>60076101</v>
      </c>
      <c r="F836" s="57" t="s">
        <v>120</v>
      </c>
      <c r="G836" s="57" t="s">
        <v>121</v>
      </c>
      <c r="H836" s="51">
        <v>475</v>
      </c>
      <c r="I836" s="51" t="s">
        <v>17309</v>
      </c>
      <c r="J836" s="69">
        <v>27.49</v>
      </c>
      <c r="K836" s="69">
        <f t="shared" ref="K836:K899" si="41">H836*J836</f>
        <v>13057.75</v>
      </c>
      <c r="L836" s="90">
        <v>475</v>
      </c>
      <c r="M836" s="51"/>
      <c r="N836" s="62" t="s">
        <v>14754</v>
      </c>
      <c r="O836" s="52" t="s">
        <v>180</v>
      </c>
      <c r="P836" s="52">
        <v>1788</v>
      </c>
      <c r="Q836" s="52">
        <v>8</v>
      </c>
      <c r="R836" s="52" t="s">
        <v>122</v>
      </c>
      <c r="S836" s="49" t="s">
        <v>21333</v>
      </c>
      <c r="V836" s="50" t="s">
        <v>14747</v>
      </c>
      <c r="W836" s="50" t="s">
        <v>122</v>
      </c>
      <c r="X836" s="50" t="s">
        <v>14738</v>
      </c>
      <c r="Y836" s="70" t="s">
        <v>17320</v>
      </c>
      <c r="Z836" s="53">
        <v>37001</v>
      </c>
    </row>
    <row r="837" spans="1:26" s="49" customFormat="1" x14ac:dyDescent="0.25">
      <c r="A837" s="73">
        <v>600008011</v>
      </c>
      <c r="B837" s="73">
        <f t="shared" si="39"/>
        <v>600008011</v>
      </c>
      <c r="C837" s="73" t="s">
        <v>9388</v>
      </c>
      <c r="D837" s="68">
        <v>1</v>
      </c>
      <c r="E837" s="48">
        <f t="shared" si="40"/>
        <v>60075902</v>
      </c>
      <c r="F837" s="57" t="s">
        <v>120</v>
      </c>
      <c r="G837" s="57" t="s">
        <v>121</v>
      </c>
      <c r="H837" s="51">
        <v>400</v>
      </c>
      <c r="I837" s="51" t="s">
        <v>17309</v>
      </c>
      <c r="J837" s="69">
        <v>27.49</v>
      </c>
      <c r="K837" s="69">
        <f t="shared" si="41"/>
        <v>10996</v>
      </c>
      <c r="L837" s="90">
        <v>400</v>
      </c>
      <c r="M837" s="51"/>
      <c r="N837" s="62" t="s">
        <v>138</v>
      </c>
      <c r="O837" s="52" t="s">
        <v>139</v>
      </c>
      <c r="P837" s="52">
        <v>391</v>
      </c>
      <c r="Q837" s="52">
        <v>22</v>
      </c>
      <c r="R837" s="52" t="s">
        <v>122</v>
      </c>
      <c r="S837" s="49" t="s">
        <v>21333</v>
      </c>
      <c r="V837" s="50" t="s">
        <v>14747</v>
      </c>
      <c r="W837" s="50" t="s">
        <v>122</v>
      </c>
      <c r="X837" s="50" t="s">
        <v>14738</v>
      </c>
      <c r="Y837" s="70" t="s">
        <v>17320</v>
      </c>
      <c r="Z837" s="53">
        <v>37001</v>
      </c>
    </row>
    <row r="838" spans="1:26" s="49" customFormat="1" x14ac:dyDescent="0.25">
      <c r="A838" s="73">
        <v>600008045</v>
      </c>
      <c r="B838" s="73">
        <f t="shared" si="39"/>
        <v>600008045</v>
      </c>
      <c r="C838" s="73" t="s">
        <v>9389</v>
      </c>
      <c r="D838" s="68">
        <v>1</v>
      </c>
      <c r="E838" s="48">
        <f t="shared" si="40"/>
        <v>60076046</v>
      </c>
      <c r="F838" s="57" t="s">
        <v>120</v>
      </c>
      <c r="G838" s="57" t="s">
        <v>121</v>
      </c>
      <c r="H838" s="51">
        <v>500</v>
      </c>
      <c r="I838" s="51" t="s">
        <v>17309</v>
      </c>
      <c r="J838" s="69">
        <v>27.49</v>
      </c>
      <c r="K838" s="69">
        <f t="shared" si="41"/>
        <v>13745</v>
      </c>
      <c r="L838" s="90">
        <v>500</v>
      </c>
      <c r="M838" s="51"/>
      <c r="N838" s="62" t="s">
        <v>140</v>
      </c>
      <c r="O838" s="52" t="s">
        <v>131</v>
      </c>
      <c r="P838" s="52">
        <v>1849</v>
      </c>
      <c r="Q838" s="52">
        <v>1</v>
      </c>
      <c r="R838" s="52" t="s">
        <v>122</v>
      </c>
      <c r="S838" s="49" t="s">
        <v>21333</v>
      </c>
      <c r="V838" s="50" t="s">
        <v>14747</v>
      </c>
      <c r="W838" s="50" t="s">
        <v>122</v>
      </c>
      <c r="X838" s="50" t="s">
        <v>14738</v>
      </c>
      <c r="Y838" s="70" t="s">
        <v>17320</v>
      </c>
      <c r="Z838" s="53">
        <v>37001</v>
      </c>
    </row>
    <row r="839" spans="1:26" s="49" customFormat="1" ht="30" x14ac:dyDescent="0.25">
      <c r="A839" s="73">
        <v>600008088</v>
      </c>
      <c r="B839" s="73">
        <f t="shared" si="39"/>
        <v>600008088</v>
      </c>
      <c r="C839" s="73" t="s">
        <v>9390</v>
      </c>
      <c r="D839" s="68">
        <v>1</v>
      </c>
      <c r="E839" s="48">
        <f t="shared" si="40"/>
        <v>666122</v>
      </c>
      <c r="F839" s="57" t="s">
        <v>120</v>
      </c>
      <c r="G839" s="57" t="s">
        <v>121</v>
      </c>
      <c r="H839" s="51">
        <v>1800</v>
      </c>
      <c r="I839" s="51" t="s">
        <v>17309</v>
      </c>
      <c r="J839" s="69">
        <v>27.49</v>
      </c>
      <c r="K839" s="69">
        <f t="shared" si="41"/>
        <v>49482</v>
      </c>
      <c r="L839" s="90">
        <v>1800</v>
      </c>
      <c r="M839" s="51"/>
      <c r="N839" s="62" t="s">
        <v>141</v>
      </c>
      <c r="O839" s="52" t="s">
        <v>142</v>
      </c>
      <c r="P839" s="52">
        <v>420</v>
      </c>
      <c r="Q839" s="52">
        <v>5</v>
      </c>
      <c r="R839" s="52" t="s">
        <v>122</v>
      </c>
      <c r="S839" s="49" t="s">
        <v>21334</v>
      </c>
      <c r="V839" s="50" t="s">
        <v>14747</v>
      </c>
      <c r="W839" s="50" t="s">
        <v>122</v>
      </c>
      <c r="X839" s="50" t="s">
        <v>14741</v>
      </c>
      <c r="Y839" s="70" t="s">
        <v>17320</v>
      </c>
      <c r="Z839" s="53">
        <v>37001</v>
      </c>
    </row>
    <row r="840" spans="1:26" s="49" customFormat="1" x14ac:dyDescent="0.25">
      <c r="A840" s="73">
        <v>600008096</v>
      </c>
      <c r="B840" s="73">
        <f t="shared" si="39"/>
        <v>600008096</v>
      </c>
      <c r="C840" s="73" t="s">
        <v>14755</v>
      </c>
      <c r="D840" s="68">
        <v>1</v>
      </c>
      <c r="E840" s="48">
        <f t="shared" si="40"/>
        <v>63908352</v>
      </c>
      <c r="F840" s="57" t="s">
        <v>120</v>
      </c>
      <c r="G840" s="57" t="s">
        <v>121</v>
      </c>
      <c r="H840" s="51">
        <v>375</v>
      </c>
      <c r="I840" s="51" t="s">
        <v>17309</v>
      </c>
      <c r="J840" s="69">
        <v>27.49</v>
      </c>
      <c r="K840" s="69">
        <f t="shared" si="41"/>
        <v>10308.75</v>
      </c>
      <c r="L840" s="90">
        <v>375</v>
      </c>
      <c r="M840" s="51"/>
      <c r="N840" s="62" t="s">
        <v>14756</v>
      </c>
      <c r="O840" s="52" t="s">
        <v>6957</v>
      </c>
      <c r="P840" s="52">
        <v>1010</v>
      </c>
      <c r="Q840" s="52">
        <v>9</v>
      </c>
      <c r="R840" s="52" t="s">
        <v>122</v>
      </c>
      <c r="S840" s="49" t="s">
        <v>21334</v>
      </c>
      <c r="V840" s="50" t="s">
        <v>14747</v>
      </c>
      <c r="W840" s="50" t="s">
        <v>122</v>
      </c>
      <c r="X840" s="50" t="s">
        <v>14742</v>
      </c>
      <c r="Y840" s="70" t="s">
        <v>17320</v>
      </c>
      <c r="Z840" s="53">
        <v>37006</v>
      </c>
    </row>
    <row r="841" spans="1:26" s="49" customFormat="1" x14ac:dyDescent="0.25">
      <c r="A841" s="73">
        <v>600008118</v>
      </c>
      <c r="B841" s="73">
        <f t="shared" si="39"/>
        <v>600008118</v>
      </c>
      <c r="C841" s="73" t="s">
        <v>9391</v>
      </c>
      <c r="D841" s="68">
        <v>1</v>
      </c>
      <c r="E841" s="48">
        <f t="shared" si="40"/>
        <v>25184181</v>
      </c>
      <c r="F841" s="57" t="s">
        <v>120</v>
      </c>
      <c r="G841" s="57" t="s">
        <v>121</v>
      </c>
      <c r="H841" s="51">
        <v>350</v>
      </c>
      <c r="I841" s="51" t="s">
        <v>17309</v>
      </c>
      <c r="J841" s="69">
        <v>27.49</v>
      </c>
      <c r="K841" s="69">
        <f t="shared" si="41"/>
        <v>9621.5</v>
      </c>
      <c r="L841" s="90">
        <v>350</v>
      </c>
      <c r="M841" s="51"/>
      <c r="N841" s="62" t="s">
        <v>143</v>
      </c>
      <c r="O841" s="52" t="s">
        <v>144</v>
      </c>
      <c r="P841" s="52">
        <v>250</v>
      </c>
      <c r="Q841" s="52">
        <v>4</v>
      </c>
      <c r="R841" s="52" t="s">
        <v>122</v>
      </c>
      <c r="S841" s="49" t="s">
        <v>21334</v>
      </c>
      <c r="V841" s="50" t="s">
        <v>14747</v>
      </c>
      <c r="W841" s="50" t="s">
        <v>122</v>
      </c>
      <c r="X841" s="50" t="s">
        <v>14742</v>
      </c>
      <c r="Y841" s="70" t="s">
        <v>17320</v>
      </c>
      <c r="Z841" s="53">
        <v>37001</v>
      </c>
    </row>
    <row r="842" spans="1:26" s="49" customFormat="1" x14ac:dyDescent="0.25">
      <c r="A842" s="73">
        <v>600008151</v>
      </c>
      <c r="B842" s="73">
        <f t="shared" si="39"/>
        <v>600008151</v>
      </c>
      <c r="C842" s="73" t="s">
        <v>14757</v>
      </c>
      <c r="D842" s="68">
        <v>1</v>
      </c>
      <c r="E842" s="48">
        <f t="shared" si="40"/>
        <v>60075775</v>
      </c>
      <c r="F842" s="57" t="s">
        <v>120</v>
      </c>
      <c r="G842" s="57" t="s">
        <v>121</v>
      </c>
      <c r="H842" s="51">
        <v>575</v>
      </c>
      <c r="I842" s="51" t="s">
        <v>17309</v>
      </c>
      <c r="J842" s="69">
        <v>27.49</v>
      </c>
      <c r="K842" s="69">
        <f t="shared" si="41"/>
        <v>15806.75</v>
      </c>
      <c r="L842" s="90">
        <v>575</v>
      </c>
      <c r="M842" s="51"/>
      <c r="N842" s="62" t="s">
        <v>14758</v>
      </c>
      <c r="O842" s="52" t="s">
        <v>1622</v>
      </c>
      <c r="P842" s="52">
        <v>142</v>
      </c>
      <c r="Q842" s="52">
        <v>64</v>
      </c>
      <c r="R842" s="52" t="s">
        <v>122</v>
      </c>
      <c r="S842" s="49" t="s">
        <v>21333</v>
      </c>
      <c r="V842" s="50" t="s">
        <v>14747</v>
      </c>
      <c r="W842" s="50" t="s">
        <v>122</v>
      </c>
      <c r="X842" s="50" t="s">
        <v>14738</v>
      </c>
      <c r="Y842" s="70" t="s">
        <v>17320</v>
      </c>
      <c r="Z842" s="53">
        <v>37001</v>
      </c>
    </row>
    <row r="843" spans="1:26" s="49" customFormat="1" ht="45" x14ac:dyDescent="0.25">
      <c r="A843" s="73">
        <v>600008169</v>
      </c>
      <c r="B843" s="73">
        <f t="shared" si="39"/>
        <v>600008169</v>
      </c>
      <c r="C843" s="73" t="s">
        <v>9392</v>
      </c>
      <c r="D843" s="68">
        <v>1</v>
      </c>
      <c r="E843" s="48">
        <f t="shared" si="40"/>
        <v>60075911</v>
      </c>
      <c r="F843" s="57" t="s">
        <v>120</v>
      </c>
      <c r="G843" s="57" t="s">
        <v>121</v>
      </c>
      <c r="H843" s="51">
        <v>1150</v>
      </c>
      <c r="I843" s="51" t="s">
        <v>17309</v>
      </c>
      <c r="J843" s="69">
        <v>27.49</v>
      </c>
      <c r="K843" s="69">
        <f t="shared" si="41"/>
        <v>31613.5</v>
      </c>
      <c r="L843" s="90">
        <v>1150</v>
      </c>
      <c r="M843" s="51"/>
      <c r="N843" s="62" t="s">
        <v>145</v>
      </c>
      <c r="O843" s="52" t="s">
        <v>146</v>
      </c>
      <c r="P843" s="52">
        <v>458</v>
      </c>
      <c r="Q843" s="52">
        <v>92</v>
      </c>
      <c r="R843" s="52" t="s">
        <v>122</v>
      </c>
      <c r="S843" s="49" t="s">
        <v>21333</v>
      </c>
      <c r="V843" s="50" t="s">
        <v>14747</v>
      </c>
      <c r="W843" s="50" t="s">
        <v>122</v>
      </c>
      <c r="X843" s="50" t="s">
        <v>14738</v>
      </c>
      <c r="Y843" s="70" t="s">
        <v>17320</v>
      </c>
      <c r="Z843" s="53">
        <v>37001</v>
      </c>
    </row>
    <row r="844" spans="1:26" s="49" customFormat="1" ht="30" x14ac:dyDescent="0.25">
      <c r="A844" s="73">
        <v>600008193</v>
      </c>
      <c r="B844" s="73">
        <f t="shared" si="39"/>
        <v>600008193</v>
      </c>
      <c r="C844" s="73" t="s">
        <v>9393</v>
      </c>
      <c r="D844" s="68">
        <v>1</v>
      </c>
      <c r="E844" s="48">
        <f t="shared" si="40"/>
        <v>582158</v>
      </c>
      <c r="F844" s="57" t="s">
        <v>120</v>
      </c>
      <c r="G844" s="57" t="s">
        <v>121</v>
      </c>
      <c r="H844" s="51">
        <v>2325</v>
      </c>
      <c r="I844" s="51" t="s">
        <v>17309</v>
      </c>
      <c r="J844" s="69">
        <v>27.49</v>
      </c>
      <c r="K844" s="69">
        <f t="shared" si="41"/>
        <v>63914.25</v>
      </c>
      <c r="L844" s="90">
        <v>2325</v>
      </c>
      <c r="M844" s="51"/>
      <c r="N844" s="62" t="s">
        <v>147</v>
      </c>
      <c r="O844" s="52" t="s">
        <v>148</v>
      </c>
      <c r="P844" s="52">
        <v>1274</v>
      </c>
      <c r="Q844" s="52">
        <v>3</v>
      </c>
      <c r="R844" s="52" t="s">
        <v>122</v>
      </c>
      <c r="S844" s="49" t="s">
        <v>21333</v>
      </c>
      <c r="V844" s="50" t="s">
        <v>14747</v>
      </c>
      <c r="W844" s="50" t="s">
        <v>122</v>
      </c>
      <c r="X844" s="50" t="s">
        <v>14738</v>
      </c>
      <c r="Y844" s="70" t="s">
        <v>17320</v>
      </c>
      <c r="Z844" s="53">
        <v>37001</v>
      </c>
    </row>
    <row r="845" spans="1:26" s="49" customFormat="1" ht="30" x14ac:dyDescent="0.25">
      <c r="A845" s="73">
        <v>600008207</v>
      </c>
      <c r="B845" s="73">
        <f t="shared" si="39"/>
        <v>600008207</v>
      </c>
      <c r="C845" s="73" t="s">
        <v>9394</v>
      </c>
      <c r="D845" s="68">
        <v>1</v>
      </c>
      <c r="E845" s="48">
        <f t="shared" si="40"/>
        <v>60075970</v>
      </c>
      <c r="F845" s="57" t="s">
        <v>120</v>
      </c>
      <c r="G845" s="57" t="s">
        <v>121</v>
      </c>
      <c r="H845" s="51">
        <v>775</v>
      </c>
      <c r="I845" s="51" t="s">
        <v>17309</v>
      </c>
      <c r="J845" s="69">
        <v>27.49</v>
      </c>
      <c r="K845" s="69">
        <f t="shared" si="41"/>
        <v>21304.75</v>
      </c>
      <c r="L845" s="90">
        <v>775</v>
      </c>
      <c r="M845" s="51"/>
      <c r="N845" s="62" t="s">
        <v>149</v>
      </c>
      <c r="O845" s="52" t="s">
        <v>150</v>
      </c>
      <c r="P845" s="52">
        <v>260</v>
      </c>
      <c r="Q845" s="52">
        <v>13</v>
      </c>
      <c r="R845" s="52" t="s">
        <v>122</v>
      </c>
      <c r="S845" s="49" t="s">
        <v>21333</v>
      </c>
      <c r="V845" s="50" t="s">
        <v>14747</v>
      </c>
      <c r="W845" s="50" t="s">
        <v>122</v>
      </c>
      <c r="X845" s="50" t="s">
        <v>14738</v>
      </c>
      <c r="Y845" s="70" t="s">
        <v>17320</v>
      </c>
      <c r="Z845" s="53">
        <v>37001</v>
      </c>
    </row>
    <row r="846" spans="1:26" s="49" customFormat="1" ht="30" x14ac:dyDescent="0.25">
      <c r="A846" s="73">
        <v>600008215</v>
      </c>
      <c r="B846" s="73">
        <f t="shared" si="39"/>
        <v>600008215</v>
      </c>
      <c r="C846" s="73" t="s">
        <v>9395</v>
      </c>
      <c r="D846" s="68">
        <v>1</v>
      </c>
      <c r="E846" s="48">
        <f t="shared" si="40"/>
        <v>60646764</v>
      </c>
      <c r="F846" s="57" t="s">
        <v>120</v>
      </c>
      <c r="G846" s="57" t="s">
        <v>121</v>
      </c>
      <c r="H846" s="51">
        <v>475</v>
      </c>
      <c r="I846" s="51" t="s">
        <v>17309</v>
      </c>
      <c r="J846" s="69">
        <v>27.49</v>
      </c>
      <c r="K846" s="69">
        <f t="shared" si="41"/>
        <v>13057.75</v>
      </c>
      <c r="L846" s="90">
        <v>475</v>
      </c>
      <c r="M846" s="51"/>
      <c r="N846" s="62" t="s">
        <v>151</v>
      </c>
      <c r="O846" s="52" t="s">
        <v>152</v>
      </c>
      <c r="P846" s="52">
        <v>28</v>
      </c>
      <c r="Q846" s="52">
        <v>22</v>
      </c>
      <c r="R846" s="52" t="s">
        <v>122</v>
      </c>
      <c r="S846" s="49" t="s">
        <v>21334</v>
      </c>
      <c r="V846" s="50" t="s">
        <v>14747</v>
      </c>
      <c r="W846" s="50" t="s">
        <v>122</v>
      </c>
      <c r="X846" s="50" t="s">
        <v>14742</v>
      </c>
      <c r="Y846" s="70" t="s">
        <v>17320</v>
      </c>
      <c r="Z846" s="53">
        <v>37001</v>
      </c>
    </row>
    <row r="847" spans="1:26" s="49" customFormat="1" ht="30" x14ac:dyDescent="0.25">
      <c r="A847" s="73">
        <v>600008266</v>
      </c>
      <c r="B847" s="73">
        <f t="shared" si="39"/>
        <v>600008266</v>
      </c>
      <c r="C847" s="73" t="s">
        <v>9396</v>
      </c>
      <c r="D847" s="68">
        <v>1</v>
      </c>
      <c r="E847" s="48">
        <f t="shared" si="40"/>
        <v>25158392</v>
      </c>
      <c r="F847" s="57" t="s">
        <v>120</v>
      </c>
      <c r="G847" s="57" t="s">
        <v>121</v>
      </c>
      <c r="H847" s="51">
        <v>175</v>
      </c>
      <c r="I847" s="51" t="s">
        <v>17309</v>
      </c>
      <c r="J847" s="69">
        <v>27.49</v>
      </c>
      <c r="K847" s="69">
        <f t="shared" si="41"/>
        <v>4810.75</v>
      </c>
      <c r="L847" s="90">
        <v>175</v>
      </c>
      <c r="M847" s="51"/>
      <c r="N847" s="62" t="s">
        <v>153</v>
      </c>
      <c r="O847" s="52" t="s">
        <v>133</v>
      </c>
      <c r="P847" s="52">
        <v>1595</v>
      </c>
      <c r="Q847" s="52" t="s">
        <v>100</v>
      </c>
      <c r="R847" s="52" t="s">
        <v>122</v>
      </c>
      <c r="S847" s="49" t="s">
        <v>21334</v>
      </c>
      <c r="V847" s="50" t="s">
        <v>14747</v>
      </c>
      <c r="W847" s="50" t="s">
        <v>122</v>
      </c>
      <c r="X847" s="50" t="s">
        <v>14742</v>
      </c>
      <c r="Y847" s="70" t="s">
        <v>17320</v>
      </c>
      <c r="Z847" s="53">
        <v>37001</v>
      </c>
    </row>
    <row r="848" spans="1:26" s="49" customFormat="1" x14ac:dyDescent="0.25">
      <c r="A848" s="73">
        <v>600000451</v>
      </c>
      <c r="B848" s="73">
        <f t="shared" si="39"/>
        <v>600000451</v>
      </c>
      <c r="C848" s="73" t="s">
        <v>9397</v>
      </c>
      <c r="D848" s="68">
        <v>1</v>
      </c>
      <c r="E848" s="48">
        <f t="shared" si="40"/>
        <v>47234601</v>
      </c>
      <c r="F848" s="57" t="s">
        <v>120</v>
      </c>
      <c r="G848" s="57" t="s">
        <v>121</v>
      </c>
      <c r="H848" s="51">
        <v>25</v>
      </c>
      <c r="I848" s="51" t="s">
        <v>17309</v>
      </c>
      <c r="J848" s="69">
        <v>27.49</v>
      </c>
      <c r="K848" s="69">
        <f t="shared" si="41"/>
        <v>687.25</v>
      </c>
      <c r="L848" s="90">
        <v>25</v>
      </c>
      <c r="M848" s="51"/>
      <c r="N848" s="62" t="s">
        <v>154</v>
      </c>
      <c r="O848" s="52" t="s">
        <v>155</v>
      </c>
      <c r="P848" s="52">
        <v>1978</v>
      </c>
      <c r="Q848" s="52">
        <v>3</v>
      </c>
      <c r="R848" s="52" t="s">
        <v>122</v>
      </c>
      <c r="S848" s="49" t="s">
        <v>21334</v>
      </c>
      <c r="V848" s="50" t="s">
        <v>14747</v>
      </c>
      <c r="W848" s="50" t="s">
        <v>122</v>
      </c>
      <c r="X848" s="50" t="s">
        <v>14741</v>
      </c>
      <c r="Y848" s="70" t="s">
        <v>17320</v>
      </c>
      <c r="Z848" s="53">
        <v>37001</v>
      </c>
    </row>
    <row r="849" spans="1:26" s="49" customFormat="1" x14ac:dyDescent="0.25">
      <c r="A849" s="73">
        <v>600000460</v>
      </c>
      <c r="B849" s="73">
        <f t="shared" si="39"/>
        <v>600000460</v>
      </c>
      <c r="C849" s="73" t="s">
        <v>9398</v>
      </c>
      <c r="D849" s="68">
        <v>1</v>
      </c>
      <c r="E849" s="48">
        <f t="shared" si="40"/>
        <v>49020790</v>
      </c>
      <c r="F849" s="57" t="s">
        <v>120</v>
      </c>
      <c r="G849" s="57" t="s">
        <v>121</v>
      </c>
      <c r="H849" s="51">
        <v>25</v>
      </c>
      <c r="I849" s="51" t="s">
        <v>17309</v>
      </c>
      <c r="J849" s="69">
        <v>27.49</v>
      </c>
      <c r="K849" s="69">
        <f t="shared" si="41"/>
        <v>687.25</v>
      </c>
      <c r="L849" s="90">
        <v>25</v>
      </c>
      <c r="M849" s="51"/>
      <c r="N849" s="62" t="s">
        <v>156</v>
      </c>
      <c r="O849" s="52" t="s">
        <v>157</v>
      </c>
      <c r="P849" s="52">
        <v>2035</v>
      </c>
      <c r="Q849" s="52">
        <v>19</v>
      </c>
      <c r="R849" s="52" t="s">
        <v>122</v>
      </c>
      <c r="S849" s="49" t="s">
        <v>21334</v>
      </c>
      <c r="V849" s="50" t="s">
        <v>14747</v>
      </c>
      <c r="W849" s="50" t="s">
        <v>122</v>
      </c>
      <c r="X849" s="50" t="s">
        <v>14741</v>
      </c>
      <c r="Y849" s="70" t="s">
        <v>17320</v>
      </c>
      <c r="Z849" s="53">
        <v>37001</v>
      </c>
    </row>
    <row r="850" spans="1:26" s="49" customFormat="1" ht="30" x14ac:dyDescent="0.25">
      <c r="A850" s="73">
        <v>600028020</v>
      </c>
      <c r="B850" s="73">
        <f t="shared" si="39"/>
        <v>600028020</v>
      </c>
      <c r="C850" s="73" t="s">
        <v>17579</v>
      </c>
      <c r="D850" s="68">
        <v>1</v>
      </c>
      <c r="E850" s="48">
        <f t="shared" si="40"/>
        <v>60077611</v>
      </c>
      <c r="F850" s="57" t="s">
        <v>120</v>
      </c>
      <c r="G850" s="57" t="s">
        <v>121</v>
      </c>
      <c r="H850" s="51">
        <v>50</v>
      </c>
      <c r="I850" s="51" t="s">
        <v>17309</v>
      </c>
      <c r="J850" s="69">
        <v>27.49</v>
      </c>
      <c r="K850" s="69">
        <f t="shared" si="41"/>
        <v>1374.5</v>
      </c>
      <c r="L850" s="90">
        <v>50</v>
      </c>
      <c r="M850" s="51"/>
      <c r="N850" s="62" t="s">
        <v>17580</v>
      </c>
      <c r="O850" s="52" t="s">
        <v>158</v>
      </c>
      <c r="P850" s="52">
        <v>1584</v>
      </c>
      <c r="Q850" s="52">
        <v>2</v>
      </c>
      <c r="R850" s="52" t="s">
        <v>122</v>
      </c>
      <c r="S850" s="49" t="s">
        <v>21333</v>
      </c>
      <c r="V850" s="50" t="s">
        <v>14747</v>
      </c>
      <c r="W850" s="50" t="s">
        <v>122</v>
      </c>
      <c r="X850" s="50" t="s">
        <v>14738</v>
      </c>
      <c r="Y850" s="70" t="s">
        <v>17320</v>
      </c>
      <c r="Z850" s="53">
        <v>37004</v>
      </c>
    </row>
    <row r="851" spans="1:26" s="49" customFormat="1" x14ac:dyDescent="0.25">
      <c r="A851" s="73">
        <v>600028038</v>
      </c>
      <c r="B851" s="73">
        <f t="shared" si="39"/>
        <v>600028038</v>
      </c>
      <c r="C851" s="73" t="s">
        <v>17581</v>
      </c>
      <c r="D851" s="68">
        <v>1</v>
      </c>
      <c r="E851" s="48">
        <f t="shared" si="40"/>
        <v>60076127</v>
      </c>
      <c r="F851" s="57" t="s">
        <v>120</v>
      </c>
      <c r="G851" s="57" t="s">
        <v>121</v>
      </c>
      <c r="H851" s="51">
        <v>25</v>
      </c>
      <c r="I851" s="51" t="s">
        <v>17309</v>
      </c>
      <c r="J851" s="69">
        <v>27.49</v>
      </c>
      <c r="K851" s="69">
        <f t="shared" si="41"/>
        <v>687.25</v>
      </c>
      <c r="L851" s="90">
        <v>25</v>
      </c>
      <c r="M851" s="51"/>
      <c r="N851" s="62" t="s">
        <v>17582</v>
      </c>
      <c r="O851" s="52" t="s">
        <v>17583</v>
      </c>
      <c r="P851" s="52">
        <v>168</v>
      </c>
      <c r="Q851" s="52"/>
      <c r="R851" s="52" t="s">
        <v>159</v>
      </c>
      <c r="S851" s="49" t="s">
        <v>21333</v>
      </c>
      <c r="V851" s="50" t="s">
        <v>14747</v>
      </c>
      <c r="W851" s="50" t="s">
        <v>122</v>
      </c>
      <c r="X851" s="50" t="s">
        <v>14738</v>
      </c>
      <c r="Y851" s="70" t="s">
        <v>17320</v>
      </c>
      <c r="Z851" s="53">
        <v>37382</v>
      </c>
    </row>
    <row r="852" spans="1:26" s="49" customFormat="1" ht="30" x14ac:dyDescent="0.25">
      <c r="A852" s="73">
        <v>600028046</v>
      </c>
      <c r="B852" s="73">
        <f t="shared" si="39"/>
        <v>600028046</v>
      </c>
      <c r="C852" s="73" t="s">
        <v>17584</v>
      </c>
      <c r="D852" s="68">
        <v>1</v>
      </c>
      <c r="E852" s="48">
        <f t="shared" si="40"/>
        <v>60077646</v>
      </c>
      <c r="F852" s="57" t="s">
        <v>120</v>
      </c>
      <c r="G852" s="57" t="s">
        <v>121</v>
      </c>
      <c r="H852" s="51">
        <v>50</v>
      </c>
      <c r="I852" s="51" t="s">
        <v>17309</v>
      </c>
      <c r="J852" s="69">
        <v>27.49</v>
      </c>
      <c r="K852" s="69">
        <f t="shared" si="41"/>
        <v>1374.5</v>
      </c>
      <c r="L852" s="90">
        <v>50</v>
      </c>
      <c r="M852" s="51"/>
      <c r="N852" s="62" t="s">
        <v>17585</v>
      </c>
      <c r="O852" s="52" t="s">
        <v>129</v>
      </c>
      <c r="P852" s="52">
        <v>1322</v>
      </c>
      <c r="Q852" s="52">
        <v>4</v>
      </c>
      <c r="R852" s="52" t="s">
        <v>122</v>
      </c>
      <c r="S852" s="49" t="s">
        <v>21333</v>
      </c>
      <c r="V852" s="50" t="s">
        <v>14747</v>
      </c>
      <c r="W852" s="50" t="s">
        <v>122</v>
      </c>
      <c r="X852" s="50" t="s">
        <v>14738</v>
      </c>
      <c r="Y852" s="70" t="s">
        <v>17320</v>
      </c>
      <c r="Z852" s="53">
        <v>37011</v>
      </c>
    </row>
    <row r="853" spans="1:26" s="49" customFormat="1" x14ac:dyDescent="0.25">
      <c r="A853" s="73">
        <v>600057127</v>
      </c>
      <c r="B853" s="73">
        <f t="shared" si="39"/>
        <v>600057127</v>
      </c>
      <c r="C853" s="73" t="s">
        <v>9417</v>
      </c>
      <c r="D853" s="68">
        <v>1</v>
      </c>
      <c r="E853" s="48">
        <f t="shared" si="40"/>
        <v>62537628</v>
      </c>
      <c r="F853" s="57" t="s">
        <v>120</v>
      </c>
      <c r="G853" s="57" t="s">
        <v>121</v>
      </c>
      <c r="H853" s="51">
        <v>50</v>
      </c>
      <c r="I853" s="51" t="s">
        <v>17309</v>
      </c>
      <c r="J853" s="69">
        <v>27.49</v>
      </c>
      <c r="K853" s="69">
        <f t="shared" si="41"/>
        <v>1374.5</v>
      </c>
      <c r="L853" s="90">
        <v>50</v>
      </c>
      <c r="M853" s="51"/>
      <c r="N853" s="62" t="s">
        <v>201</v>
      </c>
      <c r="O853" s="52" t="s">
        <v>202</v>
      </c>
      <c r="P853" s="52">
        <v>889</v>
      </c>
      <c r="Q853" s="52">
        <v>35</v>
      </c>
      <c r="R853" s="52" t="s">
        <v>122</v>
      </c>
      <c r="S853" s="49" t="s">
        <v>21333</v>
      </c>
      <c r="V853" s="50" t="s">
        <v>14749</v>
      </c>
      <c r="W853" s="50" t="s">
        <v>122</v>
      </c>
      <c r="X853" s="50" t="s">
        <v>14740</v>
      </c>
      <c r="Y853" s="70" t="s">
        <v>17320</v>
      </c>
      <c r="Z853" s="53">
        <v>37011</v>
      </c>
    </row>
    <row r="854" spans="1:26" s="49" customFormat="1" x14ac:dyDescent="0.25">
      <c r="A854" s="73">
        <v>600057186</v>
      </c>
      <c r="B854" s="73">
        <f t="shared" si="39"/>
        <v>600057186</v>
      </c>
      <c r="C854" s="73" t="s">
        <v>9418</v>
      </c>
      <c r="D854" s="68">
        <v>1</v>
      </c>
      <c r="E854" s="48">
        <f t="shared" si="40"/>
        <v>70945390</v>
      </c>
      <c r="F854" s="57" t="s">
        <v>120</v>
      </c>
      <c r="G854" s="57" t="s">
        <v>121</v>
      </c>
      <c r="H854" s="51">
        <v>25</v>
      </c>
      <c r="I854" s="51" t="s">
        <v>17309</v>
      </c>
      <c r="J854" s="69">
        <v>27.49</v>
      </c>
      <c r="K854" s="69">
        <f t="shared" si="41"/>
        <v>687.25</v>
      </c>
      <c r="L854" s="90">
        <v>25</v>
      </c>
      <c r="M854" s="51"/>
      <c r="N854" s="62" t="s">
        <v>203</v>
      </c>
      <c r="O854" s="52" t="s">
        <v>204</v>
      </c>
      <c r="P854" s="52">
        <v>599</v>
      </c>
      <c r="Q854" s="52"/>
      <c r="R854" s="52" t="s">
        <v>205</v>
      </c>
      <c r="S854" s="49" t="s">
        <v>21333</v>
      </c>
      <c r="V854" s="50" t="s">
        <v>14749</v>
      </c>
      <c r="W854" s="50" t="s">
        <v>122</v>
      </c>
      <c r="X854" s="50" t="s">
        <v>14740</v>
      </c>
      <c r="Y854" s="70" t="s">
        <v>17320</v>
      </c>
      <c r="Z854" s="53">
        <v>37344</v>
      </c>
    </row>
    <row r="855" spans="1:26" s="49" customFormat="1" x14ac:dyDescent="0.25">
      <c r="A855" s="73">
        <v>600056767</v>
      </c>
      <c r="B855" s="73">
        <f t="shared" si="39"/>
        <v>600056767</v>
      </c>
      <c r="C855" s="73" t="s">
        <v>9419</v>
      </c>
      <c r="D855" s="68">
        <v>1</v>
      </c>
      <c r="E855" s="48">
        <f t="shared" si="40"/>
        <v>75001152</v>
      </c>
      <c r="F855" s="57" t="s">
        <v>120</v>
      </c>
      <c r="G855" s="57" t="s">
        <v>121</v>
      </c>
      <c r="H855" s="51">
        <v>0</v>
      </c>
      <c r="I855" s="51" t="s">
        <v>17309</v>
      </c>
      <c r="J855" s="69">
        <v>27.49</v>
      </c>
      <c r="K855" s="69">
        <f t="shared" si="41"/>
        <v>0</v>
      </c>
      <c r="L855" s="90">
        <v>25</v>
      </c>
      <c r="M855" s="51">
        <v>25</v>
      </c>
      <c r="N855" s="62" t="s">
        <v>206</v>
      </c>
      <c r="O855" s="52" t="s">
        <v>207</v>
      </c>
      <c r="P855" s="52">
        <v>122</v>
      </c>
      <c r="Q855" s="52"/>
      <c r="R855" s="52" t="s">
        <v>208</v>
      </c>
      <c r="S855" s="49" t="s">
        <v>21333</v>
      </c>
      <c r="V855" s="50" t="s">
        <v>14749</v>
      </c>
      <c r="W855" s="50" t="s">
        <v>122</v>
      </c>
      <c r="X855" s="50" t="s">
        <v>14740</v>
      </c>
      <c r="Y855" s="70" t="s">
        <v>17320</v>
      </c>
      <c r="Z855" s="53">
        <v>37007</v>
      </c>
    </row>
    <row r="856" spans="1:26" s="49" customFormat="1" x14ac:dyDescent="0.25">
      <c r="A856" s="73">
        <v>600056805</v>
      </c>
      <c r="B856" s="73">
        <f t="shared" si="39"/>
        <v>600056805</v>
      </c>
      <c r="C856" s="73" t="s">
        <v>9420</v>
      </c>
      <c r="D856" s="68">
        <v>1</v>
      </c>
      <c r="E856" s="48">
        <f t="shared" si="40"/>
        <v>62537717</v>
      </c>
      <c r="F856" s="57" t="s">
        <v>120</v>
      </c>
      <c r="G856" s="57" t="s">
        <v>121</v>
      </c>
      <c r="H856" s="51">
        <v>0</v>
      </c>
      <c r="I856" s="51" t="s">
        <v>17309</v>
      </c>
      <c r="J856" s="69">
        <v>27.49</v>
      </c>
      <c r="K856" s="69">
        <f t="shared" si="41"/>
        <v>0</v>
      </c>
      <c r="L856" s="90">
        <v>50</v>
      </c>
      <c r="M856" s="51">
        <v>50</v>
      </c>
      <c r="N856" s="62" t="s">
        <v>209</v>
      </c>
      <c r="O856" s="52" t="s">
        <v>210</v>
      </c>
      <c r="P856" s="52">
        <v>1502</v>
      </c>
      <c r="Q856" s="52">
        <v>17</v>
      </c>
      <c r="R856" s="52" t="s">
        <v>122</v>
      </c>
      <c r="S856" s="49" t="s">
        <v>21333</v>
      </c>
      <c r="V856" s="50" t="s">
        <v>14749</v>
      </c>
      <c r="W856" s="50" t="s">
        <v>122</v>
      </c>
      <c r="X856" s="50" t="s">
        <v>14740</v>
      </c>
      <c r="Y856" s="70" t="s">
        <v>17320</v>
      </c>
      <c r="Z856" s="53">
        <v>37004</v>
      </c>
    </row>
    <row r="857" spans="1:26" s="49" customFormat="1" x14ac:dyDescent="0.25">
      <c r="A857" s="73">
        <v>600056341</v>
      </c>
      <c r="B857" s="73">
        <f t="shared" si="39"/>
        <v>600056341</v>
      </c>
      <c r="C857" s="73" t="s">
        <v>9421</v>
      </c>
      <c r="D857" s="68">
        <v>1</v>
      </c>
      <c r="E857" s="48">
        <f t="shared" si="40"/>
        <v>70877599</v>
      </c>
      <c r="F857" s="57" t="s">
        <v>120</v>
      </c>
      <c r="G857" s="57" t="s">
        <v>121</v>
      </c>
      <c r="H857" s="51">
        <v>0</v>
      </c>
      <c r="I857" s="51" t="s">
        <v>17309</v>
      </c>
      <c r="J857" s="69">
        <v>27.49</v>
      </c>
      <c r="K857" s="69">
        <f t="shared" si="41"/>
        <v>0</v>
      </c>
      <c r="L857" s="90">
        <v>50</v>
      </c>
      <c r="M857" s="51">
        <v>50</v>
      </c>
      <c r="N857" s="62" t="s">
        <v>211</v>
      </c>
      <c r="O857" s="52" t="s">
        <v>212</v>
      </c>
      <c r="P857" s="52">
        <v>651</v>
      </c>
      <c r="Q857" s="52" t="s">
        <v>213</v>
      </c>
      <c r="R857" s="52" t="s">
        <v>122</v>
      </c>
      <c r="S857" s="49" t="s">
        <v>21333</v>
      </c>
      <c r="V857" s="50" t="s">
        <v>14749</v>
      </c>
      <c r="W857" s="50" t="s">
        <v>122</v>
      </c>
      <c r="X857" s="50" t="s">
        <v>14740</v>
      </c>
      <c r="Y857" s="70" t="s">
        <v>17320</v>
      </c>
      <c r="Z857" s="53">
        <v>37004</v>
      </c>
    </row>
    <row r="858" spans="1:26" s="49" customFormat="1" x14ac:dyDescent="0.25">
      <c r="A858" s="73">
        <v>600056376</v>
      </c>
      <c r="B858" s="73">
        <f t="shared" si="39"/>
        <v>600056376</v>
      </c>
      <c r="C858" s="73" t="s">
        <v>9422</v>
      </c>
      <c r="D858" s="68">
        <v>1</v>
      </c>
      <c r="E858" s="48">
        <f t="shared" si="40"/>
        <v>75000890</v>
      </c>
      <c r="F858" s="57" t="s">
        <v>120</v>
      </c>
      <c r="G858" s="57" t="s">
        <v>121</v>
      </c>
      <c r="H858" s="51">
        <v>25</v>
      </c>
      <c r="I858" s="51" t="s">
        <v>17309</v>
      </c>
      <c r="J858" s="69">
        <v>27.49</v>
      </c>
      <c r="K858" s="69">
        <f t="shared" si="41"/>
        <v>687.25</v>
      </c>
      <c r="L858" s="90">
        <v>25</v>
      </c>
      <c r="M858" s="51"/>
      <c r="N858" s="62" t="s">
        <v>214</v>
      </c>
      <c r="O858" s="52" t="s">
        <v>215</v>
      </c>
      <c r="P858" s="52">
        <v>152</v>
      </c>
      <c r="Q858" s="52"/>
      <c r="R858" s="52" t="s">
        <v>216</v>
      </c>
      <c r="S858" s="49" t="s">
        <v>21333</v>
      </c>
      <c r="V858" s="50" t="s">
        <v>14749</v>
      </c>
      <c r="W858" s="50" t="s">
        <v>122</v>
      </c>
      <c r="X858" s="50" t="s">
        <v>14740</v>
      </c>
      <c r="Y858" s="70" t="s">
        <v>17320</v>
      </c>
      <c r="Z858" s="53">
        <v>37001</v>
      </c>
    </row>
    <row r="859" spans="1:26" s="49" customFormat="1" x14ac:dyDescent="0.25">
      <c r="A859" s="73">
        <v>600056457</v>
      </c>
      <c r="B859" s="73">
        <f t="shared" si="39"/>
        <v>600056457</v>
      </c>
      <c r="C859" s="73" t="s">
        <v>9423</v>
      </c>
      <c r="D859" s="68">
        <v>1</v>
      </c>
      <c r="E859" s="48">
        <f t="shared" si="40"/>
        <v>62537644</v>
      </c>
      <c r="F859" s="57" t="s">
        <v>120</v>
      </c>
      <c r="G859" s="57" t="s">
        <v>121</v>
      </c>
      <c r="H859" s="51">
        <v>25</v>
      </c>
      <c r="I859" s="51" t="s">
        <v>17309</v>
      </c>
      <c r="J859" s="69">
        <v>27.49</v>
      </c>
      <c r="K859" s="69">
        <f t="shared" si="41"/>
        <v>687.25</v>
      </c>
      <c r="L859" s="90">
        <v>25</v>
      </c>
      <c r="M859" s="51"/>
      <c r="N859" s="62" t="s">
        <v>217</v>
      </c>
      <c r="O859" s="52" t="s">
        <v>202</v>
      </c>
      <c r="P859" s="52">
        <v>221</v>
      </c>
      <c r="Q859" s="52"/>
      <c r="R859" s="52" t="s">
        <v>218</v>
      </c>
      <c r="S859" s="49" t="s">
        <v>21333</v>
      </c>
      <c r="V859" s="50" t="s">
        <v>14749</v>
      </c>
      <c r="W859" s="50" t="s">
        <v>122</v>
      </c>
      <c r="X859" s="50" t="s">
        <v>14740</v>
      </c>
      <c r="Y859" s="70" t="s">
        <v>17320</v>
      </c>
      <c r="Z859" s="53">
        <v>37361</v>
      </c>
    </row>
    <row r="860" spans="1:26" s="49" customFormat="1" x14ac:dyDescent="0.25">
      <c r="A860" s="73">
        <v>600056571</v>
      </c>
      <c r="B860" s="73">
        <f t="shared" si="39"/>
        <v>600056571</v>
      </c>
      <c r="C860" s="73" t="s">
        <v>9424</v>
      </c>
      <c r="D860" s="68">
        <v>1</v>
      </c>
      <c r="E860" s="48">
        <f t="shared" si="40"/>
        <v>60077069</v>
      </c>
      <c r="F860" s="57" t="s">
        <v>120</v>
      </c>
      <c r="G860" s="57" t="s">
        <v>121</v>
      </c>
      <c r="H860" s="51">
        <v>50</v>
      </c>
      <c r="I860" s="51" t="s">
        <v>17309</v>
      </c>
      <c r="J860" s="69">
        <v>27.49</v>
      </c>
      <c r="K860" s="69">
        <f t="shared" si="41"/>
        <v>1374.5</v>
      </c>
      <c r="L860" s="90">
        <v>50</v>
      </c>
      <c r="M860" s="51"/>
      <c r="N860" s="62" t="s">
        <v>221</v>
      </c>
      <c r="O860" s="52" t="s">
        <v>222</v>
      </c>
      <c r="P860" s="52">
        <v>966</v>
      </c>
      <c r="Q860" s="52">
        <v>24</v>
      </c>
      <c r="R860" s="52" t="s">
        <v>122</v>
      </c>
      <c r="S860" s="49" t="s">
        <v>21333</v>
      </c>
      <c r="V860" s="50" t="s">
        <v>14749</v>
      </c>
      <c r="W860" s="50" t="s">
        <v>122</v>
      </c>
      <c r="X860" s="50" t="s">
        <v>14740</v>
      </c>
      <c r="Y860" s="70" t="s">
        <v>17320</v>
      </c>
      <c r="Z860" s="53">
        <v>37005</v>
      </c>
    </row>
    <row r="861" spans="1:26" s="49" customFormat="1" x14ac:dyDescent="0.25">
      <c r="A861" s="73">
        <v>600056589</v>
      </c>
      <c r="B861" s="73">
        <f t="shared" si="39"/>
        <v>600056589</v>
      </c>
      <c r="C861" s="73" t="s">
        <v>9425</v>
      </c>
      <c r="D861" s="68">
        <v>1</v>
      </c>
      <c r="E861" s="48">
        <f t="shared" si="40"/>
        <v>60077077</v>
      </c>
      <c r="F861" s="57" t="s">
        <v>120</v>
      </c>
      <c r="G861" s="57" t="s">
        <v>121</v>
      </c>
      <c r="H861" s="51">
        <v>0</v>
      </c>
      <c r="I861" s="51" t="s">
        <v>17309</v>
      </c>
      <c r="J861" s="69">
        <v>27.49</v>
      </c>
      <c r="K861" s="69">
        <f t="shared" si="41"/>
        <v>0</v>
      </c>
      <c r="L861" s="90">
        <v>50</v>
      </c>
      <c r="M861" s="51">
        <v>50</v>
      </c>
      <c r="N861" s="62" t="s">
        <v>223</v>
      </c>
      <c r="O861" s="52" t="s">
        <v>224</v>
      </c>
      <c r="P861" s="52">
        <v>1603</v>
      </c>
      <c r="Q861" s="52">
        <v>23</v>
      </c>
      <c r="R861" s="52" t="s">
        <v>122</v>
      </c>
      <c r="S861" s="49" t="s">
        <v>21333</v>
      </c>
      <c r="V861" s="50" t="s">
        <v>14749</v>
      </c>
      <c r="W861" s="50" t="s">
        <v>122</v>
      </c>
      <c r="X861" s="50" t="s">
        <v>14740</v>
      </c>
      <c r="Y861" s="70" t="s">
        <v>17320</v>
      </c>
      <c r="Z861" s="53">
        <v>37007</v>
      </c>
    </row>
    <row r="862" spans="1:26" s="49" customFormat="1" x14ac:dyDescent="0.25">
      <c r="A862" s="73">
        <v>600056643</v>
      </c>
      <c r="B862" s="73">
        <f t="shared" si="39"/>
        <v>600056643</v>
      </c>
      <c r="C862" s="73" t="s">
        <v>9426</v>
      </c>
      <c r="D862" s="68">
        <v>1</v>
      </c>
      <c r="E862" s="48">
        <f t="shared" si="40"/>
        <v>70877629</v>
      </c>
      <c r="F862" s="57" t="s">
        <v>120</v>
      </c>
      <c r="G862" s="57" t="s">
        <v>121</v>
      </c>
      <c r="H862" s="51">
        <v>75</v>
      </c>
      <c r="I862" s="51" t="s">
        <v>17309</v>
      </c>
      <c r="J862" s="69">
        <v>27.49</v>
      </c>
      <c r="K862" s="69">
        <f t="shared" si="41"/>
        <v>2061.75</v>
      </c>
      <c r="L862" s="90">
        <v>75</v>
      </c>
      <c r="M862" s="51"/>
      <c r="N862" s="62" t="s">
        <v>225</v>
      </c>
      <c r="O862" s="52" t="s">
        <v>226</v>
      </c>
      <c r="P862" s="52">
        <v>1320</v>
      </c>
      <c r="Q862" s="52">
        <v>5</v>
      </c>
      <c r="R862" s="52" t="s">
        <v>122</v>
      </c>
      <c r="S862" s="49" t="s">
        <v>21333</v>
      </c>
      <c r="V862" s="50" t="s">
        <v>14749</v>
      </c>
      <c r="W862" s="50" t="s">
        <v>122</v>
      </c>
      <c r="X862" s="50" t="s">
        <v>14740</v>
      </c>
      <c r="Y862" s="70" t="s">
        <v>17320</v>
      </c>
      <c r="Z862" s="53">
        <v>37005</v>
      </c>
    </row>
    <row r="863" spans="1:26" s="49" customFormat="1" x14ac:dyDescent="0.25">
      <c r="A863" s="73">
        <v>600056724</v>
      </c>
      <c r="B863" s="73">
        <f t="shared" si="39"/>
        <v>600056724</v>
      </c>
      <c r="C863" s="73" t="s">
        <v>9427</v>
      </c>
      <c r="D863" s="68">
        <v>1</v>
      </c>
      <c r="E863" s="48">
        <f t="shared" si="40"/>
        <v>70877688</v>
      </c>
      <c r="F863" s="57" t="s">
        <v>120</v>
      </c>
      <c r="G863" s="57" t="s">
        <v>121</v>
      </c>
      <c r="H863" s="51">
        <v>25</v>
      </c>
      <c r="I863" s="51" t="s">
        <v>17309</v>
      </c>
      <c r="J863" s="69">
        <v>27.49</v>
      </c>
      <c r="K863" s="69">
        <f t="shared" si="41"/>
        <v>687.25</v>
      </c>
      <c r="L863" s="90">
        <v>25</v>
      </c>
      <c r="M863" s="51"/>
      <c r="N863" s="62" t="s">
        <v>227</v>
      </c>
      <c r="O863" s="52" t="s">
        <v>228</v>
      </c>
      <c r="P863" s="52">
        <v>36</v>
      </c>
      <c r="Q863" s="52">
        <v>2</v>
      </c>
      <c r="R863" s="52" t="s">
        <v>122</v>
      </c>
      <c r="S863" s="49" t="s">
        <v>21333</v>
      </c>
      <c r="V863" s="50" t="s">
        <v>14749</v>
      </c>
      <c r="W863" s="50" t="s">
        <v>122</v>
      </c>
      <c r="X863" s="50" t="s">
        <v>14740</v>
      </c>
      <c r="Y863" s="70" t="s">
        <v>17320</v>
      </c>
      <c r="Z863" s="53">
        <v>37001</v>
      </c>
    </row>
    <row r="864" spans="1:26" s="49" customFormat="1" x14ac:dyDescent="0.25">
      <c r="A864" s="73">
        <v>600056741</v>
      </c>
      <c r="B864" s="73">
        <f t="shared" si="39"/>
        <v>600056741</v>
      </c>
      <c r="C864" s="73" t="s">
        <v>9428</v>
      </c>
      <c r="D864" s="68">
        <v>1</v>
      </c>
      <c r="E864" s="48">
        <f t="shared" si="40"/>
        <v>70877602</v>
      </c>
      <c r="F864" s="57" t="s">
        <v>120</v>
      </c>
      <c r="G864" s="57" t="s">
        <v>121</v>
      </c>
      <c r="H864" s="51">
        <v>25</v>
      </c>
      <c r="I864" s="51" t="s">
        <v>17309</v>
      </c>
      <c r="J864" s="69">
        <v>27.49</v>
      </c>
      <c r="K864" s="69">
        <f t="shared" si="41"/>
        <v>687.25</v>
      </c>
      <c r="L864" s="90">
        <v>25</v>
      </c>
      <c r="M864" s="51"/>
      <c r="N864" s="62" t="s">
        <v>229</v>
      </c>
      <c r="O864" s="52" t="s">
        <v>230</v>
      </c>
      <c r="P864" s="52">
        <v>812</v>
      </c>
      <c r="Q864" s="52">
        <v>3</v>
      </c>
      <c r="R864" s="52" t="s">
        <v>122</v>
      </c>
      <c r="S864" s="49" t="s">
        <v>21333</v>
      </c>
      <c r="V864" s="50" t="s">
        <v>14749</v>
      </c>
      <c r="W864" s="50" t="s">
        <v>122</v>
      </c>
      <c r="X864" s="50" t="s">
        <v>14740</v>
      </c>
      <c r="Y864" s="70" t="s">
        <v>17320</v>
      </c>
      <c r="Z864" s="53">
        <v>37004</v>
      </c>
    </row>
    <row r="865" spans="1:26" s="49" customFormat="1" x14ac:dyDescent="0.25">
      <c r="A865" s="73">
        <v>600056759</v>
      </c>
      <c r="B865" s="73">
        <f t="shared" si="39"/>
        <v>600056759</v>
      </c>
      <c r="C865" s="73" t="s">
        <v>9429</v>
      </c>
      <c r="D865" s="68">
        <v>1</v>
      </c>
      <c r="E865" s="48">
        <f t="shared" si="40"/>
        <v>62537750</v>
      </c>
      <c r="F865" s="57" t="s">
        <v>120</v>
      </c>
      <c r="G865" s="57" t="s">
        <v>121</v>
      </c>
      <c r="H865" s="51">
        <v>25</v>
      </c>
      <c r="I865" s="51" t="s">
        <v>17309</v>
      </c>
      <c r="J865" s="69">
        <v>27.49</v>
      </c>
      <c r="K865" s="69">
        <f t="shared" si="41"/>
        <v>687.25</v>
      </c>
      <c r="L865" s="90">
        <v>25</v>
      </c>
      <c r="M865" s="51"/>
      <c r="N865" s="62" t="s">
        <v>231</v>
      </c>
      <c r="O865" s="52" t="s">
        <v>232</v>
      </c>
      <c r="P865" s="52">
        <v>1882</v>
      </c>
      <c r="Q865" s="52">
        <v>13</v>
      </c>
      <c r="R865" s="52" t="s">
        <v>122</v>
      </c>
      <c r="S865" s="49" t="s">
        <v>21333</v>
      </c>
      <c r="V865" s="50" t="s">
        <v>14749</v>
      </c>
      <c r="W865" s="50" t="s">
        <v>122</v>
      </c>
      <c r="X865" s="50" t="s">
        <v>14740</v>
      </c>
      <c r="Y865" s="70" t="s">
        <v>17320</v>
      </c>
      <c r="Z865" s="53">
        <v>37006</v>
      </c>
    </row>
    <row r="866" spans="1:26" s="49" customFormat="1" ht="30" x14ac:dyDescent="0.25">
      <c r="A866" s="73">
        <v>600056783</v>
      </c>
      <c r="B866" s="73">
        <f t="shared" si="39"/>
        <v>600056783</v>
      </c>
      <c r="C866" s="73" t="s">
        <v>9430</v>
      </c>
      <c r="D866" s="68">
        <v>1</v>
      </c>
      <c r="E866" s="48">
        <f t="shared" si="40"/>
        <v>62537709</v>
      </c>
      <c r="F866" s="57" t="s">
        <v>120</v>
      </c>
      <c r="G866" s="57" t="s">
        <v>121</v>
      </c>
      <c r="H866" s="51">
        <v>0</v>
      </c>
      <c r="I866" s="51" t="s">
        <v>17309</v>
      </c>
      <c r="J866" s="69">
        <v>27.49</v>
      </c>
      <c r="K866" s="69">
        <f t="shared" si="41"/>
        <v>0</v>
      </c>
      <c r="L866" s="90">
        <v>50</v>
      </c>
      <c r="M866" s="51">
        <v>50</v>
      </c>
      <c r="N866" s="62" t="s">
        <v>233</v>
      </c>
      <c r="O866" s="52" t="s">
        <v>234</v>
      </c>
      <c r="P866" s="52">
        <v>1930</v>
      </c>
      <c r="Q866" s="52">
        <v>12</v>
      </c>
      <c r="R866" s="52" t="s">
        <v>122</v>
      </c>
      <c r="S866" s="49" t="s">
        <v>21333</v>
      </c>
      <c r="V866" s="50" t="s">
        <v>14749</v>
      </c>
      <c r="W866" s="50" t="s">
        <v>122</v>
      </c>
      <c r="X866" s="50" t="s">
        <v>14740</v>
      </c>
      <c r="Y866" s="70" t="s">
        <v>17320</v>
      </c>
      <c r="Z866" s="53">
        <v>37006</v>
      </c>
    </row>
    <row r="867" spans="1:26" s="49" customFormat="1" x14ac:dyDescent="0.25">
      <c r="A867" s="73">
        <v>600056988</v>
      </c>
      <c r="B867" s="73">
        <f t="shared" si="39"/>
        <v>600056988</v>
      </c>
      <c r="C867" s="73" t="s">
        <v>9431</v>
      </c>
      <c r="D867" s="68">
        <v>1</v>
      </c>
      <c r="E867" s="48">
        <f t="shared" si="40"/>
        <v>70998957</v>
      </c>
      <c r="F867" s="57" t="s">
        <v>120</v>
      </c>
      <c r="G867" s="57" t="s">
        <v>121</v>
      </c>
      <c r="H867" s="51">
        <v>100</v>
      </c>
      <c r="I867" s="51" t="s">
        <v>17309</v>
      </c>
      <c r="J867" s="69">
        <v>27.49</v>
      </c>
      <c r="K867" s="69">
        <f t="shared" si="41"/>
        <v>2749</v>
      </c>
      <c r="L867" s="90">
        <v>100</v>
      </c>
      <c r="M867" s="51"/>
      <c r="N867" s="62" t="s">
        <v>235</v>
      </c>
      <c r="O867" s="52" t="s">
        <v>236</v>
      </c>
      <c r="P867" s="52">
        <v>44</v>
      </c>
      <c r="Q867" s="52"/>
      <c r="R867" s="52" t="s">
        <v>237</v>
      </c>
      <c r="S867" s="49" t="s">
        <v>21333</v>
      </c>
      <c r="V867" s="50" t="s">
        <v>14749</v>
      </c>
      <c r="W867" s="50" t="s">
        <v>122</v>
      </c>
      <c r="X867" s="50" t="s">
        <v>14740</v>
      </c>
      <c r="Y867" s="70" t="s">
        <v>17320</v>
      </c>
      <c r="Z867" s="53">
        <v>37006</v>
      </c>
    </row>
    <row r="868" spans="1:26" s="49" customFormat="1" x14ac:dyDescent="0.25">
      <c r="A868" s="73">
        <v>600057135</v>
      </c>
      <c r="B868" s="73">
        <f t="shared" si="39"/>
        <v>600057135</v>
      </c>
      <c r="C868" s="73" t="s">
        <v>9432</v>
      </c>
      <c r="D868" s="68">
        <v>1</v>
      </c>
      <c r="E868" s="48">
        <f t="shared" si="40"/>
        <v>62537725</v>
      </c>
      <c r="F868" s="57" t="s">
        <v>120</v>
      </c>
      <c r="G868" s="57" t="s">
        <v>121</v>
      </c>
      <c r="H868" s="51">
        <v>50</v>
      </c>
      <c r="I868" s="51" t="s">
        <v>17309</v>
      </c>
      <c r="J868" s="69">
        <v>27.49</v>
      </c>
      <c r="K868" s="69">
        <f t="shared" si="41"/>
        <v>1374.5</v>
      </c>
      <c r="L868" s="90">
        <v>50</v>
      </c>
      <c r="M868" s="51"/>
      <c r="N868" s="62" t="s">
        <v>239</v>
      </c>
      <c r="O868" s="52" t="s">
        <v>240</v>
      </c>
      <c r="P868" s="52">
        <v>281</v>
      </c>
      <c r="Q868" s="52">
        <v>4</v>
      </c>
      <c r="R868" s="52" t="s">
        <v>122</v>
      </c>
      <c r="S868" s="49" t="s">
        <v>21333</v>
      </c>
      <c r="V868" s="50" t="s">
        <v>14749</v>
      </c>
      <c r="W868" s="50" t="s">
        <v>122</v>
      </c>
      <c r="X868" s="50" t="s">
        <v>14740</v>
      </c>
      <c r="Y868" s="70" t="s">
        <v>17320</v>
      </c>
      <c r="Z868" s="53">
        <v>37011</v>
      </c>
    </row>
    <row r="869" spans="1:26" s="49" customFormat="1" x14ac:dyDescent="0.25">
      <c r="A869" s="73">
        <v>600057160</v>
      </c>
      <c r="B869" s="73">
        <f t="shared" si="39"/>
        <v>600057160</v>
      </c>
      <c r="C869" s="73" t="s">
        <v>9433</v>
      </c>
      <c r="D869" s="68">
        <v>1</v>
      </c>
      <c r="E869" s="48">
        <f t="shared" si="40"/>
        <v>70877637</v>
      </c>
      <c r="F869" s="57" t="s">
        <v>120</v>
      </c>
      <c r="G869" s="57" t="s">
        <v>121</v>
      </c>
      <c r="H869" s="51">
        <v>0</v>
      </c>
      <c r="I869" s="51" t="s">
        <v>17309</v>
      </c>
      <c r="J869" s="69">
        <v>27.49</v>
      </c>
      <c r="K869" s="69">
        <f t="shared" si="41"/>
        <v>0</v>
      </c>
      <c r="L869" s="90">
        <v>50</v>
      </c>
      <c r="M869" s="51">
        <v>50</v>
      </c>
      <c r="N869" s="62" t="s">
        <v>241</v>
      </c>
      <c r="O869" s="52" t="s">
        <v>165</v>
      </c>
      <c r="P869" s="52">
        <v>2247</v>
      </c>
      <c r="Q869" s="52">
        <v>53</v>
      </c>
      <c r="R869" s="52" t="s">
        <v>122</v>
      </c>
      <c r="S869" s="49" t="s">
        <v>21333</v>
      </c>
      <c r="V869" s="50" t="s">
        <v>14749</v>
      </c>
      <c r="W869" s="50" t="s">
        <v>122</v>
      </c>
      <c r="X869" s="50" t="s">
        <v>14740</v>
      </c>
      <c r="Y869" s="70" t="s">
        <v>17320</v>
      </c>
      <c r="Z869" s="53">
        <v>37004</v>
      </c>
    </row>
    <row r="870" spans="1:26" s="49" customFormat="1" x14ac:dyDescent="0.25">
      <c r="A870" s="73">
        <v>600057178</v>
      </c>
      <c r="B870" s="73">
        <f t="shared" si="39"/>
        <v>600057178</v>
      </c>
      <c r="C870" s="73" t="s">
        <v>9434</v>
      </c>
      <c r="D870" s="68">
        <v>1</v>
      </c>
      <c r="E870" s="48">
        <f t="shared" si="40"/>
        <v>62537768</v>
      </c>
      <c r="F870" s="57" t="s">
        <v>120</v>
      </c>
      <c r="G870" s="57" t="s">
        <v>121</v>
      </c>
      <c r="H870" s="51">
        <v>50</v>
      </c>
      <c r="I870" s="51" t="s">
        <v>17309</v>
      </c>
      <c r="J870" s="69">
        <v>27.49</v>
      </c>
      <c r="K870" s="69">
        <f t="shared" si="41"/>
        <v>1374.5</v>
      </c>
      <c r="L870" s="90">
        <v>50</v>
      </c>
      <c r="M870" s="51"/>
      <c r="N870" s="62" t="s">
        <v>242</v>
      </c>
      <c r="O870" s="52" t="s">
        <v>243</v>
      </c>
      <c r="P870" s="52">
        <v>1345</v>
      </c>
      <c r="Q870" s="52">
        <v>33</v>
      </c>
      <c r="R870" s="52" t="s">
        <v>122</v>
      </c>
      <c r="S870" s="49" t="s">
        <v>21333</v>
      </c>
      <c r="V870" s="50" t="s">
        <v>14749</v>
      </c>
      <c r="W870" s="50" t="s">
        <v>122</v>
      </c>
      <c r="X870" s="50" t="s">
        <v>14740</v>
      </c>
      <c r="Y870" s="70" t="s">
        <v>17320</v>
      </c>
      <c r="Z870" s="53">
        <v>37001</v>
      </c>
    </row>
    <row r="871" spans="1:26" s="49" customFormat="1" x14ac:dyDescent="0.25">
      <c r="A871" s="73">
        <v>600057208</v>
      </c>
      <c r="B871" s="73">
        <f t="shared" si="39"/>
        <v>600057208</v>
      </c>
      <c r="C871" s="73" t="s">
        <v>9435</v>
      </c>
      <c r="D871" s="68">
        <v>1</v>
      </c>
      <c r="E871" s="48">
        <f t="shared" si="40"/>
        <v>62537741</v>
      </c>
      <c r="F871" s="57" t="s">
        <v>120</v>
      </c>
      <c r="G871" s="57" t="s">
        <v>121</v>
      </c>
      <c r="H871" s="51">
        <v>0</v>
      </c>
      <c r="I871" s="51" t="s">
        <v>17309</v>
      </c>
      <c r="J871" s="69">
        <v>27.49</v>
      </c>
      <c r="K871" s="69">
        <f t="shared" si="41"/>
        <v>0</v>
      </c>
      <c r="L871" s="90">
        <v>50</v>
      </c>
      <c r="M871" s="51">
        <v>50</v>
      </c>
      <c r="N871" s="62" t="s">
        <v>244</v>
      </c>
      <c r="O871" s="52" t="s">
        <v>245</v>
      </c>
      <c r="P871" s="52">
        <v>925</v>
      </c>
      <c r="Q871" s="52">
        <v>22</v>
      </c>
      <c r="R871" s="52" t="s">
        <v>122</v>
      </c>
      <c r="S871" s="49" t="s">
        <v>21333</v>
      </c>
      <c r="V871" s="50" t="s">
        <v>14749</v>
      </c>
      <c r="W871" s="50" t="s">
        <v>122</v>
      </c>
      <c r="X871" s="50" t="s">
        <v>14740</v>
      </c>
      <c r="Y871" s="70" t="s">
        <v>17320</v>
      </c>
      <c r="Z871" s="53">
        <v>37005</v>
      </c>
    </row>
    <row r="872" spans="1:26" s="49" customFormat="1" x14ac:dyDescent="0.25">
      <c r="A872" s="73">
        <v>600057224</v>
      </c>
      <c r="B872" s="73">
        <f t="shared" si="39"/>
        <v>600057224</v>
      </c>
      <c r="C872" s="73" t="s">
        <v>9436</v>
      </c>
      <c r="D872" s="68">
        <v>1</v>
      </c>
      <c r="E872" s="48">
        <f t="shared" si="40"/>
        <v>70877611</v>
      </c>
      <c r="F872" s="57" t="s">
        <v>120</v>
      </c>
      <c r="G872" s="57" t="s">
        <v>121</v>
      </c>
      <c r="H872" s="51">
        <v>0</v>
      </c>
      <c r="I872" s="51" t="s">
        <v>17309</v>
      </c>
      <c r="J872" s="69">
        <v>27.49</v>
      </c>
      <c r="K872" s="69">
        <f t="shared" si="41"/>
        <v>0</v>
      </c>
      <c r="L872" s="90">
        <v>50</v>
      </c>
      <c r="M872" s="51">
        <v>50</v>
      </c>
      <c r="N872" s="62" t="s">
        <v>246</v>
      </c>
      <c r="O872" s="52" t="s">
        <v>247</v>
      </c>
      <c r="P872" s="52">
        <v>1782</v>
      </c>
      <c r="Q872" s="52" t="s">
        <v>19</v>
      </c>
      <c r="R872" s="52" t="s">
        <v>122</v>
      </c>
      <c r="S872" s="49" t="s">
        <v>21333</v>
      </c>
      <c r="V872" s="50" t="s">
        <v>14749</v>
      </c>
      <c r="W872" s="50" t="s">
        <v>122</v>
      </c>
      <c r="X872" s="50" t="s">
        <v>14740</v>
      </c>
      <c r="Y872" s="70" t="s">
        <v>17320</v>
      </c>
      <c r="Z872" s="53">
        <v>37001</v>
      </c>
    </row>
    <row r="873" spans="1:26" s="49" customFormat="1" x14ac:dyDescent="0.25">
      <c r="A873" s="73">
        <v>600057348</v>
      </c>
      <c r="B873" s="73">
        <f t="shared" si="39"/>
        <v>600057348</v>
      </c>
      <c r="C873" s="73" t="s">
        <v>9437</v>
      </c>
      <c r="D873" s="68">
        <v>1</v>
      </c>
      <c r="E873" s="48">
        <f t="shared" si="40"/>
        <v>581551</v>
      </c>
      <c r="F873" s="57" t="s">
        <v>120</v>
      </c>
      <c r="G873" s="57" t="s">
        <v>121</v>
      </c>
      <c r="H873" s="51">
        <v>800</v>
      </c>
      <c r="I873" s="51" t="s">
        <v>17309</v>
      </c>
      <c r="J873" s="69">
        <v>27.49</v>
      </c>
      <c r="K873" s="69">
        <f t="shared" si="41"/>
        <v>21992</v>
      </c>
      <c r="L873" s="90">
        <v>800</v>
      </c>
      <c r="M873" s="51"/>
      <c r="N873" s="62" t="s">
        <v>248</v>
      </c>
      <c r="O873" s="52" t="s">
        <v>173</v>
      </c>
      <c r="P873" s="52">
        <v>1347</v>
      </c>
      <c r="Q873" s="52">
        <v>23</v>
      </c>
      <c r="R873" s="52" t="s">
        <v>122</v>
      </c>
      <c r="S873" s="49" t="s">
        <v>21333</v>
      </c>
      <c r="V873" s="50" t="s">
        <v>14749</v>
      </c>
      <c r="W873" s="50" t="s">
        <v>122</v>
      </c>
      <c r="X873" s="50" t="s">
        <v>14740</v>
      </c>
      <c r="Y873" s="70" t="s">
        <v>17320</v>
      </c>
      <c r="Z873" s="53">
        <v>37005</v>
      </c>
    </row>
    <row r="874" spans="1:26" s="49" customFormat="1" x14ac:dyDescent="0.25">
      <c r="A874" s="73">
        <v>600057356</v>
      </c>
      <c r="B874" s="73">
        <f t="shared" si="39"/>
        <v>600057356</v>
      </c>
      <c r="C874" s="73" t="s">
        <v>9438</v>
      </c>
      <c r="D874" s="68">
        <v>1</v>
      </c>
      <c r="E874" s="48">
        <f t="shared" si="40"/>
        <v>581585</v>
      </c>
      <c r="F874" s="57" t="s">
        <v>120</v>
      </c>
      <c r="G874" s="57" t="s">
        <v>121</v>
      </c>
      <c r="H874" s="51">
        <v>1250</v>
      </c>
      <c r="I874" s="51" t="s">
        <v>17309</v>
      </c>
      <c r="J874" s="69">
        <v>27.49</v>
      </c>
      <c r="K874" s="69">
        <f t="shared" si="41"/>
        <v>34362.5</v>
      </c>
      <c r="L874" s="90">
        <v>1250</v>
      </c>
      <c r="M874" s="51"/>
      <c r="N874" s="62" t="s">
        <v>249</v>
      </c>
      <c r="O874" s="52" t="s">
        <v>173</v>
      </c>
      <c r="P874" s="52">
        <v>1319</v>
      </c>
      <c r="Q874" s="52">
        <v>21</v>
      </c>
      <c r="R874" s="52" t="s">
        <v>122</v>
      </c>
      <c r="S874" s="49" t="s">
        <v>21333</v>
      </c>
      <c r="V874" s="50" t="s">
        <v>14749</v>
      </c>
      <c r="W874" s="50" t="s">
        <v>122</v>
      </c>
      <c r="X874" s="50" t="s">
        <v>14740</v>
      </c>
      <c r="Y874" s="70" t="s">
        <v>17320</v>
      </c>
      <c r="Z874" s="53">
        <v>37005</v>
      </c>
    </row>
    <row r="875" spans="1:26" s="49" customFormat="1" ht="30" x14ac:dyDescent="0.25">
      <c r="A875" s="73">
        <v>600057364</v>
      </c>
      <c r="B875" s="73">
        <f t="shared" si="39"/>
        <v>600057364</v>
      </c>
      <c r="C875" s="73" t="s">
        <v>9439</v>
      </c>
      <c r="D875" s="68">
        <v>1</v>
      </c>
      <c r="E875" s="48">
        <f t="shared" si="40"/>
        <v>581623</v>
      </c>
      <c r="F875" s="57" t="s">
        <v>120</v>
      </c>
      <c r="G875" s="57" t="s">
        <v>121</v>
      </c>
      <c r="H875" s="51">
        <v>675</v>
      </c>
      <c r="I875" s="51" t="s">
        <v>17309</v>
      </c>
      <c r="J875" s="69">
        <v>27.49</v>
      </c>
      <c r="K875" s="69">
        <f t="shared" si="41"/>
        <v>18555.75</v>
      </c>
      <c r="L875" s="90">
        <v>675</v>
      </c>
      <c r="M875" s="51"/>
      <c r="N875" s="62" t="s">
        <v>250</v>
      </c>
      <c r="O875" s="52" t="s">
        <v>204</v>
      </c>
      <c r="P875" s="52">
        <v>315</v>
      </c>
      <c r="Q875" s="52"/>
      <c r="R875" s="52" t="s">
        <v>205</v>
      </c>
      <c r="S875" s="49" t="s">
        <v>21333</v>
      </c>
      <c r="V875" s="50" t="s">
        <v>14749</v>
      </c>
      <c r="W875" s="50" t="s">
        <v>122</v>
      </c>
      <c r="X875" s="50" t="s">
        <v>14740</v>
      </c>
      <c r="Y875" s="70" t="s">
        <v>17320</v>
      </c>
      <c r="Z875" s="53">
        <v>37344</v>
      </c>
    </row>
    <row r="876" spans="1:26" s="49" customFormat="1" x14ac:dyDescent="0.25">
      <c r="A876" s="73">
        <v>600057402</v>
      </c>
      <c r="B876" s="73">
        <f t="shared" si="39"/>
        <v>600057402</v>
      </c>
      <c r="C876" s="73" t="s">
        <v>9440</v>
      </c>
      <c r="D876" s="68">
        <v>1</v>
      </c>
      <c r="E876" s="48">
        <f t="shared" si="40"/>
        <v>62537831</v>
      </c>
      <c r="F876" s="57" t="s">
        <v>120</v>
      </c>
      <c r="G876" s="57" t="s">
        <v>121</v>
      </c>
      <c r="H876" s="51">
        <v>200</v>
      </c>
      <c r="I876" s="51" t="s">
        <v>17309</v>
      </c>
      <c r="J876" s="69">
        <v>27.49</v>
      </c>
      <c r="K876" s="69">
        <f t="shared" si="41"/>
        <v>5498</v>
      </c>
      <c r="L876" s="90">
        <v>200</v>
      </c>
      <c r="M876" s="51"/>
      <c r="N876" s="62" t="s">
        <v>251</v>
      </c>
      <c r="O876" s="52" t="s">
        <v>60</v>
      </c>
      <c r="P876" s="52">
        <v>108</v>
      </c>
      <c r="Q876" s="52"/>
      <c r="R876" s="52" t="s">
        <v>218</v>
      </c>
      <c r="S876" s="49" t="s">
        <v>21333</v>
      </c>
      <c r="V876" s="50" t="s">
        <v>14749</v>
      </c>
      <c r="W876" s="50" t="s">
        <v>122</v>
      </c>
      <c r="X876" s="50" t="s">
        <v>14740</v>
      </c>
      <c r="Y876" s="70" t="s">
        <v>17320</v>
      </c>
      <c r="Z876" s="53">
        <v>37361</v>
      </c>
    </row>
    <row r="877" spans="1:26" s="49" customFormat="1" x14ac:dyDescent="0.25">
      <c r="A877" s="73">
        <v>600057429</v>
      </c>
      <c r="B877" s="73">
        <f t="shared" si="39"/>
        <v>600057429</v>
      </c>
      <c r="C877" s="73" t="s">
        <v>9441</v>
      </c>
      <c r="D877" s="68">
        <v>1</v>
      </c>
      <c r="E877" s="48">
        <f t="shared" si="40"/>
        <v>70877661</v>
      </c>
      <c r="F877" s="57" t="s">
        <v>120</v>
      </c>
      <c r="G877" s="57" t="s">
        <v>121</v>
      </c>
      <c r="H877" s="51">
        <v>250</v>
      </c>
      <c r="I877" s="51" t="s">
        <v>17309</v>
      </c>
      <c r="J877" s="69">
        <v>27.49</v>
      </c>
      <c r="K877" s="69">
        <f t="shared" si="41"/>
        <v>6872.5</v>
      </c>
      <c r="L877" s="90">
        <v>250</v>
      </c>
      <c r="M877" s="51"/>
      <c r="N877" s="62" t="s">
        <v>252</v>
      </c>
      <c r="O877" s="52" t="s">
        <v>253</v>
      </c>
      <c r="P877" s="52">
        <v>962</v>
      </c>
      <c r="Q877" s="52">
        <v>1</v>
      </c>
      <c r="R877" s="52" t="s">
        <v>122</v>
      </c>
      <c r="S877" s="49" t="s">
        <v>21333</v>
      </c>
      <c r="V877" s="50" t="s">
        <v>14749</v>
      </c>
      <c r="W877" s="50" t="s">
        <v>122</v>
      </c>
      <c r="X877" s="50" t="s">
        <v>14740</v>
      </c>
      <c r="Y877" s="70" t="s">
        <v>17320</v>
      </c>
      <c r="Z877" s="53">
        <v>37008</v>
      </c>
    </row>
    <row r="878" spans="1:26" s="49" customFormat="1" ht="30" x14ac:dyDescent="0.25">
      <c r="A878" s="73">
        <v>600057453</v>
      </c>
      <c r="B878" s="73">
        <f t="shared" si="39"/>
        <v>600057453</v>
      </c>
      <c r="C878" s="73" t="s">
        <v>9442</v>
      </c>
      <c r="D878" s="68">
        <v>1</v>
      </c>
      <c r="E878" s="48">
        <f t="shared" si="40"/>
        <v>70877645</v>
      </c>
      <c r="F878" s="57" t="s">
        <v>120</v>
      </c>
      <c r="G878" s="57" t="s">
        <v>121</v>
      </c>
      <c r="H878" s="51">
        <v>175</v>
      </c>
      <c r="I878" s="51" t="s">
        <v>17309</v>
      </c>
      <c r="J878" s="69">
        <v>27.49</v>
      </c>
      <c r="K878" s="69">
        <f t="shared" si="41"/>
        <v>4810.75</v>
      </c>
      <c r="L878" s="90">
        <v>175</v>
      </c>
      <c r="M878" s="51"/>
      <c r="N878" s="62" t="s">
        <v>254</v>
      </c>
      <c r="O878" s="52" t="s">
        <v>146</v>
      </c>
      <c r="P878" s="52">
        <v>285</v>
      </c>
      <c r="Q878" s="52">
        <v>143</v>
      </c>
      <c r="R878" s="52" t="s">
        <v>122</v>
      </c>
      <c r="S878" s="49" t="s">
        <v>21333</v>
      </c>
      <c r="V878" s="50" t="s">
        <v>14749</v>
      </c>
      <c r="W878" s="50" t="s">
        <v>122</v>
      </c>
      <c r="X878" s="50" t="s">
        <v>14740</v>
      </c>
      <c r="Y878" s="70" t="s">
        <v>17320</v>
      </c>
      <c r="Z878" s="53">
        <v>37001</v>
      </c>
    </row>
    <row r="879" spans="1:26" s="49" customFormat="1" x14ac:dyDescent="0.25">
      <c r="A879" s="73">
        <v>600057488</v>
      </c>
      <c r="B879" s="73">
        <f t="shared" si="39"/>
        <v>600057488</v>
      </c>
      <c r="C879" s="73" t="s">
        <v>9443</v>
      </c>
      <c r="D879" s="68">
        <v>1</v>
      </c>
      <c r="E879" s="48">
        <f t="shared" si="40"/>
        <v>62537521</v>
      </c>
      <c r="F879" s="57" t="s">
        <v>120</v>
      </c>
      <c r="G879" s="57" t="s">
        <v>121</v>
      </c>
      <c r="H879" s="51">
        <v>575</v>
      </c>
      <c r="I879" s="51" t="s">
        <v>17309</v>
      </c>
      <c r="J879" s="69">
        <v>27.49</v>
      </c>
      <c r="K879" s="69">
        <f t="shared" si="41"/>
        <v>15806.75</v>
      </c>
      <c r="L879" s="90">
        <v>575</v>
      </c>
      <c r="M879" s="51"/>
      <c r="N879" s="62" t="s">
        <v>255</v>
      </c>
      <c r="O879" s="52" t="s">
        <v>256</v>
      </c>
      <c r="P879" s="52">
        <v>300</v>
      </c>
      <c r="Q879" s="52"/>
      <c r="R879" s="52" t="s">
        <v>257</v>
      </c>
      <c r="S879" s="49" t="s">
        <v>21333</v>
      </c>
      <c r="V879" s="50" t="s">
        <v>14749</v>
      </c>
      <c r="W879" s="50" t="s">
        <v>122</v>
      </c>
      <c r="X879" s="50" t="s">
        <v>14740</v>
      </c>
      <c r="Y879" s="70" t="s">
        <v>17320</v>
      </c>
      <c r="Z879" s="53">
        <v>37381</v>
      </c>
    </row>
    <row r="880" spans="1:26" s="49" customFormat="1" ht="30" x14ac:dyDescent="0.25">
      <c r="A880" s="73">
        <v>600057496</v>
      </c>
      <c r="B880" s="73">
        <f t="shared" si="39"/>
        <v>600057496</v>
      </c>
      <c r="C880" s="73" t="s">
        <v>9444</v>
      </c>
      <c r="D880" s="68">
        <v>1</v>
      </c>
      <c r="E880" s="48">
        <f t="shared" si="40"/>
        <v>62537547</v>
      </c>
      <c r="F880" s="57" t="s">
        <v>120</v>
      </c>
      <c r="G880" s="57" t="s">
        <v>121</v>
      </c>
      <c r="H880" s="51">
        <v>475</v>
      </c>
      <c r="I880" s="51" t="s">
        <v>17309</v>
      </c>
      <c r="J880" s="69">
        <v>27.49</v>
      </c>
      <c r="K880" s="69">
        <f t="shared" si="41"/>
        <v>13057.75</v>
      </c>
      <c r="L880" s="90">
        <v>475</v>
      </c>
      <c r="M880" s="51"/>
      <c r="N880" s="62" t="s">
        <v>258</v>
      </c>
      <c r="O880" s="52" t="s">
        <v>259</v>
      </c>
      <c r="P880" s="52">
        <v>88</v>
      </c>
      <c r="Q880" s="52"/>
      <c r="R880" s="52" t="s">
        <v>168</v>
      </c>
      <c r="S880" s="49" t="s">
        <v>21333</v>
      </c>
      <c r="V880" s="50" t="s">
        <v>14749</v>
      </c>
      <c r="W880" s="50" t="s">
        <v>122</v>
      </c>
      <c r="X880" s="50" t="s">
        <v>14740</v>
      </c>
      <c r="Y880" s="70" t="s">
        <v>17320</v>
      </c>
      <c r="Z880" s="53">
        <v>37311</v>
      </c>
    </row>
    <row r="881" spans="1:26" s="49" customFormat="1" x14ac:dyDescent="0.25">
      <c r="A881" s="73">
        <v>600057542</v>
      </c>
      <c r="B881" s="73">
        <f t="shared" si="39"/>
        <v>600057542</v>
      </c>
      <c r="C881" s="73" t="s">
        <v>9445</v>
      </c>
      <c r="D881" s="68">
        <v>1</v>
      </c>
      <c r="E881" s="48">
        <f t="shared" si="40"/>
        <v>581542</v>
      </c>
      <c r="F881" s="57" t="s">
        <v>120</v>
      </c>
      <c r="G881" s="57" t="s">
        <v>121</v>
      </c>
      <c r="H881" s="51">
        <v>1250</v>
      </c>
      <c r="I881" s="51" t="s">
        <v>17309</v>
      </c>
      <c r="J881" s="69">
        <v>27.49</v>
      </c>
      <c r="K881" s="69">
        <f t="shared" si="41"/>
        <v>34362.5</v>
      </c>
      <c r="L881" s="90">
        <v>1250</v>
      </c>
      <c r="M881" s="51"/>
      <c r="N881" s="62" t="s">
        <v>260</v>
      </c>
      <c r="O881" s="52" t="s">
        <v>261</v>
      </c>
      <c r="P881" s="52">
        <v>347</v>
      </c>
      <c r="Q881" s="52">
        <v>13</v>
      </c>
      <c r="R881" s="52" t="s">
        <v>122</v>
      </c>
      <c r="S881" s="49" t="s">
        <v>21333</v>
      </c>
      <c r="V881" s="50" t="s">
        <v>14749</v>
      </c>
      <c r="W881" s="50" t="s">
        <v>122</v>
      </c>
      <c r="X881" s="50" t="s">
        <v>14740</v>
      </c>
      <c r="Y881" s="70" t="s">
        <v>17320</v>
      </c>
      <c r="Z881" s="53">
        <v>37001</v>
      </c>
    </row>
    <row r="882" spans="1:26" s="49" customFormat="1" x14ac:dyDescent="0.25">
      <c r="A882" s="73">
        <v>600057551</v>
      </c>
      <c r="B882" s="73">
        <f t="shared" si="39"/>
        <v>600057551</v>
      </c>
      <c r="C882" s="73" t="s">
        <v>9446</v>
      </c>
      <c r="D882" s="68">
        <v>1</v>
      </c>
      <c r="E882" s="48">
        <f t="shared" si="40"/>
        <v>581577</v>
      </c>
      <c r="F882" s="57" t="s">
        <v>120</v>
      </c>
      <c r="G882" s="57" t="s">
        <v>121</v>
      </c>
      <c r="H882" s="51">
        <v>1200</v>
      </c>
      <c r="I882" s="51" t="s">
        <v>17309</v>
      </c>
      <c r="J882" s="69">
        <v>27.49</v>
      </c>
      <c r="K882" s="69">
        <f t="shared" si="41"/>
        <v>32988</v>
      </c>
      <c r="L882" s="90">
        <v>1200</v>
      </c>
      <c r="M882" s="51"/>
      <c r="N882" s="62" t="s">
        <v>262</v>
      </c>
      <c r="O882" s="52" t="s">
        <v>21</v>
      </c>
      <c r="P882" s="52">
        <v>2202</v>
      </c>
      <c r="Q882" s="52">
        <v>1</v>
      </c>
      <c r="R882" s="52" t="s">
        <v>122</v>
      </c>
      <c r="S882" s="49" t="s">
        <v>21333</v>
      </c>
      <c r="V882" s="50" t="s">
        <v>14749</v>
      </c>
      <c r="W882" s="50" t="s">
        <v>122</v>
      </c>
      <c r="X882" s="50" t="s">
        <v>14740</v>
      </c>
      <c r="Y882" s="70" t="s">
        <v>17320</v>
      </c>
      <c r="Z882" s="53">
        <v>37004</v>
      </c>
    </row>
    <row r="883" spans="1:26" s="49" customFormat="1" x14ac:dyDescent="0.25">
      <c r="A883" s="73">
        <v>600057569</v>
      </c>
      <c r="B883" s="73">
        <f t="shared" si="39"/>
        <v>600057569</v>
      </c>
      <c r="C883" s="73" t="s">
        <v>9447</v>
      </c>
      <c r="D883" s="68">
        <v>1</v>
      </c>
      <c r="E883" s="48">
        <f t="shared" si="40"/>
        <v>581631</v>
      </c>
      <c r="F883" s="57" t="s">
        <v>120</v>
      </c>
      <c r="G883" s="57" t="s">
        <v>121</v>
      </c>
      <c r="H883" s="51">
        <v>1000</v>
      </c>
      <c r="I883" s="51" t="s">
        <v>17309</v>
      </c>
      <c r="J883" s="69">
        <v>27.49</v>
      </c>
      <c r="K883" s="69">
        <f t="shared" si="41"/>
        <v>27490</v>
      </c>
      <c r="L883" s="90">
        <v>1000</v>
      </c>
      <c r="M883" s="51"/>
      <c r="N883" s="62" t="s">
        <v>263</v>
      </c>
      <c r="O883" s="52" t="s">
        <v>264</v>
      </c>
      <c r="P883" s="52">
        <v>62</v>
      </c>
      <c r="Q883" s="52">
        <v>3</v>
      </c>
      <c r="R883" s="52" t="s">
        <v>122</v>
      </c>
      <c r="S883" s="49" t="s">
        <v>21333</v>
      </c>
      <c r="V883" s="50" t="s">
        <v>14749</v>
      </c>
      <c r="W883" s="50" t="s">
        <v>122</v>
      </c>
      <c r="X883" s="50" t="s">
        <v>14740</v>
      </c>
      <c r="Y883" s="70" t="s">
        <v>17320</v>
      </c>
      <c r="Z883" s="53">
        <v>37001</v>
      </c>
    </row>
    <row r="884" spans="1:26" s="49" customFormat="1" ht="30" x14ac:dyDescent="0.25">
      <c r="A884" s="73">
        <v>600057585</v>
      </c>
      <c r="B884" s="73">
        <f t="shared" si="39"/>
        <v>600057585</v>
      </c>
      <c r="C884" s="73" t="s">
        <v>9448</v>
      </c>
      <c r="D884" s="68">
        <v>1</v>
      </c>
      <c r="E884" s="48">
        <f t="shared" si="40"/>
        <v>666131</v>
      </c>
      <c r="F884" s="57" t="s">
        <v>120</v>
      </c>
      <c r="G884" s="57" t="s">
        <v>121</v>
      </c>
      <c r="H884" s="51">
        <v>0</v>
      </c>
      <c r="I884" s="51" t="s">
        <v>17320</v>
      </c>
      <c r="J884" s="69">
        <v>27.49</v>
      </c>
      <c r="K884" s="69">
        <f t="shared" si="41"/>
        <v>0</v>
      </c>
      <c r="L884" s="90">
        <v>0</v>
      </c>
      <c r="M884" s="51"/>
      <c r="N884" s="62" t="s">
        <v>265</v>
      </c>
      <c r="O884" s="52" t="s">
        <v>266</v>
      </c>
      <c r="P884" s="52">
        <v>1036</v>
      </c>
      <c r="Q884" s="52">
        <v>3</v>
      </c>
      <c r="R884" s="52" t="s">
        <v>122</v>
      </c>
      <c r="S884" s="49" t="s">
        <v>21333</v>
      </c>
      <c r="V884" s="50" t="s">
        <v>14749</v>
      </c>
      <c r="W884" s="50" t="s">
        <v>122</v>
      </c>
      <c r="X884" s="50" t="s">
        <v>14740</v>
      </c>
      <c r="Y884" s="70">
        <v>44340</v>
      </c>
      <c r="Z884" s="53">
        <v>37011</v>
      </c>
    </row>
    <row r="885" spans="1:26" s="49" customFormat="1" x14ac:dyDescent="0.25">
      <c r="A885" s="73">
        <v>600057623</v>
      </c>
      <c r="B885" s="73">
        <f t="shared" si="39"/>
        <v>600057623</v>
      </c>
      <c r="C885" s="73" t="s">
        <v>9449</v>
      </c>
      <c r="D885" s="68">
        <v>1</v>
      </c>
      <c r="E885" s="48">
        <f t="shared" si="40"/>
        <v>60077093</v>
      </c>
      <c r="F885" s="57" t="s">
        <v>120</v>
      </c>
      <c r="G885" s="57" t="s">
        <v>121</v>
      </c>
      <c r="H885" s="51">
        <v>1500</v>
      </c>
      <c r="I885" s="51" t="s">
        <v>17309</v>
      </c>
      <c r="J885" s="69">
        <v>27.49</v>
      </c>
      <c r="K885" s="69">
        <f t="shared" si="41"/>
        <v>41235</v>
      </c>
      <c r="L885" s="90">
        <v>1500</v>
      </c>
      <c r="M885" s="51"/>
      <c r="N885" s="62" t="s">
        <v>267</v>
      </c>
      <c r="O885" s="52" t="s">
        <v>268</v>
      </c>
      <c r="P885" s="52">
        <v>882</v>
      </c>
      <c r="Q885" s="52">
        <v>30</v>
      </c>
      <c r="R885" s="52" t="s">
        <v>122</v>
      </c>
      <c r="S885" s="49" t="s">
        <v>21333</v>
      </c>
      <c r="V885" s="50" t="s">
        <v>14749</v>
      </c>
      <c r="W885" s="50" t="s">
        <v>122</v>
      </c>
      <c r="X885" s="50" t="s">
        <v>14740</v>
      </c>
      <c r="Y885" s="70" t="s">
        <v>17320</v>
      </c>
      <c r="Z885" s="53">
        <v>37005</v>
      </c>
    </row>
    <row r="886" spans="1:26" s="49" customFormat="1" x14ac:dyDescent="0.25">
      <c r="A886" s="73">
        <v>600057631</v>
      </c>
      <c r="B886" s="73">
        <f t="shared" si="39"/>
        <v>600057631</v>
      </c>
      <c r="C886" s="73" t="s">
        <v>17586</v>
      </c>
      <c r="D886" s="68">
        <v>1</v>
      </c>
      <c r="E886" s="48">
        <f t="shared" si="40"/>
        <v>60077212</v>
      </c>
      <c r="F886" s="57" t="s">
        <v>120</v>
      </c>
      <c r="G886" s="57" t="s">
        <v>121</v>
      </c>
      <c r="H886" s="51">
        <v>1200</v>
      </c>
      <c r="I886" s="51" t="s">
        <v>17309</v>
      </c>
      <c r="J886" s="69">
        <v>27.49</v>
      </c>
      <c r="K886" s="69">
        <f t="shared" si="41"/>
        <v>32988</v>
      </c>
      <c r="L886" s="90">
        <v>1200</v>
      </c>
      <c r="M886" s="51"/>
      <c r="N886" s="62" t="s">
        <v>17587</v>
      </c>
      <c r="O886" s="52" t="s">
        <v>17588</v>
      </c>
      <c r="P886" s="52">
        <v>1165</v>
      </c>
      <c r="Q886" s="52">
        <v>48</v>
      </c>
      <c r="R886" s="52" t="s">
        <v>122</v>
      </c>
      <c r="S886" s="49" t="s">
        <v>21333</v>
      </c>
      <c r="V886" s="50" t="s">
        <v>14749</v>
      </c>
      <c r="W886" s="50" t="s">
        <v>122</v>
      </c>
      <c r="X886" s="50" t="s">
        <v>14740</v>
      </c>
      <c r="Y886" s="70" t="s">
        <v>17320</v>
      </c>
      <c r="Z886" s="53">
        <v>37007</v>
      </c>
    </row>
    <row r="887" spans="1:26" s="49" customFormat="1" ht="30" x14ac:dyDescent="0.25">
      <c r="A887" s="73">
        <v>600057640</v>
      </c>
      <c r="B887" s="73">
        <f t="shared" si="39"/>
        <v>600057640</v>
      </c>
      <c r="C887" s="73" t="s">
        <v>9450</v>
      </c>
      <c r="D887" s="68">
        <v>1</v>
      </c>
      <c r="E887" s="48">
        <f t="shared" si="40"/>
        <v>60077417</v>
      </c>
      <c r="F887" s="57" t="s">
        <v>120</v>
      </c>
      <c r="G887" s="57" t="s">
        <v>121</v>
      </c>
      <c r="H887" s="51">
        <v>875</v>
      </c>
      <c r="I887" s="51" t="s">
        <v>17309</v>
      </c>
      <c r="J887" s="69">
        <v>27.49</v>
      </c>
      <c r="K887" s="69">
        <f t="shared" si="41"/>
        <v>24053.75</v>
      </c>
      <c r="L887" s="90">
        <v>875</v>
      </c>
      <c r="M887" s="51"/>
      <c r="N887" s="62" t="s">
        <v>269</v>
      </c>
      <c r="O887" s="52" t="s">
        <v>180</v>
      </c>
      <c r="P887" s="52">
        <v>1793</v>
      </c>
      <c r="Q887" s="52" t="s">
        <v>270</v>
      </c>
      <c r="R887" s="52" t="s">
        <v>122</v>
      </c>
      <c r="S887" s="49" t="s">
        <v>21333</v>
      </c>
      <c r="V887" s="50" t="s">
        <v>14749</v>
      </c>
      <c r="W887" s="50" t="s">
        <v>122</v>
      </c>
      <c r="X887" s="50" t="s">
        <v>14740</v>
      </c>
      <c r="Y887" s="70" t="s">
        <v>17320</v>
      </c>
      <c r="Z887" s="53">
        <v>37001</v>
      </c>
    </row>
    <row r="888" spans="1:26" s="49" customFormat="1" x14ac:dyDescent="0.25">
      <c r="A888" s="73">
        <v>600057798</v>
      </c>
      <c r="B888" s="73">
        <f t="shared" si="39"/>
        <v>600057798</v>
      </c>
      <c r="C888" s="73" t="s">
        <v>9451</v>
      </c>
      <c r="D888" s="68">
        <v>1</v>
      </c>
      <c r="E888" s="48">
        <f t="shared" si="40"/>
        <v>62537873</v>
      </c>
      <c r="F888" s="57" t="s">
        <v>120</v>
      </c>
      <c r="G888" s="57" t="s">
        <v>121</v>
      </c>
      <c r="H888" s="51">
        <v>1375</v>
      </c>
      <c r="I888" s="51" t="s">
        <v>17309</v>
      </c>
      <c r="J888" s="69">
        <v>27.49</v>
      </c>
      <c r="K888" s="69">
        <f t="shared" si="41"/>
        <v>37798.75</v>
      </c>
      <c r="L888" s="90">
        <v>1375</v>
      </c>
      <c r="M888" s="51"/>
      <c r="N888" s="62" t="s">
        <v>271</v>
      </c>
      <c r="O888" s="52" t="s">
        <v>150</v>
      </c>
      <c r="P888" s="52">
        <v>258</v>
      </c>
      <c r="Q888" s="52">
        <v>11</v>
      </c>
      <c r="R888" s="52" t="s">
        <v>122</v>
      </c>
      <c r="S888" s="49" t="s">
        <v>21333</v>
      </c>
      <c r="V888" s="50" t="s">
        <v>14749</v>
      </c>
      <c r="W888" s="50" t="s">
        <v>122</v>
      </c>
      <c r="X888" s="50" t="s">
        <v>14740</v>
      </c>
      <c r="Y888" s="70" t="s">
        <v>17320</v>
      </c>
      <c r="Z888" s="53">
        <v>37001</v>
      </c>
    </row>
    <row r="889" spans="1:26" s="49" customFormat="1" x14ac:dyDescent="0.25">
      <c r="A889" s="73">
        <v>600057801</v>
      </c>
      <c r="B889" s="73">
        <f t="shared" si="39"/>
        <v>600057801</v>
      </c>
      <c r="C889" s="73" t="s">
        <v>9452</v>
      </c>
      <c r="D889" s="68">
        <v>1</v>
      </c>
      <c r="E889" s="48">
        <f t="shared" si="40"/>
        <v>62537784</v>
      </c>
      <c r="F889" s="57" t="s">
        <v>120</v>
      </c>
      <c r="G889" s="57" t="s">
        <v>121</v>
      </c>
      <c r="H889" s="51">
        <v>2000</v>
      </c>
      <c r="I889" s="51" t="s">
        <v>17309</v>
      </c>
      <c r="J889" s="69">
        <v>27.49</v>
      </c>
      <c r="K889" s="69">
        <f t="shared" si="41"/>
        <v>54980</v>
      </c>
      <c r="L889" s="90">
        <v>2000</v>
      </c>
      <c r="M889" s="51"/>
      <c r="N889" s="62" t="s">
        <v>272</v>
      </c>
      <c r="O889" s="52" t="s">
        <v>165</v>
      </c>
      <c r="P889" s="52">
        <v>810</v>
      </c>
      <c r="Q889" s="52">
        <v>9</v>
      </c>
      <c r="R889" s="52" t="s">
        <v>122</v>
      </c>
      <c r="S889" s="49" t="s">
        <v>21333</v>
      </c>
      <c r="V889" s="50" t="s">
        <v>14749</v>
      </c>
      <c r="W889" s="50" t="s">
        <v>122</v>
      </c>
      <c r="X889" s="50" t="s">
        <v>14740</v>
      </c>
      <c r="Y889" s="70" t="s">
        <v>17320</v>
      </c>
      <c r="Z889" s="53">
        <v>37004</v>
      </c>
    </row>
    <row r="890" spans="1:26" s="49" customFormat="1" x14ac:dyDescent="0.25">
      <c r="A890" s="73">
        <v>600057887</v>
      </c>
      <c r="B890" s="73">
        <f t="shared" si="39"/>
        <v>600057887</v>
      </c>
      <c r="C890" s="73" t="s">
        <v>9453</v>
      </c>
      <c r="D890" s="68">
        <v>1</v>
      </c>
      <c r="E890" s="48">
        <f t="shared" si="40"/>
        <v>62537661</v>
      </c>
      <c r="F890" s="57" t="s">
        <v>120</v>
      </c>
      <c r="G890" s="57" t="s">
        <v>121</v>
      </c>
      <c r="H890" s="51">
        <v>1475</v>
      </c>
      <c r="I890" s="51" t="s">
        <v>17309</v>
      </c>
      <c r="J890" s="69">
        <v>27.49</v>
      </c>
      <c r="K890" s="69">
        <f t="shared" si="41"/>
        <v>40547.75</v>
      </c>
      <c r="L890" s="90">
        <v>1475</v>
      </c>
      <c r="M890" s="51"/>
      <c r="N890" s="62" t="s">
        <v>273</v>
      </c>
      <c r="O890" s="52" t="s">
        <v>274</v>
      </c>
      <c r="P890" s="52">
        <v>382</v>
      </c>
      <c r="Q890" s="52">
        <v>16</v>
      </c>
      <c r="R890" s="52" t="s">
        <v>122</v>
      </c>
      <c r="S890" s="49" t="s">
        <v>21333</v>
      </c>
      <c r="V890" s="50" t="s">
        <v>14749</v>
      </c>
      <c r="W890" s="50" t="s">
        <v>122</v>
      </c>
      <c r="X890" s="50" t="s">
        <v>14740</v>
      </c>
      <c r="Y890" s="70" t="s">
        <v>17320</v>
      </c>
      <c r="Z890" s="53">
        <v>37006</v>
      </c>
    </row>
    <row r="891" spans="1:26" s="49" customFormat="1" x14ac:dyDescent="0.25">
      <c r="A891" s="73">
        <v>600058107</v>
      </c>
      <c r="B891" s="73">
        <f t="shared" si="39"/>
        <v>600058107</v>
      </c>
      <c r="C891" s="73" t="s">
        <v>9454</v>
      </c>
      <c r="D891" s="68">
        <v>1</v>
      </c>
      <c r="E891" s="48">
        <f t="shared" si="40"/>
        <v>62537881</v>
      </c>
      <c r="F891" s="57" t="s">
        <v>120</v>
      </c>
      <c r="G891" s="57" t="s">
        <v>121</v>
      </c>
      <c r="H891" s="51">
        <v>50</v>
      </c>
      <c r="I891" s="51" t="s">
        <v>17309</v>
      </c>
      <c r="J891" s="69">
        <v>27.49</v>
      </c>
      <c r="K891" s="69">
        <f t="shared" si="41"/>
        <v>1374.5</v>
      </c>
      <c r="L891" s="90">
        <v>50</v>
      </c>
      <c r="M891" s="51"/>
      <c r="N891" s="62" t="s">
        <v>275</v>
      </c>
      <c r="O891" s="52" t="s">
        <v>276</v>
      </c>
      <c r="P891" s="52">
        <v>194</v>
      </c>
      <c r="Q891" s="52" t="s">
        <v>277</v>
      </c>
      <c r="R891" s="52" t="s">
        <v>122</v>
      </c>
      <c r="S891" s="49" t="s">
        <v>21333</v>
      </c>
      <c r="V891" s="50" t="s">
        <v>14749</v>
      </c>
      <c r="W891" s="50" t="s">
        <v>122</v>
      </c>
      <c r="X891" s="50" t="s">
        <v>14740</v>
      </c>
      <c r="Y891" s="70" t="s">
        <v>17320</v>
      </c>
      <c r="Z891" s="53">
        <v>37001</v>
      </c>
    </row>
    <row r="892" spans="1:26" s="49" customFormat="1" x14ac:dyDescent="0.25">
      <c r="A892" s="73">
        <v>663000211</v>
      </c>
      <c r="B892" s="73">
        <f t="shared" si="39"/>
        <v>663000211</v>
      </c>
      <c r="C892" s="73" t="s">
        <v>9455</v>
      </c>
      <c r="D892" s="68">
        <v>1</v>
      </c>
      <c r="E892" s="48">
        <f t="shared" si="40"/>
        <v>75000032</v>
      </c>
      <c r="F892" s="57" t="s">
        <v>120</v>
      </c>
      <c r="G892" s="57" t="s">
        <v>121</v>
      </c>
      <c r="H892" s="51">
        <v>25</v>
      </c>
      <c r="I892" s="51" t="s">
        <v>17309</v>
      </c>
      <c r="J892" s="69">
        <v>27.49</v>
      </c>
      <c r="K892" s="69">
        <f t="shared" si="41"/>
        <v>687.25</v>
      </c>
      <c r="L892" s="90">
        <v>25</v>
      </c>
      <c r="M892" s="51"/>
      <c r="N892" s="62" t="s">
        <v>278</v>
      </c>
      <c r="O892" s="52" t="s">
        <v>279</v>
      </c>
      <c r="P892" s="52">
        <v>422</v>
      </c>
      <c r="Q892" s="52"/>
      <c r="R892" s="52" t="s">
        <v>280</v>
      </c>
      <c r="S892" s="49" t="s">
        <v>21333</v>
      </c>
      <c r="V892" s="50" t="s">
        <v>14749</v>
      </c>
      <c r="W892" s="50" t="s">
        <v>122</v>
      </c>
      <c r="X892" s="50" t="s">
        <v>14740</v>
      </c>
      <c r="Y892" s="70" t="s">
        <v>17320</v>
      </c>
      <c r="Z892" s="53">
        <v>37382</v>
      </c>
    </row>
    <row r="893" spans="1:26" s="49" customFormat="1" ht="30" x14ac:dyDescent="0.25">
      <c r="A893" s="73">
        <v>600170276</v>
      </c>
      <c r="B893" s="73">
        <f t="shared" si="39"/>
        <v>600170276</v>
      </c>
      <c r="C893" s="73" t="s">
        <v>9399</v>
      </c>
      <c r="D893" s="68">
        <v>1</v>
      </c>
      <c r="E893" s="48">
        <f t="shared" si="40"/>
        <v>513156</v>
      </c>
      <c r="F893" s="57" t="s">
        <v>120</v>
      </c>
      <c r="G893" s="57" t="s">
        <v>121</v>
      </c>
      <c r="H893" s="51">
        <v>750</v>
      </c>
      <c r="I893" s="51" t="s">
        <v>17309</v>
      </c>
      <c r="J893" s="69">
        <v>27.49</v>
      </c>
      <c r="K893" s="69">
        <f t="shared" si="41"/>
        <v>20617.5</v>
      </c>
      <c r="L893" s="90">
        <v>750</v>
      </c>
      <c r="M893" s="51"/>
      <c r="N893" s="62" t="s">
        <v>160</v>
      </c>
      <c r="O893" s="52" t="s">
        <v>161</v>
      </c>
      <c r="P893" s="52">
        <v>537</v>
      </c>
      <c r="Q893" s="52"/>
      <c r="R893" s="52" t="s">
        <v>162</v>
      </c>
      <c r="S893" s="49" t="s">
        <v>21333</v>
      </c>
      <c r="V893" s="50" t="s">
        <v>14747</v>
      </c>
      <c r="W893" s="50" t="s">
        <v>122</v>
      </c>
      <c r="X893" s="50" t="s">
        <v>14738</v>
      </c>
      <c r="Y893" s="70" t="s">
        <v>17320</v>
      </c>
      <c r="Z893" s="53">
        <v>37341</v>
      </c>
    </row>
    <row r="894" spans="1:26" s="49" customFormat="1" x14ac:dyDescent="0.25">
      <c r="A894" s="73">
        <v>600170292</v>
      </c>
      <c r="B894" s="73">
        <f t="shared" si="39"/>
        <v>600170292</v>
      </c>
      <c r="C894" s="73" t="s">
        <v>9400</v>
      </c>
      <c r="D894" s="68">
        <v>1</v>
      </c>
      <c r="E894" s="48">
        <f t="shared" si="40"/>
        <v>510874</v>
      </c>
      <c r="F894" s="57" t="s">
        <v>120</v>
      </c>
      <c r="G894" s="57" t="s">
        <v>121</v>
      </c>
      <c r="H894" s="51">
        <v>1850</v>
      </c>
      <c r="I894" s="51" t="s">
        <v>17309</v>
      </c>
      <c r="J894" s="69">
        <v>27.49</v>
      </c>
      <c r="K894" s="69">
        <f t="shared" si="41"/>
        <v>50856.5</v>
      </c>
      <c r="L894" s="90">
        <v>1850</v>
      </c>
      <c r="M894" s="51"/>
      <c r="N894" s="62" t="s">
        <v>163</v>
      </c>
      <c r="O894" s="52" t="s">
        <v>131</v>
      </c>
      <c r="P894" s="52">
        <v>1846</v>
      </c>
      <c r="Q894" s="52">
        <v>9</v>
      </c>
      <c r="R894" s="52" t="s">
        <v>122</v>
      </c>
      <c r="S894" s="49" t="s">
        <v>21333</v>
      </c>
      <c r="V894" s="50" t="s">
        <v>14747</v>
      </c>
      <c r="W894" s="50" t="s">
        <v>122</v>
      </c>
      <c r="X894" s="50" t="s">
        <v>14738</v>
      </c>
      <c r="Y894" s="70" t="s">
        <v>17320</v>
      </c>
      <c r="Z894" s="53">
        <v>37001</v>
      </c>
    </row>
    <row r="895" spans="1:26" s="49" customFormat="1" x14ac:dyDescent="0.25">
      <c r="A895" s="73">
        <v>600170306</v>
      </c>
      <c r="B895" s="73">
        <f t="shared" si="39"/>
        <v>600170306</v>
      </c>
      <c r="C895" s="73" t="s">
        <v>9401</v>
      </c>
      <c r="D895" s="68">
        <v>1</v>
      </c>
      <c r="E895" s="48">
        <f t="shared" si="40"/>
        <v>582336</v>
      </c>
      <c r="F895" s="57" t="s">
        <v>120</v>
      </c>
      <c r="G895" s="57" t="s">
        <v>121</v>
      </c>
      <c r="H895" s="51">
        <v>1000</v>
      </c>
      <c r="I895" s="51" t="s">
        <v>17309</v>
      </c>
      <c r="J895" s="69">
        <v>27.49</v>
      </c>
      <c r="K895" s="69">
        <f t="shared" si="41"/>
        <v>27490</v>
      </c>
      <c r="L895" s="90">
        <v>1000</v>
      </c>
      <c r="M895" s="51"/>
      <c r="N895" s="62" t="s">
        <v>164</v>
      </c>
      <c r="O895" s="52" t="s">
        <v>165</v>
      </c>
      <c r="P895" s="52">
        <v>859</v>
      </c>
      <c r="Q895" s="52">
        <v>59</v>
      </c>
      <c r="R895" s="52" t="s">
        <v>122</v>
      </c>
      <c r="S895" s="49" t="s">
        <v>21333</v>
      </c>
      <c r="V895" s="50" t="s">
        <v>14747</v>
      </c>
      <c r="W895" s="50" t="s">
        <v>122</v>
      </c>
      <c r="X895" s="50" t="s">
        <v>14738</v>
      </c>
      <c r="Y895" s="70" t="s">
        <v>17320</v>
      </c>
      <c r="Z895" s="53">
        <v>37004</v>
      </c>
    </row>
    <row r="896" spans="1:26" s="49" customFormat="1" ht="30" x14ac:dyDescent="0.25">
      <c r="A896" s="73">
        <v>600170331</v>
      </c>
      <c r="B896" s="73">
        <f t="shared" si="39"/>
        <v>600170331</v>
      </c>
      <c r="C896" s="73" t="s">
        <v>9402</v>
      </c>
      <c r="D896" s="68">
        <v>1</v>
      </c>
      <c r="E896" s="48">
        <f t="shared" si="40"/>
        <v>60077590</v>
      </c>
      <c r="F896" s="57" t="s">
        <v>120</v>
      </c>
      <c r="G896" s="57" t="s">
        <v>121</v>
      </c>
      <c r="H896" s="51">
        <v>1275</v>
      </c>
      <c r="I896" s="51" t="s">
        <v>17309</v>
      </c>
      <c r="J896" s="69">
        <v>27.49</v>
      </c>
      <c r="K896" s="69">
        <f t="shared" si="41"/>
        <v>35049.75</v>
      </c>
      <c r="L896" s="90">
        <v>1275</v>
      </c>
      <c r="M896" s="51"/>
      <c r="N896" s="62" t="s">
        <v>166</v>
      </c>
      <c r="O896" s="52" t="s">
        <v>167</v>
      </c>
      <c r="P896" s="52">
        <v>239</v>
      </c>
      <c r="Q896" s="52">
        <v>12</v>
      </c>
      <c r="R896" s="52" t="s">
        <v>122</v>
      </c>
      <c r="S896" s="49" t="s">
        <v>21333</v>
      </c>
      <c r="V896" s="50" t="s">
        <v>14747</v>
      </c>
      <c r="W896" s="50" t="s">
        <v>122</v>
      </c>
      <c r="X896" s="50" t="s">
        <v>14738</v>
      </c>
      <c r="Y896" s="70" t="s">
        <v>17320</v>
      </c>
      <c r="Z896" s="53">
        <v>37001</v>
      </c>
    </row>
    <row r="897" spans="1:26" s="49" customFormat="1" x14ac:dyDescent="0.25">
      <c r="A897" s="73">
        <v>650024508</v>
      </c>
      <c r="B897" s="73">
        <f t="shared" si="39"/>
        <v>650024508</v>
      </c>
      <c r="C897" s="73" t="s">
        <v>9456</v>
      </c>
      <c r="D897" s="68">
        <v>1</v>
      </c>
      <c r="E897" s="48">
        <f t="shared" si="40"/>
        <v>75000466</v>
      </c>
      <c r="F897" s="57" t="s">
        <v>120</v>
      </c>
      <c r="G897" s="57" t="s">
        <v>121</v>
      </c>
      <c r="H897" s="51">
        <v>325</v>
      </c>
      <c r="I897" s="51" t="s">
        <v>17309</v>
      </c>
      <c r="J897" s="69">
        <v>27.49</v>
      </c>
      <c r="K897" s="69">
        <f t="shared" si="41"/>
        <v>8934.25</v>
      </c>
      <c r="L897" s="90">
        <v>325</v>
      </c>
      <c r="M897" s="51"/>
      <c r="N897" s="62" t="s">
        <v>282</v>
      </c>
      <c r="O897" s="52" t="s">
        <v>283</v>
      </c>
      <c r="P897" s="52">
        <v>180</v>
      </c>
      <c r="Q897" s="52"/>
      <c r="R897" s="52" t="s">
        <v>159</v>
      </c>
      <c r="S897" s="49" t="s">
        <v>21333</v>
      </c>
      <c r="V897" s="50" t="s">
        <v>14749</v>
      </c>
      <c r="W897" s="50" t="s">
        <v>122</v>
      </c>
      <c r="X897" s="50" t="s">
        <v>14740</v>
      </c>
      <c r="Y897" s="70" t="s">
        <v>17320</v>
      </c>
      <c r="Z897" s="53">
        <v>37382</v>
      </c>
    </row>
    <row r="898" spans="1:26" s="49" customFormat="1" x14ac:dyDescent="0.25">
      <c r="A898" s="73">
        <v>650024770</v>
      </c>
      <c r="B898" s="73">
        <f t="shared" si="39"/>
        <v>650024770</v>
      </c>
      <c r="C898" s="73" t="s">
        <v>9457</v>
      </c>
      <c r="D898" s="68">
        <v>1</v>
      </c>
      <c r="E898" s="48">
        <f t="shared" si="40"/>
        <v>75000326</v>
      </c>
      <c r="F898" s="57" t="s">
        <v>120</v>
      </c>
      <c r="G898" s="57" t="s">
        <v>121</v>
      </c>
      <c r="H898" s="51">
        <v>200</v>
      </c>
      <c r="I898" s="51" t="s">
        <v>17309</v>
      </c>
      <c r="J898" s="69">
        <v>27.49</v>
      </c>
      <c r="K898" s="69">
        <f t="shared" si="41"/>
        <v>5498</v>
      </c>
      <c r="L898" s="90">
        <v>200</v>
      </c>
      <c r="M898" s="51"/>
      <c r="N898" s="62" t="s">
        <v>284</v>
      </c>
      <c r="O898" s="52" t="s">
        <v>54</v>
      </c>
      <c r="P898" s="52">
        <v>195</v>
      </c>
      <c r="Q898" s="52"/>
      <c r="R898" s="52" t="s">
        <v>285</v>
      </c>
      <c r="S898" s="49" t="s">
        <v>21333</v>
      </c>
      <c r="V898" s="50" t="s">
        <v>14749</v>
      </c>
      <c r="W898" s="50" t="s">
        <v>122</v>
      </c>
      <c r="X898" s="50" t="s">
        <v>14740</v>
      </c>
      <c r="Y898" s="70" t="s">
        <v>17320</v>
      </c>
      <c r="Z898" s="53">
        <v>37367</v>
      </c>
    </row>
    <row r="899" spans="1:26" s="49" customFormat="1" ht="30" x14ac:dyDescent="0.25">
      <c r="A899" s="73">
        <v>650024915</v>
      </c>
      <c r="B899" s="73">
        <f t="shared" si="39"/>
        <v>650024915</v>
      </c>
      <c r="C899" s="73" t="s">
        <v>9458</v>
      </c>
      <c r="D899" s="68">
        <v>1</v>
      </c>
      <c r="E899" s="48">
        <f t="shared" si="40"/>
        <v>75001144</v>
      </c>
      <c r="F899" s="57" t="s">
        <v>120</v>
      </c>
      <c r="G899" s="57" t="s">
        <v>121</v>
      </c>
      <c r="H899" s="51">
        <v>600</v>
      </c>
      <c r="I899" s="51" t="s">
        <v>17309</v>
      </c>
      <c r="J899" s="69">
        <v>27.49</v>
      </c>
      <c r="K899" s="69">
        <f t="shared" si="41"/>
        <v>16494</v>
      </c>
      <c r="L899" s="90">
        <v>600</v>
      </c>
      <c r="M899" s="51"/>
      <c r="N899" s="62" t="s">
        <v>286</v>
      </c>
      <c r="O899" s="52" t="s">
        <v>287</v>
      </c>
      <c r="P899" s="52">
        <v>2209</v>
      </c>
      <c r="Q899" s="52">
        <v>6</v>
      </c>
      <c r="R899" s="52" t="s">
        <v>288</v>
      </c>
      <c r="S899" s="49" t="s">
        <v>21333</v>
      </c>
      <c r="V899" s="50" t="s">
        <v>14749</v>
      </c>
      <c r="W899" s="50" t="s">
        <v>122</v>
      </c>
      <c r="X899" s="50" t="s">
        <v>14740</v>
      </c>
      <c r="Y899" s="70" t="s">
        <v>17320</v>
      </c>
      <c r="Z899" s="53">
        <v>37316</v>
      </c>
    </row>
    <row r="900" spans="1:26" s="49" customFormat="1" x14ac:dyDescent="0.25">
      <c r="A900" s="73">
        <v>650028899</v>
      </c>
      <c r="B900" s="73">
        <f t="shared" ref="B900:B963" si="42">A900/1</f>
        <v>650028899</v>
      </c>
      <c r="C900" s="73" t="s">
        <v>9459</v>
      </c>
      <c r="D900" s="68">
        <v>1</v>
      </c>
      <c r="E900" s="48">
        <f t="shared" ref="E900:E963" si="43">C900/1</f>
        <v>75000849</v>
      </c>
      <c r="F900" s="57" t="s">
        <v>120</v>
      </c>
      <c r="G900" s="57" t="s">
        <v>121</v>
      </c>
      <c r="H900" s="51">
        <v>50</v>
      </c>
      <c r="I900" s="51" t="s">
        <v>17309</v>
      </c>
      <c r="J900" s="69">
        <v>27.49</v>
      </c>
      <c r="K900" s="69">
        <f t="shared" ref="K900:K963" si="44">H900*J900</f>
        <v>1374.5</v>
      </c>
      <c r="L900" s="90">
        <v>50</v>
      </c>
      <c r="M900" s="51"/>
      <c r="N900" s="62" t="s">
        <v>289</v>
      </c>
      <c r="O900" s="52"/>
      <c r="P900" s="52">
        <v>2</v>
      </c>
      <c r="Q900" s="52"/>
      <c r="R900" s="52" t="s">
        <v>290</v>
      </c>
      <c r="S900" s="49" t="s">
        <v>21333</v>
      </c>
      <c r="V900" s="50" t="s">
        <v>14749</v>
      </c>
      <c r="W900" s="50" t="s">
        <v>122</v>
      </c>
      <c r="X900" s="50" t="s">
        <v>14740</v>
      </c>
      <c r="Y900" s="70" t="s">
        <v>17320</v>
      </c>
      <c r="Z900" s="53">
        <v>37007</v>
      </c>
    </row>
    <row r="901" spans="1:26" s="49" customFormat="1" x14ac:dyDescent="0.25">
      <c r="A901" s="73">
        <v>650030168</v>
      </c>
      <c r="B901" s="73">
        <f t="shared" si="42"/>
        <v>650030168</v>
      </c>
      <c r="C901" s="73" t="s">
        <v>9460</v>
      </c>
      <c r="D901" s="68">
        <v>1</v>
      </c>
      <c r="E901" s="48">
        <f t="shared" si="43"/>
        <v>75000199</v>
      </c>
      <c r="F901" s="57" t="s">
        <v>120</v>
      </c>
      <c r="G901" s="57" t="s">
        <v>121</v>
      </c>
      <c r="H901" s="51">
        <v>825</v>
      </c>
      <c r="I901" s="51" t="s">
        <v>17309</v>
      </c>
      <c r="J901" s="69">
        <v>27.49</v>
      </c>
      <c r="K901" s="69">
        <f t="shared" si="44"/>
        <v>22679.25</v>
      </c>
      <c r="L901" s="90">
        <v>825</v>
      </c>
      <c r="M901" s="51"/>
      <c r="N901" s="62" t="s">
        <v>291</v>
      </c>
      <c r="O901" s="52" t="s">
        <v>292</v>
      </c>
      <c r="P901" s="52">
        <v>800</v>
      </c>
      <c r="Q901" s="52"/>
      <c r="R901" s="52" t="s">
        <v>162</v>
      </c>
      <c r="S901" s="49" t="s">
        <v>21333</v>
      </c>
      <c r="V901" s="50" t="s">
        <v>14749</v>
      </c>
      <c r="W901" s="50" t="s">
        <v>122</v>
      </c>
      <c r="X901" s="50" t="s">
        <v>14740</v>
      </c>
      <c r="Y901" s="70" t="s">
        <v>17320</v>
      </c>
      <c r="Z901" s="53">
        <v>37341</v>
      </c>
    </row>
    <row r="902" spans="1:26" s="49" customFormat="1" x14ac:dyDescent="0.25">
      <c r="A902" s="73">
        <v>650030265</v>
      </c>
      <c r="B902" s="73">
        <f t="shared" si="42"/>
        <v>650030265</v>
      </c>
      <c r="C902" s="73" t="s">
        <v>9461</v>
      </c>
      <c r="D902" s="68">
        <v>1</v>
      </c>
      <c r="E902" s="48">
        <f t="shared" si="43"/>
        <v>75000547</v>
      </c>
      <c r="F902" s="57" t="s">
        <v>120</v>
      </c>
      <c r="G902" s="57" t="s">
        <v>121</v>
      </c>
      <c r="H902" s="51">
        <v>0</v>
      </c>
      <c r="I902" s="51" t="s">
        <v>17320</v>
      </c>
      <c r="J902" s="69">
        <v>27.49</v>
      </c>
      <c r="K902" s="69">
        <f t="shared" si="44"/>
        <v>0</v>
      </c>
      <c r="L902" s="90">
        <v>0</v>
      </c>
      <c r="M902" s="51"/>
      <c r="N902" s="62" t="s">
        <v>293</v>
      </c>
      <c r="O902" s="52"/>
      <c r="P902" s="52">
        <v>35</v>
      </c>
      <c r="Q902" s="52"/>
      <c r="R902" s="52" t="s">
        <v>294</v>
      </c>
      <c r="S902" s="49" t="s">
        <v>21333</v>
      </c>
      <c r="V902" s="50" t="s">
        <v>14749</v>
      </c>
      <c r="W902" s="50" t="s">
        <v>122</v>
      </c>
      <c r="X902" s="50" t="s">
        <v>14740</v>
      </c>
      <c r="Y902" s="70">
        <v>44340</v>
      </c>
      <c r="Z902" s="53">
        <v>37384</v>
      </c>
    </row>
    <row r="903" spans="1:26" s="49" customFormat="1" x14ac:dyDescent="0.25">
      <c r="A903" s="73">
        <v>650030788</v>
      </c>
      <c r="B903" s="73">
        <f t="shared" si="42"/>
        <v>650030788</v>
      </c>
      <c r="C903" s="73" t="s">
        <v>9462</v>
      </c>
      <c r="D903" s="68">
        <v>1</v>
      </c>
      <c r="E903" s="48">
        <f t="shared" si="43"/>
        <v>75000211</v>
      </c>
      <c r="F903" s="57" t="s">
        <v>120</v>
      </c>
      <c r="G903" s="57" t="s">
        <v>121</v>
      </c>
      <c r="H903" s="51">
        <v>75</v>
      </c>
      <c r="I903" s="51" t="s">
        <v>17309</v>
      </c>
      <c r="J903" s="69">
        <v>27.49</v>
      </c>
      <c r="K903" s="69">
        <f t="shared" si="44"/>
        <v>2061.75</v>
      </c>
      <c r="L903" s="90">
        <v>75</v>
      </c>
      <c r="M903" s="51"/>
      <c r="N903" s="62" t="s">
        <v>295</v>
      </c>
      <c r="O903" s="52"/>
      <c r="P903" s="52">
        <v>27</v>
      </c>
      <c r="Q903" s="52"/>
      <c r="R903" s="52" t="s">
        <v>296</v>
      </c>
      <c r="S903" s="49" t="s">
        <v>21333</v>
      </c>
      <c r="V903" s="50" t="s">
        <v>14749</v>
      </c>
      <c r="W903" s="50" t="s">
        <v>122</v>
      </c>
      <c r="X903" s="50" t="s">
        <v>14740</v>
      </c>
      <c r="Y903" s="70" t="s">
        <v>17320</v>
      </c>
      <c r="Z903" s="53">
        <v>37401</v>
      </c>
    </row>
    <row r="904" spans="1:26" s="49" customFormat="1" ht="30" x14ac:dyDescent="0.25">
      <c r="A904" s="73">
        <v>650031334</v>
      </c>
      <c r="B904" s="73">
        <f t="shared" si="42"/>
        <v>650031334</v>
      </c>
      <c r="C904" s="73" t="s">
        <v>9463</v>
      </c>
      <c r="D904" s="68">
        <v>1</v>
      </c>
      <c r="E904" s="48">
        <f t="shared" si="43"/>
        <v>70983470</v>
      </c>
      <c r="F904" s="57" t="s">
        <v>120</v>
      </c>
      <c r="G904" s="57" t="s">
        <v>121</v>
      </c>
      <c r="H904" s="51">
        <v>50</v>
      </c>
      <c r="I904" s="51" t="s">
        <v>17309</v>
      </c>
      <c r="J904" s="69">
        <v>27.49</v>
      </c>
      <c r="K904" s="69">
        <f t="shared" si="44"/>
        <v>1374.5</v>
      </c>
      <c r="L904" s="90">
        <v>50</v>
      </c>
      <c r="M904" s="51"/>
      <c r="N904" s="62" t="s">
        <v>297</v>
      </c>
      <c r="O904" s="52"/>
      <c r="P904" s="52">
        <v>16</v>
      </c>
      <c r="Q904" s="52"/>
      <c r="R904" s="52" t="s">
        <v>298</v>
      </c>
      <c r="S904" s="49" t="s">
        <v>21333</v>
      </c>
      <c r="V904" s="50" t="s">
        <v>14749</v>
      </c>
      <c r="W904" s="50" t="s">
        <v>122</v>
      </c>
      <c r="X904" s="50" t="s">
        <v>14740</v>
      </c>
      <c r="Y904" s="70" t="s">
        <v>17320</v>
      </c>
      <c r="Z904" s="53">
        <v>37350</v>
      </c>
    </row>
    <row r="905" spans="1:26" s="49" customFormat="1" x14ac:dyDescent="0.25">
      <c r="A905" s="73">
        <v>650032128</v>
      </c>
      <c r="B905" s="73">
        <f t="shared" si="42"/>
        <v>650032128</v>
      </c>
      <c r="C905" s="73" t="s">
        <v>9464</v>
      </c>
      <c r="D905" s="68">
        <v>1</v>
      </c>
      <c r="E905" s="48">
        <f t="shared" si="43"/>
        <v>75000709</v>
      </c>
      <c r="F905" s="57" t="s">
        <v>120</v>
      </c>
      <c r="G905" s="57" t="s">
        <v>121</v>
      </c>
      <c r="H905" s="51">
        <v>400</v>
      </c>
      <c r="I905" s="51" t="s">
        <v>17309</v>
      </c>
      <c r="J905" s="69">
        <v>27.49</v>
      </c>
      <c r="K905" s="69">
        <f t="shared" si="44"/>
        <v>10996</v>
      </c>
      <c r="L905" s="90">
        <v>400</v>
      </c>
      <c r="M905" s="51"/>
      <c r="N905" s="62" t="s">
        <v>299</v>
      </c>
      <c r="O905" s="52"/>
      <c r="P905" s="52">
        <v>40</v>
      </c>
      <c r="Q905" s="52"/>
      <c r="R905" s="52" t="s">
        <v>300</v>
      </c>
      <c r="S905" s="49" t="s">
        <v>21333</v>
      </c>
      <c r="V905" s="50" t="s">
        <v>14749</v>
      </c>
      <c r="W905" s="50" t="s">
        <v>122</v>
      </c>
      <c r="X905" s="50" t="s">
        <v>14740</v>
      </c>
      <c r="Y905" s="70" t="s">
        <v>17320</v>
      </c>
      <c r="Z905" s="53">
        <v>37001</v>
      </c>
    </row>
    <row r="906" spans="1:26" s="49" customFormat="1" x14ac:dyDescent="0.25">
      <c r="A906" s="73">
        <v>650032811</v>
      </c>
      <c r="B906" s="73">
        <f t="shared" si="42"/>
        <v>650032811</v>
      </c>
      <c r="C906" s="73" t="s">
        <v>9465</v>
      </c>
      <c r="D906" s="68">
        <v>1</v>
      </c>
      <c r="E906" s="48">
        <f t="shared" si="43"/>
        <v>70988471</v>
      </c>
      <c r="F906" s="57" t="s">
        <v>120</v>
      </c>
      <c r="G906" s="57" t="s">
        <v>121</v>
      </c>
      <c r="H906" s="51">
        <v>925</v>
      </c>
      <c r="I906" s="51" t="s">
        <v>17309</v>
      </c>
      <c r="J906" s="69">
        <v>27.49</v>
      </c>
      <c r="K906" s="69">
        <f t="shared" si="44"/>
        <v>25428.25</v>
      </c>
      <c r="L906" s="90">
        <v>925</v>
      </c>
      <c r="M906" s="51"/>
      <c r="N906" s="62" t="s">
        <v>301</v>
      </c>
      <c r="O906" s="52" t="s">
        <v>302</v>
      </c>
      <c r="P906" s="52">
        <v>192</v>
      </c>
      <c r="Q906" s="52">
        <v>5</v>
      </c>
      <c r="R906" s="52" t="s">
        <v>303</v>
      </c>
      <c r="S906" s="49" t="s">
        <v>21333</v>
      </c>
      <c r="V906" s="50" t="s">
        <v>14749</v>
      </c>
      <c r="W906" s="50" t="s">
        <v>122</v>
      </c>
      <c r="X906" s="50" t="s">
        <v>14740</v>
      </c>
      <c r="Y906" s="70" t="s">
        <v>17320</v>
      </c>
      <c r="Z906" s="53">
        <v>37371</v>
      </c>
    </row>
    <row r="907" spans="1:26" s="49" customFormat="1" x14ac:dyDescent="0.25">
      <c r="A907" s="73">
        <v>650033060</v>
      </c>
      <c r="B907" s="73">
        <f t="shared" si="42"/>
        <v>650033060</v>
      </c>
      <c r="C907" s="73" t="s">
        <v>9466</v>
      </c>
      <c r="D907" s="68">
        <v>1</v>
      </c>
      <c r="E907" s="48">
        <f t="shared" si="43"/>
        <v>75000661</v>
      </c>
      <c r="F907" s="57" t="s">
        <v>120</v>
      </c>
      <c r="G907" s="57" t="s">
        <v>121</v>
      </c>
      <c r="H907" s="51">
        <v>100</v>
      </c>
      <c r="I907" s="51" t="s">
        <v>17309</v>
      </c>
      <c r="J907" s="69">
        <v>27.49</v>
      </c>
      <c r="K907" s="69">
        <f t="shared" si="44"/>
        <v>2749</v>
      </c>
      <c r="L907" s="90">
        <v>100</v>
      </c>
      <c r="M907" s="51"/>
      <c r="N907" s="62" t="s">
        <v>304</v>
      </c>
      <c r="O907" s="52" t="s">
        <v>60</v>
      </c>
      <c r="P907" s="52">
        <v>63</v>
      </c>
      <c r="Q907" s="52"/>
      <c r="R907" s="52" t="s">
        <v>305</v>
      </c>
      <c r="S907" s="49" t="s">
        <v>21333</v>
      </c>
      <c r="V907" s="50" t="s">
        <v>14749</v>
      </c>
      <c r="W907" s="50" t="s">
        <v>122</v>
      </c>
      <c r="X907" s="50" t="s">
        <v>14740</v>
      </c>
      <c r="Y907" s="70" t="s">
        <v>17320</v>
      </c>
      <c r="Z907" s="53">
        <v>37324</v>
      </c>
    </row>
    <row r="908" spans="1:26" s="49" customFormat="1" x14ac:dyDescent="0.25">
      <c r="A908" s="73">
        <v>650033124</v>
      </c>
      <c r="B908" s="73">
        <f t="shared" si="42"/>
        <v>650033124</v>
      </c>
      <c r="C908" s="73" t="s">
        <v>9467</v>
      </c>
      <c r="D908" s="68">
        <v>1</v>
      </c>
      <c r="E908" s="48">
        <f t="shared" si="43"/>
        <v>75000202</v>
      </c>
      <c r="F908" s="57" t="s">
        <v>120</v>
      </c>
      <c r="G908" s="57" t="s">
        <v>121</v>
      </c>
      <c r="H908" s="51">
        <v>600</v>
      </c>
      <c r="I908" s="51" t="s">
        <v>17309</v>
      </c>
      <c r="J908" s="69">
        <v>27.49</v>
      </c>
      <c r="K908" s="69">
        <f t="shared" si="44"/>
        <v>16494</v>
      </c>
      <c r="L908" s="90">
        <v>600</v>
      </c>
      <c r="M908" s="51"/>
      <c r="N908" s="62" t="s">
        <v>306</v>
      </c>
      <c r="O908" s="52" t="s">
        <v>307</v>
      </c>
      <c r="P908" s="52">
        <v>189</v>
      </c>
      <c r="Q908" s="52"/>
      <c r="R908" s="52" t="s">
        <v>308</v>
      </c>
      <c r="S908" s="49" t="s">
        <v>21333</v>
      </c>
      <c r="V908" s="50" t="s">
        <v>14749</v>
      </c>
      <c r="W908" s="50" t="s">
        <v>122</v>
      </c>
      <c r="X908" s="50" t="s">
        <v>14740</v>
      </c>
      <c r="Y908" s="70" t="s">
        <v>17320</v>
      </c>
      <c r="Z908" s="53">
        <v>37363</v>
      </c>
    </row>
    <row r="909" spans="1:26" s="49" customFormat="1" x14ac:dyDescent="0.25">
      <c r="A909" s="73">
        <v>650035895</v>
      </c>
      <c r="B909" s="73">
        <f t="shared" si="42"/>
        <v>650035895</v>
      </c>
      <c r="C909" s="73" t="s">
        <v>9468</v>
      </c>
      <c r="D909" s="68">
        <v>1</v>
      </c>
      <c r="E909" s="48">
        <f t="shared" si="43"/>
        <v>75000024</v>
      </c>
      <c r="F909" s="57" t="s">
        <v>120</v>
      </c>
      <c r="G909" s="57" t="s">
        <v>121</v>
      </c>
      <c r="H909" s="51">
        <v>0</v>
      </c>
      <c r="I909" s="51" t="s">
        <v>17320</v>
      </c>
      <c r="J909" s="69">
        <v>27.49</v>
      </c>
      <c r="K909" s="69">
        <f t="shared" si="44"/>
        <v>0</v>
      </c>
      <c r="L909" s="90">
        <v>0</v>
      </c>
      <c r="M909" s="51"/>
      <c r="N909" s="62" t="s">
        <v>309</v>
      </c>
      <c r="O909" s="52"/>
      <c r="P909" s="52">
        <v>153</v>
      </c>
      <c r="Q909" s="52"/>
      <c r="R909" s="52" t="s">
        <v>310</v>
      </c>
      <c r="S909" s="49" t="s">
        <v>21333</v>
      </c>
      <c r="V909" s="50" t="s">
        <v>14749</v>
      </c>
      <c r="W909" s="50" t="s">
        <v>122</v>
      </c>
      <c r="X909" s="50" t="s">
        <v>14740</v>
      </c>
      <c r="Y909" s="70">
        <v>44347</v>
      </c>
      <c r="Z909" s="53">
        <v>37351</v>
      </c>
    </row>
    <row r="910" spans="1:26" s="49" customFormat="1" x14ac:dyDescent="0.25">
      <c r="A910" s="73">
        <v>650036042</v>
      </c>
      <c r="B910" s="73">
        <f t="shared" si="42"/>
        <v>650036042</v>
      </c>
      <c r="C910" s="73" t="s">
        <v>9469</v>
      </c>
      <c r="D910" s="68">
        <v>1</v>
      </c>
      <c r="E910" s="48">
        <f t="shared" si="43"/>
        <v>70986177</v>
      </c>
      <c r="F910" s="57" t="s">
        <v>120</v>
      </c>
      <c r="G910" s="57" t="s">
        <v>121</v>
      </c>
      <c r="H910" s="51">
        <v>150</v>
      </c>
      <c r="I910" s="51" t="s">
        <v>17309</v>
      </c>
      <c r="J910" s="69">
        <v>27.49</v>
      </c>
      <c r="K910" s="69">
        <f t="shared" si="44"/>
        <v>4123.5</v>
      </c>
      <c r="L910" s="90">
        <v>150</v>
      </c>
      <c r="M910" s="51"/>
      <c r="N910" s="62" t="s">
        <v>311</v>
      </c>
      <c r="O910" s="52"/>
      <c r="P910" s="52">
        <v>15</v>
      </c>
      <c r="Q910" s="52"/>
      <c r="R910" s="52" t="s">
        <v>312</v>
      </c>
      <c r="S910" s="49" t="s">
        <v>21333</v>
      </c>
      <c r="V910" s="50" t="s">
        <v>14749</v>
      </c>
      <c r="W910" s="50" t="s">
        <v>122</v>
      </c>
      <c r="X910" s="50" t="s">
        <v>14740</v>
      </c>
      <c r="Y910" s="70" t="s">
        <v>17320</v>
      </c>
      <c r="Z910" s="53">
        <v>37006</v>
      </c>
    </row>
    <row r="911" spans="1:26" s="49" customFormat="1" x14ac:dyDescent="0.25">
      <c r="A911" s="73">
        <v>650036140</v>
      </c>
      <c r="B911" s="73">
        <f t="shared" si="42"/>
        <v>650036140</v>
      </c>
      <c r="C911" s="73" t="s">
        <v>9470</v>
      </c>
      <c r="D911" s="68">
        <v>1</v>
      </c>
      <c r="E911" s="48">
        <f t="shared" si="43"/>
        <v>75000369</v>
      </c>
      <c r="F911" s="57" t="s">
        <v>120</v>
      </c>
      <c r="G911" s="57" t="s">
        <v>121</v>
      </c>
      <c r="H911" s="51">
        <v>925</v>
      </c>
      <c r="I911" s="51" t="s">
        <v>17309</v>
      </c>
      <c r="J911" s="69">
        <v>27.49</v>
      </c>
      <c r="K911" s="69">
        <f t="shared" si="44"/>
        <v>25428.25</v>
      </c>
      <c r="L911" s="90">
        <v>925</v>
      </c>
      <c r="M911" s="51"/>
      <c r="N911" s="62" t="s">
        <v>313</v>
      </c>
      <c r="O911" s="52" t="s">
        <v>314</v>
      </c>
      <c r="P911" s="52">
        <v>611</v>
      </c>
      <c r="Q911" s="52">
        <v>14</v>
      </c>
      <c r="R911" s="52" t="s">
        <v>171</v>
      </c>
      <c r="S911" s="49" t="s">
        <v>21333</v>
      </c>
      <c r="V911" s="50" t="s">
        <v>14749</v>
      </c>
      <c r="W911" s="50" t="s">
        <v>122</v>
      </c>
      <c r="X911" s="50" t="s">
        <v>14740</v>
      </c>
      <c r="Y911" s="70" t="s">
        <v>17320</v>
      </c>
      <c r="Z911" s="53">
        <v>37372</v>
      </c>
    </row>
    <row r="912" spans="1:26" s="49" customFormat="1" x14ac:dyDescent="0.25">
      <c r="A912" s="73">
        <v>650038151</v>
      </c>
      <c r="B912" s="73">
        <f t="shared" si="42"/>
        <v>650038151</v>
      </c>
      <c r="C912" s="73" t="s">
        <v>9471</v>
      </c>
      <c r="D912" s="68">
        <v>1</v>
      </c>
      <c r="E912" s="48">
        <f t="shared" si="43"/>
        <v>70991189</v>
      </c>
      <c r="F912" s="57" t="s">
        <v>120</v>
      </c>
      <c r="G912" s="57" t="s">
        <v>121</v>
      </c>
      <c r="H912" s="51">
        <v>75</v>
      </c>
      <c r="I912" s="51" t="s">
        <v>17309</v>
      </c>
      <c r="J912" s="69">
        <v>27.49</v>
      </c>
      <c r="K912" s="69">
        <f t="shared" si="44"/>
        <v>2061.75</v>
      </c>
      <c r="L912" s="90">
        <v>75</v>
      </c>
      <c r="M912" s="51"/>
      <c r="N912" s="62" t="s">
        <v>315</v>
      </c>
      <c r="O912" s="52"/>
      <c r="P912" s="52">
        <v>8</v>
      </c>
      <c r="Q912" s="52"/>
      <c r="R912" s="52" t="s">
        <v>316</v>
      </c>
      <c r="S912" s="49" t="s">
        <v>21333</v>
      </c>
      <c r="V912" s="50" t="s">
        <v>14749</v>
      </c>
      <c r="W912" s="50" t="s">
        <v>122</v>
      </c>
      <c r="X912" s="50" t="s">
        <v>14740</v>
      </c>
      <c r="Y912" s="70" t="s">
        <v>17320</v>
      </c>
      <c r="Z912" s="53">
        <v>37348</v>
      </c>
    </row>
    <row r="913" spans="1:26" s="49" customFormat="1" x14ac:dyDescent="0.25">
      <c r="A913" s="73">
        <v>650043898</v>
      </c>
      <c r="B913" s="73">
        <f t="shared" si="42"/>
        <v>650043898</v>
      </c>
      <c r="C913" s="73" t="s">
        <v>9472</v>
      </c>
      <c r="D913" s="68">
        <v>1</v>
      </c>
      <c r="E913" s="48">
        <f t="shared" si="43"/>
        <v>75000695</v>
      </c>
      <c r="F913" s="57" t="s">
        <v>120</v>
      </c>
      <c r="G913" s="57" t="s">
        <v>121</v>
      </c>
      <c r="H913" s="51">
        <v>0</v>
      </c>
      <c r="I913" s="51" t="s">
        <v>17309</v>
      </c>
      <c r="J913" s="69">
        <v>27.49</v>
      </c>
      <c r="K913" s="69">
        <f t="shared" si="44"/>
        <v>0</v>
      </c>
      <c r="L913" s="90">
        <v>50</v>
      </c>
      <c r="M913" s="51">
        <v>50</v>
      </c>
      <c r="N913" s="62" t="s">
        <v>317</v>
      </c>
      <c r="O913" s="52"/>
      <c r="P913" s="52">
        <v>41</v>
      </c>
      <c r="Q913" s="52"/>
      <c r="R913" s="52" t="s">
        <v>318</v>
      </c>
      <c r="S913" s="49" t="s">
        <v>21333</v>
      </c>
      <c r="V913" s="50" t="s">
        <v>14749</v>
      </c>
      <c r="W913" s="50" t="s">
        <v>122</v>
      </c>
      <c r="X913" s="50" t="s">
        <v>14740</v>
      </c>
      <c r="Y913" s="70" t="s">
        <v>17320</v>
      </c>
      <c r="Z913" s="53">
        <v>37341</v>
      </c>
    </row>
    <row r="914" spans="1:26" s="49" customFormat="1" x14ac:dyDescent="0.25">
      <c r="A914" s="73">
        <v>650056272</v>
      </c>
      <c r="B914" s="73">
        <f t="shared" si="42"/>
        <v>650056272</v>
      </c>
      <c r="C914" s="73" t="s">
        <v>9473</v>
      </c>
      <c r="D914" s="68">
        <v>1</v>
      </c>
      <c r="E914" s="48">
        <f t="shared" si="43"/>
        <v>71002553</v>
      </c>
      <c r="F914" s="57" t="s">
        <v>120</v>
      </c>
      <c r="G914" s="57" t="s">
        <v>121</v>
      </c>
      <c r="H914" s="51">
        <v>100</v>
      </c>
      <c r="I914" s="51" t="s">
        <v>17309</v>
      </c>
      <c r="J914" s="69">
        <v>27.49</v>
      </c>
      <c r="K914" s="69">
        <f t="shared" si="44"/>
        <v>2749</v>
      </c>
      <c r="L914" s="90">
        <v>100</v>
      </c>
      <c r="M914" s="51"/>
      <c r="N914" s="62" t="s">
        <v>320</v>
      </c>
      <c r="O914" s="52" t="s">
        <v>314</v>
      </c>
      <c r="P914" s="52">
        <v>166</v>
      </c>
      <c r="Q914" s="52"/>
      <c r="R914" s="52" t="s">
        <v>321</v>
      </c>
      <c r="S914" s="49" t="s">
        <v>21333</v>
      </c>
      <c r="V914" s="50" t="s">
        <v>14749</v>
      </c>
      <c r="W914" s="50" t="s">
        <v>122</v>
      </c>
      <c r="X914" s="50" t="s">
        <v>14740</v>
      </c>
      <c r="Y914" s="70" t="s">
        <v>17320</v>
      </c>
      <c r="Z914" s="53">
        <v>37373</v>
      </c>
    </row>
    <row r="915" spans="1:26" s="49" customFormat="1" x14ac:dyDescent="0.25">
      <c r="A915" s="73">
        <v>663103266</v>
      </c>
      <c r="B915" s="73">
        <f t="shared" si="42"/>
        <v>663103266</v>
      </c>
      <c r="C915" s="73" t="s">
        <v>9474</v>
      </c>
      <c r="D915" s="68">
        <v>1</v>
      </c>
      <c r="E915" s="48">
        <f t="shared" si="43"/>
        <v>75107970</v>
      </c>
      <c r="F915" s="57" t="s">
        <v>120</v>
      </c>
      <c r="G915" s="57" t="s">
        <v>121</v>
      </c>
      <c r="H915" s="51">
        <v>25</v>
      </c>
      <c r="I915" s="51" t="s">
        <v>17309</v>
      </c>
      <c r="J915" s="69">
        <v>27.49</v>
      </c>
      <c r="K915" s="69">
        <f t="shared" si="44"/>
        <v>687.25</v>
      </c>
      <c r="L915" s="90">
        <v>25</v>
      </c>
      <c r="M915" s="51"/>
      <c r="N915" s="62" t="s">
        <v>322</v>
      </c>
      <c r="O915" s="52"/>
      <c r="P915" s="52">
        <v>103</v>
      </c>
      <c r="Q915" s="52"/>
      <c r="R915" s="52" t="s">
        <v>108</v>
      </c>
      <c r="S915" s="49" t="s">
        <v>21333</v>
      </c>
      <c r="V915" s="50" t="s">
        <v>14749</v>
      </c>
      <c r="W915" s="50" t="s">
        <v>122</v>
      </c>
      <c r="X915" s="50" t="s">
        <v>14740</v>
      </c>
      <c r="Y915" s="70" t="s">
        <v>17320</v>
      </c>
      <c r="Z915" s="53">
        <v>37384</v>
      </c>
    </row>
    <row r="916" spans="1:26" s="49" customFormat="1" x14ac:dyDescent="0.25">
      <c r="A916" s="73">
        <v>651023599</v>
      </c>
      <c r="B916" s="73">
        <f t="shared" si="42"/>
        <v>651023599</v>
      </c>
      <c r="C916" s="73" t="s">
        <v>9403</v>
      </c>
      <c r="D916" s="68">
        <v>1</v>
      </c>
      <c r="E916" s="48">
        <f t="shared" si="43"/>
        <v>75050111</v>
      </c>
      <c r="F916" s="57" t="s">
        <v>120</v>
      </c>
      <c r="G916" s="57" t="s">
        <v>121</v>
      </c>
      <c r="H916" s="51">
        <v>400</v>
      </c>
      <c r="I916" s="51" t="s">
        <v>17309</v>
      </c>
      <c r="J916" s="69">
        <v>27.49</v>
      </c>
      <c r="K916" s="69">
        <f t="shared" si="44"/>
        <v>10996</v>
      </c>
      <c r="L916" s="90">
        <v>400</v>
      </c>
      <c r="M916" s="51"/>
      <c r="N916" s="62" t="s">
        <v>169</v>
      </c>
      <c r="O916" s="52" t="s">
        <v>170</v>
      </c>
      <c r="P916" s="52">
        <v>3</v>
      </c>
      <c r="Q916" s="52">
        <v>93</v>
      </c>
      <c r="R916" s="52" t="s">
        <v>171</v>
      </c>
      <c r="S916" s="49" t="s">
        <v>21333</v>
      </c>
      <c r="V916" s="50" t="s">
        <v>14747</v>
      </c>
      <c r="W916" s="50" t="s">
        <v>122</v>
      </c>
      <c r="X916" s="50" t="s">
        <v>14738</v>
      </c>
      <c r="Y916" s="70" t="s">
        <v>17320</v>
      </c>
      <c r="Z916" s="53">
        <v>37372</v>
      </c>
    </row>
    <row r="917" spans="1:26" s="49" customFormat="1" ht="30" x14ac:dyDescent="0.25">
      <c r="A917" s="73">
        <v>651040621</v>
      </c>
      <c r="B917" s="73">
        <f t="shared" si="42"/>
        <v>651040621</v>
      </c>
      <c r="C917" s="73" t="s">
        <v>9404</v>
      </c>
      <c r="D917" s="68">
        <v>1</v>
      </c>
      <c r="E917" s="48">
        <f t="shared" si="43"/>
        <v>28068769</v>
      </c>
      <c r="F917" s="57" t="s">
        <v>120</v>
      </c>
      <c r="G917" s="57" t="s">
        <v>121</v>
      </c>
      <c r="H917" s="51">
        <v>525</v>
      </c>
      <c r="I917" s="51" t="s">
        <v>17309</v>
      </c>
      <c r="J917" s="69">
        <v>27.49</v>
      </c>
      <c r="K917" s="69">
        <f t="shared" si="44"/>
        <v>14432.25</v>
      </c>
      <c r="L917" s="90">
        <v>525</v>
      </c>
      <c r="M917" s="51"/>
      <c r="N917" s="62" t="s">
        <v>172</v>
      </c>
      <c r="O917" s="52" t="s">
        <v>173</v>
      </c>
      <c r="P917" s="52">
        <v>1347</v>
      </c>
      <c r="Q917" s="52">
        <v>23</v>
      </c>
      <c r="R917" s="52" t="s">
        <v>122</v>
      </c>
      <c r="S917" s="49" t="s">
        <v>21334</v>
      </c>
      <c r="V917" s="50" t="s">
        <v>14747</v>
      </c>
      <c r="W917" s="50" t="s">
        <v>122</v>
      </c>
      <c r="X917" s="50" t="s">
        <v>14742</v>
      </c>
      <c r="Y917" s="70" t="s">
        <v>17320</v>
      </c>
      <c r="Z917" s="53">
        <v>37005</v>
      </c>
    </row>
    <row r="918" spans="1:26" s="49" customFormat="1" x14ac:dyDescent="0.25">
      <c r="A918" s="73">
        <v>663000173</v>
      </c>
      <c r="B918" s="73">
        <f t="shared" si="42"/>
        <v>663000173</v>
      </c>
      <c r="C918" s="73" t="s">
        <v>9475</v>
      </c>
      <c r="D918" s="68">
        <v>1</v>
      </c>
      <c r="E918" s="48">
        <f t="shared" si="43"/>
        <v>75000181</v>
      </c>
      <c r="F918" s="57" t="s">
        <v>120</v>
      </c>
      <c r="G918" s="57" t="s">
        <v>121</v>
      </c>
      <c r="H918" s="51">
        <v>50</v>
      </c>
      <c r="I918" s="51" t="s">
        <v>17309</v>
      </c>
      <c r="J918" s="69">
        <v>27.49</v>
      </c>
      <c r="K918" s="69">
        <f t="shared" si="44"/>
        <v>1374.5</v>
      </c>
      <c r="L918" s="90">
        <v>50</v>
      </c>
      <c r="M918" s="51"/>
      <c r="N918" s="62" t="s">
        <v>323</v>
      </c>
      <c r="O918" s="52" t="s">
        <v>17</v>
      </c>
      <c r="P918" s="52">
        <v>527</v>
      </c>
      <c r="Q918" s="52"/>
      <c r="R918" s="52" t="s">
        <v>162</v>
      </c>
      <c r="S918" s="49" t="s">
        <v>21333</v>
      </c>
      <c r="V918" s="50" t="s">
        <v>14749</v>
      </c>
      <c r="W918" s="50" t="s">
        <v>122</v>
      </c>
      <c r="X918" s="50" t="s">
        <v>14740</v>
      </c>
      <c r="Y918" s="70" t="s">
        <v>17320</v>
      </c>
      <c r="Z918" s="53">
        <v>37341</v>
      </c>
    </row>
    <row r="919" spans="1:26" s="49" customFormat="1" ht="30" x14ac:dyDescent="0.25">
      <c r="A919" s="73">
        <v>691000450</v>
      </c>
      <c r="B919" s="73">
        <f t="shared" si="42"/>
        <v>691000450</v>
      </c>
      <c r="C919" s="73" t="s">
        <v>9405</v>
      </c>
      <c r="D919" s="68">
        <v>1</v>
      </c>
      <c r="E919" s="48">
        <f t="shared" si="43"/>
        <v>28086830</v>
      </c>
      <c r="F919" s="57" t="s">
        <v>120</v>
      </c>
      <c r="G919" s="57" t="s">
        <v>121</v>
      </c>
      <c r="H919" s="51">
        <v>50</v>
      </c>
      <c r="I919" s="51" t="s">
        <v>17309</v>
      </c>
      <c r="J919" s="69">
        <v>27.49</v>
      </c>
      <c r="K919" s="69">
        <f t="shared" si="44"/>
        <v>1374.5</v>
      </c>
      <c r="L919" s="90">
        <v>50</v>
      </c>
      <c r="M919" s="51"/>
      <c r="N919" s="62" t="s">
        <v>174</v>
      </c>
      <c r="O919" s="52" t="s">
        <v>175</v>
      </c>
      <c r="P919" s="52">
        <v>198</v>
      </c>
      <c r="Q919" s="52">
        <v>13</v>
      </c>
      <c r="R919" s="52" t="s">
        <v>122</v>
      </c>
      <c r="S919" s="49" t="s">
        <v>21334</v>
      </c>
      <c r="V919" s="50" t="s">
        <v>14747</v>
      </c>
      <c r="W919" s="50" t="s">
        <v>122</v>
      </c>
      <c r="X919" s="50" t="s">
        <v>14742</v>
      </c>
      <c r="Y919" s="70" t="s">
        <v>17320</v>
      </c>
      <c r="Z919" s="53">
        <v>37001</v>
      </c>
    </row>
    <row r="920" spans="1:26" s="49" customFormat="1" x14ac:dyDescent="0.25">
      <c r="A920" s="73">
        <v>691003734</v>
      </c>
      <c r="B920" s="73">
        <f t="shared" si="42"/>
        <v>691003734</v>
      </c>
      <c r="C920" s="73" t="s">
        <v>9406</v>
      </c>
      <c r="D920" s="68">
        <v>1</v>
      </c>
      <c r="E920" s="48">
        <f t="shared" si="43"/>
        <v>28133447</v>
      </c>
      <c r="F920" s="57" t="s">
        <v>120</v>
      </c>
      <c r="G920" s="57" t="s">
        <v>121</v>
      </c>
      <c r="H920" s="51">
        <v>125</v>
      </c>
      <c r="I920" s="51" t="s">
        <v>17309</v>
      </c>
      <c r="J920" s="69">
        <v>27.49</v>
      </c>
      <c r="K920" s="69">
        <f t="shared" si="44"/>
        <v>3436.25</v>
      </c>
      <c r="L920" s="90">
        <v>125</v>
      </c>
      <c r="M920" s="51"/>
      <c r="N920" s="62" t="s">
        <v>176</v>
      </c>
      <c r="O920" s="52" t="s">
        <v>177</v>
      </c>
      <c r="P920" s="52">
        <v>752</v>
      </c>
      <c r="Q920" s="52">
        <v>74</v>
      </c>
      <c r="R920" s="52" t="s">
        <v>122</v>
      </c>
      <c r="S920" s="49" t="s">
        <v>21334</v>
      </c>
      <c r="V920" s="50" t="s">
        <v>14747</v>
      </c>
      <c r="W920" s="50" t="s">
        <v>122</v>
      </c>
      <c r="X920" s="50" t="s">
        <v>14742</v>
      </c>
      <c r="Y920" s="70" t="s">
        <v>17320</v>
      </c>
      <c r="Z920" s="53">
        <v>37001</v>
      </c>
    </row>
    <row r="921" spans="1:26" s="49" customFormat="1" x14ac:dyDescent="0.25">
      <c r="A921" s="73">
        <v>691005885</v>
      </c>
      <c r="B921" s="73">
        <f t="shared" si="42"/>
        <v>691005885</v>
      </c>
      <c r="C921" s="73" t="s">
        <v>9407</v>
      </c>
      <c r="D921" s="68">
        <v>1</v>
      </c>
      <c r="E921" s="48">
        <f t="shared" si="43"/>
        <v>28431600</v>
      </c>
      <c r="F921" s="57" t="s">
        <v>120</v>
      </c>
      <c r="G921" s="57" t="s">
        <v>121</v>
      </c>
      <c r="H921" s="51">
        <v>25</v>
      </c>
      <c r="I921" s="51" t="s">
        <v>17309</v>
      </c>
      <c r="J921" s="69">
        <v>27.49</v>
      </c>
      <c r="K921" s="69">
        <f t="shared" si="44"/>
        <v>687.25</v>
      </c>
      <c r="L921" s="90">
        <v>25</v>
      </c>
      <c r="M921" s="51"/>
      <c r="N921" s="62" t="s">
        <v>178</v>
      </c>
      <c r="O921" s="52" t="s">
        <v>179</v>
      </c>
      <c r="P921" s="52">
        <v>1735</v>
      </c>
      <c r="Q921" s="52">
        <v>2</v>
      </c>
      <c r="R921" s="52" t="s">
        <v>122</v>
      </c>
      <c r="S921" s="49" t="s">
        <v>21334</v>
      </c>
      <c r="V921" s="50" t="s">
        <v>14747</v>
      </c>
      <c r="W921" s="50" t="s">
        <v>122</v>
      </c>
      <c r="X921" s="50" t="s">
        <v>14742</v>
      </c>
      <c r="Y921" s="70" t="s">
        <v>17320</v>
      </c>
      <c r="Z921" s="53">
        <v>37001</v>
      </c>
    </row>
    <row r="922" spans="1:26" s="49" customFormat="1" ht="30" x14ac:dyDescent="0.25">
      <c r="A922" s="73">
        <v>691007144</v>
      </c>
      <c r="B922" s="73">
        <f t="shared" si="42"/>
        <v>691007144</v>
      </c>
      <c r="C922" s="73" t="s">
        <v>9408</v>
      </c>
      <c r="D922" s="68">
        <v>1</v>
      </c>
      <c r="E922" s="48">
        <f t="shared" si="43"/>
        <v>3276759</v>
      </c>
      <c r="F922" s="57" t="s">
        <v>120</v>
      </c>
      <c r="G922" s="57" t="s">
        <v>121</v>
      </c>
      <c r="H922" s="51">
        <v>25</v>
      </c>
      <c r="I922" s="51" t="s">
        <v>17309</v>
      </c>
      <c r="J922" s="69">
        <v>27.49</v>
      </c>
      <c r="K922" s="69">
        <f t="shared" si="44"/>
        <v>687.25</v>
      </c>
      <c r="L922" s="90">
        <v>25</v>
      </c>
      <c r="M922" s="51"/>
      <c r="N922" s="62" t="s">
        <v>181</v>
      </c>
      <c r="O922" s="52" t="s">
        <v>182</v>
      </c>
      <c r="P922" s="52">
        <v>517</v>
      </c>
      <c r="Q922" s="52">
        <v>10</v>
      </c>
      <c r="R922" s="52" t="s">
        <v>122</v>
      </c>
      <c r="S922" s="49" t="s">
        <v>21334</v>
      </c>
      <c r="V922" s="50" t="s">
        <v>14747</v>
      </c>
      <c r="W922" s="50" t="s">
        <v>122</v>
      </c>
      <c r="X922" s="50" t="s">
        <v>14742</v>
      </c>
      <c r="Y922" s="70" t="s">
        <v>17320</v>
      </c>
      <c r="Z922" s="53">
        <v>37001</v>
      </c>
    </row>
    <row r="923" spans="1:26" s="49" customFormat="1" x14ac:dyDescent="0.25">
      <c r="A923" s="73">
        <v>691007241</v>
      </c>
      <c r="B923" s="73">
        <f t="shared" si="42"/>
        <v>691007241</v>
      </c>
      <c r="C923" s="73" t="s">
        <v>9409</v>
      </c>
      <c r="D923" s="68">
        <v>1</v>
      </c>
      <c r="E923" s="48">
        <f t="shared" si="43"/>
        <v>71294783</v>
      </c>
      <c r="F923" s="57" t="s">
        <v>120</v>
      </c>
      <c r="G923" s="57" t="s">
        <v>121</v>
      </c>
      <c r="H923" s="51">
        <v>25</v>
      </c>
      <c r="I923" s="51" t="s">
        <v>17309</v>
      </c>
      <c r="J923" s="69">
        <v>27.49</v>
      </c>
      <c r="K923" s="69">
        <f t="shared" si="44"/>
        <v>687.25</v>
      </c>
      <c r="L923" s="90">
        <v>25</v>
      </c>
      <c r="M923" s="51"/>
      <c r="N923" s="62" t="s">
        <v>183</v>
      </c>
      <c r="O923" s="52" t="s">
        <v>74</v>
      </c>
      <c r="P923" s="52">
        <v>592</v>
      </c>
      <c r="Q923" s="52">
        <v>2</v>
      </c>
      <c r="R923" s="52" t="s">
        <v>122</v>
      </c>
      <c r="S923" s="49" t="s">
        <v>21333</v>
      </c>
      <c r="V923" s="50" t="s">
        <v>14747</v>
      </c>
      <c r="W923" s="50" t="s">
        <v>122</v>
      </c>
      <c r="X923" s="50" t="s">
        <v>14738</v>
      </c>
      <c r="Y923" s="70" t="s">
        <v>17320</v>
      </c>
      <c r="Z923" s="53">
        <v>37001</v>
      </c>
    </row>
    <row r="924" spans="1:26" s="49" customFormat="1" x14ac:dyDescent="0.25">
      <c r="A924" s="73">
        <v>691008710</v>
      </c>
      <c r="B924" s="73">
        <f t="shared" si="42"/>
        <v>691008710</v>
      </c>
      <c r="C924" s="73" t="s">
        <v>9410</v>
      </c>
      <c r="D924" s="68">
        <v>1</v>
      </c>
      <c r="E924" s="48">
        <f t="shared" si="43"/>
        <v>3742725</v>
      </c>
      <c r="F924" s="57" t="s">
        <v>120</v>
      </c>
      <c r="G924" s="57" t="s">
        <v>121</v>
      </c>
      <c r="H924" s="51">
        <v>50</v>
      </c>
      <c r="I924" s="51" t="s">
        <v>17309</v>
      </c>
      <c r="J924" s="69">
        <v>27.49</v>
      </c>
      <c r="K924" s="69">
        <f t="shared" si="44"/>
        <v>1374.5</v>
      </c>
      <c r="L924" s="90">
        <v>50</v>
      </c>
      <c r="M924" s="51"/>
      <c r="N924" s="62" t="s">
        <v>184</v>
      </c>
      <c r="O924" s="52" t="s">
        <v>185</v>
      </c>
      <c r="P924" s="52">
        <v>1811</v>
      </c>
      <c r="Q924" s="52">
        <v>40</v>
      </c>
      <c r="R924" s="52" t="s">
        <v>122</v>
      </c>
      <c r="S924" s="49" t="s">
        <v>21334</v>
      </c>
      <c r="V924" s="50" t="s">
        <v>14747</v>
      </c>
      <c r="W924" s="50" t="s">
        <v>122</v>
      </c>
      <c r="X924" s="50" t="s">
        <v>14742</v>
      </c>
      <c r="Y924" s="70" t="s">
        <v>17320</v>
      </c>
      <c r="Z924" s="53">
        <v>37005</v>
      </c>
    </row>
    <row r="925" spans="1:26" s="49" customFormat="1" ht="30" x14ac:dyDescent="0.25">
      <c r="A925" s="73">
        <v>691008957</v>
      </c>
      <c r="B925" s="73">
        <f t="shared" si="42"/>
        <v>691008957</v>
      </c>
      <c r="C925" s="73" t="s">
        <v>9476</v>
      </c>
      <c r="D925" s="68">
        <v>1</v>
      </c>
      <c r="E925" s="48">
        <f t="shared" si="43"/>
        <v>4677773</v>
      </c>
      <c r="F925" s="57" t="s">
        <v>120</v>
      </c>
      <c r="G925" s="57" t="s">
        <v>121</v>
      </c>
      <c r="H925" s="51">
        <v>0</v>
      </c>
      <c r="I925" s="51" t="s">
        <v>17320</v>
      </c>
      <c r="J925" s="69">
        <v>27.49</v>
      </c>
      <c r="K925" s="69">
        <f t="shared" si="44"/>
        <v>0</v>
      </c>
      <c r="L925" s="90">
        <v>0</v>
      </c>
      <c r="M925" s="51"/>
      <c r="N925" s="62" t="s">
        <v>324</v>
      </c>
      <c r="O925" s="52" t="s">
        <v>135</v>
      </c>
      <c r="P925" s="52">
        <v>1138</v>
      </c>
      <c r="Q925" s="52">
        <v>46</v>
      </c>
      <c r="R925" s="52" t="s">
        <v>122</v>
      </c>
      <c r="S925" s="49" t="s">
        <v>21333</v>
      </c>
      <c r="V925" s="50" t="s">
        <v>14749</v>
      </c>
      <c r="W925" s="50" t="s">
        <v>122</v>
      </c>
      <c r="X925" s="50" t="s">
        <v>14740</v>
      </c>
      <c r="Y925" s="70">
        <v>44340</v>
      </c>
      <c r="Z925" s="53">
        <v>37005</v>
      </c>
    </row>
    <row r="926" spans="1:26" s="49" customFormat="1" x14ac:dyDescent="0.25">
      <c r="A926" s="73">
        <v>691008965</v>
      </c>
      <c r="B926" s="73">
        <f t="shared" si="42"/>
        <v>691008965</v>
      </c>
      <c r="C926" s="73" t="s">
        <v>9477</v>
      </c>
      <c r="D926" s="68">
        <v>1</v>
      </c>
      <c r="E926" s="48">
        <f t="shared" si="43"/>
        <v>4677722</v>
      </c>
      <c r="F926" s="57" t="s">
        <v>120</v>
      </c>
      <c r="G926" s="57" t="s">
        <v>121</v>
      </c>
      <c r="H926" s="51">
        <v>500</v>
      </c>
      <c r="I926" s="51" t="s">
        <v>17309</v>
      </c>
      <c r="J926" s="69">
        <v>27.49</v>
      </c>
      <c r="K926" s="69">
        <f t="shared" si="44"/>
        <v>13745</v>
      </c>
      <c r="L926" s="90">
        <v>500</v>
      </c>
      <c r="M926" s="51"/>
      <c r="N926" s="62" t="s">
        <v>325</v>
      </c>
      <c r="O926" s="52" t="s">
        <v>314</v>
      </c>
      <c r="P926" s="52">
        <v>1871</v>
      </c>
      <c r="Q926" s="52">
        <v>5</v>
      </c>
      <c r="R926" s="52" t="s">
        <v>122</v>
      </c>
      <c r="S926" s="49" t="s">
        <v>21333</v>
      </c>
      <c r="V926" s="50" t="s">
        <v>14749</v>
      </c>
      <c r="W926" s="50" t="s">
        <v>122</v>
      </c>
      <c r="X926" s="50" t="s">
        <v>14740</v>
      </c>
      <c r="Y926" s="70" t="s">
        <v>17320</v>
      </c>
      <c r="Z926" s="53">
        <v>37001</v>
      </c>
    </row>
    <row r="927" spans="1:26" s="49" customFormat="1" ht="30" x14ac:dyDescent="0.25">
      <c r="A927" s="73">
        <v>691010951</v>
      </c>
      <c r="B927" s="73">
        <f t="shared" si="42"/>
        <v>691010951</v>
      </c>
      <c r="C927" s="73" t="s">
        <v>9411</v>
      </c>
      <c r="D927" s="68">
        <v>1</v>
      </c>
      <c r="E927" s="48">
        <f t="shared" si="43"/>
        <v>22612220</v>
      </c>
      <c r="F927" s="57" t="s">
        <v>120</v>
      </c>
      <c r="G927" s="57" t="s">
        <v>121</v>
      </c>
      <c r="H927" s="51">
        <v>75</v>
      </c>
      <c r="I927" s="51" t="s">
        <v>17309</v>
      </c>
      <c r="J927" s="69">
        <v>27.49</v>
      </c>
      <c r="K927" s="69">
        <f t="shared" si="44"/>
        <v>2061.75</v>
      </c>
      <c r="L927" s="90">
        <v>75</v>
      </c>
      <c r="M927" s="51"/>
      <c r="N927" s="62" t="s">
        <v>186</v>
      </c>
      <c r="O927" s="52" t="s">
        <v>187</v>
      </c>
      <c r="P927" s="52">
        <v>2696</v>
      </c>
      <c r="Q927" s="52">
        <v>20</v>
      </c>
      <c r="R927" s="52" t="s">
        <v>122</v>
      </c>
      <c r="S927" s="49" t="s">
        <v>21334</v>
      </c>
      <c r="V927" s="50" t="s">
        <v>14747</v>
      </c>
      <c r="W927" s="50" t="s">
        <v>122</v>
      </c>
      <c r="X927" s="50" t="s">
        <v>14742</v>
      </c>
      <c r="Y927" s="70" t="s">
        <v>17320</v>
      </c>
      <c r="Z927" s="53">
        <v>37001</v>
      </c>
    </row>
    <row r="928" spans="1:26" s="49" customFormat="1" x14ac:dyDescent="0.25">
      <c r="A928" s="73">
        <v>691012652</v>
      </c>
      <c r="B928" s="73">
        <f t="shared" si="42"/>
        <v>691012652</v>
      </c>
      <c r="C928" s="73" t="s">
        <v>9478</v>
      </c>
      <c r="D928" s="68">
        <v>1</v>
      </c>
      <c r="E928" s="48">
        <f t="shared" si="43"/>
        <v>7309309</v>
      </c>
      <c r="F928" s="57" t="s">
        <v>120</v>
      </c>
      <c r="G928" s="57" t="s">
        <v>121</v>
      </c>
      <c r="H928" s="51">
        <v>325</v>
      </c>
      <c r="I928" s="51" t="s">
        <v>17309</v>
      </c>
      <c r="J928" s="69">
        <v>27.49</v>
      </c>
      <c r="K928" s="69">
        <f t="shared" si="44"/>
        <v>8934.25</v>
      </c>
      <c r="L928" s="90">
        <v>325</v>
      </c>
      <c r="M928" s="51"/>
      <c r="N928" s="62" t="s">
        <v>326</v>
      </c>
      <c r="O928" s="52"/>
      <c r="P928" s="52">
        <v>13</v>
      </c>
      <c r="Q928" s="52"/>
      <c r="R928" s="52" t="s">
        <v>327</v>
      </c>
      <c r="S928" s="49" t="s">
        <v>21334</v>
      </c>
      <c r="V928" s="50" t="s">
        <v>14749</v>
      </c>
      <c r="W928" s="50" t="s">
        <v>122</v>
      </c>
      <c r="X928" s="50" t="s">
        <v>14740</v>
      </c>
      <c r="Y928" s="70" t="s">
        <v>17320</v>
      </c>
      <c r="Z928" s="53">
        <v>37341</v>
      </c>
    </row>
    <row r="929" spans="1:26" s="49" customFormat="1" x14ac:dyDescent="0.25">
      <c r="A929" s="73">
        <v>691013446</v>
      </c>
      <c r="B929" s="73">
        <f t="shared" si="42"/>
        <v>691013446</v>
      </c>
      <c r="C929" s="73" t="s">
        <v>9412</v>
      </c>
      <c r="D929" s="68">
        <v>1</v>
      </c>
      <c r="E929" s="48">
        <f t="shared" si="43"/>
        <v>8393800</v>
      </c>
      <c r="F929" s="57" t="s">
        <v>120</v>
      </c>
      <c r="G929" s="57" t="s">
        <v>121</v>
      </c>
      <c r="H929" s="51">
        <v>0</v>
      </c>
      <c r="I929" s="51" t="s">
        <v>17320</v>
      </c>
      <c r="J929" s="69">
        <v>27.49</v>
      </c>
      <c r="K929" s="69">
        <f t="shared" si="44"/>
        <v>0</v>
      </c>
      <c r="L929" s="90">
        <v>0</v>
      </c>
      <c r="M929" s="51"/>
      <c r="N929" s="62" t="s">
        <v>188</v>
      </c>
      <c r="O929" s="52" t="s">
        <v>189</v>
      </c>
      <c r="P929" s="52">
        <v>1215</v>
      </c>
      <c r="Q929" s="52">
        <v>3</v>
      </c>
      <c r="R929" s="52" t="s">
        <v>122</v>
      </c>
      <c r="S929" s="49" t="s">
        <v>21334</v>
      </c>
      <c r="V929" s="50" t="s">
        <v>14747</v>
      </c>
      <c r="W929" s="50" t="s">
        <v>122</v>
      </c>
      <c r="X929" s="50" t="s">
        <v>14742</v>
      </c>
      <c r="Y929" s="70">
        <v>44326</v>
      </c>
      <c r="Z929" s="53">
        <v>37004</v>
      </c>
    </row>
    <row r="930" spans="1:26" s="49" customFormat="1" ht="30" x14ac:dyDescent="0.25">
      <c r="A930" s="73">
        <v>600022234</v>
      </c>
      <c r="B930" s="73">
        <f t="shared" si="42"/>
        <v>600022234</v>
      </c>
      <c r="C930" s="73" t="s">
        <v>14759</v>
      </c>
      <c r="D930" s="68">
        <v>1</v>
      </c>
      <c r="E930" s="48">
        <f t="shared" si="43"/>
        <v>60075961</v>
      </c>
      <c r="F930" s="57" t="s">
        <v>120</v>
      </c>
      <c r="G930" s="57" t="s">
        <v>121</v>
      </c>
      <c r="H930" s="51">
        <v>250</v>
      </c>
      <c r="I930" s="51" t="s">
        <v>17309</v>
      </c>
      <c r="J930" s="69">
        <v>27.49</v>
      </c>
      <c r="K930" s="69">
        <f t="shared" si="44"/>
        <v>6872.5</v>
      </c>
      <c r="L930" s="90">
        <v>250</v>
      </c>
      <c r="M930" s="51"/>
      <c r="N930" s="62" t="s">
        <v>14760</v>
      </c>
      <c r="O930" s="52" t="s">
        <v>1586</v>
      </c>
      <c r="P930" s="52">
        <v>1812</v>
      </c>
      <c r="Q930" s="52">
        <v>1</v>
      </c>
      <c r="R930" s="52" t="s">
        <v>122</v>
      </c>
      <c r="S930" s="49" t="s">
        <v>21333</v>
      </c>
      <c r="V930" s="50" t="s">
        <v>14745</v>
      </c>
      <c r="W930" s="50" t="s">
        <v>122</v>
      </c>
      <c r="X930" s="50" t="s">
        <v>14746</v>
      </c>
      <c r="Y930" s="70" t="s">
        <v>17320</v>
      </c>
      <c r="Z930" s="53">
        <v>37001</v>
      </c>
    </row>
    <row r="931" spans="1:26" s="49" customFormat="1" ht="30" x14ac:dyDescent="0.25">
      <c r="A931" s="73">
        <v>600028062</v>
      </c>
      <c r="B931" s="73">
        <f t="shared" si="42"/>
        <v>600028062</v>
      </c>
      <c r="C931" s="73" t="s">
        <v>14761</v>
      </c>
      <c r="D931" s="68">
        <v>1</v>
      </c>
      <c r="E931" s="48">
        <f t="shared" si="43"/>
        <v>60076178</v>
      </c>
      <c r="F931" s="57" t="s">
        <v>120</v>
      </c>
      <c r="G931" s="57" t="s">
        <v>121</v>
      </c>
      <c r="H931" s="51">
        <v>175</v>
      </c>
      <c r="I931" s="51" t="s">
        <v>17309</v>
      </c>
      <c r="J931" s="69">
        <v>27.49</v>
      </c>
      <c r="K931" s="69">
        <f t="shared" si="44"/>
        <v>4810.75</v>
      </c>
      <c r="L931" s="90">
        <v>175</v>
      </c>
      <c r="M931" s="51"/>
      <c r="N931" s="62" t="s">
        <v>14762</v>
      </c>
      <c r="O931" s="52" t="s">
        <v>867</v>
      </c>
      <c r="P931" s="52">
        <v>90</v>
      </c>
      <c r="Q931" s="52"/>
      <c r="R931" s="52" t="s">
        <v>216</v>
      </c>
      <c r="S931" s="49" t="s">
        <v>21333</v>
      </c>
      <c r="V931" s="50" t="s">
        <v>14745</v>
      </c>
      <c r="W931" s="50" t="s">
        <v>122</v>
      </c>
      <c r="X931" s="50" t="s">
        <v>14746</v>
      </c>
      <c r="Y931" s="70" t="s">
        <v>17320</v>
      </c>
      <c r="Z931" s="53">
        <v>37001</v>
      </c>
    </row>
    <row r="932" spans="1:26" s="49" customFormat="1" x14ac:dyDescent="0.25">
      <c r="A932" s="73">
        <v>600058778</v>
      </c>
      <c r="B932" s="73">
        <f t="shared" si="42"/>
        <v>600058778</v>
      </c>
      <c r="C932" s="73" t="s">
        <v>9505</v>
      </c>
      <c r="D932" s="68">
        <v>1</v>
      </c>
      <c r="E932" s="48">
        <f t="shared" si="43"/>
        <v>70946710</v>
      </c>
      <c r="F932" s="57" t="s">
        <v>120</v>
      </c>
      <c r="G932" s="57" t="s">
        <v>368</v>
      </c>
      <c r="H932" s="51">
        <v>0</v>
      </c>
      <c r="I932" s="51" t="s">
        <v>17309</v>
      </c>
      <c r="J932" s="69">
        <v>27.49</v>
      </c>
      <c r="K932" s="69">
        <f t="shared" si="44"/>
        <v>0</v>
      </c>
      <c r="L932" s="90">
        <v>25</v>
      </c>
      <c r="M932" s="51">
        <v>25</v>
      </c>
      <c r="N932" s="62" t="s">
        <v>386</v>
      </c>
      <c r="O932" s="52" t="s">
        <v>387</v>
      </c>
      <c r="P932" s="52">
        <v>391</v>
      </c>
      <c r="Q932" s="52"/>
      <c r="R932" s="52" t="s">
        <v>369</v>
      </c>
      <c r="S932" s="49" t="s">
        <v>21333</v>
      </c>
      <c r="V932" s="50" t="s">
        <v>14763</v>
      </c>
      <c r="W932" s="50" t="s">
        <v>369</v>
      </c>
      <c r="X932" s="50" t="s">
        <v>14740</v>
      </c>
      <c r="Y932" s="70" t="s">
        <v>17320</v>
      </c>
      <c r="Z932" s="53">
        <v>38101</v>
      </c>
    </row>
    <row r="933" spans="1:26" s="49" customFormat="1" x14ac:dyDescent="0.25">
      <c r="A933" s="73">
        <v>600058832</v>
      </c>
      <c r="B933" s="73">
        <f t="shared" si="42"/>
        <v>600058832</v>
      </c>
      <c r="C933" s="73" t="s">
        <v>9506</v>
      </c>
      <c r="D933" s="68">
        <v>1</v>
      </c>
      <c r="E933" s="48">
        <f t="shared" si="43"/>
        <v>70946698</v>
      </c>
      <c r="F933" s="57" t="s">
        <v>120</v>
      </c>
      <c r="G933" s="57" t="s">
        <v>368</v>
      </c>
      <c r="H933" s="51">
        <v>0</v>
      </c>
      <c r="I933" s="51" t="s">
        <v>17309</v>
      </c>
      <c r="J933" s="69">
        <v>27.49</v>
      </c>
      <c r="K933" s="69">
        <f t="shared" si="44"/>
        <v>0</v>
      </c>
      <c r="L933" s="90">
        <v>25</v>
      </c>
      <c r="M933" s="51">
        <v>25</v>
      </c>
      <c r="N933" s="62" t="s">
        <v>388</v>
      </c>
      <c r="O933" s="52" t="s">
        <v>389</v>
      </c>
      <c r="P933" s="52">
        <v>344</v>
      </c>
      <c r="Q933" s="52"/>
      <c r="R933" s="52" t="s">
        <v>369</v>
      </c>
      <c r="S933" s="49" t="s">
        <v>21333</v>
      </c>
      <c r="V933" s="50" t="s">
        <v>14763</v>
      </c>
      <c r="W933" s="50" t="s">
        <v>369</v>
      </c>
      <c r="X933" s="50" t="s">
        <v>14740</v>
      </c>
      <c r="Y933" s="70" t="s">
        <v>17320</v>
      </c>
      <c r="Z933" s="53">
        <v>38101</v>
      </c>
    </row>
    <row r="934" spans="1:26" s="49" customFormat="1" x14ac:dyDescent="0.25">
      <c r="A934" s="73">
        <v>600022307</v>
      </c>
      <c r="B934" s="73">
        <f t="shared" si="42"/>
        <v>600022307</v>
      </c>
      <c r="C934" s="73" t="s">
        <v>9498</v>
      </c>
      <c r="D934" s="68">
        <v>1</v>
      </c>
      <c r="E934" s="48">
        <f t="shared" si="43"/>
        <v>60084324</v>
      </c>
      <c r="F934" s="57" t="s">
        <v>120</v>
      </c>
      <c r="G934" s="57" t="s">
        <v>368</v>
      </c>
      <c r="H934" s="51">
        <v>100</v>
      </c>
      <c r="I934" s="51" t="s">
        <v>17309</v>
      </c>
      <c r="J934" s="69">
        <v>27.49</v>
      </c>
      <c r="K934" s="69">
        <f t="shared" si="44"/>
        <v>2749</v>
      </c>
      <c r="L934" s="90">
        <v>100</v>
      </c>
      <c r="M934" s="51"/>
      <c r="N934" s="62" t="s">
        <v>370</v>
      </c>
      <c r="O934" s="52" t="s">
        <v>371</v>
      </c>
      <c r="P934" s="52">
        <v>151</v>
      </c>
      <c r="Q934" s="52"/>
      <c r="R934" s="52" t="s">
        <v>369</v>
      </c>
      <c r="S934" s="49" t="s">
        <v>21333</v>
      </c>
      <c r="V934" s="50" t="s">
        <v>14747</v>
      </c>
      <c r="W934" s="50" t="s">
        <v>369</v>
      </c>
      <c r="X934" s="50" t="s">
        <v>14738</v>
      </c>
      <c r="Y934" s="70" t="s">
        <v>17320</v>
      </c>
      <c r="Z934" s="53">
        <v>38101</v>
      </c>
    </row>
    <row r="935" spans="1:26" s="49" customFormat="1" ht="30" x14ac:dyDescent="0.25">
      <c r="A935" s="73">
        <v>600019594</v>
      </c>
      <c r="B935" s="73">
        <f t="shared" si="42"/>
        <v>600019594</v>
      </c>
      <c r="C935" s="73" t="s">
        <v>9499</v>
      </c>
      <c r="D935" s="68">
        <v>1</v>
      </c>
      <c r="E935" s="48">
        <f t="shared" si="43"/>
        <v>60821221</v>
      </c>
      <c r="F935" s="57" t="s">
        <v>120</v>
      </c>
      <c r="G935" s="57" t="s">
        <v>368</v>
      </c>
      <c r="H935" s="51">
        <v>475</v>
      </c>
      <c r="I935" s="51" t="s">
        <v>17309</v>
      </c>
      <c r="J935" s="69">
        <v>27.49</v>
      </c>
      <c r="K935" s="69">
        <f t="shared" si="44"/>
        <v>13057.75</v>
      </c>
      <c r="L935" s="90">
        <v>475</v>
      </c>
      <c r="M935" s="51"/>
      <c r="N935" s="62" t="s">
        <v>372</v>
      </c>
      <c r="O935" s="52" t="s">
        <v>373</v>
      </c>
      <c r="P935" s="52">
        <v>342</v>
      </c>
      <c r="Q935" s="52"/>
      <c r="R935" s="52" t="s">
        <v>369</v>
      </c>
      <c r="S935" s="49" t="s">
        <v>21333</v>
      </c>
      <c r="V935" s="50" t="s">
        <v>14747</v>
      </c>
      <c r="W935" s="50" t="s">
        <v>369</v>
      </c>
      <c r="X935" s="50" t="s">
        <v>14738</v>
      </c>
      <c r="Y935" s="70" t="s">
        <v>17320</v>
      </c>
      <c r="Z935" s="53">
        <v>38101</v>
      </c>
    </row>
    <row r="936" spans="1:26" s="49" customFormat="1" x14ac:dyDescent="0.25">
      <c r="A936" s="73">
        <v>600008231</v>
      </c>
      <c r="B936" s="73">
        <f t="shared" si="42"/>
        <v>600008231</v>
      </c>
      <c r="C936" s="73" t="s">
        <v>14764</v>
      </c>
      <c r="D936" s="68">
        <v>1</v>
      </c>
      <c r="E936" s="48">
        <f t="shared" si="43"/>
        <v>583839</v>
      </c>
      <c r="F936" s="57" t="s">
        <v>120</v>
      </c>
      <c r="G936" s="57" t="s">
        <v>368</v>
      </c>
      <c r="H936" s="51">
        <v>600</v>
      </c>
      <c r="I936" s="51" t="s">
        <v>17309</v>
      </c>
      <c r="J936" s="69">
        <v>27.49</v>
      </c>
      <c r="K936" s="69">
        <f t="shared" si="44"/>
        <v>16494</v>
      </c>
      <c r="L936" s="90">
        <v>600</v>
      </c>
      <c r="M936" s="51"/>
      <c r="N936" s="62" t="s">
        <v>14765</v>
      </c>
      <c r="O936" s="52" t="s">
        <v>14766</v>
      </c>
      <c r="P936" s="52">
        <v>112</v>
      </c>
      <c r="Q936" s="52"/>
      <c r="R936" s="52" t="s">
        <v>369</v>
      </c>
      <c r="S936" s="49" t="s">
        <v>21333</v>
      </c>
      <c r="V936" s="50" t="s">
        <v>14747</v>
      </c>
      <c r="W936" s="50" t="s">
        <v>369</v>
      </c>
      <c r="X936" s="50" t="s">
        <v>14738</v>
      </c>
      <c r="Y936" s="70" t="s">
        <v>17320</v>
      </c>
      <c r="Z936" s="53">
        <v>38101</v>
      </c>
    </row>
    <row r="937" spans="1:26" s="49" customFormat="1" ht="30" x14ac:dyDescent="0.25">
      <c r="A937" s="73">
        <v>600008240</v>
      </c>
      <c r="B937" s="73">
        <f t="shared" si="42"/>
        <v>600008240</v>
      </c>
      <c r="C937" s="73" t="s">
        <v>9500</v>
      </c>
      <c r="D937" s="68">
        <v>1</v>
      </c>
      <c r="E937" s="48">
        <f t="shared" si="43"/>
        <v>60084286</v>
      </c>
      <c r="F937" s="57" t="s">
        <v>120</v>
      </c>
      <c r="G937" s="57" t="s">
        <v>368</v>
      </c>
      <c r="H937" s="51">
        <v>375</v>
      </c>
      <c r="I937" s="51" t="s">
        <v>17309</v>
      </c>
      <c r="J937" s="69">
        <v>27.49</v>
      </c>
      <c r="K937" s="69">
        <f t="shared" si="44"/>
        <v>10308.75</v>
      </c>
      <c r="L937" s="90">
        <v>375</v>
      </c>
      <c r="M937" s="51"/>
      <c r="N937" s="62" t="s">
        <v>374</v>
      </c>
      <c r="O937" s="52" t="s">
        <v>373</v>
      </c>
      <c r="P937" s="52">
        <v>109</v>
      </c>
      <c r="Q937" s="52"/>
      <c r="R937" s="52" t="s">
        <v>369</v>
      </c>
      <c r="S937" s="49" t="s">
        <v>21333</v>
      </c>
      <c r="V937" s="50" t="s">
        <v>14747</v>
      </c>
      <c r="W937" s="50" t="s">
        <v>369</v>
      </c>
      <c r="X937" s="50" t="s">
        <v>14738</v>
      </c>
      <c r="Y937" s="70" t="s">
        <v>17320</v>
      </c>
      <c r="Z937" s="53">
        <v>38101</v>
      </c>
    </row>
    <row r="938" spans="1:26" s="49" customFormat="1" x14ac:dyDescent="0.25">
      <c r="A938" s="73">
        <v>600058794</v>
      </c>
      <c r="B938" s="73">
        <f t="shared" si="42"/>
        <v>600058794</v>
      </c>
      <c r="C938" s="73" t="s">
        <v>9507</v>
      </c>
      <c r="D938" s="68">
        <v>1</v>
      </c>
      <c r="E938" s="48">
        <f t="shared" si="43"/>
        <v>70946671</v>
      </c>
      <c r="F938" s="57" t="s">
        <v>120</v>
      </c>
      <c r="G938" s="57" t="s">
        <v>368</v>
      </c>
      <c r="H938" s="51">
        <v>0</v>
      </c>
      <c r="I938" s="51" t="s">
        <v>17309</v>
      </c>
      <c r="J938" s="69">
        <v>27.49</v>
      </c>
      <c r="K938" s="69">
        <f t="shared" si="44"/>
        <v>0</v>
      </c>
      <c r="L938" s="90">
        <v>25</v>
      </c>
      <c r="M938" s="51">
        <v>25</v>
      </c>
      <c r="N938" s="62" t="s">
        <v>390</v>
      </c>
      <c r="O938" s="52" t="s">
        <v>373</v>
      </c>
      <c r="P938" s="52">
        <v>119</v>
      </c>
      <c r="Q938" s="52"/>
      <c r="R938" s="52" t="s">
        <v>369</v>
      </c>
      <c r="S938" s="49" t="s">
        <v>21333</v>
      </c>
      <c r="V938" s="50" t="s">
        <v>14763</v>
      </c>
      <c r="W938" s="50" t="s">
        <v>369</v>
      </c>
      <c r="X938" s="50" t="s">
        <v>14740</v>
      </c>
      <c r="Y938" s="70" t="s">
        <v>17320</v>
      </c>
      <c r="Z938" s="53">
        <v>38101</v>
      </c>
    </row>
    <row r="939" spans="1:26" s="49" customFormat="1" x14ac:dyDescent="0.25">
      <c r="A939" s="73">
        <v>600058808</v>
      </c>
      <c r="B939" s="73">
        <f t="shared" si="42"/>
        <v>600058808</v>
      </c>
      <c r="C939" s="73" t="s">
        <v>9508</v>
      </c>
      <c r="D939" s="68">
        <v>1</v>
      </c>
      <c r="E939" s="48">
        <f t="shared" si="43"/>
        <v>70946663</v>
      </c>
      <c r="F939" s="57" t="s">
        <v>120</v>
      </c>
      <c r="G939" s="57" t="s">
        <v>368</v>
      </c>
      <c r="H939" s="51">
        <v>0</v>
      </c>
      <c r="I939" s="51" t="s">
        <v>17309</v>
      </c>
      <c r="J939" s="69">
        <v>27.49</v>
      </c>
      <c r="K939" s="69">
        <f t="shared" si="44"/>
        <v>0</v>
      </c>
      <c r="L939" s="90">
        <v>25</v>
      </c>
      <c r="M939" s="51">
        <v>25</v>
      </c>
      <c r="N939" s="62" t="s">
        <v>391</v>
      </c>
      <c r="O939" s="52" t="s">
        <v>392</v>
      </c>
      <c r="P939" s="52">
        <v>168</v>
      </c>
      <c r="Q939" s="52"/>
      <c r="R939" s="52" t="s">
        <v>369</v>
      </c>
      <c r="S939" s="49" t="s">
        <v>21333</v>
      </c>
      <c r="V939" s="50" t="s">
        <v>14763</v>
      </c>
      <c r="W939" s="50" t="s">
        <v>369</v>
      </c>
      <c r="X939" s="50" t="s">
        <v>14740</v>
      </c>
      <c r="Y939" s="70" t="s">
        <v>17320</v>
      </c>
      <c r="Z939" s="53">
        <v>38101</v>
      </c>
    </row>
    <row r="940" spans="1:26" s="49" customFormat="1" x14ac:dyDescent="0.25">
      <c r="A940" s="73">
        <v>600058824</v>
      </c>
      <c r="B940" s="73">
        <f t="shared" si="42"/>
        <v>600058824</v>
      </c>
      <c r="C940" s="73" t="s">
        <v>9509</v>
      </c>
      <c r="D940" s="68">
        <v>1</v>
      </c>
      <c r="E940" s="48">
        <f t="shared" si="43"/>
        <v>70946680</v>
      </c>
      <c r="F940" s="57" t="s">
        <v>120</v>
      </c>
      <c r="G940" s="57" t="s">
        <v>368</v>
      </c>
      <c r="H940" s="51">
        <v>0</v>
      </c>
      <c r="I940" s="51" t="s">
        <v>17309</v>
      </c>
      <c r="J940" s="69">
        <v>27.49</v>
      </c>
      <c r="K940" s="69">
        <f t="shared" si="44"/>
        <v>0</v>
      </c>
      <c r="L940" s="90">
        <v>25</v>
      </c>
      <c r="M940" s="51">
        <v>25</v>
      </c>
      <c r="N940" s="62" t="s">
        <v>393</v>
      </c>
      <c r="O940" s="52" t="s">
        <v>394</v>
      </c>
      <c r="P940" s="52">
        <v>223</v>
      </c>
      <c r="Q940" s="52"/>
      <c r="R940" s="52" t="s">
        <v>369</v>
      </c>
      <c r="S940" s="49" t="s">
        <v>21333</v>
      </c>
      <c r="V940" s="50" t="s">
        <v>14763</v>
      </c>
      <c r="W940" s="50" t="s">
        <v>369</v>
      </c>
      <c r="X940" s="50" t="s">
        <v>14740</v>
      </c>
      <c r="Y940" s="70" t="s">
        <v>17320</v>
      </c>
      <c r="Z940" s="53">
        <v>38101</v>
      </c>
    </row>
    <row r="941" spans="1:26" s="49" customFormat="1" x14ac:dyDescent="0.25">
      <c r="A941" s="73">
        <v>600059359</v>
      </c>
      <c r="B941" s="73">
        <f t="shared" si="42"/>
        <v>600059359</v>
      </c>
      <c r="C941" s="73" t="s">
        <v>9510</v>
      </c>
      <c r="D941" s="68">
        <v>1</v>
      </c>
      <c r="E941" s="48">
        <f t="shared" si="43"/>
        <v>75001438</v>
      </c>
      <c r="F941" s="57" t="s">
        <v>120</v>
      </c>
      <c r="G941" s="57" t="s">
        <v>368</v>
      </c>
      <c r="H941" s="51">
        <v>50</v>
      </c>
      <c r="I941" s="51" t="s">
        <v>17309</v>
      </c>
      <c r="J941" s="69">
        <v>27.49</v>
      </c>
      <c r="K941" s="69">
        <f t="shared" si="44"/>
        <v>1374.5</v>
      </c>
      <c r="L941" s="90">
        <v>50</v>
      </c>
      <c r="M941" s="51"/>
      <c r="N941" s="62" t="s">
        <v>395</v>
      </c>
      <c r="O941" s="52"/>
      <c r="P941" s="52">
        <v>45</v>
      </c>
      <c r="Q941" s="52"/>
      <c r="R941" s="52" t="s">
        <v>396</v>
      </c>
      <c r="S941" s="49" t="s">
        <v>21333</v>
      </c>
      <c r="V941" s="50" t="s">
        <v>14763</v>
      </c>
      <c r="W941" s="50" t="s">
        <v>369</v>
      </c>
      <c r="X941" s="50" t="s">
        <v>14740</v>
      </c>
      <c r="Y941" s="70" t="s">
        <v>17320</v>
      </c>
      <c r="Z941" s="53">
        <v>38232</v>
      </c>
    </row>
    <row r="942" spans="1:26" s="49" customFormat="1" ht="30" x14ac:dyDescent="0.25">
      <c r="A942" s="73">
        <v>600028089</v>
      </c>
      <c r="B942" s="73">
        <f t="shared" si="42"/>
        <v>600028089</v>
      </c>
      <c r="C942" s="73" t="s">
        <v>9501</v>
      </c>
      <c r="D942" s="68">
        <v>1</v>
      </c>
      <c r="E942" s="48">
        <f t="shared" si="43"/>
        <v>60084413</v>
      </c>
      <c r="F942" s="57" t="s">
        <v>120</v>
      </c>
      <c r="G942" s="57" t="s">
        <v>368</v>
      </c>
      <c r="H942" s="51">
        <v>100</v>
      </c>
      <c r="I942" s="51" t="s">
        <v>17309</v>
      </c>
      <c r="J942" s="69">
        <v>27.49</v>
      </c>
      <c r="K942" s="69">
        <f t="shared" si="44"/>
        <v>2749</v>
      </c>
      <c r="L942" s="90">
        <v>100</v>
      </c>
      <c r="M942" s="51"/>
      <c r="N942" s="62" t="s">
        <v>375</v>
      </c>
      <c r="O942" s="52" t="s">
        <v>376</v>
      </c>
      <c r="P942" s="52">
        <v>40</v>
      </c>
      <c r="Q942" s="52"/>
      <c r="R942" s="52" t="s">
        <v>377</v>
      </c>
      <c r="S942" s="49" t="s">
        <v>21333</v>
      </c>
      <c r="V942" s="50" t="s">
        <v>14747</v>
      </c>
      <c r="W942" s="50" t="s">
        <v>369</v>
      </c>
      <c r="X942" s="50" t="s">
        <v>14738</v>
      </c>
      <c r="Y942" s="70" t="s">
        <v>17320</v>
      </c>
      <c r="Z942" s="53">
        <v>38226</v>
      </c>
    </row>
    <row r="943" spans="1:26" s="49" customFormat="1" x14ac:dyDescent="0.25">
      <c r="A943" s="73">
        <v>600058760</v>
      </c>
      <c r="B943" s="73">
        <f t="shared" si="42"/>
        <v>600058760</v>
      </c>
      <c r="C943" s="73" t="s">
        <v>9511</v>
      </c>
      <c r="D943" s="68">
        <v>1</v>
      </c>
      <c r="E943" s="48">
        <f t="shared" si="43"/>
        <v>70946736</v>
      </c>
      <c r="F943" s="57" t="s">
        <v>120</v>
      </c>
      <c r="G943" s="57" t="s">
        <v>368</v>
      </c>
      <c r="H943" s="51">
        <v>25</v>
      </c>
      <c r="I943" s="51" t="s">
        <v>17309</v>
      </c>
      <c r="J943" s="69">
        <v>27.49</v>
      </c>
      <c r="K943" s="69">
        <f t="shared" si="44"/>
        <v>687.25</v>
      </c>
      <c r="L943" s="90">
        <v>50</v>
      </c>
      <c r="M943" s="51">
        <v>25</v>
      </c>
      <c r="N943" s="62" t="s">
        <v>397</v>
      </c>
      <c r="O943" s="52" t="s">
        <v>398</v>
      </c>
      <c r="P943" s="52">
        <v>279</v>
      </c>
      <c r="Q943" s="52"/>
      <c r="R943" s="52" t="s">
        <v>369</v>
      </c>
      <c r="S943" s="49" t="s">
        <v>21333</v>
      </c>
      <c r="V943" s="50" t="s">
        <v>14763</v>
      </c>
      <c r="W943" s="50" t="s">
        <v>369</v>
      </c>
      <c r="X943" s="50" t="s">
        <v>14740</v>
      </c>
      <c r="Y943" s="70" t="s">
        <v>17320</v>
      </c>
      <c r="Z943" s="53">
        <v>38101</v>
      </c>
    </row>
    <row r="944" spans="1:26" s="49" customFormat="1" x14ac:dyDescent="0.25">
      <c r="A944" s="73">
        <v>600058743</v>
      </c>
      <c r="B944" s="73">
        <f t="shared" si="42"/>
        <v>600058743</v>
      </c>
      <c r="C944" s="73" t="s">
        <v>17589</v>
      </c>
      <c r="D944" s="68">
        <v>1</v>
      </c>
      <c r="E944" s="48">
        <f t="shared" si="43"/>
        <v>70946728</v>
      </c>
      <c r="F944" s="57" t="s">
        <v>120</v>
      </c>
      <c r="G944" s="57" t="s">
        <v>368</v>
      </c>
      <c r="H944" s="51">
        <v>0</v>
      </c>
      <c r="I944" s="51" t="s">
        <v>17309</v>
      </c>
      <c r="J944" s="69">
        <v>27.49</v>
      </c>
      <c r="K944" s="69">
        <f t="shared" si="44"/>
        <v>0</v>
      </c>
      <c r="L944" s="90">
        <v>25</v>
      </c>
      <c r="M944" s="51">
        <v>25</v>
      </c>
      <c r="N944" s="62" t="s">
        <v>17590</v>
      </c>
      <c r="O944" s="52" t="s">
        <v>399</v>
      </c>
      <c r="P944" s="52">
        <v>199</v>
      </c>
      <c r="Q944" s="52"/>
      <c r="R944" s="52" t="s">
        <v>369</v>
      </c>
      <c r="S944" s="49" t="s">
        <v>21333</v>
      </c>
      <c r="V944" s="50" t="s">
        <v>14763</v>
      </c>
      <c r="W944" s="50" t="s">
        <v>369</v>
      </c>
      <c r="X944" s="50" t="s">
        <v>14740</v>
      </c>
      <c r="Y944" s="70" t="s">
        <v>17320</v>
      </c>
      <c r="Z944" s="53">
        <v>38101</v>
      </c>
    </row>
    <row r="945" spans="1:26" s="49" customFormat="1" x14ac:dyDescent="0.25">
      <c r="A945" s="73">
        <v>600059103</v>
      </c>
      <c r="B945" s="73">
        <f t="shared" si="42"/>
        <v>600059103</v>
      </c>
      <c r="C945" s="73" t="s">
        <v>9512</v>
      </c>
      <c r="D945" s="68">
        <v>1</v>
      </c>
      <c r="E945" s="48">
        <f t="shared" si="43"/>
        <v>583642</v>
      </c>
      <c r="F945" s="57" t="s">
        <v>120</v>
      </c>
      <c r="G945" s="57" t="s">
        <v>368</v>
      </c>
      <c r="H945" s="51">
        <v>550</v>
      </c>
      <c r="I945" s="51" t="s">
        <v>17309</v>
      </c>
      <c r="J945" s="69">
        <v>27.49</v>
      </c>
      <c r="K945" s="69">
        <f t="shared" si="44"/>
        <v>15119.5</v>
      </c>
      <c r="L945" s="90">
        <v>550</v>
      </c>
      <c r="M945" s="51"/>
      <c r="N945" s="62" t="s">
        <v>400</v>
      </c>
      <c r="O945" s="52" t="s">
        <v>60</v>
      </c>
      <c r="P945" s="52">
        <v>232</v>
      </c>
      <c r="Q945" s="52"/>
      <c r="R945" s="52" t="s">
        <v>401</v>
      </c>
      <c r="S945" s="49" t="s">
        <v>21333</v>
      </c>
      <c r="V945" s="50" t="s">
        <v>14763</v>
      </c>
      <c r="W945" s="50" t="s">
        <v>369</v>
      </c>
      <c r="X945" s="50" t="s">
        <v>14740</v>
      </c>
      <c r="Y945" s="70" t="s">
        <v>17320</v>
      </c>
      <c r="Z945" s="53">
        <v>38211</v>
      </c>
    </row>
    <row r="946" spans="1:26" s="49" customFormat="1" x14ac:dyDescent="0.25">
      <c r="A946" s="73">
        <v>600059138</v>
      </c>
      <c r="B946" s="73">
        <f t="shared" si="42"/>
        <v>600059138</v>
      </c>
      <c r="C946" s="73" t="s">
        <v>9513</v>
      </c>
      <c r="D946" s="68">
        <v>1</v>
      </c>
      <c r="E946" s="48">
        <f t="shared" si="43"/>
        <v>583677</v>
      </c>
      <c r="F946" s="57" t="s">
        <v>120</v>
      </c>
      <c r="G946" s="57" t="s">
        <v>368</v>
      </c>
      <c r="H946" s="51">
        <v>300</v>
      </c>
      <c r="I946" s="51" t="s">
        <v>17309</v>
      </c>
      <c r="J946" s="69">
        <v>27.49</v>
      </c>
      <c r="K946" s="69">
        <f t="shared" si="44"/>
        <v>8247</v>
      </c>
      <c r="L946" s="90">
        <v>300</v>
      </c>
      <c r="M946" s="51"/>
      <c r="N946" s="62" t="s">
        <v>402</v>
      </c>
      <c r="O946" s="52"/>
      <c r="P946" s="52">
        <v>231</v>
      </c>
      <c r="Q946" s="52"/>
      <c r="R946" s="52" t="s">
        <v>403</v>
      </c>
      <c r="S946" s="49" t="s">
        <v>21333</v>
      </c>
      <c r="V946" s="50" t="s">
        <v>14763</v>
      </c>
      <c r="W946" s="50" t="s">
        <v>369</v>
      </c>
      <c r="X946" s="50" t="s">
        <v>14740</v>
      </c>
      <c r="Y946" s="70" t="s">
        <v>17320</v>
      </c>
      <c r="Z946" s="53">
        <v>38276</v>
      </c>
    </row>
    <row r="947" spans="1:26" s="49" customFormat="1" x14ac:dyDescent="0.25">
      <c r="A947" s="73">
        <v>600059146</v>
      </c>
      <c r="B947" s="73">
        <f t="shared" si="42"/>
        <v>600059146</v>
      </c>
      <c r="C947" s="73" t="s">
        <v>9514</v>
      </c>
      <c r="D947" s="68">
        <v>1</v>
      </c>
      <c r="E947" s="48">
        <f t="shared" si="43"/>
        <v>583685</v>
      </c>
      <c r="F947" s="57" t="s">
        <v>120</v>
      </c>
      <c r="G947" s="57" t="s">
        <v>368</v>
      </c>
      <c r="H947" s="51">
        <v>0</v>
      </c>
      <c r="I947" s="51" t="s">
        <v>17320</v>
      </c>
      <c r="J947" s="69">
        <v>27.49</v>
      </c>
      <c r="K947" s="69">
        <f t="shared" si="44"/>
        <v>0</v>
      </c>
      <c r="L947" s="90">
        <v>0</v>
      </c>
      <c r="M947" s="51"/>
      <c r="N947" s="62" t="s">
        <v>404</v>
      </c>
      <c r="O947" s="52" t="s">
        <v>394</v>
      </c>
      <c r="P947" s="52">
        <v>222</v>
      </c>
      <c r="Q947" s="52"/>
      <c r="R947" s="52" t="s">
        <v>369</v>
      </c>
      <c r="S947" s="49" t="s">
        <v>21333</v>
      </c>
      <c r="V947" s="50" t="s">
        <v>14763</v>
      </c>
      <c r="W947" s="50" t="s">
        <v>369</v>
      </c>
      <c r="X947" s="50" t="s">
        <v>14740</v>
      </c>
      <c r="Y947" s="70">
        <v>44340</v>
      </c>
      <c r="Z947" s="53">
        <v>38101</v>
      </c>
    </row>
    <row r="948" spans="1:26" s="49" customFormat="1" ht="30" x14ac:dyDescent="0.25">
      <c r="A948" s="73">
        <v>600059154</v>
      </c>
      <c r="B948" s="73">
        <f t="shared" si="42"/>
        <v>600059154</v>
      </c>
      <c r="C948" s="73" t="s">
        <v>9515</v>
      </c>
      <c r="D948" s="68">
        <v>1</v>
      </c>
      <c r="E948" s="48">
        <f t="shared" si="43"/>
        <v>583693</v>
      </c>
      <c r="F948" s="57" t="s">
        <v>120</v>
      </c>
      <c r="G948" s="57" t="s">
        <v>368</v>
      </c>
      <c r="H948" s="51">
        <v>0</v>
      </c>
      <c r="I948" s="51" t="s">
        <v>17320</v>
      </c>
      <c r="J948" s="69">
        <v>27.49</v>
      </c>
      <c r="K948" s="69">
        <f t="shared" si="44"/>
        <v>0</v>
      </c>
      <c r="L948" s="90">
        <v>0</v>
      </c>
      <c r="M948" s="51"/>
      <c r="N948" s="62" t="s">
        <v>405</v>
      </c>
      <c r="O948" s="52" t="s">
        <v>399</v>
      </c>
      <c r="P948" s="52">
        <v>213</v>
      </c>
      <c r="Q948" s="52"/>
      <c r="R948" s="52" t="s">
        <v>369</v>
      </c>
      <c r="S948" s="49" t="s">
        <v>21333</v>
      </c>
      <c r="V948" s="50" t="s">
        <v>14763</v>
      </c>
      <c r="W948" s="50" t="s">
        <v>369</v>
      </c>
      <c r="X948" s="50" t="s">
        <v>14740</v>
      </c>
      <c r="Y948" s="70">
        <v>44340</v>
      </c>
      <c r="Z948" s="53">
        <v>38101</v>
      </c>
    </row>
    <row r="949" spans="1:26" s="49" customFormat="1" x14ac:dyDescent="0.25">
      <c r="A949" s="73">
        <v>600059162</v>
      </c>
      <c r="B949" s="73">
        <f t="shared" si="42"/>
        <v>600059162</v>
      </c>
      <c r="C949" s="73" t="s">
        <v>9516</v>
      </c>
      <c r="D949" s="68">
        <v>1</v>
      </c>
      <c r="E949" s="48">
        <f t="shared" si="43"/>
        <v>583731</v>
      </c>
      <c r="F949" s="57" t="s">
        <v>120</v>
      </c>
      <c r="G949" s="57" t="s">
        <v>368</v>
      </c>
      <c r="H949" s="51">
        <v>0</v>
      </c>
      <c r="I949" s="51" t="s">
        <v>17320</v>
      </c>
      <c r="J949" s="69">
        <v>27.49</v>
      </c>
      <c r="K949" s="69">
        <f t="shared" si="44"/>
        <v>0</v>
      </c>
      <c r="L949" s="90">
        <v>0</v>
      </c>
      <c r="M949" s="51"/>
      <c r="N949" s="62" t="s">
        <v>406</v>
      </c>
      <c r="O949" s="52" t="s">
        <v>407</v>
      </c>
      <c r="P949" s="52">
        <v>43</v>
      </c>
      <c r="Q949" s="52"/>
      <c r="R949" s="52" t="s">
        <v>369</v>
      </c>
      <c r="S949" s="49" t="s">
        <v>21333</v>
      </c>
      <c r="V949" s="50" t="s">
        <v>14763</v>
      </c>
      <c r="W949" s="50" t="s">
        <v>369</v>
      </c>
      <c r="X949" s="50" t="s">
        <v>14740</v>
      </c>
      <c r="Y949" s="70">
        <v>44340</v>
      </c>
      <c r="Z949" s="53">
        <v>38101</v>
      </c>
    </row>
    <row r="950" spans="1:26" s="49" customFormat="1" x14ac:dyDescent="0.25">
      <c r="A950" s="73">
        <v>600059171</v>
      </c>
      <c r="B950" s="73">
        <f t="shared" si="42"/>
        <v>600059171</v>
      </c>
      <c r="C950" s="73" t="s">
        <v>9517</v>
      </c>
      <c r="D950" s="68">
        <v>1</v>
      </c>
      <c r="E950" s="48">
        <f t="shared" si="43"/>
        <v>583740</v>
      </c>
      <c r="F950" s="57" t="s">
        <v>120</v>
      </c>
      <c r="G950" s="57" t="s">
        <v>368</v>
      </c>
      <c r="H950" s="51">
        <v>0</v>
      </c>
      <c r="I950" s="51" t="s">
        <v>17320</v>
      </c>
      <c r="J950" s="69">
        <v>27.49</v>
      </c>
      <c r="K950" s="69">
        <f t="shared" si="44"/>
        <v>0</v>
      </c>
      <c r="L950" s="90">
        <v>0</v>
      </c>
      <c r="M950" s="51"/>
      <c r="N950" s="62" t="s">
        <v>408</v>
      </c>
      <c r="O950" s="52" t="s">
        <v>387</v>
      </c>
      <c r="P950" s="52">
        <v>249</v>
      </c>
      <c r="Q950" s="52"/>
      <c r="R950" s="52" t="s">
        <v>369</v>
      </c>
      <c r="S950" s="49" t="s">
        <v>21333</v>
      </c>
      <c r="V950" s="50" t="s">
        <v>14763</v>
      </c>
      <c r="W950" s="50" t="s">
        <v>369</v>
      </c>
      <c r="X950" s="50" t="s">
        <v>14740</v>
      </c>
      <c r="Y950" s="70">
        <v>44340</v>
      </c>
      <c r="Z950" s="53">
        <v>38101</v>
      </c>
    </row>
    <row r="951" spans="1:26" s="49" customFormat="1" x14ac:dyDescent="0.25">
      <c r="A951" s="73">
        <v>600059197</v>
      </c>
      <c r="B951" s="73">
        <f t="shared" si="42"/>
        <v>600059197</v>
      </c>
      <c r="C951" s="73" t="s">
        <v>9518</v>
      </c>
      <c r="D951" s="68">
        <v>1</v>
      </c>
      <c r="E951" s="48">
        <f t="shared" si="43"/>
        <v>583791</v>
      </c>
      <c r="F951" s="57" t="s">
        <v>120</v>
      </c>
      <c r="G951" s="57" t="s">
        <v>368</v>
      </c>
      <c r="H951" s="51">
        <v>425</v>
      </c>
      <c r="I951" s="51" t="s">
        <v>17309</v>
      </c>
      <c r="J951" s="69">
        <v>27.49</v>
      </c>
      <c r="K951" s="69">
        <f t="shared" si="44"/>
        <v>11683.25</v>
      </c>
      <c r="L951" s="90">
        <v>425</v>
      </c>
      <c r="M951" s="51"/>
      <c r="N951" s="62" t="s">
        <v>409</v>
      </c>
      <c r="O951" s="52"/>
      <c r="P951" s="52">
        <v>112</v>
      </c>
      <c r="Q951" s="52"/>
      <c r="R951" s="52" t="s">
        <v>410</v>
      </c>
      <c r="S951" s="49" t="s">
        <v>21333</v>
      </c>
      <c r="V951" s="50" t="s">
        <v>14763</v>
      </c>
      <c r="W951" s="50" t="s">
        <v>369</v>
      </c>
      <c r="X951" s="50" t="s">
        <v>14740</v>
      </c>
      <c r="Y951" s="70" t="s">
        <v>17320</v>
      </c>
      <c r="Z951" s="53">
        <v>38279</v>
      </c>
    </row>
    <row r="952" spans="1:26" s="49" customFormat="1" x14ac:dyDescent="0.25">
      <c r="A952" s="73">
        <v>600059219</v>
      </c>
      <c r="B952" s="73">
        <f t="shared" si="42"/>
        <v>600059219</v>
      </c>
      <c r="C952" s="73" t="s">
        <v>9519</v>
      </c>
      <c r="D952" s="68">
        <v>1</v>
      </c>
      <c r="E952" s="48">
        <f t="shared" si="43"/>
        <v>60084316</v>
      </c>
      <c r="F952" s="57" t="s">
        <v>120</v>
      </c>
      <c r="G952" s="57" t="s">
        <v>368</v>
      </c>
      <c r="H952" s="51">
        <v>275</v>
      </c>
      <c r="I952" s="51" t="s">
        <v>17309</v>
      </c>
      <c r="J952" s="69">
        <v>27.49</v>
      </c>
      <c r="K952" s="69">
        <f t="shared" si="44"/>
        <v>7559.75</v>
      </c>
      <c r="L952" s="90">
        <v>275</v>
      </c>
      <c r="M952" s="51"/>
      <c r="N952" s="62" t="s">
        <v>411</v>
      </c>
      <c r="O952" s="52"/>
      <c r="P952" s="52">
        <v>150</v>
      </c>
      <c r="Q952" s="52"/>
      <c r="R952" s="52" t="s">
        <v>412</v>
      </c>
      <c r="S952" s="49" t="s">
        <v>21333</v>
      </c>
      <c r="V952" s="50" t="s">
        <v>14763</v>
      </c>
      <c r="W952" s="50" t="s">
        <v>369</v>
      </c>
      <c r="X952" s="50" t="s">
        <v>14740</v>
      </c>
      <c r="Y952" s="70" t="s">
        <v>17320</v>
      </c>
      <c r="Z952" s="53">
        <v>38208</v>
      </c>
    </row>
    <row r="953" spans="1:26" s="49" customFormat="1" x14ac:dyDescent="0.25">
      <c r="A953" s="73">
        <v>600059227</v>
      </c>
      <c r="B953" s="73">
        <f t="shared" si="42"/>
        <v>600059227</v>
      </c>
      <c r="C953" s="73" t="s">
        <v>9520</v>
      </c>
      <c r="D953" s="68">
        <v>1</v>
      </c>
      <c r="E953" s="48">
        <f t="shared" si="43"/>
        <v>60084391</v>
      </c>
      <c r="F953" s="57" t="s">
        <v>120</v>
      </c>
      <c r="G953" s="57" t="s">
        <v>368</v>
      </c>
      <c r="H953" s="51">
        <v>450</v>
      </c>
      <c r="I953" s="51" t="s">
        <v>17309</v>
      </c>
      <c r="J953" s="69">
        <v>27.49</v>
      </c>
      <c r="K953" s="69">
        <f t="shared" si="44"/>
        <v>12370.5</v>
      </c>
      <c r="L953" s="90">
        <v>450</v>
      </c>
      <c r="M953" s="51"/>
      <c r="N953" s="62" t="s">
        <v>413</v>
      </c>
      <c r="O953" s="52" t="s">
        <v>259</v>
      </c>
      <c r="P953" s="52">
        <v>58</v>
      </c>
      <c r="Q953" s="52"/>
      <c r="R953" s="52" t="s">
        <v>414</v>
      </c>
      <c r="S953" s="49" t="s">
        <v>21333</v>
      </c>
      <c r="V953" s="50" t="s">
        <v>14763</v>
      </c>
      <c r="W953" s="50" t="s">
        <v>369</v>
      </c>
      <c r="X953" s="50" t="s">
        <v>14740</v>
      </c>
      <c r="Y953" s="70" t="s">
        <v>17320</v>
      </c>
      <c r="Z953" s="53">
        <v>38273</v>
      </c>
    </row>
    <row r="954" spans="1:26" s="49" customFormat="1" x14ac:dyDescent="0.25">
      <c r="A954" s="73">
        <v>600059235</v>
      </c>
      <c r="B954" s="73">
        <f t="shared" si="42"/>
        <v>600059235</v>
      </c>
      <c r="C954" s="73" t="s">
        <v>9521</v>
      </c>
      <c r="D954" s="68">
        <v>1</v>
      </c>
      <c r="E954" s="48">
        <f t="shared" si="43"/>
        <v>60084731</v>
      </c>
      <c r="F954" s="57" t="s">
        <v>120</v>
      </c>
      <c r="G954" s="57" t="s">
        <v>368</v>
      </c>
      <c r="H954" s="51">
        <v>425</v>
      </c>
      <c r="I954" s="51" t="s">
        <v>17309</v>
      </c>
      <c r="J954" s="69">
        <v>27.49</v>
      </c>
      <c r="K954" s="69">
        <f t="shared" si="44"/>
        <v>11683.25</v>
      </c>
      <c r="L954" s="90">
        <v>425</v>
      </c>
      <c r="M954" s="51"/>
      <c r="N954" s="62" t="s">
        <v>415</v>
      </c>
      <c r="O954" s="52" t="s">
        <v>416</v>
      </c>
      <c r="P954" s="52">
        <v>186</v>
      </c>
      <c r="Q954" s="52"/>
      <c r="R954" s="52" t="s">
        <v>377</v>
      </c>
      <c r="S954" s="49" t="s">
        <v>21333</v>
      </c>
      <c r="V954" s="50" t="s">
        <v>14763</v>
      </c>
      <c r="W954" s="50" t="s">
        <v>369</v>
      </c>
      <c r="X954" s="50" t="s">
        <v>14740</v>
      </c>
      <c r="Y954" s="70" t="s">
        <v>17320</v>
      </c>
      <c r="Z954" s="53">
        <v>38226</v>
      </c>
    </row>
    <row r="955" spans="1:26" s="49" customFormat="1" x14ac:dyDescent="0.25">
      <c r="A955" s="73">
        <v>600059260</v>
      </c>
      <c r="B955" s="73">
        <f t="shared" si="42"/>
        <v>600059260</v>
      </c>
      <c r="C955" s="73" t="s">
        <v>9522</v>
      </c>
      <c r="D955" s="68">
        <v>1</v>
      </c>
      <c r="E955" s="48">
        <f t="shared" si="43"/>
        <v>71002421</v>
      </c>
      <c r="F955" s="57" t="s">
        <v>120</v>
      </c>
      <c r="G955" s="57" t="s">
        <v>368</v>
      </c>
      <c r="H955" s="51">
        <v>75</v>
      </c>
      <c r="I955" s="51" t="s">
        <v>17309</v>
      </c>
      <c r="J955" s="69">
        <v>27.49</v>
      </c>
      <c r="K955" s="69">
        <f t="shared" si="44"/>
        <v>2061.75</v>
      </c>
      <c r="L955" s="90">
        <v>75</v>
      </c>
      <c r="M955" s="51"/>
      <c r="N955" s="62" t="s">
        <v>417</v>
      </c>
      <c r="O955" s="52"/>
      <c r="P955" s="52">
        <v>81</v>
      </c>
      <c r="Q955" s="52"/>
      <c r="R955" s="52" t="s">
        <v>418</v>
      </c>
      <c r="S955" s="49" t="s">
        <v>21333</v>
      </c>
      <c r="V955" s="50" t="s">
        <v>14763</v>
      </c>
      <c r="W955" s="50" t="s">
        <v>369</v>
      </c>
      <c r="X955" s="50" t="s">
        <v>14740</v>
      </c>
      <c r="Y955" s="70" t="s">
        <v>17320</v>
      </c>
      <c r="Z955" s="53">
        <v>38201</v>
      </c>
    </row>
    <row r="956" spans="1:26" s="49" customFormat="1" x14ac:dyDescent="0.25">
      <c r="A956" s="73">
        <v>600059294</v>
      </c>
      <c r="B956" s="73">
        <f t="shared" si="42"/>
        <v>600059294</v>
      </c>
      <c r="C956" s="73" t="s">
        <v>9523</v>
      </c>
      <c r="D956" s="68">
        <v>1</v>
      </c>
      <c r="E956" s="48">
        <f t="shared" si="43"/>
        <v>70659273</v>
      </c>
      <c r="F956" s="57" t="s">
        <v>120</v>
      </c>
      <c r="G956" s="57" t="s">
        <v>368</v>
      </c>
      <c r="H956" s="51">
        <v>100</v>
      </c>
      <c r="I956" s="51" t="s">
        <v>17309</v>
      </c>
      <c r="J956" s="69">
        <v>27.49</v>
      </c>
      <c r="K956" s="69">
        <f t="shared" si="44"/>
        <v>2749</v>
      </c>
      <c r="L956" s="90">
        <v>100</v>
      </c>
      <c r="M956" s="51"/>
      <c r="N956" s="62" t="s">
        <v>419</v>
      </c>
      <c r="O956" s="52"/>
      <c r="P956" s="52">
        <v>38</v>
      </c>
      <c r="Q956" s="52"/>
      <c r="R956" s="52" t="s">
        <v>420</v>
      </c>
      <c r="S956" s="49" t="s">
        <v>21333</v>
      </c>
      <c r="V956" s="50" t="s">
        <v>14763</v>
      </c>
      <c r="W956" s="50" t="s">
        <v>369</v>
      </c>
      <c r="X956" s="50" t="s">
        <v>14740</v>
      </c>
      <c r="Y956" s="70" t="s">
        <v>17320</v>
      </c>
      <c r="Z956" s="53">
        <v>38278</v>
      </c>
    </row>
    <row r="957" spans="1:26" s="49" customFormat="1" x14ac:dyDescent="0.25">
      <c r="A957" s="73">
        <v>600059308</v>
      </c>
      <c r="B957" s="73">
        <f t="shared" si="42"/>
        <v>600059308</v>
      </c>
      <c r="C957" s="73" t="s">
        <v>9524</v>
      </c>
      <c r="D957" s="68">
        <v>1</v>
      </c>
      <c r="E957" s="48">
        <f t="shared" si="43"/>
        <v>75000628</v>
      </c>
      <c r="F957" s="57" t="s">
        <v>120</v>
      </c>
      <c r="G957" s="57" t="s">
        <v>368</v>
      </c>
      <c r="H957" s="51">
        <v>75</v>
      </c>
      <c r="I957" s="51" t="s">
        <v>17309</v>
      </c>
      <c r="J957" s="69">
        <v>27.49</v>
      </c>
      <c r="K957" s="69">
        <f t="shared" si="44"/>
        <v>2061.75</v>
      </c>
      <c r="L957" s="90">
        <v>75</v>
      </c>
      <c r="M957" s="51"/>
      <c r="N957" s="62" t="s">
        <v>421</v>
      </c>
      <c r="O957" s="52"/>
      <c r="P957" s="52">
        <v>90</v>
      </c>
      <c r="Q957" s="52"/>
      <c r="R957" s="52" t="s">
        <v>422</v>
      </c>
      <c r="S957" s="49" t="s">
        <v>21333</v>
      </c>
      <c r="V957" s="50" t="s">
        <v>14763</v>
      </c>
      <c r="W957" s="50" t="s">
        <v>369</v>
      </c>
      <c r="X957" s="50" t="s">
        <v>14740</v>
      </c>
      <c r="Y957" s="70" t="s">
        <v>17320</v>
      </c>
      <c r="Z957" s="53">
        <v>38101</v>
      </c>
    </row>
    <row r="958" spans="1:26" s="49" customFormat="1" x14ac:dyDescent="0.25">
      <c r="A958" s="73">
        <v>600059367</v>
      </c>
      <c r="B958" s="73">
        <f t="shared" si="42"/>
        <v>600059367</v>
      </c>
      <c r="C958" s="73" t="s">
        <v>9525</v>
      </c>
      <c r="D958" s="68">
        <v>1</v>
      </c>
      <c r="E958" s="48">
        <f t="shared" si="43"/>
        <v>583707</v>
      </c>
      <c r="F958" s="57" t="s">
        <v>120</v>
      </c>
      <c r="G958" s="57" t="s">
        <v>368</v>
      </c>
      <c r="H958" s="51">
        <v>0</v>
      </c>
      <c r="I958" s="51" t="s">
        <v>17320</v>
      </c>
      <c r="J958" s="69">
        <v>27.49</v>
      </c>
      <c r="K958" s="69">
        <f t="shared" si="44"/>
        <v>0</v>
      </c>
      <c r="L958" s="90">
        <v>0</v>
      </c>
      <c r="M958" s="51"/>
      <c r="N958" s="62" t="s">
        <v>423</v>
      </c>
      <c r="O958" s="52" t="s">
        <v>60</v>
      </c>
      <c r="P958" s="52">
        <v>182</v>
      </c>
      <c r="Q958" s="52"/>
      <c r="R958" s="52" t="s">
        <v>424</v>
      </c>
      <c r="S958" s="49" t="s">
        <v>21333</v>
      </c>
      <c r="V958" s="50" t="s">
        <v>14763</v>
      </c>
      <c r="W958" s="50" t="s">
        <v>369</v>
      </c>
      <c r="X958" s="50" t="s">
        <v>14740</v>
      </c>
      <c r="Y958" s="70">
        <v>44340</v>
      </c>
      <c r="Z958" s="53">
        <v>38203</v>
      </c>
    </row>
    <row r="959" spans="1:26" s="49" customFormat="1" x14ac:dyDescent="0.25">
      <c r="A959" s="73">
        <v>600059383</v>
      </c>
      <c r="B959" s="73">
        <f t="shared" si="42"/>
        <v>600059383</v>
      </c>
      <c r="C959" s="73" t="s">
        <v>9526</v>
      </c>
      <c r="D959" s="68">
        <v>1</v>
      </c>
      <c r="E959" s="48">
        <f t="shared" si="43"/>
        <v>583588</v>
      </c>
      <c r="F959" s="57" t="s">
        <v>120</v>
      </c>
      <c r="G959" s="57" t="s">
        <v>368</v>
      </c>
      <c r="H959" s="51">
        <v>350</v>
      </c>
      <c r="I959" s="51" t="s">
        <v>17309</v>
      </c>
      <c r="J959" s="69">
        <v>27.49</v>
      </c>
      <c r="K959" s="69">
        <f t="shared" si="44"/>
        <v>9621.5</v>
      </c>
      <c r="L959" s="90">
        <v>350</v>
      </c>
      <c r="M959" s="51"/>
      <c r="N959" s="62" t="s">
        <v>425</v>
      </c>
      <c r="O959" s="52"/>
      <c r="P959" s="52">
        <v>149</v>
      </c>
      <c r="Q959" s="52"/>
      <c r="R959" s="52" t="s">
        <v>426</v>
      </c>
      <c r="S959" s="49" t="s">
        <v>21333</v>
      </c>
      <c r="V959" s="50" t="s">
        <v>14763</v>
      </c>
      <c r="W959" s="50" t="s">
        <v>369</v>
      </c>
      <c r="X959" s="50" t="s">
        <v>14740</v>
      </c>
      <c r="Y959" s="70" t="s">
        <v>17320</v>
      </c>
      <c r="Z959" s="53">
        <v>38206</v>
      </c>
    </row>
    <row r="960" spans="1:26" s="49" customFormat="1" x14ac:dyDescent="0.25">
      <c r="A960" s="73">
        <v>650036298</v>
      </c>
      <c r="B960" s="73">
        <f t="shared" si="42"/>
        <v>650036298</v>
      </c>
      <c r="C960" s="73" t="s">
        <v>9527</v>
      </c>
      <c r="D960" s="68">
        <v>1</v>
      </c>
      <c r="E960" s="48">
        <f t="shared" si="43"/>
        <v>75000318</v>
      </c>
      <c r="F960" s="57" t="s">
        <v>120</v>
      </c>
      <c r="G960" s="57" t="s">
        <v>368</v>
      </c>
      <c r="H960" s="51">
        <v>75</v>
      </c>
      <c r="I960" s="51" t="s">
        <v>17309</v>
      </c>
      <c r="J960" s="69">
        <v>27.49</v>
      </c>
      <c r="K960" s="69">
        <f t="shared" si="44"/>
        <v>2061.75</v>
      </c>
      <c r="L960" s="90">
        <v>75</v>
      </c>
      <c r="M960" s="51"/>
      <c r="N960" s="62" t="s">
        <v>427</v>
      </c>
      <c r="O960" s="52"/>
      <c r="P960" s="52">
        <v>71</v>
      </c>
      <c r="Q960" s="52"/>
      <c r="R960" s="52" t="s">
        <v>428</v>
      </c>
      <c r="S960" s="49" t="s">
        <v>21333</v>
      </c>
      <c r="V960" s="50" t="s">
        <v>14763</v>
      </c>
      <c r="W960" s="50" t="s">
        <v>369</v>
      </c>
      <c r="X960" s="50" t="s">
        <v>14740</v>
      </c>
      <c r="Y960" s="70" t="s">
        <v>17320</v>
      </c>
      <c r="Z960" s="53">
        <v>38223</v>
      </c>
    </row>
    <row r="961" spans="1:26" s="49" customFormat="1" x14ac:dyDescent="0.25">
      <c r="A961" s="73">
        <v>650038088</v>
      </c>
      <c r="B961" s="73">
        <f t="shared" si="42"/>
        <v>650038088</v>
      </c>
      <c r="C961" s="73" t="s">
        <v>9528</v>
      </c>
      <c r="D961" s="68">
        <v>1</v>
      </c>
      <c r="E961" s="48">
        <f t="shared" si="43"/>
        <v>75001021</v>
      </c>
      <c r="F961" s="57" t="s">
        <v>120</v>
      </c>
      <c r="G961" s="57" t="s">
        <v>368</v>
      </c>
      <c r="H961" s="51">
        <v>75</v>
      </c>
      <c r="I961" s="51" t="s">
        <v>17309</v>
      </c>
      <c r="J961" s="69">
        <v>27.49</v>
      </c>
      <c r="K961" s="69">
        <f t="shared" si="44"/>
        <v>2061.75</v>
      </c>
      <c r="L961" s="90">
        <v>75</v>
      </c>
      <c r="M961" s="51"/>
      <c r="N961" s="62" t="s">
        <v>429</v>
      </c>
      <c r="O961" s="52"/>
      <c r="P961" s="52">
        <v>102</v>
      </c>
      <c r="Q961" s="52"/>
      <c r="R961" s="52" t="s">
        <v>430</v>
      </c>
      <c r="S961" s="49" t="s">
        <v>21333</v>
      </c>
      <c r="V961" s="50" t="s">
        <v>14763</v>
      </c>
      <c r="W961" s="50" t="s">
        <v>369</v>
      </c>
      <c r="X961" s="50" t="s">
        <v>14740</v>
      </c>
      <c r="Y961" s="70" t="s">
        <v>17320</v>
      </c>
      <c r="Z961" s="53">
        <v>38222</v>
      </c>
    </row>
    <row r="962" spans="1:26" s="49" customFormat="1" x14ac:dyDescent="0.25">
      <c r="A962" s="73">
        <v>650038959</v>
      </c>
      <c r="B962" s="73">
        <f t="shared" si="42"/>
        <v>650038959</v>
      </c>
      <c r="C962" s="73" t="s">
        <v>9529</v>
      </c>
      <c r="D962" s="68">
        <v>1</v>
      </c>
      <c r="E962" s="48">
        <f t="shared" si="43"/>
        <v>75001101</v>
      </c>
      <c r="F962" s="57" t="s">
        <v>120</v>
      </c>
      <c r="G962" s="57" t="s">
        <v>368</v>
      </c>
      <c r="H962" s="51">
        <v>225</v>
      </c>
      <c r="I962" s="51" t="s">
        <v>17309</v>
      </c>
      <c r="J962" s="69">
        <v>27.49</v>
      </c>
      <c r="K962" s="69">
        <f t="shared" si="44"/>
        <v>6185.25</v>
      </c>
      <c r="L962" s="90">
        <v>225</v>
      </c>
      <c r="M962" s="51"/>
      <c r="N962" s="62" t="s">
        <v>431</v>
      </c>
      <c r="O962" s="52" t="s">
        <v>432</v>
      </c>
      <c r="P962" s="52">
        <v>6</v>
      </c>
      <c r="Q962" s="52"/>
      <c r="R962" s="52" t="s">
        <v>433</v>
      </c>
      <c r="S962" s="49" t="s">
        <v>21333</v>
      </c>
      <c r="V962" s="50" t="s">
        <v>14763</v>
      </c>
      <c r="W962" s="50" t="s">
        <v>369</v>
      </c>
      <c r="X962" s="50" t="s">
        <v>14740</v>
      </c>
      <c r="Y962" s="70" t="s">
        <v>17320</v>
      </c>
      <c r="Z962" s="53">
        <v>38221</v>
      </c>
    </row>
    <row r="963" spans="1:26" s="49" customFormat="1" x14ac:dyDescent="0.25">
      <c r="A963" s="73">
        <v>650041895</v>
      </c>
      <c r="B963" s="73">
        <f t="shared" si="42"/>
        <v>650041895</v>
      </c>
      <c r="C963" s="73" t="s">
        <v>9530</v>
      </c>
      <c r="D963" s="68">
        <v>1</v>
      </c>
      <c r="E963" s="48">
        <f t="shared" si="43"/>
        <v>71012257</v>
      </c>
      <c r="F963" s="57" t="s">
        <v>120</v>
      </c>
      <c r="G963" s="57" t="s">
        <v>368</v>
      </c>
      <c r="H963" s="51">
        <v>125</v>
      </c>
      <c r="I963" s="51" t="s">
        <v>17309</v>
      </c>
      <c r="J963" s="69">
        <v>27.49</v>
      </c>
      <c r="K963" s="69">
        <f t="shared" si="44"/>
        <v>3436.25</v>
      </c>
      <c r="L963" s="90">
        <v>125</v>
      </c>
      <c r="M963" s="51"/>
      <c r="N963" s="62" t="s">
        <v>434</v>
      </c>
      <c r="O963" s="52"/>
      <c r="P963" s="52">
        <v>40</v>
      </c>
      <c r="Q963" s="52"/>
      <c r="R963" s="52" t="s">
        <v>435</v>
      </c>
      <c r="S963" s="49" t="s">
        <v>21333</v>
      </c>
      <c r="V963" s="50" t="s">
        <v>14763</v>
      </c>
      <c r="W963" s="50" t="s">
        <v>369</v>
      </c>
      <c r="X963" s="50" t="s">
        <v>14740</v>
      </c>
      <c r="Y963" s="70" t="s">
        <v>17320</v>
      </c>
      <c r="Z963" s="53">
        <v>38203</v>
      </c>
    </row>
    <row r="964" spans="1:26" s="49" customFormat="1" x14ac:dyDescent="0.25">
      <c r="A964" s="73">
        <v>600022366</v>
      </c>
      <c r="B964" s="73">
        <f t="shared" ref="B964:B1027" si="45">A964/1</f>
        <v>600022366</v>
      </c>
      <c r="C964" s="73" t="s">
        <v>9545</v>
      </c>
      <c r="D964" s="68">
        <v>1</v>
      </c>
      <c r="E964" s="48">
        <f t="shared" ref="E964:E1027" si="46">C964/1</f>
        <v>70946965</v>
      </c>
      <c r="F964" s="57" t="s">
        <v>120</v>
      </c>
      <c r="G964" s="57" t="s">
        <v>462</v>
      </c>
      <c r="H964" s="51">
        <v>75</v>
      </c>
      <c r="I964" s="51" t="s">
        <v>17309</v>
      </c>
      <c r="J964" s="69">
        <v>27.49</v>
      </c>
      <c r="K964" s="69">
        <f t="shared" ref="K964:K1027" si="47">H964*J964</f>
        <v>2061.75</v>
      </c>
      <c r="L964" s="90">
        <v>75</v>
      </c>
      <c r="M964" s="51"/>
      <c r="N964" s="62" t="s">
        <v>464</v>
      </c>
      <c r="O964" s="52" t="s">
        <v>465</v>
      </c>
      <c r="P964" s="52">
        <v>108</v>
      </c>
      <c r="Q964" s="52"/>
      <c r="R964" s="52" t="s">
        <v>463</v>
      </c>
      <c r="S964" s="49" t="s">
        <v>21333</v>
      </c>
      <c r="V964" s="50" t="s">
        <v>14747</v>
      </c>
      <c r="W964" s="50" t="s">
        <v>463</v>
      </c>
      <c r="X964" s="50" t="s">
        <v>14738</v>
      </c>
      <c r="Y964" s="70" t="s">
        <v>17320</v>
      </c>
      <c r="Z964" s="53">
        <v>38001</v>
      </c>
    </row>
    <row r="965" spans="1:26" s="49" customFormat="1" x14ac:dyDescent="0.25">
      <c r="A965" s="73">
        <v>663000408</v>
      </c>
      <c r="B965" s="73">
        <f t="shared" si="45"/>
        <v>663000408</v>
      </c>
      <c r="C965" s="73" t="s">
        <v>9558</v>
      </c>
      <c r="D965" s="68">
        <v>1</v>
      </c>
      <c r="E965" s="48">
        <f t="shared" si="46"/>
        <v>71006044</v>
      </c>
      <c r="F965" s="57" t="s">
        <v>120</v>
      </c>
      <c r="G965" s="57" t="s">
        <v>462</v>
      </c>
      <c r="H965" s="51">
        <v>100</v>
      </c>
      <c r="I965" s="51" t="s">
        <v>17309</v>
      </c>
      <c r="J965" s="69">
        <v>27.49</v>
      </c>
      <c r="K965" s="69">
        <f t="shared" si="47"/>
        <v>2749</v>
      </c>
      <c r="L965" s="90">
        <v>100</v>
      </c>
      <c r="M965" s="51"/>
      <c r="N965" s="62" t="s">
        <v>490</v>
      </c>
      <c r="O965" s="52" t="s">
        <v>491</v>
      </c>
      <c r="P965" s="52">
        <v>177</v>
      </c>
      <c r="Q965" s="52"/>
      <c r="R965" s="52" t="s">
        <v>463</v>
      </c>
      <c r="S965" s="49" t="s">
        <v>21333</v>
      </c>
      <c r="V965" s="50" t="s">
        <v>14767</v>
      </c>
      <c r="W965" s="50" t="s">
        <v>463</v>
      </c>
      <c r="X965" s="50" t="s">
        <v>14740</v>
      </c>
      <c r="Y965" s="70" t="s">
        <v>17320</v>
      </c>
      <c r="Z965" s="53">
        <v>38001</v>
      </c>
    </row>
    <row r="966" spans="1:26" s="49" customFormat="1" x14ac:dyDescent="0.25">
      <c r="A966" s="73">
        <v>600060365</v>
      </c>
      <c r="B966" s="73">
        <f t="shared" si="45"/>
        <v>600060365</v>
      </c>
      <c r="C966" s="73" t="s">
        <v>9559</v>
      </c>
      <c r="D966" s="68">
        <v>1</v>
      </c>
      <c r="E966" s="48">
        <f t="shared" si="46"/>
        <v>75001284</v>
      </c>
      <c r="F966" s="57" t="s">
        <v>120</v>
      </c>
      <c r="G966" s="57" t="s">
        <v>462</v>
      </c>
      <c r="H966" s="51">
        <v>25</v>
      </c>
      <c r="I966" s="51" t="s">
        <v>17309</v>
      </c>
      <c r="J966" s="69">
        <v>27.49</v>
      </c>
      <c r="K966" s="69">
        <f t="shared" si="47"/>
        <v>687.25</v>
      </c>
      <c r="L966" s="90">
        <v>25</v>
      </c>
      <c r="M966" s="51"/>
      <c r="N966" s="62" t="s">
        <v>492</v>
      </c>
      <c r="O966" s="52"/>
      <c r="P966" s="52">
        <v>1</v>
      </c>
      <c r="Q966" s="52"/>
      <c r="R966" s="52" t="s">
        <v>493</v>
      </c>
      <c r="S966" s="49" t="s">
        <v>21333</v>
      </c>
      <c r="V966" s="50" t="s">
        <v>14767</v>
      </c>
      <c r="W966" s="50" t="s">
        <v>463</v>
      </c>
      <c r="X966" s="50" t="s">
        <v>14740</v>
      </c>
      <c r="Y966" s="70" t="s">
        <v>17320</v>
      </c>
      <c r="Z966" s="53">
        <v>37892</v>
      </c>
    </row>
    <row r="967" spans="1:26" s="49" customFormat="1" x14ac:dyDescent="0.25">
      <c r="A967" s="73">
        <v>600060641</v>
      </c>
      <c r="B967" s="73">
        <f t="shared" si="45"/>
        <v>600060641</v>
      </c>
      <c r="C967" s="73" t="s">
        <v>17591</v>
      </c>
      <c r="D967" s="68">
        <v>1</v>
      </c>
      <c r="E967" s="48">
        <f t="shared" si="46"/>
        <v>75000067</v>
      </c>
      <c r="F967" s="57" t="s">
        <v>120</v>
      </c>
      <c r="G967" s="57" t="s">
        <v>462</v>
      </c>
      <c r="H967" s="51">
        <v>50</v>
      </c>
      <c r="I967" s="51" t="s">
        <v>17309</v>
      </c>
      <c r="J967" s="69">
        <v>27.49</v>
      </c>
      <c r="K967" s="69">
        <f t="shared" si="47"/>
        <v>1374.5</v>
      </c>
      <c r="L967" s="90">
        <v>50</v>
      </c>
      <c r="M967" s="51"/>
      <c r="N967" s="62" t="s">
        <v>17592</v>
      </c>
      <c r="O967" s="52" t="s">
        <v>177</v>
      </c>
      <c r="P967" s="52">
        <v>213</v>
      </c>
      <c r="Q967" s="52"/>
      <c r="R967" s="52" t="s">
        <v>463</v>
      </c>
      <c r="S967" s="49" t="s">
        <v>21333</v>
      </c>
      <c r="V967" s="50" t="s">
        <v>14767</v>
      </c>
      <c r="W967" s="50" t="s">
        <v>463</v>
      </c>
      <c r="X967" s="50" t="s">
        <v>14740</v>
      </c>
      <c r="Y967" s="70" t="s">
        <v>17320</v>
      </c>
      <c r="Z967" s="53">
        <v>38001</v>
      </c>
    </row>
    <row r="968" spans="1:26" s="49" customFormat="1" x14ac:dyDescent="0.25">
      <c r="A968" s="73">
        <v>600008347</v>
      </c>
      <c r="B968" s="73">
        <f t="shared" si="45"/>
        <v>600008347</v>
      </c>
      <c r="C968" s="73" t="s">
        <v>9546</v>
      </c>
      <c r="D968" s="68">
        <v>1</v>
      </c>
      <c r="E968" s="48">
        <f t="shared" si="46"/>
        <v>60816929</v>
      </c>
      <c r="F968" s="57" t="s">
        <v>120</v>
      </c>
      <c r="G968" s="57" t="s">
        <v>462</v>
      </c>
      <c r="H968" s="51">
        <v>300</v>
      </c>
      <c r="I968" s="51" t="s">
        <v>17309</v>
      </c>
      <c r="J968" s="69">
        <v>27.49</v>
      </c>
      <c r="K968" s="69">
        <f t="shared" si="47"/>
        <v>8247</v>
      </c>
      <c r="L968" s="90">
        <v>300</v>
      </c>
      <c r="M968" s="51"/>
      <c r="N968" s="62" t="s">
        <v>466</v>
      </c>
      <c r="O968" s="52" t="s">
        <v>177</v>
      </c>
      <c r="P968" s="52">
        <v>213</v>
      </c>
      <c r="Q968" s="52"/>
      <c r="R968" s="52" t="s">
        <v>463</v>
      </c>
      <c r="S968" s="49" t="s">
        <v>21333</v>
      </c>
      <c r="V968" s="50" t="s">
        <v>14747</v>
      </c>
      <c r="W968" s="50" t="s">
        <v>463</v>
      </c>
      <c r="X968" s="50" t="s">
        <v>14738</v>
      </c>
      <c r="Y968" s="70" t="s">
        <v>17320</v>
      </c>
      <c r="Z968" s="53">
        <v>38001</v>
      </c>
    </row>
    <row r="969" spans="1:26" s="49" customFormat="1" ht="30" x14ac:dyDescent="0.25">
      <c r="A969" s="73">
        <v>600008380</v>
      </c>
      <c r="B969" s="73">
        <f t="shared" si="45"/>
        <v>600008380</v>
      </c>
      <c r="C969" s="73" t="s">
        <v>9547</v>
      </c>
      <c r="D969" s="68">
        <v>1</v>
      </c>
      <c r="E969" s="48">
        <f t="shared" si="46"/>
        <v>73172</v>
      </c>
      <c r="F969" s="57" t="s">
        <v>120</v>
      </c>
      <c r="G969" s="57" t="s">
        <v>462</v>
      </c>
      <c r="H969" s="51">
        <v>475</v>
      </c>
      <c r="I969" s="51" t="s">
        <v>17309</v>
      </c>
      <c r="J969" s="69">
        <v>27.49</v>
      </c>
      <c r="K969" s="69">
        <f t="shared" si="47"/>
        <v>13057.75</v>
      </c>
      <c r="L969" s="90">
        <v>475</v>
      </c>
      <c r="M969" s="51"/>
      <c r="N969" s="62" t="s">
        <v>467</v>
      </c>
      <c r="O969" s="52" t="s">
        <v>468</v>
      </c>
      <c r="P969" s="52">
        <v>86</v>
      </c>
      <c r="Q969" s="52"/>
      <c r="R969" s="52" t="s">
        <v>463</v>
      </c>
      <c r="S969" s="49" t="s">
        <v>21333</v>
      </c>
      <c r="V969" s="50" t="s">
        <v>14747</v>
      </c>
      <c r="W969" s="50" t="s">
        <v>463</v>
      </c>
      <c r="X969" s="50" t="s">
        <v>14738</v>
      </c>
      <c r="Y969" s="70" t="s">
        <v>17320</v>
      </c>
      <c r="Z969" s="53">
        <v>38001</v>
      </c>
    </row>
    <row r="970" spans="1:26" s="49" customFormat="1" x14ac:dyDescent="0.25">
      <c r="A970" s="73">
        <v>600059596</v>
      </c>
      <c r="B970" s="73">
        <f t="shared" si="45"/>
        <v>600059596</v>
      </c>
      <c r="C970" s="73" t="s">
        <v>9560</v>
      </c>
      <c r="D970" s="68">
        <v>1</v>
      </c>
      <c r="E970" s="48">
        <f t="shared" si="46"/>
        <v>62540475</v>
      </c>
      <c r="F970" s="57" t="s">
        <v>120</v>
      </c>
      <c r="G970" s="57" t="s">
        <v>462</v>
      </c>
      <c r="H970" s="51">
        <v>0</v>
      </c>
      <c r="I970" s="51" t="s">
        <v>17309</v>
      </c>
      <c r="J970" s="69">
        <v>27.49</v>
      </c>
      <c r="K970" s="69">
        <f t="shared" si="47"/>
        <v>0</v>
      </c>
      <c r="L970" s="90">
        <v>25</v>
      </c>
      <c r="M970" s="51">
        <v>25</v>
      </c>
      <c r="N970" s="62" t="s">
        <v>494</v>
      </c>
      <c r="O970" s="52" t="s">
        <v>495</v>
      </c>
      <c r="P970" s="52">
        <v>200</v>
      </c>
      <c r="Q970" s="52"/>
      <c r="R970" s="52" t="s">
        <v>496</v>
      </c>
      <c r="S970" s="49" t="s">
        <v>21333</v>
      </c>
      <c r="V970" s="50" t="s">
        <v>14767</v>
      </c>
      <c r="W970" s="50" t="s">
        <v>463</v>
      </c>
      <c r="X970" s="50" t="s">
        <v>14740</v>
      </c>
      <c r="Y970" s="70" t="s">
        <v>17320</v>
      </c>
      <c r="Z970" s="53">
        <v>37881</v>
      </c>
    </row>
    <row r="971" spans="1:26" s="49" customFormat="1" x14ac:dyDescent="0.25">
      <c r="A971" s="73">
        <v>600060381</v>
      </c>
      <c r="B971" s="73">
        <f t="shared" si="45"/>
        <v>600060381</v>
      </c>
      <c r="C971" s="73" t="s">
        <v>9561</v>
      </c>
      <c r="D971" s="68">
        <v>1</v>
      </c>
      <c r="E971" s="48">
        <f t="shared" si="46"/>
        <v>70988331</v>
      </c>
      <c r="F971" s="57" t="s">
        <v>120</v>
      </c>
      <c r="G971" s="57" t="s">
        <v>462</v>
      </c>
      <c r="H971" s="51">
        <v>150</v>
      </c>
      <c r="I971" s="51" t="s">
        <v>17309</v>
      </c>
      <c r="J971" s="69">
        <v>27.49</v>
      </c>
      <c r="K971" s="69">
        <f t="shared" si="47"/>
        <v>4123.5</v>
      </c>
      <c r="L971" s="90">
        <v>150</v>
      </c>
      <c r="M971" s="51"/>
      <c r="N971" s="62" t="s">
        <v>497</v>
      </c>
      <c r="O971" s="52"/>
      <c r="P971" s="52">
        <v>40</v>
      </c>
      <c r="Q971" s="52"/>
      <c r="R971" s="52" t="s">
        <v>498</v>
      </c>
      <c r="S971" s="49" t="s">
        <v>21333</v>
      </c>
      <c r="V971" s="50" t="s">
        <v>14767</v>
      </c>
      <c r="W971" s="50" t="s">
        <v>463</v>
      </c>
      <c r="X971" s="50" t="s">
        <v>14740</v>
      </c>
      <c r="Y971" s="70" t="s">
        <v>17320</v>
      </c>
      <c r="Z971" s="53">
        <v>37883</v>
      </c>
    </row>
    <row r="972" spans="1:26" s="49" customFormat="1" ht="30" x14ac:dyDescent="0.25">
      <c r="A972" s="73">
        <v>600060390</v>
      </c>
      <c r="B972" s="73">
        <f t="shared" si="45"/>
        <v>600060390</v>
      </c>
      <c r="C972" s="73" t="s">
        <v>9562</v>
      </c>
      <c r="D972" s="68">
        <v>1</v>
      </c>
      <c r="E972" s="48">
        <f t="shared" si="46"/>
        <v>75000041</v>
      </c>
      <c r="F972" s="57" t="s">
        <v>120</v>
      </c>
      <c r="G972" s="57" t="s">
        <v>462</v>
      </c>
      <c r="H972" s="51">
        <v>675</v>
      </c>
      <c r="I972" s="51" t="s">
        <v>17309</v>
      </c>
      <c r="J972" s="69">
        <v>27.49</v>
      </c>
      <c r="K972" s="69">
        <f t="shared" si="47"/>
        <v>18555.75</v>
      </c>
      <c r="L972" s="90">
        <v>675</v>
      </c>
      <c r="M972" s="51"/>
      <c r="N972" s="62" t="s">
        <v>499</v>
      </c>
      <c r="O972" s="52" t="s">
        <v>177</v>
      </c>
      <c r="P972" s="52">
        <v>213</v>
      </c>
      <c r="Q972" s="52"/>
      <c r="R972" s="52" t="s">
        <v>463</v>
      </c>
      <c r="S972" s="49" t="s">
        <v>21333</v>
      </c>
      <c r="V972" s="50" t="s">
        <v>14767</v>
      </c>
      <c r="W972" s="50" t="s">
        <v>463</v>
      </c>
      <c r="X972" s="50" t="s">
        <v>14740</v>
      </c>
      <c r="Y972" s="70" t="s">
        <v>17320</v>
      </c>
      <c r="Z972" s="53">
        <v>38001</v>
      </c>
    </row>
    <row r="973" spans="1:26" s="49" customFormat="1" x14ac:dyDescent="0.25">
      <c r="A973" s="73">
        <v>600060403</v>
      </c>
      <c r="B973" s="73">
        <f t="shared" si="45"/>
        <v>600060403</v>
      </c>
      <c r="C973" s="73" t="s">
        <v>9563</v>
      </c>
      <c r="D973" s="68">
        <v>1</v>
      </c>
      <c r="E973" s="48">
        <f t="shared" si="46"/>
        <v>75000059</v>
      </c>
      <c r="F973" s="57" t="s">
        <v>120</v>
      </c>
      <c r="G973" s="57" t="s">
        <v>462</v>
      </c>
      <c r="H973" s="51">
        <v>925</v>
      </c>
      <c r="I973" s="51" t="s">
        <v>17309</v>
      </c>
      <c r="J973" s="69">
        <v>27.49</v>
      </c>
      <c r="K973" s="69">
        <f t="shared" si="47"/>
        <v>25428.25</v>
      </c>
      <c r="L973" s="90">
        <v>925</v>
      </c>
      <c r="M973" s="51"/>
      <c r="N973" s="62" t="s">
        <v>500</v>
      </c>
      <c r="O973" s="52" t="s">
        <v>340</v>
      </c>
      <c r="P973" s="52">
        <v>7</v>
      </c>
      <c r="Q973" s="52"/>
      <c r="R973" s="52" t="s">
        <v>463</v>
      </c>
      <c r="S973" s="49" t="s">
        <v>21333</v>
      </c>
      <c r="V973" s="50" t="s">
        <v>14767</v>
      </c>
      <c r="W973" s="50" t="s">
        <v>463</v>
      </c>
      <c r="X973" s="50" t="s">
        <v>14740</v>
      </c>
      <c r="Y973" s="70" t="s">
        <v>17320</v>
      </c>
      <c r="Z973" s="53">
        <v>38001</v>
      </c>
    </row>
    <row r="974" spans="1:26" s="49" customFormat="1" x14ac:dyDescent="0.25">
      <c r="A974" s="73">
        <v>600170357</v>
      </c>
      <c r="B974" s="73">
        <f t="shared" si="45"/>
        <v>600170357</v>
      </c>
      <c r="C974" s="73" t="s">
        <v>9548</v>
      </c>
      <c r="D974" s="68">
        <v>1</v>
      </c>
      <c r="E974" s="48">
        <f t="shared" si="46"/>
        <v>13503308</v>
      </c>
      <c r="F974" s="57" t="s">
        <v>120</v>
      </c>
      <c r="G974" s="57" t="s">
        <v>462</v>
      </c>
      <c r="H974" s="51">
        <v>350</v>
      </c>
      <c r="I974" s="51" t="s">
        <v>17309</v>
      </c>
      <c r="J974" s="69">
        <v>27.49</v>
      </c>
      <c r="K974" s="69">
        <f t="shared" si="47"/>
        <v>9621.5</v>
      </c>
      <c r="L974" s="90">
        <v>350</v>
      </c>
      <c r="M974" s="51"/>
      <c r="N974" s="62" t="s">
        <v>469</v>
      </c>
      <c r="O974" s="52" t="s">
        <v>470</v>
      </c>
      <c r="P974" s="52">
        <v>304</v>
      </c>
      <c r="Q974" s="52"/>
      <c r="R974" s="52" t="s">
        <v>463</v>
      </c>
      <c r="S974" s="49" t="s">
        <v>21333</v>
      </c>
      <c r="V974" s="50" t="s">
        <v>14747</v>
      </c>
      <c r="W974" s="50" t="s">
        <v>463</v>
      </c>
      <c r="X974" s="50" t="s">
        <v>14738</v>
      </c>
      <c r="Y974" s="70" t="s">
        <v>17320</v>
      </c>
      <c r="Z974" s="53">
        <v>38001</v>
      </c>
    </row>
    <row r="975" spans="1:26" s="49" customFormat="1" ht="30" x14ac:dyDescent="0.25">
      <c r="A975" s="73">
        <v>650022386</v>
      </c>
      <c r="B975" s="73">
        <f t="shared" si="45"/>
        <v>650022386</v>
      </c>
      <c r="C975" s="73" t="s">
        <v>9564</v>
      </c>
      <c r="D975" s="68">
        <v>1</v>
      </c>
      <c r="E975" s="48">
        <f t="shared" si="46"/>
        <v>75000938</v>
      </c>
      <c r="F975" s="57" t="s">
        <v>120</v>
      </c>
      <c r="G975" s="57" t="s">
        <v>462</v>
      </c>
      <c r="H975" s="51">
        <v>425</v>
      </c>
      <c r="I975" s="51" t="s">
        <v>17309</v>
      </c>
      <c r="J975" s="69">
        <v>27.49</v>
      </c>
      <c r="K975" s="69">
        <f t="shared" si="47"/>
        <v>11683.25</v>
      </c>
      <c r="L975" s="90">
        <v>425</v>
      </c>
      <c r="M975" s="51"/>
      <c r="N975" s="62" t="s">
        <v>501</v>
      </c>
      <c r="O975" s="52" t="s">
        <v>340</v>
      </c>
      <c r="P975" s="52">
        <v>446</v>
      </c>
      <c r="Q975" s="52"/>
      <c r="R975" s="52" t="s">
        <v>502</v>
      </c>
      <c r="S975" s="49" t="s">
        <v>21333</v>
      </c>
      <c r="V975" s="50" t="s">
        <v>14767</v>
      </c>
      <c r="W975" s="50" t="s">
        <v>463</v>
      </c>
      <c r="X975" s="50" t="s">
        <v>14740</v>
      </c>
      <c r="Y975" s="70" t="s">
        <v>17320</v>
      </c>
      <c r="Z975" s="53">
        <v>37856</v>
      </c>
    </row>
    <row r="976" spans="1:26" s="49" customFormat="1" x14ac:dyDescent="0.25">
      <c r="A976" s="73">
        <v>650029135</v>
      </c>
      <c r="B976" s="73">
        <f t="shared" si="45"/>
        <v>650029135</v>
      </c>
      <c r="C976" s="73" t="s">
        <v>9565</v>
      </c>
      <c r="D976" s="68">
        <v>1</v>
      </c>
      <c r="E976" s="48">
        <f t="shared" si="46"/>
        <v>75001292</v>
      </c>
      <c r="F976" s="57" t="s">
        <v>120</v>
      </c>
      <c r="G976" s="57" t="s">
        <v>462</v>
      </c>
      <c r="H976" s="51">
        <v>75</v>
      </c>
      <c r="I976" s="51" t="s">
        <v>17309</v>
      </c>
      <c r="J976" s="69">
        <v>27.49</v>
      </c>
      <c r="K976" s="69">
        <f t="shared" si="47"/>
        <v>2061.75</v>
      </c>
      <c r="L976" s="90">
        <v>75</v>
      </c>
      <c r="M976" s="51"/>
      <c r="N976" s="62" t="s">
        <v>503</v>
      </c>
      <c r="O976" s="52"/>
      <c r="P976" s="52">
        <v>58</v>
      </c>
      <c r="Q976" s="52"/>
      <c r="R976" s="52" t="s">
        <v>504</v>
      </c>
      <c r="S976" s="49" t="s">
        <v>21333</v>
      </c>
      <c r="V976" s="50" t="s">
        <v>14767</v>
      </c>
      <c r="W976" s="50" t="s">
        <v>463</v>
      </c>
      <c r="X976" s="50" t="s">
        <v>14740</v>
      </c>
      <c r="Y976" s="70" t="s">
        <v>17320</v>
      </c>
      <c r="Z976" s="53">
        <v>38001</v>
      </c>
    </row>
    <row r="977" spans="1:26" s="49" customFormat="1" x14ac:dyDescent="0.25">
      <c r="A977" s="73">
        <v>650040881</v>
      </c>
      <c r="B977" s="73">
        <f t="shared" si="45"/>
        <v>650040881</v>
      </c>
      <c r="C977" s="73" t="s">
        <v>9566</v>
      </c>
      <c r="D977" s="68">
        <v>1</v>
      </c>
      <c r="E977" s="48">
        <f t="shared" si="46"/>
        <v>75000652</v>
      </c>
      <c r="F977" s="57" t="s">
        <v>120</v>
      </c>
      <c r="G977" s="57" t="s">
        <v>462</v>
      </c>
      <c r="H977" s="51">
        <v>50</v>
      </c>
      <c r="I977" s="51" t="s">
        <v>17309</v>
      </c>
      <c r="J977" s="69">
        <v>27.49</v>
      </c>
      <c r="K977" s="69">
        <f t="shared" si="47"/>
        <v>1374.5</v>
      </c>
      <c r="L977" s="90">
        <v>50</v>
      </c>
      <c r="M977" s="51"/>
      <c r="N977" s="62" t="s">
        <v>505</v>
      </c>
      <c r="O977" s="52"/>
      <c r="P977" s="52">
        <v>54</v>
      </c>
      <c r="Q977" s="52"/>
      <c r="R977" s="52" t="s">
        <v>506</v>
      </c>
      <c r="S977" s="49" t="s">
        <v>21333</v>
      </c>
      <c r="V977" s="50" t="s">
        <v>14767</v>
      </c>
      <c r="W977" s="50" t="s">
        <v>463</v>
      </c>
      <c r="X977" s="50" t="s">
        <v>14740</v>
      </c>
      <c r="Y977" s="70" t="s">
        <v>17320</v>
      </c>
      <c r="Z977" s="53">
        <v>38001</v>
      </c>
    </row>
    <row r="978" spans="1:26" s="49" customFormat="1" x14ac:dyDescent="0.25">
      <c r="A978" s="73">
        <v>650049870</v>
      </c>
      <c r="B978" s="73">
        <f t="shared" si="45"/>
        <v>650049870</v>
      </c>
      <c r="C978" s="73" t="s">
        <v>9567</v>
      </c>
      <c r="D978" s="68">
        <v>1</v>
      </c>
      <c r="E978" s="48">
        <f t="shared" si="46"/>
        <v>70986576</v>
      </c>
      <c r="F978" s="57" t="s">
        <v>120</v>
      </c>
      <c r="G978" s="57" t="s">
        <v>462</v>
      </c>
      <c r="H978" s="51">
        <v>50</v>
      </c>
      <c r="I978" s="51" t="s">
        <v>17309</v>
      </c>
      <c r="J978" s="69">
        <v>27.49</v>
      </c>
      <c r="K978" s="69">
        <f t="shared" si="47"/>
        <v>1374.5</v>
      </c>
      <c r="L978" s="90">
        <v>50</v>
      </c>
      <c r="M978" s="51"/>
      <c r="N978" s="62" t="s">
        <v>507</v>
      </c>
      <c r="O978" s="52"/>
      <c r="P978" s="52">
        <v>17</v>
      </c>
      <c r="Q978" s="52"/>
      <c r="R978" s="52" t="s">
        <v>508</v>
      </c>
      <c r="S978" s="49" t="s">
        <v>21333</v>
      </c>
      <c r="V978" s="50" t="s">
        <v>14767</v>
      </c>
      <c r="W978" s="50" t="s">
        <v>463</v>
      </c>
      <c r="X978" s="50" t="s">
        <v>14740</v>
      </c>
      <c r="Y978" s="70" t="s">
        <v>17320</v>
      </c>
      <c r="Z978" s="53">
        <v>37873</v>
      </c>
    </row>
    <row r="979" spans="1:26" s="49" customFormat="1" x14ac:dyDescent="0.25">
      <c r="A979" s="73">
        <v>650050258</v>
      </c>
      <c r="B979" s="73">
        <f t="shared" si="45"/>
        <v>650050258</v>
      </c>
      <c r="C979" s="73" t="s">
        <v>9568</v>
      </c>
      <c r="D979" s="68">
        <v>1</v>
      </c>
      <c r="E979" s="48">
        <f t="shared" si="46"/>
        <v>70988382</v>
      </c>
      <c r="F979" s="57" t="s">
        <v>120</v>
      </c>
      <c r="G979" s="57" t="s">
        <v>462</v>
      </c>
      <c r="H979" s="51">
        <v>400</v>
      </c>
      <c r="I979" s="51" t="s">
        <v>17309</v>
      </c>
      <c r="J979" s="69">
        <v>27.49</v>
      </c>
      <c r="K979" s="69">
        <f t="shared" si="47"/>
        <v>10996</v>
      </c>
      <c r="L979" s="90">
        <v>400</v>
      </c>
      <c r="M979" s="51"/>
      <c r="N979" s="62" t="s">
        <v>509</v>
      </c>
      <c r="O979" s="52" t="s">
        <v>510</v>
      </c>
      <c r="P979" s="52">
        <v>395</v>
      </c>
      <c r="Q979" s="52"/>
      <c r="R979" s="52" t="s">
        <v>496</v>
      </c>
      <c r="S979" s="49" t="s">
        <v>21333</v>
      </c>
      <c r="V979" s="50" t="s">
        <v>14767</v>
      </c>
      <c r="W979" s="50" t="s">
        <v>463</v>
      </c>
      <c r="X979" s="50" t="s">
        <v>14740</v>
      </c>
      <c r="Y979" s="70" t="s">
        <v>17320</v>
      </c>
      <c r="Z979" s="53">
        <v>37881</v>
      </c>
    </row>
    <row r="980" spans="1:26" s="49" customFormat="1" x14ac:dyDescent="0.25">
      <c r="A980" s="73">
        <v>650055853</v>
      </c>
      <c r="B980" s="73">
        <f t="shared" si="45"/>
        <v>650055853</v>
      </c>
      <c r="C980" s="73" t="s">
        <v>9569</v>
      </c>
      <c r="D980" s="68">
        <v>1</v>
      </c>
      <c r="E980" s="48">
        <f t="shared" si="46"/>
        <v>75001241</v>
      </c>
      <c r="F980" s="57" t="s">
        <v>120</v>
      </c>
      <c r="G980" s="57" t="s">
        <v>462</v>
      </c>
      <c r="H980" s="51">
        <v>150</v>
      </c>
      <c r="I980" s="51" t="s">
        <v>17309</v>
      </c>
      <c r="J980" s="69">
        <v>27.49</v>
      </c>
      <c r="K980" s="69">
        <f t="shared" si="47"/>
        <v>4123.5</v>
      </c>
      <c r="L980" s="90">
        <v>150</v>
      </c>
      <c r="M980" s="51"/>
      <c r="N980" s="62" t="s">
        <v>511</v>
      </c>
      <c r="O980" s="52"/>
      <c r="P980" s="52">
        <v>35</v>
      </c>
      <c r="Q980" s="52"/>
      <c r="R980" s="52" t="s">
        <v>512</v>
      </c>
      <c r="S980" s="49" t="s">
        <v>21333</v>
      </c>
      <c r="V980" s="50" t="s">
        <v>14767</v>
      </c>
      <c r="W980" s="50" t="s">
        <v>463</v>
      </c>
      <c r="X980" s="50" t="s">
        <v>14740</v>
      </c>
      <c r="Y980" s="70" t="s">
        <v>17320</v>
      </c>
      <c r="Z980" s="53">
        <v>37871</v>
      </c>
    </row>
    <row r="981" spans="1:26" s="49" customFormat="1" ht="30" x14ac:dyDescent="0.25">
      <c r="A981" s="73">
        <v>600022331</v>
      </c>
      <c r="B981" s="73">
        <f t="shared" si="45"/>
        <v>600022331</v>
      </c>
      <c r="C981" s="73" t="s">
        <v>9549</v>
      </c>
      <c r="D981" s="68">
        <v>1</v>
      </c>
      <c r="E981" s="48">
        <f t="shared" si="46"/>
        <v>60816848</v>
      </c>
      <c r="F981" s="57" t="s">
        <v>120</v>
      </c>
      <c r="G981" s="57" t="s">
        <v>462</v>
      </c>
      <c r="H981" s="51">
        <v>250</v>
      </c>
      <c r="I981" s="51" t="s">
        <v>17309</v>
      </c>
      <c r="J981" s="69">
        <v>27.49</v>
      </c>
      <c r="K981" s="69">
        <f t="shared" si="47"/>
        <v>6872.5</v>
      </c>
      <c r="L981" s="90">
        <v>250</v>
      </c>
      <c r="M981" s="51"/>
      <c r="N981" s="62" t="s">
        <v>472</v>
      </c>
      <c r="O981" s="52" t="s">
        <v>473</v>
      </c>
      <c r="P981" s="52">
        <v>1125</v>
      </c>
      <c r="Q981" s="52"/>
      <c r="R981" s="52" t="s">
        <v>471</v>
      </c>
      <c r="S981" s="49" t="s">
        <v>21333</v>
      </c>
      <c r="V981" s="50" t="s">
        <v>14747</v>
      </c>
      <c r="W981" s="50" t="s">
        <v>471</v>
      </c>
      <c r="X981" s="50" t="s">
        <v>14738</v>
      </c>
      <c r="Y981" s="70" t="s">
        <v>17320</v>
      </c>
      <c r="Z981" s="53">
        <v>37701</v>
      </c>
    </row>
    <row r="982" spans="1:26" s="49" customFormat="1" x14ac:dyDescent="0.25">
      <c r="A982" s="73">
        <v>600019608</v>
      </c>
      <c r="B982" s="73">
        <f t="shared" si="45"/>
        <v>600019608</v>
      </c>
      <c r="C982" s="73" t="s">
        <v>9550</v>
      </c>
      <c r="D982" s="68">
        <v>1</v>
      </c>
      <c r="E982" s="48">
        <f t="shared" si="46"/>
        <v>666718</v>
      </c>
      <c r="F982" s="57" t="s">
        <v>120</v>
      </c>
      <c r="G982" s="57" t="s">
        <v>462</v>
      </c>
      <c r="H982" s="51">
        <v>350</v>
      </c>
      <c r="I982" s="51" t="s">
        <v>17309</v>
      </c>
      <c r="J982" s="69">
        <v>27.49</v>
      </c>
      <c r="K982" s="69">
        <f t="shared" si="47"/>
        <v>9621.5</v>
      </c>
      <c r="L982" s="90">
        <v>350</v>
      </c>
      <c r="M982" s="51"/>
      <c r="N982" s="62" t="s">
        <v>474</v>
      </c>
      <c r="O982" s="52" t="s">
        <v>475</v>
      </c>
      <c r="P982" s="52">
        <v>77</v>
      </c>
      <c r="Q982" s="52"/>
      <c r="R982" s="52" t="s">
        <v>471</v>
      </c>
      <c r="S982" s="49" t="s">
        <v>21333</v>
      </c>
      <c r="V982" s="50" t="s">
        <v>14747</v>
      </c>
      <c r="W982" s="50" t="s">
        <v>471</v>
      </c>
      <c r="X982" s="50" t="s">
        <v>14738</v>
      </c>
      <c r="Y982" s="70" t="s">
        <v>17320</v>
      </c>
      <c r="Z982" s="53">
        <v>37701</v>
      </c>
    </row>
    <row r="983" spans="1:26" s="49" customFormat="1" ht="30" x14ac:dyDescent="0.25">
      <c r="A983" s="73">
        <v>600008274</v>
      </c>
      <c r="B983" s="73">
        <f t="shared" si="45"/>
        <v>600008274</v>
      </c>
      <c r="C983" s="73" t="s">
        <v>17593</v>
      </c>
      <c r="D983" s="68">
        <v>1</v>
      </c>
      <c r="E983" s="48">
        <f t="shared" si="46"/>
        <v>60816899</v>
      </c>
      <c r="F983" s="57" t="s">
        <v>120</v>
      </c>
      <c r="G983" s="57" t="s">
        <v>462</v>
      </c>
      <c r="H983" s="51">
        <v>575</v>
      </c>
      <c r="I983" s="51" t="s">
        <v>17309</v>
      </c>
      <c r="J983" s="69">
        <v>27.49</v>
      </c>
      <c r="K983" s="69">
        <f t="shared" si="47"/>
        <v>15806.75</v>
      </c>
      <c r="L983" s="90">
        <v>575</v>
      </c>
      <c r="M983" s="51"/>
      <c r="N983" s="62" t="s">
        <v>17594</v>
      </c>
      <c r="O983" s="52" t="s">
        <v>476</v>
      </c>
      <c r="P983" s="52">
        <v>478</v>
      </c>
      <c r="Q983" s="52"/>
      <c r="R983" s="52" t="s">
        <v>471</v>
      </c>
      <c r="S983" s="49" t="s">
        <v>21333</v>
      </c>
      <c r="V983" s="50" t="s">
        <v>14747</v>
      </c>
      <c r="W983" s="50" t="s">
        <v>471</v>
      </c>
      <c r="X983" s="50" t="s">
        <v>14738</v>
      </c>
      <c r="Y983" s="70" t="s">
        <v>17320</v>
      </c>
      <c r="Z983" s="53">
        <v>37701</v>
      </c>
    </row>
    <row r="984" spans="1:26" s="49" customFormat="1" x14ac:dyDescent="0.25">
      <c r="A984" s="73">
        <v>600008282</v>
      </c>
      <c r="B984" s="73">
        <f t="shared" si="45"/>
        <v>600008282</v>
      </c>
      <c r="C984" s="73" t="s">
        <v>9551</v>
      </c>
      <c r="D984" s="68">
        <v>1</v>
      </c>
      <c r="E984" s="48">
        <f t="shared" si="46"/>
        <v>60816767</v>
      </c>
      <c r="F984" s="57" t="s">
        <v>120</v>
      </c>
      <c r="G984" s="57" t="s">
        <v>462</v>
      </c>
      <c r="H984" s="51">
        <v>500</v>
      </c>
      <c r="I984" s="51" t="s">
        <v>17309</v>
      </c>
      <c r="J984" s="69">
        <v>27.49</v>
      </c>
      <c r="K984" s="69">
        <f t="shared" si="47"/>
        <v>13745</v>
      </c>
      <c r="L984" s="90">
        <v>500</v>
      </c>
      <c r="M984" s="51"/>
      <c r="N984" s="62" t="s">
        <v>477</v>
      </c>
      <c r="O984" s="52" t="s">
        <v>478</v>
      </c>
      <c r="P984" s="52">
        <v>333</v>
      </c>
      <c r="Q984" s="52"/>
      <c r="R984" s="52" t="s">
        <v>471</v>
      </c>
      <c r="S984" s="49" t="s">
        <v>21333</v>
      </c>
      <c r="V984" s="50" t="s">
        <v>14747</v>
      </c>
      <c r="W984" s="50" t="s">
        <v>471</v>
      </c>
      <c r="X984" s="50" t="s">
        <v>14738</v>
      </c>
      <c r="Y984" s="70" t="s">
        <v>17320</v>
      </c>
      <c r="Z984" s="53">
        <v>37701</v>
      </c>
    </row>
    <row r="985" spans="1:26" s="49" customFormat="1" ht="30" x14ac:dyDescent="0.25">
      <c r="A985" s="73">
        <v>600008304</v>
      </c>
      <c r="B985" s="73">
        <f t="shared" si="45"/>
        <v>600008304</v>
      </c>
      <c r="C985" s="73" t="s">
        <v>14768</v>
      </c>
      <c r="D985" s="68">
        <v>1</v>
      </c>
      <c r="E985" s="48">
        <f t="shared" si="46"/>
        <v>60816759</v>
      </c>
      <c r="F985" s="57" t="s">
        <v>120</v>
      </c>
      <c r="G985" s="57" t="s">
        <v>462</v>
      </c>
      <c r="H985" s="51">
        <v>225</v>
      </c>
      <c r="I985" s="51" t="s">
        <v>17309</v>
      </c>
      <c r="J985" s="69">
        <v>27.49</v>
      </c>
      <c r="K985" s="69">
        <f t="shared" si="47"/>
        <v>6185.25</v>
      </c>
      <c r="L985" s="90">
        <v>225</v>
      </c>
      <c r="M985" s="51"/>
      <c r="N985" s="62" t="s">
        <v>14769</v>
      </c>
      <c r="O985" s="52" t="s">
        <v>478</v>
      </c>
      <c r="P985" s="52">
        <v>156</v>
      </c>
      <c r="Q985" s="52"/>
      <c r="R985" s="52" t="s">
        <v>471</v>
      </c>
      <c r="S985" s="49" t="s">
        <v>21333</v>
      </c>
      <c r="V985" s="50" t="s">
        <v>14747</v>
      </c>
      <c r="W985" s="50" t="s">
        <v>471</v>
      </c>
      <c r="X985" s="50" t="s">
        <v>14738</v>
      </c>
      <c r="Y985" s="70" t="s">
        <v>17320</v>
      </c>
      <c r="Z985" s="53">
        <v>37701</v>
      </c>
    </row>
    <row r="986" spans="1:26" s="49" customFormat="1" x14ac:dyDescent="0.25">
      <c r="A986" s="73">
        <v>600059782</v>
      </c>
      <c r="B986" s="73">
        <f t="shared" si="45"/>
        <v>600059782</v>
      </c>
      <c r="C986" s="73" t="s">
        <v>9570</v>
      </c>
      <c r="D986" s="68">
        <v>1</v>
      </c>
      <c r="E986" s="48">
        <f t="shared" si="46"/>
        <v>70981965</v>
      </c>
      <c r="F986" s="57" t="s">
        <v>120</v>
      </c>
      <c r="G986" s="57" t="s">
        <v>462</v>
      </c>
      <c r="H986" s="51">
        <v>0</v>
      </c>
      <c r="I986" s="51" t="s">
        <v>17309</v>
      </c>
      <c r="J986" s="69">
        <v>27.49</v>
      </c>
      <c r="K986" s="69">
        <f t="shared" si="47"/>
        <v>0</v>
      </c>
      <c r="L986" s="90">
        <v>50</v>
      </c>
      <c r="M986" s="51">
        <v>50</v>
      </c>
      <c r="N986" s="62" t="s">
        <v>513</v>
      </c>
      <c r="O986" s="52" t="s">
        <v>514</v>
      </c>
      <c r="P986" s="52">
        <v>39</v>
      </c>
      <c r="Q986" s="52"/>
      <c r="R986" s="52" t="s">
        <v>471</v>
      </c>
      <c r="S986" s="49" t="s">
        <v>21333</v>
      </c>
      <c r="V986" s="50" t="s">
        <v>14770</v>
      </c>
      <c r="W986" s="50" t="s">
        <v>471</v>
      </c>
      <c r="X986" s="50" t="s">
        <v>14740</v>
      </c>
      <c r="Y986" s="70" t="s">
        <v>17320</v>
      </c>
      <c r="Z986" s="53">
        <v>37701</v>
      </c>
    </row>
    <row r="987" spans="1:26" s="49" customFormat="1" x14ac:dyDescent="0.25">
      <c r="A987" s="73">
        <v>600059847</v>
      </c>
      <c r="B987" s="73">
        <f t="shared" si="45"/>
        <v>600059847</v>
      </c>
      <c r="C987" s="73" t="s">
        <v>9571</v>
      </c>
      <c r="D987" s="68">
        <v>1</v>
      </c>
      <c r="E987" s="48">
        <f t="shared" si="46"/>
        <v>70659222</v>
      </c>
      <c r="F987" s="57" t="s">
        <v>120</v>
      </c>
      <c r="G987" s="57" t="s">
        <v>462</v>
      </c>
      <c r="H987" s="51">
        <v>0</v>
      </c>
      <c r="I987" s="51" t="s">
        <v>17309</v>
      </c>
      <c r="J987" s="69">
        <v>27.49</v>
      </c>
      <c r="K987" s="69">
        <f t="shared" si="47"/>
        <v>0</v>
      </c>
      <c r="L987" s="90">
        <v>25</v>
      </c>
      <c r="M987" s="51">
        <v>25</v>
      </c>
      <c r="N987" s="62" t="s">
        <v>515</v>
      </c>
      <c r="O987" s="52" t="s">
        <v>516</v>
      </c>
      <c r="P987" s="52">
        <v>445</v>
      </c>
      <c r="Q987" s="52"/>
      <c r="R987" s="52" t="s">
        <v>517</v>
      </c>
      <c r="S987" s="49" t="s">
        <v>21333</v>
      </c>
      <c r="V987" s="50" t="s">
        <v>14770</v>
      </c>
      <c r="W987" s="50" t="s">
        <v>471</v>
      </c>
      <c r="X987" s="50" t="s">
        <v>14740</v>
      </c>
      <c r="Y987" s="70" t="s">
        <v>17320</v>
      </c>
      <c r="Z987" s="53">
        <v>37862</v>
      </c>
    </row>
    <row r="988" spans="1:26" s="49" customFormat="1" x14ac:dyDescent="0.25">
      <c r="A988" s="73">
        <v>600059979</v>
      </c>
      <c r="B988" s="73">
        <f t="shared" si="45"/>
        <v>600059979</v>
      </c>
      <c r="C988" s="73" t="s">
        <v>9572</v>
      </c>
      <c r="D988" s="68">
        <v>1</v>
      </c>
      <c r="E988" s="48">
        <f t="shared" si="46"/>
        <v>70984522</v>
      </c>
      <c r="F988" s="57" t="s">
        <v>120</v>
      </c>
      <c r="G988" s="57" t="s">
        <v>462</v>
      </c>
      <c r="H988" s="51">
        <v>0</v>
      </c>
      <c r="I988" s="51" t="s">
        <v>17309</v>
      </c>
      <c r="J988" s="69">
        <v>27.49</v>
      </c>
      <c r="K988" s="69">
        <f t="shared" si="47"/>
        <v>0</v>
      </c>
      <c r="L988" s="90">
        <v>25</v>
      </c>
      <c r="M988" s="51">
        <v>25</v>
      </c>
      <c r="N988" s="62" t="s">
        <v>518</v>
      </c>
      <c r="O988" s="52" t="s">
        <v>519</v>
      </c>
      <c r="P988" s="52">
        <v>330</v>
      </c>
      <c r="Q988" s="52"/>
      <c r="R988" s="52" t="s">
        <v>520</v>
      </c>
      <c r="S988" s="49" t="s">
        <v>21333</v>
      </c>
      <c r="V988" s="50" t="s">
        <v>14770</v>
      </c>
      <c r="W988" s="50" t="s">
        <v>471</v>
      </c>
      <c r="X988" s="50" t="s">
        <v>14740</v>
      </c>
      <c r="Y988" s="70" t="s">
        <v>17320</v>
      </c>
      <c r="Z988" s="53">
        <v>37853</v>
      </c>
    </row>
    <row r="989" spans="1:26" s="49" customFormat="1" ht="30" x14ac:dyDescent="0.25">
      <c r="A989" s="73">
        <v>600060284</v>
      </c>
      <c r="B989" s="73">
        <f t="shared" si="45"/>
        <v>600060284</v>
      </c>
      <c r="C989" s="73" t="s">
        <v>9573</v>
      </c>
      <c r="D989" s="68">
        <v>1</v>
      </c>
      <c r="E989" s="48">
        <f t="shared" si="46"/>
        <v>70986550</v>
      </c>
      <c r="F989" s="57" t="s">
        <v>120</v>
      </c>
      <c r="G989" s="57" t="s">
        <v>462</v>
      </c>
      <c r="H989" s="51">
        <v>25</v>
      </c>
      <c r="I989" s="51" t="s">
        <v>17309</v>
      </c>
      <c r="J989" s="69">
        <v>27.49</v>
      </c>
      <c r="K989" s="69">
        <f t="shared" si="47"/>
        <v>687.25</v>
      </c>
      <c r="L989" s="90">
        <v>25</v>
      </c>
      <c r="M989" s="51"/>
      <c r="N989" s="62" t="s">
        <v>522</v>
      </c>
      <c r="O989" s="52"/>
      <c r="P989" s="52">
        <v>187</v>
      </c>
      <c r="Q989" s="52"/>
      <c r="R989" s="52" t="s">
        <v>523</v>
      </c>
      <c r="S989" s="49" t="s">
        <v>21333</v>
      </c>
      <c r="V989" s="50" t="s">
        <v>14770</v>
      </c>
      <c r="W989" s="50" t="s">
        <v>471</v>
      </c>
      <c r="X989" s="50" t="s">
        <v>14740</v>
      </c>
      <c r="Y989" s="70" t="s">
        <v>17320</v>
      </c>
      <c r="Z989" s="53">
        <v>37826</v>
      </c>
    </row>
    <row r="990" spans="1:26" s="49" customFormat="1" x14ac:dyDescent="0.25">
      <c r="A990" s="73">
        <v>600060331</v>
      </c>
      <c r="B990" s="73">
        <f t="shared" si="45"/>
        <v>600060331</v>
      </c>
      <c r="C990" s="73" t="s">
        <v>9574</v>
      </c>
      <c r="D990" s="68">
        <v>1</v>
      </c>
      <c r="E990" s="48">
        <f t="shared" si="46"/>
        <v>71005188</v>
      </c>
      <c r="F990" s="57" t="s">
        <v>120</v>
      </c>
      <c r="G990" s="57" t="s">
        <v>462</v>
      </c>
      <c r="H990" s="51">
        <v>50</v>
      </c>
      <c r="I990" s="51" t="s">
        <v>17309</v>
      </c>
      <c r="J990" s="69">
        <v>27.49</v>
      </c>
      <c r="K990" s="69">
        <f t="shared" si="47"/>
        <v>1374.5</v>
      </c>
      <c r="L990" s="90">
        <v>50</v>
      </c>
      <c r="M990" s="51"/>
      <c r="N990" s="62" t="s">
        <v>524</v>
      </c>
      <c r="O990" s="52"/>
      <c r="P990" s="52">
        <v>139</v>
      </c>
      <c r="Q990" s="52"/>
      <c r="R990" s="52" t="s">
        <v>525</v>
      </c>
      <c r="S990" s="49" t="s">
        <v>21333</v>
      </c>
      <c r="V990" s="50" t="s">
        <v>14770</v>
      </c>
      <c r="W990" s="50" t="s">
        <v>471</v>
      </c>
      <c r="X990" s="50" t="s">
        <v>14740</v>
      </c>
      <c r="Y990" s="70" t="s">
        <v>17320</v>
      </c>
      <c r="Z990" s="53">
        <v>37882</v>
      </c>
    </row>
    <row r="991" spans="1:26" s="49" customFormat="1" x14ac:dyDescent="0.25">
      <c r="A991" s="73">
        <v>600060454</v>
      </c>
      <c r="B991" s="73">
        <f t="shared" si="45"/>
        <v>600060454</v>
      </c>
      <c r="C991" s="73" t="s">
        <v>9575</v>
      </c>
      <c r="D991" s="68">
        <v>1</v>
      </c>
      <c r="E991" s="48">
        <f t="shared" si="46"/>
        <v>70878706</v>
      </c>
      <c r="F991" s="57" t="s">
        <v>120</v>
      </c>
      <c r="G991" s="57" t="s">
        <v>462</v>
      </c>
      <c r="H991" s="51">
        <v>900</v>
      </c>
      <c r="I991" s="51" t="s">
        <v>17309</v>
      </c>
      <c r="J991" s="69">
        <v>27.49</v>
      </c>
      <c r="K991" s="69">
        <f t="shared" si="47"/>
        <v>24741</v>
      </c>
      <c r="L991" s="90">
        <v>900</v>
      </c>
      <c r="M991" s="51"/>
      <c r="N991" s="62" t="s">
        <v>526</v>
      </c>
      <c r="O991" s="52" t="s">
        <v>527</v>
      </c>
      <c r="P991" s="52">
        <v>160</v>
      </c>
      <c r="Q991" s="52"/>
      <c r="R991" s="52" t="s">
        <v>471</v>
      </c>
      <c r="S991" s="49" t="s">
        <v>21333</v>
      </c>
      <c r="V991" s="50" t="s">
        <v>14770</v>
      </c>
      <c r="W991" s="50" t="s">
        <v>471</v>
      </c>
      <c r="X991" s="50" t="s">
        <v>14740</v>
      </c>
      <c r="Y991" s="70" t="s">
        <v>17320</v>
      </c>
      <c r="Z991" s="53">
        <v>37701</v>
      </c>
    </row>
    <row r="992" spans="1:26" s="49" customFormat="1" x14ac:dyDescent="0.25">
      <c r="A992" s="73">
        <v>600060471</v>
      </c>
      <c r="B992" s="73">
        <f t="shared" si="45"/>
        <v>600060471</v>
      </c>
      <c r="C992" s="73" t="s">
        <v>9576</v>
      </c>
      <c r="D992" s="68">
        <v>1</v>
      </c>
      <c r="E992" s="48">
        <f t="shared" si="46"/>
        <v>70876908</v>
      </c>
      <c r="F992" s="57" t="s">
        <v>120</v>
      </c>
      <c r="G992" s="57" t="s">
        <v>462</v>
      </c>
      <c r="H992" s="51">
        <v>550</v>
      </c>
      <c r="I992" s="51" t="s">
        <v>17309</v>
      </c>
      <c r="J992" s="69">
        <v>27.49</v>
      </c>
      <c r="K992" s="69">
        <f t="shared" si="47"/>
        <v>15119.5</v>
      </c>
      <c r="L992" s="90">
        <v>550</v>
      </c>
      <c r="M992" s="51"/>
      <c r="N992" s="62" t="s">
        <v>528</v>
      </c>
      <c r="O992" s="52" t="s">
        <v>529</v>
      </c>
      <c r="P992" s="52">
        <v>592</v>
      </c>
      <c r="Q992" s="52"/>
      <c r="R992" s="52" t="s">
        <v>471</v>
      </c>
      <c r="S992" s="49" t="s">
        <v>21333</v>
      </c>
      <c r="V992" s="50" t="s">
        <v>14770</v>
      </c>
      <c r="W992" s="50" t="s">
        <v>471</v>
      </c>
      <c r="X992" s="50" t="s">
        <v>14740</v>
      </c>
      <c r="Y992" s="70" t="s">
        <v>17320</v>
      </c>
      <c r="Z992" s="53">
        <v>37701</v>
      </c>
    </row>
    <row r="993" spans="1:26" s="49" customFormat="1" x14ac:dyDescent="0.25">
      <c r="A993" s="73">
        <v>600060501</v>
      </c>
      <c r="B993" s="73">
        <f t="shared" si="45"/>
        <v>600060501</v>
      </c>
      <c r="C993" s="73" t="s">
        <v>9577</v>
      </c>
      <c r="D993" s="68">
        <v>1</v>
      </c>
      <c r="E993" s="48">
        <f t="shared" si="46"/>
        <v>70659214</v>
      </c>
      <c r="F993" s="57" t="s">
        <v>120</v>
      </c>
      <c r="G993" s="57" t="s">
        <v>462</v>
      </c>
      <c r="H993" s="51">
        <v>325</v>
      </c>
      <c r="I993" s="51" t="s">
        <v>17309</v>
      </c>
      <c r="J993" s="69">
        <v>27.49</v>
      </c>
      <c r="K993" s="69">
        <f t="shared" si="47"/>
        <v>8934.25</v>
      </c>
      <c r="L993" s="90">
        <v>325</v>
      </c>
      <c r="M993" s="51"/>
      <c r="N993" s="62" t="s">
        <v>530</v>
      </c>
      <c r="O993" s="52" t="s">
        <v>531</v>
      </c>
      <c r="P993" s="52">
        <v>237</v>
      </c>
      <c r="Q993" s="52"/>
      <c r="R993" s="52" t="s">
        <v>517</v>
      </c>
      <c r="S993" s="49" t="s">
        <v>21333</v>
      </c>
      <c r="V993" s="50" t="s">
        <v>14770</v>
      </c>
      <c r="W993" s="50" t="s">
        <v>471</v>
      </c>
      <c r="X993" s="50" t="s">
        <v>14740</v>
      </c>
      <c r="Y993" s="70" t="s">
        <v>17320</v>
      </c>
      <c r="Z993" s="53">
        <v>37862</v>
      </c>
    </row>
    <row r="994" spans="1:26" s="49" customFormat="1" x14ac:dyDescent="0.25">
      <c r="A994" s="73">
        <v>600060535</v>
      </c>
      <c r="B994" s="73">
        <f t="shared" si="45"/>
        <v>600060535</v>
      </c>
      <c r="C994" s="73" t="s">
        <v>9578</v>
      </c>
      <c r="D994" s="68">
        <v>1</v>
      </c>
      <c r="E994" s="48">
        <f t="shared" si="46"/>
        <v>70970441</v>
      </c>
      <c r="F994" s="57" t="s">
        <v>120</v>
      </c>
      <c r="G994" s="57" t="s">
        <v>462</v>
      </c>
      <c r="H994" s="51">
        <v>425</v>
      </c>
      <c r="I994" s="51" t="s">
        <v>17309</v>
      </c>
      <c r="J994" s="69">
        <v>27.49</v>
      </c>
      <c r="K994" s="69">
        <f t="shared" si="47"/>
        <v>11683.25</v>
      </c>
      <c r="L994" s="90">
        <v>425</v>
      </c>
      <c r="M994" s="51"/>
      <c r="N994" s="62" t="s">
        <v>532</v>
      </c>
      <c r="O994" s="52" t="s">
        <v>60</v>
      </c>
      <c r="P994" s="52">
        <v>414</v>
      </c>
      <c r="Q994" s="52"/>
      <c r="R994" s="52" t="s">
        <v>533</v>
      </c>
      <c r="S994" s="49" t="s">
        <v>21333</v>
      </c>
      <c r="V994" s="50" t="s">
        <v>14770</v>
      </c>
      <c r="W994" s="50" t="s">
        <v>471</v>
      </c>
      <c r="X994" s="50" t="s">
        <v>14740</v>
      </c>
      <c r="Y994" s="70" t="s">
        <v>17320</v>
      </c>
      <c r="Z994" s="53">
        <v>37842</v>
      </c>
    </row>
    <row r="995" spans="1:26" s="49" customFormat="1" x14ac:dyDescent="0.25">
      <c r="A995" s="73">
        <v>600060586</v>
      </c>
      <c r="B995" s="73">
        <f t="shared" si="45"/>
        <v>600060586</v>
      </c>
      <c r="C995" s="73" t="s">
        <v>9579</v>
      </c>
      <c r="D995" s="68">
        <v>1</v>
      </c>
      <c r="E995" s="48">
        <f t="shared" si="46"/>
        <v>70984514</v>
      </c>
      <c r="F995" s="57" t="s">
        <v>120</v>
      </c>
      <c r="G995" s="57" t="s">
        <v>462</v>
      </c>
      <c r="H995" s="51">
        <v>300</v>
      </c>
      <c r="I995" s="51" t="s">
        <v>17309</v>
      </c>
      <c r="J995" s="69">
        <v>27.49</v>
      </c>
      <c r="K995" s="69">
        <f t="shared" si="47"/>
        <v>8247</v>
      </c>
      <c r="L995" s="90">
        <v>300</v>
      </c>
      <c r="M995" s="51"/>
      <c r="N995" s="62" t="s">
        <v>534</v>
      </c>
      <c r="O995" s="52" t="s">
        <v>519</v>
      </c>
      <c r="P995" s="52">
        <v>366</v>
      </c>
      <c r="Q995" s="52"/>
      <c r="R995" s="52" t="s">
        <v>520</v>
      </c>
      <c r="S995" s="49" t="s">
        <v>21333</v>
      </c>
      <c r="V995" s="50" t="s">
        <v>14770</v>
      </c>
      <c r="W995" s="50" t="s">
        <v>471</v>
      </c>
      <c r="X995" s="50" t="s">
        <v>14740</v>
      </c>
      <c r="Y995" s="70" t="s">
        <v>17320</v>
      </c>
      <c r="Z995" s="53">
        <v>37853</v>
      </c>
    </row>
    <row r="996" spans="1:26" s="49" customFormat="1" x14ac:dyDescent="0.25">
      <c r="A996" s="73">
        <v>614400601</v>
      </c>
      <c r="B996" s="73">
        <f t="shared" si="45"/>
        <v>614400601</v>
      </c>
      <c r="C996" s="73" t="s">
        <v>9580</v>
      </c>
      <c r="D996" s="68">
        <v>1</v>
      </c>
      <c r="E996" s="48">
        <f t="shared" si="46"/>
        <v>70878714</v>
      </c>
      <c r="F996" s="57" t="s">
        <v>120</v>
      </c>
      <c r="G996" s="57" t="s">
        <v>462</v>
      </c>
      <c r="H996" s="51">
        <v>550</v>
      </c>
      <c r="I996" s="51" t="s">
        <v>17309</v>
      </c>
      <c r="J996" s="69">
        <v>27.49</v>
      </c>
      <c r="K996" s="69">
        <f t="shared" si="47"/>
        <v>15119.5</v>
      </c>
      <c r="L996" s="90">
        <v>550</v>
      </c>
      <c r="M996" s="51"/>
      <c r="N996" s="62" t="s">
        <v>535</v>
      </c>
      <c r="O996" s="52" t="s">
        <v>222</v>
      </c>
      <c r="P996" s="52">
        <v>54</v>
      </c>
      <c r="Q996" s="52"/>
      <c r="R996" s="52" t="s">
        <v>471</v>
      </c>
      <c r="S996" s="49" t="s">
        <v>21333</v>
      </c>
      <c r="V996" s="50" t="s">
        <v>14770</v>
      </c>
      <c r="W996" s="50" t="s">
        <v>471</v>
      </c>
      <c r="X996" s="50" t="s">
        <v>14740</v>
      </c>
      <c r="Y996" s="70" t="s">
        <v>17320</v>
      </c>
      <c r="Z996" s="53">
        <v>37701</v>
      </c>
    </row>
    <row r="997" spans="1:26" s="49" customFormat="1" x14ac:dyDescent="0.25">
      <c r="A997" s="73">
        <v>650036492</v>
      </c>
      <c r="B997" s="73">
        <f t="shared" si="45"/>
        <v>650036492</v>
      </c>
      <c r="C997" s="73" t="s">
        <v>9581</v>
      </c>
      <c r="D997" s="68">
        <v>1</v>
      </c>
      <c r="E997" s="48">
        <f t="shared" si="46"/>
        <v>71002430</v>
      </c>
      <c r="F997" s="57" t="s">
        <v>120</v>
      </c>
      <c r="G997" s="57" t="s">
        <v>462</v>
      </c>
      <c r="H997" s="51">
        <v>50</v>
      </c>
      <c r="I997" s="51" t="s">
        <v>17309</v>
      </c>
      <c r="J997" s="69">
        <v>27.49</v>
      </c>
      <c r="K997" s="69">
        <f t="shared" si="47"/>
        <v>1374.5</v>
      </c>
      <c r="L997" s="90">
        <v>50</v>
      </c>
      <c r="M997" s="51"/>
      <c r="N997" s="62" t="s">
        <v>536</v>
      </c>
      <c r="O997" s="52"/>
      <c r="P997" s="52">
        <v>22</v>
      </c>
      <c r="Q997" s="52"/>
      <c r="R997" s="52" t="s">
        <v>537</v>
      </c>
      <c r="S997" s="49" t="s">
        <v>21333</v>
      </c>
      <c r="V997" s="50" t="s">
        <v>14770</v>
      </c>
      <c r="W997" s="50" t="s">
        <v>471</v>
      </c>
      <c r="X997" s="50" t="s">
        <v>14740</v>
      </c>
      <c r="Y997" s="70" t="s">
        <v>17320</v>
      </c>
      <c r="Z997" s="53">
        <v>37855</v>
      </c>
    </row>
    <row r="998" spans="1:26" s="49" customFormat="1" x14ac:dyDescent="0.25">
      <c r="A998" s="73">
        <v>650035593</v>
      </c>
      <c r="B998" s="73">
        <f t="shared" si="45"/>
        <v>650035593</v>
      </c>
      <c r="C998" s="73" t="s">
        <v>9582</v>
      </c>
      <c r="D998" s="68">
        <v>1</v>
      </c>
      <c r="E998" s="48">
        <f t="shared" si="46"/>
        <v>70984492</v>
      </c>
      <c r="F998" s="57" t="s">
        <v>120</v>
      </c>
      <c r="G998" s="57" t="s">
        <v>462</v>
      </c>
      <c r="H998" s="51">
        <v>525</v>
      </c>
      <c r="I998" s="51" t="s">
        <v>17309</v>
      </c>
      <c r="J998" s="69">
        <v>27.49</v>
      </c>
      <c r="K998" s="69">
        <f t="shared" si="47"/>
        <v>14432.25</v>
      </c>
      <c r="L998" s="90">
        <v>525</v>
      </c>
      <c r="M998" s="51"/>
      <c r="N998" s="62" t="s">
        <v>538</v>
      </c>
      <c r="O998" s="52" t="s">
        <v>60</v>
      </c>
      <c r="P998" s="52">
        <v>4</v>
      </c>
      <c r="Q998" s="52"/>
      <c r="R998" s="52" t="s">
        <v>539</v>
      </c>
      <c r="S998" s="49" t="s">
        <v>21333</v>
      </c>
      <c r="V998" s="50" t="s">
        <v>14770</v>
      </c>
      <c r="W998" s="50" t="s">
        <v>471</v>
      </c>
      <c r="X998" s="50" t="s">
        <v>14740</v>
      </c>
      <c r="Y998" s="70" t="s">
        <v>17320</v>
      </c>
      <c r="Z998" s="53">
        <v>37821</v>
      </c>
    </row>
    <row r="999" spans="1:26" s="49" customFormat="1" x14ac:dyDescent="0.25">
      <c r="A999" s="73">
        <v>650036433</v>
      </c>
      <c r="B999" s="73">
        <f t="shared" si="45"/>
        <v>650036433</v>
      </c>
      <c r="C999" s="73" t="s">
        <v>9583</v>
      </c>
      <c r="D999" s="68">
        <v>1</v>
      </c>
      <c r="E999" s="48">
        <f t="shared" si="46"/>
        <v>70985022</v>
      </c>
      <c r="F999" s="57" t="s">
        <v>120</v>
      </c>
      <c r="G999" s="57" t="s">
        <v>462</v>
      </c>
      <c r="H999" s="51">
        <v>100</v>
      </c>
      <c r="I999" s="51" t="s">
        <v>17309</v>
      </c>
      <c r="J999" s="69">
        <v>27.49</v>
      </c>
      <c r="K999" s="69">
        <f t="shared" si="47"/>
        <v>2749</v>
      </c>
      <c r="L999" s="90">
        <v>100</v>
      </c>
      <c r="M999" s="51"/>
      <c r="N999" s="62" t="s">
        <v>540</v>
      </c>
      <c r="O999" s="52"/>
      <c r="P999" s="52">
        <v>39</v>
      </c>
      <c r="Q999" s="52"/>
      <c r="R999" s="52" t="s">
        <v>541</v>
      </c>
      <c r="S999" s="49" t="s">
        <v>21333</v>
      </c>
      <c r="V999" s="50" t="s">
        <v>14770</v>
      </c>
      <c r="W999" s="50" t="s">
        <v>471</v>
      </c>
      <c r="X999" s="50" t="s">
        <v>14740</v>
      </c>
      <c r="Y999" s="70" t="s">
        <v>17320</v>
      </c>
      <c r="Z999" s="53">
        <v>37802</v>
      </c>
    </row>
    <row r="1000" spans="1:26" s="49" customFormat="1" x14ac:dyDescent="0.25">
      <c r="A1000" s="73">
        <v>650039831</v>
      </c>
      <c r="B1000" s="73">
        <f t="shared" si="45"/>
        <v>650039831</v>
      </c>
      <c r="C1000" s="73" t="s">
        <v>9584</v>
      </c>
      <c r="D1000" s="68">
        <v>1</v>
      </c>
      <c r="E1000" s="48">
        <f t="shared" si="46"/>
        <v>75000393</v>
      </c>
      <c r="F1000" s="57" t="s">
        <v>120</v>
      </c>
      <c r="G1000" s="57" t="s">
        <v>462</v>
      </c>
      <c r="H1000" s="51">
        <v>250</v>
      </c>
      <c r="I1000" s="51" t="s">
        <v>17309</v>
      </c>
      <c r="J1000" s="69">
        <v>27.49</v>
      </c>
      <c r="K1000" s="69">
        <f t="shared" si="47"/>
        <v>6872.5</v>
      </c>
      <c r="L1000" s="90">
        <v>250</v>
      </c>
      <c r="M1000" s="51"/>
      <c r="N1000" s="62" t="s">
        <v>542</v>
      </c>
      <c r="O1000" s="52" t="s">
        <v>543</v>
      </c>
      <c r="P1000" s="52">
        <v>142</v>
      </c>
      <c r="Q1000" s="52"/>
      <c r="R1000" s="52" t="s">
        <v>544</v>
      </c>
      <c r="S1000" s="49" t="s">
        <v>21333</v>
      </c>
      <c r="V1000" s="50" t="s">
        <v>14770</v>
      </c>
      <c r="W1000" s="50" t="s">
        <v>471</v>
      </c>
      <c r="X1000" s="50" t="s">
        <v>14740</v>
      </c>
      <c r="Y1000" s="70" t="s">
        <v>17320</v>
      </c>
      <c r="Z1000" s="53">
        <v>37802</v>
      </c>
    </row>
    <row r="1001" spans="1:26" s="49" customFormat="1" x14ac:dyDescent="0.25">
      <c r="A1001" s="73">
        <v>650040821</v>
      </c>
      <c r="B1001" s="73">
        <f t="shared" si="45"/>
        <v>650040821</v>
      </c>
      <c r="C1001" s="73" t="s">
        <v>9585</v>
      </c>
      <c r="D1001" s="68">
        <v>1</v>
      </c>
      <c r="E1001" s="48">
        <f t="shared" si="46"/>
        <v>75000491</v>
      </c>
      <c r="F1001" s="57" t="s">
        <v>120</v>
      </c>
      <c r="G1001" s="57" t="s">
        <v>462</v>
      </c>
      <c r="H1001" s="51">
        <v>625</v>
      </c>
      <c r="I1001" s="51" t="s">
        <v>17309</v>
      </c>
      <c r="J1001" s="69">
        <v>27.49</v>
      </c>
      <c r="K1001" s="69">
        <f t="shared" si="47"/>
        <v>17181.25</v>
      </c>
      <c r="L1001" s="90">
        <v>625</v>
      </c>
      <c r="M1001" s="51"/>
      <c r="N1001" s="62" t="s">
        <v>545</v>
      </c>
      <c r="O1001" s="52" t="s">
        <v>546</v>
      </c>
      <c r="P1001" s="52">
        <v>390</v>
      </c>
      <c r="Q1001" s="52"/>
      <c r="R1001" s="52" t="s">
        <v>547</v>
      </c>
      <c r="S1001" s="49" t="s">
        <v>21333</v>
      </c>
      <c r="V1001" s="50" t="s">
        <v>14770</v>
      </c>
      <c r="W1001" s="50" t="s">
        <v>471</v>
      </c>
      <c r="X1001" s="50" t="s">
        <v>14740</v>
      </c>
      <c r="Y1001" s="70" t="s">
        <v>17320</v>
      </c>
      <c r="Z1001" s="53">
        <v>37833</v>
      </c>
    </row>
    <row r="1002" spans="1:26" s="49" customFormat="1" x14ac:dyDescent="0.25">
      <c r="A1002" s="73">
        <v>650040953</v>
      </c>
      <c r="B1002" s="73">
        <f t="shared" si="45"/>
        <v>650040953</v>
      </c>
      <c r="C1002" s="73" t="s">
        <v>9586</v>
      </c>
      <c r="D1002" s="68">
        <v>1</v>
      </c>
      <c r="E1002" s="48">
        <f t="shared" si="46"/>
        <v>70986533</v>
      </c>
      <c r="F1002" s="57" t="s">
        <v>120</v>
      </c>
      <c r="G1002" s="57" t="s">
        <v>462</v>
      </c>
      <c r="H1002" s="51">
        <v>225</v>
      </c>
      <c r="I1002" s="51" t="s">
        <v>17309</v>
      </c>
      <c r="J1002" s="69">
        <v>27.49</v>
      </c>
      <c r="K1002" s="69">
        <f t="shared" si="47"/>
        <v>6185.25</v>
      </c>
      <c r="L1002" s="90">
        <v>225</v>
      </c>
      <c r="M1002" s="51"/>
      <c r="N1002" s="62" t="s">
        <v>548</v>
      </c>
      <c r="O1002" s="52" t="s">
        <v>549</v>
      </c>
      <c r="P1002" s="52">
        <v>44</v>
      </c>
      <c r="Q1002" s="52"/>
      <c r="R1002" s="52" t="s">
        <v>550</v>
      </c>
      <c r="S1002" s="49" t="s">
        <v>21333</v>
      </c>
      <c r="V1002" s="50" t="s">
        <v>14770</v>
      </c>
      <c r="W1002" s="50" t="s">
        <v>471</v>
      </c>
      <c r="X1002" s="50" t="s">
        <v>14740</v>
      </c>
      <c r="Y1002" s="70" t="s">
        <v>17320</v>
      </c>
      <c r="Z1002" s="53">
        <v>37825</v>
      </c>
    </row>
    <row r="1003" spans="1:26" s="49" customFormat="1" x14ac:dyDescent="0.25">
      <c r="A1003" s="73">
        <v>650049811</v>
      </c>
      <c r="B1003" s="73">
        <f t="shared" si="45"/>
        <v>650049811</v>
      </c>
      <c r="C1003" s="73" t="s">
        <v>9587</v>
      </c>
      <c r="D1003" s="68">
        <v>1</v>
      </c>
      <c r="E1003" s="48">
        <f t="shared" si="46"/>
        <v>75000946</v>
      </c>
      <c r="F1003" s="57" t="s">
        <v>120</v>
      </c>
      <c r="G1003" s="57" t="s">
        <v>462</v>
      </c>
      <c r="H1003" s="51">
        <v>0</v>
      </c>
      <c r="I1003" s="51" t="s">
        <v>17309</v>
      </c>
      <c r="J1003" s="69">
        <v>27.49</v>
      </c>
      <c r="K1003" s="69">
        <f t="shared" si="47"/>
        <v>0</v>
      </c>
      <c r="L1003" s="90">
        <v>25</v>
      </c>
      <c r="M1003" s="51">
        <v>25</v>
      </c>
      <c r="N1003" s="62" t="s">
        <v>551</v>
      </c>
      <c r="O1003" s="52"/>
      <c r="P1003" s="52">
        <v>19</v>
      </c>
      <c r="Q1003" s="52"/>
      <c r="R1003" s="52" t="s">
        <v>552</v>
      </c>
      <c r="S1003" s="49" t="s">
        <v>21333</v>
      </c>
      <c r="V1003" s="50" t="s">
        <v>14770</v>
      </c>
      <c r="W1003" s="50" t="s">
        <v>471</v>
      </c>
      <c r="X1003" s="50" t="s">
        <v>14740</v>
      </c>
      <c r="Y1003" s="70" t="s">
        <v>17320</v>
      </c>
      <c r="Z1003" s="53">
        <v>37831</v>
      </c>
    </row>
    <row r="1004" spans="1:26" s="49" customFormat="1" x14ac:dyDescent="0.25">
      <c r="A1004" s="73">
        <v>650051041</v>
      </c>
      <c r="B1004" s="73">
        <f t="shared" si="45"/>
        <v>650051041</v>
      </c>
      <c r="C1004" s="73" t="s">
        <v>9588</v>
      </c>
      <c r="D1004" s="68">
        <v>1</v>
      </c>
      <c r="E1004" s="48">
        <f t="shared" si="46"/>
        <v>70985111</v>
      </c>
      <c r="F1004" s="57" t="s">
        <v>120</v>
      </c>
      <c r="G1004" s="57" t="s">
        <v>462</v>
      </c>
      <c r="H1004" s="51">
        <v>100</v>
      </c>
      <c r="I1004" s="51" t="s">
        <v>17309</v>
      </c>
      <c r="J1004" s="69">
        <v>27.49</v>
      </c>
      <c r="K1004" s="69">
        <f t="shared" si="47"/>
        <v>2749</v>
      </c>
      <c r="L1004" s="90">
        <v>100</v>
      </c>
      <c r="M1004" s="51"/>
      <c r="N1004" s="62" t="s">
        <v>553</v>
      </c>
      <c r="O1004" s="52"/>
      <c r="P1004" s="52">
        <v>136</v>
      </c>
      <c r="Q1004" s="52"/>
      <c r="R1004" s="52" t="s">
        <v>554</v>
      </c>
      <c r="S1004" s="49" t="s">
        <v>21333</v>
      </c>
      <c r="V1004" s="50" t="s">
        <v>14770</v>
      </c>
      <c r="W1004" s="50" t="s">
        <v>471</v>
      </c>
      <c r="X1004" s="50" t="s">
        <v>14740</v>
      </c>
      <c r="Y1004" s="70" t="s">
        <v>17320</v>
      </c>
      <c r="Z1004" s="53">
        <v>37841</v>
      </c>
    </row>
    <row r="1005" spans="1:26" s="49" customFormat="1" x14ac:dyDescent="0.25">
      <c r="A1005" s="73">
        <v>650053192</v>
      </c>
      <c r="B1005" s="73">
        <f t="shared" si="45"/>
        <v>650053192</v>
      </c>
      <c r="C1005" s="73" t="s">
        <v>9589</v>
      </c>
      <c r="D1005" s="68">
        <v>1</v>
      </c>
      <c r="E1005" s="48">
        <f t="shared" si="46"/>
        <v>70981957</v>
      </c>
      <c r="F1005" s="57" t="s">
        <v>120</v>
      </c>
      <c r="G1005" s="57" t="s">
        <v>462</v>
      </c>
      <c r="H1005" s="51">
        <v>800</v>
      </c>
      <c r="I1005" s="51" t="s">
        <v>17309</v>
      </c>
      <c r="J1005" s="69">
        <v>27.49</v>
      </c>
      <c r="K1005" s="69">
        <f t="shared" si="47"/>
        <v>21992</v>
      </c>
      <c r="L1005" s="90">
        <v>800</v>
      </c>
      <c r="M1005" s="51"/>
      <c r="N1005" s="62" t="s">
        <v>555</v>
      </c>
      <c r="O1005" s="52" t="s">
        <v>529</v>
      </c>
      <c r="P1005" s="52">
        <v>692</v>
      </c>
      <c r="Q1005" s="52"/>
      <c r="R1005" s="52" t="s">
        <v>471</v>
      </c>
      <c r="S1005" s="49" t="s">
        <v>21333</v>
      </c>
      <c r="V1005" s="50" t="s">
        <v>14770</v>
      </c>
      <c r="W1005" s="50" t="s">
        <v>471</v>
      </c>
      <c r="X1005" s="50" t="s">
        <v>14740</v>
      </c>
      <c r="Y1005" s="70" t="s">
        <v>17320</v>
      </c>
      <c r="Z1005" s="53">
        <v>37701</v>
      </c>
    </row>
    <row r="1006" spans="1:26" s="49" customFormat="1" x14ac:dyDescent="0.25">
      <c r="A1006" s="73">
        <v>650053265</v>
      </c>
      <c r="B1006" s="73">
        <f t="shared" si="45"/>
        <v>650053265</v>
      </c>
      <c r="C1006" s="73" t="s">
        <v>9590</v>
      </c>
      <c r="D1006" s="68">
        <v>1</v>
      </c>
      <c r="E1006" s="48">
        <f t="shared" si="46"/>
        <v>70981931</v>
      </c>
      <c r="F1006" s="57" t="s">
        <v>120</v>
      </c>
      <c r="G1006" s="57" t="s">
        <v>462</v>
      </c>
      <c r="H1006" s="51">
        <v>725</v>
      </c>
      <c r="I1006" s="51" t="s">
        <v>17309</v>
      </c>
      <c r="J1006" s="69">
        <v>27.49</v>
      </c>
      <c r="K1006" s="69">
        <f t="shared" si="47"/>
        <v>19930.25</v>
      </c>
      <c r="L1006" s="90">
        <v>725</v>
      </c>
      <c r="M1006" s="51"/>
      <c r="N1006" s="62" t="s">
        <v>556</v>
      </c>
      <c r="O1006" s="52" t="s">
        <v>125</v>
      </c>
      <c r="P1006" s="52">
        <v>121</v>
      </c>
      <c r="Q1006" s="52"/>
      <c r="R1006" s="52" t="s">
        <v>471</v>
      </c>
      <c r="S1006" s="49" t="s">
        <v>21333</v>
      </c>
      <c r="V1006" s="50" t="s">
        <v>14770</v>
      </c>
      <c r="W1006" s="50" t="s">
        <v>471</v>
      </c>
      <c r="X1006" s="50" t="s">
        <v>14740</v>
      </c>
      <c r="Y1006" s="70" t="s">
        <v>17320</v>
      </c>
      <c r="Z1006" s="53">
        <v>37701</v>
      </c>
    </row>
    <row r="1007" spans="1:26" s="49" customFormat="1" x14ac:dyDescent="0.25">
      <c r="A1007" s="73">
        <v>650053346</v>
      </c>
      <c r="B1007" s="73">
        <f t="shared" si="45"/>
        <v>650053346</v>
      </c>
      <c r="C1007" s="73" t="s">
        <v>9591</v>
      </c>
      <c r="D1007" s="68">
        <v>1</v>
      </c>
      <c r="E1007" s="48">
        <f t="shared" si="46"/>
        <v>70981949</v>
      </c>
      <c r="F1007" s="57" t="s">
        <v>120</v>
      </c>
      <c r="G1007" s="57" t="s">
        <v>462</v>
      </c>
      <c r="H1007" s="51">
        <v>925</v>
      </c>
      <c r="I1007" s="51" t="s">
        <v>17309</v>
      </c>
      <c r="J1007" s="69">
        <v>27.49</v>
      </c>
      <c r="K1007" s="69">
        <f t="shared" si="47"/>
        <v>25428.25</v>
      </c>
      <c r="L1007" s="90">
        <v>925</v>
      </c>
      <c r="M1007" s="51"/>
      <c r="N1007" s="62" t="s">
        <v>557</v>
      </c>
      <c r="O1007" s="52" t="s">
        <v>473</v>
      </c>
      <c r="P1007" s="52">
        <v>746</v>
      </c>
      <c r="Q1007" s="52"/>
      <c r="R1007" s="52" t="s">
        <v>471</v>
      </c>
      <c r="S1007" s="49" t="s">
        <v>21333</v>
      </c>
      <c r="V1007" s="50" t="s">
        <v>14770</v>
      </c>
      <c r="W1007" s="50" t="s">
        <v>471</v>
      </c>
      <c r="X1007" s="50" t="s">
        <v>14740</v>
      </c>
      <c r="Y1007" s="70" t="s">
        <v>17320</v>
      </c>
      <c r="Z1007" s="53">
        <v>37701</v>
      </c>
    </row>
    <row r="1008" spans="1:26" s="49" customFormat="1" x14ac:dyDescent="0.25">
      <c r="A1008" s="73">
        <v>663000378</v>
      </c>
      <c r="B1008" s="73">
        <f t="shared" si="45"/>
        <v>663000378</v>
      </c>
      <c r="C1008" s="73" t="s">
        <v>9592</v>
      </c>
      <c r="D1008" s="68">
        <v>1</v>
      </c>
      <c r="E1008" s="48">
        <f t="shared" si="46"/>
        <v>70981981</v>
      </c>
      <c r="F1008" s="57" t="s">
        <v>120</v>
      </c>
      <c r="G1008" s="57" t="s">
        <v>462</v>
      </c>
      <c r="H1008" s="51">
        <v>50</v>
      </c>
      <c r="I1008" s="51" t="s">
        <v>17309</v>
      </c>
      <c r="J1008" s="69">
        <v>27.49</v>
      </c>
      <c r="K1008" s="69">
        <f t="shared" si="47"/>
        <v>1374.5</v>
      </c>
      <c r="L1008" s="90">
        <v>50</v>
      </c>
      <c r="M1008" s="51"/>
      <c r="N1008" s="62" t="s">
        <v>558</v>
      </c>
      <c r="O1008" s="52" t="s">
        <v>559</v>
      </c>
      <c r="P1008" s="52">
        <v>1120</v>
      </c>
      <c r="Q1008" s="52"/>
      <c r="R1008" s="52" t="s">
        <v>471</v>
      </c>
      <c r="S1008" s="49" t="s">
        <v>21333</v>
      </c>
      <c r="V1008" s="50" t="s">
        <v>14770</v>
      </c>
      <c r="W1008" s="50" t="s">
        <v>471</v>
      </c>
      <c r="X1008" s="50" t="s">
        <v>14740</v>
      </c>
      <c r="Y1008" s="70" t="s">
        <v>17320</v>
      </c>
      <c r="Z1008" s="53">
        <v>37701</v>
      </c>
    </row>
    <row r="1009" spans="1:26" s="49" customFormat="1" x14ac:dyDescent="0.25">
      <c r="A1009" s="73">
        <v>663000386</v>
      </c>
      <c r="B1009" s="73">
        <f t="shared" si="45"/>
        <v>663000386</v>
      </c>
      <c r="C1009" s="73" t="s">
        <v>9593</v>
      </c>
      <c r="D1009" s="68">
        <v>1</v>
      </c>
      <c r="E1009" s="48">
        <f t="shared" si="46"/>
        <v>70981973</v>
      </c>
      <c r="F1009" s="57" t="s">
        <v>120</v>
      </c>
      <c r="G1009" s="57" t="s">
        <v>462</v>
      </c>
      <c r="H1009" s="51">
        <v>0</v>
      </c>
      <c r="I1009" s="51" t="s">
        <v>17309</v>
      </c>
      <c r="J1009" s="69">
        <v>27.49</v>
      </c>
      <c r="K1009" s="69">
        <f t="shared" si="47"/>
        <v>0</v>
      </c>
      <c r="L1009" s="90">
        <v>50</v>
      </c>
      <c r="M1009" s="51">
        <v>50</v>
      </c>
      <c r="N1009" s="62" t="s">
        <v>560</v>
      </c>
      <c r="O1009" s="52" t="s">
        <v>476</v>
      </c>
      <c r="P1009" s="52">
        <v>209</v>
      </c>
      <c r="Q1009" s="52"/>
      <c r="R1009" s="52" t="s">
        <v>471</v>
      </c>
      <c r="S1009" s="49" t="s">
        <v>21333</v>
      </c>
      <c r="V1009" s="50" t="s">
        <v>14770</v>
      </c>
      <c r="W1009" s="50" t="s">
        <v>471</v>
      </c>
      <c r="X1009" s="50" t="s">
        <v>14740</v>
      </c>
      <c r="Y1009" s="70" t="s">
        <v>17320</v>
      </c>
      <c r="Z1009" s="53">
        <v>37701</v>
      </c>
    </row>
    <row r="1010" spans="1:26" s="49" customFormat="1" x14ac:dyDescent="0.25">
      <c r="A1010" s="73">
        <v>663000394</v>
      </c>
      <c r="B1010" s="73">
        <f t="shared" si="45"/>
        <v>663000394</v>
      </c>
      <c r="C1010" s="73" t="s">
        <v>9594</v>
      </c>
      <c r="D1010" s="68">
        <v>1</v>
      </c>
      <c r="E1010" s="48">
        <f t="shared" si="46"/>
        <v>70982007</v>
      </c>
      <c r="F1010" s="57" t="s">
        <v>120</v>
      </c>
      <c r="G1010" s="57" t="s">
        <v>462</v>
      </c>
      <c r="H1010" s="51">
        <v>0</v>
      </c>
      <c r="I1010" s="51" t="s">
        <v>17309</v>
      </c>
      <c r="J1010" s="69">
        <v>27.49</v>
      </c>
      <c r="K1010" s="69">
        <f t="shared" si="47"/>
        <v>0</v>
      </c>
      <c r="L1010" s="90">
        <v>75</v>
      </c>
      <c r="M1010" s="51">
        <v>75</v>
      </c>
      <c r="N1010" s="62" t="s">
        <v>561</v>
      </c>
      <c r="O1010" s="52" t="s">
        <v>529</v>
      </c>
      <c r="P1010" s="52">
        <v>594</v>
      </c>
      <c r="Q1010" s="52"/>
      <c r="R1010" s="52" t="s">
        <v>471</v>
      </c>
      <c r="S1010" s="49" t="s">
        <v>21333</v>
      </c>
      <c r="V1010" s="50" t="s">
        <v>14770</v>
      </c>
      <c r="W1010" s="50" t="s">
        <v>471</v>
      </c>
      <c r="X1010" s="50" t="s">
        <v>14740</v>
      </c>
      <c r="Y1010" s="70" t="s">
        <v>17320</v>
      </c>
      <c r="Z1010" s="53">
        <v>37701</v>
      </c>
    </row>
    <row r="1011" spans="1:26" s="49" customFormat="1" x14ac:dyDescent="0.25">
      <c r="A1011" s="73">
        <v>691002096</v>
      </c>
      <c r="B1011" s="73">
        <f t="shared" si="45"/>
        <v>691002096</v>
      </c>
      <c r="C1011" s="73" t="s">
        <v>9595</v>
      </c>
      <c r="D1011" s="68">
        <v>1</v>
      </c>
      <c r="E1011" s="48">
        <f t="shared" si="46"/>
        <v>72071443</v>
      </c>
      <c r="F1011" s="57" t="s">
        <v>120</v>
      </c>
      <c r="G1011" s="57" t="s">
        <v>462</v>
      </c>
      <c r="H1011" s="51">
        <v>0</v>
      </c>
      <c r="I1011" s="51" t="s">
        <v>17309</v>
      </c>
      <c r="J1011" s="69">
        <v>27.49</v>
      </c>
      <c r="K1011" s="69">
        <f t="shared" si="47"/>
        <v>0</v>
      </c>
      <c r="L1011" s="90">
        <v>25</v>
      </c>
      <c r="M1011" s="51">
        <v>25</v>
      </c>
      <c r="N1011" s="62" t="s">
        <v>562</v>
      </c>
      <c r="O1011" s="52" t="s">
        <v>563</v>
      </c>
      <c r="P1011" s="52">
        <v>500</v>
      </c>
      <c r="Q1011" s="52"/>
      <c r="R1011" s="52" t="s">
        <v>533</v>
      </c>
      <c r="S1011" s="49" t="s">
        <v>21333</v>
      </c>
      <c r="V1011" s="50" t="s">
        <v>14770</v>
      </c>
      <c r="W1011" s="50" t="s">
        <v>471</v>
      </c>
      <c r="X1011" s="50" t="s">
        <v>14740</v>
      </c>
      <c r="Y1011" s="70" t="s">
        <v>17320</v>
      </c>
      <c r="Z1011" s="53">
        <v>37842</v>
      </c>
    </row>
    <row r="1012" spans="1:26" s="49" customFormat="1" ht="30" x14ac:dyDescent="0.25">
      <c r="A1012" s="73">
        <v>600028151</v>
      </c>
      <c r="B1012" s="73">
        <f t="shared" si="45"/>
        <v>600028151</v>
      </c>
      <c r="C1012" s="73" t="s">
        <v>14771</v>
      </c>
      <c r="D1012" s="68">
        <v>1</v>
      </c>
      <c r="E1012" s="48">
        <f t="shared" si="46"/>
        <v>60816911</v>
      </c>
      <c r="F1012" s="57" t="s">
        <v>120</v>
      </c>
      <c r="G1012" s="57" t="s">
        <v>462</v>
      </c>
      <c r="H1012" s="51">
        <v>125</v>
      </c>
      <c r="I1012" s="51" t="s">
        <v>17309</v>
      </c>
      <c r="J1012" s="69">
        <v>27.49</v>
      </c>
      <c r="K1012" s="69">
        <f t="shared" si="47"/>
        <v>3436.25</v>
      </c>
      <c r="L1012" s="90">
        <v>125</v>
      </c>
      <c r="M1012" s="51"/>
      <c r="N1012" s="63" t="s">
        <v>14772</v>
      </c>
      <c r="O1012" s="50" t="s">
        <v>14773</v>
      </c>
      <c r="P1012" s="50">
        <v>118</v>
      </c>
      <c r="Q1012" s="50"/>
      <c r="R1012" s="50" t="s">
        <v>471</v>
      </c>
      <c r="S1012" s="49" t="s">
        <v>21333</v>
      </c>
      <c r="V1012" s="50" t="s">
        <v>14745</v>
      </c>
      <c r="W1012" s="54" t="s">
        <v>471</v>
      </c>
      <c r="X1012" s="50" t="s">
        <v>14746</v>
      </c>
      <c r="Y1012" s="70" t="s">
        <v>17320</v>
      </c>
      <c r="Z1012" s="53">
        <v>37701</v>
      </c>
    </row>
    <row r="1013" spans="1:26" s="49" customFormat="1" x14ac:dyDescent="0.25">
      <c r="A1013" s="73">
        <v>600022315</v>
      </c>
      <c r="B1013" s="73">
        <f t="shared" si="45"/>
        <v>600022315</v>
      </c>
      <c r="C1013" s="73" t="s">
        <v>9502</v>
      </c>
      <c r="D1013" s="68">
        <v>1</v>
      </c>
      <c r="E1013" s="48">
        <f t="shared" si="46"/>
        <v>583782</v>
      </c>
      <c r="F1013" s="57" t="s">
        <v>120</v>
      </c>
      <c r="G1013" s="57" t="s">
        <v>368</v>
      </c>
      <c r="H1013" s="51">
        <v>75</v>
      </c>
      <c r="I1013" s="51" t="s">
        <v>17309</v>
      </c>
      <c r="J1013" s="69">
        <v>27.49</v>
      </c>
      <c r="K1013" s="69">
        <f t="shared" si="47"/>
        <v>2061.75</v>
      </c>
      <c r="L1013" s="90">
        <v>75</v>
      </c>
      <c r="M1013" s="51"/>
      <c r="N1013" s="62" t="s">
        <v>379</v>
      </c>
      <c r="O1013" s="52" t="s">
        <v>380</v>
      </c>
      <c r="P1013" s="52">
        <v>436</v>
      </c>
      <c r="Q1013" s="52"/>
      <c r="R1013" s="52" t="s">
        <v>378</v>
      </c>
      <c r="S1013" s="49" t="s">
        <v>21333</v>
      </c>
      <c r="V1013" s="50" t="s">
        <v>14747</v>
      </c>
      <c r="W1013" s="50" t="s">
        <v>378</v>
      </c>
      <c r="X1013" s="50" t="s">
        <v>14738</v>
      </c>
      <c r="Y1013" s="70" t="s">
        <v>17320</v>
      </c>
      <c r="Z1013" s="53">
        <v>38241</v>
      </c>
    </row>
    <row r="1014" spans="1:26" s="49" customFormat="1" x14ac:dyDescent="0.25">
      <c r="A1014" s="73">
        <v>600059090</v>
      </c>
      <c r="B1014" s="73">
        <f t="shared" si="45"/>
        <v>600059090</v>
      </c>
      <c r="C1014" s="73" t="s">
        <v>9531</v>
      </c>
      <c r="D1014" s="68">
        <v>1</v>
      </c>
      <c r="E1014" s="48">
        <f t="shared" si="46"/>
        <v>583634</v>
      </c>
      <c r="F1014" s="57" t="s">
        <v>120</v>
      </c>
      <c r="G1014" s="57" t="s">
        <v>368</v>
      </c>
      <c r="H1014" s="51">
        <v>1050</v>
      </c>
      <c r="I1014" s="51" t="s">
        <v>17309</v>
      </c>
      <c r="J1014" s="69">
        <v>27.49</v>
      </c>
      <c r="K1014" s="69">
        <f t="shared" si="47"/>
        <v>28864.5</v>
      </c>
      <c r="L1014" s="90">
        <v>1050</v>
      </c>
      <c r="M1014" s="51"/>
      <c r="N1014" s="62" t="s">
        <v>436</v>
      </c>
      <c r="O1014" s="52" t="s">
        <v>437</v>
      </c>
      <c r="P1014" s="52">
        <v>446</v>
      </c>
      <c r="Q1014" s="52"/>
      <c r="R1014" s="52" t="s">
        <v>378</v>
      </c>
      <c r="S1014" s="49" t="s">
        <v>21333</v>
      </c>
      <c r="V1014" s="50" t="s">
        <v>14774</v>
      </c>
      <c r="W1014" s="50" t="s">
        <v>378</v>
      </c>
      <c r="X1014" s="50" t="s">
        <v>14740</v>
      </c>
      <c r="Y1014" s="70" t="s">
        <v>17320</v>
      </c>
      <c r="Z1014" s="53">
        <v>38241</v>
      </c>
    </row>
    <row r="1015" spans="1:26" s="49" customFormat="1" x14ac:dyDescent="0.25">
      <c r="A1015" s="73">
        <v>600058671</v>
      </c>
      <c r="B1015" s="73">
        <f t="shared" si="45"/>
        <v>600058671</v>
      </c>
      <c r="C1015" s="73" t="s">
        <v>9532</v>
      </c>
      <c r="D1015" s="68">
        <v>1</v>
      </c>
      <c r="E1015" s="48">
        <f t="shared" si="46"/>
        <v>70922616</v>
      </c>
      <c r="F1015" s="57" t="s">
        <v>120</v>
      </c>
      <c r="G1015" s="57" t="s">
        <v>368</v>
      </c>
      <c r="H1015" s="51">
        <v>25</v>
      </c>
      <c r="I1015" s="51" t="s">
        <v>17309</v>
      </c>
      <c r="J1015" s="69">
        <v>27.49</v>
      </c>
      <c r="K1015" s="69">
        <f t="shared" si="47"/>
        <v>687.25</v>
      </c>
      <c r="L1015" s="90">
        <v>25</v>
      </c>
      <c r="M1015" s="51"/>
      <c r="N1015" s="62" t="s">
        <v>438</v>
      </c>
      <c r="O1015" s="52" t="s">
        <v>439</v>
      </c>
      <c r="P1015" s="52">
        <v>771</v>
      </c>
      <c r="Q1015" s="52"/>
      <c r="R1015" s="52" t="s">
        <v>378</v>
      </c>
      <c r="S1015" s="49" t="s">
        <v>21333</v>
      </c>
      <c r="V1015" s="50" t="s">
        <v>14774</v>
      </c>
      <c r="W1015" s="50" t="s">
        <v>378</v>
      </c>
      <c r="X1015" s="50" t="s">
        <v>14740</v>
      </c>
      <c r="Y1015" s="70" t="s">
        <v>17320</v>
      </c>
      <c r="Z1015" s="53">
        <v>38241</v>
      </c>
    </row>
    <row r="1016" spans="1:26" s="49" customFormat="1" x14ac:dyDescent="0.25">
      <c r="A1016" s="73">
        <v>600059057</v>
      </c>
      <c r="B1016" s="73">
        <f t="shared" si="45"/>
        <v>600059057</v>
      </c>
      <c r="C1016" s="73" t="s">
        <v>9533</v>
      </c>
      <c r="D1016" s="68">
        <v>1</v>
      </c>
      <c r="E1016" s="48">
        <f t="shared" si="46"/>
        <v>60630108</v>
      </c>
      <c r="F1016" s="57" t="s">
        <v>120</v>
      </c>
      <c r="G1016" s="57" t="s">
        <v>368</v>
      </c>
      <c r="H1016" s="51">
        <v>25</v>
      </c>
      <c r="I1016" s="51" t="s">
        <v>17309</v>
      </c>
      <c r="J1016" s="69">
        <v>27.49</v>
      </c>
      <c r="K1016" s="69">
        <f t="shared" si="47"/>
        <v>687.25</v>
      </c>
      <c r="L1016" s="90">
        <v>25</v>
      </c>
      <c r="M1016" s="51"/>
      <c r="N1016" s="62" t="s">
        <v>440</v>
      </c>
      <c r="O1016" s="52" t="s">
        <v>441</v>
      </c>
      <c r="P1016" s="52">
        <v>221</v>
      </c>
      <c r="Q1016" s="52"/>
      <c r="R1016" s="52" t="s">
        <v>378</v>
      </c>
      <c r="S1016" s="49" t="s">
        <v>21333</v>
      </c>
      <c r="V1016" s="50" t="s">
        <v>14774</v>
      </c>
      <c r="W1016" s="50" t="s">
        <v>378</v>
      </c>
      <c r="X1016" s="50" t="s">
        <v>14740</v>
      </c>
      <c r="Y1016" s="70" t="s">
        <v>17320</v>
      </c>
      <c r="Z1016" s="53">
        <v>38241</v>
      </c>
    </row>
    <row r="1017" spans="1:26" s="49" customFormat="1" ht="30" x14ac:dyDescent="0.25">
      <c r="A1017" s="73">
        <v>600059081</v>
      </c>
      <c r="B1017" s="73">
        <f t="shared" si="45"/>
        <v>600059081</v>
      </c>
      <c r="C1017" s="73" t="s">
        <v>9534</v>
      </c>
      <c r="D1017" s="68">
        <v>1</v>
      </c>
      <c r="E1017" s="48">
        <f t="shared" si="46"/>
        <v>583596</v>
      </c>
      <c r="F1017" s="57" t="s">
        <v>120</v>
      </c>
      <c r="G1017" s="57" t="s">
        <v>368</v>
      </c>
      <c r="H1017" s="51">
        <v>300</v>
      </c>
      <c r="I1017" s="51" t="s">
        <v>17309</v>
      </c>
      <c r="J1017" s="69">
        <v>27.49</v>
      </c>
      <c r="K1017" s="69">
        <f t="shared" si="47"/>
        <v>8247</v>
      </c>
      <c r="L1017" s="90">
        <v>300</v>
      </c>
      <c r="M1017" s="51"/>
      <c r="N1017" s="62" t="s">
        <v>442</v>
      </c>
      <c r="O1017" s="52" t="s">
        <v>60</v>
      </c>
      <c r="P1017" s="52">
        <v>228</v>
      </c>
      <c r="Q1017" s="52"/>
      <c r="R1017" s="52" t="s">
        <v>443</v>
      </c>
      <c r="S1017" s="49" t="s">
        <v>21333</v>
      </c>
      <c r="V1017" s="50" t="s">
        <v>14774</v>
      </c>
      <c r="W1017" s="50" t="s">
        <v>378</v>
      </c>
      <c r="X1017" s="50" t="s">
        <v>14740</v>
      </c>
      <c r="Y1017" s="70" t="s">
        <v>17320</v>
      </c>
      <c r="Z1017" s="53">
        <v>38281</v>
      </c>
    </row>
    <row r="1018" spans="1:26" s="49" customFormat="1" x14ac:dyDescent="0.25">
      <c r="A1018" s="73">
        <v>600059111</v>
      </c>
      <c r="B1018" s="73">
        <f t="shared" si="45"/>
        <v>600059111</v>
      </c>
      <c r="C1018" s="73" t="s">
        <v>9535</v>
      </c>
      <c r="D1018" s="68">
        <v>1</v>
      </c>
      <c r="E1018" s="48">
        <f t="shared" si="46"/>
        <v>583651</v>
      </c>
      <c r="F1018" s="57" t="s">
        <v>120</v>
      </c>
      <c r="G1018" s="57" t="s">
        <v>368</v>
      </c>
      <c r="H1018" s="51">
        <v>300</v>
      </c>
      <c r="I1018" s="51" t="s">
        <v>17309</v>
      </c>
      <c r="J1018" s="69">
        <v>27.49</v>
      </c>
      <c r="K1018" s="69">
        <f t="shared" si="47"/>
        <v>8247</v>
      </c>
      <c r="L1018" s="90">
        <v>300</v>
      </c>
      <c r="M1018" s="51"/>
      <c r="N1018" s="62" t="s">
        <v>444</v>
      </c>
      <c r="O1018" s="52"/>
      <c r="P1018" s="52">
        <v>26</v>
      </c>
      <c r="Q1018" s="52"/>
      <c r="R1018" s="52" t="s">
        <v>445</v>
      </c>
      <c r="S1018" s="49" t="s">
        <v>21333</v>
      </c>
      <c r="V1018" s="50" t="s">
        <v>14774</v>
      </c>
      <c r="W1018" s="50" t="s">
        <v>378</v>
      </c>
      <c r="X1018" s="50" t="s">
        <v>14740</v>
      </c>
      <c r="Y1018" s="70" t="s">
        <v>17320</v>
      </c>
      <c r="Z1018" s="53">
        <v>38291</v>
      </c>
    </row>
    <row r="1019" spans="1:26" s="49" customFormat="1" x14ac:dyDescent="0.25">
      <c r="A1019" s="73">
        <v>600059120</v>
      </c>
      <c r="B1019" s="73">
        <f t="shared" si="45"/>
        <v>600059120</v>
      </c>
      <c r="C1019" s="73" t="s">
        <v>9536</v>
      </c>
      <c r="D1019" s="68">
        <v>1</v>
      </c>
      <c r="E1019" s="48">
        <f t="shared" si="46"/>
        <v>583669</v>
      </c>
      <c r="F1019" s="57" t="s">
        <v>120</v>
      </c>
      <c r="G1019" s="57" t="s">
        <v>368</v>
      </c>
      <c r="H1019" s="51">
        <v>775</v>
      </c>
      <c r="I1019" s="51" t="s">
        <v>17309</v>
      </c>
      <c r="J1019" s="69">
        <v>27.49</v>
      </c>
      <c r="K1019" s="69">
        <f t="shared" si="47"/>
        <v>21304.75</v>
      </c>
      <c r="L1019" s="90">
        <v>775</v>
      </c>
      <c r="M1019" s="51"/>
      <c r="N1019" s="62" t="s">
        <v>446</v>
      </c>
      <c r="O1019" s="52" t="s">
        <v>60</v>
      </c>
      <c r="P1019" s="52">
        <v>226</v>
      </c>
      <c r="Q1019" s="52"/>
      <c r="R1019" s="52" t="s">
        <v>378</v>
      </c>
      <c r="S1019" s="49" t="s">
        <v>21333</v>
      </c>
      <c r="V1019" s="50" t="s">
        <v>14774</v>
      </c>
      <c r="W1019" s="50" t="s">
        <v>378</v>
      </c>
      <c r="X1019" s="50" t="s">
        <v>14740</v>
      </c>
      <c r="Y1019" s="70" t="s">
        <v>17320</v>
      </c>
      <c r="Z1019" s="53">
        <v>38241</v>
      </c>
    </row>
    <row r="1020" spans="1:26" s="49" customFormat="1" x14ac:dyDescent="0.25">
      <c r="A1020" s="73">
        <v>600059375</v>
      </c>
      <c r="B1020" s="73">
        <f t="shared" si="45"/>
        <v>600059375</v>
      </c>
      <c r="C1020" s="73" t="s">
        <v>9537</v>
      </c>
      <c r="D1020" s="68">
        <v>1</v>
      </c>
      <c r="E1020" s="48">
        <f t="shared" si="46"/>
        <v>583723</v>
      </c>
      <c r="F1020" s="57" t="s">
        <v>120</v>
      </c>
      <c r="G1020" s="57" t="s">
        <v>368</v>
      </c>
      <c r="H1020" s="51">
        <v>850</v>
      </c>
      <c r="I1020" s="51" t="s">
        <v>17309</v>
      </c>
      <c r="J1020" s="69">
        <v>27.49</v>
      </c>
      <c r="K1020" s="69">
        <f t="shared" si="47"/>
        <v>23366.5</v>
      </c>
      <c r="L1020" s="90">
        <v>850</v>
      </c>
      <c r="M1020" s="51"/>
      <c r="N1020" s="62" t="s">
        <v>447</v>
      </c>
      <c r="O1020" s="52" t="s">
        <v>448</v>
      </c>
      <c r="P1020" s="52">
        <v>340</v>
      </c>
      <c r="Q1020" s="52"/>
      <c r="R1020" s="52" t="s">
        <v>383</v>
      </c>
      <c r="S1020" s="49" t="s">
        <v>21333</v>
      </c>
      <c r="V1020" s="50" t="s">
        <v>14774</v>
      </c>
      <c r="W1020" s="50" t="s">
        <v>378</v>
      </c>
      <c r="X1020" s="50" t="s">
        <v>14740</v>
      </c>
      <c r="Y1020" s="70" t="s">
        <v>17320</v>
      </c>
      <c r="Z1020" s="53">
        <v>38232</v>
      </c>
    </row>
    <row r="1021" spans="1:26" s="49" customFormat="1" x14ac:dyDescent="0.25">
      <c r="A1021" s="73">
        <v>600059391</v>
      </c>
      <c r="B1021" s="73">
        <f t="shared" si="45"/>
        <v>600059391</v>
      </c>
      <c r="C1021" s="73" t="s">
        <v>9538</v>
      </c>
      <c r="D1021" s="68">
        <v>1</v>
      </c>
      <c r="E1021" s="48">
        <f t="shared" si="46"/>
        <v>583766</v>
      </c>
      <c r="F1021" s="57" t="s">
        <v>120</v>
      </c>
      <c r="G1021" s="57" t="s">
        <v>368</v>
      </c>
      <c r="H1021" s="51">
        <v>275</v>
      </c>
      <c r="I1021" s="51" t="s">
        <v>17309</v>
      </c>
      <c r="J1021" s="69">
        <v>27.49</v>
      </c>
      <c r="K1021" s="69">
        <f t="shared" si="47"/>
        <v>7559.75</v>
      </c>
      <c r="L1021" s="90">
        <v>275</v>
      </c>
      <c r="M1021" s="51"/>
      <c r="N1021" s="62" t="s">
        <v>449</v>
      </c>
      <c r="O1021" s="52"/>
      <c r="P1021" s="52">
        <v>100</v>
      </c>
      <c r="Q1021" s="52"/>
      <c r="R1021" s="52" t="s">
        <v>450</v>
      </c>
      <c r="S1021" s="49" t="s">
        <v>21333</v>
      </c>
      <c r="V1021" s="50" t="s">
        <v>14774</v>
      </c>
      <c r="W1021" s="50" t="s">
        <v>378</v>
      </c>
      <c r="X1021" s="50" t="s">
        <v>14740</v>
      </c>
      <c r="Y1021" s="70" t="s">
        <v>17320</v>
      </c>
      <c r="Z1021" s="53">
        <v>38282</v>
      </c>
    </row>
    <row r="1022" spans="1:26" s="49" customFormat="1" x14ac:dyDescent="0.25">
      <c r="A1022" s="73">
        <v>600059430</v>
      </c>
      <c r="B1022" s="73">
        <f t="shared" si="45"/>
        <v>600059430</v>
      </c>
      <c r="C1022" s="73" t="s">
        <v>9539</v>
      </c>
      <c r="D1022" s="68">
        <v>1</v>
      </c>
      <c r="E1022" s="48">
        <f t="shared" si="46"/>
        <v>70659206</v>
      </c>
      <c r="F1022" s="57" t="s">
        <v>120</v>
      </c>
      <c r="G1022" s="57" t="s">
        <v>368</v>
      </c>
      <c r="H1022" s="51">
        <v>25</v>
      </c>
      <c r="I1022" s="51" t="s">
        <v>17309</v>
      </c>
      <c r="J1022" s="69">
        <v>27.49</v>
      </c>
      <c r="K1022" s="69">
        <f t="shared" si="47"/>
        <v>687.25</v>
      </c>
      <c r="L1022" s="90">
        <v>25</v>
      </c>
      <c r="M1022" s="51"/>
      <c r="N1022" s="62" t="s">
        <v>451</v>
      </c>
      <c r="O1022" s="52"/>
      <c r="P1022" s="52">
        <v>52</v>
      </c>
      <c r="Q1022" s="52"/>
      <c r="R1022" s="52" t="s">
        <v>452</v>
      </c>
      <c r="S1022" s="49" t="s">
        <v>21333</v>
      </c>
      <c r="V1022" s="50" t="s">
        <v>14774</v>
      </c>
      <c r="W1022" s="50" t="s">
        <v>378</v>
      </c>
      <c r="X1022" s="50" t="s">
        <v>14740</v>
      </c>
      <c r="Y1022" s="70" t="s">
        <v>17320</v>
      </c>
      <c r="Z1022" s="53">
        <v>38241</v>
      </c>
    </row>
    <row r="1023" spans="1:26" s="49" customFormat="1" ht="30" x14ac:dyDescent="0.25">
      <c r="A1023" s="73">
        <v>600170349</v>
      </c>
      <c r="B1023" s="73">
        <f t="shared" si="45"/>
        <v>600170349</v>
      </c>
      <c r="C1023" s="73" t="s">
        <v>9503</v>
      </c>
      <c r="D1023" s="68">
        <v>1</v>
      </c>
      <c r="E1023" s="48">
        <f t="shared" si="46"/>
        <v>583855</v>
      </c>
      <c r="F1023" s="57" t="s">
        <v>120</v>
      </c>
      <c r="G1023" s="57" t="s">
        <v>368</v>
      </c>
      <c r="H1023" s="51">
        <v>750</v>
      </c>
      <c r="I1023" s="51" t="s">
        <v>17309</v>
      </c>
      <c r="J1023" s="69">
        <v>27.49</v>
      </c>
      <c r="K1023" s="69">
        <f t="shared" si="47"/>
        <v>20617.5</v>
      </c>
      <c r="L1023" s="90">
        <v>750</v>
      </c>
      <c r="M1023" s="51"/>
      <c r="N1023" s="62" t="s">
        <v>381</v>
      </c>
      <c r="O1023" s="52" t="s">
        <v>382</v>
      </c>
      <c r="P1023" s="52">
        <v>527</v>
      </c>
      <c r="Q1023" s="52"/>
      <c r="R1023" s="52" t="s">
        <v>383</v>
      </c>
      <c r="S1023" s="49" t="s">
        <v>21333</v>
      </c>
      <c r="V1023" s="50" t="s">
        <v>14747</v>
      </c>
      <c r="W1023" s="50" t="s">
        <v>378</v>
      </c>
      <c r="X1023" s="50" t="s">
        <v>14738</v>
      </c>
      <c r="Y1023" s="70" t="s">
        <v>17320</v>
      </c>
      <c r="Z1023" s="53">
        <v>38232</v>
      </c>
    </row>
    <row r="1024" spans="1:26" s="49" customFormat="1" x14ac:dyDescent="0.25">
      <c r="A1024" s="73">
        <v>650035658</v>
      </c>
      <c r="B1024" s="73">
        <f t="shared" si="45"/>
        <v>650035658</v>
      </c>
      <c r="C1024" s="73" t="s">
        <v>9540</v>
      </c>
      <c r="D1024" s="68">
        <v>1</v>
      </c>
      <c r="E1024" s="48">
        <f t="shared" si="46"/>
        <v>75000440</v>
      </c>
      <c r="F1024" s="57" t="s">
        <v>120</v>
      </c>
      <c r="G1024" s="57" t="s">
        <v>368</v>
      </c>
      <c r="H1024" s="51">
        <v>125</v>
      </c>
      <c r="I1024" s="51" t="s">
        <v>17309</v>
      </c>
      <c r="J1024" s="69">
        <v>27.49</v>
      </c>
      <c r="K1024" s="69">
        <f t="shared" si="47"/>
        <v>3436.25</v>
      </c>
      <c r="L1024" s="90">
        <v>125</v>
      </c>
      <c r="M1024" s="51"/>
      <c r="N1024" s="62" t="s">
        <v>453</v>
      </c>
      <c r="O1024" s="52"/>
      <c r="P1024" s="52">
        <v>135</v>
      </c>
      <c r="Q1024" s="52"/>
      <c r="R1024" s="52" t="s">
        <v>454</v>
      </c>
      <c r="S1024" s="49" t="s">
        <v>21333</v>
      </c>
      <c r="V1024" s="50" t="s">
        <v>14774</v>
      </c>
      <c r="W1024" s="50" t="s">
        <v>378</v>
      </c>
      <c r="X1024" s="50" t="s">
        <v>14740</v>
      </c>
      <c r="Y1024" s="70" t="s">
        <v>17320</v>
      </c>
      <c r="Z1024" s="53">
        <v>38272</v>
      </c>
    </row>
    <row r="1025" spans="1:26" s="49" customFormat="1" ht="30" x14ac:dyDescent="0.25">
      <c r="A1025" s="73">
        <v>650040546</v>
      </c>
      <c r="B1025" s="73">
        <f t="shared" si="45"/>
        <v>650040546</v>
      </c>
      <c r="C1025" s="73" t="s">
        <v>9541</v>
      </c>
      <c r="D1025" s="68">
        <v>1</v>
      </c>
      <c r="E1025" s="48">
        <f t="shared" si="46"/>
        <v>71011773</v>
      </c>
      <c r="F1025" s="57" t="s">
        <v>120</v>
      </c>
      <c r="G1025" s="57" t="s">
        <v>368</v>
      </c>
      <c r="H1025" s="51">
        <v>25</v>
      </c>
      <c r="I1025" s="51" t="s">
        <v>17309</v>
      </c>
      <c r="J1025" s="69">
        <v>27.49</v>
      </c>
      <c r="K1025" s="69">
        <f t="shared" si="47"/>
        <v>687.25</v>
      </c>
      <c r="L1025" s="90">
        <v>25</v>
      </c>
      <c r="M1025" s="51"/>
      <c r="N1025" s="62" t="s">
        <v>455</v>
      </c>
      <c r="O1025" s="52"/>
      <c r="P1025" s="52">
        <v>47</v>
      </c>
      <c r="Q1025" s="52"/>
      <c r="R1025" s="52" t="s">
        <v>456</v>
      </c>
      <c r="S1025" s="49" t="s">
        <v>21333</v>
      </c>
      <c r="V1025" s="50" t="s">
        <v>14774</v>
      </c>
      <c r="W1025" s="50" t="s">
        <v>378</v>
      </c>
      <c r="X1025" s="50" t="s">
        <v>14740</v>
      </c>
      <c r="Y1025" s="70" t="s">
        <v>17320</v>
      </c>
      <c r="Z1025" s="53">
        <v>38292</v>
      </c>
    </row>
    <row r="1026" spans="1:26" s="49" customFormat="1" x14ac:dyDescent="0.25">
      <c r="A1026" s="73">
        <v>663000271</v>
      </c>
      <c r="B1026" s="73">
        <f t="shared" si="45"/>
        <v>663000271</v>
      </c>
      <c r="C1026" s="73" t="s">
        <v>9542</v>
      </c>
      <c r="D1026" s="68">
        <v>1</v>
      </c>
      <c r="E1026" s="48">
        <f t="shared" si="46"/>
        <v>75000377</v>
      </c>
      <c r="F1026" s="57" t="s">
        <v>120</v>
      </c>
      <c r="G1026" s="57" t="s">
        <v>368</v>
      </c>
      <c r="H1026" s="51">
        <v>25</v>
      </c>
      <c r="I1026" s="51" t="s">
        <v>17309</v>
      </c>
      <c r="J1026" s="69">
        <v>27.49</v>
      </c>
      <c r="K1026" s="69">
        <f t="shared" si="47"/>
        <v>687.25</v>
      </c>
      <c r="L1026" s="90">
        <v>25</v>
      </c>
      <c r="M1026" s="51"/>
      <c r="N1026" s="62" t="s">
        <v>457</v>
      </c>
      <c r="O1026" s="52" t="s">
        <v>60</v>
      </c>
      <c r="P1026" s="52">
        <v>223</v>
      </c>
      <c r="Q1026" s="52"/>
      <c r="R1026" s="52" t="s">
        <v>383</v>
      </c>
      <c r="S1026" s="49" t="s">
        <v>21333</v>
      </c>
      <c r="V1026" s="50" t="s">
        <v>14774</v>
      </c>
      <c r="W1026" s="50" t="s">
        <v>378</v>
      </c>
      <c r="X1026" s="50" t="s">
        <v>14740</v>
      </c>
      <c r="Y1026" s="70" t="s">
        <v>17320</v>
      </c>
      <c r="Z1026" s="53">
        <v>38232</v>
      </c>
    </row>
    <row r="1027" spans="1:26" s="49" customFormat="1" ht="30" x14ac:dyDescent="0.25">
      <c r="A1027" s="73">
        <v>651016029</v>
      </c>
      <c r="B1027" s="73">
        <f t="shared" si="45"/>
        <v>651016029</v>
      </c>
      <c r="C1027" s="73" t="s">
        <v>9504</v>
      </c>
      <c r="D1027" s="68">
        <v>1</v>
      </c>
      <c r="E1027" s="48">
        <f t="shared" si="46"/>
        <v>75050081</v>
      </c>
      <c r="F1027" s="57" t="s">
        <v>120</v>
      </c>
      <c r="G1027" s="57" t="s">
        <v>368</v>
      </c>
      <c r="H1027" s="51">
        <v>375</v>
      </c>
      <c r="I1027" s="51" t="s">
        <v>17309</v>
      </c>
      <c r="J1027" s="69">
        <v>27.49</v>
      </c>
      <c r="K1027" s="69">
        <f t="shared" si="47"/>
        <v>10308.75</v>
      </c>
      <c r="L1027" s="90">
        <v>375</v>
      </c>
      <c r="M1027" s="51"/>
      <c r="N1027" s="62" t="s">
        <v>384</v>
      </c>
      <c r="O1027" s="52" t="s">
        <v>385</v>
      </c>
      <c r="P1027" s="52">
        <v>86</v>
      </c>
      <c r="Q1027" s="52"/>
      <c r="R1027" s="52" t="s">
        <v>378</v>
      </c>
      <c r="S1027" s="49" t="s">
        <v>21333</v>
      </c>
      <c r="V1027" s="50" t="s">
        <v>14747</v>
      </c>
      <c r="W1027" s="50" t="s">
        <v>378</v>
      </c>
      <c r="X1027" s="50" t="s">
        <v>14738</v>
      </c>
      <c r="Y1027" s="70" t="s">
        <v>17320</v>
      </c>
      <c r="Z1027" s="53">
        <v>38241</v>
      </c>
    </row>
    <row r="1028" spans="1:26" s="49" customFormat="1" ht="30" x14ac:dyDescent="0.25">
      <c r="A1028" s="73">
        <v>691011389</v>
      </c>
      <c r="B1028" s="73">
        <f t="shared" ref="B1028:B1091" si="48">A1028/1</f>
        <v>691011389</v>
      </c>
      <c r="C1028" s="73" t="s">
        <v>9543</v>
      </c>
      <c r="D1028" s="68">
        <v>1</v>
      </c>
      <c r="E1028" s="48">
        <f t="shared" ref="E1028:E1091" si="49">C1028/1</f>
        <v>86652231</v>
      </c>
      <c r="F1028" s="57" t="s">
        <v>120</v>
      </c>
      <c r="G1028" s="57" t="s">
        <v>368</v>
      </c>
      <c r="H1028" s="51">
        <v>25</v>
      </c>
      <c r="I1028" s="51" t="s">
        <v>17309</v>
      </c>
      <c r="J1028" s="69">
        <v>27.49</v>
      </c>
      <c r="K1028" s="69">
        <f t="shared" ref="K1028:K1091" si="50">H1028*J1028</f>
        <v>687.25</v>
      </c>
      <c r="L1028" s="90">
        <v>25</v>
      </c>
      <c r="M1028" s="51"/>
      <c r="N1028" s="62" t="s">
        <v>458</v>
      </c>
      <c r="O1028" s="52"/>
      <c r="P1028" s="52">
        <v>20</v>
      </c>
      <c r="Q1028" s="52"/>
      <c r="R1028" s="52" t="s">
        <v>459</v>
      </c>
      <c r="S1028" s="49" t="s">
        <v>21333</v>
      </c>
      <c r="V1028" s="50" t="s">
        <v>14774</v>
      </c>
      <c r="W1028" s="50" t="s">
        <v>378</v>
      </c>
      <c r="X1028" s="50" t="s">
        <v>14740</v>
      </c>
      <c r="Y1028" s="70" t="s">
        <v>17320</v>
      </c>
      <c r="Z1028" s="53">
        <v>38241</v>
      </c>
    </row>
    <row r="1029" spans="1:26" s="49" customFormat="1" x14ac:dyDescent="0.25">
      <c r="A1029" s="73">
        <v>691012971</v>
      </c>
      <c r="B1029" s="73">
        <f t="shared" si="48"/>
        <v>691012971</v>
      </c>
      <c r="C1029" s="73" t="s">
        <v>9544</v>
      </c>
      <c r="D1029" s="68">
        <v>1</v>
      </c>
      <c r="E1029" s="48">
        <f t="shared" si="49"/>
        <v>7537328</v>
      </c>
      <c r="F1029" s="57" t="s">
        <v>120</v>
      </c>
      <c r="G1029" s="57" t="s">
        <v>368</v>
      </c>
      <c r="H1029" s="51">
        <v>25</v>
      </c>
      <c r="I1029" s="51" t="s">
        <v>17309</v>
      </c>
      <c r="J1029" s="69">
        <v>27.49</v>
      </c>
      <c r="K1029" s="69">
        <f t="shared" si="50"/>
        <v>687.25</v>
      </c>
      <c r="L1029" s="90">
        <v>25</v>
      </c>
      <c r="M1029" s="51"/>
      <c r="N1029" s="62" t="s">
        <v>460</v>
      </c>
      <c r="O1029" s="52" t="s">
        <v>461</v>
      </c>
      <c r="P1029" s="52">
        <v>643</v>
      </c>
      <c r="Q1029" s="52"/>
      <c r="R1029" s="52" t="s">
        <v>378</v>
      </c>
      <c r="S1029" s="49" t="s">
        <v>21333</v>
      </c>
      <c r="V1029" s="50" t="s">
        <v>14774</v>
      </c>
      <c r="W1029" s="50" t="s">
        <v>378</v>
      </c>
      <c r="X1029" s="50" t="s">
        <v>14740</v>
      </c>
      <c r="Y1029" s="70" t="s">
        <v>17320</v>
      </c>
      <c r="Z1029" s="53">
        <v>38241</v>
      </c>
    </row>
    <row r="1030" spans="1:26" s="49" customFormat="1" x14ac:dyDescent="0.25">
      <c r="A1030" s="73">
        <v>600008533</v>
      </c>
      <c r="B1030" s="73">
        <f t="shared" si="48"/>
        <v>600008533</v>
      </c>
      <c r="C1030" s="73" t="s">
        <v>9609</v>
      </c>
      <c r="D1030" s="68">
        <v>1</v>
      </c>
      <c r="E1030" s="48">
        <f t="shared" si="49"/>
        <v>60869046</v>
      </c>
      <c r="F1030" s="57" t="s">
        <v>120</v>
      </c>
      <c r="G1030" s="57" t="s">
        <v>590</v>
      </c>
      <c r="H1030" s="51">
        <v>125</v>
      </c>
      <c r="I1030" s="51" t="s">
        <v>17309</v>
      </c>
      <c r="J1030" s="69">
        <v>27.49</v>
      </c>
      <c r="K1030" s="69">
        <f t="shared" si="50"/>
        <v>3436.25</v>
      </c>
      <c r="L1030" s="90">
        <v>125</v>
      </c>
      <c r="M1030" s="51"/>
      <c r="N1030" s="62" t="s">
        <v>592</v>
      </c>
      <c r="O1030" s="52" t="s">
        <v>593</v>
      </c>
      <c r="P1030" s="52">
        <v>183</v>
      </c>
      <c r="Q1030" s="52"/>
      <c r="R1030" s="52" t="s">
        <v>591</v>
      </c>
      <c r="S1030" s="49" t="s">
        <v>21333</v>
      </c>
      <c r="V1030" s="50" t="s">
        <v>14747</v>
      </c>
      <c r="W1030" s="50" t="s">
        <v>591</v>
      </c>
      <c r="X1030" s="50" t="s">
        <v>14738</v>
      </c>
      <c r="Y1030" s="70" t="s">
        <v>17320</v>
      </c>
      <c r="Z1030" s="53">
        <v>39901</v>
      </c>
    </row>
    <row r="1031" spans="1:26" s="49" customFormat="1" x14ac:dyDescent="0.25">
      <c r="A1031" s="73">
        <v>600061639</v>
      </c>
      <c r="B1031" s="73">
        <f t="shared" si="48"/>
        <v>600061639</v>
      </c>
      <c r="C1031" s="73" t="s">
        <v>9620</v>
      </c>
      <c r="D1031" s="68">
        <v>1</v>
      </c>
      <c r="E1031" s="48">
        <f t="shared" si="49"/>
        <v>70986541</v>
      </c>
      <c r="F1031" s="57" t="s">
        <v>120</v>
      </c>
      <c r="G1031" s="57" t="s">
        <v>590</v>
      </c>
      <c r="H1031" s="51">
        <v>25</v>
      </c>
      <c r="I1031" s="51" t="s">
        <v>17309</v>
      </c>
      <c r="J1031" s="69">
        <v>27.49</v>
      </c>
      <c r="K1031" s="69">
        <f t="shared" si="50"/>
        <v>687.25</v>
      </c>
      <c r="L1031" s="90">
        <v>25</v>
      </c>
      <c r="M1031" s="51"/>
      <c r="N1031" s="62" t="s">
        <v>614</v>
      </c>
      <c r="O1031" s="52"/>
      <c r="P1031" s="52">
        <v>119</v>
      </c>
      <c r="Q1031" s="52"/>
      <c r="R1031" s="52" t="s">
        <v>615</v>
      </c>
      <c r="S1031" s="49" t="s">
        <v>21333</v>
      </c>
      <c r="V1031" s="50" t="s">
        <v>14775</v>
      </c>
      <c r="W1031" s="50" t="s">
        <v>591</v>
      </c>
      <c r="X1031" s="50" t="s">
        <v>14740</v>
      </c>
      <c r="Y1031" s="70" t="s">
        <v>17320</v>
      </c>
      <c r="Z1031" s="53">
        <v>39853</v>
      </c>
    </row>
    <row r="1032" spans="1:26" s="49" customFormat="1" x14ac:dyDescent="0.25">
      <c r="A1032" s="73">
        <v>600061671</v>
      </c>
      <c r="B1032" s="73">
        <f t="shared" si="48"/>
        <v>600061671</v>
      </c>
      <c r="C1032" s="73" t="s">
        <v>9621</v>
      </c>
      <c r="D1032" s="68">
        <v>1</v>
      </c>
      <c r="E1032" s="48">
        <f t="shared" si="49"/>
        <v>70986622</v>
      </c>
      <c r="F1032" s="57" t="s">
        <v>120</v>
      </c>
      <c r="G1032" s="57" t="s">
        <v>590</v>
      </c>
      <c r="H1032" s="51">
        <v>25</v>
      </c>
      <c r="I1032" s="51" t="s">
        <v>17309</v>
      </c>
      <c r="J1032" s="69">
        <v>27.49</v>
      </c>
      <c r="K1032" s="69">
        <f t="shared" si="50"/>
        <v>687.25</v>
      </c>
      <c r="L1032" s="90">
        <v>25</v>
      </c>
      <c r="M1032" s="51"/>
      <c r="N1032" s="62" t="s">
        <v>616</v>
      </c>
      <c r="O1032" s="52"/>
      <c r="P1032" s="52">
        <v>107</v>
      </c>
      <c r="Q1032" s="52"/>
      <c r="R1032" s="52" t="s">
        <v>617</v>
      </c>
      <c r="S1032" s="49" t="s">
        <v>21333</v>
      </c>
      <c r="V1032" s="50" t="s">
        <v>14775</v>
      </c>
      <c r="W1032" s="50" t="s">
        <v>591</v>
      </c>
      <c r="X1032" s="50" t="s">
        <v>14740</v>
      </c>
      <c r="Y1032" s="70" t="s">
        <v>17320</v>
      </c>
      <c r="Z1032" s="53">
        <v>39855</v>
      </c>
    </row>
    <row r="1033" spans="1:26" s="49" customFormat="1" ht="30" x14ac:dyDescent="0.25">
      <c r="A1033" s="73">
        <v>600061680</v>
      </c>
      <c r="B1033" s="73">
        <f t="shared" si="48"/>
        <v>600061680</v>
      </c>
      <c r="C1033" s="73" t="s">
        <v>9622</v>
      </c>
      <c r="D1033" s="68">
        <v>1</v>
      </c>
      <c r="E1033" s="48">
        <f t="shared" si="49"/>
        <v>71000330</v>
      </c>
      <c r="F1033" s="57" t="s">
        <v>120</v>
      </c>
      <c r="G1033" s="57" t="s">
        <v>590</v>
      </c>
      <c r="H1033" s="51">
        <v>25</v>
      </c>
      <c r="I1033" s="51" t="s">
        <v>17309</v>
      </c>
      <c r="J1033" s="69">
        <v>27.49</v>
      </c>
      <c r="K1033" s="69">
        <f t="shared" si="50"/>
        <v>687.25</v>
      </c>
      <c r="L1033" s="90">
        <v>25</v>
      </c>
      <c r="M1033" s="51"/>
      <c r="N1033" s="62" t="s">
        <v>618</v>
      </c>
      <c r="O1033" s="52" t="s">
        <v>177</v>
      </c>
      <c r="P1033" s="52">
        <v>1380</v>
      </c>
      <c r="Q1033" s="52"/>
      <c r="R1033" s="52" t="s">
        <v>591</v>
      </c>
      <c r="S1033" s="49" t="s">
        <v>21333</v>
      </c>
      <c r="V1033" s="50" t="s">
        <v>14775</v>
      </c>
      <c r="W1033" s="50" t="s">
        <v>591</v>
      </c>
      <c r="X1033" s="50" t="s">
        <v>14740</v>
      </c>
      <c r="Y1033" s="70" t="s">
        <v>17320</v>
      </c>
      <c r="Z1033" s="53">
        <v>39901</v>
      </c>
    </row>
    <row r="1034" spans="1:26" s="49" customFormat="1" x14ac:dyDescent="0.25">
      <c r="A1034" s="73">
        <v>600061701</v>
      </c>
      <c r="B1034" s="73">
        <f t="shared" si="48"/>
        <v>600061701</v>
      </c>
      <c r="C1034" s="73" t="s">
        <v>9623</v>
      </c>
      <c r="D1034" s="68">
        <v>1</v>
      </c>
      <c r="E1034" s="48">
        <f t="shared" si="49"/>
        <v>71000372</v>
      </c>
      <c r="F1034" s="57" t="s">
        <v>120</v>
      </c>
      <c r="G1034" s="57" t="s">
        <v>590</v>
      </c>
      <c r="H1034" s="51">
        <v>25</v>
      </c>
      <c r="I1034" s="51" t="s">
        <v>17309</v>
      </c>
      <c r="J1034" s="69">
        <v>27.49</v>
      </c>
      <c r="K1034" s="69">
        <f t="shared" si="50"/>
        <v>687.25</v>
      </c>
      <c r="L1034" s="90">
        <v>25</v>
      </c>
      <c r="M1034" s="51"/>
      <c r="N1034" s="62" t="s">
        <v>619</v>
      </c>
      <c r="O1034" s="52" t="s">
        <v>620</v>
      </c>
      <c r="P1034" s="52">
        <v>781</v>
      </c>
      <c r="Q1034" s="52"/>
      <c r="R1034" s="52" t="s">
        <v>591</v>
      </c>
      <c r="S1034" s="49" t="s">
        <v>21333</v>
      </c>
      <c r="V1034" s="50" t="s">
        <v>14775</v>
      </c>
      <c r="W1034" s="50" t="s">
        <v>591</v>
      </c>
      <c r="X1034" s="50" t="s">
        <v>14740</v>
      </c>
      <c r="Y1034" s="70" t="s">
        <v>17320</v>
      </c>
      <c r="Z1034" s="53">
        <v>39901</v>
      </c>
    </row>
    <row r="1035" spans="1:26" s="49" customFormat="1" x14ac:dyDescent="0.25">
      <c r="A1035" s="73">
        <v>600061710</v>
      </c>
      <c r="B1035" s="73">
        <f t="shared" si="48"/>
        <v>600061710</v>
      </c>
      <c r="C1035" s="73" t="s">
        <v>9624</v>
      </c>
      <c r="D1035" s="68">
        <v>1</v>
      </c>
      <c r="E1035" s="48">
        <f t="shared" si="49"/>
        <v>71000399</v>
      </c>
      <c r="F1035" s="57" t="s">
        <v>120</v>
      </c>
      <c r="G1035" s="57" t="s">
        <v>590</v>
      </c>
      <c r="H1035" s="51">
        <v>25</v>
      </c>
      <c r="I1035" s="51" t="s">
        <v>17309</v>
      </c>
      <c r="J1035" s="69">
        <v>27.49</v>
      </c>
      <c r="K1035" s="69">
        <f t="shared" si="50"/>
        <v>687.25</v>
      </c>
      <c r="L1035" s="90">
        <v>25</v>
      </c>
      <c r="M1035" s="51"/>
      <c r="N1035" s="62" t="s">
        <v>621</v>
      </c>
      <c r="O1035" s="52" t="s">
        <v>416</v>
      </c>
      <c r="P1035" s="52">
        <v>764</v>
      </c>
      <c r="Q1035" s="52"/>
      <c r="R1035" s="52" t="s">
        <v>591</v>
      </c>
      <c r="S1035" s="49" t="s">
        <v>21333</v>
      </c>
      <c r="V1035" s="50" t="s">
        <v>14775</v>
      </c>
      <c r="W1035" s="50" t="s">
        <v>591</v>
      </c>
      <c r="X1035" s="50" t="s">
        <v>14740</v>
      </c>
      <c r="Y1035" s="70" t="s">
        <v>17320</v>
      </c>
      <c r="Z1035" s="53">
        <v>39901</v>
      </c>
    </row>
    <row r="1036" spans="1:26" s="49" customFormat="1" x14ac:dyDescent="0.25">
      <c r="A1036" s="73">
        <v>600062040</v>
      </c>
      <c r="B1036" s="73">
        <f t="shared" si="48"/>
        <v>600062040</v>
      </c>
      <c r="C1036" s="73" t="s">
        <v>9625</v>
      </c>
      <c r="D1036" s="68">
        <v>1</v>
      </c>
      <c r="E1036" s="48">
        <f t="shared" si="49"/>
        <v>70993998</v>
      </c>
      <c r="F1036" s="57" t="s">
        <v>120</v>
      </c>
      <c r="G1036" s="57" t="s">
        <v>590</v>
      </c>
      <c r="H1036" s="51">
        <v>250</v>
      </c>
      <c r="I1036" s="51" t="s">
        <v>17309</v>
      </c>
      <c r="J1036" s="69">
        <v>27.49</v>
      </c>
      <c r="K1036" s="69">
        <f t="shared" si="50"/>
        <v>6872.5</v>
      </c>
      <c r="L1036" s="90">
        <v>250</v>
      </c>
      <c r="M1036" s="51"/>
      <c r="N1036" s="62" t="s">
        <v>622</v>
      </c>
      <c r="O1036" s="52"/>
      <c r="P1036" s="52">
        <v>96</v>
      </c>
      <c r="Q1036" s="52"/>
      <c r="R1036" s="52" t="s">
        <v>615</v>
      </c>
      <c r="S1036" s="49" t="s">
        <v>21333</v>
      </c>
      <c r="V1036" s="50" t="s">
        <v>14775</v>
      </c>
      <c r="W1036" s="50" t="s">
        <v>591</v>
      </c>
      <c r="X1036" s="50" t="s">
        <v>14740</v>
      </c>
      <c r="Y1036" s="70" t="s">
        <v>17320</v>
      </c>
      <c r="Z1036" s="53">
        <v>39853</v>
      </c>
    </row>
    <row r="1037" spans="1:26" s="49" customFormat="1" x14ac:dyDescent="0.25">
      <c r="A1037" s="73">
        <v>600062023</v>
      </c>
      <c r="B1037" s="73">
        <f t="shared" si="48"/>
        <v>600062023</v>
      </c>
      <c r="C1037" s="73" t="s">
        <v>9626</v>
      </c>
      <c r="D1037" s="68">
        <v>1</v>
      </c>
      <c r="E1037" s="48">
        <f t="shared" si="49"/>
        <v>60869780</v>
      </c>
      <c r="F1037" s="57" t="s">
        <v>120</v>
      </c>
      <c r="G1037" s="57" t="s">
        <v>590</v>
      </c>
      <c r="H1037" s="51">
        <v>325</v>
      </c>
      <c r="I1037" s="51" t="s">
        <v>17309</v>
      </c>
      <c r="J1037" s="69">
        <v>27.49</v>
      </c>
      <c r="K1037" s="69">
        <f t="shared" si="50"/>
        <v>8934.25</v>
      </c>
      <c r="L1037" s="90">
        <v>325</v>
      </c>
      <c r="M1037" s="51"/>
      <c r="N1037" s="62" t="s">
        <v>623</v>
      </c>
      <c r="O1037" s="52" t="s">
        <v>58</v>
      </c>
      <c r="P1037" s="52">
        <v>34</v>
      </c>
      <c r="Q1037" s="52"/>
      <c r="R1037" s="52" t="s">
        <v>624</v>
      </c>
      <c r="S1037" s="49" t="s">
        <v>21333</v>
      </c>
      <c r="V1037" s="50" t="s">
        <v>14775</v>
      </c>
      <c r="W1037" s="50" t="s">
        <v>591</v>
      </c>
      <c r="X1037" s="50" t="s">
        <v>14740</v>
      </c>
      <c r="Y1037" s="70" t="s">
        <v>17320</v>
      </c>
      <c r="Z1037" s="53">
        <v>39843</v>
      </c>
    </row>
    <row r="1038" spans="1:26" s="49" customFormat="1" ht="30" x14ac:dyDescent="0.25">
      <c r="A1038" s="73">
        <v>600170381</v>
      </c>
      <c r="B1038" s="73">
        <f t="shared" si="48"/>
        <v>600170381</v>
      </c>
      <c r="C1038" s="73" t="s">
        <v>9610</v>
      </c>
      <c r="D1038" s="68">
        <v>1</v>
      </c>
      <c r="E1038" s="48">
        <f t="shared" si="49"/>
        <v>14450402</v>
      </c>
      <c r="F1038" s="57" t="s">
        <v>120</v>
      </c>
      <c r="G1038" s="57" t="s">
        <v>590</v>
      </c>
      <c r="H1038" s="51">
        <v>225</v>
      </c>
      <c r="I1038" s="51" t="s">
        <v>17309</v>
      </c>
      <c r="J1038" s="69">
        <v>27.49</v>
      </c>
      <c r="K1038" s="69">
        <f t="shared" si="50"/>
        <v>6185.25</v>
      </c>
      <c r="L1038" s="90">
        <v>225</v>
      </c>
      <c r="M1038" s="51"/>
      <c r="N1038" s="62" t="s">
        <v>594</v>
      </c>
      <c r="O1038" s="52" t="s">
        <v>595</v>
      </c>
      <c r="P1038" s="52">
        <v>777</v>
      </c>
      <c r="Q1038" s="52"/>
      <c r="R1038" s="52" t="s">
        <v>591</v>
      </c>
      <c r="S1038" s="49" t="s">
        <v>21333</v>
      </c>
      <c r="V1038" s="50" t="s">
        <v>14747</v>
      </c>
      <c r="W1038" s="50" t="s">
        <v>591</v>
      </c>
      <c r="X1038" s="50" t="s">
        <v>14738</v>
      </c>
      <c r="Y1038" s="70" t="s">
        <v>17320</v>
      </c>
      <c r="Z1038" s="53">
        <v>39901</v>
      </c>
    </row>
    <row r="1039" spans="1:26" s="49" customFormat="1" x14ac:dyDescent="0.25">
      <c r="A1039" s="73">
        <v>650023285</v>
      </c>
      <c r="B1039" s="73">
        <f t="shared" si="48"/>
        <v>650023285</v>
      </c>
      <c r="C1039" s="73" t="s">
        <v>9627</v>
      </c>
      <c r="D1039" s="68">
        <v>1</v>
      </c>
      <c r="E1039" s="48">
        <f t="shared" si="49"/>
        <v>75001055</v>
      </c>
      <c r="F1039" s="57" t="s">
        <v>120</v>
      </c>
      <c r="G1039" s="57" t="s">
        <v>590</v>
      </c>
      <c r="H1039" s="51">
        <v>225</v>
      </c>
      <c r="I1039" s="51" t="s">
        <v>17309</v>
      </c>
      <c r="J1039" s="69">
        <v>27.49</v>
      </c>
      <c r="K1039" s="69">
        <f t="shared" si="50"/>
        <v>6185.25</v>
      </c>
      <c r="L1039" s="90">
        <v>225</v>
      </c>
      <c r="M1039" s="51"/>
      <c r="N1039" s="62" t="s">
        <v>625</v>
      </c>
      <c r="O1039" s="52"/>
      <c r="P1039" s="52">
        <v>238</v>
      </c>
      <c r="Q1039" s="52"/>
      <c r="R1039" s="52" t="s">
        <v>626</v>
      </c>
      <c r="S1039" s="49" t="s">
        <v>21333</v>
      </c>
      <c r="V1039" s="50" t="s">
        <v>14775</v>
      </c>
      <c r="W1039" s="50" t="s">
        <v>591</v>
      </c>
      <c r="X1039" s="50" t="s">
        <v>14740</v>
      </c>
      <c r="Y1039" s="70" t="s">
        <v>17320</v>
      </c>
      <c r="Z1039" s="53">
        <v>39851</v>
      </c>
    </row>
    <row r="1040" spans="1:26" s="49" customFormat="1" x14ac:dyDescent="0.25">
      <c r="A1040" s="73">
        <v>650039611</v>
      </c>
      <c r="B1040" s="73">
        <f t="shared" si="48"/>
        <v>650039611</v>
      </c>
      <c r="C1040" s="73" t="s">
        <v>9628</v>
      </c>
      <c r="D1040" s="68">
        <v>1</v>
      </c>
      <c r="E1040" s="48">
        <f t="shared" si="49"/>
        <v>70986274</v>
      </c>
      <c r="F1040" s="57" t="s">
        <v>120</v>
      </c>
      <c r="G1040" s="57" t="s">
        <v>590</v>
      </c>
      <c r="H1040" s="51">
        <v>275</v>
      </c>
      <c r="I1040" s="51" t="s">
        <v>17309</v>
      </c>
      <c r="J1040" s="69">
        <v>27.49</v>
      </c>
      <c r="K1040" s="69">
        <f t="shared" si="50"/>
        <v>7559.75</v>
      </c>
      <c r="L1040" s="90">
        <v>275</v>
      </c>
      <c r="M1040" s="51"/>
      <c r="N1040" s="62" t="s">
        <v>627</v>
      </c>
      <c r="O1040" s="52"/>
      <c r="P1040" s="52">
        <v>80</v>
      </c>
      <c r="Q1040" s="52"/>
      <c r="R1040" s="52" t="s">
        <v>617</v>
      </c>
      <c r="S1040" s="49" t="s">
        <v>21333</v>
      </c>
      <c r="V1040" s="50" t="s">
        <v>14775</v>
      </c>
      <c r="W1040" s="50" t="s">
        <v>591</v>
      </c>
      <c r="X1040" s="50" t="s">
        <v>14740</v>
      </c>
      <c r="Y1040" s="70" t="s">
        <v>17320</v>
      </c>
      <c r="Z1040" s="53">
        <v>39855</v>
      </c>
    </row>
    <row r="1041" spans="1:26" s="49" customFormat="1" ht="30" x14ac:dyDescent="0.25">
      <c r="A1041" s="73">
        <v>650038223</v>
      </c>
      <c r="B1041" s="73">
        <f t="shared" si="48"/>
        <v>650038223</v>
      </c>
      <c r="C1041" s="73" t="s">
        <v>9629</v>
      </c>
      <c r="D1041" s="68">
        <v>1</v>
      </c>
      <c r="E1041" s="48">
        <f t="shared" si="49"/>
        <v>71000381</v>
      </c>
      <c r="F1041" s="57" t="s">
        <v>120</v>
      </c>
      <c r="G1041" s="57" t="s">
        <v>590</v>
      </c>
      <c r="H1041" s="51">
        <v>1025</v>
      </c>
      <c r="I1041" s="51" t="s">
        <v>17309</v>
      </c>
      <c r="J1041" s="69">
        <v>27.49</v>
      </c>
      <c r="K1041" s="69">
        <f t="shared" si="50"/>
        <v>28177.25</v>
      </c>
      <c r="L1041" s="90">
        <v>1025</v>
      </c>
      <c r="M1041" s="51"/>
      <c r="N1041" s="62" t="s">
        <v>628</v>
      </c>
      <c r="O1041" s="52" t="s">
        <v>620</v>
      </c>
      <c r="P1041" s="52">
        <v>690</v>
      </c>
      <c r="Q1041" s="52"/>
      <c r="R1041" s="52" t="s">
        <v>591</v>
      </c>
      <c r="S1041" s="49" t="s">
        <v>21333</v>
      </c>
      <c r="V1041" s="50" t="s">
        <v>14775</v>
      </c>
      <c r="W1041" s="50" t="s">
        <v>591</v>
      </c>
      <c r="X1041" s="50" t="s">
        <v>14740</v>
      </c>
      <c r="Y1041" s="70" t="s">
        <v>17320</v>
      </c>
      <c r="Z1041" s="53">
        <v>39901</v>
      </c>
    </row>
    <row r="1042" spans="1:26" s="49" customFormat="1" ht="30" x14ac:dyDescent="0.25">
      <c r="A1042" s="73">
        <v>650038410</v>
      </c>
      <c r="B1042" s="73">
        <f t="shared" si="48"/>
        <v>650038410</v>
      </c>
      <c r="C1042" s="73" t="s">
        <v>9630</v>
      </c>
      <c r="D1042" s="68">
        <v>1</v>
      </c>
      <c r="E1042" s="48">
        <f t="shared" si="49"/>
        <v>71000364</v>
      </c>
      <c r="F1042" s="57" t="s">
        <v>120</v>
      </c>
      <c r="G1042" s="57" t="s">
        <v>590</v>
      </c>
      <c r="H1042" s="51">
        <v>725</v>
      </c>
      <c r="I1042" s="51" t="s">
        <v>17309</v>
      </c>
      <c r="J1042" s="69">
        <v>27.49</v>
      </c>
      <c r="K1042" s="69">
        <f t="shared" si="50"/>
        <v>19930.25</v>
      </c>
      <c r="L1042" s="90">
        <v>725</v>
      </c>
      <c r="M1042" s="51"/>
      <c r="N1042" s="62" t="s">
        <v>629</v>
      </c>
      <c r="O1042" s="52" t="s">
        <v>630</v>
      </c>
      <c r="P1042" s="52">
        <v>1023</v>
      </c>
      <c r="Q1042" s="52"/>
      <c r="R1042" s="52" t="s">
        <v>591</v>
      </c>
      <c r="S1042" s="49" t="s">
        <v>21333</v>
      </c>
      <c r="V1042" s="50" t="s">
        <v>14775</v>
      </c>
      <c r="W1042" s="50" t="s">
        <v>591</v>
      </c>
      <c r="X1042" s="50" t="s">
        <v>14740</v>
      </c>
      <c r="Y1042" s="70" t="s">
        <v>17320</v>
      </c>
      <c r="Z1042" s="53">
        <v>39901</v>
      </c>
    </row>
    <row r="1043" spans="1:26" s="49" customFormat="1" x14ac:dyDescent="0.25">
      <c r="A1043" s="73">
        <v>600061647</v>
      </c>
      <c r="B1043" s="73">
        <f t="shared" si="48"/>
        <v>600061647</v>
      </c>
      <c r="C1043" s="73" t="s">
        <v>9631</v>
      </c>
      <c r="D1043" s="68">
        <v>1</v>
      </c>
      <c r="E1043" s="48">
        <f t="shared" si="49"/>
        <v>70997667</v>
      </c>
      <c r="F1043" s="57" t="s">
        <v>120</v>
      </c>
      <c r="G1043" s="57" t="s">
        <v>590</v>
      </c>
      <c r="H1043" s="51">
        <v>25</v>
      </c>
      <c r="I1043" s="51" t="s">
        <v>17309</v>
      </c>
      <c r="J1043" s="69">
        <v>27.49</v>
      </c>
      <c r="K1043" s="69">
        <f t="shared" si="50"/>
        <v>687.25</v>
      </c>
      <c r="L1043" s="90">
        <v>25</v>
      </c>
      <c r="M1043" s="51"/>
      <c r="N1043" s="62" t="s">
        <v>631</v>
      </c>
      <c r="O1043" s="52"/>
      <c r="P1043" s="52">
        <v>52</v>
      </c>
      <c r="Q1043" s="52"/>
      <c r="R1043" s="52" t="s">
        <v>632</v>
      </c>
      <c r="S1043" s="49" t="s">
        <v>21333</v>
      </c>
      <c r="V1043" s="50" t="s">
        <v>14776</v>
      </c>
      <c r="W1043" s="50" t="s">
        <v>596</v>
      </c>
      <c r="X1043" s="50" t="s">
        <v>14740</v>
      </c>
      <c r="Y1043" s="70" t="s">
        <v>17320</v>
      </c>
      <c r="Z1043" s="53">
        <v>39701</v>
      </c>
    </row>
    <row r="1044" spans="1:26" s="49" customFormat="1" ht="30" x14ac:dyDescent="0.25">
      <c r="A1044" s="73">
        <v>600022510</v>
      </c>
      <c r="B1044" s="73">
        <f t="shared" si="48"/>
        <v>600022510</v>
      </c>
      <c r="C1044" s="73" t="s">
        <v>9611</v>
      </c>
      <c r="D1044" s="68">
        <v>1</v>
      </c>
      <c r="E1044" s="48">
        <f t="shared" si="49"/>
        <v>60869097</v>
      </c>
      <c r="F1044" s="57" t="s">
        <v>120</v>
      </c>
      <c r="G1044" s="57" t="s">
        <v>590</v>
      </c>
      <c r="H1044" s="51">
        <v>200</v>
      </c>
      <c r="I1044" s="51" t="s">
        <v>17309</v>
      </c>
      <c r="J1044" s="69">
        <v>27.49</v>
      </c>
      <c r="K1044" s="69">
        <f t="shared" si="50"/>
        <v>5498</v>
      </c>
      <c r="L1044" s="90">
        <v>200</v>
      </c>
      <c r="M1044" s="51"/>
      <c r="N1044" s="62" t="s">
        <v>597</v>
      </c>
      <c r="O1044" s="52" t="s">
        <v>598</v>
      </c>
      <c r="P1044" s="52">
        <v>111</v>
      </c>
      <c r="Q1044" s="52"/>
      <c r="R1044" s="52" t="s">
        <v>596</v>
      </c>
      <c r="S1044" s="49" t="s">
        <v>21333</v>
      </c>
      <c r="V1044" s="50" t="s">
        <v>14747</v>
      </c>
      <c r="W1044" s="50" t="s">
        <v>596</v>
      </c>
      <c r="X1044" s="50" t="s">
        <v>14738</v>
      </c>
      <c r="Y1044" s="70" t="s">
        <v>17320</v>
      </c>
      <c r="Z1044" s="53">
        <v>39701</v>
      </c>
    </row>
    <row r="1045" spans="1:26" s="49" customFormat="1" x14ac:dyDescent="0.25">
      <c r="A1045" s="73">
        <v>600019616</v>
      </c>
      <c r="B1045" s="73">
        <f t="shared" si="48"/>
        <v>600019616</v>
      </c>
      <c r="C1045" s="73" t="s">
        <v>17595</v>
      </c>
      <c r="D1045" s="68">
        <v>1</v>
      </c>
      <c r="E1045" s="48">
        <f t="shared" si="49"/>
        <v>512281</v>
      </c>
      <c r="F1045" s="57" t="s">
        <v>120</v>
      </c>
      <c r="G1045" s="57" t="s">
        <v>590</v>
      </c>
      <c r="H1045" s="51">
        <v>375</v>
      </c>
      <c r="I1045" s="51" t="s">
        <v>17309</v>
      </c>
      <c r="J1045" s="69">
        <v>27.49</v>
      </c>
      <c r="K1045" s="69">
        <f t="shared" si="50"/>
        <v>10308.75</v>
      </c>
      <c r="L1045" s="90">
        <v>375</v>
      </c>
      <c r="M1045" s="51"/>
      <c r="N1045" s="62" t="s">
        <v>17596</v>
      </c>
      <c r="O1045" s="52" t="s">
        <v>17597</v>
      </c>
      <c r="P1045" s="52">
        <v>420</v>
      </c>
      <c r="Q1045" s="52"/>
      <c r="R1045" s="52" t="s">
        <v>596</v>
      </c>
      <c r="S1045" s="49" t="s">
        <v>21333</v>
      </c>
      <c r="V1045" s="50" t="s">
        <v>14747</v>
      </c>
      <c r="W1045" s="50" t="s">
        <v>596</v>
      </c>
      <c r="X1045" s="50" t="s">
        <v>14738</v>
      </c>
      <c r="Y1045" s="70" t="s">
        <v>17320</v>
      </c>
      <c r="Z1045" s="53">
        <v>39701</v>
      </c>
    </row>
    <row r="1046" spans="1:26" s="49" customFormat="1" x14ac:dyDescent="0.25">
      <c r="A1046" s="73">
        <v>600020258</v>
      </c>
      <c r="B1046" s="73">
        <f t="shared" si="48"/>
        <v>600020258</v>
      </c>
      <c r="C1046" s="73" t="s">
        <v>9612</v>
      </c>
      <c r="D1046" s="68">
        <v>1</v>
      </c>
      <c r="E1046" s="48">
        <f t="shared" si="49"/>
        <v>25159518</v>
      </c>
      <c r="F1046" s="57" t="s">
        <v>120</v>
      </c>
      <c r="G1046" s="57" t="s">
        <v>590</v>
      </c>
      <c r="H1046" s="51">
        <v>0</v>
      </c>
      <c r="I1046" s="51" t="s">
        <v>17309</v>
      </c>
      <c r="J1046" s="69">
        <v>27.49</v>
      </c>
      <c r="K1046" s="69">
        <f t="shared" si="50"/>
        <v>0</v>
      </c>
      <c r="L1046" s="90">
        <v>175</v>
      </c>
      <c r="M1046" s="51">
        <v>175</v>
      </c>
      <c r="N1046" s="62" t="s">
        <v>599</v>
      </c>
      <c r="O1046" s="52" t="s">
        <v>600</v>
      </c>
      <c r="P1046" s="52">
        <v>2068</v>
      </c>
      <c r="Q1046" s="52"/>
      <c r="R1046" s="52" t="s">
        <v>596</v>
      </c>
      <c r="S1046" s="49" t="s">
        <v>21334</v>
      </c>
      <c r="V1046" s="50" t="s">
        <v>14747</v>
      </c>
      <c r="W1046" s="50" t="s">
        <v>596</v>
      </c>
      <c r="X1046" s="50" t="s">
        <v>14742</v>
      </c>
      <c r="Y1046" s="70" t="s">
        <v>17320</v>
      </c>
      <c r="Z1046" s="53">
        <v>39701</v>
      </c>
    </row>
    <row r="1047" spans="1:26" s="49" customFormat="1" ht="30" x14ac:dyDescent="0.25">
      <c r="A1047" s="73">
        <v>600020266</v>
      </c>
      <c r="B1047" s="73">
        <f t="shared" si="48"/>
        <v>600020266</v>
      </c>
      <c r="C1047" s="73" t="s">
        <v>9613</v>
      </c>
      <c r="D1047" s="68">
        <v>1</v>
      </c>
      <c r="E1047" s="48">
        <f t="shared" si="49"/>
        <v>60869038</v>
      </c>
      <c r="F1047" s="57" t="s">
        <v>120</v>
      </c>
      <c r="G1047" s="57" t="s">
        <v>590</v>
      </c>
      <c r="H1047" s="51">
        <v>775</v>
      </c>
      <c r="I1047" s="51" t="s">
        <v>17309</v>
      </c>
      <c r="J1047" s="69">
        <v>27.49</v>
      </c>
      <c r="K1047" s="69">
        <f t="shared" si="50"/>
        <v>21304.75</v>
      </c>
      <c r="L1047" s="90">
        <v>775</v>
      </c>
      <c r="M1047" s="51"/>
      <c r="N1047" s="62" t="s">
        <v>601</v>
      </c>
      <c r="O1047" s="52" t="s">
        <v>292</v>
      </c>
      <c r="P1047" s="52">
        <v>402</v>
      </c>
      <c r="Q1047" s="52"/>
      <c r="R1047" s="52" t="s">
        <v>596</v>
      </c>
      <c r="S1047" s="49" t="s">
        <v>21333</v>
      </c>
      <c r="V1047" s="50" t="s">
        <v>14747</v>
      </c>
      <c r="W1047" s="50" t="s">
        <v>596</v>
      </c>
      <c r="X1047" s="50" t="s">
        <v>14738</v>
      </c>
      <c r="Y1047" s="70" t="s">
        <v>17320</v>
      </c>
      <c r="Z1047" s="53">
        <v>39701</v>
      </c>
    </row>
    <row r="1048" spans="1:26" s="49" customFormat="1" ht="30" x14ac:dyDescent="0.25">
      <c r="A1048" s="73">
        <v>600020274</v>
      </c>
      <c r="B1048" s="73">
        <f t="shared" si="48"/>
        <v>600020274</v>
      </c>
      <c r="C1048" s="73" t="s">
        <v>9614</v>
      </c>
      <c r="D1048" s="68">
        <v>1</v>
      </c>
      <c r="E1048" s="48">
        <f t="shared" si="49"/>
        <v>60869861</v>
      </c>
      <c r="F1048" s="57" t="s">
        <v>120</v>
      </c>
      <c r="G1048" s="57" t="s">
        <v>590</v>
      </c>
      <c r="H1048" s="51">
        <v>600</v>
      </c>
      <c r="I1048" s="51" t="s">
        <v>17309</v>
      </c>
      <c r="J1048" s="69">
        <v>27.49</v>
      </c>
      <c r="K1048" s="69">
        <f t="shared" si="50"/>
        <v>16494</v>
      </c>
      <c r="L1048" s="90">
        <v>600</v>
      </c>
      <c r="M1048" s="51"/>
      <c r="N1048" s="62" t="s">
        <v>602</v>
      </c>
      <c r="O1048" s="52" t="s">
        <v>603</v>
      </c>
      <c r="P1048" s="52">
        <v>55</v>
      </c>
      <c r="Q1048" s="52"/>
      <c r="R1048" s="52" t="s">
        <v>596</v>
      </c>
      <c r="S1048" s="49" t="s">
        <v>21333</v>
      </c>
      <c r="V1048" s="50" t="s">
        <v>14747</v>
      </c>
      <c r="W1048" s="50" t="s">
        <v>596</v>
      </c>
      <c r="X1048" s="50" t="s">
        <v>14738</v>
      </c>
      <c r="Y1048" s="70" t="s">
        <v>17320</v>
      </c>
      <c r="Z1048" s="53">
        <v>39701</v>
      </c>
    </row>
    <row r="1049" spans="1:26" s="49" customFormat="1" x14ac:dyDescent="0.25">
      <c r="A1049" s="73">
        <v>600008541</v>
      </c>
      <c r="B1049" s="73">
        <f t="shared" si="48"/>
        <v>600008541</v>
      </c>
      <c r="C1049" s="73" t="s">
        <v>9615</v>
      </c>
      <c r="D1049" s="68">
        <v>1</v>
      </c>
      <c r="E1049" s="48">
        <f t="shared" si="49"/>
        <v>60869020</v>
      </c>
      <c r="F1049" s="57" t="s">
        <v>120</v>
      </c>
      <c r="G1049" s="57" t="s">
        <v>590</v>
      </c>
      <c r="H1049" s="51">
        <v>675</v>
      </c>
      <c r="I1049" s="51" t="s">
        <v>17309</v>
      </c>
      <c r="J1049" s="69">
        <v>27.49</v>
      </c>
      <c r="K1049" s="69">
        <f t="shared" si="50"/>
        <v>18555.75</v>
      </c>
      <c r="L1049" s="90">
        <v>675</v>
      </c>
      <c r="M1049" s="51"/>
      <c r="N1049" s="62" t="s">
        <v>604</v>
      </c>
      <c r="O1049" s="52" t="s">
        <v>340</v>
      </c>
      <c r="P1049" s="52">
        <v>89</v>
      </c>
      <c r="Q1049" s="52">
        <v>20</v>
      </c>
      <c r="R1049" s="52" t="s">
        <v>596</v>
      </c>
      <c r="S1049" s="49" t="s">
        <v>21333</v>
      </c>
      <c r="V1049" s="50" t="s">
        <v>14747</v>
      </c>
      <c r="W1049" s="50" t="s">
        <v>596</v>
      </c>
      <c r="X1049" s="50" t="s">
        <v>14738</v>
      </c>
      <c r="Y1049" s="70" t="s">
        <v>17320</v>
      </c>
      <c r="Z1049" s="53">
        <v>39701</v>
      </c>
    </row>
    <row r="1050" spans="1:26" s="49" customFormat="1" x14ac:dyDescent="0.25">
      <c r="A1050" s="73">
        <v>600008614</v>
      </c>
      <c r="B1050" s="73">
        <f t="shared" si="48"/>
        <v>600008614</v>
      </c>
      <c r="C1050" s="73" t="s">
        <v>17598</v>
      </c>
      <c r="D1050" s="68">
        <v>1</v>
      </c>
      <c r="E1050" s="48">
        <f t="shared" si="49"/>
        <v>25158503</v>
      </c>
      <c r="F1050" s="57" t="s">
        <v>120</v>
      </c>
      <c r="G1050" s="57" t="s">
        <v>590</v>
      </c>
      <c r="H1050" s="51">
        <v>50</v>
      </c>
      <c r="I1050" s="51" t="s">
        <v>17309</v>
      </c>
      <c r="J1050" s="69">
        <v>27.49</v>
      </c>
      <c r="K1050" s="69">
        <f t="shared" si="50"/>
        <v>1374.5</v>
      </c>
      <c r="L1050" s="90">
        <v>50</v>
      </c>
      <c r="M1050" s="51"/>
      <c r="N1050" s="62" t="s">
        <v>17599</v>
      </c>
      <c r="O1050" s="52" t="s">
        <v>605</v>
      </c>
      <c r="P1050" s="52">
        <v>111</v>
      </c>
      <c r="Q1050" s="52">
        <v>4</v>
      </c>
      <c r="R1050" s="52" t="s">
        <v>596</v>
      </c>
      <c r="S1050" s="49" t="s">
        <v>21334</v>
      </c>
      <c r="V1050" s="50" t="s">
        <v>14747</v>
      </c>
      <c r="W1050" s="50" t="s">
        <v>596</v>
      </c>
      <c r="X1050" s="50" t="s">
        <v>14742</v>
      </c>
      <c r="Y1050" s="70" t="s">
        <v>17320</v>
      </c>
      <c r="Z1050" s="53">
        <v>39701</v>
      </c>
    </row>
    <row r="1051" spans="1:26" s="49" customFormat="1" x14ac:dyDescent="0.25">
      <c r="A1051" s="73">
        <v>600008550</v>
      </c>
      <c r="B1051" s="73">
        <f t="shared" si="48"/>
        <v>600008550</v>
      </c>
      <c r="C1051" s="73" t="s">
        <v>9616</v>
      </c>
      <c r="D1051" s="68">
        <v>1</v>
      </c>
      <c r="E1051" s="48">
        <f t="shared" si="49"/>
        <v>60869054</v>
      </c>
      <c r="F1051" s="57" t="s">
        <v>120</v>
      </c>
      <c r="G1051" s="57" t="s">
        <v>590</v>
      </c>
      <c r="H1051" s="51">
        <v>325</v>
      </c>
      <c r="I1051" s="51" t="s">
        <v>17309</v>
      </c>
      <c r="J1051" s="69">
        <v>27.49</v>
      </c>
      <c r="K1051" s="69">
        <f t="shared" si="50"/>
        <v>8934.25</v>
      </c>
      <c r="L1051" s="90">
        <v>325</v>
      </c>
      <c r="M1051" s="51"/>
      <c r="N1051" s="62" t="s">
        <v>606</v>
      </c>
      <c r="O1051" s="52" t="s">
        <v>607</v>
      </c>
      <c r="P1051" s="52">
        <v>200</v>
      </c>
      <c r="Q1051" s="52">
        <v>5</v>
      </c>
      <c r="R1051" s="52" t="s">
        <v>596</v>
      </c>
      <c r="S1051" s="49" t="s">
        <v>21333</v>
      </c>
      <c r="V1051" s="50" t="s">
        <v>14747</v>
      </c>
      <c r="W1051" s="50" t="s">
        <v>596</v>
      </c>
      <c r="X1051" s="50" t="s">
        <v>14738</v>
      </c>
      <c r="Y1051" s="70" t="s">
        <v>17320</v>
      </c>
      <c r="Z1051" s="53">
        <v>39701</v>
      </c>
    </row>
    <row r="1052" spans="1:26" s="49" customFormat="1" ht="30" x14ac:dyDescent="0.25">
      <c r="A1052" s="73">
        <v>600008584</v>
      </c>
      <c r="B1052" s="73">
        <f t="shared" si="48"/>
        <v>600008584</v>
      </c>
      <c r="C1052" s="73" t="s">
        <v>17600</v>
      </c>
      <c r="D1052" s="68">
        <v>1</v>
      </c>
      <c r="E1052" s="48">
        <f t="shared" si="49"/>
        <v>60869089</v>
      </c>
      <c r="F1052" s="57" t="s">
        <v>120</v>
      </c>
      <c r="G1052" s="57" t="s">
        <v>590</v>
      </c>
      <c r="H1052" s="51">
        <v>450</v>
      </c>
      <c r="I1052" s="51" t="s">
        <v>17309</v>
      </c>
      <c r="J1052" s="69">
        <v>27.49</v>
      </c>
      <c r="K1052" s="69">
        <f t="shared" si="50"/>
        <v>12370.5</v>
      </c>
      <c r="L1052" s="90">
        <v>450</v>
      </c>
      <c r="M1052" s="51"/>
      <c r="N1052" s="62" t="s">
        <v>17601</v>
      </c>
      <c r="O1052" s="52" t="s">
        <v>607</v>
      </c>
      <c r="P1052" s="52">
        <v>200</v>
      </c>
      <c r="Q1052" s="52">
        <v>5</v>
      </c>
      <c r="R1052" s="52" t="s">
        <v>596</v>
      </c>
      <c r="S1052" s="49" t="s">
        <v>21333</v>
      </c>
      <c r="V1052" s="50" t="s">
        <v>14747</v>
      </c>
      <c r="W1052" s="50" t="s">
        <v>596</v>
      </c>
      <c r="X1052" s="50" t="s">
        <v>14738</v>
      </c>
      <c r="Y1052" s="70" t="s">
        <v>17320</v>
      </c>
      <c r="Z1052" s="53">
        <v>39701</v>
      </c>
    </row>
    <row r="1053" spans="1:26" s="49" customFormat="1" ht="30" x14ac:dyDescent="0.25">
      <c r="A1053" s="73">
        <v>600008592</v>
      </c>
      <c r="B1053" s="73">
        <f t="shared" si="48"/>
        <v>600008592</v>
      </c>
      <c r="C1053" s="73" t="s">
        <v>9617</v>
      </c>
      <c r="D1053" s="68">
        <v>1</v>
      </c>
      <c r="E1053" s="48">
        <f t="shared" si="49"/>
        <v>511382</v>
      </c>
      <c r="F1053" s="57" t="s">
        <v>120</v>
      </c>
      <c r="G1053" s="57" t="s">
        <v>590</v>
      </c>
      <c r="H1053" s="51">
        <v>1300</v>
      </c>
      <c r="I1053" s="51" t="s">
        <v>17309</v>
      </c>
      <c r="J1053" s="69">
        <v>27.49</v>
      </c>
      <c r="K1053" s="69">
        <f t="shared" si="50"/>
        <v>35737</v>
      </c>
      <c r="L1053" s="90">
        <v>1300</v>
      </c>
      <c r="M1053" s="51"/>
      <c r="N1053" s="62" t="s">
        <v>608</v>
      </c>
      <c r="O1053" s="52" t="s">
        <v>340</v>
      </c>
      <c r="P1053" s="52">
        <v>86</v>
      </c>
      <c r="Q1053" s="52">
        <v>14</v>
      </c>
      <c r="R1053" s="52" t="s">
        <v>596</v>
      </c>
      <c r="S1053" s="49" t="s">
        <v>21333</v>
      </c>
      <c r="V1053" s="50" t="s">
        <v>14747</v>
      </c>
      <c r="W1053" s="50" t="s">
        <v>596</v>
      </c>
      <c r="X1053" s="50" t="s">
        <v>14738</v>
      </c>
      <c r="Y1053" s="70" t="s">
        <v>17320</v>
      </c>
      <c r="Z1053" s="53">
        <v>39701</v>
      </c>
    </row>
    <row r="1054" spans="1:26" s="49" customFormat="1" x14ac:dyDescent="0.25">
      <c r="A1054" s="73">
        <v>600028267</v>
      </c>
      <c r="B1054" s="73">
        <f t="shared" si="48"/>
        <v>600028267</v>
      </c>
      <c r="C1054" s="73" t="s">
        <v>17602</v>
      </c>
      <c r="D1054" s="68">
        <v>1</v>
      </c>
      <c r="E1054" s="48">
        <f t="shared" si="49"/>
        <v>60869071</v>
      </c>
      <c r="F1054" s="57" t="s">
        <v>120</v>
      </c>
      <c r="G1054" s="57" t="s">
        <v>590</v>
      </c>
      <c r="H1054" s="51">
        <v>25</v>
      </c>
      <c r="I1054" s="51" t="s">
        <v>17309</v>
      </c>
      <c r="J1054" s="69">
        <v>27.49</v>
      </c>
      <c r="K1054" s="69">
        <f t="shared" si="50"/>
        <v>687.25</v>
      </c>
      <c r="L1054" s="90">
        <v>25</v>
      </c>
      <c r="M1054" s="51"/>
      <c r="N1054" s="62" t="s">
        <v>17603</v>
      </c>
      <c r="O1054" s="52"/>
      <c r="P1054" s="52">
        <v>42</v>
      </c>
      <c r="Q1054" s="52"/>
      <c r="R1054" s="52" t="s">
        <v>17604</v>
      </c>
      <c r="S1054" s="49" t="s">
        <v>21333</v>
      </c>
      <c r="V1054" s="50" t="s">
        <v>14747</v>
      </c>
      <c r="W1054" s="50" t="s">
        <v>596</v>
      </c>
      <c r="X1054" s="50" t="s">
        <v>14738</v>
      </c>
      <c r="Y1054" s="70" t="s">
        <v>17320</v>
      </c>
      <c r="Z1054" s="53">
        <v>39701</v>
      </c>
    </row>
    <row r="1055" spans="1:26" s="49" customFormat="1" ht="30" x14ac:dyDescent="0.25">
      <c r="A1055" s="73">
        <v>600061922</v>
      </c>
      <c r="B1055" s="73">
        <f t="shared" si="48"/>
        <v>600061922</v>
      </c>
      <c r="C1055" s="73" t="s">
        <v>9632</v>
      </c>
      <c r="D1055" s="68">
        <v>1</v>
      </c>
      <c r="E1055" s="48">
        <f t="shared" si="49"/>
        <v>70986835</v>
      </c>
      <c r="F1055" s="57" t="s">
        <v>120</v>
      </c>
      <c r="G1055" s="57" t="s">
        <v>590</v>
      </c>
      <c r="H1055" s="51">
        <v>25</v>
      </c>
      <c r="I1055" s="51" t="s">
        <v>17309</v>
      </c>
      <c r="J1055" s="69">
        <v>27.49</v>
      </c>
      <c r="K1055" s="69">
        <f t="shared" si="50"/>
        <v>687.25</v>
      </c>
      <c r="L1055" s="90">
        <v>25</v>
      </c>
      <c r="M1055" s="51"/>
      <c r="N1055" s="62" t="s">
        <v>633</v>
      </c>
      <c r="O1055" s="52" t="s">
        <v>177</v>
      </c>
      <c r="P1055" s="52">
        <v>806</v>
      </c>
      <c r="Q1055" s="52"/>
      <c r="R1055" s="52" t="s">
        <v>634</v>
      </c>
      <c r="S1055" s="49" t="s">
        <v>21333</v>
      </c>
      <c r="V1055" s="50" t="s">
        <v>14776</v>
      </c>
      <c r="W1055" s="50" t="s">
        <v>596</v>
      </c>
      <c r="X1055" s="50" t="s">
        <v>14740</v>
      </c>
      <c r="Y1055" s="70" t="s">
        <v>17320</v>
      </c>
      <c r="Z1055" s="53">
        <v>39811</v>
      </c>
    </row>
    <row r="1056" spans="1:26" s="49" customFormat="1" x14ac:dyDescent="0.25">
      <c r="A1056" s="73">
        <v>600061931</v>
      </c>
      <c r="B1056" s="73">
        <f t="shared" si="48"/>
        <v>600061931</v>
      </c>
      <c r="C1056" s="73" t="s">
        <v>9633</v>
      </c>
      <c r="D1056" s="68">
        <v>1</v>
      </c>
      <c r="E1056" s="48">
        <f t="shared" si="49"/>
        <v>70986827</v>
      </c>
      <c r="F1056" s="57" t="s">
        <v>120</v>
      </c>
      <c r="G1056" s="57" t="s">
        <v>590</v>
      </c>
      <c r="H1056" s="51">
        <v>0</v>
      </c>
      <c r="I1056" s="51" t="s">
        <v>17309</v>
      </c>
      <c r="J1056" s="69">
        <v>27.49</v>
      </c>
      <c r="K1056" s="69">
        <f t="shared" si="50"/>
        <v>0</v>
      </c>
      <c r="L1056" s="90">
        <v>25</v>
      </c>
      <c r="M1056" s="51">
        <v>25</v>
      </c>
      <c r="N1056" s="62" t="s">
        <v>635</v>
      </c>
      <c r="O1056" s="52" t="s">
        <v>636</v>
      </c>
      <c r="P1056" s="52">
        <v>586</v>
      </c>
      <c r="Q1056" s="52"/>
      <c r="R1056" s="52" t="s">
        <v>634</v>
      </c>
      <c r="S1056" s="49" t="s">
        <v>21333</v>
      </c>
      <c r="V1056" s="50" t="s">
        <v>14776</v>
      </c>
      <c r="W1056" s="50" t="s">
        <v>596</v>
      </c>
      <c r="X1056" s="50" t="s">
        <v>14740</v>
      </c>
      <c r="Y1056" s="70" t="s">
        <v>17320</v>
      </c>
      <c r="Z1056" s="53">
        <v>39811</v>
      </c>
    </row>
    <row r="1057" spans="1:26" s="49" customFormat="1" x14ac:dyDescent="0.25">
      <c r="A1057" s="73">
        <v>600062210</v>
      </c>
      <c r="B1057" s="73">
        <f t="shared" si="48"/>
        <v>600062210</v>
      </c>
      <c r="C1057" s="73" t="s">
        <v>9634</v>
      </c>
      <c r="D1057" s="68">
        <v>1</v>
      </c>
      <c r="E1057" s="48">
        <f t="shared" si="49"/>
        <v>70986584</v>
      </c>
      <c r="F1057" s="57" t="s">
        <v>120</v>
      </c>
      <c r="G1057" s="57" t="s">
        <v>590</v>
      </c>
      <c r="H1057" s="51">
        <v>125</v>
      </c>
      <c r="I1057" s="51" t="s">
        <v>17309</v>
      </c>
      <c r="J1057" s="69">
        <v>27.49</v>
      </c>
      <c r="K1057" s="69">
        <f t="shared" si="50"/>
        <v>3436.25</v>
      </c>
      <c r="L1057" s="90">
        <v>125</v>
      </c>
      <c r="M1057" s="51"/>
      <c r="N1057" s="62" t="s">
        <v>637</v>
      </c>
      <c r="O1057" s="52"/>
      <c r="P1057" s="52">
        <v>18</v>
      </c>
      <c r="Q1057" s="52"/>
      <c r="R1057" s="52" t="s">
        <v>638</v>
      </c>
      <c r="S1057" s="49" t="s">
        <v>21333</v>
      </c>
      <c r="V1057" s="50" t="s">
        <v>14776</v>
      </c>
      <c r="W1057" s="50" t="s">
        <v>596</v>
      </c>
      <c r="X1057" s="50" t="s">
        <v>14740</v>
      </c>
      <c r="Y1057" s="70" t="s">
        <v>17320</v>
      </c>
      <c r="Z1057" s="53">
        <v>39831</v>
      </c>
    </row>
    <row r="1058" spans="1:26" s="49" customFormat="1" x14ac:dyDescent="0.25">
      <c r="A1058" s="73">
        <v>600062015</v>
      </c>
      <c r="B1058" s="73">
        <f t="shared" si="48"/>
        <v>600062015</v>
      </c>
      <c r="C1058" s="73" t="s">
        <v>9635</v>
      </c>
      <c r="D1058" s="68">
        <v>1</v>
      </c>
      <c r="E1058" s="48">
        <f t="shared" si="49"/>
        <v>48221350</v>
      </c>
      <c r="F1058" s="57" t="s">
        <v>120</v>
      </c>
      <c r="G1058" s="57" t="s">
        <v>590</v>
      </c>
      <c r="H1058" s="51">
        <v>125</v>
      </c>
      <c r="I1058" s="51" t="s">
        <v>17309</v>
      </c>
      <c r="J1058" s="69">
        <v>27.49</v>
      </c>
      <c r="K1058" s="69">
        <f t="shared" si="50"/>
        <v>3436.25</v>
      </c>
      <c r="L1058" s="90">
        <v>125</v>
      </c>
      <c r="M1058" s="51"/>
      <c r="N1058" s="62" t="s">
        <v>639</v>
      </c>
      <c r="O1058" s="52"/>
      <c r="P1058" s="52">
        <v>139</v>
      </c>
      <c r="Q1058" s="52"/>
      <c r="R1058" s="52" t="s">
        <v>640</v>
      </c>
      <c r="S1058" s="49" t="s">
        <v>21333</v>
      </c>
      <c r="V1058" s="50" t="s">
        <v>14776</v>
      </c>
      <c r="W1058" s="50" t="s">
        <v>596</v>
      </c>
      <c r="X1058" s="50" t="s">
        <v>14740</v>
      </c>
      <c r="Y1058" s="70" t="s">
        <v>17320</v>
      </c>
      <c r="Z1058" s="53">
        <v>39816</v>
      </c>
    </row>
    <row r="1059" spans="1:26" s="49" customFormat="1" x14ac:dyDescent="0.25">
      <c r="A1059" s="73">
        <v>600062104</v>
      </c>
      <c r="B1059" s="73">
        <f t="shared" si="48"/>
        <v>600062104</v>
      </c>
      <c r="C1059" s="73" t="s">
        <v>9636</v>
      </c>
      <c r="D1059" s="68">
        <v>1</v>
      </c>
      <c r="E1059" s="48">
        <f t="shared" si="49"/>
        <v>48255556</v>
      </c>
      <c r="F1059" s="57" t="s">
        <v>120</v>
      </c>
      <c r="G1059" s="57" t="s">
        <v>590</v>
      </c>
      <c r="H1059" s="51">
        <v>50</v>
      </c>
      <c r="I1059" s="51" t="s">
        <v>17309</v>
      </c>
      <c r="J1059" s="69">
        <v>27.49</v>
      </c>
      <c r="K1059" s="69">
        <f t="shared" si="50"/>
        <v>1374.5</v>
      </c>
      <c r="L1059" s="90">
        <v>50</v>
      </c>
      <c r="M1059" s="51"/>
      <c r="N1059" s="62" t="s">
        <v>641</v>
      </c>
      <c r="O1059" s="52"/>
      <c r="P1059" s="52">
        <v>2</v>
      </c>
      <c r="Q1059" s="52"/>
      <c r="R1059" s="52" t="s">
        <v>642</v>
      </c>
      <c r="S1059" s="49" t="s">
        <v>21333</v>
      </c>
      <c r="V1059" s="50" t="s">
        <v>14776</v>
      </c>
      <c r="W1059" s="50" t="s">
        <v>596</v>
      </c>
      <c r="X1059" s="50" t="s">
        <v>14740</v>
      </c>
      <c r="Y1059" s="70" t="s">
        <v>17320</v>
      </c>
      <c r="Z1059" s="53">
        <v>39807</v>
      </c>
    </row>
    <row r="1060" spans="1:26" s="49" customFormat="1" x14ac:dyDescent="0.25">
      <c r="A1060" s="73">
        <v>600062112</v>
      </c>
      <c r="B1060" s="73">
        <f t="shared" si="48"/>
        <v>600062112</v>
      </c>
      <c r="C1060" s="73" t="s">
        <v>9637</v>
      </c>
      <c r="D1060" s="68">
        <v>1</v>
      </c>
      <c r="E1060" s="48">
        <f t="shared" si="49"/>
        <v>70943842</v>
      </c>
      <c r="F1060" s="57" t="s">
        <v>120</v>
      </c>
      <c r="G1060" s="57" t="s">
        <v>590</v>
      </c>
      <c r="H1060" s="51">
        <v>500</v>
      </c>
      <c r="I1060" s="51" t="s">
        <v>17309</v>
      </c>
      <c r="J1060" s="69">
        <v>27.49</v>
      </c>
      <c r="K1060" s="69">
        <f t="shared" si="50"/>
        <v>13745</v>
      </c>
      <c r="L1060" s="90">
        <v>500</v>
      </c>
      <c r="M1060" s="51"/>
      <c r="N1060" s="62" t="s">
        <v>643</v>
      </c>
      <c r="O1060" s="52" t="s">
        <v>598</v>
      </c>
      <c r="P1060" s="52">
        <v>2070</v>
      </c>
      <c r="Q1060" s="52"/>
      <c r="R1060" s="52" t="s">
        <v>596</v>
      </c>
      <c r="S1060" s="49" t="s">
        <v>21333</v>
      </c>
      <c r="V1060" s="50" t="s">
        <v>14776</v>
      </c>
      <c r="W1060" s="50" t="s">
        <v>596</v>
      </c>
      <c r="X1060" s="50" t="s">
        <v>14740</v>
      </c>
      <c r="Y1060" s="70" t="s">
        <v>17320</v>
      </c>
      <c r="Z1060" s="53">
        <v>39701</v>
      </c>
    </row>
    <row r="1061" spans="1:26" s="49" customFormat="1" ht="30" x14ac:dyDescent="0.25">
      <c r="A1061" s="73">
        <v>600062121</v>
      </c>
      <c r="B1061" s="73">
        <f t="shared" si="48"/>
        <v>600062121</v>
      </c>
      <c r="C1061" s="73" t="s">
        <v>9638</v>
      </c>
      <c r="D1061" s="68">
        <v>1</v>
      </c>
      <c r="E1061" s="48">
        <f t="shared" si="49"/>
        <v>70943125</v>
      </c>
      <c r="F1061" s="57" t="s">
        <v>120</v>
      </c>
      <c r="G1061" s="57" t="s">
        <v>590</v>
      </c>
      <c r="H1061" s="51">
        <v>1475</v>
      </c>
      <c r="I1061" s="51" t="s">
        <v>17309</v>
      </c>
      <c r="J1061" s="69">
        <v>27.49</v>
      </c>
      <c r="K1061" s="69">
        <f t="shared" si="50"/>
        <v>40547.75</v>
      </c>
      <c r="L1061" s="90">
        <v>1475</v>
      </c>
      <c r="M1061" s="51"/>
      <c r="N1061" s="62" t="s">
        <v>644</v>
      </c>
      <c r="O1061" s="52" t="s">
        <v>645</v>
      </c>
      <c r="P1061" s="52">
        <v>1466</v>
      </c>
      <c r="Q1061" s="52"/>
      <c r="R1061" s="52" t="s">
        <v>596</v>
      </c>
      <c r="S1061" s="49" t="s">
        <v>21333</v>
      </c>
      <c r="V1061" s="50" t="s">
        <v>14776</v>
      </c>
      <c r="W1061" s="50" t="s">
        <v>596</v>
      </c>
      <c r="X1061" s="50" t="s">
        <v>14740</v>
      </c>
      <c r="Y1061" s="70" t="s">
        <v>17320</v>
      </c>
      <c r="Z1061" s="53">
        <v>39701</v>
      </c>
    </row>
    <row r="1062" spans="1:26" s="49" customFormat="1" ht="30" x14ac:dyDescent="0.25">
      <c r="A1062" s="73">
        <v>600062147</v>
      </c>
      <c r="B1062" s="73">
        <f t="shared" si="48"/>
        <v>600062147</v>
      </c>
      <c r="C1062" s="73" t="s">
        <v>9639</v>
      </c>
      <c r="D1062" s="68">
        <v>1</v>
      </c>
      <c r="E1062" s="48">
        <f t="shared" si="49"/>
        <v>70943150</v>
      </c>
      <c r="F1062" s="57" t="s">
        <v>120</v>
      </c>
      <c r="G1062" s="57" t="s">
        <v>590</v>
      </c>
      <c r="H1062" s="51">
        <v>1125</v>
      </c>
      <c r="I1062" s="51" t="s">
        <v>17309</v>
      </c>
      <c r="J1062" s="69">
        <v>27.49</v>
      </c>
      <c r="K1062" s="69">
        <f t="shared" si="50"/>
        <v>30926.25</v>
      </c>
      <c r="L1062" s="90">
        <v>1125</v>
      </c>
      <c r="M1062" s="51"/>
      <c r="N1062" s="62" t="s">
        <v>646</v>
      </c>
      <c r="O1062" s="52" t="s">
        <v>607</v>
      </c>
      <c r="P1062" s="52">
        <v>24</v>
      </c>
      <c r="Q1062" s="52"/>
      <c r="R1062" s="52" t="s">
        <v>596</v>
      </c>
      <c r="S1062" s="49" t="s">
        <v>21333</v>
      </c>
      <c r="V1062" s="50" t="s">
        <v>14776</v>
      </c>
      <c r="W1062" s="50" t="s">
        <v>596</v>
      </c>
      <c r="X1062" s="50" t="s">
        <v>14740</v>
      </c>
      <c r="Y1062" s="70" t="s">
        <v>17320</v>
      </c>
      <c r="Z1062" s="53">
        <v>39701</v>
      </c>
    </row>
    <row r="1063" spans="1:26" s="49" customFormat="1" ht="30" x14ac:dyDescent="0.25">
      <c r="A1063" s="73">
        <v>600062155</v>
      </c>
      <c r="B1063" s="73">
        <f t="shared" si="48"/>
        <v>600062155</v>
      </c>
      <c r="C1063" s="73" t="s">
        <v>9640</v>
      </c>
      <c r="D1063" s="68">
        <v>1</v>
      </c>
      <c r="E1063" s="48">
        <f t="shared" si="49"/>
        <v>70943141</v>
      </c>
      <c r="F1063" s="57" t="s">
        <v>120</v>
      </c>
      <c r="G1063" s="57" t="s">
        <v>590</v>
      </c>
      <c r="H1063" s="51">
        <v>1425</v>
      </c>
      <c r="I1063" s="51" t="s">
        <v>17309</v>
      </c>
      <c r="J1063" s="69">
        <v>27.49</v>
      </c>
      <c r="K1063" s="69">
        <f t="shared" si="50"/>
        <v>39173.25</v>
      </c>
      <c r="L1063" s="90">
        <v>1425</v>
      </c>
      <c r="M1063" s="51"/>
      <c r="N1063" s="62" t="s">
        <v>647</v>
      </c>
      <c r="O1063" s="52" t="s">
        <v>648</v>
      </c>
      <c r="P1063" s="52">
        <v>725</v>
      </c>
      <c r="Q1063" s="52">
        <v>5</v>
      </c>
      <c r="R1063" s="52" t="s">
        <v>596</v>
      </c>
      <c r="S1063" s="49" t="s">
        <v>21333</v>
      </c>
      <c r="V1063" s="50" t="s">
        <v>14776</v>
      </c>
      <c r="W1063" s="50" t="s">
        <v>596</v>
      </c>
      <c r="X1063" s="50" t="s">
        <v>14740</v>
      </c>
      <c r="Y1063" s="70" t="s">
        <v>17320</v>
      </c>
      <c r="Z1063" s="53">
        <v>39701</v>
      </c>
    </row>
    <row r="1064" spans="1:26" s="49" customFormat="1" ht="30" x14ac:dyDescent="0.25">
      <c r="A1064" s="73">
        <v>600062163</v>
      </c>
      <c r="B1064" s="73">
        <f t="shared" si="48"/>
        <v>600062163</v>
      </c>
      <c r="C1064" s="73" t="s">
        <v>9641</v>
      </c>
      <c r="D1064" s="68">
        <v>1</v>
      </c>
      <c r="E1064" s="48">
        <f t="shared" si="49"/>
        <v>70943168</v>
      </c>
      <c r="F1064" s="57" t="s">
        <v>120</v>
      </c>
      <c r="G1064" s="57" t="s">
        <v>590</v>
      </c>
      <c r="H1064" s="51">
        <v>600</v>
      </c>
      <c r="I1064" s="51" t="s">
        <v>17309</v>
      </c>
      <c r="J1064" s="69">
        <v>27.49</v>
      </c>
      <c r="K1064" s="69">
        <f t="shared" si="50"/>
        <v>16494</v>
      </c>
      <c r="L1064" s="90">
        <v>600</v>
      </c>
      <c r="M1064" s="51"/>
      <c r="N1064" s="62" t="s">
        <v>649</v>
      </c>
      <c r="O1064" s="52" t="s">
        <v>598</v>
      </c>
      <c r="P1064" s="52">
        <v>2070</v>
      </c>
      <c r="Q1064" s="52"/>
      <c r="R1064" s="52" t="s">
        <v>596</v>
      </c>
      <c r="S1064" s="49" t="s">
        <v>21333</v>
      </c>
      <c r="V1064" s="50" t="s">
        <v>14776</v>
      </c>
      <c r="W1064" s="50" t="s">
        <v>596</v>
      </c>
      <c r="X1064" s="50" t="s">
        <v>14740</v>
      </c>
      <c r="Y1064" s="70" t="s">
        <v>17320</v>
      </c>
      <c r="Z1064" s="53">
        <v>39701</v>
      </c>
    </row>
    <row r="1065" spans="1:26" s="49" customFormat="1" ht="30" x14ac:dyDescent="0.25">
      <c r="A1065" s="73">
        <v>600062171</v>
      </c>
      <c r="B1065" s="73">
        <f t="shared" si="48"/>
        <v>600062171</v>
      </c>
      <c r="C1065" s="73" t="s">
        <v>9642</v>
      </c>
      <c r="D1065" s="68">
        <v>1</v>
      </c>
      <c r="E1065" s="48">
        <f t="shared" si="49"/>
        <v>70890889</v>
      </c>
      <c r="F1065" s="57" t="s">
        <v>120</v>
      </c>
      <c r="G1065" s="57" t="s">
        <v>590</v>
      </c>
      <c r="H1065" s="51">
        <v>1475</v>
      </c>
      <c r="I1065" s="51" t="s">
        <v>17309</v>
      </c>
      <c r="J1065" s="69">
        <v>27.49</v>
      </c>
      <c r="K1065" s="69">
        <f t="shared" si="50"/>
        <v>40547.75</v>
      </c>
      <c r="L1065" s="90">
        <v>1475</v>
      </c>
      <c r="M1065" s="51"/>
      <c r="N1065" s="62" t="s">
        <v>650</v>
      </c>
      <c r="O1065" s="52" t="s">
        <v>651</v>
      </c>
      <c r="P1065" s="52">
        <v>2391</v>
      </c>
      <c r="Q1065" s="52"/>
      <c r="R1065" s="52" t="s">
        <v>596</v>
      </c>
      <c r="S1065" s="49" t="s">
        <v>21333</v>
      </c>
      <c r="V1065" s="50" t="s">
        <v>14776</v>
      </c>
      <c r="W1065" s="50" t="s">
        <v>596</v>
      </c>
      <c r="X1065" s="50" t="s">
        <v>14740</v>
      </c>
      <c r="Y1065" s="70" t="s">
        <v>17320</v>
      </c>
      <c r="Z1065" s="53">
        <v>39701</v>
      </c>
    </row>
    <row r="1066" spans="1:26" s="49" customFormat="1" ht="30" x14ac:dyDescent="0.25">
      <c r="A1066" s="73">
        <v>600062180</v>
      </c>
      <c r="B1066" s="73">
        <f t="shared" si="48"/>
        <v>600062180</v>
      </c>
      <c r="C1066" s="73" t="s">
        <v>9643</v>
      </c>
      <c r="D1066" s="68">
        <v>1</v>
      </c>
      <c r="E1066" s="48">
        <f t="shared" si="49"/>
        <v>70986851</v>
      </c>
      <c r="F1066" s="57" t="s">
        <v>120</v>
      </c>
      <c r="G1066" s="57" t="s">
        <v>590</v>
      </c>
      <c r="H1066" s="51">
        <v>750</v>
      </c>
      <c r="I1066" s="51" t="s">
        <v>17309</v>
      </c>
      <c r="J1066" s="69">
        <v>27.49</v>
      </c>
      <c r="K1066" s="69">
        <f t="shared" si="50"/>
        <v>20617.5</v>
      </c>
      <c r="L1066" s="90">
        <v>750</v>
      </c>
      <c r="M1066" s="51"/>
      <c r="N1066" s="62" t="s">
        <v>652</v>
      </c>
      <c r="O1066" s="52" t="s">
        <v>340</v>
      </c>
      <c r="P1066" s="52">
        <v>238</v>
      </c>
      <c r="Q1066" s="52"/>
      <c r="R1066" s="52" t="s">
        <v>634</v>
      </c>
      <c r="S1066" s="49" t="s">
        <v>21333</v>
      </c>
      <c r="V1066" s="50" t="s">
        <v>14776</v>
      </c>
      <c r="W1066" s="50" t="s">
        <v>596</v>
      </c>
      <c r="X1066" s="50" t="s">
        <v>14740</v>
      </c>
      <c r="Y1066" s="70" t="s">
        <v>17320</v>
      </c>
      <c r="Z1066" s="53">
        <v>39811</v>
      </c>
    </row>
    <row r="1067" spans="1:26" s="49" customFormat="1" x14ac:dyDescent="0.25">
      <c r="A1067" s="73">
        <v>650020065</v>
      </c>
      <c r="B1067" s="73">
        <f t="shared" si="48"/>
        <v>650020065</v>
      </c>
      <c r="C1067" s="73" t="s">
        <v>9644</v>
      </c>
      <c r="D1067" s="68">
        <v>1</v>
      </c>
      <c r="E1067" s="48">
        <f t="shared" si="49"/>
        <v>70999376</v>
      </c>
      <c r="F1067" s="57" t="s">
        <v>120</v>
      </c>
      <c r="G1067" s="57" t="s">
        <v>590</v>
      </c>
      <c r="H1067" s="51">
        <v>325</v>
      </c>
      <c r="I1067" s="51" t="s">
        <v>17309</v>
      </c>
      <c r="J1067" s="69">
        <v>27.49</v>
      </c>
      <c r="K1067" s="69">
        <f t="shared" si="50"/>
        <v>8934.25</v>
      </c>
      <c r="L1067" s="90">
        <v>325</v>
      </c>
      <c r="M1067" s="51"/>
      <c r="N1067" s="62" t="s">
        <v>653</v>
      </c>
      <c r="O1067" s="52" t="s">
        <v>340</v>
      </c>
      <c r="P1067" s="52">
        <v>4</v>
      </c>
      <c r="Q1067" s="52"/>
      <c r="R1067" s="52" t="s">
        <v>654</v>
      </c>
      <c r="S1067" s="49" t="s">
        <v>21333</v>
      </c>
      <c r="V1067" s="50" t="s">
        <v>14776</v>
      </c>
      <c r="W1067" s="50" t="s">
        <v>596</v>
      </c>
      <c r="X1067" s="50" t="s">
        <v>14740</v>
      </c>
      <c r="Y1067" s="70" t="s">
        <v>17320</v>
      </c>
      <c r="Z1067" s="53">
        <v>39806</v>
      </c>
    </row>
    <row r="1068" spans="1:26" s="49" customFormat="1" x14ac:dyDescent="0.25">
      <c r="A1068" s="73">
        <v>691006601</v>
      </c>
      <c r="B1068" s="73">
        <f t="shared" si="48"/>
        <v>691006601</v>
      </c>
      <c r="C1068" s="73" t="s">
        <v>9618</v>
      </c>
      <c r="D1068" s="68">
        <v>1</v>
      </c>
      <c r="E1068" s="48">
        <f t="shared" si="49"/>
        <v>2716135</v>
      </c>
      <c r="F1068" s="57" t="s">
        <v>120</v>
      </c>
      <c r="G1068" s="57" t="s">
        <v>590</v>
      </c>
      <c r="H1068" s="51">
        <v>250</v>
      </c>
      <c r="I1068" s="51" t="s">
        <v>17309</v>
      </c>
      <c r="J1068" s="69">
        <v>27.49</v>
      </c>
      <c r="K1068" s="69">
        <f t="shared" si="50"/>
        <v>6872.5</v>
      </c>
      <c r="L1068" s="90">
        <v>250</v>
      </c>
      <c r="M1068" s="51"/>
      <c r="N1068" s="62" t="s">
        <v>609</v>
      </c>
      <c r="O1068" s="52" t="s">
        <v>610</v>
      </c>
      <c r="P1068" s="52">
        <v>463</v>
      </c>
      <c r="Q1068" s="52"/>
      <c r="R1068" s="52" t="s">
        <v>596</v>
      </c>
      <c r="S1068" s="49" t="s">
        <v>21334</v>
      </c>
      <c r="V1068" s="50" t="s">
        <v>14747</v>
      </c>
      <c r="W1068" s="50" t="s">
        <v>596</v>
      </c>
      <c r="X1068" s="50" t="s">
        <v>14741</v>
      </c>
      <c r="Y1068" s="70" t="s">
        <v>17320</v>
      </c>
      <c r="Z1068" s="53">
        <v>39701</v>
      </c>
    </row>
    <row r="1069" spans="1:26" s="49" customFormat="1" x14ac:dyDescent="0.25">
      <c r="A1069" s="73">
        <v>650038631</v>
      </c>
      <c r="B1069" s="73">
        <f t="shared" si="48"/>
        <v>650038631</v>
      </c>
      <c r="C1069" s="73" t="s">
        <v>9645</v>
      </c>
      <c r="D1069" s="68">
        <v>1</v>
      </c>
      <c r="E1069" s="48">
        <f t="shared" si="49"/>
        <v>70984328</v>
      </c>
      <c r="F1069" s="57" t="s">
        <v>120</v>
      </c>
      <c r="G1069" s="57" t="s">
        <v>590</v>
      </c>
      <c r="H1069" s="51">
        <v>100</v>
      </c>
      <c r="I1069" s="51" t="s">
        <v>17309</v>
      </c>
      <c r="J1069" s="69">
        <v>27.49</v>
      </c>
      <c r="K1069" s="69">
        <f t="shared" si="50"/>
        <v>2749</v>
      </c>
      <c r="L1069" s="90">
        <v>100</v>
      </c>
      <c r="M1069" s="51"/>
      <c r="N1069" s="62" t="s">
        <v>655</v>
      </c>
      <c r="O1069" s="52"/>
      <c r="P1069" s="52">
        <v>86</v>
      </c>
      <c r="Q1069" s="52"/>
      <c r="R1069" s="52" t="s">
        <v>656</v>
      </c>
      <c r="S1069" s="49" t="s">
        <v>21333</v>
      </c>
      <c r="V1069" s="50" t="s">
        <v>14776</v>
      </c>
      <c r="W1069" s="50" t="s">
        <v>596</v>
      </c>
      <c r="X1069" s="50" t="s">
        <v>14740</v>
      </c>
      <c r="Y1069" s="70" t="s">
        <v>17320</v>
      </c>
      <c r="Z1069" s="53">
        <v>39819</v>
      </c>
    </row>
    <row r="1070" spans="1:26" s="49" customFormat="1" x14ac:dyDescent="0.25">
      <c r="A1070" s="73">
        <v>650038835</v>
      </c>
      <c r="B1070" s="73">
        <f t="shared" si="48"/>
        <v>650038835</v>
      </c>
      <c r="C1070" s="73" t="s">
        <v>9646</v>
      </c>
      <c r="D1070" s="68">
        <v>1</v>
      </c>
      <c r="E1070" s="48">
        <f t="shared" si="49"/>
        <v>75000989</v>
      </c>
      <c r="F1070" s="57" t="s">
        <v>120</v>
      </c>
      <c r="G1070" s="57" t="s">
        <v>590</v>
      </c>
      <c r="H1070" s="51">
        <v>300</v>
      </c>
      <c r="I1070" s="51" t="s">
        <v>17309</v>
      </c>
      <c r="J1070" s="69">
        <v>27.49</v>
      </c>
      <c r="K1070" s="69">
        <f t="shared" si="50"/>
        <v>8247</v>
      </c>
      <c r="L1070" s="90">
        <v>300</v>
      </c>
      <c r="M1070" s="51"/>
      <c r="N1070" s="62" t="s">
        <v>657</v>
      </c>
      <c r="O1070" s="52"/>
      <c r="P1070" s="52">
        <v>3</v>
      </c>
      <c r="Q1070" s="52"/>
      <c r="R1070" s="52" t="s">
        <v>658</v>
      </c>
      <c r="S1070" s="49" t="s">
        <v>21333</v>
      </c>
      <c r="V1070" s="50" t="s">
        <v>14776</v>
      </c>
      <c r="W1070" s="50" t="s">
        <v>596</v>
      </c>
      <c r="X1070" s="50" t="s">
        <v>14740</v>
      </c>
      <c r="Y1070" s="70" t="s">
        <v>17320</v>
      </c>
      <c r="Z1070" s="53">
        <v>39818</v>
      </c>
    </row>
    <row r="1071" spans="1:26" s="49" customFormat="1" ht="30" x14ac:dyDescent="0.25">
      <c r="A1071" s="73">
        <v>650042565</v>
      </c>
      <c r="B1071" s="73">
        <f t="shared" si="48"/>
        <v>650042565</v>
      </c>
      <c r="C1071" s="73" t="s">
        <v>9647</v>
      </c>
      <c r="D1071" s="68">
        <v>1</v>
      </c>
      <c r="E1071" s="48">
        <f t="shared" si="49"/>
        <v>75001063</v>
      </c>
      <c r="F1071" s="57" t="s">
        <v>120</v>
      </c>
      <c r="G1071" s="57" t="s">
        <v>590</v>
      </c>
      <c r="H1071" s="51">
        <v>325</v>
      </c>
      <c r="I1071" s="51" t="s">
        <v>17309</v>
      </c>
      <c r="J1071" s="69">
        <v>27.49</v>
      </c>
      <c r="K1071" s="69">
        <f t="shared" si="50"/>
        <v>8934.25</v>
      </c>
      <c r="L1071" s="90">
        <v>325</v>
      </c>
      <c r="M1071" s="51"/>
      <c r="N1071" s="62" t="s">
        <v>659</v>
      </c>
      <c r="O1071" s="52" t="s">
        <v>60</v>
      </c>
      <c r="P1071" s="52">
        <v>234</v>
      </c>
      <c r="Q1071" s="52"/>
      <c r="R1071" s="52" t="s">
        <v>660</v>
      </c>
      <c r="S1071" s="49" t="s">
        <v>21333</v>
      </c>
      <c r="V1071" s="50" t="s">
        <v>14776</v>
      </c>
      <c r="W1071" s="50" t="s">
        <v>596</v>
      </c>
      <c r="X1071" s="50" t="s">
        <v>14740</v>
      </c>
      <c r="Y1071" s="70" t="s">
        <v>17320</v>
      </c>
      <c r="Z1071" s="53">
        <v>39801</v>
      </c>
    </row>
    <row r="1072" spans="1:26" s="49" customFormat="1" x14ac:dyDescent="0.25">
      <c r="A1072" s="73">
        <v>650051548</v>
      </c>
      <c r="B1072" s="73">
        <f t="shared" si="48"/>
        <v>650051548</v>
      </c>
      <c r="C1072" s="73" t="s">
        <v>9648</v>
      </c>
      <c r="D1072" s="68">
        <v>1</v>
      </c>
      <c r="E1072" s="48">
        <f t="shared" si="49"/>
        <v>71005153</v>
      </c>
      <c r="F1072" s="57" t="s">
        <v>120</v>
      </c>
      <c r="G1072" s="57" t="s">
        <v>590</v>
      </c>
      <c r="H1072" s="51">
        <v>325</v>
      </c>
      <c r="I1072" s="51" t="s">
        <v>17309</v>
      </c>
      <c r="J1072" s="69">
        <v>27.49</v>
      </c>
      <c r="K1072" s="69">
        <f t="shared" si="50"/>
        <v>8934.25</v>
      </c>
      <c r="L1072" s="90">
        <v>325</v>
      </c>
      <c r="M1072" s="51"/>
      <c r="N1072" s="62" t="s">
        <v>661</v>
      </c>
      <c r="O1072" s="52"/>
      <c r="P1072" s="52">
        <v>115</v>
      </c>
      <c r="Q1072" s="52"/>
      <c r="R1072" s="52" t="s">
        <v>662</v>
      </c>
      <c r="S1072" s="49" t="s">
        <v>21333</v>
      </c>
      <c r="V1072" s="50" t="s">
        <v>14776</v>
      </c>
      <c r="W1072" s="50" t="s">
        <v>596</v>
      </c>
      <c r="X1072" s="50" t="s">
        <v>14740</v>
      </c>
      <c r="Y1072" s="70" t="s">
        <v>17320</v>
      </c>
      <c r="Z1072" s="53">
        <v>39804</v>
      </c>
    </row>
    <row r="1073" spans="1:26" s="49" customFormat="1" x14ac:dyDescent="0.25">
      <c r="A1073" s="73">
        <v>691013284</v>
      </c>
      <c r="B1073" s="73">
        <f t="shared" si="48"/>
        <v>691013284</v>
      </c>
      <c r="C1073" s="73" t="s">
        <v>9619</v>
      </c>
      <c r="D1073" s="68">
        <v>1</v>
      </c>
      <c r="E1073" s="48">
        <f t="shared" si="49"/>
        <v>2034859</v>
      </c>
      <c r="F1073" s="57" t="s">
        <v>120</v>
      </c>
      <c r="G1073" s="57" t="s">
        <v>590</v>
      </c>
      <c r="H1073" s="51">
        <v>25</v>
      </c>
      <c r="I1073" s="51" t="s">
        <v>17309</v>
      </c>
      <c r="J1073" s="69">
        <v>27.49</v>
      </c>
      <c r="K1073" s="69">
        <f t="shared" si="50"/>
        <v>687.25</v>
      </c>
      <c r="L1073" s="90">
        <v>25</v>
      </c>
      <c r="M1073" s="51"/>
      <c r="N1073" s="62" t="s">
        <v>612</v>
      </c>
      <c r="O1073" s="52" t="s">
        <v>613</v>
      </c>
      <c r="P1073" s="52">
        <v>472</v>
      </c>
      <c r="Q1073" s="52">
        <v>6</v>
      </c>
      <c r="R1073" s="52" t="s">
        <v>596</v>
      </c>
      <c r="S1073" s="49" t="s">
        <v>21334</v>
      </c>
      <c r="V1073" s="50" t="s">
        <v>14747</v>
      </c>
      <c r="W1073" s="50" t="s">
        <v>596</v>
      </c>
      <c r="X1073" s="50" t="s">
        <v>14742</v>
      </c>
      <c r="Y1073" s="70" t="s">
        <v>17320</v>
      </c>
      <c r="Z1073" s="53">
        <v>39701</v>
      </c>
    </row>
    <row r="1074" spans="1:26" s="49" customFormat="1" x14ac:dyDescent="0.25">
      <c r="A1074" s="73">
        <v>600008649</v>
      </c>
      <c r="B1074" s="73">
        <f t="shared" si="48"/>
        <v>600008649</v>
      </c>
      <c r="C1074" s="73" t="s">
        <v>9649</v>
      </c>
      <c r="D1074" s="68">
        <v>1</v>
      </c>
      <c r="E1074" s="48">
        <f t="shared" si="49"/>
        <v>60096136</v>
      </c>
      <c r="F1074" s="57" t="s">
        <v>120</v>
      </c>
      <c r="G1074" s="57" t="s">
        <v>663</v>
      </c>
      <c r="H1074" s="51">
        <v>350</v>
      </c>
      <c r="I1074" s="51" t="s">
        <v>17309</v>
      </c>
      <c r="J1074" s="69">
        <v>27.49</v>
      </c>
      <c r="K1074" s="69">
        <f t="shared" si="50"/>
        <v>9621.5</v>
      </c>
      <c r="L1074" s="90">
        <v>350</v>
      </c>
      <c r="M1074" s="51"/>
      <c r="N1074" s="62" t="s">
        <v>665</v>
      </c>
      <c r="O1074" s="52" t="s">
        <v>666</v>
      </c>
      <c r="P1074" s="52">
        <v>137</v>
      </c>
      <c r="Q1074" s="52"/>
      <c r="R1074" s="52" t="s">
        <v>664</v>
      </c>
      <c r="S1074" s="49" t="s">
        <v>21333</v>
      </c>
      <c r="V1074" s="50" t="s">
        <v>14747</v>
      </c>
      <c r="W1074" s="50" t="s">
        <v>664</v>
      </c>
      <c r="X1074" s="50" t="s">
        <v>14738</v>
      </c>
      <c r="Y1074" s="70" t="s">
        <v>17320</v>
      </c>
      <c r="Z1074" s="53">
        <v>38301</v>
      </c>
    </row>
    <row r="1075" spans="1:26" s="49" customFormat="1" ht="30" x14ac:dyDescent="0.25">
      <c r="A1075" s="73">
        <v>600020282</v>
      </c>
      <c r="B1075" s="73">
        <f t="shared" si="48"/>
        <v>600020282</v>
      </c>
      <c r="C1075" s="73" t="s">
        <v>9650</v>
      </c>
      <c r="D1075" s="68">
        <v>1</v>
      </c>
      <c r="E1075" s="48">
        <f t="shared" si="49"/>
        <v>72818</v>
      </c>
      <c r="F1075" s="57" t="s">
        <v>120</v>
      </c>
      <c r="G1075" s="57" t="s">
        <v>663</v>
      </c>
      <c r="H1075" s="51">
        <v>450</v>
      </c>
      <c r="I1075" s="51" t="s">
        <v>17309</v>
      </c>
      <c r="J1075" s="69">
        <v>27.49</v>
      </c>
      <c r="K1075" s="69">
        <f t="shared" si="50"/>
        <v>12370.5</v>
      </c>
      <c r="L1075" s="90">
        <v>450</v>
      </c>
      <c r="M1075" s="51"/>
      <c r="N1075" s="62" t="s">
        <v>667</v>
      </c>
      <c r="O1075" s="52" t="s">
        <v>668</v>
      </c>
      <c r="P1075" s="52">
        <v>249</v>
      </c>
      <c r="Q1075" s="52"/>
      <c r="R1075" s="52" t="s">
        <v>664</v>
      </c>
      <c r="S1075" s="49" t="s">
        <v>21333</v>
      </c>
      <c r="V1075" s="50" t="s">
        <v>14747</v>
      </c>
      <c r="W1075" s="50" t="s">
        <v>664</v>
      </c>
      <c r="X1075" s="50" t="s">
        <v>14738</v>
      </c>
      <c r="Y1075" s="70" t="s">
        <v>17320</v>
      </c>
      <c r="Z1075" s="53">
        <v>38301</v>
      </c>
    </row>
    <row r="1076" spans="1:26" s="49" customFormat="1" x14ac:dyDescent="0.25">
      <c r="A1076" s="73">
        <v>600063160</v>
      </c>
      <c r="B1076" s="73">
        <f t="shared" si="48"/>
        <v>600063160</v>
      </c>
      <c r="C1076" s="73" t="s">
        <v>9654</v>
      </c>
      <c r="D1076" s="68">
        <v>1</v>
      </c>
      <c r="E1076" s="48">
        <f t="shared" si="49"/>
        <v>70993378</v>
      </c>
      <c r="F1076" s="57" t="s">
        <v>120</v>
      </c>
      <c r="G1076" s="57" t="s">
        <v>663</v>
      </c>
      <c r="H1076" s="51">
        <v>50</v>
      </c>
      <c r="I1076" s="51" t="s">
        <v>17309</v>
      </c>
      <c r="J1076" s="69">
        <v>27.49</v>
      </c>
      <c r="K1076" s="69">
        <f t="shared" si="50"/>
        <v>1374.5</v>
      </c>
      <c r="L1076" s="90">
        <v>50</v>
      </c>
      <c r="M1076" s="51"/>
      <c r="N1076" s="62" t="s">
        <v>677</v>
      </c>
      <c r="O1076" s="52"/>
      <c r="P1076" s="52">
        <v>12</v>
      </c>
      <c r="Q1076" s="52"/>
      <c r="R1076" s="52" t="s">
        <v>676</v>
      </c>
      <c r="S1076" s="49" t="s">
        <v>21333</v>
      </c>
      <c r="V1076" s="50" t="s">
        <v>14777</v>
      </c>
      <c r="W1076" s="50" t="s">
        <v>664</v>
      </c>
      <c r="X1076" s="50" t="s">
        <v>14740</v>
      </c>
      <c r="Y1076" s="70" t="s">
        <v>17320</v>
      </c>
      <c r="Z1076" s="53">
        <v>38427</v>
      </c>
    </row>
    <row r="1077" spans="1:26" s="49" customFormat="1" x14ac:dyDescent="0.25">
      <c r="A1077" s="73">
        <v>600028313</v>
      </c>
      <c r="B1077" s="73">
        <f t="shared" si="48"/>
        <v>600028313</v>
      </c>
      <c r="C1077" s="73" t="s">
        <v>17605</v>
      </c>
      <c r="D1077" s="68">
        <v>1</v>
      </c>
      <c r="E1077" s="48">
        <f t="shared" si="49"/>
        <v>25164210</v>
      </c>
      <c r="F1077" s="57" t="s">
        <v>120</v>
      </c>
      <c r="G1077" s="57" t="s">
        <v>663</v>
      </c>
      <c r="H1077" s="51">
        <v>25</v>
      </c>
      <c r="I1077" s="51" t="s">
        <v>17309</v>
      </c>
      <c r="J1077" s="69">
        <v>27.49</v>
      </c>
      <c r="K1077" s="69">
        <f t="shared" si="50"/>
        <v>687.25</v>
      </c>
      <c r="L1077" s="90">
        <v>25</v>
      </c>
      <c r="M1077" s="51"/>
      <c r="N1077" s="62" t="s">
        <v>17606</v>
      </c>
      <c r="O1077" s="52"/>
      <c r="P1077" s="52">
        <v>32</v>
      </c>
      <c r="Q1077" s="52"/>
      <c r="R1077" s="52" t="s">
        <v>669</v>
      </c>
      <c r="S1077" s="49" t="s">
        <v>21334</v>
      </c>
      <c r="V1077" s="50" t="s">
        <v>14747</v>
      </c>
      <c r="W1077" s="50" t="s">
        <v>664</v>
      </c>
      <c r="X1077" s="50" t="s">
        <v>14742</v>
      </c>
      <c r="Y1077" s="70" t="s">
        <v>17320</v>
      </c>
      <c r="Z1077" s="53">
        <v>38301</v>
      </c>
    </row>
    <row r="1078" spans="1:26" s="49" customFormat="1" x14ac:dyDescent="0.25">
      <c r="A1078" s="73">
        <v>600028321</v>
      </c>
      <c r="B1078" s="73">
        <f t="shared" si="48"/>
        <v>600028321</v>
      </c>
      <c r="C1078" s="73" t="s">
        <v>17607</v>
      </c>
      <c r="D1078" s="68">
        <v>1</v>
      </c>
      <c r="E1078" s="48">
        <f t="shared" si="49"/>
        <v>63284383</v>
      </c>
      <c r="F1078" s="57" t="s">
        <v>120</v>
      </c>
      <c r="G1078" s="57" t="s">
        <v>663</v>
      </c>
      <c r="H1078" s="51">
        <v>25</v>
      </c>
      <c r="I1078" s="51" t="s">
        <v>17309</v>
      </c>
      <c r="J1078" s="69">
        <v>27.49</v>
      </c>
      <c r="K1078" s="69">
        <f t="shared" si="50"/>
        <v>687.25</v>
      </c>
      <c r="L1078" s="90">
        <v>25</v>
      </c>
      <c r="M1078" s="51"/>
      <c r="N1078" s="62" t="s">
        <v>17608</v>
      </c>
      <c r="O1078" s="52"/>
      <c r="P1078" s="52">
        <v>17</v>
      </c>
      <c r="Q1078" s="52"/>
      <c r="R1078" s="52" t="s">
        <v>670</v>
      </c>
      <c r="S1078" s="49" t="s">
        <v>21333</v>
      </c>
      <c r="V1078" s="50" t="s">
        <v>14747</v>
      </c>
      <c r="W1078" s="50" t="s">
        <v>664</v>
      </c>
      <c r="X1078" s="50" t="s">
        <v>14738</v>
      </c>
      <c r="Y1078" s="70" t="s">
        <v>17320</v>
      </c>
      <c r="Z1078" s="53">
        <v>38301</v>
      </c>
    </row>
    <row r="1079" spans="1:26" s="49" customFormat="1" x14ac:dyDescent="0.25">
      <c r="A1079" s="73">
        <v>600063216</v>
      </c>
      <c r="B1079" s="73">
        <f t="shared" si="48"/>
        <v>600063216</v>
      </c>
      <c r="C1079" s="73" t="s">
        <v>9655</v>
      </c>
      <c r="D1079" s="68">
        <v>1</v>
      </c>
      <c r="E1079" s="48">
        <f t="shared" si="49"/>
        <v>71004050</v>
      </c>
      <c r="F1079" s="57" t="s">
        <v>120</v>
      </c>
      <c r="G1079" s="57" t="s">
        <v>663</v>
      </c>
      <c r="H1079" s="51">
        <v>50</v>
      </c>
      <c r="I1079" s="51" t="s">
        <v>17309</v>
      </c>
      <c r="J1079" s="69">
        <v>27.49</v>
      </c>
      <c r="K1079" s="69">
        <f t="shared" si="50"/>
        <v>1374.5</v>
      </c>
      <c r="L1079" s="90">
        <v>50</v>
      </c>
      <c r="M1079" s="51"/>
      <c r="N1079" s="62" t="s">
        <v>678</v>
      </c>
      <c r="O1079" s="52"/>
      <c r="P1079" s="52">
        <v>2</v>
      </c>
      <c r="Q1079" s="52"/>
      <c r="R1079" s="52" t="s">
        <v>669</v>
      </c>
      <c r="S1079" s="49" t="s">
        <v>21333</v>
      </c>
      <c r="V1079" s="50" t="s">
        <v>14777</v>
      </c>
      <c r="W1079" s="50" t="s">
        <v>664</v>
      </c>
      <c r="X1079" s="50" t="s">
        <v>14740</v>
      </c>
      <c r="Y1079" s="70" t="s">
        <v>17320</v>
      </c>
      <c r="Z1079" s="53">
        <v>38441</v>
      </c>
    </row>
    <row r="1080" spans="1:26" s="49" customFormat="1" x14ac:dyDescent="0.25">
      <c r="A1080" s="73">
        <v>600062660</v>
      </c>
      <c r="B1080" s="73">
        <f t="shared" si="48"/>
        <v>600062660</v>
      </c>
      <c r="C1080" s="73" t="s">
        <v>9656</v>
      </c>
      <c r="D1080" s="68">
        <v>1</v>
      </c>
      <c r="E1080" s="48">
        <f t="shared" si="49"/>
        <v>75001373</v>
      </c>
      <c r="F1080" s="57" t="s">
        <v>120</v>
      </c>
      <c r="G1080" s="57" t="s">
        <v>663</v>
      </c>
      <c r="H1080" s="51">
        <v>25</v>
      </c>
      <c r="I1080" s="51" t="s">
        <v>17309</v>
      </c>
      <c r="J1080" s="69">
        <v>27.49</v>
      </c>
      <c r="K1080" s="69">
        <f t="shared" si="50"/>
        <v>687.25</v>
      </c>
      <c r="L1080" s="90">
        <v>25</v>
      </c>
      <c r="M1080" s="51"/>
      <c r="N1080" s="62" t="s">
        <v>679</v>
      </c>
      <c r="O1080" s="52"/>
      <c r="P1080" s="52">
        <v>29</v>
      </c>
      <c r="Q1080" s="52"/>
      <c r="R1080" s="52" t="s">
        <v>680</v>
      </c>
      <c r="S1080" s="49" t="s">
        <v>21333</v>
      </c>
      <c r="V1080" s="50" t="s">
        <v>14777</v>
      </c>
      <c r="W1080" s="50" t="s">
        <v>664</v>
      </c>
      <c r="X1080" s="50" t="s">
        <v>14740</v>
      </c>
      <c r="Y1080" s="70" t="s">
        <v>17320</v>
      </c>
      <c r="Z1080" s="53">
        <v>38411</v>
      </c>
    </row>
    <row r="1081" spans="1:26" s="49" customFormat="1" x14ac:dyDescent="0.25">
      <c r="A1081" s="73">
        <v>600062678</v>
      </c>
      <c r="B1081" s="73">
        <f t="shared" si="48"/>
        <v>600062678</v>
      </c>
      <c r="C1081" s="73" t="s">
        <v>9657</v>
      </c>
      <c r="D1081" s="68">
        <v>1</v>
      </c>
      <c r="E1081" s="48">
        <f t="shared" si="49"/>
        <v>70984301</v>
      </c>
      <c r="F1081" s="57" t="s">
        <v>120</v>
      </c>
      <c r="G1081" s="57" t="s">
        <v>663</v>
      </c>
      <c r="H1081" s="51">
        <v>50</v>
      </c>
      <c r="I1081" s="51" t="s">
        <v>17309</v>
      </c>
      <c r="J1081" s="69">
        <v>27.49</v>
      </c>
      <c r="K1081" s="69">
        <f t="shared" si="50"/>
        <v>1374.5</v>
      </c>
      <c r="L1081" s="90">
        <v>50</v>
      </c>
      <c r="M1081" s="51"/>
      <c r="N1081" s="62" t="s">
        <v>681</v>
      </c>
      <c r="O1081" s="52" t="s">
        <v>682</v>
      </c>
      <c r="P1081" s="52">
        <v>117</v>
      </c>
      <c r="Q1081" s="52"/>
      <c r="R1081" s="52" t="s">
        <v>683</v>
      </c>
      <c r="S1081" s="49" t="s">
        <v>21333</v>
      </c>
      <c r="V1081" s="50" t="s">
        <v>14777</v>
      </c>
      <c r="W1081" s="50" t="s">
        <v>664</v>
      </c>
      <c r="X1081" s="50" t="s">
        <v>14740</v>
      </c>
      <c r="Y1081" s="70" t="s">
        <v>17320</v>
      </c>
      <c r="Z1081" s="53">
        <v>38451</v>
      </c>
    </row>
    <row r="1082" spans="1:26" s="49" customFormat="1" x14ac:dyDescent="0.25">
      <c r="A1082" s="73">
        <v>600062694</v>
      </c>
      <c r="B1082" s="73">
        <f t="shared" si="48"/>
        <v>600062694</v>
      </c>
      <c r="C1082" s="73" t="s">
        <v>9658</v>
      </c>
      <c r="D1082" s="68">
        <v>1</v>
      </c>
      <c r="E1082" s="48">
        <f t="shared" si="49"/>
        <v>70991111</v>
      </c>
      <c r="F1082" s="57" t="s">
        <v>120</v>
      </c>
      <c r="G1082" s="57" t="s">
        <v>663</v>
      </c>
      <c r="H1082" s="51">
        <v>25</v>
      </c>
      <c r="I1082" s="51" t="s">
        <v>17309</v>
      </c>
      <c r="J1082" s="69">
        <v>27.49</v>
      </c>
      <c r="K1082" s="69">
        <f t="shared" si="50"/>
        <v>687.25</v>
      </c>
      <c r="L1082" s="90">
        <v>25</v>
      </c>
      <c r="M1082" s="51"/>
      <c r="N1082" s="62" t="s">
        <v>684</v>
      </c>
      <c r="O1082" s="52" t="s">
        <v>685</v>
      </c>
      <c r="P1082" s="52">
        <v>523</v>
      </c>
      <c r="Q1082" s="52"/>
      <c r="R1082" s="52" t="s">
        <v>686</v>
      </c>
      <c r="S1082" s="49" t="s">
        <v>21333</v>
      </c>
      <c r="V1082" s="50" t="s">
        <v>14777</v>
      </c>
      <c r="W1082" s="50" t="s">
        <v>664</v>
      </c>
      <c r="X1082" s="50" t="s">
        <v>14740</v>
      </c>
      <c r="Y1082" s="70" t="s">
        <v>17320</v>
      </c>
      <c r="Z1082" s="53">
        <v>38411</v>
      </c>
    </row>
    <row r="1083" spans="1:26" s="49" customFormat="1" x14ac:dyDescent="0.25">
      <c r="A1083" s="73">
        <v>600062937</v>
      </c>
      <c r="B1083" s="73">
        <f t="shared" si="48"/>
        <v>600062937</v>
      </c>
      <c r="C1083" s="73" t="s">
        <v>17609</v>
      </c>
      <c r="D1083" s="68">
        <v>1</v>
      </c>
      <c r="E1083" s="48">
        <f t="shared" si="49"/>
        <v>583278</v>
      </c>
      <c r="F1083" s="57" t="s">
        <v>120</v>
      </c>
      <c r="G1083" s="57" t="s">
        <v>663</v>
      </c>
      <c r="H1083" s="51">
        <v>825</v>
      </c>
      <c r="I1083" s="51" t="s">
        <v>17309</v>
      </c>
      <c r="J1083" s="69">
        <v>27.49</v>
      </c>
      <c r="K1083" s="69">
        <f t="shared" si="50"/>
        <v>22679.25</v>
      </c>
      <c r="L1083" s="90">
        <v>825</v>
      </c>
      <c r="M1083" s="51"/>
      <c r="N1083" s="62" t="s">
        <v>17610</v>
      </c>
      <c r="O1083" s="52" t="s">
        <v>14</v>
      </c>
      <c r="P1083" s="52">
        <v>1018</v>
      </c>
      <c r="Q1083" s="52"/>
      <c r="R1083" s="52" t="s">
        <v>664</v>
      </c>
      <c r="S1083" s="49" t="s">
        <v>21333</v>
      </c>
      <c r="V1083" s="50" t="s">
        <v>14777</v>
      </c>
      <c r="W1083" s="50" t="s">
        <v>664</v>
      </c>
      <c r="X1083" s="50" t="s">
        <v>14740</v>
      </c>
      <c r="Y1083" s="70" t="s">
        <v>17320</v>
      </c>
      <c r="Z1083" s="53">
        <v>38301</v>
      </c>
    </row>
    <row r="1084" spans="1:26" s="49" customFormat="1" ht="30" x14ac:dyDescent="0.25">
      <c r="A1084" s="73">
        <v>600062945</v>
      </c>
      <c r="B1084" s="73">
        <f t="shared" si="48"/>
        <v>600062945</v>
      </c>
      <c r="C1084" s="73" t="s">
        <v>9659</v>
      </c>
      <c r="D1084" s="68">
        <v>1</v>
      </c>
      <c r="E1084" s="48">
        <f t="shared" si="49"/>
        <v>47258721</v>
      </c>
      <c r="F1084" s="57" t="s">
        <v>120</v>
      </c>
      <c r="G1084" s="57" t="s">
        <v>663</v>
      </c>
      <c r="H1084" s="51">
        <v>600</v>
      </c>
      <c r="I1084" s="51" t="s">
        <v>17309</v>
      </c>
      <c r="J1084" s="69">
        <v>27.49</v>
      </c>
      <c r="K1084" s="69">
        <f t="shared" si="50"/>
        <v>16494</v>
      </c>
      <c r="L1084" s="90">
        <v>600</v>
      </c>
      <c r="M1084" s="51"/>
      <c r="N1084" s="62" t="s">
        <v>687</v>
      </c>
      <c r="O1084" s="52" t="s">
        <v>340</v>
      </c>
      <c r="P1084" s="52">
        <v>356</v>
      </c>
      <c r="Q1084" s="52"/>
      <c r="R1084" s="52" t="s">
        <v>688</v>
      </c>
      <c r="S1084" s="49" t="s">
        <v>21333</v>
      </c>
      <c r="V1084" s="50" t="s">
        <v>14777</v>
      </c>
      <c r="W1084" s="50" t="s">
        <v>664</v>
      </c>
      <c r="X1084" s="50" t="s">
        <v>14740</v>
      </c>
      <c r="Y1084" s="70" t="s">
        <v>17320</v>
      </c>
      <c r="Z1084" s="53">
        <v>38422</v>
      </c>
    </row>
    <row r="1085" spans="1:26" s="49" customFormat="1" x14ac:dyDescent="0.25">
      <c r="A1085" s="73">
        <v>600062961</v>
      </c>
      <c r="B1085" s="73">
        <f t="shared" si="48"/>
        <v>600062961</v>
      </c>
      <c r="C1085" s="73" t="s">
        <v>9660</v>
      </c>
      <c r="D1085" s="68">
        <v>1</v>
      </c>
      <c r="E1085" s="48">
        <f t="shared" si="49"/>
        <v>70932158</v>
      </c>
      <c r="F1085" s="57" t="s">
        <v>120</v>
      </c>
      <c r="G1085" s="57" t="s">
        <v>663</v>
      </c>
      <c r="H1085" s="51">
        <v>700</v>
      </c>
      <c r="I1085" s="51" t="s">
        <v>17309</v>
      </c>
      <c r="J1085" s="69">
        <v>27.49</v>
      </c>
      <c r="K1085" s="69">
        <f t="shared" si="50"/>
        <v>19243</v>
      </c>
      <c r="L1085" s="90">
        <v>700</v>
      </c>
      <c r="M1085" s="51"/>
      <c r="N1085" s="62" t="s">
        <v>689</v>
      </c>
      <c r="O1085" s="52" t="s">
        <v>690</v>
      </c>
      <c r="P1085" s="52">
        <v>287</v>
      </c>
      <c r="Q1085" s="52"/>
      <c r="R1085" s="52" t="s">
        <v>664</v>
      </c>
      <c r="S1085" s="49" t="s">
        <v>21333</v>
      </c>
      <c r="V1085" s="50" t="s">
        <v>14777</v>
      </c>
      <c r="W1085" s="50" t="s">
        <v>664</v>
      </c>
      <c r="X1085" s="50" t="s">
        <v>14740</v>
      </c>
      <c r="Y1085" s="70" t="s">
        <v>17320</v>
      </c>
      <c r="Z1085" s="53">
        <v>38301</v>
      </c>
    </row>
    <row r="1086" spans="1:26" s="49" customFormat="1" x14ac:dyDescent="0.25">
      <c r="A1086" s="73">
        <v>600062970</v>
      </c>
      <c r="B1086" s="73">
        <f t="shared" si="48"/>
        <v>600062970</v>
      </c>
      <c r="C1086" s="73" t="s">
        <v>9661</v>
      </c>
      <c r="D1086" s="68">
        <v>1</v>
      </c>
      <c r="E1086" s="48">
        <f t="shared" si="49"/>
        <v>583391</v>
      </c>
      <c r="F1086" s="57" t="s">
        <v>120</v>
      </c>
      <c r="G1086" s="57" t="s">
        <v>663</v>
      </c>
      <c r="H1086" s="51">
        <v>725</v>
      </c>
      <c r="I1086" s="51" t="s">
        <v>17309</v>
      </c>
      <c r="J1086" s="69">
        <v>27.49</v>
      </c>
      <c r="K1086" s="69">
        <f t="shared" si="50"/>
        <v>19930.25</v>
      </c>
      <c r="L1086" s="90">
        <v>725</v>
      </c>
      <c r="M1086" s="51"/>
      <c r="N1086" s="62" t="s">
        <v>691</v>
      </c>
      <c r="O1086" s="52" t="s">
        <v>692</v>
      </c>
      <c r="P1086" s="52">
        <v>512</v>
      </c>
      <c r="Q1086" s="52"/>
      <c r="R1086" s="52" t="s">
        <v>683</v>
      </c>
      <c r="S1086" s="49" t="s">
        <v>21333</v>
      </c>
      <c r="V1086" s="50" t="s">
        <v>14777</v>
      </c>
      <c r="W1086" s="50" t="s">
        <v>664</v>
      </c>
      <c r="X1086" s="50" t="s">
        <v>14740</v>
      </c>
      <c r="Y1086" s="70" t="s">
        <v>17320</v>
      </c>
      <c r="Z1086" s="53">
        <v>38451</v>
      </c>
    </row>
    <row r="1087" spans="1:26" s="49" customFormat="1" x14ac:dyDescent="0.25">
      <c r="A1087" s="73">
        <v>600063011</v>
      </c>
      <c r="B1087" s="73">
        <f t="shared" si="48"/>
        <v>600063011</v>
      </c>
      <c r="C1087" s="73" t="s">
        <v>9662</v>
      </c>
      <c r="D1087" s="68">
        <v>1</v>
      </c>
      <c r="E1087" s="48">
        <f t="shared" si="49"/>
        <v>60098741</v>
      </c>
      <c r="F1087" s="57" t="s">
        <v>120</v>
      </c>
      <c r="G1087" s="57" t="s">
        <v>663</v>
      </c>
      <c r="H1087" s="51">
        <v>450</v>
      </c>
      <c r="I1087" s="51" t="s">
        <v>17309</v>
      </c>
      <c r="J1087" s="69">
        <v>27.49</v>
      </c>
      <c r="K1087" s="69">
        <f t="shared" si="50"/>
        <v>12370.5</v>
      </c>
      <c r="L1087" s="90">
        <v>450</v>
      </c>
      <c r="M1087" s="51"/>
      <c r="N1087" s="62" t="s">
        <v>693</v>
      </c>
      <c r="O1087" s="52" t="s">
        <v>60</v>
      </c>
      <c r="P1087" s="52">
        <v>284</v>
      </c>
      <c r="Q1087" s="52"/>
      <c r="R1087" s="52" t="s">
        <v>694</v>
      </c>
      <c r="S1087" s="49" t="s">
        <v>21333</v>
      </c>
      <c r="V1087" s="50" t="s">
        <v>14777</v>
      </c>
      <c r="W1087" s="50" t="s">
        <v>664</v>
      </c>
      <c r="X1087" s="50" t="s">
        <v>14740</v>
      </c>
      <c r="Y1087" s="70" t="s">
        <v>17320</v>
      </c>
      <c r="Z1087" s="53">
        <v>38402</v>
      </c>
    </row>
    <row r="1088" spans="1:26" s="49" customFormat="1" x14ac:dyDescent="0.25">
      <c r="A1088" s="73">
        <v>600063020</v>
      </c>
      <c r="B1088" s="73">
        <f t="shared" si="48"/>
        <v>600063020</v>
      </c>
      <c r="C1088" s="73" t="s">
        <v>9663</v>
      </c>
      <c r="D1088" s="68">
        <v>1</v>
      </c>
      <c r="E1088" s="48">
        <f t="shared" si="49"/>
        <v>68543972</v>
      </c>
      <c r="F1088" s="57" t="s">
        <v>120</v>
      </c>
      <c r="G1088" s="57" t="s">
        <v>663</v>
      </c>
      <c r="H1088" s="51">
        <v>525</v>
      </c>
      <c r="I1088" s="51" t="s">
        <v>17309</v>
      </c>
      <c r="J1088" s="69">
        <v>27.49</v>
      </c>
      <c r="K1088" s="69">
        <f t="shared" si="50"/>
        <v>14432.25</v>
      </c>
      <c r="L1088" s="90">
        <v>525</v>
      </c>
      <c r="M1088" s="51"/>
      <c r="N1088" s="62" t="s">
        <v>695</v>
      </c>
      <c r="O1088" s="52" t="s">
        <v>685</v>
      </c>
      <c r="P1088" s="52">
        <v>306</v>
      </c>
      <c r="Q1088" s="52"/>
      <c r="R1088" s="52" t="s">
        <v>686</v>
      </c>
      <c r="S1088" s="49" t="s">
        <v>21333</v>
      </c>
      <c r="V1088" s="50" t="s">
        <v>14777</v>
      </c>
      <c r="W1088" s="50" t="s">
        <v>664</v>
      </c>
      <c r="X1088" s="50" t="s">
        <v>14740</v>
      </c>
      <c r="Y1088" s="70" t="s">
        <v>17320</v>
      </c>
      <c r="Z1088" s="53">
        <v>38411</v>
      </c>
    </row>
    <row r="1089" spans="1:26" s="49" customFormat="1" x14ac:dyDescent="0.25">
      <c r="A1089" s="73">
        <v>600063038</v>
      </c>
      <c r="B1089" s="73">
        <f t="shared" si="48"/>
        <v>600063038</v>
      </c>
      <c r="C1089" s="73" t="s">
        <v>9664</v>
      </c>
      <c r="D1089" s="68">
        <v>1</v>
      </c>
      <c r="E1089" s="48">
        <f t="shared" si="49"/>
        <v>70932174</v>
      </c>
      <c r="F1089" s="57" t="s">
        <v>120</v>
      </c>
      <c r="G1089" s="57" t="s">
        <v>663</v>
      </c>
      <c r="H1089" s="51">
        <v>750</v>
      </c>
      <c r="I1089" s="51" t="s">
        <v>17309</v>
      </c>
      <c r="J1089" s="69">
        <v>27.49</v>
      </c>
      <c r="K1089" s="69">
        <f t="shared" si="50"/>
        <v>20617.5</v>
      </c>
      <c r="L1089" s="90">
        <v>750</v>
      </c>
      <c r="M1089" s="51"/>
      <c r="N1089" s="62" t="s">
        <v>696</v>
      </c>
      <c r="O1089" s="52" t="s">
        <v>666</v>
      </c>
      <c r="P1089" s="52">
        <v>240</v>
      </c>
      <c r="Q1089" s="52"/>
      <c r="R1089" s="52" t="s">
        <v>664</v>
      </c>
      <c r="S1089" s="49" t="s">
        <v>21333</v>
      </c>
      <c r="V1089" s="50" t="s">
        <v>14777</v>
      </c>
      <c r="W1089" s="50" t="s">
        <v>664</v>
      </c>
      <c r="X1089" s="50" t="s">
        <v>14740</v>
      </c>
      <c r="Y1089" s="70" t="s">
        <v>17320</v>
      </c>
      <c r="Z1089" s="53">
        <v>38301</v>
      </c>
    </row>
    <row r="1090" spans="1:26" s="49" customFormat="1" x14ac:dyDescent="0.25">
      <c r="A1090" s="73">
        <v>600063062</v>
      </c>
      <c r="B1090" s="73">
        <f t="shared" si="48"/>
        <v>600063062</v>
      </c>
      <c r="C1090" s="73" t="s">
        <v>9665</v>
      </c>
      <c r="D1090" s="68">
        <v>1</v>
      </c>
      <c r="E1090" s="48">
        <f t="shared" si="49"/>
        <v>47258365</v>
      </c>
      <c r="F1090" s="57" t="s">
        <v>120</v>
      </c>
      <c r="G1090" s="57" t="s">
        <v>663</v>
      </c>
      <c r="H1090" s="51">
        <v>325</v>
      </c>
      <c r="I1090" s="51" t="s">
        <v>17309</v>
      </c>
      <c r="J1090" s="69">
        <v>27.49</v>
      </c>
      <c r="K1090" s="69">
        <f t="shared" si="50"/>
        <v>8934.25</v>
      </c>
      <c r="L1090" s="90">
        <v>325</v>
      </c>
      <c r="M1090" s="51"/>
      <c r="N1090" s="62" t="s">
        <v>697</v>
      </c>
      <c r="O1090" s="52" t="s">
        <v>698</v>
      </c>
      <c r="P1090" s="52">
        <v>227</v>
      </c>
      <c r="Q1090" s="52"/>
      <c r="R1090" s="52" t="s">
        <v>699</v>
      </c>
      <c r="S1090" s="49" t="s">
        <v>21333</v>
      </c>
      <c r="V1090" s="50" t="s">
        <v>14777</v>
      </c>
      <c r="W1090" s="50" t="s">
        <v>664</v>
      </c>
      <c r="X1090" s="50" t="s">
        <v>14740</v>
      </c>
      <c r="Y1090" s="70" t="s">
        <v>17320</v>
      </c>
      <c r="Z1090" s="53">
        <v>38421</v>
      </c>
    </row>
    <row r="1091" spans="1:26" s="49" customFormat="1" ht="30" x14ac:dyDescent="0.25">
      <c r="A1091" s="73">
        <v>600063259</v>
      </c>
      <c r="B1091" s="73">
        <f t="shared" si="48"/>
        <v>600063259</v>
      </c>
      <c r="C1091" s="73" t="s">
        <v>9666</v>
      </c>
      <c r="D1091" s="68">
        <v>1</v>
      </c>
      <c r="E1091" s="48">
        <f t="shared" si="49"/>
        <v>60098767</v>
      </c>
      <c r="F1091" s="57" t="s">
        <v>120</v>
      </c>
      <c r="G1091" s="57" t="s">
        <v>663</v>
      </c>
      <c r="H1091" s="51">
        <v>50</v>
      </c>
      <c r="I1091" s="51" t="s">
        <v>17309</v>
      </c>
      <c r="J1091" s="69">
        <v>27.49</v>
      </c>
      <c r="K1091" s="69">
        <f t="shared" si="50"/>
        <v>1374.5</v>
      </c>
      <c r="L1091" s="90">
        <v>50</v>
      </c>
      <c r="M1091" s="51"/>
      <c r="N1091" s="62" t="s">
        <v>700</v>
      </c>
      <c r="O1091" s="52" t="s">
        <v>340</v>
      </c>
      <c r="P1091" s="52">
        <v>346</v>
      </c>
      <c r="Q1091" s="52"/>
      <c r="R1091" s="52" t="s">
        <v>688</v>
      </c>
      <c r="S1091" s="49" t="s">
        <v>21333</v>
      </c>
      <c r="V1091" s="50" t="s">
        <v>14777</v>
      </c>
      <c r="W1091" s="50" t="s">
        <v>664</v>
      </c>
      <c r="X1091" s="50" t="s">
        <v>14740</v>
      </c>
      <c r="Y1091" s="70" t="s">
        <v>17320</v>
      </c>
      <c r="Z1091" s="53">
        <v>38422</v>
      </c>
    </row>
    <row r="1092" spans="1:26" s="49" customFormat="1" x14ac:dyDescent="0.25">
      <c r="A1092" s="73">
        <v>600171477</v>
      </c>
      <c r="B1092" s="73">
        <f t="shared" ref="B1092:B1155" si="51">A1092/1</f>
        <v>600171477</v>
      </c>
      <c r="C1092" s="73" t="s">
        <v>9651</v>
      </c>
      <c r="D1092" s="68">
        <v>1</v>
      </c>
      <c r="E1092" s="48">
        <f t="shared" ref="E1092:E1155" si="52">C1092/1</f>
        <v>70841098</v>
      </c>
      <c r="F1092" s="57" t="s">
        <v>120</v>
      </c>
      <c r="G1092" s="57" t="s">
        <v>663</v>
      </c>
      <c r="H1092" s="51">
        <v>75</v>
      </c>
      <c r="I1092" s="51" t="s">
        <v>17309</v>
      </c>
      <c r="J1092" s="69">
        <v>27.49</v>
      </c>
      <c r="K1092" s="69">
        <f t="shared" ref="K1092:K1155" si="53">H1092*J1092</f>
        <v>2061.75</v>
      </c>
      <c r="L1092" s="90">
        <v>75</v>
      </c>
      <c r="M1092" s="51"/>
      <c r="N1092" s="62" t="s">
        <v>671</v>
      </c>
      <c r="O1092" s="52" t="s">
        <v>666</v>
      </c>
      <c r="P1092" s="52">
        <v>387</v>
      </c>
      <c r="Q1092" s="52"/>
      <c r="R1092" s="52" t="s">
        <v>664</v>
      </c>
      <c r="S1092" s="49" t="s">
        <v>21333</v>
      </c>
      <c r="V1092" s="50" t="s">
        <v>14747</v>
      </c>
      <c r="W1092" s="50" t="s">
        <v>664</v>
      </c>
      <c r="X1092" s="50" t="s">
        <v>14738</v>
      </c>
      <c r="Y1092" s="70" t="s">
        <v>17320</v>
      </c>
      <c r="Z1092" s="53">
        <v>38301</v>
      </c>
    </row>
    <row r="1093" spans="1:26" s="49" customFormat="1" x14ac:dyDescent="0.25">
      <c r="A1093" s="73">
        <v>650042093</v>
      </c>
      <c r="B1093" s="73">
        <f t="shared" si="51"/>
        <v>650042093</v>
      </c>
      <c r="C1093" s="73" t="s">
        <v>9667</v>
      </c>
      <c r="D1093" s="68">
        <v>1</v>
      </c>
      <c r="E1093" s="48">
        <f t="shared" si="52"/>
        <v>70989095</v>
      </c>
      <c r="F1093" s="57" t="s">
        <v>120</v>
      </c>
      <c r="G1093" s="57" t="s">
        <v>663</v>
      </c>
      <c r="H1093" s="51">
        <v>50</v>
      </c>
      <c r="I1093" s="51" t="s">
        <v>17309</v>
      </c>
      <c r="J1093" s="69">
        <v>27.49</v>
      </c>
      <c r="K1093" s="69">
        <f t="shared" si="53"/>
        <v>1374.5</v>
      </c>
      <c r="L1093" s="90">
        <v>50</v>
      </c>
      <c r="M1093" s="51"/>
      <c r="N1093" s="62" t="s">
        <v>701</v>
      </c>
      <c r="O1093" s="52"/>
      <c r="P1093" s="52">
        <v>102</v>
      </c>
      <c r="Q1093" s="52"/>
      <c r="R1093" s="52" t="s">
        <v>702</v>
      </c>
      <c r="S1093" s="49" t="s">
        <v>21333</v>
      </c>
      <c r="V1093" s="50" t="s">
        <v>14777</v>
      </c>
      <c r="W1093" s="50" t="s">
        <v>664</v>
      </c>
      <c r="X1093" s="50" t="s">
        <v>14740</v>
      </c>
      <c r="Y1093" s="70" t="s">
        <v>17320</v>
      </c>
      <c r="Z1093" s="53">
        <v>38425</v>
      </c>
    </row>
    <row r="1094" spans="1:26" s="49" customFormat="1" x14ac:dyDescent="0.25">
      <c r="A1094" s="73">
        <v>650050142</v>
      </c>
      <c r="B1094" s="73">
        <f t="shared" si="51"/>
        <v>650050142</v>
      </c>
      <c r="C1094" s="73" t="s">
        <v>9668</v>
      </c>
      <c r="D1094" s="68">
        <v>1</v>
      </c>
      <c r="E1094" s="48">
        <f t="shared" si="52"/>
        <v>75004577</v>
      </c>
      <c r="F1094" s="57" t="s">
        <v>120</v>
      </c>
      <c r="G1094" s="57" t="s">
        <v>663</v>
      </c>
      <c r="H1094" s="51">
        <v>50</v>
      </c>
      <c r="I1094" s="51" t="s">
        <v>17309</v>
      </c>
      <c r="J1094" s="69">
        <v>27.49</v>
      </c>
      <c r="K1094" s="69">
        <f t="shared" si="53"/>
        <v>1374.5</v>
      </c>
      <c r="L1094" s="90">
        <v>50</v>
      </c>
      <c r="M1094" s="51"/>
      <c r="N1094" s="62" t="s">
        <v>703</v>
      </c>
      <c r="O1094" s="52"/>
      <c r="P1094" s="52">
        <v>74</v>
      </c>
      <c r="Q1094" s="52"/>
      <c r="R1094" s="52" t="s">
        <v>704</v>
      </c>
      <c r="S1094" s="49" t="s">
        <v>21333</v>
      </c>
      <c r="V1094" s="50" t="s">
        <v>14777</v>
      </c>
      <c r="W1094" s="50" t="s">
        <v>664</v>
      </c>
      <c r="X1094" s="50" t="s">
        <v>14740</v>
      </c>
      <c r="Y1094" s="70" t="s">
        <v>17320</v>
      </c>
      <c r="Z1094" s="53">
        <v>38462</v>
      </c>
    </row>
    <row r="1095" spans="1:26" s="49" customFormat="1" x14ac:dyDescent="0.25">
      <c r="A1095" s="73">
        <v>650050312</v>
      </c>
      <c r="B1095" s="73">
        <f t="shared" si="51"/>
        <v>650050312</v>
      </c>
      <c r="C1095" s="73" t="s">
        <v>9669</v>
      </c>
      <c r="D1095" s="68">
        <v>1</v>
      </c>
      <c r="E1095" s="48">
        <f t="shared" si="52"/>
        <v>70999694</v>
      </c>
      <c r="F1095" s="57" t="s">
        <v>120</v>
      </c>
      <c r="G1095" s="57" t="s">
        <v>663</v>
      </c>
      <c r="H1095" s="51">
        <v>50</v>
      </c>
      <c r="I1095" s="51" t="s">
        <v>17309</v>
      </c>
      <c r="J1095" s="69">
        <v>27.49</v>
      </c>
      <c r="K1095" s="69">
        <f t="shared" si="53"/>
        <v>1374.5</v>
      </c>
      <c r="L1095" s="90">
        <v>50</v>
      </c>
      <c r="M1095" s="51"/>
      <c r="N1095" s="62" t="s">
        <v>705</v>
      </c>
      <c r="O1095" s="52"/>
      <c r="P1095" s="52">
        <v>16</v>
      </c>
      <c r="Q1095" s="52"/>
      <c r="R1095" s="52" t="s">
        <v>706</v>
      </c>
      <c r="S1095" s="49" t="s">
        <v>21333</v>
      </c>
      <c r="V1095" s="50" t="s">
        <v>14777</v>
      </c>
      <c r="W1095" s="50" t="s">
        <v>664</v>
      </c>
      <c r="X1095" s="50" t="s">
        <v>14740</v>
      </c>
      <c r="Y1095" s="70" t="s">
        <v>17320</v>
      </c>
      <c r="Z1095" s="53">
        <v>38403</v>
      </c>
    </row>
    <row r="1096" spans="1:26" s="49" customFormat="1" x14ac:dyDescent="0.25">
      <c r="A1096" s="73">
        <v>650050941</v>
      </c>
      <c r="B1096" s="73">
        <f t="shared" si="51"/>
        <v>650050941</v>
      </c>
      <c r="C1096" s="73" t="s">
        <v>9670</v>
      </c>
      <c r="D1096" s="68">
        <v>1</v>
      </c>
      <c r="E1096" s="48">
        <f t="shared" si="52"/>
        <v>70996342</v>
      </c>
      <c r="F1096" s="57" t="s">
        <v>120</v>
      </c>
      <c r="G1096" s="57" t="s">
        <v>663</v>
      </c>
      <c r="H1096" s="51">
        <v>75</v>
      </c>
      <c r="I1096" s="51" t="s">
        <v>17309</v>
      </c>
      <c r="J1096" s="69">
        <v>27.49</v>
      </c>
      <c r="K1096" s="69">
        <f t="shared" si="53"/>
        <v>2061.75</v>
      </c>
      <c r="L1096" s="90">
        <v>75</v>
      </c>
      <c r="M1096" s="51"/>
      <c r="N1096" s="62" t="s">
        <v>707</v>
      </c>
      <c r="O1096" s="52"/>
      <c r="P1096" s="52">
        <v>86</v>
      </c>
      <c r="Q1096" s="52"/>
      <c r="R1096" s="52" t="s">
        <v>708</v>
      </c>
      <c r="S1096" s="49" t="s">
        <v>21333</v>
      </c>
      <c r="V1096" s="50" t="s">
        <v>14777</v>
      </c>
      <c r="W1096" s="50" t="s">
        <v>664</v>
      </c>
      <c r="X1096" s="50" t="s">
        <v>14740</v>
      </c>
      <c r="Y1096" s="70" t="s">
        <v>17320</v>
      </c>
      <c r="Z1096" s="53">
        <v>38442</v>
      </c>
    </row>
    <row r="1097" spans="1:26" s="49" customFormat="1" x14ac:dyDescent="0.25">
      <c r="A1097" s="73">
        <v>650051238</v>
      </c>
      <c r="B1097" s="73">
        <f t="shared" si="51"/>
        <v>650051238</v>
      </c>
      <c r="C1097" s="73" t="s">
        <v>9671</v>
      </c>
      <c r="D1097" s="68">
        <v>1</v>
      </c>
      <c r="E1097" s="48">
        <f t="shared" si="52"/>
        <v>71004041</v>
      </c>
      <c r="F1097" s="57" t="s">
        <v>120</v>
      </c>
      <c r="G1097" s="57" t="s">
        <v>663</v>
      </c>
      <c r="H1097" s="51">
        <v>250</v>
      </c>
      <c r="I1097" s="51" t="s">
        <v>17309</v>
      </c>
      <c r="J1097" s="69">
        <v>27.49</v>
      </c>
      <c r="K1097" s="69">
        <f t="shared" si="53"/>
        <v>6872.5</v>
      </c>
      <c r="L1097" s="90">
        <v>250</v>
      </c>
      <c r="M1097" s="51"/>
      <c r="N1097" s="62" t="s">
        <v>709</v>
      </c>
      <c r="O1097" s="52"/>
      <c r="P1097" s="52">
        <v>202</v>
      </c>
      <c r="Q1097" s="52"/>
      <c r="R1097" s="52" t="s">
        <v>670</v>
      </c>
      <c r="S1097" s="49" t="s">
        <v>21333</v>
      </c>
      <c r="V1097" s="50" t="s">
        <v>14777</v>
      </c>
      <c r="W1097" s="50" t="s">
        <v>664</v>
      </c>
      <c r="X1097" s="50" t="s">
        <v>14740</v>
      </c>
      <c r="Y1097" s="70" t="s">
        <v>17320</v>
      </c>
      <c r="Z1097" s="53">
        <v>38426</v>
      </c>
    </row>
    <row r="1098" spans="1:26" s="49" customFormat="1" x14ac:dyDescent="0.25">
      <c r="A1098" s="73">
        <v>663000343</v>
      </c>
      <c r="B1098" s="73">
        <f t="shared" si="51"/>
        <v>663000343</v>
      </c>
      <c r="C1098" s="73" t="s">
        <v>9672</v>
      </c>
      <c r="D1098" s="68">
        <v>1</v>
      </c>
      <c r="E1098" s="48">
        <f t="shared" si="52"/>
        <v>70987203</v>
      </c>
      <c r="F1098" s="57" t="s">
        <v>120</v>
      </c>
      <c r="G1098" s="57" t="s">
        <v>663</v>
      </c>
      <c r="H1098" s="51">
        <v>100</v>
      </c>
      <c r="I1098" s="51" t="s">
        <v>17309</v>
      </c>
      <c r="J1098" s="69">
        <v>27.49</v>
      </c>
      <c r="K1098" s="69">
        <f t="shared" si="53"/>
        <v>2749</v>
      </c>
      <c r="L1098" s="90">
        <v>100</v>
      </c>
      <c r="M1098" s="51"/>
      <c r="N1098" s="62" t="s">
        <v>710</v>
      </c>
      <c r="O1098" s="52" t="s">
        <v>711</v>
      </c>
      <c r="P1098" s="52">
        <v>223</v>
      </c>
      <c r="Q1098" s="52"/>
      <c r="R1098" s="52" t="s">
        <v>664</v>
      </c>
      <c r="S1098" s="49" t="s">
        <v>21333</v>
      </c>
      <c r="V1098" s="50" t="s">
        <v>14777</v>
      </c>
      <c r="W1098" s="50" t="s">
        <v>664</v>
      </c>
      <c r="X1098" s="50" t="s">
        <v>14740</v>
      </c>
      <c r="Y1098" s="70" t="s">
        <v>17320</v>
      </c>
      <c r="Z1098" s="53">
        <v>38301</v>
      </c>
    </row>
    <row r="1099" spans="1:26" s="49" customFormat="1" ht="30" x14ac:dyDescent="0.25">
      <c r="A1099" s="73">
        <v>600022706</v>
      </c>
      <c r="B1099" s="73">
        <f t="shared" si="51"/>
        <v>600022706</v>
      </c>
      <c r="C1099" s="73" t="s">
        <v>9735</v>
      </c>
      <c r="D1099" s="68">
        <v>1</v>
      </c>
      <c r="E1099" s="48">
        <f t="shared" si="52"/>
        <v>70806209</v>
      </c>
      <c r="F1099" s="57" t="s">
        <v>120</v>
      </c>
      <c r="G1099" s="57" t="s">
        <v>828</v>
      </c>
      <c r="H1099" s="51">
        <v>150</v>
      </c>
      <c r="I1099" s="51" t="s">
        <v>17309</v>
      </c>
      <c r="J1099" s="69">
        <v>27.49</v>
      </c>
      <c r="K1099" s="69">
        <f t="shared" si="53"/>
        <v>4123.5</v>
      </c>
      <c r="L1099" s="90">
        <v>150</v>
      </c>
      <c r="M1099" s="51"/>
      <c r="N1099" s="62" t="s">
        <v>830</v>
      </c>
      <c r="O1099" s="52" t="s">
        <v>831</v>
      </c>
      <c r="P1099" s="52">
        <v>700</v>
      </c>
      <c r="Q1099" s="52"/>
      <c r="R1099" s="52" t="s">
        <v>829</v>
      </c>
      <c r="S1099" s="49" t="s">
        <v>21334</v>
      </c>
      <c r="V1099" s="50" t="s">
        <v>14747</v>
      </c>
      <c r="W1099" s="50" t="s">
        <v>829</v>
      </c>
      <c r="X1099" s="50" t="s">
        <v>14741</v>
      </c>
      <c r="Y1099" s="70" t="s">
        <v>17320</v>
      </c>
      <c r="Z1099" s="53">
        <v>39201</v>
      </c>
    </row>
    <row r="1100" spans="1:26" s="49" customFormat="1" x14ac:dyDescent="0.25">
      <c r="A1100" s="73">
        <v>600008819</v>
      </c>
      <c r="B1100" s="73">
        <f t="shared" si="51"/>
        <v>600008819</v>
      </c>
      <c r="C1100" s="73" t="s">
        <v>9736</v>
      </c>
      <c r="D1100" s="68">
        <v>1</v>
      </c>
      <c r="E1100" s="48">
        <f t="shared" si="52"/>
        <v>60064765</v>
      </c>
      <c r="F1100" s="57" t="s">
        <v>120</v>
      </c>
      <c r="G1100" s="57" t="s">
        <v>828</v>
      </c>
      <c r="H1100" s="51">
        <v>300</v>
      </c>
      <c r="I1100" s="51" t="s">
        <v>17309</v>
      </c>
      <c r="J1100" s="69">
        <v>27.49</v>
      </c>
      <c r="K1100" s="69">
        <f t="shared" si="53"/>
        <v>8247</v>
      </c>
      <c r="L1100" s="90">
        <v>300</v>
      </c>
      <c r="M1100" s="51"/>
      <c r="N1100" s="62" t="s">
        <v>832</v>
      </c>
      <c r="O1100" s="52" t="s">
        <v>833</v>
      </c>
      <c r="P1100" s="52">
        <v>449</v>
      </c>
      <c r="Q1100" s="52">
        <v>20</v>
      </c>
      <c r="R1100" s="52" t="s">
        <v>829</v>
      </c>
      <c r="S1100" s="49" t="s">
        <v>21333</v>
      </c>
      <c r="V1100" s="50" t="s">
        <v>14747</v>
      </c>
      <c r="W1100" s="50" t="s">
        <v>829</v>
      </c>
      <c r="X1100" s="50" t="s">
        <v>14738</v>
      </c>
      <c r="Y1100" s="70" t="s">
        <v>17320</v>
      </c>
      <c r="Z1100" s="53">
        <v>39201</v>
      </c>
    </row>
    <row r="1101" spans="1:26" s="49" customFormat="1" ht="30" x14ac:dyDescent="0.25">
      <c r="A1101" s="73">
        <v>600008851</v>
      </c>
      <c r="B1101" s="73">
        <f t="shared" si="51"/>
        <v>600008851</v>
      </c>
      <c r="C1101" s="73" t="s">
        <v>9737</v>
      </c>
      <c r="D1101" s="68">
        <v>1</v>
      </c>
      <c r="E1101" s="48">
        <f t="shared" si="52"/>
        <v>60061855</v>
      </c>
      <c r="F1101" s="57" t="s">
        <v>120</v>
      </c>
      <c r="G1101" s="57" t="s">
        <v>828</v>
      </c>
      <c r="H1101" s="51">
        <v>350</v>
      </c>
      <c r="I1101" s="51" t="s">
        <v>17309</v>
      </c>
      <c r="J1101" s="69">
        <v>27.49</v>
      </c>
      <c r="K1101" s="69">
        <f t="shared" si="53"/>
        <v>9621.5</v>
      </c>
      <c r="L1101" s="90">
        <v>350</v>
      </c>
      <c r="M1101" s="51"/>
      <c r="N1101" s="62" t="s">
        <v>834</v>
      </c>
      <c r="O1101" s="52" t="s">
        <v>835</v>
      </c>
      <c r="P1101" s="52">
        <v>600</v>
      </c>
      <c r="Q1101" s="52"/>
      <c r="R1101" s="52" t="s">
        <v>836</v>
      </c>
      <c r="S1101" s="49" t="s">
        <v>21333</v>
      </c>
      <c r="V1101" s="50" t="s">
        <v>14747</v>
      </c>
      <c r="W1101" s="50" t="s">
        <v>829</v>
      </c>
      <c r="X1101" s="50" t="s">
        <v>14738</v>
      </c>
      <c r="Y1101" s="70" t="s">
        <v>17320</v>
      </c>
      <c r="Z1101" s="53">
        <v>39181</v>
      </c>
    </row>
    <row r="1102" spans="1:26" s="49" customFormat="1" x14ac:dyDescent="0.25">
      <c r="A1102" s="73">
        <v>600064930</v>
      </c>
      <c r="B1102" s="73">
        <f t="shared" si="51"/>
        <v>600064930</v>
      </c>
      <c r="C1102" s="73" t="s">
        <v>9759</v>
      </c>
      <c r="D1102" s="68">
        <v>1</v>
      </c>
      <c r="E1102" s="48">
        <f t="shared" si="52"/>
        <v>75000784</v>
      </c>
      <c r="F1102" s="57" t="s">
        <v>120</v>
      </c>
      <c r="G1102" s="57" t="s">
        <v>828</v>
      </c>
      <c r="H1102" s="51">
        <v>250</v>
      </c>
      <c r="I1102" s="51" t="s">
        <v>17309</v>
      </c>
      <c r="J1102" s="69">
        <v>27.49</v>
      </c>
      <c r="K1102" s="69">
        <f t="shared" si="53"/>
        <v>6872.5</v>
      </c>
      <c r="L1102" s="90">
        <v>250</v>
      </c>
      <c r="M1102" s="51"/>
      <c r="N1102" s="62" t="s">
        <v>877</v>
      </c>
      <c r="O1102" s="52"/>
      <c r="P1102" s="52">
        <v>200</v>
      </c>
      <c r="Q1102" s="52"/>
      <c r="R1102" s="52" t="s">
        <v>878</v>
      </c>
      <c r="S1102" s="49" t="s">
        <v>21333</v>
      </c>
      <c r="V1102" s="50" t="s">
        <v>14778</v>
      </c>
      <c r="W1102" s="50" t="s">
        <v>829</v>
      </c>
      <c r="X1102" s="50" t="s">
        <v>14740</v>
      </c>
      <c r="Y1102" s="70" t="s">
        <v>17320</v>
      </c>
      <c r="Z1102" s="53">
        <v>39126</v>
      </c>
    </row>
    <row r="1103" spans="1:26" s="49" customFormat="1" x14ac:dyDescent="0.25">
      <c r="A1103" s="73">
        <v>600064158</v>
      </c>
      <c r="B1103" s="73">
        <f t="shared" si="51"/>
        <v>600064158</v>
      </c>
      <c r="C1103" s="73" t="s">
        <v>9760</v>
      </c>
      <c r="D1103" s="68">
        <v>1</v>
      </c>
      <c r="E1103" s="48">
        <f t="shared" si="52"/>
        <v>70934355</v>
      </c>
      <c r="F1103" s="57" t="s">
        <v>120</v>
      </c>
      <c r="G1103" s="57" t="s">
        <v>828</v>
      </c>
      <c r="H1103" s="51">
        <v>75</v>
      </c>
      <c r="I1103" s="51" t="s">
        <v>17309</v>
      </c>
      <c r="J1103" s="69">
        <v>27.49</v>
      </c>
      <c r="K1103" s="69">
        <f t="shared" si="53"/>
        <v>2061.75</v>
      </c>
      <c r="L1103" s="90">
        <v>75</v>
      </c>
      <c r="M1103" s="51"/>
      <c r="N1103" s="62" t="s">
        <v>879</v>
      </c>
      <c r="O1103" s="52" t="s">
        <v>376</v>
      </c>
      <c r="P1103" s="52">
        <v>750</v>
      </c>
      <c r="Q1103" s="52"/>
      <c r="R1103" s="52" t="s">
        <v>829</v>
      </c>
      <c r="S1103" s="49" t="s">
        <v>21333</v>
      </c>
      <c r="V1103" s="50" t="s">
        <v>14778</v>
      </c>
      <c r="W1103" s="50" t="s">
        <v>829</v>
      </c>
      <c r="X1103" s="50" t="s">
        <v>14740</v>
      </c>
      <c r="Y1103" s="70" t="s">
        <v>17320</v>
      </c>
      <c r="Z1103" s="53">
        <v>39201</v>
      </c>
    </row>
    <row r="1104" spans="1:26" s="49" customFormat="1" ht="30" x14ac:dyDescent="0.25">
      <c r="A1104" s="73">
        <v>600064166</v>
      </c>
      <c r="B1104" s="73">
        <f t="shared" si="51"/>
        <v>600064166</v>
      </c>
      <c r="C1104" s="73" t="s">
        <v>9761</v>
      </c>
      <c r="D1104" s="68">
        <v>1</v>
      </c>
      <c r="E1104" s="48">
        <f t="shared" si="52"/>
        <v>582735</v>
      </c>
      <c r="F1104" s="57" t="s">
        <v>120</v>
      </c>
      <c r="G1104" s="57" t="s">
        <v>828</v>
      </c>
      <c r="H1104" s="51">
        <v>25</v>
      </c>
      <c r="I1104" s="51" t="s">
        <v>17309</v>
      </c>
      <c r="J1104" s="69">
        <v>27.49</v>
      </c>
      <c r="K1104" s="69">
        <f t="shared" si="53"/>
        <v>687.25</v>
      </c>
      <c r="L1104" s="90">
        <v>25</v>
      </c>
      <c r="M1104" s="51"/>
      <c r="N1104" s="62" t="s">
        <v>880</v>
      </c>
      <c r="O1104" s="52" t="s">
        <v>881</v>
      </c>
      <c r="P1104" s="52">
        <v>308</v>
      </c>
      <c r="Q1104" s="52"/>
      <c r="R1104" s="52" t="s">
        <v>836</v>
      </c>
      <c r="S1104" s="49" t="s">
        <v>21333</v>
      </c>
      <c r="V1104" s="50" t="s">
        <v>14778</v>
      </c>
      <c r="W1104" s="50" t="s">
        <v>829</v>
      </c>
      <c r="X1104" s="50" t="s">
        <v>14740</v>
      </c>
      <c r="Y1104" s="70" t="s">
        <v>17320</v>
      </c>
      <c r="Z1104" s="53">
        <v>39181</v>
      </c>
    </row>
    <row r="1105" spans="1:26" s="49" customFormat="1" ht="30" x14ac:dyDescent="0.25">
      <c r="A1105" s="73">
        <v>600064174</v>
      </c>
      <c r="B1105" s="73">
        <f t="shared" si="51"/>
        <v>600064174</v>
      </c>
      <c r="C1105" s="73" t="s">
        <v>9762</v>
      </c>
      <c r="D1105" s="68">
        <v>1</v>
      </c>
      <c r="E1105" s="48">
        <f t="shared" si="52"/>
        <v>582743</v>
      </c>
      <c r="F1105" s="57" t="s">
        <v>120</v>
      </c>
      <c r="G1105" s="57" t="s">
        <v>828</v>
      </c>
      <c r="H1105" s="51">
        <v>25</v>
      </c>
      <c r="I1105" s="51" t="s">
        <v>17309</v>
      </c>
      <c r="J1105" s="69">
        <v>27.49</v>
      </c>
      <c r="K1105" s="69">
        <f t="shared" si="53"/>
        <v>687.25</v>
      </c>
      <c r="L1105" s="90">
        <v>25</v>
      </c>
      <c r="M1105" s="51"/>
      <c r="N1105" s="62" t="s">
        <v>882</v>
      </c>
      <c r="O1105" s="52" t="s">
        <v>835</v>
      </c>
      <c r="P1105" s="52">
        <v>570</v>
      </c>
      <c r="Q1105" s="52"/>
      <c r="R1105" s="52" t="s">
        <v>836</v>
      </c>
      <c r="S1105" s="49" t="s">
        <v>21333</v>
      </c>
      <c r="V1105" s="50" t="s">
        <v>14778</v>
      </c>
      <c r="W1105" s="50" t="s">
        <v>829</v>
      </c>
      <c r="X1105" s="50" t="s">
        <v>14740</v>
      </c>
      <c r="Y1105" s="70" t="s">
        <v>17320</v>
      </c>
      <c r="Z1105" s="53">
        <v>39181</v>
      </c>
    </row>
    <row r="1106" spans="1:26" s="49" customFormat="1" x14ac:dyDescent="0.25">
      <c r="A1106" s="73">
        <v>600064182</v>
      </c>
      <c r="B1106" s="73">
        <f t="shared" si="51"/>
        <v>600064182</v>
      </c>
      <c r="C1106" s="73" t="s">
        <v>9763</v>
      </c>
      <c r="D1106" s="68">
        <v>1</v>
      </c>
      <c r="E1106" s="48">
        <f t="shared" si="52"/>
        <v>582778</v>
      </c>
      <c r="F1106" s="57" t="s">
        <v>120</v>
      </c>
      <c r="G1106" s="57" t="s">
        <v>828</v>
      </c>
      <c r="H1106" s="51">
        <v>25</v>
      </c>
      <c r="I1106" s="51" t="s">
        <v>17309</v>
      </c>
      <c r="J1106" s="69">
        <v>27.49</v>
      </c>
      <c r="K1106" s="69">
        <f t="shared" si="53"/>
        <v>687.25</v>
      </c>
      <c r="L1106" s="90">
        <v>25</v>
      </c>
      <c r="M1106" s="51"/>
      <c r="N1106" s="62" t="s">
        <v>883</v>
      </c>
      <c r="O1106" s="52" t="s">
        <v>884</v>
      </c>
      <c r="P1106" s="52">
        <v>532</v>
      </c>
      <c r="Q1106" s="52"/>
      <c r="R1106" s="52" t="s">
        <v>836</v>
      </c>
      <c r="S1106" s="49" t="s">
        <v>21333</v>
      </c>
      <c r="V1106" s="50" t="s">
        <v>14778</v>
      </c>
      <c r="W1106" s="50" t="s">
        <v>829</v>
      </c>
      <c r="X1106" s="50" t="s">
        <v>14740</v>
      </c>
      <c r="Y1106" s="70" t="s">
        <v>17320</v>
      </c>
      <c r="Z1106" s="53">
        <v>39181</v>
      </c>
    </row>
    <row r="1107" spans="1:26" s="49" customFormat="1" x14ac:dyDescent="0.25">
      <c r="A1107" s="73">
        <v>600064425</v>
      </c>
      <c r="B1107" s="73">
        <f t="shared" si="51"/>
        <v>600064425</v>
      </c>
      <c r="C1107" s="73" t="s">
        <v>9764</v>
      </c>
      <c r="D1107" s="68">
        <v>1</v>
      </c>
      <c r="E1107" s="48">
        <f t="shared" si="52"/>
        <v>70934363</v>
      </c>
      <c r="F1107" s="57" t="s">
        <v>120</v>
      </c>
      <c r="G1107" s="57" t="s">
        <v>828</v>
      </c>
      <c r="H1107" s="51">
        <v>25</v>
      </c>
      <c r="I1107" s="51" t="s">
        <v>17309</v>
      </c>
      <c r="J1107" s="69">
        <v>27.49</v>
      </c>
      <c r="K1107" s="69">
        <f t="shared" si="53"/>
        <v>687.25</v>
      </c>
      <c r="L1107" s="90">
        <v>25</v>
      </c>
      <c r="M1107" s="51"/>
      <c r="N1107" s="62" t="s">
        <v>886</v>
      </c>
      <c r="O1107" s="52" t="s">
        <v>165</v>
      </c>
      <c r="P1107" s="52">
        <v>711</v>
      </c>
      <c r="Q1107" s="52"/>
      <c r="R1107" s="52" t="s">
        <v>829</v>
      </c>
      <c r="S1107" s="49" t="s">
        <v>21333</v>
      </c>
      <c r="V1107" s="50" t="s">
        <v>14778</v>
      </c>
      <c r="W1107" s="50" t="s">
        <v>829</v>
      </c>
      <c r="X1107" s="50" t="s">
        <v>14740</v>
      </c>
      <c r="Y1107" s="70" t="s">
        <v>17320</v>
      </c>
      <c r="Z1107" s="53">
        <v>39201</v>
      </c>
    </row>
    <row r="1108" spans="1:26" s="49" customFormat="1" x14ac:dyDescent="0.25">
      <c r="A1108" s="73">
        <v>600064573</v>
      </c>
      <c r="B1108" s="73">
        <f t="shared" si="51"/>
        <v>600064573</v>
      </c>
      <c r="C1108" s="73" t="s">
        <v>9765</v>
      </c>
      <c r="D1108" s="68">
        <v>1</v>
      </c>
      <c r="E1108" s="48">
        <f t="shared" si="52"/>
        <v>70890838</v>
      </c>
      <c r="F1108" s="57" t="s">
        <v>120</v>
      </c>
      <c r="G1108" s="57" t="s">
        <v>828</v>
      </c>
      <c r="H1108" s="51">
        <v>425</v>
      </c>
      <c r="I1108" s="51" t="s">
        <v>17309</v>
      </c>
      <c r="J1108" s="69">
        <v>27.49</v>
      </c>
      <c r="K1108" s="69">
        <f t="shared" si="53"/>
        <v>11683.25</v>
      </c>
      <c r="L1108" s="90">
        <v>425</v>
      </c>
      <c r="M1108" s="51"/>
      <c r="N1108" s="62" t="s">
        <v>887</v>
      </c>
      <c r="O1108" s="52" t="s">
        <v>881</v>
      </c>
      <c r="P1108" s="52">
        <v>210</v>
      </c>
      <c r="Q1108" s="52"/>
      <c r="R1108" s="52" t="s">
        <v>836</v>
      </c>
      <c r="S1108" s="49" t="s">
        <v>21333</v>
      </c>
      <c r="V1108" s="50" t="s">
        <v>14778</v>
      </c>
      <c r="W1108" s="50" t="s">
        <v>829</v>
      </c>
      <c r="X1108" s="50" t="s">
        <v>14740</v>
      </c>
      <c r="Y1108" s="70" t="s">
        <v>17320</v>
      </c>
      <c r="Z1108" s="53">
        <v>39181</v>
      </c>
    </row>
    <row r="1109" spans="1:26" s="49" customFormat="1" ht="30" x14ac:dyDescent="0.25">
      <c r="A1109" s="73">
        <v>600064581</v>
      </c>
      <c r="B1109" s="73">
        <f t="shared" si="51"/>
        <v>600064581</v>
      </c>
      <c r="C1109" s="73" t="s">
        <v>9766</v>
      </c>
      <c r="D1109" s="68">
        <v>1</v>
      </c>
      <c r="E1109" s="48">
        <f t="shared" si="52"/>
        <v>70893292</v>
      </c>
      <c r="F1109" s="57" t="s">
        <v>120</v>
      </c>
      <c r="G1109" s="57" t="s">
        <v>828</v>
      </c>
      <c r="H1109" s="51">
        <v>850</v>
      </c>
      <c r="I1109" s="51" t="s">
        <v>17309</v>
      </c>
      <c r="J1109" s="69">
        <v>27.49</v>
      </c>
      <c r="K1109" s="69">
        <f t="shared" si="53"/>
        <v>23366.5</v>
      </c>
      <c r="L1109" s="90">
        <v>850</v>
      </c>
      <c r="M1109" s="51"/>
      <c r="N1109" s="62" t="s">
        <v>888</v>
      </c>
      <c r="O1109" s="52" t="s">
        <v>835</v>
      </c>
      <c r="P1109" s="52">
        <v>23</v>
      </c>
      <c r="Q1109" s="52"/>
      <c r="R1109" s="52" t="s">
        <v>836</v>
      </c>
      <c r="S1109" s="49" t="s">
        <v>21333</v>
      </c>
      <c r="V1109" s="50" t="s">
        <v>14778</v>
      </c>
      <c r="W1109" s="50" t="s">
        <v>829</v>
      </c>
      <c r="X1109" s="50" t="s">
        <v>14740</v>
      </c>
      <c r="Y1109" s="70" t="s">
        <v>17320</v>
      </c>
      <c r="Z1109" s="53">
        <v>39181</v>
      </c>
    </row>
    <row r="1110" spans="1:26" s="49" customFormat="1" x14ac:dyDescent="0.25">
      <c r="A1110" s="73">
        <v>600064603</v>
      </c>
      <c r="B1110" s="73">
        <f t="shared" si="51"/>
        <v>600064603</v>
      </c>
      <c r="C1110" s="73" t="s">
        <v>9767</v>
      </c>
      <c r="D1110" s="68">
        <v>1</v>
      </c>
      <c r="E1110" s="48">
        <f t="shared" si="52"/>
        <v>582786</v>
      </c>
      <c r="F1110" s="57" t="s">
        <v>120</v>
      </c>
      <c r="G1110" s="57" t="s">
        <v>828</v>
      </c>
      <c r="H1110" s="51">
        <v>825</v>
      </c>
      <c r="I1110" s="51" t="s">
        <v>17309</v>
      </c>
      <c r="J1110" s="69">
        <v>27.49</v>
      </c>
      <c r="K1110" s="69">
        <f t="shared" si="53"/>
        <v>22679.25</v>
      </c>
      <c r="L1110" s="90">
        <v>825</v>
      </c>
      <c r="M1110" s="51"/>
      <c r="N1110" s="62" t="s">
        <v>889</v>
      </c>
      <c r="O1110" s="52" t="s">
        <v>340</v>
      </c>
      <c r="P1110" s="52">
        <v>20</v>
      </c>
      <c r="Q1110" s="52">
        <v>22</v>
      </c>
      <c r="R1110" s="52" t="s">
        <v>829</v>
      </c>
      <c r="S1110" s="49" t="s">
        <v>21333</v>
      </c>
      <c r="V1110" s="50" t="s">
        <v>14778</v>
      </c>
      <c r="W1110" s="50" t="s">
        <v>829</v>
      </c>
      <c r="X1110" s="50" t="s">
        <v>14740</v>
      </c>
      <c r="Y1110" s="70" t="s">
        <v>17320</v>
      </c>
      <c r="Z1110" s="53">
        <v>39201</v>
      </c>
    </row>
    <row r="1111" spans="1:26" s="49" customFormat="1" x14ac:dyDescent="0.25">
      <c r="A1111" s="73">
        <v>600064913</v>
      </c>
      <c r="B1111" s="73">
        <f t="shared" si="51"/>
        <v>600064913</v>
      </c>
      <c r="C1111" s="73" t="s">
        <v>9768</v>
      </c>
      <c r="D1111" s="68">
        <v>1</v>
      </c>
      <c r="E1111" s="48">
        <f t="shared" si="52"/>
        <v>582841</v>
      </c>
      <c r="F1111" s="57" t="s">
        <v>120</v>
      </c>
      <c r="G1111" s="57" t="s">
        <v>828</v>
      </c>
      <c r="H1111" s="51">
        <v>900</v>
      </c>
      <c r="I1111" s="51" t="s">
        <v>17309</v>
      </c>
      <c r="J1111" s="69">
        <v>27.49</v>
      </c>
      <c r="K1111" s="69">
        <f t="shared" si="53"/>
        <v>24741</v>
      </c>
      <c r="L1111" s="90">
        <v>900</v>
      </c>
      <c r="M1111" s="51"/>
      <c r="N1111" s="62" t="s">
        <v>890</v>
      </c>
      <c r="O1111" s="52" t="s">
        <v>833</v>
      </c>
      <c r="P1111" s="52">
        <v>50</v>
      </c>
      <c r="Q1111" s="52">
        <v>18</v>
      </c>
      <c r="R1111" s="52" t="s">
        <v>829</v>
      </c>
      <c r="S1111" s="49" t="s">
        <v>21333</v>
      </c>
      <c r="V1111" s="50" t="s">
        <v>14778</v>
      </c>
      <c r="W1111" s="50" t="s">
        <v>829</v>
      </c>
      <c r="X1111" s="50" t="s">
        <v>14740</v>
      </c>
      <c r="Y1111" s="70" t="s">
        <v>17320</v>
      </c>
      <c r="Z1111" s="53">
        <v>39201</v>
      </c>
    </row>
    <row r="1112" spans="1:26" s="49" customFormat="1" x14ac:dyDescent="0.25">
      <c r="A1112" s="73">
        <v>600064948</v>
      </c>
      <c r="B1112" s="73">
        <f t="shared" si="51"/>
        <v>600064948</v>
      </c>
      <c r="C1112" s="73" t="s">
        <v>9769</v>
      </c>
      <c r="D1112" s="68">
        <v>1</v>
      </c>
      <c r="E1112" s="48">
        <f t="shared" si="52"/>
        <v>582751</v>
      </c>
      <c r="F1112" s="57" t="s">
        <v>120</v>
      </c>
      <c r="G1112" s="57" t="s">
        <v>828</v>
      </c>
      <c r="H1112" s="51">
        <v>25</v>
      </c>
      <c r="I1112" s="51" t="s">
        <v>17309</v>
      </c>
      <c r="J1112" s="69">
        <v>27.49</v>
      </c>
      <c r="K1112" s="69">
        <f t="shared" si="53"/>
        <v>687.25</v>
      </c>
      <c r="L1112" s="90">
        <v>25</v>
      </c>
      <c r="M1112" s="51"/>
      <c r="N1112" s="62" t="s">
        <v>891</v>
      </c>
      <c r="O1112" s="52" t="s">
        <v>835</v>
      </c>
      <c r="P1112" s="52">
        <v>23</v>
      </c>
      <c r="Q1112" s="52"/>
      <c r="R1112" s="52" t="s">
        <v>836</v>
      </c>
      <c r="S1112" s="49" t="s">
        <v>21333</v>
      </c>
      <c r="V1112" s="50" t="s">
        <v>14778</v>
      </c>
      <c r="W1112" s="50" t="s">
        <v>829</v>
      </c>
      <c r="X1112" s="50" t="s">
        <v>14740</v>
      </c>
      <c r="Y1112" s="70" t="s">
        <v>17320</v>
      </c>
      <c r="Z1112" s="53">
        <v>39181</v>
      </c>
    </row>
    <row r="1113" spans="1:26" s="49" customFormat="1" ht="30" x14ac:dyDescent="0.25">
      <c r="A1113" s="73">
        <v>691000484</v>
      </c>
      <c r="B1113" s="73">
        <f t="shared" si="51"/>
        <v>691000484</v>
      </c>
      <c r="C1113" s="73" t="s">
        <v>9738</v>
      </c>
      <c r="D1113" s="68">
        <v>1</v>
      </c>
      <c r="E1113" s="48">
        <f t="shared" si="52"/>
        <v>28090080</v>
      </c>
      <c r="F1113" s="57" t="s">
        <v>120</v>
      </c>
      <c r="G1113" s="57" t="s">
        <v>828</v>
      </c>
      <c r="H1113" s="51">
        <v>125</v>
      </c>
      <c r="I1113" s="51" t="s">
        <v>17309</v>
      </c>
      <c r="J1113" s="69">
        <v>27.49</v>
      </c>
      <c r="K1113" s="69">
        <f t="shared" si="53"/>
        <v>3436.25</v>
      </c>
      <c r="L1113" s="90">
        <v>125</v>
      </c>
      <c r="M1113" s="51"/>
      <c r="N1113" s="62" t="s">
        <v>837</v>
      </c>
      <c r="O1113" s="52" t="s">
        <v>838</v>
      </c>
      <c r="P1113" s="52">
        <v>2731</v>
      </c>
      <c r="Q1113" s="52"/>
      <c r="R1113" s="52" t="s">
        <v>839</v>
      </c>
      <c r="S1113" s="49" t="s">
        <v>21334</v>
      </c>
      <c r="V1113" s="50" t="s">
        <v>14747</v>
      </c>
      <c r="W1113" s="50" t="s">
        <v>829</v>
      </c>
      <c r="X1113" s="50" t="s">
        <v>14742</v>
      </c>
      <c r="Y1113" s="70" t="s">
        <v>17320</v>
      </c>
      <c r="Z1113" s="53">
        <v>39005</v>
      </c>
    </row>
    <row r="1114" spans="1:26" s="49" customFormat="1" ht="30" x14ac:dyDescent="0.25">
      <c r="A1114" s="73">
        <v>691003769</v>
      </c>
      <c r="B1114" s="73">
        <f t="shared" si="51"/>
        <v>691003769</v>
      </c>
      <c r="C1114" s="73" t="s">
        <v>9739</v>
      </c>
      <c r="D1114" s="68">
        <v>1</v>
      </c>
      <c r="E1114" s="48">
        <f t="shared" si="52"/>
        <v>72549572</v>
      </c>
      <c r="F1114" s="57" t="s">
        <v>120</v>
      </c>
      <c r="G1114" s="57" t="s">
        <v>828</v>
      </c>
      <c r="H1114" s="51">
        <v>850</v>
      </c>
      <c r="I1114" s="51" t="s">
        <v>17309</v>
      </c>
      <c r="J1114" s="69">
        <v>27.49</v>
      </c>
      <c r="K1114" s="69">
        <f t="shared" si="53"/>
        <v>23366.5</v>
      </c>
      <c r="L1114" s="90">
        <v>850</v>
      </c>
      <c r="M1114" s="51"/>
      <c r="N1114" s="62" t="s">
        <v>840</v>
      </c>
      <c r="O1114" s="52" t="s">
        <v>841</v>
      </c>
      <c r="P1114" s="52">
        <v>405</v>
      </c>
      <c r="Q1114" s="52">
        <v>34</v>
      </c>
      <c r="R1114" s="52" t="s">
        <v>829</v>
      </c>
      <c r="S1114" s="49" t="s">
        <v>21333</v>
      </c>
      <c r="V1114" s="50" t="s">
        <v>14747</v>
      </c>
      <c r="W1114" s="50" t="s">
        <v>829</v>
      </c>
      <c r="X1114" s="50" t="s">
        <v>14738</v>
      </c>
      <c r="Y1114" s="70" t="s">
        <v>17320</v>
      </c>
      <c r="Z1114" s="53">
        <v>39201</v>
      </c>
    </row>
    <row r="1115" spans="1:26" s="49" customFormat="1" x14ac:dyDescent="0.25">
      <c r="A1115" s="73">
        <v>661000311</v>
      </c>
      <c r="B1115" s="73">
        <f t="shared" si="51"/>
        <v>661000311</v>
      </c>
      <c r="C1115" s="73" t="s">
        <v>9734</v>
      </c>
      <c r="D1115" s="68">
        <v>1</v>
      </c>
      <c r="E1115" s="48">
        <f t="shared" si="52"/>
        <v>47254858</v>
      </c>
      <c r="F1115" s="57" t="s">
        <v>120</v>
      </c>
      <c r="G1115" s="57" t="s">
        <v>738</v>
      </c>
      <c r="H1115" s="51">
        <v>25</v>
      </c>
      <c r="I1115" s="51" t="s">
        <v>17309</v>
      </c>
      <c r="J1115" s="69">
        <v>27.49</v>
      </c>
      <c r="K1115" s="69">
        <f t="shared" si="53"/>
        <v>687.25</v>
      </c>
      <c r="L1115" s="90">
        <v>25</v>
      </c>
      <c r="M1115" s="51"/>
      <c r="N1115" s="62" t="s">
        <v>827</v>
      </c>
      <c r="O1115" s="52"/>
      <c r="P1115" s="52">
        <v>8</v>
      </c>
      <c r="Q1115" s="52"/>
      <c r="R1115" s="52" t="s">
        <v>803</v>
      </c>
      <c r="S1115" s="49" t="s">
        <v>21333</v>
      </c>
      <c r="V1115" s="50" t="s">
        <v>14739</v>
      </c>
      <c r="W1115" s="50" t="s">
        <v>745</v>
      </c>
      <c r="X1115" s="50" t="s">
        <v>14740</v>
      </c>
      <c r="Y1115" s="70" t="s">
        <v>17320</v>
      </c>
      <c r="Z1115" s="53">
        <v>38719</v>
      </c>
    </row>
    <row r="1116" spans="1:26" s="49" customFormat="1" ht="30" x14ac:dyDescent="0.25">
      <c r="A1116" s="73">
        <v>600020312</v>
      </c>
      <c r="B1116" s="73">
        <f t="shared" si="51"/>
        <v>600020312</v>
      </c>
      <c r="C1116" s="73" t="s">
        <v>9690</v>
      </c>
      <c r="D1116" s="68">
        <v>1</v>
      </c>
      <c r="E1116" s="48">
        <f t="shared" si="52"/>
        <v>60650494</v>
      </c>
      <c r="F1116" s="57" t="s">
        <v>120</v>
      </c>
      <c r="G1116" s="57" t="s">
        <v>738</v>
      </c>
      <c r="H1116" s="51">
        <v>800</v>
      </c>
      <c r="I1116" s="51" t="s">
        <v>17309</v>
      </c>
      <c r="J1116" s="69">
        <v>27.49</v>
      </c>
      <c r="K1116" s="69">
        <f t="shared" si="53"/>
        <v>21992</v>
      </c>
      <c r="L1116" s="90">
        <v>800</v>
      </c>
      <c r="M1116" s="51"/>
      <c r="N1116" s="62" t="s">
        <v>746</v>
      </c>
      <c r="O1116" s="52" t="s">
        <v>44</v>
      </c>
      <c r="P1116" s="52">
        <v>440</v>
      </c>
      <c r="Q1116" s="52"/>
      <c r="R1116" s="52" t="s">
        <v>747</v>
      </c>
      <c r="S1116" s="49" t="s">
        <v>21333</v>
      </c>
      <c r="V1116" s="50" t="s">
        <v>14747</v>
      </c>
      <c r="W1116" s="50" t="s">
        <v>745</v>
      </c>
      <c r="X1116" s="50" t="s">
        <v>14738</v>
      </c>
      <c r="Y1116" s="70" t="s">
        <v>17320</v>
      </c>
      <c r="Z1116" s="53">
        <v>38701</v>
      </c>
    </row>
    <row r="1117" spans="1:26" s="49" customFormat="1" x14ac:dyDescent="0.25">
      <c r="A1117" s="73">
        <v>600008789</v>
      </c>
      <c r="B1117" s="73">
        <f t="shared" si="51"/>
        <v>600008789</v>
      </c>
      <c r="C1117" s="73" t="s">
        <v>9691</v>
      </c>
      <c r="D1117" s="68">
        <v>1</v>
      </c>
      <c r="E1117" s="48">
        <f t="shared" si="52"/>
        <v>60650443</v>
      </c>
      <c r="F1117" s="57" t="s">
        <v>120</v>
      </c>
      <c r="G1117" s="57" t="s">
        <v>738</v>
      </c>
      <c r="H1117" s="51">
        <v>575</v>
      </c>
      <c r="I1117" s="51" t="s">
        <v>17309</v>
      </c>
      <c r="J1117" s="69">
        <v>27.49</v>
      </c>
      <c r="K1117" s="69">
        <f t="shared" si="53"/>
        <v>15806.75</v>
      </c>
      <c r="L1117" s="90">
        <v>575</v>
      </c>
      <c r="M1117" s="51"/>
      <c r="N1117" s="62" t="s">
        <v>748</v>
      </c>
      <c r="O1117" s="52" t="s">
        <v>749</v>
      </c>
      <c r="P1117" s="52">
        <v>174</v>
      </c>
      <c r="Q1117" s="52"/>
      <c r="R1117" s="52" t="s">
        <v>745</v>
      </c>
      <c r="S1117" s="49" t="s">
        <v>21333</v>
      </c>
      <c r="V1117" s="50" t="s">
        <v>14747</v>
      </c>
      <c r="W1117" s="50" t="s">
        <v>745</v>
      </c>
      <c r="X1117" s="50" t="s">
        <v>14738</v>
      </c>
      <c r="Y1117" s="70" t="s">
        <v>17320</v>
      </c>
      <c r="Z1117" s="53">
        <v>38601</v>
      </c>
    </row>
    <row r="1118" spans="1:26" s="49" customFormat="1" x14ac:dyDescent="0.25">
      <c r="A1118" s="73">
        <v>600008738</v>
      </c>
      <c r="B1118" s="73">
        <f t="shared" si="51"/>
        <v>600008738</v>
      </c>
      <c r="C1118" s="73" t="s">
        <v>17611</v>
      </c>
      <c r="D1118" s="68">
        <v>1</v>
      </c>
      <c r="E1118" s="48">
        <f t="shared" si="52"/>
        <v>25165542</v>
      </c>
      <c r="F1118" s="57" t="s">
        <v>120</v>
      </c>
      <c r="G1118" s="57" t="s">
        <v>738</v>
      </c>
      <c r="H1118" s="51">
        <v>200</v>
      </c>
      <c r="I1118" s="51" t="s">
        <v>17309</v>
      </c>
      <c r="J1118" s="69">
        <v>27.49</v>
      </c>
      <c r="K1118" s="69">
        <f t="shared" si="53"/>
        <v>5498</v>
      </c>
      <c r="L1118" s="90">
        <v>200</v>
      </c>
      <c r="M1118" s="51"/>
      <c r="N1118" s="62" t="s">
        <v>17612</v>
      </c>
      <c r="O1118" s="52" t="s">
        <v>478</v>
      </c>
      <c r="P1118" s="52">
        <v>361</v>
      </c>
      <c r="Q1118" s="52"/>
      <c r="R1118" s="52" t="s">
        <v>745</v>
      </c>
      <c r="S1118" s="49" t="s">
        <v>21334</v>
      </c>
      <c r="V1118" s="50" t="s">
        <v>14747</v>
      </c>
      <c r="W1118" s="50" t="s">
        <v>745</v>
      </c>
      <c r="X1118" s="50" t="s">
        <v>14742</v>
      </c>
      <c r="Y1118" s="70" t="s">
        <v>17320</v>
      </c>
      <c r="Z1118" s="53">
        <v>38601</v>
      </c>
    </row>
    <row r="1119" spans="1:26" s="49" customFormat="1" x14ac:dyDescent="0.25">
      <c r="A1119" s="73">
        <v>600063453</v>
      </c>
      <c r="B1119" s="73">
        <f t="shared" si="51"/>
        <v>600063453</v>
      </c>
      <c r="C1119" s="73" t="s">
        <v>9709</v>
      </c>
      <c r="D1119" s="68">
        <v>1</v>
      </c>
      <c r="E1119" s="48">
        <f t="shared" si="52"/>
        <v>70659257</v>
      </c>
      <c r="F1119" s="57" t="s">
        <v>120</v>
      </c>
      <c r="G1119" s="57" t="s">
        <v>738</v>
      </c>
      <c r="H1119" s="51">
        <v>0</v>
      </c>
      <c r="I1119" s="51" t="s">
        <v>17309</v>
      </c>
      <c r="J1119" s="69">
        <v>27.49</v>
      </c>
      <c r="K1119" s="69">
        <f t="shared" si="53"/>
        <v>0</v>
      </c>
      <c r="L1119" s="90">
        <v>50</v>
      </c>
      <c r="M1119" s="51">
        <v>50</v>
      </c>
      <c r="N1119" s="62" t="s">
        <v>781</v>
      </c>
      <c r="O1119" s="52" t="s">
        <v>60</v>
      </c>
      <c r="P1119" s="52">
        <v>164</v>
      </c>
      <c r="Q1119" s="52"/>
      <c r="R1119" s="52" t="s">
        <v>782</v>
      </c>
      <c r="S1119" s="49" t="s">
        <v>21333</v>
      </c>
      <c r="V1119" s="50" t="s">
        <v>14779</v>
      </c>
      <c r="W1119" s="50" t="s">
        <v>745</v>
      </c>
      <c r="X1119" s="50" t="s">
        <v>14740</v>
      </c>
      <c r="Y1119" s="70" t="s">
        <v>17320</v>
      </c>
      <c r="Z1119" s="53">
        <v>38731</v>
      </c>
    </row>
    <row r="1120" spans="1:26" s="49" customFormat="1" x14ac:dyDescent="0.25">
      <c r="A1120" s="73">
        <v>600063526</v>
      </c>
      <c r="B1120" s="73">
        <f t="shared" si="51"/>
        <v>600063526</v>
      </c>
      <c r="C1120" s="73" t="s">
        <v>9710</v>
      </c>
      <c r="D1120" s="68">
        <v>1</v>
      </c>
      <c r="E1120" s="48">
        <f t="shared" si="52"/>
        <v>60650419</v>
      </c>
      <c r="F1120" s="57" t="s">
        <v>120</v>
      </c>
      <c r="G1120" s="57" t="s">
        <v>738</v>
      </c>
      <c r="H1120" s="51">
        <v>0</v>
      </c>
      <c r="I1120" s="51" t="s">
        <v>17309</v>
      </c>
      <c r="J1120" s="69">
        <v>27.49</v>
      </c>
      <c r="K1120" s="69">
        <f t="shared" si="53"/>
        <v>0</v>
      </c>
      <c r="L1120" s="90">
        <v>25</v>
      </c>
      <c r="M1120" s="51">
        <v>25</v>
      </c>
      <c r="N1120" s="62" t="s">
        <v>783</v>
      </c>
      <c r="O1120" s="52" t="s">
        <v>753</v>
      </c>
      <c r="P1120" s="52">
        <v>353</v>
      </c>
      <c r="Q1120" s="52"/>
      <c r="R1120" s="52" t="s">
        <v>745</v>
      </c>
      <c r="S1120" s="49" t="s">
        <v>21333</v>
      </c>
      <c r="V1120" s="50" t="s">
        <v>14779</v>
      </c>
      <c r="W1120" s="50" t="s">
        <v>745</v>
      </c>
      <c r="X1120" s="50" t="s">
        <v>14740</v>
      </c>
      <c r="Y1120" s="70" t="s">
        <v>17320</v>
      </c>
      <c r="Z1120" s="53">
        <v>38601</v>
      </c>
    </row>
    <row r="1121" spans="1:26" s="49" customFormat="1" x14ac:dyDescent="0.25">
      <c r="A1121" s="73">
        <v>650022882</v>
      </c>
      <c r="B1121" s="73">
        <f t="shared" si="51"/>
        <v>650022882</v>
      </c>
      <c r="C1121" s="73" t="s">
        <v>9711</v>
      </c>
      <c r="D1121" s="68">
        <v>1</v>
      </c>
      <c r="E1121" s="48">
        <f t="shared" si="52"/>
        <v>70659265</v>
      </c>
      <c r="F1121" s="57" t="s">
        <v>120</v>
      </c>
      <c r="G1121" s="57" t="s">
        <v>738</v>
      </c>
      <c r="H1121" s="51">
        <v>400</v>
      </c>
      <c r="I1121" s="51" t="s">
        <v>17309</v>
      </c>
      <c r="J1121" s="69">
        <v>27.49</v>
      </c>
      <c r="K1121" s="69">
        <f t="shared" si="53"/>
        <v>10996</v>
      </c>
      <c r="L1121" s="90">
        <v>400</v>
      </c>
      <c r="M1121" s="51"/>
      <c r="N1121" s="62" t="s">
        <v>784</v>
      </c>
      <c r="O1121" s="52" t="s">
        <v>60</v>
      </c>
      <c r="P1121" s="52">
        <v>187</v>
      </c>
      <c r="Q1121" s="52"/>
      <c r="R1121" s="52" t="s">
        <v>782</v>
      </c>
      <c r="S1121" s="49" t="s">
        <v>21333</v>
      </c>
      <c r="V1121" s="50" t="s">
        <v>14779</v>
      </c>
      <c r="W1121" s="50" t="s">
        <v>745</v>
      </c>
      <c r="X1121" s="50" t="s">
        <v>14740</v>
      </c>
      <c r="Y1121" s="70" t="s">
        <v>17320</v>
      </c>
      <c r="Z1121" s="53">
        <v>38731</v>
      </c>
    </row>
    <row r="1122" spans="1:26" s="49" customFormat="1" x14ac:dyDescent="0.25">
      <c r="A1122" s="73">
        <v>600063313</v>
      </c>
      <c r="B1122" s="73">
        <f t="shared" si="51"/>
        <v>600063313</v>
      </c>
      <c r="C1122" s="73" t="s">
        <v>9712</v>
      </c>
      <c r="D1122" s="68">
        <v>1</v>
      </c>
      <c r="E1122" s="48">
        <f t="shared" si="52"/>
        <v>70968462</v>
      </c>
      <c r="F1122" s="57" t="s">
        <v>120</v>
      </c>
      <c r="G1122" s="57" t="s">
        <v>738</v>
      </c>
      <c r="H1122" s="51">
        <v>0</v>
      </c>
      <c r="I1122" s="51" t="s">
        <v>17309</v>
      </c>
      <c r="J1122" s="69">
        <v>27.49</v>
      </c>
      <c r="K1122" s="69">
        <f t="shared" si="53"/>
        <v>0</v>
      </c>
      <c r="L1122" s="90">
        <v>25</v>
      </c>
      <c r="M1122" s="51">
        <v>25</v>
      </c>
      <c r="N1122" s="62" t="s">
        <v>785</v>
      </c>
      <c r="O1122" s="52" t="s">
        <v>158</v>
      </c>
      <c r="P1122" s="52">
        <v>410</v>
      </c>
      <c r="Q1122" s="52"/>
      <c r="R1122" s="52" t="s">
        <v>745</v>
      </c>
      <c r="S1122" s="49" t="s">
        <v>21333</v>
      </c>
      <c r="V1122" s="50" t="s">
        <v>14779</v>
      </c>
      <c r="W1122" s="50" t="s">
        <v>745</v>
      </c>
      <c r="X1122" s="50" t="s">
        <v>14740</v>
      </c>
      <c r="Y1122" s="70" t="s">
        <v>17320</v>
      </c>
      <c r="Z1122" s="53">
        <v>38601</v>
      </c>
    </row>
    <row r="1123" spans="1:26" s="49" customFormat="1" x14ac:dyDescent="0.25">
      <c r="A1123" s="73">
        <v>600063577</v>
      </c>
      <c r="B1123" s="73">
        <f t="shared" si="51"/>
        <v>600063577</v>
      </c>
      <c r="C1123" s="73" t="s">
        <v>9713</v>
      </c>
      <c r="D1123" s="68">
        <v>1</v>
      </c>
      <c r="E1123" s="48">
        <f t="shared" si="52"/>
        <v>70992801</v>
      </c>
      <c r="F1123" s="57" t="s">
        <v>120</v>
      </c>
      <c r="G1123" s="57" t="s">
        <v>738</v>
      </c>
      <c r="H1123" s="51">
        <v>50</v>
      </c>
      <c r="I1123" s="51" t="s">
        <v>17309</v>
      </c>
      <c r="J1123" s="69">
        <v>27.49</v>
      </c>
      <c r="K1123" s="69">
        <f t="shared" si="53"/>
        <v>1374.5</v>
      </c>
      <c r="L1123" s="90">
        <v>50</v>
      </c>
      <c r="M1123" s="51"/>
      <c r="N1123" s="62" t="s">
        <v>786</v>
      </c>
      <c r="O1123" s="52" t="s">
        <v>787</v>
      </c>
      <c r="P1123" s="52">
        <v>598</v>
      </c>
      <c r="Q1123" s="52"/>
      <c r="R1123" s="52" t="s">
        <v>747</v>
      </c>
      <c r="S1123" s="49" t="s">
        <v>21333</v>
      </c>
      <c r="V1123" s="50" t="s">
        <v>14779</v>
      </c>
      <c r="W1123" s="50" t="s">
        <v>745</v>
      </c>
      <c r="X1123" s="50" t="s">
        <v>14740</v>
      </c>
      <c r="Y1123" s="70" t="s">
        <v>17320</v>
      </c>
      <c r="Z1123" s="53">
        <v>38701</v>
      </c>
    </row>
    <row r="1124" spans="1:26" s="49" customFormat="1" x14ac:dyDescent="0.25">
      <c r="A1124" s="73">
        <v>600063658</v>
      </c>
      <c r="B1124" s="73">
        <f t="shared" si="51"/>
        <v>600063658</v>
      </c>
      <c r="C1124" s="73" t="s">
        <v>9714</v>
      </c>
      <c r="D1124" s="68">
        <v>1</v>
      </c>
      <c r="E1124" s="48">
        <f t="shared" si="52"/>
        <v>70964581</v>
      </c>
      <c r="F1124" s="57" t="s">
        <v>120</v>
      </c>
      <c r="G1124" s="57" t="s">
        <v>738</v>
      </c>
      <c r="H1124" s="51">
        <v>0</v>
      </c>
      <c r="I1124" s="51" t="s">
        <v>17309</v>
      </c>
      <c r="J1124" s="69">
        <v>27.49</v>
      </c>
      <c r="K1124" s="69">
        <f t="shared" si="53"/>
        <v>0</v>
      </c>
      <c r="L1124" s="90">
        <v>25</v>
      </c>
      <c r="M1124" s="51">
        <v>25</v>
      </c>
      <c r="N1124" s="62" t="s">
        <v>788</v>
      </c>
      <c r="O1124" s="52" t="s">
        <v>789</v>
      </c>
      <c r="P1124" s="52">
        <v>892</v>
      </c>
      <c r="Q1124" s="52"/>
      <c r="R1124" s="52" t="s">
        <v>745</v>
      </c>
      <c r="S1124" s="49" t="s">
        <v>21333</v>
      </c>
      <c r="V1124" s="50" t="s">
        <v>14779</v>
      </c>
      <c r="W1124" s="50" t="s">
        <v>745</v>
      </c>
      <c r="X1124" s="50" t="s">
        <v>14740</v>
      </c>
      <c r="Y1124" s="70" t="s">
        <v>17320</v>
      </c>
      <c r="Z1124" s="53">
        <v>38601</v>
      </c>
    </row>
    <row r="1125" spans="1:26" s="49" customFormat="1" x14ac:dyDescent="0.25">
      <c r="A1125" s="73">
        <v>600063666</v>
      </c>
      <c r="B1125" s="73">
        <f t="shared" si="51"/>
        <v>600063666</v>
      </c>
      <c r="C1125" s="73" t="s">
        <v>9715</v>
      </c>
      <c r="D1125" s="68">
        <v>1</v>
      </c>
      <c r="E1125" s="48">
        <f t="shared" si="52"/>
        <v>70994285</v>
      </c>
      <c r="F1125" s="57" t="s">
        <v>120</v>
      </c>
      <c r="G1125" s="57" t="s">
        <v>738</v>
      </c>
      <c r="H1125" s="51">
        <v>250</v>
      </c>
      <c r="I1125" s="51" t="s">
        <v>17309</v>
      </c>
      <c r="J1125" s="69">
        <v>27.49</v>
      </c>
      <c r="K1125" s="69">
        <f t="shared" si="53"/>
        <v>6872.5</v>
      </c>
      <c r="L1125" s="90">
        <v>250</v>
      </c>
      <c r="M1125" s="51"/>
      <c r="N1125" s="62" t="s">
        <v>790</v>
      </c>
      <c r="O1125" s="52"/>
      <c r="P1125" s="52">
        <v>105</v>
      </c>
      <c r="Q1125" s="52"/>
      <c r="R1125" s="52" t="s">
        <v>791</v>
      </c>
      <c r="S1125" s="49" t="s">
        <v>21333</v>
      </c>
      <c r="V1125" s="50" t="s">
        <v>14779</v>
      </c>
      <c r="W1125" s="50" t="s">
        <v>745</v>
      </c>
      <c r="X1125" s="50" t="s">
        <v>14740</v>
      </c>
      <c r="Y1125" s="70" t="s">
        <v>17320</v>
      </c>
      <c r="Z1125" s="53">
        <v>38752</v>
      </c>
    </row>
    <row r="1126" spans="1:26" s="49" customFormat="1" x14ac:dyDescent="0.25">
      <c r="A1126" s="73">
        <v>600063691</v>
      </c>
      <c r="B1126" s="73">
        <f t="shared" si="51"/>
        <v>600063691</v>
      </c>
      <c r="C1126" s="73" t="s">
        <v>9716</v>
      </c>
      <c r="D1126" s="68">
        <v>1</v>
      </c>
      <c r="E1126" s="48">
        <f t="shared" si="52"/>
        <v>47255838</v>
      </c>
      <c r="F1126" s="57" t="s">
        <v>120</v>
      </c>
      <c r="G1126" s="57" t="s">
        <v>738</v>
      </c>
      <c r="H1126" s="51">
        <v>1725</v>
      </c>
      <c r="I1126" s="51" t="s">
        <v>17309</v>
      </c>
      <c r="J1126" s="69">
        <v>27.49</v>
      </c>
      <c r="K1126" s="69">
        <f t="shared" si="53"/>
        <v>47420.25</v>
      </c>
      <c r="L1126" s="90">
        <v>1725</v>
      </c>
      <c r="M1126" s="51"/>
      <c r="N1126" s="62" t="s">
        <v>793</v>
      </c>
      <c r="O1126" s="52" t="s">
        <v>150</v>
      </c>
      <c r="P1126" s="52">
        <v>166</v>
      </c>
      <c r="Q1126" s="52"/>
      <c r="R1126" s="52" t="s">
        <v>745</v>
      </c>
      <c r="S1126" s="49" t="s">
        <v>21333</v>
      </c>
      <c r="V1126" s="50" t="s">
        <v>14779</v>
      </c>
      <c r="W1126" s="50" t="s">
        <v>745</v>
      </c>
      <c r="X1126" s="50" t="s">
        <v>14740</v>
      </c>
      <c r="Y1126" s="70" t="s">
        <v>17320</v>
      </c>
      <c r="Z1126" s="53">
        <v>38601</v>
      </c>
    </row>
    <row r="1127" spans="1:26" s="49" customFormat="1" x14ac:dyDescent="0.25">
      <c r="A1127" s="73">
        <v>600063712</v>
      </c>
      <c r="B1127" s="73">
        <f t="shared" si="51"/>
        <v>600063712</v>
      </c>
      <c r="C1127" s="73" t="s">
        <v>9717</v>
      </c>
      <c r="D1127" s="68">
        <v>1</v>
      </c>
      <c r="E1127" s="48">
        <f t="shared" si="52"/>
        <v>47255862</v>
      </c>
      <c r="F1127" s="57" t="s">
        <v>120</v>
      </c>
      <c r="G1127" s="57" t="s">
        <v>738</v>
      </c>
      <c r="H1127" s="51">
        <v>1025</v>
      </c>
      <c r="I1127" s="51" t="s">
        <v>17309</v>
      </c>
      <c r="J1127" s="69">
        <v>27.49</v>
      </c>
      <c r="K1127" s="69">
        <f t="shared" si="53"/>
        <v>28177.25</v>
      </c>
      <c r="L1127" s="90">
        <v>1025</v>
      </c>
      <c r="M1127" s="51"/>
      <c r="N1127" s="62" t="s">
        <v>794</v>
      </c>
      <c r="O1127" s="52" t="s">
        <v>795</v>
      </c>
      <c r="P1127" s="52">
        <v>882</v>
      </c>
      <c r="Q1127" s="52"/>
      <c r="R1127" s="52" t="s">
        <v>745</v>
      </c>
      <c r="S1127" s="49" t="s">
        <v>21333</v>
      </c>
      <c r="V1127" s="50" t="s">
        <v>14779</v>
      </c>
      <c r="W1127" s="50" t="s">
        <v>745</v>
      </c>
      <c r="X1127" s="50" t="s">
        <v>14740</v>
      </c>
      <c r="Y1127" s="70" t="s">
        <v>17320</v>
      </c>
      <c r="Z1127" s="53">
        <v>38601</v>
      </c>
    </row>
    <row r="1128" spans="1:26" s="49" customFormat="1" x14ac:dyDescent="0.25">
      <c r="A1128" s="73">
        <v>600063721</v>
      </c>
      <c r="B1128" s="73">
        <f t="shared" si="51"/>
        <v>600063721</v>
      </c>
      <c r="C1128" s="73" t="s">
        <v>9718</v>
      </c>
      <c r="D1128" s="68">
        <v>1</v>
      </c>
      <c r="E1128" s="48">
        <f t="shared" si="52"/>
        <v>47255897</v>
      </c>
      <c r="F1128" s="57" t="s">
        <v>120</v>
      </c>
      <c r="G1128" s="57" t="s">
        <v>738</v>
      </c>
      <c r="H1128" s="51">
        <v>1150</v>
      </c>
      <c r="I1128" s="51" t="s">
        <v>17309</v>
      </c>
      <c r="J1128" s="69">
        <v>27.49</v>
      </c>
      <c r="K1128" s="69">
        <f t="shared" si="53"/>
        <v>31613.5</v>
      </c>
      <c r="L1128" s="90">
        <v>1150</v>
      </c>
      <c r="M1128" s="51"/>
      <c r="N1128" s="62" t="s">
        <v>796</v>
      </c>
      <c r="O1128" s="52" t="s">
        <v>797</v>
      </c>
      <c r="P1128" s="52">
        <v>1280</v>
      </c>
      <c r="Q1128" s="52"/>
      <c r="R1128" s="52" t="s">
        <v>745</v>
      </c>
      <c r="S1128" s="49" t="s">
        <v>21333</v>
      </c>
      <c r="V1128" s="50" t="s">
        <v>14779</v>
      </c>
      <c r="W1128" s="50" t="s">
        <v>745</v>
      </c>
      <c r="X1128" s="50" t="s">
        <v>14740</v>
      </c>
      <c r="Y1128" s="70" t="s">
        <v>17320</v>
      </c>
      <c r="Z1128" s="53">
        <v>38601</v>
      </c>
    </row>
    <row r="1129" spans="1:26" s="49" customFormat="1" x14ac:dyDescent="0.25">
      <c r="A1129" s="73">
        <v>600063755</v>
      </c>
      <c r="B1129" s="73">
        <f t="shared" si="51"/>
        <v>600063755</v>
      </c>
      <c r="C1129" s="73" t="s">
        <v>9719</v>
      </c>
      <c r="D1129" s="68">
        <v>1</v>
      </c>
      <c r="E1129" s="48">
        <f t="shared" si="52"/>
        <v>70876240</v>
      </c>
      <c r="F1129" s="57" t="s">
        <v>120</v>
      </c>
      <c r="G1129" s="57" t="s">
        <v>738</v>
      </c>
      <c r="H1129" s="51">
        <v>725</v>
      </c>
      <c r="I1129" s="51" t="s">
        <v>17309</v>
      </c>
      <c r="J1129" s="69">
        <v>27.49</v>
      </c>
      <c r="K1129" s="69">
        <f t="shared" si="53"/>
        <v>19930.25</v>
      </c>
      <c r="L1129" s="90">
        <v>725</v>
      </c>
      <c r="M1129" s="51"/>
      <c r="N1129" s="62" t="s">
        <v>798</v>
      </c>
      <c r="O1129" s="52" t="s">
        <v>799</v>
      </c>
      <c r="P1129" s="52">
        <v>560</v>
      </c>
      <c r="Q1129" s="52"/>
      <c r="R1129" s="52" t="s">
        <v>745</v>
      </c>
      <c r="S1129" s="49" t="s">
        <v>21333</v>
      </c>
      <c r="V1129" s="50" t="s">
        <v>14779</v>
      </c>
      <c r="W1129" s="50" t="s">
        <v>745</v>
      </c>
      <c r="X1129" s="50" t="s">
        <v>14740</v>
      </c>
      <c r="Y1129" s="70" t="s">
        <v>17320</v>
      </c>
      <c r="Z1129" s="53">
        <v>38601</v>
      </c>
    </row>
    <row r="1130" spans="1:26" s="49" customFormat="1" ht="30" x14ac:dyDescent="0.25">
      <c r="A1130" s="73">
        <v>600063763</v>
      </c>
      <c r="B1130" s="73">
        <f t="shared" si="51"/>
        <v>600063763</v>
      </c>
      <c r="C1130" s="73" t="s">
        <v>9720</v>
      </c>
      <c r="D1130" s="68">
        <v>1</v>
      </c>
      <c r="E1130" s="48">
        <f t="shared" si="52"/>
        <v>75000831</v>
      </c>
      <c r="F1130" s="57" t="s">
        <v>120</v>
      </c>
      <c r="G1130" s="57" t="s">
        <v>738</v>
      </c>
      <c r="H1130" s="51">
        <v>100</v>
      </c>
      <c r="I1130" s="51" t="s">
        <v>17309</v>
      </c>
      <c r="J1130" s="69">
        <v>27.49</v>
      </c>
      <c r="K1130" s="69">
        <f t="shared" si="53"/>
        <v>2749</v>
      </c>
      <c r="L1130" s="90">
        <v>100</v>
      </c>
      <c r="M1130" s="51"/>
      <c r="N1130" s="62" t="s">
        <v>800</v>
      </c>
      <c r="O1130" s="52"/>
      <c r="P1130" s="52">
        <v>10</v>
      </c>
      <c r="Q1130" s="52"/>
      <c r="R1130" s="52" t="s">
        <v>801</v>
      </c>
      <c r="S1130" s="49" t="s">
        <v>21333</v>
      </c>
      <c r="V1130" s="50" t="s">
        <v>14779</v>
      </c>
      <c r="W1130" s="50" t="s">
        <v>745</v>
      </c>
      <c r="X1130" s="50" t="s">
        <v>14740</v>
      </c>
      <c r="Y1130" s="70" t="s">
        <v>17320</v>
      </c>
      <c r="Z1130" s="53">
        <v>38715</v>
      </c>
    </row>
    <row r="1131" spans="1:26" s="49" customFormat="1" x14ac:dyDescent="0.25">
      <c r="A1131" s="73">
        <v>600063810</v>
      </c>
      <c r="B1131" s="73">
        <f t="shared" si="51"/>
        <v>600063810</v>
      </c>
      <c r="C1131" s="73" t="s">
        <v>9721</v>
      </c>
      <c r="D1131" s="68">
        <v>1</v>
      </c>
      <c r="E1131" s="48">
        <f t="shared" si="52"/>
        <v>70940185</v>
      </c>
      <c r="F1131" s="57" t="s">
        <v>120</v>
      </c>
      <c r="G1131" s="57" t="s">
        <v>738</v>
      </c>
      <c r="H1131" s="51">
        <v>375</v>
      </c>
      <c r="I1131" s="51" t="s">
        <v>17309</v>
      </c>
      <c r="J1131" s="69">
        <v>27.49</v>
      </c>
      <c r="K1131" s="69">
        <f t="shared" si="53"/>
        <v>10308.75</v>
      </c>
      <c r="L1131" s="90">
        <v>375</v>
      </c>
      <c r="M1131" s="51"/>
      <c r="N1131" s="62" t="s">
        <v>802</v>
      </c>
      <c r="O1131" s="52"/>
      <c r="P1131" s="52">
        <v>148</v>
      </c>
      <c r="Q1131" s="52"/>
      <c r="R1131" s="52" t="s">
        <v>803</v>
      </c>
      <c r="S1131" s="49" t="s">
        <v>21333</v>
      </c>
      <c r="V1131" s="50" t="s">
        <v>14779</v>
      </c>
      <c r="W1131" s="50" t="s">
        <v>745</v>
      </c>
      <c r="X1131" s="50" t="s">
        <v>14740</v>
      </c>
      <c r="Y1131" s="70" t="s">
        <v>17320</v>
      </c>
      <c r="Z1131" s="53">
        <v>38719</v>
      </c>
    </row>
    <row r="1132" spans="1:26" s="49" customFormat="1" x14ac:dyDescent="0.25">
      <c r="A1132" s="73">
        <v>600063887</v>
      </c>
      <c r="B1132" s="73">
        <f t="shared" si="51"/>
        <v>600063887</v>
      </c>
      <c r="C1132" s="73" t="s">
        <v>9722</v>
      </c>
      <c r="D1132" s="68">
        <v>1</v>
      </c>
      <c r="E1132" s="48">
        <f t="shared" si="52"/>
        <v>70932549</v>
      </c>
      <c r="F1132" s="57" t="s">
        <v>120</v>
      </c>
      <c r="G1132" s="57" t="s">
        <v>738</v>
      </c>
      <c r="H1132" s="51">
        <v>775</v>
      </c>
      <c r="I1132" s="51" t="s">
        <v>17309</v>
      </c>
      <c r="J1132" s="69">
        <v>27.49</v>
      </c>
      <c r="K1132" s="69">
        <f t="shared" si="53"/>
        <v>21304.75</v>
      </c>
      <c r="L1132" s="90">
        <v>775</v>
      </c>
      <c r="M1132" s="51"/>
      <c r="N1132" s="62" t="s">
        <v>804</v>
      </c>
      <c r="O1132" s="52" t="s">
        <v>60</v>
      </c>
      <c r="P1132" s="52">
        <v>300</v>
      </c>
      <c r="Q1132" s="52"/>
      <c r="R1132" s="52" t="s">
        <v>747</v>
      </c>
      <c r="S1132" s="49" t="s">
        <v>21333</v>
      </c>
      <c r="V1132" s="50" t="s">
        <v>14779</v>
      </c>
      <c r="W1132" s="50" t="s">
        <v>745</v>
      </c>
      <c r="X1132" s="50" t="s">
        <v>14740</v>
      </c>
      <c r="Y1132" s="70" t="s">
        <v>17320</v>
      </c>
      <c r="Z1132" s="53">
        <v>38701</v>
      </c>
    </row>
    <row r="1133" spans="1:26" s="49" customFormat="1" ht="30" x14ac:dyDescent="0.25">
      <c r="A1133" s="73">
        <v>600170403</v>
      </c>
      <c r="B1133" s="73">
        <f t="shared" si="51"/>
        <v>600170403</v>
      </c>
      <c r="C1133" s="73" t="s">
        <v>9692</v>
      </c>
      <c r="D1133" s="68">
        <v>1</v>
      </c>
      <c r="E1133" s="48">
        <f t="shared" si="52"/>
        <v>60650478</v>
      </c>
      <c r="F1133" s="57" t="s">
        <v>120</v>
      </c>
      <c r="G1133" s="57" t="s">
        <v>738</v>
      </c>
      <c r="H1133" s="51">
        <v>475</v>
      </c>
      <c r="I1133" s="51" t="s">
        <v>17309</v>
      </c>
      <c r="J1133" s="69">
        <v>27.49</v>
      </c>
      <c r="K1133" s="69">
        <f t="shared" si="53"/>
        <v>13057.75</v>
      </c>
      <c r="L1133" s="90">
        <v>475</v>
      </c>
      <c r="M1133" s="51"/>
      <c r="N1133" s="62" t="s">
        <v>750</v>
      </c>
      <c r="O1133" s="52" t="s">
        <v>204</v>
      </c>
      <c r="P1133" s="52">
        <v>135</v>
      </c>
      <c r="Q1133" s="52"/>
      <c r="R1133" s="52" t="s">
        <v>747</v>
      </c>
      <c r="S1133" s="49" t="s">
        <v>21333</v>
      </c>
      <c r="V1133" s="50" t="s">
        <v>14747</v>
      </c>
      <c r="W1133" s="50" t="s">
        <v>745</v>
      </c>
      <c r="X1133" s="50" t="s">
        <v>14738</v>
      </c>
      <c r="Y1133" s="70" t="s">
        <v>17320</v>
      </c>
      <c r="Z1133" s="53">
        <v>38701</v>
      </c>
    </row>
    <row r="1134" spans="1:26" s="49" customFormat="1" ht="30" x14ac:dyDescent="0.25">
      <c r="A1134" s="73">
        <v>610400533</v>
      </c>
      <c r="B1134" s="73">
        <f t="shared" si="51"/>
        <v>610400533</v>
      </c>
      <c r="C1134" s="73" t="s">
        <v>9693</v>
      </c>
      <c r="D1134" s="68">
        <v>1</v>
      </c>
      <c r="E1134" s="48">
        <f t="shared" si="52"/>
        <v>60650737</v>
      </c>
      <c r="F1134" s="57" t="s">
        <v>120</v>
      </c>
      <c r="G1134" s="57" t="s">
        <v>738</v>
      </c>
      <c r="H1134" s="51">
        <v>75</v>
      </c>
      <c r="I1134" s="51" t="s">
        <v>17309</v>
      </c>
      <c r="J1134" s="69">
        <v>27.49</v>
      </c>
      <c r="K1134" s="69">
        <f t="shared" si="53"/>
        <v>2061.75</v>
      </c>
      <c r="L1134" s="90">
        <v>75</v>
      </c>
      <c r="M1134" s="51"/>
      <c r="N1134" s="62" t="s">
        <v>751</v>
      </c>
      <c r="O1134" s="52" t="s">
        <v>60</v>
      </c>
      <c r="P1134" s="52">
        <v>319</v>
      </c>
      <c r="Q1134" s="52"/>
      <c r="R1134" s="52" t="s">
        <v>747</v>
      </c>
      <c r="S1134" s="49" t="s">
        <v>21333</v>
      </c>
      <c r="V1134" s="50" t="s">
        <v>14747</v>
      </c>
      <c r="W1134" s="50" t="s">
        <v>745</v>
      </c>
      <c r="X1134" s="50" t="s">
        <v>14738</v>
      </c>
      <c r="Y1134" s="70" t="s">
        <v>17320</v>
      </c>
      <c r="Z1134" s="53">
        <v>38701</v>
      </c>
    </row>
    <row r="1135" spans="1:26" s="49" customFormat="1" ht="30" x14ac:dyDescent="0.25">
      <c r="A1135" s="73">
        <v>610400754</v>
      </c>
      <c r="B1135" s="73">
        <f t="shared" si="51"/>
        <v>610400754</v>
      </c>
      <c r="C1135" s="73" t="s">
        <v>9694</v>
      </c>
      <c r="D1135" s="68">
        <v>1</v>
      </c>
      <c r="E1135" s="48">
        <f t="shared" si="52"/>
        <v>63289920</v>
      </c>
      <c r="F1135" s="57" t="s">
        <v>120</v>
      </c>
      <c r="G1135" s="57" t="s">
        <v>738</v>
      </c>
      <c r="H1135" s="51">
        <v>250</v>
      </c>
      <c r="I1135" s="51" t="s">
        <v>17309</v>
      </c>
      <c r="J1135" s="69">
        <v>27.49</v>
      </c>
      <c r="K1135" s="69">
        <f t="shared" si="53"/>
        <v>6872.5</v>
      </c>
      <c r="L1135" s="90">
        <v>250</v>
      </c>
      <c r="M1135" s="51"/>
      <c r="N1135" s="62" t="s">
        <v>752</v>
      </c>
      <c r="O1135" s="52" t="s">
        <v>753</v>
      </c>
      <c r="P1135" s="52">
        <v>430</v>
      </c>
      <c r="Q1135" s="52"/>
      <c r="R1135" s="52" t="s">
        <v>745</v>
      </c>
      <c r="S1135" s="49" t="s">
        <v>21333</v>
      </c>
      <c r="V1135" s="50" t="s">
        <v>14747</v>
      </c>
      <c r="W1135" s="50" t="s">
        <v>745</v>
      </c>
      <c r="X1135" s="50" t="s">
        <v>14738</v>
      </c>
      <c r="Y1135" s="70" t="s">
        <v>17320</v>
      </c>
      <c r="Z1135" s="53">
        <v>38601</v>
      </c>
    </row>
    <row r="1136" spans="1:26" s="49" customFormat="1" x14ac:dyDescent="0.25">
      <c r="A1136" s="73">
        <v>650020511</v>
      </c>
      <c r="B1136" s="73">
        <f t="shared" si="51"/>
        <v>650020511</v>
      </c>
      <c r="C1136" s="73" t="s">
        <v>9723</v>
      </c>
      <c r="D1136" s="68">
        <v>1</v>
      </c>
      <c r="E1136" s="48">
        <f t="shared" si="52"/>
        <v>75001268</v>
      </c>
      <c r="F1136" s="57" t="s">
        <v>120</v>
      </c>
      <c r="G1136" s="57" t="s">
        <v>738</v>
      </c>
      <c r="H1136" s="51">
        <v>425</v>
      </c>
      <c r="I1136" s="51" t="s">
        <v>17309</v>
      </c>
      <c r="J1136" s="69">
        <v>27.49</v>
      </c>
      <c r="K1136" s="69">
        <f t="shared" si="53"/>
        <v>11683.25</v>
      </c>
      <c r="L1136" s="90">
        <v>425</v>
      </c>
      <c r="M1136" s="51"/>
      <c r="N1136" s="62" t="s">
        <v>805</v>
      </c>
      <c r="O1136" s="52" t="s">
        <v>60</v>
      </c>
      <c r="P1136" s="52">
        <v>284</v>
      </c>
      <c r="Q1136" s="52"/>
      <c r="R1136" s="52" t="s">
        <v>806</v>
      </c>
      <c r="S1136" s="49" t="s">
        <v>21333</v>
      </c>
      <c r="V1136" s="50" t="s">
        <v>14779</v>
      </c>
      <c r="W1136" s="50" t="s">
        <v>745</v>
      </c>
      <c r="X1136" s="50" t="s">
        <v>14740</v>
      </c>
      <c r="Y1136" s="70" t="s">
        <v>17320</v>
      </c>
      <c r="Z1136" s="53">
        <v>38711</v>
      </c>
    </row>
    <row r="1137" spans="1:26" s="49" customFormat="1" x14ac:dyDescent="0.25">
      <c r="A1137" s="73">
        <v>650023595</v>
      </c>
      <c r="B1137" s="73">
        <f t="shared" si="51"/>
        <v>650023595</v>
      </c>
      <c r="C1137" s="73" t="s">
        <v>9724</v>
      </c>
      <c r="D1137" s="68">
        <v>1</v>
      </c>
      <c r="E1137" s="48">
        <f t="shared" si="52"/>
        <v>75000172</v>
      </c>
      <c r="F1137" s="57" t="s">
        <v>120</v>
      </c>
      <c r="G1137" s="57" t="s">
        <v>738</v>
      </c>
      <c r="H1137" s="51">
        <v>100</v>
      </c>
      <c r="I1137" s="51" t="s">
        <v>17309</v>
      </c>
      <c r="J1137" s="69">
        <v>27.49</v>
      </c>
      <c r="K1137" s="69">
        <f t="shared" si="53"/>
        <v>2749</v>
      </c>
      <c r="L1137" s="90">
        <v>100</v>
      </c>
      <c r="M1137" s="51"/>
      <c r="N1137" s="62" t="s">
        <v>807</v>
      </c>
      <c r="O1137" s="52" t="s">
        <v>808</v>
      </c>
      <c r="P1137" s="52">
        <v>31</v>
      </c>
      <c r="Q1137" s="52"/>
      <c r="R1137" s="52" t="s">
        <v>809</v>
      </c>
      <c r="S1137" s="49" t="s">
        <v>21333</v>
      </c>
      <c r="V1137" s="50" t="s">
        <v>14779</v>
      </c>
      <c r="W1137" s="50" t="s">
        <v>745</v>
      </c>
      <c r="X1137" s="50" t="s">
        <v>14740</v>
      </c>
      <c r="Y1137" s="70" t="s">
        <v>17320</v>
      </c>
      <c r="Z1137" s="53">
        <v>38706</v>
      </c>
    </row>
    <row r="1138" spans="1:26" s="49" customFormat="1" x14ac:dyDescent="0.25">
      <c r="A1138" s="73">
        <v>650042301</v>
      </c>
      <c r="B1138" s="73">
        <f t="shared" si="51"/>
        <v>650042301</v>
      </c>
      <c r="C1138" s="73" t="s">
        <v>9725</v>
      </c>
      <c r="D1138" s="68">
        <v>1</v>
      </c>
      <c r="E1138" s="48">
        <f t="shared" si="52"/>
        <v>75000539</v>
      </c>
      <c r="F1138" s="57" t="s">
        <v>120</v>
      </c>
      <c r="G1138" s="57" t="s">
        <v>738</v>
      </c>
      <c r="H1138" s="51">
        <v>275</v>
      </c>
      <c r="I1138" s="51" t="s">
        <v>17309</v>
      </c>
      <c r="J1138" s="69">
        <v>27.49</v>
      </c>
      <c r="K1138" s="69">
        <f t="shared" si="53"/>
        <v>7559.75</v>
      </c>
      <c r="L1138" s="90">
        <v>275</v>
      </c>
      <c r="M1138" s="51"/>
      <c r="N1138" s="62" t="s">
        <v>810</v>
      </c>
      <c r="O1138" s="52"/>
      <c r="P1138" s="52">
        <v>112</v>
      </c>
      <c r="Q1138" s="52"/>
      <c r="R1138" s="52" t="s">
        <v>811</v>
      </c>
      <c r="S1138" s="49" t="s">
        <v>21333</v>
      </c>
      <c r="V1138" s="50" t="s">
        <v>14779</v>
      </c>
      <c r="W1138" s="50" t="s">
        <v>745</v>
      </c>
      <c r="X1138" s="50" t="s">
        <v>14740</v>
      </c>
      <c r="Y1138" s="70" t="s">
        <v>17320</v>
      </c>
      <c r="Z1138" s="53">
        <v>38716</v>
      </c>
    </row>
    <row r="1139" spans="1:26" s="49" customFormat="1" x14ac:dyDescent="0.25">
      <c r="A1139" s="73">
        <v>650044860</v>
      </c>
      <c r="B1139" s="73">
        <f t="shared" si="51"/>
        <v>650044860</v>
      </c>
      <c r="C1139" s="73" t="s">
        <v>9726</v>
      </c>
      <c r="D1139" s="68">
        <v>1</v>
      </c>
      <c r="E1139" s="48">
        <f t="shared" si="52"/>
        <v>75000521</v>
      </c>
      <c r="F1139" s="57" t="s">
        <v>120</v>
      </c>
      <c r="G1139" s="57" t="s">
        <v>738</v>
      </c>
      <c r="H1139" s="51">
        <v>375</v>
      </c>
      <c r="I1139" s="51" t="s">
        <v>17309</v>
      </c>
      <c r="J1139" s="69">
        <v>27.49</v>
      </c>
      <c r="K1139" s="69">
        <f t="shared" si="53"/>
        <v>10308.75</v>
      </c>
      <c r="L1139" s="90">
        <v>375</v>
      </c>
      <c r="M1139" s="51"/>
      <c r="N1139" s="62" t="s">
        <v>812</v>
      </c>
      <c r="O1139" s="52" t="s">
        <v>813</v>
      </c>
      <c r="P1139" s="52">
        <v>155</v>
      </c>
      <c r="Q1139" s="52"/>
      <c r="R1139" s="52" t="s">
        <v>814</v>
      </c>
      <c r="S1139" s="49" t="s">
        <v>21333</v>
      </c>
      <c r="V1139" s="50" t="s">
        <v>14779</v>
      </c>
      <c r="W1139" s="50" t="s">
        <v>745</v>
      </c>
      <c r="X1139" s="50" t="s">
        <v>14740</v>
      </c>
      <c r="Y1139" s="70" t="s">
        <v>17320</v>
      </c>
      <c r="Z1139" s="53">
        <v>38751</v>
      </c>
    </row>
    <row r="1140" spans="1:26" s="49" customFormat="1" x14ac:dyDescent="0.25">
      <c r="A1140" s="73">
        <v>663000360</v>
      </c>
      <c r="B1140" s="73">
        <f t="shared" si="51"/>
        <v>663000360</v>
      </c>
      <c r="C1140" s="73" t="s">
        <v>9727</v>
      </c>
      <c r="D1140" s="68">
        <v>1</v>
      </c>
      <c r="E1140" s="48">
        <f t="shared" si="52"/>
        <v>71002413</v>
      </c>
      <c r="F1140" s="57" t="s">
        <v>120</v>
      </c>
      <c r="G1140" s="57" t="s">
        <v>738</v>
      </c>
      <c r="H1140" s="51">
        <v>0</v>
      </c>
      <c r="I1140" s="51" t="s">
        <v>17309</v>
      </c>
      <c r="J1140" s="69">
        <v>27.49</v>
      </c>
      <c r="K1140" s="69">
        <f t="shared" si="53"/>
        <v>0</v>
      </c>
      <c r="L1140" s="90">
        <v>100</v>
      </c>
      <c r="M1140" s="51">
        <v>100</v>
      </c>
      <c r="N1140" s="62" t="s">
        <v>815</v>
      </c>
      <c r="O1140" s="52" t="s">
        <v>204</v>
      </c>
      <c r="P1140" s="52">
        <v>625</v>
      </c>
      <c r="Q1140" s="52"/>
      <c r="R1140" s="52" t="s">
        <v>745</v>
      </c>
      <c r="S1140" s="49" t="s">
        <v>21333</v>
      </c>
      <c r="V1140" s="50" t="s">
        <v>14779</v>
      </c>
      <c r="W1140" s="50" t="s">
        <v>745</v>
      </c>
      <c r="X1140" s="50" t="s">
        <v>14740</v>
      </c>
      <c r="Y1140" s="70" t="s">
        <v>17320</v>
      </c>
      <c r="Z1140" s="53">
        <v>38601</v>
      </c>
    </row>
    <row r="1141" spans="1:26" s="49" customFormat="1" x14ac:dyDescent="0.25">
      <c r="A1141" s="73">
        <v>691002355</v>
      </c>
      <c r="B1141" s="73">
        <f t="shared" si="51"/>
        <v>691002355</v>
      </c>
      <c r="C1141" s="73" t="s">
        <v>9728</v>
      </c>
      <c r="D1141" s="68">
        <v>1</v>
      </c>
      <c r="E1141" s="48">
        <f t="shared" si="52"/>
        <v>72081619</v>
      </c>
      <c r="F1141" s="57" t="s">
        <v>120</v>
      </c>
      <c r="G1141" s="57" t="s">
        <v>738</v>
      </c>
      <c r="H1141" s="51">
        <v>0</v>
      </c>
      <c r="I1141" s="51" t="s">
        <v>17309</v>
      </c>
      <c r="J1141" s="69">
        <v>27.49</v>
      </c>
      <c r="K1141" s="69">
        <f t="shared" si="53"/>
        <v>0</v>
      </c>
      <c r="L1141" s="90">
        <v>25</v>
      </c>
      <c r="M1141" s="51">
        <v>25</v>
      </c>
      <c r="N1141" s="62" t="s">
        <v>816</v>
      </c>
      <c r="O1141" s="52" t="s">
        <v>43</v>
      </c>
      <c r="P1141" s="52">
        <v>264</v>
      </c>
      <c r="Q1141" s="52"/>
      <c r="R1141" s="52" t="s">
        <v>745</v>
      </c>
      <c r="S1141" s="49" t="s">
        <v>21333</v>
      </c>
      <c r="V1141" s="50" t="s">
        <v>14779</v>
      </c>
      <c r="W1141" s="50" t="s">
        <v>745</v>
      </c>
      <c r="X1141" s="50" t="s">
        <v>14740</v>
      </c>
      <c r="Y1141" s="70" t="s">
        <v>17320</v>
      </c>
      <c r="Z1141" s="53">
        <v>38601</v>
      </c>
    </row>
    <row r="1142" spans="1:26" s="49" customFormat="1" ht="30" x14ac:dyDescent="0.25">
      <c r="A1142" s="73">
        <v>691003807</v>
      </c>
      <c r="B1142" s="73">
        <f t="shared" si="51"/>
        <v>691003807</v>
      </c>
      <c r="C1142" s="73" t="s">
        <v>9695</v>
      </c>
      <c r="D1142" s="68">
        <v>1</v>
      </c>
      <c r="E1142" s="48">
        <f t="shared" si="52"/>
        <v>72549581</v>
      </c>
      <c r="F1142" s="57" t="s">
        <v>120</v>
      </c>
      <c r="G1142" s="57" t="s">
        <v>738</v>
      </c>
      <c r="H1142" s="51">
        <v>1475</v>
      </c>
      <c r="I1142" s="51" t="s">
        <v>17309</v>
      </c>
      <c r="J1142" s="69">
        <v>27.49</v>
      </c>
      <c r="K1142" s="69">
        <f t="shared" si="53"/>
        <v>40547.75</v>
      </c>
      <c r="L1142" s="90">
        <v>1475</v>
      </c>
      <c r="M1142" s="51"/>
      <c r="N1142" s="62" t="s">
        <v>754</v>
      </c>
      <c r="O1142" s="52" t="s">
        <v>755</v>
      </c>
      <c r="P1142" s="52">
        <v>934</v>
      </c>
      <c r="Q1142" s="52"/>
      <c r="R1142" s="52" t="s">
        <v>745</v>
      </c>
      <c r="S1142" s="49" t="s">
        <v>21333</v>
      </c>
      <c r="V1142" s="50" t="s">
        <v>14747</v>
      </c>
      <c r="W1142" s="50" t="s">
        <v>745</v>
      </c>
      <c r="X1142" s="50" t="s">
        <v>14738</v>
      </c>
      <c r="Y1142" s="70" t="s">
        <v>17320</v>
      </c>
      <c r="Z1142" s="53">
        <v>38601</v>
      </c>
    </row>
    <row r="1143" spans="1:26" s="49" customFormat="1" x14ac:dyDescent="0.25">
      <c r="A1143" s="73">
        <v>691010650</v>
      </c>
      <c r="B1143" s="73">
        <f t="shared" si="51"/>
        <v>691010650</v>
      </c>
      <c r="C1143" s="73" t="s">
        <v>9696</v>
      </c>
      <c r="D1143" s="68">
        <v>1</v>
      </c>
      <c r="E1143" s="48">
        <f t="shared" si="52"/>
        <v>5200423</v>
      </c>
      <c r="F1143" s="57" t="s">
        <v>120</v>
      </c>
      <c r="G1143" s="57" t="s">
        <v>738</v>
      </c>
      <c r="H1143" s="51">
        <v>50</v>
      </c>
      <c r="I1143" s="51" t="s">
        <v>17309</v>
      </c>
      <c r="J1143" s="69">
        <v>27.49</v>
      </c>
      <c r="K1143" s="69">
        <f t="shared" si="53"/>
        <v>1374.5</v>
      </c>
      <c r="L1143" s="90">
        <v>50</v>
      </c>
      <c r="M1143" s="51"/>
      <c r="N1143" s="62" t="s">
        <v>756</v>
      </c>
      <c r="O1143" s="52"/>
      <c r="P1143" s="52">
        <v>12</v>
      </c>
      <c r="Q1143" s="52"/>
      <c r="R1143" s="52" t="s">
        <v>747</v>
      </c>
      <c r="S1143" s="49" t="s">
        <v>21334</v>
      </c>
      <c r="V1143" s="50" t="s">
        <v>14747</v>
      </c>
      <c r="W1143" s="50" t="s">
        <v>745</v>
      </c>
      <c r="X1143" s="50" t="s">
        <v>14742</v>
      </c>
      <c r="Y1143" s="70" t="s">
        <v>17320</v>
      </c>
      <c r="Z1143" s="53">
        <v>38701</v>
      </c>
    </row>
    <row r="1144" spans="1:26" s="49" customFormat="1" x14ac:dyDescent="0.25">
      <c r="A1144" s="73">
        <v>691014094</v>
      </c>
      <c r="B1144" s="73">
        <f t="shared" si="51"/>
        <v>691014094</v>
      </c>
      <c r="C1144" s="73" t="s">
        <v>9697</v>
      </c>
      <c r="D1144" s="68">
        <v>1</v>
      </c>
      <c r="E1144" s="48">
        <f t="shared" si="52"/>
        <v>8849218</v>
      </c>
      <c r="F1144" s="57" t="s">
        <v>120</v>
      </c>
      <c r="G1144" s="57" t="s">
        <v>738</v>
      </c>
      <c r="H1144" s="51">
        <v>75</v>
      </c>
      <c r="I1144" s="51" t="s">
        <v>17309</v>
      </c>
      <c r="J1144" s="69">
        <v>27.49</v>
      </c>
      <c r="K1144" s="69">
        <f t="shared" si="53"/>
        <v>2061.75</v>
      </c>
      <c r="L1144" s="90">
        <v>75</v>
      </c>
      <c r="M1144" s="51"/>
      <c r="N1144" s="62" t="s">
        <v>757</v>
      </c>
      <c r="O1144" s="52"/>
      <c r="P1144" s="52">
        <v>67</v>
      </c>
      <c r="Q1144" s="52"/>
      <c r="R1144" s="52" t="s">
        <v>758</v>
      </c>
      <c r="S1144" s="49" t="s">
        <v>21334</v>
      </c>
      <c r="V1144" s="50" t="s">
        <v>14747</v>
      </c>
      <c r="W1144" s="50" t="s">
        <v>745</v>
      </c>
      <c r="X1144" s="50" t="s">
        <v>14742</v>
      </c>
      <c r="Y1144" s="70" t="s">
        <v>17320</v>
      </c>
      <c r="Z1144" s="53">
        <v>38601</v>
      </c>
    </row>
    <row r="1145" spans="1:26" s="49" customFormat="1" x14ac:dyDescent="0.25">
      <c r="A1145" s="73">
        <v>600008886</v>
      </c>
      <c r="B1145" s="73">
        <f t="shared" si="51"/>
        <v>600008886</v>
      </c>
      <c r="C1145" s="73" t="s">
        <v>9740</v>
      </c>
      <c r="D1145" s="68">
        <v>1</v>
      </c>
      <c r="E1145" s="48">
        <f t="shared" si="52"/>
        <v>476919</v>
      </c>
      <c r="F1145" s="57" t="s">
        <v>120</v>
      </c>
      <c r="G1145" s="57" t="s">
        <v>828</v>
      </c>
      <c r="H1145" s="51">
        <v>550</v>
      </c>
      <c r="I1145" s="51" t="s">
        <v>17309</v>
      </c>
      <c r="J1145" s="69">
        <v>27.49</v>
      </c>
      <c r="K1145" s="69">
        <f t="shared" si="53"/>
        <v>15119.5</v>
      </c>
      <c r="L1145" s="90">
        <v>550</v>
      </c>
      <c r="M1145" s="51"/>
      <c r="N1145" s="62" t="s">
        <v>842</v>
      </c>
      <c r="O1145" s="52" t="s">
        <v>843</v>
      </c>
      <c r="P1145" s="52">
        <v>2474</v>
      </c>
      <c r="Q1145" s="52"/>
      <c r="R1145" s="52" t="s">
        <v>839</v>
      </c>
      <c r="S1145" s="49" t="s">
        <v>21333</v>
      </c>
      <c r="V1145" s="50" t="s">
        <v>14747</v>
      </c>
      <c r="W1145" s="50" t="s">
        <v>839</v>
      </c>
      <c r="X1145" s="50" t="s">
        <v>14738</v>
      </c>
      <c r="Y1145" s="70" t="s">
        <v>17320</v>
      </c>
      <c r="Z1145" s="53">
        <v>39002</v>
      </c>
    </row>
    <row r="1146" spans="1:26" s="49" customFormat="1" x14ac:dyDescent="0.25">
      <c r="A1146" s="73">
        <v>600064751</v>
      </c>
      <c r="B1146" s="73">
        <f t="shared" si="51"/>
        <v>600064751</v>
      </c>
      <c r="C1146" s="73" t="s">
        <v>9770</v>
      </c>
      <c r="D1146" s="68">
        <v>1</v>
      </c>
      <c r="E1146" s="48">
        <f t="shared" si="52"/>
        <v>75001250</v>
      </c>
      <c r="F1146" s="57" t="s">
        <v>120</v>
      </c>
      <c r="G1146" s="57" t="s">
        <v>828</v>
      </c>
      <c r="H1146" s="51">
        <v>100</v>
      </c>
      <c r="I1146" s="51" t="s">
        <v>17309</v>
      </c>
      <c r="J1146" s="69">
        <v>27.49</v>
      </c>
      <c r="K1146" s="69">
        <f t="shared" si="53"/>
        <v>2749</v>
      </c>
      <c r="L1146" s="90">
        <v>100</v>
      </c>
      <c r="M1146" s="51"/>
      <c r="N1146" s="62" t="s">
        <v>892</v>
      </c>
      <c r="O1146" s="52"/>
      <c r="P1146" s="52">
        <v>34</v>
      </c>
      <c r="Q1146" s="52"/>
      <c r="R1146" s="52" t="s">
        <v>893</v>
      </c>
      <c r="S1146" s="49" t="s">
        <v>21333</v>
      </c>
      <c r="V1146" s="50" t="s">
        <v>14780</v>
      </c>
      <c r="W1146" s="50" t="s">
        <v>839</v>
      </c>
      <c r="X1146" s="50" t="s">
        <v>14740</v>
      </c>
      <c r="Y1146" s="70" t="s">
        <v>17320</v>
      </c>
      <c r="Z1146" s="53">
        <v>39176</v>
      </c>
    </row>
    <row r="1147" spans="1:26" s="49" customFormat="1" ht="30" x14ac:dyDescent="0.25">
      <c r="A1147" s="73">
        <v>600022650</v>
      </c>
      <c r="B1147" s="73">
        <f t="shared" si="51"/>
        <v>600022650</v>
      </c>
      <c r="C1147" s="73" t="s">
        <v>9741</v>
      </c>
      <c r="D1147" s="68">
        <v>1</v>
      </c>
      <c r="E1147" s="48">
        <f t="shared" si="52"/>
        <v>70842621</v>
      </c>
      <c r="F1147" s="57" t="s">
        <v>120</v>
      </c>
      <c r="G1147" s="57" t="s">
        <v>828</v>
      </c>
      <c r="H1147" s="51">
        <v>50</v>
      </c>
      <c r="I1147" s="51" t="s">
        <v>17309</v>
      </c>
      <c r="J1147" s="69">
        <v>27.49</v>
      </c>
      <c r="K1147" s="69">
        <f t="shared" si="53"/>
        <v>1374.5</v>
      </c>
      <c r="L1147" s="90">
        <v>50</v>
      </c>
      <c r="M1147" s="51"/>
      <c r="N1147" s="62" t="s">
        <v>844</v>
      </c>
      <c r="O1147" s="52"/>
      <c r="P1147" s="52">
        <v>160</v>
      </c>
      <c r="Q1147" s="52"/>
      <c r="R1147" s="52" t="s">
        <v>845</v>
      </c>
      <c r="S1147" s="49" t="s">
        <v>21333</v>
      </c>
      <c r="V1147" s="50" t="s">
        <v>14747</v>
      </c>
      <c r="W1147" s="50" t="s">
        <v>839</v>
      </c>
      <c r="X1147" s="50" t="s">
        <v>14738</v>
      </c>
      <c r="Y1147" s="70" t="s">
        <v>17320</v>
      </c>
      <c r="Z1147" s="53">
        <v>39161</v>
      </c>
    </row>
    <row r="1148" spans="1:26" s="49" customFormat="1" x14ac:dyDescent="0.25">
      <c r="A1148" s="73">
        <v>600022722</v>
      </c>
      <c r="B1148" s="73">
        <f t="shared" si="51"/>
        <v>600022722</v>
      </c>
      <c r="C1148" s="73" t="s">
        <v>9742</v>
      </c>
      <c r="D1148" s="68">
        <v>1</v>
      </c>
      <c r="E1148" s="48">
        <f t="shared" si="52"/>
        <v>60061821</v>
      </c>
      <c r="F1148" s="57" t="s">
        <v>120</v>
      </c>
      <c r="G1148" s="57" t="s">
        <v>828</v>
      </c>
      <c r="H1148" s="51">
        <v>150</v>
      </c>
      <c r="I1148" s="51" t="s">
        <v>17309</v>
      </c>
      <c r="J1148" s="69">
        <v>27.49</v>
      </c>
      <c r="K1148" s="69">
        <f t="shared" si="53"/>
        <v>4123.5</v>
      </c>
      <c r="L1148" s="90">
        <v>150</v>
      </c>
      <c r="M1148" s="51"/>
      <c r="N1148" s="62" t="s">
        <v>846</v>
      </c>
      <c r="O1148" s="52" t="s">
        <v>847</v>
      </c>
      <c r="P1148" s="52">
        <v>925</v>
      </c>
      <c r="Q1148" s="52">
        <v>33</v>
      </c>
      <c r="R1148" s="52" t="s">
        <v>839</v>
      </c>
      <c r="S1148" s="49" t="s">
        <v>21333</v>
      </c>
      <c r="V1148" s="50" t="s">
        <v>14747</v>
      </c>
      <c r="W1148" s="50" t="s">
        <v>839</v>
      </c>
      <c r="X1148" s="50" t="s">
        <v>14738</v>
      </c>
      <c r="Y1148" s="70" t="s">
        <v>17320</v>
      </c>
      <c r="Z1148" s="53">
        <v>39003</v>
      </c>
    </row>
    <row r="1149" spans="1:26" s="49" customFormat="1" x14ac:dyDescent="0.25">
      <c r="A1149" s="73">
        <v>600019624</v>
      </c>
      <c r="B1149" s="73">
        <f t="shared" si="51"/>
        <v>600019624</v>
      </c>
      <c r="C1149" s="73" t="s">
        <v>9743</v>
      </c>
      <c r="D1149" s="68">
        <v>1</v>
      </c>
      <c r="E1149" s="48">
        <f t="shared" si="52"/>
        <v>667391</v>
      </c>
      <c r="F1149" s="57" t="s">
        <v>120</v>
      </c>
      <c r="G1149" s="57" t="s">
        <v>828</v>
      </c>
      <c r="H1149" s="51">
        <v>525</v>
      </c>
      <c r="I1149" s="51" t="s">
        <v>17309</v>
      </c>
      <c r="J1149" s="69">
        <v>27.49</v>
      </c>
      <c r="K1149" s="69">
        <f t="shared" si="53"/>
        <v>14432.25</v>
      </c>
      <c r="L1149" s="90">
        <v>525</v>
      </c>
      <c r="M1149" s="51"/>
      <c r="N1149" s="62" t="s">
        <v>848</v>
      </c>
      <c r="O1149" s="52" t="s">
        <v>849</v>
      </c>
      <c r="P1149" s="52">
        <v>1912</v>
      </c>
      <c r="Q1149" s="52">
        <v>19</v>
      </c>
      <c r="R1149" s="52" t="s">
        <v>839</v>
      </c>
      <c r="S1149" s="49" t="s">
        <v>21333</v>
      </c>
      <c r="V1149" s="50" t="s">
        <v>14747</v>
      </c>
      <c r="W1149" s="50" t="s">
        <v>839</v>
      </c>
      <c r="X1149" s="50" t="s">
        <v>14738</v>
      </c>
      <c r="Y1149" s="70" t="s">
        <v>17320</v>
      </c>
      <c r="Z1149" s="53">
        <v>39002</v>
      </c>
    </row>
    <row r="1150" spans="1:26" s="49" customFormat="1" ht="30" x14ac:dyDescent="0.25">
      <c r="A1150" s="73">
        <v>600020321</v>
      </c>
      <c r="B1150" s="73">
        <f t="shared" si="51"/>
        <v>600020321</v>
      </c>
      <c r="C1150" s="73" t="s">
        <v>9744</v>
      </c>
      <c r="D1150" s="68">
        <v>1</v>
      </c>
      <c r="E1150" s="48">
        <f t="shared" si="52"/>
        <v>60064790</v>
      </c>
      <c r="F1150" s="57" t="s">
        <v>120</v>
      </c>
      <c r="G1150" s="57" t="s">
        <v>828</v>
      </c>
      <c r="H1150" s="51">
        <v>425</v>
      </c>
      <c r="I1150" s="51" t="s">
        <v>17309</v>
      </c>
      <c r="J1150" s="69">
        <v>27.49</v>
      </c>
      <c r="K1150" s="69">
        <f t="shared" si="53"/>
        <v>11683.25</v>
      </c>
      <c r="L1150" s="90">
        <v>425</v>
      </c>
      <c r="M1150" s="51"/>
      <c r="N1150" s="62" t="s">
        <v>850</v>
      </c>
      <c r="O1150" s="52" t="s">
        <v>416</v>
      </c>
      <c r="P1150" s="52">
        <v>1615</v>
      </c>
      <c r="Q1150" s="52"/>
      <c r="R1150" s="52" t="s">
        <v>839</v>
      </c>
      <c r="S1150" s="49" t="s">
        <v>21333</v>
      </c>
      <c r="V1150" s="50" t="s">
        <v>14747</v>
      </c>
      <c r="W1150" s="50" t="s">
        <v>839</v>
      </c>
      <c r="X1150" s="50" t="s">
        <v>14738</v>
      </c>
      <c r="Y1150" s="70" t="s">
        <v>17320</v>
      </c>
      <c r="Z1150" s="53">
        <v>39002</v>
      </c>
    </row>
    <row r="1151" spans="1:26" s="49" customFormat="1" ht="30" x14ac:dyDescent="0.25">
      <c r="A1151" s="73">
        <v>600020339</v>
      </c>
      <c r="B1151" s="73">
        <f t="shared" si="51"/>
        <v>600020339</v>
      </c>
      <c r="C1151" s="73" t="s">
        <v>9745</v>
      </c>
      <c r="D1151" s="68">
        <v>1</v>
      </c>
      <c r="E1151" s="48">
        <f t="shared" si="52"/>
        <v>60064781</v>
      </c>
      <c r="F1151" s="57" t="s">
        <v>120</v>
      </c>
      <c r="G1151" s="57" t="s">
        <v>828</v>
      </c>
      <c r="H1151" s="51">
        <v>425</v>
      </c>
      <c r="I1151" s="51" t="s">
        <v>17309</v>
      </c>
      <c r="J1151" s="69">
        <v>27.49</v>
      </c>
      <c r="K1151" s="69">
        <f t="shared" si="53"/>
        <v>11683.25</v>
      </c>
      <c r="L1151" s="90">
        <v>425</v>
      </c>
      <c r="M1151" s="51"/>
      <c r="N1151" s="62" t="s">
        <v>851</v>
      </c>
      <c r="O1151" s="52" t="s">
        <v>852</v>
      </c>
      <c r="P1151" s="52">
        <v>788</v>
      </c>
      <c r="Q1151" s="52">
        <v>1</v>
      </c>
      <c r="R1151" s="52" t="s">
        <v>839</v>
      </c>
      <c r="S1151" s="49" t="s">
        <v>21333</v>
      </c>
      <c r="V1151" s="50" t="s">
        <v>14747</v>
      </c>
      <c r="W1151" s="50" t="s">
        <v>839</v>
      </c>
      <c r="X1151" s="50" t="s">
        <v>14738</v>
      </c>
      <c r="Y1151" s="70" t="s">
        <v>17320</v>
      </c>
      <c r="Z1151" s="53">
        <v>39002</v>
      </c>
    </row>
    <row r="1152" spans="1:26" s="49" customFormat="1" x14ac:dyDescent="0.25">
      <c r="A1152" s="73">
        <v>691004056</v>
      </c>
      <c r="B1152" s="73">
        <f t="shared" si="51"/>
        <v>691004056</v>
      </c>
      <c r="C1152" s="73" t="s">
        <v>9771</v>
      </c>
      <c r="D1152" s="68">
        <v>1</v>
      </c>
      <c r="E1152" s="48">
        <f t="shared" si="52"/>
        <v>72545526</v>
      </c>
      <c r="F1152" s="57" t="s">
        <v>120</v>
      </c>
      <c r="G1152" s="57" t="s">
        <v>828</v>
      </c>
      <c r="H1152" s="51">
        <v>0</v>
      </c>
      <c r="I1152" s="51" t="s">
        <v>17309</v>
      </c>
      <c r="J1152" s="69">
        <v>27.49</v>
      </c>
      <c r="K1152" s="69">
        <f t="shared" si="53"/>
        <v>0</v>
      </c>
      <c r="L1152" s="90">
        <v>50</v>
      </c>
      <c r="M1152" s="51">
        <v>50</v>
      </c>
      <c r="N1152" s="62" t="s">
        <v>894</v>
      </c>
      <c r="O1152" s="52"/>
      <c r="P1152" s="52">
        <v>128</v>
      </c>
      <c r="Q1152" s="52"/>
      <c r="R1152" s="52" t="s">
        <v>895</v>
      </c>
      <c r="S1152" s="49" t="s">
        <v>21333</v>
      </c>
      <c r="V1152" s="50" t="s">
        <v>14780</v>
      </c>
      <c r="W1152" s="50" t="s">
        <v>839</v>
      </c>
      <c r="X1152" s="50" t="s">
        <v>14740</v>
      </c>
      <c r="Y1152" s="70" t="s">
        <v>17320</v>
      </c>
      <c r="Z1152" s="53">
        <v>39162</v>
      </c>
    </row>
    <row r="1153" spans="1:26" s="49" customFormat="1" ht="30" x14ac:dyDescent="0.25">
      <c r="A1153" s="73">
        <v>600008797</v>
      </c>
      <c r="B1153" s="73">
        <f t="shared" si="51"/>
        <v>600008797</v>
      </c>
      <c r="C1153" s="73" t="s">
        <v>17613</v>
      </c>
      <c r="D1153" s="68">
        <v>1</v>
      </c>
      <c r="E1153" s="48">
        <f t="shared" si="52"/>
        <v>60061863</v>
      </c>
      <c r="F1153" s="57" t="s">
        <v>120</v>
      </c>
      <c r="G1153" s="57" t="s">
        <v>828</v>
      </c>
      <c r="H1153" s="51">
        <v>925</v>
      </c>
      <c r="I1153" s="51" t="s">
        <v>17309</v>
      </c>
      <c r="J1153" s="69">
        <v>27.49</v>
      </c>
      <c r="K1153" s="69">
        <f t="shared" si="53"/>
        <v>25428.25</v>
      </c>
      <c r="L1153" s="90">
        <v>925</v>
      </c>
      <c r="M1153" s="51"/>
      <c r="N1153" s="62" t="s">
        <v>17614</v>
      </c>
      <c r="O1153" s="52" t="s">
        <v>340</v>
      </c>
      <c r="P1153" s="52">
        <v>1670</v>
      </c>
      <c r="Q1153" s="52">
        <v>4</v>
      </c>
      <c r="R1153" s="52" t="s">
        <v>839</v>
      </c>
      <c r="S1153" s="49" t="s">
        <v>21333</v>
      </c>
      <c r="V1153" s="50" t="s">
        <v>14747</v>
      </c>
      <c r="W1153" s="50" t="s">
        <v>839</v>
      </c>
      <c r="X1153" s="50" t="s">
        <v>14738</v>
      </c>
      <c r="Y1153" s="70" t="s">
        <v>17320</v>
      </c>
      <c r="Z1153" s="53">
        <v>39002</v>
      </c>
    </row>
    <row r="1154" spans="1:26" s="49" customFormat="1" ht="30" x14ac:dyDescent="0.25">
      <c r="A1154" s="73">
        <v>600008801</v>
      </c>
      <c r="B1154" s="73">
        <f t="shared" si="51"/>
        <v>600008801</v>
      </c>
      <c r="C1154" s="73" t="s">
        <v>9746</v>
      </c>
      <c r="D1154" s="68">
        <v>1</v>
      </c>
      <c r="E1154" s="48">
        <f t="shared" si="52"/>
        <v>60061812</v>
      </c>
      <c r="F1154" s="57" t="s">
        <v>120</v>
      </c>
      <c r="G1154" s="57" t="s">
        <v>828</v>
      </c>
      <c r="H1154" s="51">
        <v>675</v>
      </c>
      <c r="I1154" s="51" t="s">
        <v>17309</v>
      </c>
      <c r="J1154" s="69">
        <v>27.49</v>
      </c>
      <c r="K1154" s="69">
        <f t="shared" si="53"/>
        <v>18555.75</v>
      </c>
      <c r="L1154" s="90">
        <v>675</v>
      </c>
      <c r="M1154" s="51"/>
      <c r="N1154" s="62" t="s">
        <v>853</v>
      </c>
      <c r="O1154" s="52" t="s">
        <v>854</v>
      </c>
      <c r="P1154" s="52">
        <v>860</v>
      </c>
      <c r="Q1154" s="52">
        <v>25</v>
      </c>
      <c r="R1154" s="52" t="s">
        <v>839</v>
      </c>
      <c r="S1154" s="49" t="s">
        <v>21333</v>
      </c>
      <c r="V1154" s="50" t="s">
        <v>14747</v>
      </c>
      <c r="W1154" s="50" t="s">
        <v>839</v>
      </c>
      <c r="X1154" s="50" t="s">
        <v>14738</v>
      </c>
      <c r="Y1154" s="70" t="s">
        <v>17320</v>
      </c>
      <c r="Z1154" s="53">
        <v>39001</v>
      </c>
    </row>
    <row r="1155" spans="1:26" s="49" customFormat="1" ht="30" x14ac:dyDescent="0.25">
      <c r="A1155" s="73">
        <v>600008827</v>
      </c>
      <c r="B1155" s="73">
        <f t="shared" si="51"/>
        <v>600008827</v>
      </c>
      <c r="C1155" s="73" t="s">
        <v>9747</v>
      </c>
      <c r="D1155" s="68">
        <v>1</v>
      </c>
      <c r="E1155" s="48">
        <f t="shared" si="52"/>
        <v>25158911</v>
      </c>
      <c r="F1155" s="57" t="s">
        <v>120</v>
      </c>
      <c r="G1155" s="57" t="s">
        <v>828</v>
      </c>
      <c r="H1155" s="51">
        <v>100</v>
      </c>
      <c r="I1155" s="51" t="s">
        <v>17309</v>
      </c>
      <c r="J1155" s="69">
        <v>27.49</v>
      </c>
      <c r="K1155" s="69">
        <f t="shared" si="53"/>
        <v>2749</v>
      </c>
      <c r="L1155" s="90">
        <v>100</v>
      </c>
      <c r="M1155" s="51"/>
      <c r="N1155" s="62" t="s">
        <v>855</v>
      </c>
      <c r="O1155" s="52" t="s">
        <v>856</v>
      </c>
      <c r="P1155" s="52">
        <v>2696</v>
      </c>
      <c r="Q1155" s="52"/>
      <c r="R1155" s="52" t="s">
        <v>839</v>
      </c>
      <c r="S1155" s="49" t="s">
        <v>21334</v>
      </c>
      <c r="V1155" s="50" t="s">
        <v>14747</v>
      </c>
      <c r="W1155" s="50" t="s">
        <v>839</v>
      </c>
      <c r="X1155" s="50" t="s">
        <v>14742</v>
      </c>
      <c r="Y1155" s="70" t="s">
        <v>17320</v>
      </c>
      <c r="Z1155" s="53">
        <v>39003</v>
      </c>
    </row>
    <row r="1156" spans="1:26" s="49" customFormat="1" x14ac:dyDescent="0.25">
      <c r="A1156" s="73">
        <v>600008835</v>
      </c>
      <c r="B1156" s="73">
        <f t="shared" ref="B1156:B1219" si="54">A1156/1</f>
        <v>600008835</v>
      </c>
      <c r="C1156" s="73" t="s">
        <v>9748</v>
      </c>
      <c r="D1156" s="68">
        <v>1</v>
      </c>
      <c r="E1156" s="48">
        <f t="shared" ref="E1156:E1219" si="55">C1156/1</f>
        <v>25160184</v>
      </c>
      <c r="F1156" s="57" t="s">
        <v>120</v>
      </c>
      <c r="G1156" s="57" t="s">
        <v>828</v>
      </c>
      <c r="H1156" s="51">
        <v>400</v>
      </c>
      <c r="I1156" s="51" t="s">
        <v>17309</v>
      </c>
      <c r="J1156" s="69">
        <v>27.49</v>
      </c>
      <c r="K1156" s="69">
        <f t="shared" ref="K1156:K1219" si="56">H1156*J1156</f>
        <v>10996</v>
      </c>
      <c r="L1156" s="90">
        <v>400</v>
      </c>
      <c r="M1156" s="51"/>
      <c r="N1156" s="62" t="s">
        <v>857</v>
      </c>
      <c r="O1156" s="52" t="s">
        <v>858</v>
      </c>
      <c r="P1156" s="52">
        <v>2472</v>
      </c>
      <c r="Q1156" s="52"/>
      <c r="R1156" s="52" t="s">
        <v>839</v>
      </c>
      <c r="S1156" s="49" t="s">
        <v>21334</v>
      </c>
      <c r="V1156" s="50" t="s">
        <v>14747</v>
      </c>
      <c r="W1156" s="50" t="s">
        <v>839</v>
      </c>
      <c r="X1156" s="50" t="s">
        <v>14742</v>
      </c>
      <c r="Y1156" s="70" t="s">
        <v>17320</v>
      </c>
      <c r="Z1156" s="53">
        <v>39002</v>
      </c>
    </row>
    <row r="1157" spans="1:26" s="49" customFormat="1" x14ac:dyDescent="0.25">
      <c r="A1157" s="73">
        <v>600008860</v>
      </c>
      <c r="B1157" s="73">
        <f t="shared" si="54"/>
        <v>600008860</v>
      </c>
      <c r="C1157" s="73" t="s">
        <v>9749</v>
      </c>
      <c r="D1157" s="68">
        <v>1</v>
      </c>
      <c r="E1157" s="48">
        <f t="shared" si="55"/>
        <v>60061880</v>
      </c>
      <c r="F1157" s="57" t="s">
        <v>120</v>
      </c>
      <c r="G1157" s="57" t="s">
        <v>828</v>
      </c>
      <c r="H1157" s="51">
        <v>475</v>
      </c>
      <c r="I1157" s="51" t="s">
        <v>17309</v>
      </c>
      <c r="J1157" s="69">
        <v>27.49</v>
      </c>
      <c r="K1157" s="69">
        <f t="shared" si="56"/>
        <v>13057.75</v>
      </c>
      <c r="L1157" s="90">
        <v>475</v>
      </c>
      <c r="M1157" s="51"/>
      <c r="N1157" s="62" t="s">
        <v>859</v>
      </c>
      <c r="O1157" s="52" t="s">
        <v>860</v>
      </c>
      <c r="P1157" s="52">
        <v>203</v>
      </c>
      <c r="Q1157" s="52"/>
      <c r="R1157" s="52" t="s">
        <v>861</v>
      </c>
      <c r="S1157" s="49" t="s">
        <v>21333</v>
      </c>
      <c r="V1157" s="50" t="s">
        <v>14747</v>
      </c>
      <c r="W1157" s="50" t="s">
        <v>839</v>
      </c>
      <c r="X1157" s="50" t="s">
        <v>14738</v>
      </c>
      <c r="Y1157" s="70" t="s">
        <v>17320</v>
      </c>
      <c r="Z1157" s="53">
        <v>39165</v>
      </c>
    </row>
    <row r="1158" spans="1:26" s="49" customFormat="1" x14ac:dyDescent="0.25">
      <c r="A1158" s="73">
        <v>600000524</v>
      </c>
      <c r="B1158" s="73">
        <f t="shared" si="54"/>
        <v>600000524</v>
      </c>
      <c r="C1158" s="73" t="s">
        <v>9750</v>
      </c>
      <c r="D1158" s="68">
        <v>1</v>
      </c>
      <c r="E1158" s="48">
        <f t="shared" si="55"/>
        <v>582573</v>
      </c>
      <c r="F1158" s="57" t="s">
        <v>120</v>
      </c>
      <c r="G1158" s="57" t="s">
        <v>828</v>
      </c>
      <c r="H1158" s="51">
        <v>25</v>
      </c>
      <c r="I1158" s="51" t="s">
        <v>17309</v>
      </c>
      <c r="J1158" s="69">
        <v>27.49</v>
      </c>
      <c r="K1158" s="69">
        <f t="shared" si="56"/>
        <v>687.25</v>
      </c>
      <c r="L1158" s="90">
        <v>25</v>
      </c>
      <c r="M1158" s="51"/>
      <c r="N1158" s="62" t="s">
        <v>862</v>
      </c>
      <c r="O1158" s="52" t="s">
        <v>863</v>
      </c>
      <c r="P1158" s="52">
        <v>1435</v>
      </c>
      <c r="Q1158" s="52">
        <v>3</v>
      </c>
      <c r="R1158" s="52" t="s">
        <v>839</v>
      </c>
      <c r="S1158" s="49" t="s">
        <v>21334</v>
      </c>
      <c r="V1158" s="50" t="s">
        <v>14747</v>
      </c>
      <c r="W1158" s="50" t="s">
        <v>839</v>
      </c>
      <c r="X1158" s="50" t="s">
        <v>14741</v>
      </c>
      <c r="Y1158" s="70" t="s">
        <v>17320</v>
      </c>
      <c r="Z1158" s="53">
        <v>39001</v>
      </c>
    </row>
    <row r="1159" spans="1:26" s="49" customFormat="1" x14ac:dyDescent="0.25">
      <c r="A1159" s="73">
        <v>600001270</v>
      </c>
      <c r="B1159" s="73">
        <f t="shared" si="54"/>
        <v>600001270</v>
      </c>
      <c r="C1159" s="73" t="s">
        <v>9751</v>
      </c>
      <c r="D1159" s="68">
        <v>1</v>
      </c>
      <c r="E1159" s="48">
        <f t="shared" si="55"/>
        <v>65018711</v>
      </c>
      <c r="F1159" s="57" t="s">
        <v>120</v>
      </c>
      <c r="G1159" s="57" t="s">
        <v>828</v>
      </c>
      <c r="H1159" s="51">
        <v>425</v>
      </c>
      <c r="I1159" s="51" t="s">
        <v>17309</v>
      </c>
      <c r="J1159" s="69">
        <v>27.49</v>
      </c>
      <c r="K1159" s="69">
        <f t="shared" si="56"/>
        <v>11683.25</v>
      </c>
      <c r="L1159" s="90">
        <v>425</v>
      </c>
      <c r="M1159" s="51"/>
      <c r="N1159" s="62" t="s">
        <v>864</v>
      </c>
      <c r="O1159" s="52" t="s">
        <v>865</v>
      </c>
      <c r="P1159" s="52">
        <v>199</v>
      </c>
      <c r="Q1159" s="52">
        <v>15</v>
      </c>
      <c r="R1159" s="52" t="s">
        <v>839</v>
      </c>
      <c r="S1159" s="49" t="s">
        <v>21334</v>
      </c>
      <c r="V1159" s="50" t="s">
        <v>14747</v>
      </c>
      <c r="W1159" s="50" t="s">
        <v>839</v>
      </c>
      <c r="X1159" s="50" t="s">
        <v>14742</v>
      </c>
      <c r="Y1159" s="70" t="s">
        <v>17320</v>
      </c>
      <c r="Z1159" s="53">
        <v>39001</v>
      </c>
    </row>
    <row r="1160" spans="1:26" s="49" customFormat="1" x14ac:dyDescent="0.25">
      <c r="A1160" s="73">
        <v>600001288</v>
      </c>
      <c r="B1160" s="73">
        <f t="shared" si="54"/>
        <v>600001288</v>
      </c>
      <c r="C1160" s="73" t="s">
        <v>9752</v>
      </c>
      <c r="D1160" s="68">
        <v>1</v>
      </c>
      <c r="E1160" s="48">
        <f t="shared" si="55"/>
        <v>25159577</v>
      </c>
      <c r="F1160" s="57" t="s">
        <v>120</v>
      </c>
      <c r="G1160" s="57" t="s">
        <v>828</v>
      </c>
      <c r="H1160" s="51">
        <v>250</v>
      </c>
      <c r="I1160" s="51" t="s">
        <v>17309</v>
      </c>
      <c r="J1160" s="69">
        <v>27.49</v>
      </c>
      <c r="K1160" s="69">
        <f t="shared" si="56"/>
        <v>6872.5</v>
      </c>
      <c r="L1160" s="90">
        <v>250</v>
      </c>
      <c r="M1160" s="51"/>
      <c r="N1160" s="62" t="s">
        <v>866</v>
      </c>
      <c r="O1160" s="52" t="s">
        <v>867</v>
      </c>
      <c r="P1160" s="52">
        <v>825</v>
      </c>
      <c r="Q1160" s="52"/>
      <c r="R1160" s="52" t="s">
        <v>839</v>
      </c>
      <c r="S1160" s="49" t="s">
        <v>21334</v>
      </c>
      <c r="V1160" s="50" t="s">
        <v>14747</v>
      </c>
      <c r="W1160" s="50" t="s">
        <v>839</v>
      </c>
      <c r="X1160" s="50" t="s">
        <v>14741</v>
      </c>
      <c r="Y1160" s="70" t="s">
        <v>17320</v>
      </c>
      <c r="Z1160" s="53">
        <v>39002</v>
      </c>
    </row>
    <row r="1161" spans="1:26" s="49" customFormat="1" x14ac:dyDescent="0.25">
      <c r="A1161" s="73">
        <v>600064794</v>
      </c>
      <c r="B1161" s="73">
        <f t="shared" si="54"/>
        <v>600064794</v>
      </c>
      <c r="C1161" s="73" t="s">
        <v>9772</v>
      </c>
      <c r="D1161" s="68">
        <v>1</v>
      </c>
      <c r="E1161" s="48">
        <f t="shared" si="55"/>
        <v>70991723</v>
      </c>
      <c r="F1161" s="57" t="s">
        <v>120</v>
      </c>
      <c r="G1161" s="57" t="s">
        <v>828</v>
      </c>
      <c r="H1161" s="51">
        <v>375</v>
      </c>
      <c r="I1161" s="51" t="s">
        <v>17309</v>
      </c>
      <c r="J1161" s="69">
        <v>27.49</v>
      </c>
      <c r="K1161" s="69">
        <f t="shared" si="56"/>
        <v>10308.75</v>
      </c>
      <c r="L1161" s="90">
        <v>375</v>
      </c>
      <c r="M1161" s="51"/>
      <c r="N1161" s="62" t="s">
        <v>896</v>
      </c>
      <c r="O1161" s="52" t="s">
        <v>60</v>
      </c>
      <c r="P1161" s="52">
        <v>293</v>
      </c>
      <c r="Q1161" s="52"/>
      <c r="R1161" s="52" t="s">
        <v>861</v>
      </c>
      <c r="S1161" s="49" t="s">
        <v>21333</v>
      </c>
      <c r="V1161" s="50" t="s">
        <v>14780</v>
      </c>
      <c r="W1161" s="50" t="s">
        <v>839</v>
      </c>
      <c r="X1161" s="50" t="s">
        <v>14740</v>
      </c>
      <c r="Y1161" s="70" t="s">
        <v>17320</v>
      </c>
      <c r="Z1161" s="53">
        <v>39165</v>
      </c>
    </row>
    <row r="1162" spans="1:26" s="49" customFormat="1" x14ac:dyDescent="0.25">
      <c r="A1162" s="73">
        <v>600064921</v>
      </c>
      <c r="B1162" s="73">
        <f t="shared" si="54"/>
        <v>600064921</v>
      </c>
      <c r="C1162" s="73" t="s">
        <v>9773</v>
      </c>
      <c r="D1162" s="68">
        <v>1</v>
      </c>
      <c r="E1162" s="48">
        <f t="shared" si="55"/>
        <v>70979511</v>
      </c>
      <c r="F1162" s="57" t="s">
        <v>120</v>
      </c>
      <c r="G1162" s="57" t="s">
        <v>828</v>
      </c>
      <c r="H1162" s="51">
        <v>50</v>
      </c>
      <c r="I1162" s="51" t="s">
        <v>17309</v>
      </c>
      <c r="J1162" s="69">
        <v>27.49</v>
      </c>
      <c r="K1162" s="69">
        <f t="shared" si="56"/>
        <v>1374.5</v>
      </c>
      <c r="L1162" s="90">
        <v>50</v>
      </c>
      <c r="M1162" s="51"/>
      <c r="N1162" s="62" t="s">
        <v>897</v>
      </c>
      <c r="O1162" s="52"/>
      <c r="P1162" s="52">
        <v>65</v>
      </c>
      <c r="Q1162" s="52"/>
      <c r="R1162" s="52" t="s">
        <v>898</v>
      </c>
      <c r="S1162" s="49" t="s">
        <v>21333</v>
      </c>
      <c r="V1162" s="50" t="s">
        <v>14780</v>
      </c>
      <c r="W1162" s="50" t="s">
        <v>839</v>
      </c>
      <c r="X1162" s="50" t="s">
        <v>14740</v>
      </c>
      <c r="Y1162" s="70" t="s">
        <v>17320</v>
      </c>
      <c r="Z1162" s="53">
        <v>39117</v>
      </c>
    </row>
    <row r="1163" spans="1:26" s="49" customFormat="1" x14ac:dyDescent="0.25">
      <c r="A1163" s="73">
        <v>600064140</v>
      </c>
      <c r="B1163" s="73">
        <f t="shared" si="54"/>
        <v>600064140</v>
      </c>
      <c r="C1163" s="73" t="s">
        <v>9774</v>
      </c>
      <c r="D1163" s="68">
        <v>1</v>
      </c>
      <c r="E1163" s="48">
        <f t="shared" si="55"/>
        <v>70938326</v>
      </c>
      <c r="F1163" s="57" t="s">
        <v>120</v>
      </c>
      <c r="G1163" s="57" t="s">
        <v>828</v>
      </c>
      <c r="H1163" s="51">
        <v>0</v>
      </c>
      <c r="I1163" s="51" t="s">
        <v>17309</v>
      </c>
      <c r="J1163" s="69">
        <v>27.49</v>
      </c>
      <c r="K1163" s="69">
        <f t="shared" si="56"/>
        <v>0</v>
      </c>
      <c r="L1163" s="90">
        <v>25</v>
      </c>
      <c r="M1163" s="51">
        <v>25</v>
      </c>
      <c r="N1163" s="62" t="s">
        <v>899</v>
      </c>
      <c r="O1163" s="52" t="s">
        <v>900</v>
      </c>
      <c r="P1163" s="52">
        <v>649</v>
      </c>
      <c r="Q1163" s="52">
        <v>13</v>
      </c>
      <c r="R1163" s="52" t="s">
        <v>869</v>
      </c>
      <c r="S1163" s="49" t="s">
        <v>21333</v>
      </c>
      <c r="V1163" s="50" t="s">
        <v>14780</v>
      </c>
      <c r="W1163" s="50" t="s">
        <v>839</v>
      </c>
      <c r="X1163" s="50" t="s">
        <v>14740</v>
      </c>
      <c r="Y1163" s="70" t="s">
        <v>17320</v>
      </c>
      <c r="Z1163" s="53">
        <v>39102</v>
      </c>
    </row>
    <row r="1164" spans="1:26" s="49" customFormat="1" x14ac:dyDescent="0.25">
      <c r="A1164" s="73">
        <v>600064221</v>
      </c>
      <c r="B1164" s="73">
        <f t="shared" si="54"/>
        <v>600064221</v>
      </c>
      <c r="C1164" s="73" t="s">
        <v>9775</v>
      </c>
      <c r="D1164" s="68">
        <v>1</v>
      </c>
      <c r="E1164" s="48">
        <f t="shared" si="55"/>
        <v>70991839</v>
      </c>
      <c r="F1164" s="57" t="s">
        <v>120</v>
      </c>
      <c r="G1164" s="57" t="s">
        <v>828</v>
      </c>
      <c r="H1164" s="51">
        <v>0</v>
      </c>
      <c r="I1164" s="51" t="s">
        <v>17309</v>
      </c>
      <c r="J1164" s="69">
        <v>27.49</v>
      </c>
      <c r="K1164" s="69">
        <f t="shared" si="56"/>
        <v>0</v>
      </c>
      <c r="L1164" s="90">
        <v>75</v>
      </c>
      <c r="M1164" s="51">
        <v>75</v>
      </c>
      <c r="N1164" s="62" t="s">
        <v>901</v>
      </c>
      <c r="O1164" s="52" t="s">
        <v>902</v>
      </c>
      <c r="P1164" s="52">
        <v>859</v>
      </c>
      <c r="Q1164" s="52"/>
      <c r="R1164" s="52" t="s">
        <v>861</v>
      </c>
      <c r="S1164" s="49" t="s">
        <v>21333</v>
      </c>
      <c r="V1164" s="50" t="s">
        <v>14780</v>
      </c>
      <c r="W1164" s="50" t="s">
        <v>839</v>
      </c>
      <c r="X1164" s="50" t="s">
        <v>14740</v>
      </c>
      <c r="Y1164" s="70" t="s">
        <v>17320</v>
      </c>
      <c r="Z1164" s="53">
        <v>39165</v>
      </c>
    </row>
    <row r="1165" spans="1:26" s="49" customFormat="1" x14ac:dyDescent="0.25">
      <c r="A1165" s="73">
        <v>600064271</v>
      </c>
      <c r="B1165" s="73">
        <f t="shared" si="54"/>
        <v>600064271</v>
      </c>
      <c r="C1165" s="73" t="s">
        <v>9776</v>
      </c>
      <c r="D1165" s="68">
        <v>1</v>
      </c>
      <c r="E1165" s="48">
        <f t="shared" si="55"/>
        <v>70938296</v>
      </c>
      <c r="F1165" s="57" t="s">
        <v>120</v>
      </c>
      <c r="G1165" s="57" t="s">
        <v>828</v>
      </c>
      <c r="H1165" s="51">
        <v>0</v>
      </c>
      <c r="I1165" s="51" t="s">
        <v>17309</v>
      </c>
      <c r="J1165" s="69">
        <v>27.49</v>
      </c>
      <c r="K1165" s="69">
        <f t="shared" si="56"/>
        <v>0</v>
      </c>
      <c r="L1165" s="90">
        <v>25</v>
      </c>
      <c r="M1165" s="51">
        <v>25</v>
      </c>
      <c r="N1165" s="62" t="s">
        <v>903</v>
      </c>
      <c r="O1165" s="52" t="s">
        <v>904</v>
      </c>
      <c r="P1165" s="52">
        <v>1037</v>
      </c>
      <c r="Q1165" s="52"/>
      <c r="R1165" s="52" t="s">
        <v>869</v>
      </c>
      <c r="S1165" s="49" t="s">
        <v>21333</v>
      </c>
      <c r="V1165" s="50" t="s">
        <v>14780</v>
      </c>
      <c r="W1165" s="50" t="s">
        <v>839</v>
      </c>
      <c r="X1165" s="50" t="s">
        <v>14740</v>
      </c>
      <c r="Y1165" s="70" t="s">
        <v>17320</v>
      </c>
      <c r="Z1165" s="53">
        <v>39101</v>
      </c>
    </row>
    <row r="1166" spans="1:26" s="49" customFormat="1" x14ac:dyDescent="0.25">
      <c r="A1166" s="73">
        <v>600064468</v>
      </c>
      <c r="B1166" s="73">
        <f t="shared" si="54"/>
        <v>600064468</v>
      </c>
      <c r="C1166" s="73" t="s">
        <v>17615</v>
      </c>
      <c r="D1166" s="68">
        <v>1</v>
      </c>
      <c r="E1166" s="48">
        <f t="shared" si="55"/>
        <v>75000288</v>
      </c>
      <c r="F1166" s="57" t="s">
        <v>120</v>
      </c>
      <c r="G1166" s="57" t="s">
        <v>828</v>
      </c>
      <c r="H1166" s="51">
        <v>0</v>
      </c>
      <c r="I1166" s="51" t="s">
        <v>17309</v>
      </c>
      <c r="J1166" s="69">
        <v>27.49</v>
      </c>
      <c r="K1166" s="69">
        <f t="shared" si="56"/>
        <v>0</v>
      </c>
      <c r="L1166" s="90">
        <v>25</v>
      </c>
      <c r="M1166" s="51">
        <v>25</v>
      </c>
      <c r="N1166" s="62" t="s">
        <v>17616</v>
      </c>
      <c r="O1166" s="52" t="s">
        <v>17617</v>
      </c>
      <c r="P1166" s="52">
        <v>282</v>
      </c>
      <c r="Q1166" s="52"/>
      <c r="R1166" s="52" t="s">
        <v>905</v>
      </c>
      <c r="S1166" s="49" t="s">
        <v>21333</v>
      </c>
      <c r="V1166" s="50" t="s">
        <v>14780</v>
      </c>
      <c r="W1166" s="50" t="s">
        <v>839</v>
      </c>
      <c r="X1166" s="50" t="s">
        <v>14740</v>
      </c>
      <c r="Y1166" s="70" t="s">
        <v>17320</v>
      </c>
      <c r="Z1166" s="53">
        <v>39155</v>
      </c>
    </row>
    <row r="1167" spans="1:26" s="49" customFormat="1" x14ac:dyDescent="0.25">
      <c r="A1167" s="73">
        <v>600064506</v>
      </c>
      <c r="B1167" s="73">
        <f t="shared" si="54"/>
        <v>600064506</v>
      </c>
      <c r="C1167" s="73" t="s">
        <v>9777</v>
      </c>
      <c r="D1167" s="68">
        <v>1</v>
      </c>
      <c r="E1167" s="48">
        <f t="shared" si="55"/>
        <v>70982775</v>
      </c>
      <c r="F1167" s="57" t="s">
        <v>120</v>
      </c>
      <c r="G1167" s="57" t="s">
        <v>828</v>
      </c>
      <c r="H1167" s="51">
        <v>50</v>
      </c>
      <c r="I1167" s="51" t="s">
        <v>17309</v>
      </c>
      <c r="J1167" s="69">
        <v>27.49</v>
      </c>
      <c r="K1167" s="69">
        <f t="shared" si="56"/>
        <v>1374.5</v>
      </c>
      <c r="L1167" s="90">
        <v>50</v>
      </c>
      <c r="M1167" s="51"/>
      <c r="N1167" s="62" t="s">
        <v>906</v>
      </c>
      <c r="O1167" s="52" t="s">
        <v>907</v>
      </c>
      <c r="P1167" s="52">
        <v>515</v>
      </c>
      <c r="Q1167" s="52"/>
      <c r="R1167" s="52" t="s">
        <v>908</v>
      </c>
      <c r="S1167" s="49" t="s">
        <v>21333</v>
      </c>
      <c r="V1167" s="50" t="s">
        <v>14780</v>
      </c>
      <c r="W1167" s="50" t="s">
        <v>839</v>
      </c>
      <c r="X1167" s="50" t="s">
        <v>14740</v>
      </c>
      <c r="Y1167" s="70" t="s">
        <v>17320</v>
      </c>
      <c r="Z1167" s="53">
        <v>39111</v>
      </c>
    </row>
    <row r="1168" spans="1:26" s="49" customFormat="1" x14ac:dyDescent="0.25">
      <c r="A1168" s="73">
        <v>600064620</v>
      </c>
      <c r="B1168" s="73">
        <f t="shared" si="54"/>
        <v>600064620</v>
      </c>
      <c r="C1168" s="73" t="s">
        <v>9778</v>
      </c>
      <c r="D1168" s="68">
        <v>1</v>
      </c>
      <c r="E1168" s="48">
        <f t="shared" si="55"/>
        <v>582859</v>
      </c>
      <c r="F1168" s="57" t="s">
        <v>120</v>
      </c>
      <c r="G1168" s="57" t="s">
        <v>828</v>
      </c>
      <c r="H1168" s="51">
        <v>1525</v>
      </c>
      <c r="I1168" s="51" t="s">
        <v>17309</v>
      </c>
      <c r="J1168" s="69">
        <v>27.49</v>
      </c>
      <c r="K1168" s="69">
        <f t="shared" si="56"/>
        <v>41922.25</v>
      </c>
      <c r="L1168" s="90">
        <v>1525</v>
      </c>
      <c r="M1168" s="51"/>
      <c r="N1168" s="62" t="s">
        <v>909</v>
      </c>
      <c r="O1168" s="52" t="s">
        <v>856</v>
      </c>
      <c r="P1168" s="52">
        <v>2696</v>
      </c>
      <c r="Q1168" s="52"/>
      <c r="R1168" s="52" t="s">
        <v>839</v>
      </c>
      <c r="S1168" s="49" t="s">
        <v>21333</v>
      </c>
      <c r="V1168" s="50" t="s">
        <v>14780</v>
      </c>
      <c r="W1168" s="50" t="s">
        <v>839</v>
      </c>
      <c r="X1168" s="50" t="s">
        <v>14740</v>
      </c>
      <c r="Y1168" s="70" t="s">
        <v>17320</v>
      </c>
      <c r="Z1168" s="53">
        <v>39003</v>
      </c>
    </row>
    <row r="1169" spans="1:26" s="49" customFormat="1" x14ac:dyDescent="0.25">
      <c r="A1169" s="73">
        <v>600064514</v>
      </c>
      <c r="B1169" s="73">
        <f t="shared" si="54"/>
        <v>600064514</v>
      </c>
      <c r="C1169" s="73" t="s">
        <v>9779</v>
      </c>
      <c r="D1169" s="68">
        <v>1</v>
      </c>
      <c r="E1169" s="48">
        <f t="shared" si="55"/>
        <v>70887489</v>
      </c>
      <c r="F1169" s="57" t="s">
        <v>120</v>
      </c>
      <c r="G1169" s="57" t="s">
        <v>828</v>
      </c>
      <c r="H1169" s="51">
        <v>375</v>
      </c>
      <c r="I1169" s="51" t="s">
        <v>17309</v>
      </c>
      <c r="J1169" s="69">
        <v>27.49</v>
      </c>
      <c r="K1169" s="69">
        <f t="shared" si="56"/>
        <v>10308.75</v>
      </c>
      <c r="L1169" s="90">
        <v>375</v>
      </c>
      <c r="M1169" s="51"/>
      <c r="N1169" s="62" t="s">
        <v>910</v>
      </c>
      <c r="O1169" s="52" t="s">
        <v>99</v>
      </c>
      <c r="P1169" s="52">
        <v>93</v>
      </c>
      <c r="Q1169" s="52"/>
      <c r="R1169" s="52" t="s">
        <v>911</v>
      </c>
      <c r="S1169" s="49" t="s">
        <v>21333</v>
      </c>
      <c r="V1169" s="50" t="s">
        <v>14780</v>
      </c>
      <c r="W1169" s="50" t="s">
        <v>839</v>
      </c>
      <c r="X1169" s="50" t="s">
        <v>14740</v>
      </c>
      <c r="Y1169" s="70" t="s">
        <v>17320</v>
      </c>
      <c r="Z1169" s="53">
        <v>39133</v>
      </c>
    </row>
    <row r="1170" spans="1:26" s="49" customFormat="1" ht="30" x14ac:dyDescent="0.25">
      <c r="A1170" s="73">
        <v>600064522</v>
      </c>
      <c r="B1170" s="73">
        <f t="shared" si="54"/>
        <v>600064522</v>
      </c>
      <c r="C1170" s="73" t="s">
        <v>9780</v>
      </c>
      <c r="D1170" s="68">
        <v>1</v>
      </c>
      <c r="E1170" s="48">
        <f t="shared" si="55"/>
        <v>582590</v>
      </c>
      <c r="F1170" s="57" t="s">
        <v>120</v>
      </c>
      <c r="G1170" s="57" t="s">
        <v>828</v>
      </c>
      <c r="H1170" s="51">
        <v>700</v>
      </c>
      <c r="I1170" s="51" t="s">
        <v>17309</v>
      </c>
      <c r="J1170" s="69">
        <v>27.49</v>
      </c>
      <c r="K1170" s="69">
        <f t="shared" si="56"/>
        <v>19243</v>
      </c>
      <c r="L1170" s="90">
        <v>700</v>
      </c>
      <c r="M1170" s="51"/>
      <c r="N1170" s="62" t="s">
        <v>912</v>
      </c>
      <c r="O1170" s="52" t="s">
        <v>913</v>
      </c>
      <c r="P1170" s="52">
        <v>45</v>
      </c>
      <c r="Q1170" s="52">
        <v>6</v>
      </c>
      <c r="R1170" s="52" t="s">
        <v>839</v>
      </c>
      <c r="S1170" s="49" t="s">
        <v>21333</v>
      </c>
      <c r="V1170" s="50" t="s">
        <v>14780</v>
      </c>
      <c r="W1170" s="50" t="s">
        <v>839</v>
      </c>
      <c r="X1170" s="50" t="s">
        <v>14740</v>
      </c>
      <c r="Y1170" s="70" t="s">
        <v>17320</v>
      </c>
      <c r="Z1170" s="53">
        <v>39001</v>
      </c>
    </row>
    <row r="1171" spans="1:26" s="49" customFormat="1" x14ac:dyDescent="0.25">
      <c r="A1171" s="73">
        <v>600064549</v>
      </c>
      <c r="B1171" s="73">
        <f t="shared" si="54"/>
        <v>600064549</v>
      </c>
      <c r="C1171" s="73" t="s">
        <v>9781</v>
      </c>
      <c r="D1171" s="68">
        <v>1</v>
      </c>
      <c r="E1171" s="48">
        <f t="shared" si="55"/>
        <v>582620</v>
      </c>
      <c r="F1171" s="57" t="s">
        <v>120</v>
      </c>
      <c r="G1171" s="57" t="s">
        <v>828</v>
      </c>
      <c r="H1171" s="51">
        <v>750</v>
      </c>
      <c r="I1171" s="51" t="s">
        <v>17309</v>
      </c>
      <c r="J1171" s="69">
        <v>27.49</v>
      </c>
      <c r="K1171" s="69">
        <f t="shared" si="56"/>
        <v>20617.5</v>
      </c>
      <c r="L1171" s="90">
        <v>750</v>
      </c>
      <c r="M1171" s="51"/>
      <c r="N1171" s="62" t="s">
        <v>914</v>
      </c>
      <c r="O1171" s="52" t="s">
        <v>915</v>
      </c>
      <c r="P1171" s="52">
        <v>628</v>
      </c>
      <c r="Q1171" s="52">
        <v>12</v>
      </c>
      <c r="R1171" s="52" t="s">
        <v>869</v>
      </c>
      <c r="S1171" s="49" t="s">
        <v>21333</v>
      </c>
      <c r="V1171" s="50" t="s">
        <v>14780</v>
      </c>
      <c r="W1171" s="50" t="s">
        <v>839</v>
      </c>
      <c r="X1171" s="50" t="s">
        <v>14740</v>
      </c>
      <c r="Y1171" s="70" t="s">
        <v>17320</v>
      </c>
      <c r="Z1171" s="53">
        <v>39102</v>
      </c>
    </row>
    <row r="1172" spans="1:26" s="49" customFormat="1" x14ac:dyDescent="0.25">
      <c r="A1172" s="73">
        <v>600064557</v>
      </c>
      <c r="B1172" s="73">
        <f t="shared" si="54"/>
        <v>600064557</v>
      </c>
      <c r="C1172" s="73" t="s">
        <v>9782</v>
      </c>
      <c r="D1172" s="68">
        <v>1</v>
      </c>
      <c r="E1172" s="48">
        <f t="shared" si="55"/>
        <v>582671</v>
      </c>
      <c r="F1172" s="57" t="s">
        <v>120</v>
      </c>
      <c r="G1172" s="57" t="s">
        <v>828</v>
      </c>
      <c r="H1172" s="51">
        <v>700</v>
      </c>
      <c r="I1172" s="51" t="s">
        <v>17309</v>
      </c>
      <c r="J1172" s="69">
        <v>27.49</v>
      </c>
      <c r="K1172" s="69">
        <f t="shared" si="56"/>
        <v>19243</v>
      </c>
      <c r="L1172" s="90">
        <v>700</v>
      </c>
      <c r="M1172" s="51"/>
      <c r="N1172" s="62" t="s">
        <v>916</v>
      </c>
      <c r="O1172" s="52" t="s">
        <v>917</v>
      </c>
      <c r="P1172" s="52">
        <v>16</v>
      </c>
      <c r="Q1172" s="52"/>
      <c r="R1172" s="52" t="s">
        <v>905</v>
      </c>
      <c r="S1172" s="49" t="s">
        <v>21333</v>
      </c>
      <c r="V1172" s="50" t="s">
        <v>14780</v>
      </c>
      <c r="W1172" s="50" t="s">
        <v>839</v>
      </c>
      <c r="X1172" s="50" t="s">
        <v>14740</v>
      </c>
      <c r="Y1172" s="70" t="s">
        <v>17320</v>
      </c>
      <c r="Z1172" s="53">
        <v>39155</v>
      </c>
    </row>
    <row r="1173" spans="1:26" s="49" customFormat="1" x14ac:dyDescent="0.25">
      <c r="A1173" s="73">
        <v>600064590</v>
      </c>
      <c r="B1173" s="73">
        <f t="shared" si="54"/>
        <v>600064590</v>
      </c>
      <c r="C1173" s="73" t="s">
        <v>9783</v>
      </c>
      <c r="D1173" s="68">
        <v>1</v>
      </c>
      <c r="E1173" s="48">
        <f t="shared" si="55"/>
        <v>582727</v>
      </c>
      <c r="F1173" s="57" t="s">
        <v>120</v>
      </c>
      <c r="G1173" s="57" t="s">
        <v>828</v>
      </c>
      <c r="H1173" s="51">
        <v>800</v>
      </c>
      <c r="I1173" s="51" t="s">
        <v>17309</v>
      </c>
      <c r="J1173" s="69">
        <v>27.49</v>
      </c>
      <c r="K1173" s="69">
        <f t="shared" si="56"/>
        <v>21992</v>
      </c>
      <c r="L1173" s="90">
        <v>800</v>
      </c>
      <c r="M1173" s="51"/>
      <c r="N1173" s="62" t="s">
        <v>918</v>
      </c>
      <c r="O1173" s="52" t="s">
        <v>907</v>
      </c>
      <c r="P1173" s="52">
        <v>65</v>
      </c>
      <c r="Q1173" s="52"/>
      <c r="R1173" s="52" t="s">
        <v>908</v>
      </c>
      <c r="S1173" s="49" t="s">
        <v>21333</v>
      </c>
      <c r="V1173" s="50" t="s">
        <v>14780</v>
      </c>
      <c r="W1173" s="50" t="s">
        <v>839</v>
      </c>
      <c r="X1173" s="50" t="s">
        <v>14740</v>
      </c>
      <c r="Y1173" s="70" t="s">
        <v>17320</v>
      </c>
      <c r="Z1173" s="53">
        <v>39111</v>
      </c>
    </row>
    <row r="1174" spans="1:26" s="49" customFormat="1" x14ac:dyDescent="0.25">
      <c r="A1174" s="73">
        <v>600064611</v>
      </c>
      <c r="B1174" s="73">
        <f t="shared" si="54"/>
        <v>600064611</v>
      </c>
      <c r="C1174" s="73" t="s">
        <v>9784</v>
      </c>
      <c r="D1174" s="68">
        <v>1</v>
      </c>
      <c r="E1174" s="48">
        <f t="shared" si="55"/>
        <v>70890773</v>
      </c>
      <c r="F1174" s="57" t="s">
        <v>120</v>
      </c>
      <c r="G1174" s="57" t="s">
        <v>828</v>
      </c>
      <c r="H1174" s="51">
        <v>325</v>
      </c>
      <c r="I1174" s="51" t="s">
        <v>17309</v>
      </c>
      <c r="J1174" s="69">
        <v>27.49</v>
      </c>
      <c r="K1174" s="69">
        <f t="shared" si="56"/>
        <v>8934.25</v>
      </c>
      <c r="L1174" s="90">
        <v>325</v>
      </c>
      <c r="M1174" s="51"/>
      <c r="N1174" s="62" t="s">
        <v>919</v>
      </c>
      <c r="O1174" s="52"/>
      <c r="P1174" s="52">
        <v>165</v>
      </c>
      <c r="Q1174" s="52"/>
      <c r="R1174" s="52" t="s">
        <v>845</v>
      </c>
      <c r="S1174" s="49" t="s">
        <v>21333</v>
      </c>
      <c r="V1174" s="50" t="s">
        <v>14780</v>
      </c>
      <c r="W1174" s="50" t="s">
        <v>839</v>
      </c>
      <c r="X1174" s="50" t="s">
        <v>14740</v>
      </c>
      <c r="Y1174" s="70" t="s">
        <v>17320</v>
      </c>
      <c r="Z1174" s="53">
        <v>39161</v>
      </c>
    </row>
    <row r="1175" spans="1:26" s="49" customFormat="1" x14ac:dyDescent="0.25">
      <c r="A1175" s="73">
        <v>600064638</v>
      </c>
      <c r="B1175" s="73">
        <f t="shared" si="54"/>
        <v>600064638</v>
      </c>
      <c r="C1175" s="73" t="s">
        <v>9785</v>
      </c>
      <c r="D1175" s="68">
        <v>1</v>
      </c>
      <c r="E1175" s="48">
        <f t="shared" si="55"/>
        <v>47268034</v>
      </c>
      <c r="F1175" s="57" t="s">
        <v>120</v>
      </c>
      <c r="G1175" s="57" t="s">
        <v>828</v>
      </c>
      <c r="H1175" s="51">
        <v>275</v>
      </c>
      <c r="I1175" s="51" t="s">
        <v>17309</v>
      </c>
      <c r="J1175" s="69">
        <v>27.49</v>
      </c>
      <c r="K1175" s="69">
        <f t="shared" si="56"/>
        <v>7559.75</v>
      </c>
      <c r="L1175" s="90">
        <v>275</v>
      </c>
      <c r="M1175" s="51"/>
      <c r="N1175" s="62" t="s">
        <v>920</v>
      </c>
      <c r="O1175" s="52"/>
      <c r="P1175" s="52">
        <v>3</v>
      </c>
      <c r="Q1175" s="52"/>
      <c r="R1175" s="52" t="s">
        <v>921</v>
      </c>
      <c r="S1175" s="49" t="s">
        <v>21333</v>
      </c>
      <c r="V1175" s="50" t="s">
        <v>14780</v>
      </c>
      <c r="W1175" s="50" t="s">
        <v>839</v>
      </c>
      <c r="X1175" s="50" t="s">
        <v>14740</v>
      </c>
      <c r="Y1175" s="70" t="s">
        <v>17320</v>
      </c>
      <c r="Z1175" s="53">
        <v>39118</v>
      </c>
    </row>
    <row r="1176" spans="1:26" s="49" customFormat="1" x14ac:dyDescent="0.25">
      <c r="A1176" s="73">
        <v>600064646</v>
      </c>
      <c r="B1176" s="73">
        <f t="shared" si="54"/>
        <v>600064646</v>
      </c>
      <c r="C1176" s="73" t="s">
        <v>9786</v>
      </c>
      <c r="D1176" s="68">
        <v>1</v>
      </c>
      <c r="E1176" s="48">
        <f t="shared" si="55"/>
        <v>60062011</v>
      </c>
      <c r="F1176" s="57" t="s">
        <v>120</v>
      </c>
      <c r="G1176" s="57" t="s">
        <v>828</v>
      </c>
      <c r="H1176" s="51">
        <v>200</v>
      </c>
      <c r="I1176" s="51" t="s">
        <v>17309</v>
      </c>
      <c r="J1176" s="69">
        <v>27.49</v>
      </c>
      <c r="K1176" s="69">
        <f t="shared" si="56"/>
        <v>5498</v>
      </c>
      <c r="L1176" s="90">
        <v>200</v>
      </c>
      <c r="M1176" s="51"/>
      <c r="N1176" s="62" t="s">
        <v>922</v>
      </c>
      <c r="O1176" s="52"/>
      <c r="P1176" s="52">
        <v>64</v>
      </c>
      <c r="Q1176" s="52"/>
      <c r="R1176" s="52" t="s">
        <v>923</v>
      </c>
      <c r="S1176" s="49" t="s">
        <v>21333</v>
      </c>
      <c r="V1176" s="50" t="s">
        <v>14780</v>
      </c>
      <c r="W1176" s="50" t="s">
        <v>839</v>
      </c>
      <c r="X1176" s="50" t="s">
        <v>14740</v>
      </c>
      <c r="Y1176" s="70" t="s">
        <v>17320</v>
      </c>
      <c r="Z1176" s="53">
        <v>39172</v>
      </c>
    </row>
    <row r="1177" spans="1:26" s="49" customFormat="1" x14ac:dyDescent="0.25">
      <c r="A1177" s="73">
        <v>600064662</v>
      </c>
      <c r="B1177" s="73">
        <f t="shared" si="54"/>
        <v>600064662</v>
      </c>
      <c r="C1177" s="73" t="s">
        <v>9787</v>
      </c>
      <c r="D1177" s="68">
        <v>1</v>
      </c>
      <c r="E1177" s="48">
        <f t="shared" si="55"/>
        <v>71010726</v>
      </c>
      <c r="F1177" s="57" t="s">
        <v>120</v>
      </c>
      <c r="G1177" s="57" t="s">
        <v>828</v>
      </c>
      <c r="H1177" s="51">
        <v>50</v>
      </c>
      <c r="I1177" s="51" t="s">
        <v>17309</v>
      </c>
      <c r="J1177" s="69">
        <v>27.49</v>
      </c>
      <c r="K1177" s="69">
        <f t="shared" si="56"/>
        <v>1374.5</v>
      </c>
      <c r="L1177" s="90">
        <v>50</v>
      </c>
      <c r="M1177" s="51"/>
      <c r="N1177" s="62" t="s">
        <v>924</v>
      </c>
      <c r="O1177" s="52" t="s">
        <v>675</v>
      </c>
      <c r="P1177" s="52">
        <v>141</v>
      </c>
      <c r="Q1177" s="52"/>
      <c r="R1177" s="52" t="s">
        <v>925</v>
      </c>
      <c r="S1177" s="49" t="s">
        <v>21333</v>
      </c>
      <c r="V1177" s="50" t="s">
        <v>14780</v>
      </c>
      <c r="W1177" s="50" t="s">
        <v>839</v>
      </c>
      <c r="X1177" s="50" t="s">
        <v>14740</v>
      </c>
      <c r="Y1177" s="70" t="s">
        <v>17320</v>
      </c>
      <c r="Z1177" s="53">
        <v>39852</v>
      </c>
    </row>
    <row r="1178" spans="1:26" s="49" customFormat="1" x14ac:dyDescent="0.25">
      <c r="A1178" s="73">
        <v>600064671</v>
      </c>
      <c r="B1178" s="73">
        <f t="shared" si="54"/>
        <v>600064671</v>
      </c>
      <c r="C1178" s="73" t="s">
        <v>9788</v>
      </c>
      <c r="D1178" s="68">
        <v>1</v>
      </c>
      <c r="E1178" s="48">
        <f t="shared" si="55"/>
        <v>70991766</v>
      </c>
      <c r="F1178" s="57" t="s">
        <v>120</v>
      </c>
      <c r="G1178" s="57" t="s">
        <v>828</v>
      </c>
      <c r="H1178" s="51">
        <v>475</v>
      </c>
      <c r="I1178" s="51" t="s">
        <v>17309</v>
      </c>
      <c r="J1178" s="69">
        <v>27.49</v>
      </c>
      <c r="K1178" s="69">
        <f t="shared" si="56"/>
        <v>13057.75</v>
      </c>
      <c r="L1178" s="90">
        <v>475</v>
      </c>
      <c r="M1178" s="51"/>
      <c r="N1178" s="62" t="s">
        <v>926</v>
      </c>
      <c r="O1178" s="52" t="s">
        <v>927</v>
      </c>
      <c r="P1178" s="52">
        <v>164</v>
      </c>
      <c r="Q1178" s="52"/>
      <c r="R1178" s="52" t="s">
        <v>861</v>
      </c>
      <c r="S1178" s="49" t="s">
        <v>21333</v>
      </c>
      <c r="V1178" s="50" t="s">
        <v>14780</v>
      </c>
      <c r="W1178" s="50" t="s">
        <v>839</v>
      </c>
      <c r="X1178" s="50" t="s">
        <v>14740</v>
      </c>
      <c r="Y1178" s="70" t="s">
        <v>17320</v>
      </c>
      <c r="Z1178" s="53">
        <v>39165</v>
      </c>
    </row>
    <row r="1179" spans="1:26" s="49" customFormat="1" x14ac:dyDescent="0.25">
      <c r="A1179" s="73">
        <v>600064743</v>
      </c>
      <c r="B1179" s="73">
        <f t="shared" si="54"/>
        <v>600064743</v>
      </c>
      <c r="C1179" s="73" t="s">
        <v>9789</v>
      </c>
      <c r="D1179" s="68">
        <v>1</v>
      </c>
      <c r="E1179" s="48">
        <f t="shared" si="55"/>
        <v>70938300</v>
      </c>
      <c r="F1179" s="57" t="s">
        <v>120</v>
      </c>
      <c r="G1179" s="57" t="s">
        <v>828</v>
      </c>
      <c r="H1179" s="51">
        <v>250</v>
      </c>
      <c r="I1179" s="51" t="s">
        <v>17309</v>
      </c>
      <c r="J1179" s="69">
        <v>27.49</v>
      </c>
      <c r="K1179" s="69">
        <f t="shared" si="56"/>
        <v>6872.5</v>
      </c>
      <c r="L1179" s="90">
        <v>250</v>
      </c>
      <c r="M1179" s="51"/>
      <c r="N1179" s="62" t="s">
        <v>928</v>
      </c>
      <c r="O1179" s="52" t="s">
        <v>29</v>
      </c>
      <c r="P1179" s="52">
        <v>111</v>
      </c>
      <c r="Q1179" s="52"/>
      <c r="R1179" s="52" t="s">
        <v>869</v>
      </c>
      <c r="S1179" s="49" t="s">
        <v>21333</v>
      </c>
      <c r="V1179" s="50" t="s">
        <v>14780</v>
      </c>
      <c r="W1179" s="50" t="s">
        <v>839</v>
      </c>
      <c r="X1179" s="50" t="s">
        <v>14740</v>
      </c>
      <c r="Y1179" s="70" t="s">
        <v>17320</v>
      </c>
      <c r="Z1179" s="53">
        <v>39101</v>
      </c>
    </row>
    <row r="1180" spans="1:26" s="49" customFormat="1" x14ac:dyDescent="0.25">
      <c r="A1180" s="73">
        <v>600064824</v>
      </c>
      <c r="B1180" s="73">
        <f t="shared" si="54"/>
        <v>600064824</v>
      </c>
      <c r="C1180" s="73" t="s">
        <v>9790</v>
      </c>
      <c r="D1180" s="68">
        <v>1</v>
      </c>
      <c r="E1180" s="48">
        <f t="shared" si="55"/>
        <v>75000601</v>
      </c>
      <c r="F1180" s="57" t="s">
        <v>120</v>
      </c>
      <c r="G1180" s="57" t="s">
        <v>828</v>
      </c>
      <c r="H1180" s="51">
        <v>450</v>
      </c>
      <c r="I1180" s="51" t="s">
        <v>17309</v>
      </c>
      <c r="J1180" s="69">
        <v>27.49</v>
      </c>
      <c r="K1180" s="69">
        <f t="shared" si="56"/>
        <v>12370.5</v>
      </c>
      <c r="L1180" s="90">
        <v>450</v>
      </c>
      <c r="M1180" s="51"/>
      <c r="N1180" s="62" t="s">
        <v>929</v>
      </c>
      <c r="O1180" s="52" t="s">
        <v>930</v>
      </c>
      <c r="P1180" s="52">
        <v>47</v>
      </c>
      <c r="Q1180" s="52"/>
      <c r="R1180" s="52" t="s">
        <v>931</v>
      </c>
      <c r="S1180" s="49" t="s">
        <v>21333</v>
      </c>
      <c r="V1180" s="50" t="s">
        <v>14780</v>
      </c>
      <c r="W1180" s="50" t="s">
        <v>839</v>
      </c>
      <c r="X1180" s="50" t="s">
        <v>14740</v>
      </c>
      <c r="Y1180" s="70" t="s">
        <v>17320</v>
      </c>
      <c r="Z1180" s="53">
        <v>39137</v>
      </c>
    </row>
    <row r="1181" spans="1:26" s="49" customFormat="1" x14ac:dyDescent="0.25">
      <c r="A1181" s="73">
        <v>600064832</v>
      </c>
      <c r="B1181" s="73">
        <f t="shared" si="54"/>
        <v>600064832</v>
      </c>
      <c r="C1181" s="73" t="s">
        <v>9791</v>
      </c>
      <c r="D1181" s="68">
        <v>1</v>
      </c>
      <c r="E1181" s="48">
        <f t="shared" si="55"/>
        <v>69561656</v>
      </c>
      <c r="F1181" s="57" t="s">
        <v>120</v>
      </c>
      <c r="G1181" s="57" t="s">
        <v>828</v>
      </c>
      <c r="H1181" s="51">
        <v>500</v>
      </c>
      <c r="I1181" s="51" t="s">
        <v>17309</v>
      </c>
      <c r="J1181" s="69">
        <v>27.49</v>
      </c>
      <c r="K1181" s="69">
        <f t="shared" si="56"/>
        <v>13745</v>
      </c>
      <c r="L1181" s="90">
        <v>500</v>
      </c>
      <c r="M1181" s="51"/>
      <c r="N1181" s="62" t="s">
        <v>932</v>
      </c>
      <c r="O1181" s="52"/>
      <c r="P1181" s="52">
        <v>232</v>
      </c>
      <c r="Q1181" s="52"/>
      <c r="R1181" s="52" t="s">
        <v>933</v>
      </c>
      <c r="S1181" s="49" t="s">
        <v>21333</v>
      </c>
      <c r="V1181" s="50" t="s">
        <v>14780</v>
      </c>
      <c r="W1181" s="50" t="s">
        <v>839</v>
      </c>
      <c r="X1181" s="50" t="s">
        <v>14740</v>
      </c>
      <c r="Y1181" s="70" t="s">
        <v>17320</v>
      </c>
      <c r="Z1181" s="53">
        <v>39175</v>
      </c>
    </row>
    <row r="1182" spans="1:26" s="49" customFormat="1" x14ac:dyDescent="0.25">
      <c r="A1182" s="73">
        <v>600064841</v>
      </c>
      <c r="B1182" s="73">
        <f t="shared" si="54"/>
        <v>600064841</v>
      </c>
      <c r="C1182" s="73" t="s">
        <v>9792</v>
      </c>
      <c r="D1182" s="68">
        <v>1</v>
      </c>
      <c r="E1182" s="48">
        <f t="shared" si="55"/>
        <v>70941912</v>
      </c>
      <c r="F1182" s="57" t="s">
        <v>120</v>
      </c>
      <c r="G1182" s="57" t="s">
        <v>828</v>
      </c>
      <c r="H1182" s="51">
        <v>750</v>
      </c>
      <c r="I1182" s="51" t="s">
        <v>17309</v>
      </c>
      <c r="J1182" s="69">
        <v>27.49</v>
      </c>
      <c r="K1182" s="69">
        <f t="shared" si="56"/>
        <v>20617.5</v>
      </c>
      <c r="L1182" s="90">
        <v>750</v>
      </c>
      <c r="M1182" s="51"/>
      <c r="N1182" s="62" t="s">
        <v>934</v>
      </c>
      <c r="O1182" s="52" t="s">
        <v>935</v>
      </c>
      <c r="P1182" s="52">
        <v>25</v>
      </c>
      <c r="Q1182" s="52"/>
      <c r="R1182" s="52" t="s">
        <v>936</v>
      </c>
      <c r="S1182" s="49" t="s">
        <v>21333</v>
      </c>
      <c r="V1182" s="50" t="s">
        <v>14780</v>
      </c>
      <c r="W1182" s="50" t="s">
        <v>839</v>
      </c>
      <c r="X1182" s="50" t="s">
        <v>14740</v>
      </c>
      <c r="Y1182" s="70" t="s">
        <v>17320</v>
      </c>
      <c r="Z1182" s="53">
        <v>39143</v>
      </c>
    </row>
    <row r="1183" spans="1:26" s="49" customFormat="1" ht="30" x14ac:dyDescent="0.25">
      <c r="A1183" s="73">
        <v>600064867</v>
      </c>
      <c r="B1183" s="73">
        <f t="shared" si="54"/>
        <v>600064867</v>
      </c>
      <c r="C1183" s="73" t="s">
        <v>9793</v>
      </c>
      <c r="D1183" s="68">
        <v>1</v>
      </c>
      <c r="E1183" s="48">
        <f t="shared" si="55"/>
        <v>70938318</v>
      </c>
      <c r="F1183" s="57" t="s">
        <v>120</v>
      </c>
      <c r="G1183" s="57" t="s">
        <v>828</v>
      </c>
      <c r="H1183" s="51">
        <v>650</v>
      </c>
      <c r="I1183" s="51" t="s">
        <v>17309</v>
      </c>
      <c r="J1183" s="69">
        <v>27.49</v>
      </c>
      <c r="K1183" s="69">
        <f t="shared" si="56"/>
        <v>17868.5</v>
      </c>
      <c r="L1183" s="90">
        <v>650</v>
      </c>
      <c r="M1183" s="51"/>
      <c r="N1183" s="62" t="s">
        <v>937</v>
      </c>
      <c r="O1183" s="52" t="s">
        <v>938</v>
      </c>
      <c r="P1183" s="52">
        <v>489</v>
      </c>
      <c r="Q1183" s="52">
        <v>7</v>
      </c>
      <c r="R1183" s="52" t="s">
        <v>869</v>
      </c>
      <c r="S1183" s="49" t="s">
        <v>21333</v>
      </c>
      <c r="V1183" s="50" t="s">
        <v>14780</v>
      </c>
      <c r="W1183" s="50" t="s">
        <v>839</v>
      </c>
      <c r="X1183" s="50" t="s">
        <v>14740</v>
      </c>
      <c r="Y1183" s="70" t="s">
        <v>17320</v>
      </c>
      <c r="Z1183" s="53">
        <v>39102</v>
      </c>
    </row>
    <row r="1184" spans="1:26" s="49" customFormat="1" x14ac:dyDescent="0.25">
      <c r="A1184" s="73">
        <v>600064875</v>
      </c>
      <c r="B1184" s="73">
        <f t="shared" si="54"/>
        <v>600064875</v>
      </c>
      <c r="C1184" s="73" t="s">
        <v>9794</v>
      </c>
      <c r="D1184" s="68">
        <v>1</v>
      </c>
      <c r="E1184" s="48">
        <f t="shared" si="55"/>
        <v>70877807</v>
      </c>
      <c r="F1184" s="57" t="s">
        <v>120</v>
      </c>
      <c r="G1184" s="57" t="s">
        <v>828</v>
      </c>
      <c r="H1184" s="51">
        <v>1375</v>
      </c>
      <c r="I1184" s="51" t="s">
        <v>17309</v>
      </c>
      <c r="J1184" s="69">
        <v>27.49</v>
      </c>
      <c r="K1184" s="69">
        <f t="shared" si="56"/>
        <v>37798.75</v>
      </c>
      <c r="L1184" s="90">
        <v>1375</v>
      </c>
      <c r="M1184" s="51"/>
      <c r="N1184" s="62" t="s">
        <v>939</v>
      </c>
      <c r="O1184" s="52" t="s">
        <v>478</v>
      </c>
      <c r="P1184" s="52">
        <v>1570</v>
      </c>
      <c r="Q1184" s="52">
        <v>23</v>
      </c>
      <c r="R1184" s="52" t="s">
        <v>839</v>
      </c>
      <c r="S1184" s="49" t="s">
        <v>21333</v>
      </c>
      <c r="V1184" s="50" t="s">
        <v>14780</v>
      </c>
      <c r="W1184" s="50" t="s">
        <v>839</v>
      </c>
      <c r="X1184" s="50" t="s">
        <v>14740</v>
      </c>
      <c r="Y1184" s="70" t="s">
        <v>17320</v>
      </c>
      <c r="Z1184" s="53">
        <v>39002</v>
      </c>
    </row>
    <row r="1185" spans="1:26" s="49" customFormat="1" x14ac:dyDescent="0.25">
      <c r="A1185" s="73">
        <v>600064891</v>
      </c>
      <c r="B1185" s="73">
        <f t="shared" si="54"/>
        <v>600064891</v>
      </c>
      <c r="C1185" s="73" t="s">
        <v>9795</v>
      </c>
      <c r="D1185" s="68">
        <v>1</v>
      </c>
      <c r="E1185" s="48">
        <f t="shared" si="55"/>
        <v>70877785</v>
      </c>
      <c r="F1185" s="57" t="s">
        <v>120</v>
      </c>
      <c r="G1185" s="57" t="s">
        <v>828</v>
      </c>
      <c r="H1185" s="51">
        <v>900</v>
      </c>
      <c r="I1185" s="51" t="s">
        <v>17309</v>
      </c>
      <c r="J1185" s="69">
        <v>27.49</v>
      </c>
      <c r="K1185" s="69">
        <f t="shared" si="56"/>
        <v>24741</v>
      </c>
      <c r="L1185" s="90">
        <v>900</v>
      </c>
      <c r="M1185" s="51"/>
      <c r="N1185" s="62" t="s">
        <v>940</v>
      </c>
      <c r="O1185" s="52" t="s">
        <v>838</v>
      </c>
      <c r="P1185" s="52">
        <v>2732</v>
      </c>
      <c r="Q1185" s="52">
        <v>3</v>
      </c>
      <c r="R1185" s="52" t="s">
        <v>839</v>
      </c>
      <c r="S1185" s="49" t="s">
        <v>21333</v>
      </c>
      <c r="V1185" s="50" t="s">
        <v>14780</v>
      </c>
      <c r="W1185" s="50" t="s">
        <v>839</v>
      </c>
      <c r="X1185" s="50" t="s">
        <v>14740</v>
      </c>
      <c r="Y1185" s="70" t="s">
        <v>17320</v>
      </c>
      <c r="Z1185" s="53">
        <v>39005</v>
      </c>
    </row>
    <row r="1186" spans="1:26" s="49" customFormat="1" ht="30" x14ac:dyDescent="0.25">
      <c r="A1186" s="73">
        <v>600170438</v>
      </c>
      <c r="B1186" s="73">
        <f t="shared" si="54"/>
        <v>600170438</v>
      </c>
      <c r="C1186" s="73" t="s">
        <v>9753</v>
      </c>
      <c r="D1186" s="68">
        <v>1</v>
      </c>
      <c r="E1186" s="48">
        <f t="shared" si="55"/>
        <v>12907731</v>
      </c>
      <c r="F1186" s="57" t="s">
        <v>120</v>
      </c>
      <c r="G1186" s="57" t="s">
        <v>828</v>
      </c>
      <c r="H1186" s="51">
        <v>1250</v>
      </c>
      <c r="I1186" s="51" t="s">
        <v>17309</v>
      </c>
      <c r="J1186" s="69">
        <v>27.49</v>
      </c>
      <c r="K1186" s="69">
        <f t="shared" si="56"/>
        <v>34362.5</v>
      </c>
      <c r="L1186" s="90">
        <v>1250</v>
      </c>
      <c r="M1186" s="51"/>
      <c r="N1186" s="62" t="s">
        <v>868</v>
      </c>
      <c r="O1186" s="52" t="s">
        <v>867</v>
      </c>
      <c r="P1186" s="52">
        <v>421</v>
      </c>
      <c r="Q1186" s="52">
        <v>10</v>
      </c>
      <c r="R1186" s="52" t="s">
        <v>869</v>
      </c>
      <c r="S1186" s="49" t="s">
        <v>21333</v>
      </c>
      <c r="V1186" s="50" t="s">
        <v>14747</v>
      </c>
      <c r="W1186" s="50" t="s">
        <v>839</v>
      </c>
      <c r="X1186" s="50" t="s">
        <v>14738</v>
      </c>
      <c r="Y1186" s="70" t="s">
        <v>17320</v>
      </c>
      <c r="Z1186" s="53">
        <v>39102</v>
      </c>
    </row>
    <row r="1187" spans="1:26" s="49" customFormat="1" x14ac:dyDescent="0.25">
      <c r="A1187" s="73">
        <v>610400614</v>
      </c>
      <c r="B1187" s="73">
        <f t="shared" si="54"/>
        <v>610400614</v>
      </c>
      <c r="C1187" s="73" t="s">
        <v>9754</v>
      </c>
      <c r="D1187" s="68">
        <v>1</v>
      </c>
      <c r="E1187" s="48">
        <f t="shared" si="55"/>
        <v>70535779</v>
      </c>
      <c r="F1187" s="57" t="s">
        <v>120</v>
      </c>
      <c r="G1187" s="57" t="s">
        <v>828</v>
      </c>
      <c r="H1187" s="51">
        <v>0</v>
      </c>
      <c r="I1187" s="51" t="s">
        <v>17309</v>
      </c>
      <c r="J1187" s="69">
        <v>27.49</v>
      </c>
      <c r="K1187" s="69">
        <f t="shared" si="56"/>
        <v>0</v>
      </c>
      <c r="L1187" s="90">
        <v>100</v>
      </c>
      <c r="M1187" s="51">
        <v>100</v>
      </c>
      <c r="N1187" s="62" t="s">
        <v>870</v>
      </c>
      <c r="O1187" s="52"/>
      <c r="P1187" s="52">
        <v>1</v>
      </c>
      <c r="Q1187" s="52"/>
      <c r="R1187" s="52" t="s">
        <v>871</v>
      </c>
      <c r="S1187" s="49" t="s">
        <v>21333</v>
      </c>
      <c r="V1187" s="50" t="s">
        <v>14747</v>
      </c>
      <c r="W1187" s="50" t="s">
        <v>839</v>
      </c>
      <c r="X1187" s="50" t="s">
        <v>14738</v>
      </c>
      <c r="Y1187" s="70" t="s">
        <v>17320</v>
      </c>
      <c r="Z1187" s="53">
        <v>39120</v>
      </c>
    </row>
    <row r="1188" spans="1:26" s="49" customFormat="1" x14ac:dyDescent="0.25">
      <c r="A1188" s="73">
        <v>650035712</v>
      </c>
      <c r="B1188" s="73">
        <f t="shared" si="54"/>
        <v>650035712</v>
      </c>
      <c r="C1188" s="73" t="s">
        <v>9796</v>
      </c>
      <c r="D1188" s="68">
        <v>1</v>
      </c>
      <c r="E1188" s="48">
        <f t="shared" si="55"/>
        <v>70988218</v>
      </c>
      <c r="F1188" s="57" t="s">
        <v>120</v>
      </c>
      <c r="G1188" s="57" t="s">
        <v>828</v>
      </c>
      <c r="H1188" s="51">
        <v>175</v>
      </c>
      <c r="I1188" s="51" t="s">
        <v>17309</v>
      </c>
      <c r="J1188" s="69">
        <v>27.49</v>
      </c>
      <c r="K1188" s="69">
        <f t="shared" si="56"/>
        <v>4810.75</v>
      </c>
      <c r="L1188" s="90">
        <v>175</v>
      </c>
      <c r="M1188" s="51"/>
      <c r="N1188" s="62" t="s">
        <v>941</v>
      </c>
      <c r="O1188" s="52"/>
      <c r="P1188" s="52">
        <v>66</v>
      </c>
      <c r="Q1188" s="52"/>
      <c r="R1188" s="52" t="s">
        <v>942</v>
      </c>
      <c r="S1188" s="49" t="s">
        <v>21333</v>
      </c>
      <c r="V1188" s="50" t="s">
        <v>14780</v>
      </c>
      <c r="W1188" s="50" t="s">
        <v>839</v>
      </c>
      <c r="X1188" s="50" t="s">
        <v>14740</v>
      </c>
      <c r="Y1188" s="70" t="s">
        <v>17320</v>
      </c>
      <c r="Z1188" s="53">
        <v>39174</v>
      </c>
    </row>
    <row r="1189" spans="1:26" s="49" customFormat="1" x14ac:dyDescent="0.25">
      <c r="A1189" s="73">
        <v>650035828</v>
      </c>
      <c r="B1189" s="73">
        <f t="shared" si="54"/>
        <v>650035828</v>
      </c>
      <c r="C1189" s="73" t="s">
        <v>9797</v>
      </c>
      <c r="D1189" s="68">
        <v>1</v>
      </c>
      <c r="E1189" s="48">
        <f t="shared" si="55"/>
        <v>75000580</v>
      </c>
      <c r="F1189" s="57" t="s">
        <v>120</v>
      </c>
      <c r="G1189" s="57" t="s">
        <v>828</v>
      </c>
      <c r="H1189" s="51">
        <v>175</v>
      </c>
      <c r="I1189" s="51" t="s">
        <v>17309</v>
      </c>
      <c r="J1189" s="69">
        <v>27.49</v>
      </c>
      <c r="K1189" s="69">
        <f t="shared" si="56"/>
        <v>4810.75</v>
      </c>
      <c r="L1189" s="90">
        <v>175</v>
      </c>
      <c r="M1189" s="51"/>
      <c r="N1189" s="62" t="s">
        <v>943</v>
      </c>
      <c r="O1189" s="52"/>
      <c r="P1189" s="52">
        <v>57</v>
      </c>
      <c r="Q1189" s="52"/>
      <c r="R1189" s="52" t="s">
        <v>944</v>
      </c>
      <c r="S1189" s="49" t="s">
        <v>21333</v>
      </c>
      <c r="V1189" s="50" t="s">
        <v>14780</v>
      </c>
      <c r="W1189" s="50" t="s">
        <v>839</v>
      </c>
      <c r="X1189" s="50" t="s">
        <v>14740</v>
      </c>
      <c r="Y1189" s="70" t="s">
        <v>17320</v>
      </c>
      <c r="Z1189" s="53">
        <v>39131</v>
      </c>
    </row>
    <row r="1190" spans="1:26" s="49" customFormat="1" ht="30" x14ac:dyDescent="0.25">
      <c r="A1190" s="73">
        <v>650043031</v>
      </c>
      <c r="B1190" s="73">
        <f t="shared" si="54"/>
        <v>650043031</v>
      </c>
      <c r="C1190" s="73" t="s">
        <v>9798</v>
      </c>
      <c r="D1190" s="68">
        <v>1</v>
      </c>
      <c r="E1190" s="48">
        <f t="shared" si="55"/>
        <v>75001209</v>
      </c>
      <c r="F1190" s="57" t="s">
        <v>120</v>
      </c>
      <c r="G1190" s="57" t="s">
        <v>828</v>
      </c>
      <c r="H1190" s="51">
        <v>250</v>
      </c>
      <c r="I1190" s="51" t="s">
        <v>17309</v>
      </c>
      <c r="J1190" s="69">
        <v>27.49</v>
      </c>
      <c r="K1190" s="69">
        <f t="shared" si="56"/>
        <v>6872.5</v>
      </c>
      <c r="L1190" s="90">
        <v>250</v>
      </c>
      <c r="M1190" s="51"/>
      <c r="N1190" s="62" t="s">
        <v>945</v>
      </c>
      <c r="O1190" s="52" t="s">
        <v>946</v>
      </c>
      <c r="P1190" s="52">
        <v>116</v>
      </c>
      <c r="Q1190" s="52"/>
      <c r="R1190" s="52" t="s">
        <v>839</v>
      </c>
      <c r="S1190" s="49" t="s">
        <v>21333</v>
      </c>
      <c r="V1190" s="50" t="s">
        <v>14780</v>
      </c>
      <c r="W1190" s="50" t="s">
        <v>839</v>
      </c>
      <c r="X1190" s="50" t="s">
        <v>14740</v>
      </c>
      <c r="Y1190" s="70" t="s">
        <v>17320</v>
      </c>
      <c r="Z1190" s="53">
        <v>39002</v>
      </c>
    </row>
    <row r="1191" spans="1:26" s="49" customFormat="1" x14ac:dyDescent="0.25">
      <c r="A1191" s="73">
        <v>650043103</v>
      </c>
      <c r="B1191" s="73">
        <f t="shared" si="54"/>
        <v>650043103</v>
      </c>
      <c r="C1191" s="73" t="s">
        <v>9799</v>
      </c>
      <c r="D1191" s="68">
        <v>1</v>
      </c>
      <c r="E1191" s="48">
        <f t="shared" si="55"/>
        <v>75001187</v>
      </c>
      <c r="F1191" s="57" t="s">
        <v>120</v>
      </c>
      <c r="G1191" s="57" t="s">
        <v>828</v>
      </c>
      <c r="H1191" s="51">
        <v>225</v>
      </c>
      <c r="I1191" s="51" t="s">
        <v>17309</v>
      </c>
      <c r="J1191" s="69">
        <v>27.49</v>
      </c>
      <c r="K1191" s="69">
        <f t="shared" si="56"/>
        <v>6185.25</v>
      </c>
      <c r="L1191" s="90">
        <v>225</v>
      </c>
      <c r="M1191" s="51"/>
      <c r="N1191" s="62" t="s">
        <v>947</v>
      </c>
      <c r="O1191" s="52" t="s">
        <v>948</v>
      </c>
      <c r="P1191" s="52">
        <v>64</v>
      </c>
      <c r="Q1191" s="52"/>
      <c r="R1191" s="52" t="s">
        <v>839</v>
      </c>
      <c r="S1191" s="49" t="s">
        <v>21333</v>
      </c>
      <c r="V1191" s="50" t="s">
        <v>14780</v>
      </c>
      <c r="W1191" s="50" t="s">
        <v>839</v>
      </c>
      <c r="X1191" s="50" t="s">
        <v>14740</v>
      </c>
      <c r="Y1191" s="70" t="s">
        <v>17320</v>
      </c>
      <c r="Z1191" s="53">
        <v>39156</v>
      </c>
    </row>
    <row r="1192" spans="1:26" s="49" customFormat="1" x14ac:dyDescent="0.25">
      <c r="A1192" s="73">
        <v>650043332</v>
      </c>
      <c r="B1192" s="73">
        <f t="shared" si="54"/>
        <v>650043332</v>
      </c>
      <c r="C1192" s="73" t="s">
        <v>9800</v>
      </c>
      <c r="D1192" s="68">
        <v>1</v>
      </c>
      <c r="E1192" s="48">
        <f t="shared" si="55"/>
        <v>71002464</v>
      </c>
      <c r="F1192" s="57" t="s">
        <v>120</v>
      </c>
      <c r="G1192" s="57" t="s">
        <v>828</v>
      </c>
      <c r="H1192" s="51">
        <v>375</v>
      </c>
      <c r="I1192" s="51" t="s">
        <v>17309</v>
      </c>
      <c r="J1192" s="69">
        <v>27.49</v>
      </c>
      <c r="K1192" s="69">
        <f t="shared" si="56"/>
        <v>10308.75</v>
      </c>
      <c r="L1192" s="90">
        <v>375</v>
      </c>
      <c r="M1192" s="51"/>
      <c r="N1192" s="62" t="s">
        <v>949</v>
      </c>
      <c r="O1192" s="52"/>
      <c r="P1192" s="52">
        <v>146</v>
      </c>
      <c r="Q1192" s="52"/>
      <c r="R1192" s="52" t="s">
        <v>950</v>
      </c>
      <c r="S1192" s="49" t="s">
        <v>21333</v>
      </c>
      <c r="V1192" s="50" t="s">
        <v>14780</v>
      </c>
      <c r="W1192" s="50" t="s">
        <v>839</v>
      </c>
      <c r="X1192" s="50" t="s">
        <v>14740</v>
      </c>
      <c r="Y1192" s="70" t="s">
        <v>17320</v>
      </c>
      <c r="Z1192" s="53">
        <v>39135</v>
      </c>
    </row>
    <row r="1193" spans="1:26" s="49" customFormat="1" x14ac:dyDescent="0.25">
      <c r="A1193" s="73">
        <v>691013268</v>
      </c>
      <c r="B1193" s="73">
        <f t="shared" si="54"/>
        <v>691013268</v>
      </c>
      <c r="C1193" s="73" t="s">
        <v>9755</v>
      </c>
      <c r="D1193" s="68">
        <v>1</v>
      </c>
      <c r="E1193" s="48">
        <f t="shared" si="55"/>
        <v>7922434</v>
      </c>
      <c r="F1193" s="57" t="s">
        <v>120</v>
      </c>
      <c r="G1193" s="57" t="s">
        <v>828</v>
      </c>
      <c r="H1193" s="51">
        <v>25</v>
      </c>
      <c r="I1193" s="51" t="s">
        <v>17309</v>
      </c>
      <c r="J1193" s="69">
        <v>27.49</v>
      </c>
      <c r="K1193" s="69">
        <f t="shared" si="56"/>
        <v>687.25</v>
      </c>
      <c r="L1193" s="90">
        <v>25</v>
      </c>
      <c r="M1193" s="51"/>
      <c r="N1193" s="62" t="s">
        <v>872</v>
      </c>
      <c r="O1193" s="52"/>
      <c r="P1193" s="52">
        <v>124</v>
      </c>
      <c r="Q1193" s="52"/>
      <c r="R1193" s="52" t="s">
        <v>839</v>
      </c>
      <c r="S1193" s="49" t="s">
        <v>21334</v>
      </c>
      <c r="V1193" s="50" t="s">
        <v>14747</v>
      </c>
      <c r="W1193" s="50" t="s">
        <v>839</v>
      </c>
      <c r="X1193" s="50" t="s">
        <v>14742</v>
      </c>
      <c r="Y1193" s="70" t="s">
        <v>17320</v>
      </c>
      <c r="Z1193" s="53">
        <v>39001</v>
      </c>
    </row>
    <row r="1194" spans="1:26" s="49" customFormat="1" x14ac:dyDescent="0.25">
      <c r="A1194" s="73">
        <v>663000301</v>
      </c>
      <c r="B1194" s="73">
        <f t="shared" si="54"/>
        <v>663000301</v>
      </c>
      <c r="C1194" s="73" t="s">
        <v>9801</v>
      </c>
      <c r="D1194" s="68">
        <v>1</v>
      </c>
      <c r="E1194" s="48">
        <f t="shared" si="55"/>
        <v>75001179</v>
      </c>
      <c r="F1194" s="57" t="s">
        <v>120</v>
      </c>
      <c r="G1194" s="57" t="s">
        <v>828</v>
      </c>
      <c r="H1194" s="51">
        <v>50</v>
      </c>
      <c r="I1194" s="51" t="s">
        <v>17309</v>
      </c>
      <c r="J1194" s="69">
        <v>27.49</v>
      </c>
      <c r="K1194" s="69">
        <f t="shared" si="56"/>
        <v>1374.5</v>
      </c>
      <c r="L1194" s="90">
        <v>50</v>
      </c>
      <c r="M1194" s="51"/>
      <c r="N1194" s="62" t="s">
        <v>951</v>
      </c>
      <c r="O1194" s="52" t="s">
        <v>105</v>
      </c>
      <c r="P1194" s="52">
        <v>2417</v>
      </c>
      <c r="Q1194" s="52"/>
      <c r="R1194" s="52" t="s">
        <v>839</v>
      </c>
      <c r="S1194" s="49" t="s">
        <v>21333</v>
      </c>
      <c r="V1194" s="50" t="s">
        <v>14780</v>
      </c>
      <c r="W1194" s="50" t="s">
        <v>839</v>
      </c>
      <c r="X1194" s="50" t="s">
        <v>14740</v>
      </c>
      <c r="Y1194" s="70" t="s">
        <v>17320</v>
      </c>
      <c r="Z1194" s="53">
        <v>39003</v>
      </c>
    </row>
    <row r="1195" spans="1:26" s="49" customFormat="1" x14ac:dyDescent="0.25">
      <c r="A1195" s="73">
        <v>663000327</v>
      </c>
      <c r="B1195" s="73">
        <f t="shared" si="54"/>
        <v>663000327</v>
      </c>
      <c r="C1195" s="73" t="s">
        <v>9802</v>
      </c>
      <c r="D1195" s="68">
        <v>1</v>
      </c>
      <c r="E1195" s="48">
        <f t="shared" si="55"/>
        <v>75001195</v>
      </c>
      <c r="F1195" s="57" t="s">
        <v>120</v>
      </c>
      <c r="G1195" s="57" t="s">
        <v>828</v>
      </c>
      <c r="H1195" s="51">
        <v>50</v>
      </c>
      <c r="I1195" s="51" t="s">
        <v>17309</v>
      </c>
      <c r="J1195" s="69">
        <v>27.49</v>
      </c>
      <c r="K1195" s="69">
        <f t="shared" si="56"/>
        <v>1374.5</v>
      </c>
      <c r="L1195" s="90">
        <v>50</v>
      </c>
      <c r="M1195" s="51"/>
      <c r="N1195" s="62" t="s">
        <v>952</v>
      </c>
      <c r="O1195" s="52" t="s">
        <v>102</v>
      </c>
      <c r="P1195" s="52">
        <v>2497</v>
      </c>
      <c r="Q1195" s="52">
        <v>17</v>
      </c>
      <c r="R1195" s="52" t="s">
        <v>839</v>
      </c>
      <c r="S1195" s="49" t="s">
        <v>21333</v>
      </c>
      <c r="V1195" s="50" t="s">
        <v>14780</v>
      </c>
      <c r="W1195" s="50" t="s">
        <v>839</v>
      </c>
      <c r="X1195" s="50" t="s">
        <v>14740</v>
      </c>
      <c r="Y1195" s="70" t="s">
        <v>17320</v>
      </c>
      <c r="Z1195" s="53">
        <v>39002</v>
      </c>
    </row>
    <row r="1196" spans="1:26" s="49" customFormat="1" ht="30" x14ac:dyDescent="0.25">
      <c r="A1196" s="73">
        <v>651023572</v>
      </c>
      <c r="B1196" s="73">
        <f t="shared" si="54"/>
        <v>651023572</v>
      </c>
      <c r="C1196" s="73" t="s">
        <v>9756</v>
      </c>
      <c r="D1196" s="68">
        <v>1</v>
      </c>
      <c r="E1196" s="48">
        <f t="shared" si="55"/>
        <v>75050099</v>
      </c>
      <c r="F1196" s="57" t="s">
        <v>120</v>
      </c>
      <c r="G1196" s="57" t="s">
        <v>828</v>
      </c>
      <c r="H1196" s="51">
        <v>1225</v>
      </c>
      <c r="I1196" s="51" t="s">
        <v>17309</v>
      </c>
      <c r="J1196" s="69">
        <v>27.49</v>
      </c>
      <c r="K1196" s="69">
        <f t="shared" si="56"/>
        <v>33675.25</v>
      </c>
      <c r="L1196" s="90">
        <v>1225</v>
      </c>
      <c r="M1196" s="51"/>
      <c r="N1196" s="62" t="s">
        <v>873</v>
      </c>
      <c r="O1196" s="52" t="s">
        <v>843</v>
      </c>
      <c r="P1196" s="52">
        <v>2474</v>
      </c>
      <c r="Q1196" s="52"/>
      <c r="R1196" s="52" t="s">
        <v>839</v>
      </c>
      <c r="S1196" s="49" t="s">
        <v>21333</v>
      </c>
      <c r="V1196" s="50" t="s">
        <v>14747</v>
      </c>
      <c r="W1196" s="50" t="s">
        <v>839</v>
      </c>
      <c r="X1196" s="50" t="s">
        <v>14738</v>
      </c>
      <c r="Y1196" s="70" t="s">
        <v>17320</v>
      </c>
      <c r="Z1196" s="53">
        <v>39002</v>
      </c>
    </row>
    <row r="1197" spans="1:26" s="49" customFormat="1" x14ac:dyDescent="0.25">
      <c r="A1197" s="73">
        <v>691009562</v>
      </c>
      <c r="B1197" s="73">
        <f t="shared" si="54"/>
        <v>691009562</v>
      </c>
      <c r="C1197" s="73" t="s">
        <v>9757</v>
      </c>
      <c r="D1197" s="68">
        <v>1</v>
      </c>
      <c r="E1197" s="48">
        <f t="shared" si="55"/>
        <v>5063094</v>
      </c>
      <c r="F1197" s="57" t="s">
        <v>120</v>
      </c>
      <c r="G1197" s="57" t="s">
        <v>828</v>
      </c>
      <c r="H1197" s="51">
        <v>25</v>
      </c>
      <c r="I1197" s="51" t="s">
        <v>17309</v>
      </c>
      <c r="J1197" s="69">
        <v>27.49</v>
      </c>
      <c r="K1197" s="69">
        <f t="shared" si="56"/>
        <v>687.25</v>
      </c>
      <c r="L1197" s="90">
        <v>25</v>
      </c>
      <c r="M1197" s="51"/>
      <c r="N1197" s="62" t="s">
        <v>874</v>
      </c>
      <c r="O1197" s="52" t="s">
        <v>119</v>
      </c>
      <c r="P1197" s="52">
        <v>284</v>
      </c>
      <c r="Q1197" s="52"/>
      <c r="R1197" s="52" t="s">
        <v>839</v>
      </c>
      <c r="S1197" s="49" t="s">
        <v>21334</v>
      </c>
      <c r="V1197" s="50" t="s">
        <v>14747</v>
      </c>
      <c r="W1197" s="50" t="s">
        <v>839</v>
      </c>
      <c r="X1197" s="50" t="s">
        <v>14742</v>
      </c>
      <c r="Y1197" s="70" t="s">
        <v>17320</v>
      </c>
      <c r="Z1197" s="53">
        <v>39001</v>
      </c>
    </row>
    <row r="1198" spans="1:26" s="49" customFormat="1" x14ac:dyDescent="0.25">
      <c r="A1198" s="73">
        <v>691010579</v>
      </c>
      <c r="B1198" s="73">
        <f t="shared" si="54"/>
        <v>691010579</v>
      </c>
      <c r="C1198" s="73" t="s">
        <v>9758</v>
      </c>
      <c r="D1198" s="68">
        <v>1</v>
      </c>
      <c r="E1198" s="48">
        <f t="shared" si="55"/>
        <v>5981883</v>
      </c>
      <c r="F1198" s="57" t="s">
        <v>120</v>
      </c>
      <c r="G1198" s="57" t="s">
        <v>828</v>
      </c>
      <c r="H1198" s="51">
        <v>125</v>
      </c>
      <c r="I1198" s="51" t="s">
        <v>17309</v>
      </c>
      <c r="J1198" s="69">
        <v>27.49</v>
      </c>
      <c r="K1198" s="69">
        <f t="shared" si="56"/>
        <v>3436.25</v>
      </c>
      <c r="L1198" s="90">
        <v>125</v>
      </c>
      <c r="M1198" s="51"/>
      <c r="N1198" s="62" t="s">
        <v>875</v>
      </c>
      <c r="O1198" s="52"/>
      <c r="P1198" s="52">
        <v>34</v>
      </c>
      <c r="Q1198" s="52"/>
      <c r="R1198" s="52" t="s">
        <v>876</v>
      </c>
      <c r="S1198" s="49" t="s">
        <v>21334</v>
      </c>
      <c r="V1198" s="50" t="s">
        <v>14747</v>
      </c>
      <c r="W1198" s="50" t="s">
        <v>839</v>
      </c>
      <c r="X1198" s="50" t="s">
        <v>14742</v>
      </c>
      <c r="Y1198" s="70" t="s">
        <v>17320</v>
      </c>
      <c r="Z1198" s="53">
        <v>39142</v>
      </c>
    </row>
    <row r="1199" spans="1:26" s="49" customFormat="1" x14ac:dyDescent="0.25">
      <c r="A1199" s="73">
        <v>600057101</v>
      </c>
      <c r="B1199" s="73">
        <f t="shared" si="54"/>
        <v>600057101</v>
      </c>
      <c r="C1199" s="73" t="s">
        <v>9479</v>
      </c>
      <c r="D1199" s="68">
        <v>1</v>
      </c>
      <c r="E1199" s="48">
        <f t="shared" si="55"/>
        <v>62537385</v>
      </c>
      <c r="F1199" s="57" t="s">
        <v>120</v>
      </c>
      <c r="G1199" s="57" t="s">
        <v>121</v>
      </c>
      <c r="H1199" s="51">
        <v>50</v>
      </c>
      <c r="I1199" s="51" t="s">
        <v>17309</v>
      </c>
      <c r="J1199" s="69">
        <v>27.49</v>
      </c>
      <c r="K1199" s="69">
        <f t="shared" si="56"/>
        <v>1374.5</v>
      </c>
      <c r="L1199" s="90">
        <v>50</v>
      </c>
      <c r="M1199" s="51"/>
      <c r="N1199" s="62" t="s">
        <v>328</v>
      </c>
      <c r="O1199" s="52" t="s">
        <v>329</v>
      </c>
      <c r="P1199" s="52">
        <v>684</v>
      </c>
      <c r="Q1199" s="52"/>
      <c r="R1199" s="52" t="s">
        <v>190</v>
      </c>
      <c r="S1199" s="49" t="s">
        <v>21333</v>
      </c>
      <c r="V1199" s="50" t="s">
        <v>14781</v>
      </c>
      <c r="W1199" s="50" t="s">
        <v>190</v>
      </c>
      <c r="X1199" s="50" t="s">
        <v>14740</v>
      </c>
      <c r="Y1199" s="70" t="s">
        <v>17320</v>
      </c>
      <c r="Z1199" s="53">
        <v>37401</v>
      </c>
    </row>
    <row r="1200" spans="1:26" s="49" customFormat="1" x14ac:dyDescent="0.25">
      <c r="A1200" s="73">
        <v>600057461</v>
      </c>
      <c r="B1200" s="73">
        <f t="shared" si="54"/>
        <v>600057461</v>
      </c>
      <c r="C1200" s="73" t="s">
        <v>9480</v>
      </c>
      <c r="D1200" s="68">
        <v>1</v>
      </c>
      <c r="E1200" s="48">
        <f t="shared" si="55"/>
        <v>62537342</v>
      </c>
      <c r="F1200" s="57" t="s">
        <v>120</v>
      </c>
      <c r="G1200" s="57" t="s">
        <v>121</v>
      </c>
      <c r="H1200" s="51">
        <v>900</v>
      </c>
      <c r="I1200" s="51" t="s">
        <v>17309</v>
      </c>
      <c r="J1200" s="69">
        <v>27.49</v>
      </c>
      <c r="K1200" s="69">
        <f t="shared" si="56"/>
        <v>24741</v>
      </c>
      <c r="L1200" s="90">
        <v>850</v>
      </c>
      <c r="M1200" s="51">
        <v>-50</v>
      </c>
      <c r="N1200" s="62" t="s">
        <v>330</v>
      </c>
      <c r="O1200" s="52" t="s">
        <v>331</v>
      </c>
      <c r="P1200" s="52">
        <v>13</v>
      </c>
      <c r="Q1200" s="52"/>
      <c r="R1200" s="52" t="s">
        <v>332</v>
      </c>
      <c r="S1200" s="49" t="s">
        <v>21333</v>
      </c>
      <c r="V1200" s="50" t="s">
        <v>14781</v>
      </c>
      <c r="W1200" s="50" t="s">
        <v>190</v>
      </c>
      <c r="X1200" s="50" t="s">
        <v>14740</v>
      </c>
      <c r="Y1200" s="70" t="s">
        <v>17320</v>
      </c>
      <c r="Z1200" s="53">
        <v>37312</v>
      </c>
    </row>
    <row r="1201" spans="1:26" s="49" customFormat="1" ht="30" x14ac:dyDescent="0.25">
      <c r="A1201" s="73">
        <v>600022226</v>
      </c>
      <c r="B1201" s="73">
        <f t="shared" si="54"/>
        <v>600022226</v>
      </c>
      <c r="C1201" s="73" t="s">
        <v>9413</v>
      </c>
      <c r="D1201" s="68">
        <v>1</v>
      </c>
      <c r="E1201" s="48">
        <f t="shared" si="55"/>
        <v>60076518</v>
      </c>
      <c r="F1201" s="57" t="s">
        <v>120</v>
      </c>
      <c r="G1201" s="57" t="s">
        <v>121</v>
      </c>
      <c r="H1201" s="51">
        <v>250</v>
      </c>
      <c r="I1201" s="51" t="s">
        <v>17309</v>
      </c>
      <c r="J1201" s="69">
        <v>27.49</v>
      </c>
      <c r="K1201" s="69">
        <f t="shared" si="56"/>
        <v>6872.5</v>
      </c>
      <c r="L1201" s="90">
        <v>250</v>
      </c>
      <c r="M1201" s="51"/>
      <c r="N1201" s="62" t="s">
        <v>191</v>
      </c>
      <c r="O1201" s="52" t="s">
        <v>192</v>
      </c>
      <c r="P1201" s="52">
        <v>228</v>
      </c>
      <c r="Q1201" s="52"/>
      <c r="R1201" s="52" t="s">
        <v>190</v>
      </c>
      <c r="S1201" s="49" t="s">
        <v>21333</v>
      </c>
      <c r="V1201" s="50" t="s">
        <v>14747</v>
      </c>
      <c r="W1201" s="50" t="s">
        <v>190</v>
      </c>
      <c r="X1201" s="50" t="s">
        <v>14738</v>
      </c>
      <c r="Y1201" s="70" t="s">
        <v>17320</v>
      </c>
      <c r="Z1201" s="53">
        <v>37401</v>
      </c>
    </row>
    <row r="1202" spans="1:26" s="49" customFormat="1" x14ac:dyDescent="0.25">
      <c r="A1202" s="73">
        <v>600008061</v>
      </c>
      <c r="B1202" s="73">
        <f t="shared" si="54"/>
        <v>600008061</v>
      </c>
      <c r="C1202" s="73" t="s">
        <v>17618</v>
      </c>
      <c r="D1202" s="68">
        <v>1</v>
      </c>
      <c r="E1202" s="48">
        <f t="shared" si="55"/>
        <v>582298</v>
      </c>
      <c r="F1202" s="57" t="s">
        <v>120</v>
      </c>
      <c r="G1202" s="57" t="s">
        <v>121</v>
      </c>
      <c r="H1202" s="51">
        <v>375</v>
      </c>
      <c r="I1202" s="51" t="s">
        <v>17309</v>
      </c>
      <c r="J1202" s="69">
        <v>27.49</v>
      </c>
      <c r="K1202" s="69">
        <f t="shared" si="56"/>
        <v>10308.75</v>
      </c>
      <c r="L1202" s="90">
        <v>375</v>
      </c>
      <c r="M1202" s="51"/>
      <c r="N1202" s="62" t="s">
        <v>17619</v>
      </c>
      <c r="O1202" s="52" t="s">
        <v>60</v>
      </c>
      <c r="P1202" s="52">
        <v>709</v>
      </c>
      <c r="Q1202" s="52"/>
      <c r="R1202" s="52" t="s">
        <v>190</v>
      </c>
      <c r="S1202" s="49" t="s">
        <v>21333</v>
      </c>
      <c r="V1202" s="50" t="s">
        <v>14747</v>
      </c>
      <c r="W1202" s="50" t="s">
        <v>190</v>
      </c>
      <c r="X1202" s="50" t="s">
        <v>14738</v>
      </c>
      <c r="Y1202" s="70" t="s">
        <v>17320</v>
      </c>
      <c r="Z1202" s="53">
        <v>37401</v>
      </c>
    </row>
    <row r="1203" spans="1:26" s="49" customFormat="1" x14ac:dyDescent="0.25">
      <c r="A1203" s="73">
        <v>600008037</v>
      </c>
      <c r="B1203" s="73">
        <f t="shared" si="54"/>
        <v>600008037</v>
      </c>
      <c r="C1203" s="73" t="s">
        <v>14782</v>
      </c>
      <c r="D1203" s="68">
        <v>1</v>
      </c>
      <c r="E1203" s="48">
        <f t="shared" si="55"/>
        <v>62534408</v>
      </c>
      <c r="F1203" s="57" t="s">
        <v>120</v>
      </c>
      <c r="G1203" s="57" t="s">
        <v>121</v>
      </c>
      <c r="H1203" s="51">
        <v>250</v>
      </c>
      <c r="I1203" s="51" t="s">
        <v>17309</v>
      </c>
      <c r="J1203" s="69">
        <v>27.49</v>
      </c>
      <c r="K1203" s="69">
        <f t="shared" si="56"/>
        <v>6872.5</v>
      </c>
      <c r="L1203" s="90">
        <v>250</v>
      </c>
      <c r="M1203" s="51"/>
      <c r="N1203" s="62" t="s">
        <v>14783</v>
      </c>
      <c r="O1203" s="52" t="s">
        <v>60</v>
      </c>
      <c r="P1203" s="52">
        <v>995</v>
      </c>
      <c r="Q1203" s="52"/>
      <c r="R1203" s="52" t="s">
        <v>190</v>
      </c>
      <c r="S1203" s="49" t="s">
        <v>21333</v>
      </c>
      <c r="V1203" s="50" t="s">
        <v>14747</v>
      </c>
      <c r="W1203" s="50" t="s">
        <v>190</v>
      </c>
      <c r="X1203" s="50" t="s">
        <v>14738</v>
      </c>
      <c r="Y1203" s="70" t="s">
        <v>17320</v>
      </c>
      <c r="Z1203" s="53">
        <v>37401</v>
      </c>
    </row>
    <row r="1204" spans="1:26" s="49" customFormat="1" x14ac:dyDescent="0.25">
      <c r="A1204" s="73">
        <v>600057259</v>
      </c>
      <c r="B1204" s="73">
        <f t="shared" si="54"/>
        <v>600057259</v>
      </c>
      <c r="C1204" s="73" t="s">
        <v>9481</v>
      </c>
      <c r="D1204" s="68">
        <v>1</v>
      </c>
      <c r="E1204" s="48">
        <f t="shared" si="55"/>
        <v>62537334</v>
      </c>
      <c r="F1204" s="57" t="s">
        <v>120</v>
      </c>
      <c r="G1204" s="57" t="s">
        <v>121</v>
      </c>
      <c r="H1204" s="51">
        <v>0</v>
      </c>
      <c r="I1204" s="51" t="s">
        <v>17309</v>
      </c>
      <c r="J1204" s="69">
        <v>27.49</v>
      </c>
      <c r="K1204" s="69">
        <f t="shared" si="56"/>
        <v>0</v>
      </c>
      <c r="L1204" s="90">
        <v>50</v>
      </c>
      <c r="M1204" s="51">
        <v>50</v>
      </c>
      <c r="N1204" s="62" t="s">
        <v>333</v>
      </c>
      <c r="O1204" s="52" t="s">
        <v>334</v>
      </c>
      <c r="P1204" s="52">
        <v>430</v>
      </c>
      <c r="Q1204" s="52"/>
      <c r="R1204" s="52" t="s">
        <v>332</v>
      </c>
      <c r="S1204" s="49" t="s">
        <v>21333</v>
      </c>
      <c r="V1204" s="50" t="s">
        <v>14781</v>
      </c>
      <c r="W1204" s="50" t="s">
        <v>190</v>
      </c>
      <c r="X1204" s="50" t="s">
        <v>14740</v>
      </c>
      <c r="Y1204" s="70" t="s">
        <v>17320</v>
      </c>
      <c r="Z1204" s="53">
        <v>37312</v>
      </c>
    </row>
    <row r="1205" spans="1:26" s="49" customFormat="1" x14ac:dyDescent="0.25">
      <c r="A1205" s="73">
        <v>600057372</v>
      </c>
      <c r="B1205" s="73">
        <f t="shared" si="54"/>
        <v>600057372</v>
      </c>
      <c r="C1205" s="73" t="s">
        <v>9482</v>
      </c>
      <c r="D1205" s="68">
        <v>1</v>
      </c>
      <c r="E1205" s="48">
        <f t="shared" si="55"/>
        <v>581658</v>
      </c>
      <c r="F1205" s="57" t="s">
        <v>120</v>
      </c>
      <c r="G1205" s="57" t="s">
        <v>121</v>
      </c>
      <c r="H1205" s="51">
        <v>1150</v>
      </c>
      <c r="I1205" s="51" t="s">
        <v>17309</v>
      </c>
      <c r="J1205" s="69">
        <v>27.49</v>
      </c>
      <c r="K1205" s="69">
        <f t="shared" si="56"/>
        <v>31613.5</v>
      </c>
      <c r="L1205" s="90">
        <v>1150</v>
      </c>
      <c r="M1205" s="51"/>
      <c r="N1205" s="62" t="s">
        <v>335</v>
      </c>
      <c r="O1205" s="52" t="s">
        <v>60</v>
      </c>
      <c r="P1205" s="52">
        <v>713</v>
      </c>
      <c r="Q1205" s="52"/>
      <c r="R1205" s="52" t="s">
        <v>190</v>
      </c>
      <c r="S1205" s="49" t="s">
        <v>21333</v>
      </c>
      <c r="V1205" s="50" t="s">
        <v>14781</v>
      </c>
      <c r="W1205" s="50" t="s">
        <v>190</v>
      </c>
      <c r="X1205" s="50" t="s">
        <v>14740</v>
      </c>
      <c r="Y1205" s="70" t="s">
        <v>17320</v>
      </c>
      <c r="Z1205" s="53">
        <v>37401</v>
      </c>
    </row>
    <row r="1206" spans="1:26" s="49" customFormat="1" x14ac:dyDescent="0.25">
      <c r="A1206" s="73">
        <v>600056473</v>
      </c>
      <c r="B1206" s="73">
        <f t="shared" si="54"/>
        <v>600056473</v>
      </c>
      <c r="C1206" s="73" t="s">
        <v>9483</v>
      </c>
      <c r="D1206" s="68">
        <v>1</v>
      </c>
      <c r="E1206" s="48">
        <f t="shared" si="55"/>
        <v>70986240</v>
      </c>
      <c r="F1206" s="57" t="s">
        <v>120</v>
      </c>
      <c r="G1206" s="57" t="s">
        <v>121</v>
      </c>
      <c r="H1206" s="51">
        <v>25</v>
      </c>
      <c r="I1206" s="51" t="s">
        <v>17309</v>
      </c>
      <c r="J1206" s="69">
        <v>27.49</v>
      </c>
      <c r="K1206" s="69">
        <f t="shared" si="56"/>
        <v>687.25</v>
      </c>
      <c r="L1206" s="90">
        <v>25</v>
      </c>
      <c r="M1206" s="51"/>
      <c r="N1206" s="62" t="s">
        <v>336</v>
      </c>
      <c r="O1206" s="52" t="s">
        <v>337</v>
      </c>
      <c r="P1206" s="52">
        <v>175</v>
      </c>
      <c r="Q1206" s="52"/>
      <c r="R1206" s="52" t="s">
        <v>338</v>
      </c>
      <c r="S1206" s="49" t="s">
        <v>21333</v>
      </c>
      <c r="V1206" s="50" t="s">
        <v>14781</v>
      </c>
      <c r="W1206" s="50" t="s">
        <v>190</v>
      </c>
      <c r="X1206" s="50" t="s">
        <v>14740</v>
      </c>
      <c r="Y1206" s="70" t="s">
        <v>17320</v>
      </c>
      <c r="Z1206" s="53">
        <v>37333</v>
      </c>
    </row>
    <row r="1207" spans="1:26" s="49" customFormat="1" x14ac:dyDescent="0.25">
      <c r="A1207" s="73">
        <v>650025067</v>
      </c>
      <c r="B1207" s="73">
        <f t="shared" si="54"/>
        <v>650025067</v>
      </c>
      <c r="C1207" s="73" t="s">
        <v>9484</v>
      </c>
      <c r="D1207" s="68">
        <v>1</v>
      </c>
      <c r="E1207" s="48">
        <f t="shared" si="55"/>
        <v>70986223</v>
      </c>
      <c r="F1207" s="57" t="s">
        <v>120</v>
      </c>
      <c r="G1207" s="57" t="s">
        <v>121</v>
      </c>
      <c r="H1207" s="51">
        <v>375</v>
      </c>
      <c r="I1207" s="51" t="s">
        <v>17309</v>
      </c>
      <c r="J1207" s="69">
        <v>27.49</v>
      </c>
      <c r="K1207" s="69">
        <f t="shared" si="56"/>
        <v>10308.75</v>
      </c>
      <c r="L1207" s="90">
        <v>375</v>
      </c>
      <c r="M1207" s="51"/>
      <c r="N1207" s="62" t="s">
        <v>339</v>
      </c>
      <c r="O1207" s="52" t="s">
        <v>340</v>
      </c>
      <c r="P1207" s="52">
        <v>30</v>
      </c>
      <c r="Q1207" s="52"/>
      <c r="R1207" s="52" t="s">
        <v>338</v>
      </c>
      <c r="S1207" s="49" t="s">
        <v>21333</v>
      </c>
      <c r="V1207" s="50" t="s">
        <v>14781</v>
      </c>
      <c r="W1207" s="50" t="s">
        <v>190</v>
      </c>
      <c r="X1207" s="50" t="s">
        <v>14740</v>
      </c>
      <c r="Y1207" s="70" t="s">
        <v>17320</v>
      </c>
      <c r="Z1207" s="53">
        <v>37333</v>
      </c>
    </row>
    <row r="1208" spans="1:26" s="49" customFormat="1" x14ac:dyDescent="0.25">
      <c r="A1208" s="73">
        <v>650029577</v>
      </c>
      <c r="B1208" s="73">
        <f t="shared" si="54"/>
        <v>650029577</v>
      </c>
      <c r="C1208" s="73" t="s">
        <v>9485</v>
      </c>
      <c r="D1208" s="68">
        <v>1</v>
      </c>
      <c r="E1208" s="48">
        <f t="shared" si="55"/>
        <v>75000776</v>
      </c>
      <c r="F1208" s="57" t="s">
        <v>120</v>
      </c>
      <c r="G1208" s="57" t="s">
        <v>121</v>
      </c>
      <c r="H1208" s="51">
        <v>250</v>
      </c>
      <c r="I1208" s="51" t="s">
        <v>17309</v>
      </c>
      <c r="J1208" s="69">
        <v>27.49</v>
      </c>
      <c r="K1208" s="69">
        <f t="shared" si="56"/>
        <v>6872.5</v>
      </c>
      <c r="L1208" s="90">
        <v>250</v>
      </c>
      <c r="M1208" s="51"/>
      <c r="N1208" s="62" t="s">
        <v>341</v>
      </c>
      <c r="O1208" s="52"/>
      <c r="P1208" s="52">
        <v>214</v>
      </c>
      <c r="Q1208" s="52"/>
      <c r="R1208" s="52" t="s">
        <v>342</v>
      </c>
      <c r="S1208" s="49" t="s">
        <v>21333</v>
      </c>
      <c r="V1208" s="50" t="s">
        <v>14781</v>
      </c>
      <c r="W1208" s="50" t="s">
        <v>190</v>
      </c>
      <c r="X1208" s="50" t="s">
        <v>14740</v>
      </c>
      <c r="Y1208" s="70" t="s">
        <v>17320</v>
      </c>
      <c r="Z1208" s="53">
        <v>37335</v>
      </c>
    </row>
    <row r="1209" spans="1:26" s="49" customFormat="1" x14ac:dyDescent="0.25">
      <c r="A1209" s="73">
        <v>650029623</v>
      </c>
      <c r="B1209" s="73">
        <f t="shared" si="54"/>
        <v>650029623</v>
      </c>
      <c r="C1209" s="73" t="s">
        <v>9486</v>
      </c>
      <c r="D1209" s="68">
        <v>1</v>
      </c>
      <c r="E1209" s="48">
        <f t="shared" si="55"/>
        <v>70983577</v>
      </c>
      <c r="F1209" s="57" t="s">
        <v>120</v>
      </c>
      <c r="G1209" s="57" t="s">
        <v>121</v>
      </c>
      <c r="H1209" s="51">
        <v>75</v>
      </c>
      <c r="I1209" s="51" t="s">
        <v>17309</v>
      </c>
      <c r="J1209" s="69">
        <v>27.49</v>
      </c>
      <c r="K1209" s="69">
        <f t="shared" si="56"/>
        <v>2061.75</v>
      </c>
      <c r="L1209" s="90">
        <v>75</v>
      </c>
      <c r="M1209" s="51"/>
      <c r="N1209" s="62" t="s">
        <v>343</v>
      </c>
      <c r="O1209" s="52"/>
      <c r="P1209" s="52">
        <v>17</v>
      </c>
      <c r="Q1209" s="52"/>
      <c r="R1209" s="52" t="s">
        <v>344</v>
      </c>
      <c r="S1209" s="49" t="s">
        <v>21333</v>
      </c>
      <c r="V1209" s="50" t="s">
        <v>14781</v>
      </c>
      <c r="W1209" s="50" t="s">
        <v>190</v>
      </c>
      <c r="X1209" s="50" t="s">
        <v>14740</v>
      </c>
      <c r="Y1209" s="70" t="s">
        <v>17320</v>
      </c>
      <c r="Z1209" s="53">
        <v>37331</v>
      </c>
    </row>
    <row r="1210" spans="1:26" s="49" customFormat="1" x14ac:dyDescent="0.25">
      <c r="A1210" s="73">
        <v>650030206</v>
      </c>
      <c r="B1210" s="73">
        <f t="shared" si="54"/>
        <v>650030206</v>
      </c>
      <c r="C1210" s="73" t="s">
        <v>9487</v>
      </c>
      <c r="D1210" s="68">
        <v>1</v>
      </c>
      <c r="E1210" s="48">
        <f t="shared" si="55"/>
        <v>75001357</v>
      </c>
      <c r="F1210" s="57" t="s">
        <v>120</v>
      </c>
      <c r="G1210" s="57" t="s">
        <v>121</v>
      </c>
      <c r="H1210" s="51">
        <v>100</v>
      </c>
      <c r="I1210" s="51" t="s">
        <v>17309</v>
      </c>
      <c r="J1210" s="69">
        <v>27.49</v>
      </c>
      <c r="K1210" s="69">
        <f t="shared" si="56"/>
        <v>2749</v>
      </c>
      <c r="L1210" s="90">
        <v>100</v>
      </c>
      <c r="M1210" s="51"/>
      <c r="N1210" s="62" t="s">
        <v>345</v>
      </c>
      <c r="O1210" s="52"/>
      <c r="P1210" s="52">
        <v>2</v>
      </c>
      <c r="Q1210" s="52"/>
      <c r="R1210" s="52" t="s">
        <v>346</v>
      </c>
      <c r="S1210" s="49" t="s">
        <v>21333</v>
      </c>
      <c r="V1210" s="50" t="s">
        <v>14781</v>
      </c>
      <c r="W1210" s="50" t="s">
        <v>190</v>
      </c>
      <c r="X1210" s="50" t="s">
        <v>14740</v>
      </c>
      <c r="Y1210" s="70" t="s">
        <v>17320</v>
      </c>
      <c r="Z1210" s="53">
        <v>37323</v>
      </c>
    </row>
    <row r="1211" spans="1:26" s="49" customFormat="1" x14ac:dyDescent="0.25">
      <c r="A1211" s="73">
        <v>650032543</v>
      </c>
      <c r="B1211" s="73">
        <f t="shared" si="54"/>
        <v>650032543</v>
      </c>
      <c r="C1211" s="73" t="s">
        <v>9488</v>
      </c>
      <c r="D1211" s="68">
        <v>1</v>
      </c>
      <c r="E1211" s="48">
        <f t="shared" si="55"/>
        <v>70983232</v>
      </c>
      <c r="F1211" s="57" t="s">
        <v>120</v>
      </c>
      <c r="G1211" s="57" t="s">
        <v>121</v>
      </c>
      <c r="H1211" s="51">
        <v>100</v>
      </c>
      <c r="I1211" s="51" t="s">
        <v>17309</v>
      </c>
      <c r="J1211" s="69">
        <v>27.49</v>
      </c>
      <c r="K1211" s="69">
        <f t="shared" si="56"/>
        <v>2749</v>
      </c>
      <c r="L1211" s="90">
        <v>100</v>
      </c>
      <c r="M1211" s="51"/>
      <c r="N1211" s="62" t="s">
        <v>347</v>
      </c>
      <c r="O1211" s="52"/>
      <c r="P1211" s="52">
        <v>81</v>
      </c>
      <c r="Q1211" s="52"/>
      <c r="R1211" s="52" t="s">
        <v>348</v>
      </c>
      <c r="S1211" s="49" t="s">
        <v>21333</v>
      </c>
      <c r="V1211" s="50" t="s">
        <v>14781</v>
      </c>
      <c r="W1211" s="50" t="s">
        <v>190</v>
      </c>
      <c r="X1211" s="50" t="s">
        <v>14740</v>
      </c>
      <c r="Y1211" s="70" t="s">
        <v>17320</v>
      </c>
      <c r="Z1211" s="53">
        <v>37332</v>
      </c>
    </row>
    <row r="1212" spans="1:26" s="49" customFormat="1" x14ac:dyDescent="0.25">
      <c r="A1212" s="73">
        <v>691000905</v>
      </c>
      <c r="B1212" s="73">
        <f t="shared" si="54"/>
        <v>691000905</v>
      </c>
      <c r="C1212" s="73" t="s">
        <v>9489</v>
      </c>
      <c r="D1212" s="68">
        <v>1</v>
      </c>
      <c r="E1212" s="48">
        <f t="shared" si="55"/>
        <v>72033215</v>
      </c>
      <c r="F1212" s="57" t="s">
        <v>120</v>
      </c>
      <c r="G1212" s="57" t="s">
        <v>121</v>
      </c>
      <c r="H1212" s="51">
        <v>75</v>
      </c>
      <c r="I1212" s="51" t="s">
        <v>17309</v>
      </c>
      <c r="J1212" s="69">
        <v>27.49</v>
      </c>
      <c r="K1212" s="69">
        <f t="shared" si="56"/>
        <v>2061.75</v>
      </c>
      <c r="L1212" s="90">
        <v>75</v>
      </c>
      <c r="M1212" s="51"/>
      <c r="N1212" s="62" t="s">
        <v>349</v>
      </c>
      <c r="O1212" s="52"/>
      <c r="P1212" s="52">
        <v>8</v>
      </c>
      <c r="Q1212" s="52"/>
      <c r="R1212" s="52" t="s">
        <v>350</v>
      </c>
      <c r="S1212" s="49" t="s">
        <v>21333</v>
      </c>
      <c r="V1212" s="50" t="s">
        <v>14781</v>
      </c>
      <c r="W1212" s="50" t="s">
        <v>190</v>
      </c>
      <c r="X1212" s="50" t="s">
        <v>14740</v>
      </c>
      <c r="Y1212" s="70" t="s">
        <v>17320</v>
      </c>
      <c r="Z1212" s="53">
        <v>37401</v>
      </c>
    </row>
    <row r="1213" spans="1:26" s="49" customFormat="1" ht="30" x14ac:dyDescent="0.25">
      <c r="A1213" s="73">
        <v>600008371</v>
      </c>
      <c r="B1213" s="73">
        <f t="shared" si="54"/>
        <v>600008371</v>
      </c>
      <c r="C1213" s="73" t="s">
        <v>9552</v>
      </c>
      <c r="D1213" s="68">
        <v>1</v>
      </c>
      <c r="E1213" s="48">
        <f t="shared" si="55"/>
        <v>73181</v>
      </c>
      <c r="F1213" s="57" t="s">
        <v>120</v>
      </c>
      <c r="G1213" s="57" t="s">
        <v>462</v>
      </c>
      <c r="H1213" s="51">
        <v>875</v>
      </c>
      <c r="I1213" s="51" t="s">
        <v>17309</v>
      </c>
      <c r="J1213" s="69">
        <v>27.49</v>
      </c>
      <c r="K1213" s="69">
        <f t="shared" si="56"/>
        <v>24053.75</v>
      </c>
      <c r="L1213" s="90">
        <v>875</v>
      </c>
      <c r="M1213" s="51"/>
      <c r="N1213" s="62" t="s">
        <v>480</v>
      </c>
      <c r="O1213" s="52" t="s">
        <v>481</v>
      </c>
      <c r="P1213" s="52">
        <v>567</v>
      </c>
      <c r="Q1213" s="52"/>
      <c r="R1213" s="52" t="s">
        <v>479</v>
      </c>
      <c r="S1213" s="49" t="s">
        <v>21333</v>
      </c>
      <c r="V1213" s="50" t="s">
        <v>14747</v>
      </c>
      <c r="W1213" s="50" t="s">
        <v>479</v>
      </c>
      <c r="X1213" s="50" t="s">
        <v>14738</v>
      </c>
      <c r="Y1213" s="70" t="s">
        <v>17320</v>
      </c>
      <c r="Z1213" s="53">
        <v>37901</v>
      </c>
    </row>
    <row r="1214" spans="1:26" s="49" customFormat="1" x14ac:dyDescent="0.25">
      <c r="A1214" s="73">
        <v>600022412</v>
      </c>
      <c r="B1214" s="73">
        <f t="shared" si="54"/>
        <v>600022412</v>
      </c>
      <c r="C1214" s="73" t="s">
        <v>9553</v>
      </c>
      <c r="D1214" s="68">
        <v>1</v>
      </c>
      <c r="E1214" s="48">
        <f t="shared" si="55"/>
        <v>70946981</v>
      </c>
      <c r="F1214" s="57" t="s">
        <v>120</v>
      </c>
      <c r="G1214" s="57" t="s">
        <v>462</v>
      </c>
      <c r="H1214" s="51">
        <v>100</v>
      </c>
      <c r="I1214" s="51" t="s">
        <v>17309</v>
      </c>
      <c r="J1214" s="69">
        <v>27.49</v>
      </c>
      <c r="K1214" s="69">
        <f t="shared" si="56"/>
        <v>2749</v>
      </c>
      <c r="L1214" s="90">
        <v>100</v>
      </c>
      <c r="M1214" s="51"/>
      <c r="N1214" s="62" t="s">
        <v>482</v>
      </c>
      <c r="O1214" s="52" t="s">
        <v>416</v>
      </c>
      <c r="P1214" s="52">
        <v>3</v>
      </c>
      <c r="Q1214" s="52"/>
      <c r="R1214" s="52" t="s">
        <v>479</v>
      </c>
      <c r="S1214" s="49" t="s">
        <v>21333</v>
      </c>
      <c r="V1214" s="50" t="s">
        <v>14747</v>
      </c>
      <c r="W1214" s="50" t="s">
        <v>479</v>
      </c>
      <c r="X1214" s="50" t="s">
        <v>14738</v>
      </c>
      <c r="Y1214" s="70" t="s">
        <v>17320</v>
      </c>
      <c r="Z1214" s="53">
        <v>37901</v>
      </c>
    </row>
    <row r="1215" spans="1:26" s="49" customFormat="1" x14ac:dyDescent="0.25">
      <c r="A1215" s="73">
        <v>663000289</v>
      </c>
      <c r="B1215" s="73">
        <f t="shared" si="54"/>
        <v>663000289</v>
      </c>
      <c r="C1215" s="73" t="s">
        <v>9596</v>
      </c>
      <c r="D1215" s="68">
        <v>1</v>
      </c>
      <c r="E1215" s="48">
        <f t="shared" si="55"/>
        <v>70989907</v>
      </c>
      <c r="F1215" s="57" t="s">
        <v>120</v>
      </c>
      <c r="G1215" s="57" t="s">
        <v>462</v>
      </c>
      <c r="H1215" s="51">
        <v>0</v>
      </c>
      <c r="I1215" s="51" t="s">
        <v>17309</v>
      </c>
      <c r="J1215" s="69">
        <v>27.49</v>
      </c>
      <c r="K1215" s="69">
        <f t="shared" si="56"/>
        <v>0</v>
      </c>
      <c r="L1215" s="90">
        <v>50</v>
      </c>
      <c r="M1215" s="51">
        <v>50</v>
      </c>
      <c r="N1215" s="62" t="s">
        <v>564</v>
      </c>
      <c r="O1215" s="52" t="s">
        <v>152</v>
      </c>
      <c r="P1215" s="52">
        <v>183</v>
      </c>
      <c r="Q1215" s="52"/>
      <c r="R1215" s="52" t="s">
        <v>479</v>
      </c>
      <c r="S1215" s="49" t="s">
        <v>21333</v>
      </c>
      <c r="V1215" s="50" t="s">
        <v>14784</v>
      </c>
      <c r="W1215" s="50" t="s">
        <v>479</v>
      </c>
      <c r="X1215" s="50" t="s">
        <v>14740</v>
      </c>
      <c r="Y1215" s="70" t="s">
        <v>17320</v>
      </c>
      <c r="Z1215" s="53">
        <v>37901</v>
      </c>
    </row>
    <row r="1216" spans="1:26" s="49" customFormat="1" x14ac:dyDescent="0.25">
      <c r="A1216" s="73">
        <v>600060624</v>
      </c>
      <c r="B1216" s="73">
        <f t="shared" si="54"/>
        <v>600060624</v>
      </c>
      <c r="C1216" s="73" t="s">
        <v>9597</v>
      </c>
      <c r="D1216" s="68">
        <v>1</v>
      </c>
      <c r="E1216" s="48">
        <f t="shared" si="55"/>
        <v>60816872</v>
      </c>
      <c r="F1216" s="57" t="s">
        <v>120</v>
      </c>
      <c r="G1216" s="57" t="s">
        <v>462</v>
      </c>
      <c r="H1216" s="51">
        <v>900</v>
      </c>
      <c r="I1216" s="51" t="s">
        <v>17309</v>
      </c>
      <c r="J1216" s="69">
        <v>27.49</v>
      </c>
      <c r="K1216" s="69">
        <f t="shared" si="56"/>
        <v>24741</v>
      </c>
      <c r="L1216" s="90">
        <v>900</v>
      </c>
      <c r="M1216" s="51"/>
      <c r="N1216" s="62" t="s">
        <v>565</v>
      </c>
      <c r="O1216" s="52" t="s">
        <v>319</v>
      </c>
      <c r="P1216" s="52">
        <v>375</v>
      </c>
      <c r="Q1216" s="52"/>
      <c r="R1216" s="52" t="s">
        <v>479</v>
      </c>
      <c r="S1216" s="49" t="s">
        <v>21333</v>
      </c>
      <c r="V1216" s="50" t="s">
        <v>14784</v>
      </c>
      <c r="W1216" s="50" t="s">
        <v>479</v>
      </c>
      <c r="X1216" s="50" t="s">
        <v>14740</v>
      </c>
      <c r="Y1216" s="70" t="s">
        <v>17320</v>
      </c>
      <c r="Z1216" s="53">
        <v>37901</v>
      </c>
    </row>
    <row r="1217" spans="1:26" s="49" customFormat="1" x14ac:dyDescent="0.25">
      <c r="A1217" s="73">
        <v>600008291</v>
      </c>
      <c r="B1217" s="73">
        <f t="shared" si="54"/>
        <v>600008291</v>
      </c>
      <c r="C1217" s="73" t="s">
        <v>9554</v>
      </c>
      <c r="D1217" s="68">
        <v>1</v>
      </c>
      <c r="E1217" s="48">
        <f t="shared" si="55"/>
        <v>60816945</v>
      </c>
      <c r="F1217" s="57" t="s">
        <v>120</v>
      </c>
      <c r="G1217" s="57" t="s">
        <v>462</v>
      </c>
      <c r="H1217" s="51">
        <v>450</v>
      </c>
      <c r="I1217" s="51" t="s">
        <v>17309</v>
      </c>
      <c r="J1217" s="69">
        <v>27.49</v>
      </c>
      <c r="K1217" s="69">
        <f t="shared" si="56"/>
        <v>12370.5</v>
      </c>
      <c r="L1217" s="90">
        <v>450</v>
      </c>
      <c r="M1217" s="51"/>
      <c r="N1217" s="62" t="s">
        <v>483</v>
      </c>
      <c r="O1217" s="52" t="s">
        <v>319</v>
      </c>
      <c r="P1217" s="52">
        <v>308</v>
      </c>
      <c r="Q1217" s="52"/>
      <c r="R1217" s="52" t="s">
        <v>479</v>
      </c>
      <c r="S1217" s="49" t="s">
        <v>21333</v>
      </c>
      <c r="V1217" s="50" t="s">
        <v>14747</v>
      </c>
      <c r="W1217" s="50" t="s">
        <v>479</v>
      </c>
      <c r="X1217" s="50" t="s">
        <v>14738</v>
      </c>
      <c r="Y1217" s="70" t="s">
        <v>17320</v>
      </c>
      <c r="Z1217" s="53">
        <v>37901</v>
      </c>
    </row>
    <row r="1218" spans="1:26" s="49" customFormat="1" ht="30" x14ac:dyDescent="0.25">
      <c r="A1218" s="73">
        <v>600008363</v>
      </c>
      <c r="B1218" s="73">
        <f t="shared" si="54"/>
        <v>600008363</v>
      </c>
      <c r="C1218" s="73" t="s">
        <v>9555</v>
      </c>
      <c r="D1218" s="68">
        <v>1</v>
      </c>
      <c r="E1218" s="48">
        <f t="shared" si="55"/>
        <v>510912</v>
      </c>
      <c r="F1218" s="57" t="s">
        <v>120</v>
      </c>
      <c r="G1218" s="57" t="s">
        <v>462</v>
      </c>
      <c r="H1218" s="51">
        <v>475</v>
      </c>
      <c r="I1218" s="51" t="s">
        <v>17309</v>
      </c>
      <c r="J1218" s="69">
        <v>27.49</v>
      </c>
      <c r="K1218" s="69">
        <f t="shared" si="56"/>
        <v>13057.75</v>
      </c>
      <c r="L1218" s="90">
        <v>475</v>
      </c>
      <c r="M1218" s="51"/>
      <c r="N1218" s="62" t="s">
        <v>484</v>
      </c>
      <c r="O1218" s="52" t="s">
        <v>485</v>
      </c>
      <c r="P1218" s="52">
        <v>688</v>
      </c>
      <c r="Q1218" s="52"/>
      <c r="R1218" s="52" t="s">
        <v>479</v>
      </c>
      <c r="S1218" s="49" t="s">
        <v>21333</v>
      </c>
      <c r="V1218" s="50" t="s">
        <v>14747</v>
      </c>
      <c r="W1218" s="50" t="s">
        <v>479</v>
      </c>
      <c r="X1218" s="50" t="s">
        <v>14738</v>
      </c>
      <c r="Y1218" s="70" t="s">
        <v>17320</v>
      </c>
      <c r="Z1218" s="53">
        <v>37901</v>
      </c>
    </row>
    <row r="1219" spans="1:26" s="49" customFormat="1" x14ac:dyDescent="0.25">
      <c r="A1219" s="73">
        <v>600059600</v>
      </c>
      <c r="B1219" s="73">
        <f t="shared" si="54"/>
        <v>600059600</v>
      </c>
      <c r="C1219" s="73" t="s">
        <v>9598</v>
      </c>
      <c r="D1219" s="68">
        <v>1</v>
      </c>
      <c r="E1219" s="48">
        <f t="shared" si="55"/>
        <v>63263777</v>
      </c>
      <c r="F1219" s="57" t="s">
        <v>120</v>
      </c>
      <c r="G1219" s="57" t="s">
        <v>462</v>
      </c>
      <c r="H1219" s="51">
        <v>0</v>
      </c>
      <c r="I1219" s="51" t="s">
        <v>17309</v>
      </c>
      <c r="J1219" s="69">
        <v>27.49</v>
      </c>
      <c r="K1219" s="69">
        <f t="shared" si="56"/>
        <v>0</v>
      </c>
      <c r="L1219" s="90">
        <v>50</v>
      </c>
      <c r="M1219" s="51">
        <v>50</v>
      </c>
      <c r="N1219" s="62" t="s">
        <v>566</v>
      </c>
      <c r="O1219" s="52" t="s">
        <v>567</v>
      </c>
      <c r="P1219" s="52">
        <v>1018</v>
      </c>
      <c r="Q1219" s="52"/>
      <c r="R1219" s="52" t="s">
        <v>479</v>
      </c>
      <c r="S1219" s="49" t="s">
        <v>21333</v>
      </c>
      <c r="V1219" s="50" t="s">
        <v>14784</v>
      </c>
      <c r="W1219" s="50" t="s">
        <v>479</v>
      </c>
      <c r="X1219" s="50" t="s">
        <v>14740</v>
      </c>
      <c r="Y1219" s="70" t="s">
        <v>17320</v>
      </c>
      <c r="Z1219" s="53">
        <v>37901</v>
      </c>
    </row>
    <row r="1220" spans="1:26" s="49" customFormat="1" x14ac:dyDescent="0.25">
      <c r="A1220" s="73">
        <v>600059677</v>
      </c>
      <c r="B1220" s="73">
        <f t="shared" ref="B1220:B1283" si="57">A1220/1</f>
        <v>600059677</v>
      </c>
      <c r="C1220" s="73" t="s">
        <v>9599</v>
      </c>
      <c r="D1220" s="68">
        <v>1</v>
      </c>
      <c r="E1220" s="48">
        <f t="shared" ref="E1220:E1283" si="58">C1220/1</f>
        <v>70986614</v>
      </c>
      <c r="F1220" s="57" t="s">
        <v>120</v>
      </c>
      <c r="G1220" s="57" t="s">
        <v>462</v>
      </c>
      <c r="H1220" s="51">
        <v>0</v>
      </c>
      <c r="I1220" s="51" t="s">
        <v>17309</v>
      </c>
      <c r="J1220" s="69">
        <v>27.49</v>
      </c>
      <c r="K1220" s="69">
        <f t="shared" ref="K1220:K1283" si="59">H1220*J1220</f>
        <v>0</v>
      </c>
      <c r="L1220" s="90">
        <v>25</v>
      </c>
      <c r="M1220" s="51">
        <v>25</v>
      </c>
      <c r="N1220" s="62" t="s">
        <v>568</v>
      </c>
      <c r="O1220" s="52" t="s">
        <v>569</v>
      </c>
      <c r="P1220" s="52">
        <v>371</v>
      </c>
      <c r="Q1220" s="52"/>
      <c r="R1220" s="52" t="s">
        <v>570</v>
      </c>
      <c r="S1220" s="49" t="s">
        <v>21333</v>
      </c>
      <c r="V1220" s="50" t="s">
        <v>14784</v>
      </c>
      <c r="W1220" s="50" t="s">
        <v>479</v>
      </c>
      <c r="X1220" s="50" t="s">
        <v>14740</v>
      </c>
      <c r="Y1220" s="70" t="s">
        <v>17320</v>
      </c>
      <c r="Z1220" s="53">
        <v>37804</v>
      </c>
    </row>
    <row r="1221" spans="1:26" s="49" customFormat="1" x14ac:dyDescent="0.25">
      <c r="A1221" s="73">
        <v>600059995</v>
      </c>
      <c r="B1221" s="73">
        <f t="shared" si="57"/>
        <v>600059995</v>
      </c>
      <c r="C1221" s="73" t="s">
        <v>9600</v>
      </c>
      <c r="D1221" s="68">
        <v>1</v>
      </c>
      <c r="E1221" s="48">
        <f t="shared" si="58"/>
        <v>70659109</v>
      </c>
      <c r="F1221" s="57" t="s">
        <v>120</v>
      </c>
      <c r="G1221" s="57" t="s">
        <v>462</v>
      </c>
      <c r="H1221" s="51">
        <v>25</v>
      </c>
      <c r="I1221" s="51" t="s">
        <v>17309</v>
      </c>
      <c r="J1221" s="69">
        <v>27.49</v>
      </c>
      <c r="K1221" s="69">
        <f t="shared" si="59"/>
        <v>687.25</v>
      </c>
      <c r="L1221" s="90">
        <v>25</v>
      </c>
      <c r="M1221" s="51"/>
      <c r="N1221" s="62" t="s">
        <v>571</v>
      </c>
      <c r="O1221" s="52" t="s">
        <v>340</v>
      </c>
      <c r="P1221" s="52">
        <v>228</v>
      </c>
      <c r="Q1221" s="52"/>
      <c r="R1221" s="52" t="s">
        <v>572</v>
      </c>
      <c r="S1221" s="49" t="s">
        <v>21333</v>
      </c>
      <c r="V1221" s="50" t="s">
        <v>14784</v>
      </c>
      <c r="W1221" s="50" t="s">
        <v>479</v>
      </c>
      <c r="X1221" s="50" t="s">
        <v>14740</v>
      </c>
      <c r="Y1221" s="70" t="s">
        <v>17320</v>
      </c>
      <c r="Z1221" s="53">
        <v>37806</v>
      </c>
    </row>
    <row r="1222" spans="1:26" s="49" customFormat="1" x14ac:dyDescent="0.25">
      <c r="A1222" s="73">
        <v>600060217</v>
      </c>
      <c r="B1222" s="73">
        <f t="shared" si="57"/>
        <v>600060217</v>
      </c>
      <c r="C1222" s="73" t="s">
        <v>9601</v>
      </c>
      <c r="D1222" s="68">
        <v>1</v>
      </c>
      <c r="E1222" s="48">
        <f t="shared" si="58"/>
        <v>71006214</v>
      </c>
      <c r="F1222" s="57" t="s">
        <v>120</v>
      </c>
      <c r="G1222" s="57" t="s">
        <v>462</v>
      </c>
      <c r="H1222" s="51">
        <v>50</v>
      </c>
      <c r="I1222" s="51" t="s">
        <v>17309</v>
      </c>
      <c r="J1222" s="69">
        <v>27.49</v>
      </c>
      <c r="K1222" s="69">
        <f t="shared" si="59"/>
        <v>1374.5</v>
      </c>
      <c r="L1222" s="90">
        <v>50</v>
      </c>
      <c r="M1222" s="51"/>
      <c r="N1222" s="62" t="s">
        <v>573</v>
      </c>
      <c r="O1222" s="52"/>
      <c r="P1222" s="52">
        <v>109</v>
      </c>
      <c r="Q1222" s="52"/>
      <c r="R1222" s="52" t="s">
        <v>574</v>
      </c>
      <c r="S1222" s="49" t="s">
        <v>21333</v>
      </c>
      <c r="V1222" s="50" t="s">
        <v>14784</v>
      </c>
      <c r="W1222" s="50" t="s">
        <v>479</v>
      </c>
      <c r="X1222" s="50" t="s">
        <v>14740</v>
      </c>
      <c r="Y1222" s="70" t="s">
        <v>17320</v>
      </c>
      <c r="Z1222" s="53">
        <v>37901</v>
      </c>
    </row>
    <row r="1223" spans="1:26" s="49" customFormat="1" x14ac:dyDescent="0.25">
      <c r="A1223" s="73">
        <v>600060292</v>
      </c>
      <c r="B1223" s="73">
        <f t="shared" si="57"/>
        <v>600060292</v>
      </c>
      <c r="C1223" s="73" t="s">
        <v>9602</v>
      </c>
      <c r="D1223" s="68">
        <v>1</v>
      </c>
      <c r="E1223" s="48">
        <f t="shared" si="58"/>
        <v>71002189</v>
      </c>
      <c r="F1223" s="57" t="s">
        <v>120</v>
      </c>
      <c r="G1223" s="57" t="s">
        <v>462</v>
      </c>
      <c r="H1223" s="51">
        <v>50</v>
      </c>
      <c r="I1223" s="51" t="s">
        <v>17309</v>
      </c>
      <c r="J1223" s="69">
        <v>27.49</v>
      </c>
      <c r="K1223" s="69">
        <f t="shared" si="59"/>
        <v>1374.5</v>
      </c>
      <c r="L1223" s="90">
        <v>50</v>
      </c>
      <c r="M1223" s="51"/>
      <c r="N1223" s="62" t="s">
        <v>575</v>
      </c>
      <c r="O1223" s="52"/>
      <c r="P1223" s="52">
        <v>21</v>
      </c>
      <c r="Q1223" s="52"/>
      <c r="R1223" s="52" t="s">
        <v>576</v>
      </c>
      <c r="S1223" s="49" t="s">
        <v>21333</v>
      </c>
      <c r="V1223" s="50" t="s">
        <v>14784</v>
      </c>
      <c r="W1223" s="50" t="s">
        <v>479</v>
      </c>
      <c r="X1223" s="50" t="s">
        <v>14740</v>
      </c>
      <c r="Y1223" s="70" t="s">
        <v>17320</v>
      </c>
      <c r="Z1223" s="53">
        <v>37803</v>
      </c>
    </row>
    <row r="1224" spans="1:26" s="49" customFormat="1" x14ac:dyDescent="0.25">
      <c r="A1224" s="73">
        <v>600060373</v>
      </c>
      <c r="B1224" s="73">
        <f t="shared" si="57"/>
        <v>600060373</v>
      </c>
      <c r="C1224" s="73" t="s">
        <v>9603</v>
      </c>
      <c r="D1224" s="68">
        <v>1</v>
      </c>
      <c r="E1224" s="48">
        <f t="shared" si="58"/>
        <v>60818263</v>
      </c>
      <c r="F1224" s="57" t="s">
        <v>120</v>
      </c>
      <c r="G1224" s="57" t="s">
        <v>462</v>
      </c>
      <c r="H1224" s="51">
        <v>575</v>
      </c>
      <c r="I1224" s="51" t="s">
        <v>17309</v>
      </c>
      <c r="J1224" s="69">
        <v>27.49</v>
      </c>
      <c r="K1224" s="69">
        <f t="shared" si="59"/>
        <v>15806.75</v>
      </c>
      <c r="L1224" s="90">
        <v>575</v>
      </c>
      <c r="M1224" s="51"/>
      <c r="N1224" s="62" t="s">
        <v>577</v>
      </c>
      <c r="O1224" s="52" t="s">
        <v>578</v>
      </c>
      <c r="P1224" s="52">
        <v>325</v>
      </c>
      <c r="Q1224" s="52"/>
      <c r="R1224" s="52" t="s">
        <v>487</v>
      </c>
      <c r="S1224" s="49" t="s">
        <v>21333</v>
      </c>
      <c r="V1224" s="50" t="s">
        <v>14784</v>
      </c>
      <c r="W1224" s="50" t="s">
        <v>479</v>
      </c>
      <c r="X1224" s="50" t="s">
        <v>14740</v>
      </c>
      <c r="Y1224" s="70" t="s">
        <v>17320</v>
      </c>
      <c r="Z1224" s="53">
        <v>37810</v>
      </c>
    </row>
    <row r="1225" spans="1:26" s="49" customFormat="1" x14ac:dyDescent="0.25">
      <c r="A1225" s="73">
        <v>600060438</v>
      </c>
      <c r="B1225" s="73">
        <f t="shared" si="57"/>
        <v>600060438</v>
      </c>
      <c r="C1225" s="73" t="s">
        <v>9604</v>
      </c>
      <c r="D1225" s="68">
        <v>1</v>
      </c>
      <c r="E1225" s="48">
        <f t="shared" si="58"/>
        <v>70986631</v>
      </c>
      <c r="F1225" s="57" t="s">
        <v>120</v>
      </c>
      <c r="G1225" s="57" t="s">
        <v>462</v>
      </c>
      <c r="H1225" s="51">
        <v>300</v>
      </c>
      <c r="I1225" s="51" t="s">
        <v>17309</v>
      </c>
      <c r="J1225" s="69">
        <v>27.49</v>
      </c>
      <c r="K1225" s="69">
        <f t="shared" si="59"/>
        <v>8247</v>
      </c>
      <c r="L1225" s="90">
        <v>300</v>
      </c>
      <c r="M1225" s="51"/>
      <c r="N1225" s="62" t="s">
        <v>579</v>
      </c>
      <c r="O1225" s="52" t="s">
        <v>259</v>
      </c>
      <c r="P1225" s="52">
        <v>232</v>
      </c>
      <c r="Q1225" s="52"/>
      <c r="R1225" s="52" t="s">
        <v>570</v>
      </c>
      <c r="S1225" s="49" t="s">
        <v>21333</v>
      </c>
      <c r="V1225" s="50" t="s">
        <v>14784</v>
      </c>
      <c r="W1225" s="50" t="s">
        <v>479</v>
      </c>
      <c r="X1225" s="50" t="s">
        <v>14740</v>
      </c>
      <c r="Y1225" s="70" t="s">
        <v>17320</v>
      </c>
      <c r="Z1225" s="53">
        <v>37804</v>
      </c>
    </row>
    <row r="1226" spans="1:26" s="49" customFormat="1" x14ac:dyDescent="0.25">
      <c r="A1226" s="73">
        <v>600060543</v>
      </c>
      <c r="B1226" s="73">
        <f t="shared" si="57"/>
        <v>600060543</v>
      </c>
      <c r="C1226" s="73" t="s">
        <v>9605</v>
      </c>
      <c r="D1226" s="68">
        <v>1</v>
      </c>
      <c r="E1226" s="48">
        <f t="shared" si="58"/>
        <v>70873771</v>
      </c>
      <c r="F1226" s="57" t="s">
        <v>120</v>
      </c>
      <c r="G1226" s="57" t="s">
        <v>462</v>
      </c>
      <c r="H1226" s="51">
        <v>175</v>
      </c>
      <c r="I1226" s="51" t="s">
        <v>17309</v>
      </c>
      <c r="J1226" s="69">
        <v>27.49</v>
      </c>
      <c r="K1226" s="69">
        <f t="shared" si="59"/>
        <v>4810.75</v>
      </c>
      <c r="L1226" s="90">
        <v>175</v>
      </c>
      <c r="M1226" s="51"/>
      <c r="N1226" s="62" t="s">
        <v>580</v>
      </c>
      <c r="O1226" s="52"/>
      <c r="P1226" s="52">
        <v>290</v>
      </c>
      <c r="Q1226" s="52"/>
      <c r="R1226" s="52" t="s">
        <v>581</v>
      </c>
      <c r="S1226" s="49" t="s">
        <v>21333</v>
      </c>
      <c r="V1226" s="50" t="s">
        <v>14784</v>
      </c>
      <c r="W1226" s="50" t="s">
        <v>479</v>
      </c>
      <c r="X1226" s="50" t="s">
        <v>14740</v>
      </c>
      <c r="Y1226" s="70" t="s">
        <v>17320</v>
      </c>
      <c r="Z1226" s="53">
        <v>37807</v>
      </c>
    </row>
    <row r="1227" spans="1:26" s="49" customFormat="1" ht="30" x14ac:dyDescent="0.25">
      <c r="A1227" s="73">
        <v>600060608</v>
      </c>
      <c r="B1227" s="73">
        <f t="shared" si="57"/>
        <v>600060608</v>
      </c>
      <c r="C1227" s="73" t="s">
        <v>17620</v>
      </c>
      <c r="D1227" s="68">
        <v>1</v>
      </c>
      <c r="E1227" s="48">
        <f t="shared" si="58"/>
        <v>70659095</v>
      </c>
      <c r="F1227" s="57" t="s">
        <v>120</v>
      </c>
      <c r="G1227" s="57" t="s">
        <v>462</v>
      </c>
      <c r="H1227" s="51">
        <v>600</v>
      </c>
      <c r="I1227" s="51" t="s">
        <v>17309</v>
      </c>
      <c r="J1227" s="69">
        <v>27.49</v>
      </c>
      <c r="K1227" s="69">
        <f t="shared" si="59"/>
        <v>16494</v>
      </c>
      <c r="L1227" s="90">
        <v>600</v>
      </c>
      <c r="M1227" s="51"/>
      <c r="N1227" s="62" t="s">
        <v>17621</v>
      </c>
      <c r="O1227" s="52" t="s">
        <v>582</v>
      </c>
      <c r="P1227" s="52">
        <v>329</v>
      </c>
      <c r="Q1227" s="52"/>
      <c r="R1227" s="52" t="s">
        <v>572</v>
      </c>
      <c r="S1227" s="49" t="s">
        <v>21333</v>
      </c>
      <c r="V1227" s="50" t="s">
        <v>14784</v>
      </c>
      <c r="W1227" s="50" t="s">
        <v>479</v>
      </c>
      <c r="X1227" s="50" t="s">
        <v>14740</v>
      </c>
      <c r="Y1227" s="70" t="s">
        <v>17320</v>
      </c>
      <c r="Z1227" s="53">
        <v>37806</v>
      </c>
    </row>
    <row r="1228" spans="1:26" s="49" customFormat="1" x14ac:dyDescent="0.25">
      <c r="A1228" s="73">
        <v>600060616</v>
      </c>
      <c r="B1228" s="73">
        <f t="shared" si="57"/>
        <v>600060616</v>
      </c>
      <c r="C1228" s="73" t="s">
        <v>9606</v>
      </c>
      <c r="D1228" s="68">
        <v>1</v>
      </c>
      <c r="E1228" s="48">
        <f t="shared" si="58"/>
        <v>60818174</v>
      </c>
      <c r="F1228" s="57" t="s">
        <v>120</v>
      </c>
      <c r="G1228" s="57" t="s">
        <v>462</v>
      </c>
      <c r="H1228" s="51">
        <v>875</v>
      </c>
      <c r="I1228" s="51" t="s">
        <v>17309</v>
      </c>
      <c r="J1228" s="69">
        <v>27.49</v>
      </c>
      <c r="K1228" s="69">
        <f t="shared" si="59"/>
        <v>24053.75</v>
      </c>
      <c r="L1228" s="90">
        <v>875</v>
      </c>
      <c r="M1228" s="51"/>
      <c r="N1228" s="62" t="s">
        <v>583</v>
      </c>
      <c r="O1228" s="52" t="s">
        <v>584</v>
      </c>
      <c r="P1228" s="52">
        <v>296</v>
      </c>
      <c r="Q1228" s="52"/>
      <c r="R1228" s="52" t="s">
        <v>479</v>
      </c>
      <c r="S1228" s="49" t="s">
        <v>21333</v>
      </c>
      <c r="V1228" s="50" t="s">
        <v>14784</v>
      </c>
      <c r="W1228" s="50" t="s">
        <v>479</v>
      </c>
      <c r="X1228" s="50" t="s">
        <v>14740</v>
      </c>
      <c r="Y1228" s="70" t="s">
        <v>17320</v>
      </c>
      <c r="Z1228" s="53">
        <v>37901</v>
      </c>
    </row>
    <row r="1229" spans="1:26" s="49" customFormat="1" x14ac:dyDescent="0.25">
      <c r="A1229" s="73">
        <v>600170373</v>
      </c>
      <c r="B1229" s="73">
        <f t="shared" si="57"/>
        <v>600170373</v>
      </c>
      <c r="C1229" s="73" t="s">
        <v>9556</v>
      </c>
      <c r="D1229" s="68">
        <v>1</v>
      </c>
      <c r="E1229" s="48">
        <f t="shared" si="58"/>
        <v>14450917</v>
      </c>
      <c r="F1229" s="57" t="s">
        <v>120</v>
      </c>
      <c r="G1229" s="57" t="s">
        <v>462</v>
      </c>
      <c r="H1229" s="51">
        <v>225</v>
      </c>
      <c r="I1229" s="51" t="s">
        <v>17309</v>
      </c>
      <c r="J1229" s="69">
        <v>27.49</v>
      </c>
      <c r="K1229" s="69">
        <f t="shared" si="59"/>
        <v>6185.25</v>
      </c>
      <c r="L1229" s="90">
        <v>225</v>
      </c>
      <c r="M1229" s="51"/>
      <c r="N1229" s="62" t="s">
        <v>486</v>
      </c>
      <c r="O1229" s="52" t="s">
        <v>13</v>
      </c>
      <c r="P1229" s="52">
        <v>220</v>
      </c>
      <c r="Q1229" s="52"/>
      <c r="R1229" s="52" t="s">
        <v>487</v>
      </c>
      <c r="S1229" s="49" t="s">
        <v>21333</v>
      </c>
      <c r="V1229" s="50" t="s">
        <v>14747</v>
      </c>
      <c r="W1229" s="50" t="s">
        <v>479</v>
      </c>
      <c r="X1229" s="50" t="s">
        <v>14738</v>
      </c>
      <c r="Y1229" s="70" t="s">
        <v>17320</v>
      </c>
      <c r="Z1229" s="53">
        <v>37810</v>
      </c>
    </row>
    <row r="1230" spans="1:26" s="49" customFormat="1" x14ac:dyDescent="0.25">
      <c r="A1230" s="73">
        <v>650031083</v>
      </c>
      <c r="B1230" s="73">
        <f t="shared" si="57"/>
        <v>650031083</v>
      </c>
      <c r="C1230" s="73" t="s">
        <v>9607</v>
      </c>
      <c r="D1230" s="68">
        <v>1</v>
      </c>
      <c r="E1230" s="48">
        <f t="shared" si="58"/>
        <v>70988374</v>
      </c>
      <c r="F1230" s="57" t="s">
        <v>120</v>
      </c>
      <c r="G1230" s="57" t="s">
        <v>462</v>
      </c>
      <c r="H1230" s="51">
        <v>400</v>
      </c>
      <c r="I1230" s="51" t="s">
        <v>17309</v>
      </c>
      <c r="J1230" s="69">
        <v>27.49</v>
      </c>
      <c r="K1230" s="69">
        <f t="shared" si="59"/>
        <v>10996</v>
      </c>
      <c r="L1230" s="90">
        <v>400</v>
      </c>
      <c r="M1230" s="51"/>
      <c r="N1230" s="62" t="s">
        <v>585</v>
      </c>
      <c r="O1230" s="52" t="s">
        <v>586</v>
      </c>
      <c r="P1230" s="52">
        <v>131</v>
      </c>
      <c r="Q1230" s="52"/>
      <c r="R1230" s="52" t="s">
        <v>587</v>
      </c>
      <c r="S1230" s="49" t="s">
        <v>21333</v>
      </c>
      <c r="V1230" s="50" t="s">
        <v>14784</v>
      </c>
      <c r="W1230" s="50" t="s">
        <v>479</v>
      </c>
      <c r="X1230" s="50" t="s">
        <v>14740</v>
      </c>
      <c r="Y1230" s="70" t="s">
        <v>17320</v>
      </c>
      <c r="Z1230" s="53">
        <v>37816</v>
      </c>
    </row>
    <row r="1231" spans="1:26" s="49" customFormat="1" x14ac:dyDescent="0.25">
      <c r="A1231" s="73">
        <v>650036361</v>
      </c>
      <c r="B1231" s="73">
        <f t="shared" si="57"/>
        <v>650036361</v>
      </c>
      <c r="C1231" s="73" t="s">
        <v>9608</v>
      </c>
      <c r="D1231" s="68">
        <v>1</v>
      </c>
      <c r="E1231" s="48">
        <f t="shared" si="58"/>
        <v>70985120</v>
      </c>
      <c r="F1231" s="57" t="s">
        <v>120</v>
      </c>
      <c r="G1231" s="57" t="s">
        <v>462</v>
      </c>
      <c r="H1231" s="51">
        <v>75</v>
      </c>
      <c r="I1231" s="51" t="s">
        <v>17309</v>
      </c>
      <c r="J1231" s="69">
        <v>27.49</v>
      </c>
      <c r="K1231" s="69">
        <f t="shared" si="59"/>
        <v>2061.75</v>
      </c>
      <c r="L1231" s="90">
        <v>75</v>
      </c>
      <c r="M1231" s="51"/>
      <c r="N1231" s="62" t="s">
        <v>588</v>
      </c>
      <c r="O1231" s="52"/>
      <c r="P1231" s="52">
        <v>112</v>
      </c>
      <c r="Q1231" s="52"/>
      <c r="R1231" s="52" t="s">
        <v>589</v>
      </c>
      <c r="S1231" s="49" t="s">
        <v>21333</v>
      </c>
      <c r="V1231" s="50" t="s">
        <v>14784</v>
      </c>
      <c r="W1231" s="50" t="s">
        <v>479</v>
      </c>
      <c r="X1231" s="50" t="s">
        <v>14740</v>
      </c>
      <c r="Y1231" s="70" t="s">
        <v>17320</v>
      </c>
      <c r="Z1231" s="53">
        <v>37817</v>
      </c>
    </row>
    <row r="1232" spans="1:26" s="49" customFormat="1" x14ac:dyDescent="0.25">
      <c r="A1232" s="73">
        <v>691013314</v>
      </c>
      <c r="B1232" s="73">
        <f t="shared" si="57"/>
        <v>691013314</v>
      </c>
      <c r="C1232" s="73" t="s">
        <v>9557</v>
      </c>
      <c r="D1232" s="68">
        <v>1</v>
      </c>
      <c r="E1232" s="48">
        <f t="shared" si="58"/>
        <v>7418264</v>
      </c>
      <c r="F1232" s="57" t="s">
        <v>120</v>
      </c>
      <c r="G1232" s="57" t="s">
        <v>462</v>
      </c>
      <c r="H1232" s="51">
        <v>50</v>
      </c>
      <c r="I1232" s="51" t="s">
        <v>17309</v>
      </c>
      <c r="J1232" s="69">
        <v>27.49</v>
      </c>
      <c r="K1232" s="69">
        <f t="shared" si="59"/>
        <v>1374.5</v>
      </c>
      <c r="L1232" s="90">
        <v>50</v>
      </c>
      <c r="M1232" s="51"/>
      <c r="N1232" s="62" t="s">
        <v>488</v>
      </c>
      <c r="O1232" s="52"/>
      <c r="P1232" s="52">
        <v>32</v>
      </c>
      <c r="Q1232" s="52"/>
      <c r="R1232" s="52" t="s">
        <v>489</v>
      </c>
      <c r="S1232" s="49" t="s">
        <v>21334</v>
      </c>
      <c r="V1232" s="50" t="s">
        <v>14747</v>
      </c>
      <c r="W1232" s="50" t="s">
        <v>479</v>
      </c>
      <c r="X1232" s="50" t="s">
        <v>14742</v>
      </c>
      <c r="Y1232" s="70" t="s">
        <v>17320</v>
      </c>
      <c r="Z1232" s="53">
        <v>37901</v>
      </c>
    </row>
    <row r="1233" spans="1:26" s="49" customFormat="1" x14ac:dyDescent="0.25">
      <c r="A1233" s="73">
        <v>663000416</v>
      </c>
      <c r="B1233" s="73">
        <f t="shared" si="57"/>
        <v>663000416</v>
      </c>
      <c r="C1233" s="73" t="s">
        <v>17622</v>
      </c>
      <c r="D1233" s="68">
        <v>1</v>
      </c>
      <c r="E1233" s="48">
        <f t="shared" si="58"/>
        <v>71173633</v>
      </c>
      <c r="F1233" s="57" t="s">
        <v>120</v>
      </c>
      <c r="G1233" s="57" t="s">
        <v>462</v>
      </c>
      <c r="H1233" s="51">
        <v>0</v>
      </c>
      <c r="I1233" s="51" t="s">
        <v>17309</v>
      </c>
      <c r="J1233" s="69">
        <v>27.49</v>
      </c>
      <c r="K1233" s="69">
        <f t="shared" si="59"/>
        <v>0</v>
      </c>
      <c r="L1233" s="90">
        <v>25</v>
      </c>
      <c r="M1233" s="51">
        <v>25</v>
      </c>
      <c r="N1233" s="62" t="s">
        <v>17623</v>
      </c>
      <c r="O1233" s="52" t="s">
        <v>578</v>
      </c>
      <c r="P1233" s="52">
        <v>326</v>
      </c>
      <c r="Q1233" s="52"/>
      <c r="R1233" s="52" t="s">
        <v>487</v>
      </c>
      <c r="S1233" s="49" t="s">
        <v>21333</v>
      </c>
      <c r="V1233" s="50" t="s">
        <v>14784</v>
      </c>
      <c r="W1233" s="50" t="s">
        <v>479</v>
      </c>
      <c r="X1233" s="50" t="s">
        <v>14740</v>
      </c>
      <c r="Y1233" s="70" t="s">
        <v>17320</v>
      </c>
      <c r="Z1233" s="53">
        <v>37810</v>
      </c>
    </row>
    <row r="1234" spans="1:26" s="49" customFormat="1" x14ac:dyDescent="0.25">
      <c r="A1234" s="73">
        <v>691014116</v>
      </c>
      <c r="B1234" s="73">
        <f t="shared" si="57"/>
        <v>691014116</v>
      </c>
      <c r="C1234" s="73" t="s">
        <v>17624</v>
      </c>
      <c r="D1234" s="68">
        <v>1</v>
      </c>
      <c r="E1234" s="48">
        <f t="shared" si="58"/>
        <v>8411964</v>
      </c>
      <c r="F1234" s="57" t="s">
        <v>120</v>
      </c>
      <c r="G1234" s="57" t="s">
        <v>462</v>
      </c>
      <c r="H1234" s="51">
        <v>0</v>
      </c>
      <c r="I1234" s="51" t="s">
        <v>17309</v>
      </c>
      <c r="J1234" s="69">
        <v>27.49</v>
      </c>
      <c r="K1234" s="69">
        <f t="shared" si="59"/>
        <v>0</v>
      </c>
      <c r="L1234" s="90">
        <v>25</v>
      </c>
      <c r="M1234" s="51">
        <v>25</v>
      </c>
      <c r="N1234" s="62" t="s">
        <v>17625</v>
      </c>
      <c r="O1234" s="52" t="s">
        <v>17626</v>
      </c>
      <c r="P1234" s="52">
        <v>22</v>
      </c>
      <c r="Q1234" s="52"/>
      <c r="R1234" s="52" t="s">
        <v>479</v>
      </c>
      <c r="S1234" s="49" t="s">
        <v>21334</v>
      </c>
      <c r="V1234" s="50" t="s">
        <v>14747</v>
      </c>
      <c r="W1234" s="50" t="s">
        <v>479</v>
      </c>
      <c r="X1234" s="50" t="s">
        <v>14742</v>
      </c>
      <c r="Y1234" s="70" t="s">
        <v>17320</v>
      </c>
      <c r="Z1234" s="53">
        <v>37901</v>
      </c>
    </row>
    <row r="1235" spans="1:26" s="49" customFormat="1" x14ac:dyDescent="0.25">
      <c r="A1235" s="73">
        <v>600022251</v>
      </c>
      <c r="B1235" s="73">
        <f t="shared" si="57"/>
        <v>600022251</v>
      </c>
      <c r="C1235" s="73" t="s">
        <v>17627</v>
      </c>
      <c r="D1235" s="68">
        <v>1</v>
      </c>
      <c r="E1235" s="48">
        <f t="shared" si="58"/>
        <v>60075945</v>
      </c>
      <c r="F1235" s="57" t="s">
        <v>120</v>
      </c>
      <c r="G1235" s="57" t="s">
        <v>121</v>
      </c>
      <c r="H1235" s="51">
        <v>125</v>
      </c>
      <c r="I1235" s="51" t="s">
        <v>17309</v>
      </c>
      <c r="J1235" s="69">
        <v>27.49</v>
      </c>
      <c r="K1235" s="69">
        <f t="shared" si="59"/>
        <v>3436.25</v>
      </c>
      <c r="L1235" s="90">
        <v>125</v>
      </c>
      <c r="M1235" s="51"/>
      <c r="N1235" s="62" t="s">
        <v>17628</v>
      </c>
      <c r="O1235" s="52" t="s">
        <v>17629</v>
      </c>
      <c r="P1235" s="52">
        <v>342</v>
      </c>
      <c r="Q1235" s="52"/>
      <c r="R1235" s="52" t="s">
        <v>193</v>
      </c>
      <c r="S1235" s="49" t="s">
        <v>21333</v>
      </c>
      <c r="V1235" s="50" t="s">
        <v>14747</v>
      </c>
      <c r="W1235" s="50" t="s">
        <v>193</v>
      </c>
      <c r="X1235" s="50" t="s">
        <v>14738</v>
      </c>
      <c r="Y1235" s="70" t="s">
        <v>17320</v>
      </c>
      <c r="Z1235" s="53">
        <v>37501</v>
      </c>
    </row>
    <row r="1236" spans="1:26" s="49" customFormat="1" x14ac:dyDescent="0.25">
      <c r="A1236" s="73">
        <v>600008029</v>
      </c>
      <c r="B1236" s="73">
        <f t="shared" si="57"/>
        <v>600008029</v>
      </c>
      <c r="C1236" s="73" t="s">
        <v>9414</v>
      </c>
      <c r="D1236" s="68">
        <v>1</v>
      </c>
      <c r="E1236" s="48">
        <f t="shared" si="58"/>
        <v>60076062</v>
      </c>
      <c r="F1236" s="57" t="s">
        <v>120</v>
      </c>
      <c r="G1236" s="57" t="s">
        <v>121</v>
      </c>
      <c r="H1236" s="51">
        <v>275</v>
      </c>
      <c r="I1236" s="51" t="s">
        <v>17309</v>
      </c>
      <c r="J1236" s="69">
        <v>27.49</v>
      </c>
      <c r="K1236" s="69">
        <f t="shared" si="59"/>
        <v>7559.75</v>
      </c>
      <c r="L1236" s="90">
        <v>275</v>
      </c>
      <c r="M1236" s="51"/>
      <c r="N1236" s="62" t="s">
        <v>194</v>
      </c>
      <c r="O1236" s="52" t="s">
        <v>195</v>
      </c>
      <c r="P1236" s="52">
        <v>13</v>
      </c>
      <c r="Q1236" s="52"/>
      <c r="R1236" s="52" t="s">
        <v>193</v>
      </c>
      <c r="S1236" s="49" t="s">
        <v>21333</v>
      </c>
      <c r="V1236" s="50" t="s">
        <v>14747</v>
      </c>
      <c r="W1236" s="50" t="s">
        <v>193</v>
      </c>
      <c r="X1236" s="50" t="s">
        <v>14738</v>
      </c>
      <c r="Y1236" s="70" t="s">
        <v>17320</v>
      </c>
      <c r="Z1236" s="53">
        <v>37501</v>
      </c>
    </row>
    <row r="1237" spans="1:26" s="49" customFormat="1" x14ac:dyDescent="0.25">
      <c r="A1237" s="73">
        <v>600056601</v>
      </c>
      <c r="B1237" s="73">
        <f t="shared" si="57"/>
        <v>600056601</v>
      </c>
      <c r="C1237" s="73" t="s">
        <v>9490</v>
      </c>
      <c r="D1237" s="68">
        <v>1</v>
      </c>
      <c r="E1237" s="48">
        <f t="shared" si="58"/>
        <v>60077204</v>
      </c>
      <c r="F1237" s="57" t="s">
        <v>120</v>
      </c>
      <c r="G1237" s="57" t="s">
        <v>121</v>
      </c>
      <c r="H1237" s="51">
        <v>75</v>
      </c>
      <c r="I1237" s="51" t="s">
        <v>17309</v>
      </c>
      <c r="J1237" s="69">
        <v>27.49</v>
      </c>
      <c r="K1237" s="69">
        <f t="shared" si="59"/>
        <v>2061.75</v>
      </c>
      <c r="L1237" s="90">
        <v>75</v>
      </c>
      <c r="M1237" s="51"/>
      <c r="N1237" s="62" t="s">
        <v>351</v>
      </c>
      <c r="O1237" s="52" t="s">
        <v>352</v>
      </c>
      <c r="P1237" s="52"/>
      <c r="Q1237" s="52"/>
      <c r="R1237" s="52" t="s">
        <v>193</v>
      </c>
      <c r="S1237" s="49" t="s">
        <v>21333</v>
      </c>
      <c r="V1237" s="50" t="s">
        <v>14785</v>
      </c>
      <c r="W1237" s="50" t="s">
        <v>193</v>
      </c>
      <c r="X1237" s="50" t="s">
        <v>14740</v>
      </c>
      <c r="Y1237" s="70" t="s">
        <v>17320</v>
      </c>
      <c r="Z1237" s="53">
        <v>37501</v>
      </c>
    </row>
    <row r="1238" spans="1:26" s="49" customFormat="1" x14ac:dyDescent="0.25">
      <c r="A1238" s="73">
        <v>600057593</v>
      </c>
      <c r="B1238" s="73">
        <f t="shared" si="57"/>
        <v>600057593</v>
      </c>
      <c r="C1238" s="73" t="s">
        <v>9491</v>
      </c>
      <c r="D1238" s="68">
        <v>1</v>
      </c>
      <c r="E1238" s="48">
        <f t="shared" si="58"/>
        <v>60076909</v>
      </c>
      <c r="F1238" s="57" t="s">
        <v>120</v>
      </c>
      <c r="G1238" s="57" t="s">
        <v>121</v>
      </c>
      <c r="H1238" s="51">
        <v>875</v>
      </c>
      <c r="I1238" s="51" t="s">
        <v>17309</v>
      </c>
      <c r="J1238" s="69">
        <v>27.49</v>
      </c>
      <c r="K1238" s="69">
        <f t="shared" si="59"/>
        <v>24053.75</v>
      </c>
      <c r="L1238" s="90">
        <v>875</v>
      </c>
      <c r="M1238" s="51"/>
      <c r="N1238" s="62" t="s">
        <v>353</v>
      </c>
      <c r="O1238" s="52" t="s">
        <v>354</v>
      </c>
      <c r="P1238" s="52">
        <v>285</v>
      </c>
      <c r="Q1238" s="52"/>
      <c r="R1238" s="52" t="s">
        <v>193</v>
      </c>
      <c r="S1238" s="49" t="s">
        <v>21333</v>
      </c>
      <c r="V1238" s="50" t="s">
        <v>14785</v>
      </c>
      <c r="W1238" s="50" t="s">
        <v>193</v>
      </c>
      <c r="X1238" s="50" t="s">
        <v>14740</v>
      </c>
      <c r="Y1238" s="70" t="s">
        <v>17320</v>
      </c>
      <c r="Z1238" s="53">
        <v>37501</v>
      </c>
    </row>
    <row r="1239" spans="1:26" s="49" customFormat="1" x14ac:dyDescent="0.25">
      <c r="A1239" s="73">
        <v>600057607</v>
      </c>
      <c r="B1239" s="73">
        <f t="shared" si="57"/>
        <v>600057607</v>
      </c>
      <c r="C1239" s="73" t="s">
        <v>9492</v>
      </c>
      <c r="D1239" s="68">
        <v>1</v>
      </c>
      <c r="E1239" s="48">
        <f t="shared" si="58"/>
        <v>60077034</v>
      </c>
      <c r="F1239" s="57" t="s">
        <v>120</v>
      </c>
      <c r="G1239" s="57" t="s">
        <v>121</v>
      </c>
      <c r="H1239" s="51">
        <v>600</v>
      </c>
      <c r="I1239" s="51" t="s">
        <v>17309</v>
      </c>
      <c r="J1239" s="69">
        <v>27.49</v>
      </c>
      <c r="K1239" s="69">
        <f t="shared" si="59"/>
        <v>16494</v>
      </c>
      <c r="L1239" s="90">
        <v>600</v>
      </c>
      <c r="M1239" s="51"/>
      <c r="N1239" s="62" t="s">
        <v>355</v>
      </c>
      <c r="O1239" s="52" t="s">
        <v>340</v>
      </c>
      <c r="P1239" s="52">
        <v>748</v>
      </c>
      <c r="Q1239" s="52"/>
      <c r="R1239" s="52" t="s">
        <v>193</v>
      </c>
      <c r="S1239" s="49" t="s">
        <v>21333</v>
      </c>
      <c r="V1239" s="50" t="s">
        <v>14785</v>
      </c>
      <c r="W1239" s="50" t="s">
        <v>193</v>
      </c>
      <c r="X1239" s="50" t="s">
        <v>14740</v>
      </c>
      <c r="Y1239" s="70" t="s">
        <v>17320</v>
      </c>
      <c r="Z1239" s="53">
        <v>37501</v>
      </c>
    </row>
    <row r="1240" spans="1:26" s="49" customFormat="1" x14ac:dyDescent="0.25">
      <c r="A1240" s="73">
        <v>600057658</v>
      </c>
      <c r="B1240" s="73">
        <f t="shared" si="57"/>
        <v>600057658</v>
      </c>
      <c r="C1240" s="73" t="s">
        <v>9493</v>
      </c>
      <c r="D1240" s="68">
        <v>1</v>
      </c>
      <c r="E1240" s="48">
        <f t="shared" si="58"/>
        <v>75000725</v>
      </c>
      <c r="F1240" s="57" t="s">
        <v>120</v>
      </c>
      <c r="G1240" s="57" t="s">
        <v>121</v>
      </c>
      <c r="H1240" s="51">
        <v>50</v>
      </c>
      <c r="I1240" s="51" t="s">
        <v>17309</v>
      </c>
      <c r="J1240" s="69">
        <v>27.49</v>
      </c>
      <c r="K1240" s="69">
        <f t="shared" si="59"/>
        <v>1374.5</v>
      </c>
      <c r="L1240" s="90">
        <v>50</v>
      </c>
      <c r="M1240" s="51"/>
      <c r="N1240" s="62" t="s">
        <v>356</v>
      </c>
      <c r="O1240" s="52"/>
      <c r="P1240" s="52">
        <v>28</v>
      </c>
      <c r="Q1240" s="52"/>
      <c r="R1240" s="52" t="s">
        <v>357</v>
      </c>
      <c r="S1240" s="49" t="s">
        <v>21333</v>
      </c>
      <c r="V1240" s="50" t="s">
        <v>14785</v>
      </c>
      <c r="W1240" s="50" t="s">
        <v>193</v>
      </c>
      <c r="X1240" s="50" t="s">
        <v>14740</v>
      </c>
      <c r="Y1240" s="70" t="s">
        <v>17320</v>
      </c>
      <c r="Z1240" s="53">
        <v>37366</v>
      </c>
    </row>
    <row r="1241" spans="1:26" s="49" customFormat="1" ht="30" x14ac:dyDescent="0.25">
      <c r="A1241" s="73">
        <v>600170284</v>
      </c>
      <c r="B1241" s="73">
        <f t="shared" si="57"/>
        <v>600170284</v>
      </c>
      <c r="C1241" s="73" t="s">
        <v>9415</v>
      </c>
      <c r="D1241" s="68">
        <v>1</v>
      </c>
      <c r="E1241" s="48">
        <f t="shared" si="58"/>
        <v>73130</v>
      </c>
      <c r="F1241" s="57" t="s">
        <v>120</v>
      </c>
      <c r="G1241" s="57" t="s">
        <v>121</v>
      </c>
      <c r="H1241" s="51">
        <v>200</v>
      </c>
      <c r="I1241" s="51" t="s">
        <v>17309</v>
      </c>
      <c r="J1241" s="69">
        <v>27.49</v>
      </c>
      <c r="K1241" s="69">
        <f t="shared" si="59"/>
        <v>5498</v>
      </c>
      <c r="L1241" s="90">
        <v>200</v>
      </c>
      <c r="M1241" s="51"/>
      <c r="N1241" s="62" t="s">
        <v>196</v>
      </c>
      <c r="O1241" s="52" t="s">
        <v>197</v>
      </c>
      <c r="P1241" s="52">
        <v>865</v>
      </c>
      <c r="Q1241" s="52"/>
      <c r="R1241" s="52" t="s">
        <v>193</v>
      </c>
      <c r="S1241" s="49" t="s">
        <v>21333</v>
      </c>
      <c r="V1241" s="50" t="s">
        <v>14747</v>
      </c>
      <c r="W1241" s="50" t="s">
        <v>193</v>
      </c>
      <c r="X1241" s="50" t="s">
        <v>14738</v>
      </c>
      <c r="Y1241" s="70" t="s">
        <v>17320</v>
      </c>
      <c r="Z1241" s="53">
        <v>37501</v>
      </c>
    </row>
    <row r="1242" spans="1:26" s="49" customFormat="1" x14ac:dyDescent="0.25">
      <c r="A1242" s="73">
        <v>650024842</v>
      </c>
      <c r="B1242" s="73">
        <f t="shared" si="57"/>
        <v>650024842</v>
      </c>
      <c r="C1242" s="73" t="s">
        <v>9494</v>
      </c>
      <c r="D1242" s="68">
        <v>1</v>
      </c>
      <c r="E1242" s="48">
        <f t="shared" si="58"/>
        <v>75001365</v>
      </c>
      <c r="F1242" s="57" t="s">
        <v>120</v>
      </c>
      <c r="G1242" s="57" t="s">
        <v>121</v>
      </c>
      <c r="H1242" s="51">
        <v>375</v>
      </c>
      <c r="I1242" s="51" t="s">
        <v>17309</v>
      </c>
      <c r="J1242" s="69">
        <v>27.49</v>
      </c>
      <c r="K1242" s="69">
        <f t="shared" si="59"/>
        <v>10308.75</v>
      </c>
      <c r="L1242" s="90">
        <v>375</v>
      </c>
      <c r="M1242" s="51"/>
      <c r="N1242" s="62" t="s">
        <v>358</v>
      </c>
      <c r="O1242" s="52" t="s">
        <v>359</v>
      </c>
      <c r="P1242" s="52">
        <v>31</v>
      </c>
      <c r="Q1242" s="52"/>
      <c r="R1242" s="52" t="s">
        <v>360</v>
      </c>
      <c r="S1242" s="49" t="s">
        <v>21333</v>
      </c>
      <c r="V1242" s="50" t="s">
        <v>14785</v>
      </c>
      <c r="W1242" s="50" t="s">
        <v>193</v>
      </c>
      <c r="X1242" s="50" t="s">
        <v>14740</v>
      </c>
      <c r="Y1242" s="70" t="s">
        <v>17320</v>
      </c>
      <c r="Z1242" s="53">
        <v>37365</v>
      </c>
    </row>
    <row r="1243" spans="1:26" s="49" customFormat="1" x14ac:dyDescent="0.25">
      <c r="A1243" s="73">
        <v>650025121</v>
      </c>
      <c r="B1243" s="73">
        <f t="shared" si="57"/>
        <v>650025121</v>
      </c>
      <c r="C1243" s="73" t="s">
        <v>9495</v>
      </c>
      <c r="D1243" s="68">
        <v>1</v>
      </c>
      <c r="E1243" s="48">
        <f t="shared" si="58"/>
        <v>70988862</v>
      </c>
      <c r="F1243" s="57" t="s">
        <v>120</v>
      </c>
      <c r="G1243" s="57" t="s">
        <v>121</v>
      </c>
      <c r="H1243" s="51">
        <v>225</v>
      </c>
      <c r="I1243" s="51" t="s">
        <v>17309</v>
      </c>
      <c r="J1243" s="69">
        <v>27.49</v>
      </c>
      <c r="K1243" s="69">
        <f t="shared" si="59"/>
        <v>6185.25</v>
      </c>
      <c r="L1243" s="90">
        <v>225</v>
      </c>
      <c r="M1243" s="51"/>
      <c r="N1243" s="62" t="s">
        <v>361</v>
      </c>
      <c r="O1243" s="52"/>
      <c r="P1243" s="52">
        <v>100</v>
      </c>
      <c r="Q1243" s="52"/>
      <c r="R1243" s="52" t="s">
        <v>362</v>
      </c>
      <c r="S1243" s="49" t="s">
        <v>21333</v>
      </c>
      <c r="V1243" s="50" t="s">
        <v>14785</v>
      </c>
      <c r="W1243" s="50" t="s">
        <v>193</v>
      </c>
      <c r="X1243" s="50" t="s">
        <v>14740</v>
      </c>
      <c r="Y1243" s="70" t="s">
        <v>17320</v>
      </c>
      <c r="Z1243" s="53">
        <v>37304</v>
      </c>
    </row>
    <row r="1244" spans="1:26" s="49" customFormat="1" x14ac:dyDescent="0.25">
      <c r="A1244" s="73">
        <v>650028805</v>
      </c>
      <c r="B1244" s="73">
        <f t="shared" si="57"/>
        <v>650028805</v>
      </c>
      <c r="C1244" s="73" t="s">
        <v>9496</v>
      </c>
      <c r="D1244" s="68">
        <v>1</v>
      </c>
      <c r="E1244" s="48">
        <f t="shared" si="58"/>
        <v>75000385</v>
      </c>
      <c r="F1244" s="57" t="s">
        <v>120</v>
      </c>
      <c r="G1244" s="57" t="s">
        <v>121</v>
      </c>
      <c r="H1244" s="51">
        <v>50</v>
      </c>
      <c r="I1244" s="51" t="s">
        <v>17309</v>
      </c>
      <c r="J1244" s="69">
        <v>27.49</v>
      </c>
      <c r="K1244" s="69">
        <f t="shared" si="59"/>
        <v>1374.5</v>
      </c>
      <c r="L1244" s="90">
        <v>50</v>
      </c>
      <c r="M1244" s="51"/>
      <c r="N1244" s="62" t="s">
        <v>363</v>
      </c>
      <c r="O1244" s="52"/>
      <c r="P1244" s="52">
        <v>129</v>
      </c>
      <c r="Q1244" s="52"/>
      <c r="R1244" s="52" t="s">
        <v>364</v>
      </c>
      <c r="S1244" s="49" t="s">
        <v>21333</v>
      </c>
      <c r="V1244" s="50" t="s">
        <v>14785</v>
      </c>
      <c r="W1244" s="50" t="s">
        <v>193</v>
      </c>
      <c r="X1244" s="50" t="s">
        <v>14740</v>
      </c>
      <c r="Y1244" s="70" t="s">
        <v>17320</v>
      </c>
      <c r="Z1244" s="53">
        <v>37301</v>
      </c>
    </row>
    <row r="1245" spans="1:26" s="49" customFormat="1" x14ac:dyDescent="0.25">
      <c r="A1245" s="73">
        <v>650029526</v>
      </c>
      <c r="B1245" s="73">
        <f t="shared" si="57"/>
        <v>650029526</v>
      </c>
      <c r="C1245" s="73" t="s">
        <v>9497</v>
      </c>
      <c r="D1245" s="68">
        <v>1</v>
      </c>
      <c r="E1245" s="48">
        <f t="shared" si="58"/>
        <v>75000458</v>
      </c>
      <c r="F1245" s="57" t="s">
        <v>120</v>
      </c>
      <c r="G1245" s="57" t="s">
        <v>121</v>
      </c>
      <c r="H1245" s="51">
        <v>125</v>
      </c>
      <c r="I1245" s="51" t="s">
        <v>17309</v>
      </c>
      <c r="J1245" s="69">
        <v>27.49</v>
      </c>
      <c r="K1245" s="69">
        <f t="shared" si="59"/>
        <v>3436.25</v>
      </c>
      <c r="L1245" s="90">
        <v>125</v>
      </c>
      <c r="M1245" s="51"/>
      <c r="N1245" s="62" t="s">
        <v>365</v>
      </c>
      <c r="O1245" s="52"/>
      <c r="P1245" s="52">
        <v>29</v>
      </c>
      <c r="Q1245" s="52"/>
      <c r="R1245" s="52" t="s">
        <v>366</v>
      </c>
      <c r="S1245" s="49" t="s">
        <v>21333</v>
      </c>
      <c r="V1245" s="50" t="s">
        <v>14785</v>
      </c>
      <c r="W1245" s="50" t="s">
        <v>193</v>
      </c>
      <c r="X1245" s="50" t="s">
        <v>14740</v>
      </c>
      <c r="Y1245" s="70" t="s">
        <v>17320</v>
      </c>
      <c r="Z1245" s="53">
        <v>37302</v>
      </c>
    </row>
    <row r="1246" spans="1:26" s="49" customFormat="1" x14ac:dyDescent="0.25">
      <c r="A1246" s="73">
        <v>600063186</v>
      </c>
      <c r="B1246" s="73">
        <f t="shared" si="57"/>
        <v>600063186</v>
      </c>
      <c r="C1246" s="73" t="s">
        <v>9673</v>
      </c>
      <c r="D1246" s="68">
        <v>1</v>
      </c>
      <c r="E1246" s="48">
        <f t="shared" si="58"/>
        <v>68544120</v>
      </c>
      <c r="F1246" s="57" t="s">
        <v>120</v>
      </c>
      <c r="G1246" s="57" t="s">
        <v>663</v>
      </c>
      <c r="H1246" s="51">
        <v>475</v>
      </c>
      <c r="I1246" s="51" t="s">
        <v>17309</v>
      </c>
      <c r="J1246" s="69">
        <v>27.49</v>
      </c>
      <c r="K1246" s="69">
        <f t="shared" si="59"/>
        <v>13057.75</v>
      </c>
      <c r="L1246" s="90">
        <v>475</v>
      </c>
      <c r="M1246" s="51"/>
      <c r="N1246" s="62" t="s">
        <v>712</v>
      </c>
      <c r="O1246" s="52"/>
      <c r="P1246" s="52">
        <v>155</v>
      </c>
      <c r="Q1246" s="52"/>
      <c r="R1246" s="52" t="s">
        <v>713</v>
      </c>
      <c r="S1246" s="49" t="s">
        <v>21333</v>
      </c>
      <c r="V1246" s="50" t="s">
        <v>14786</v>
      </c>
      <c r="W1246" s="50" t="s">
        <v>672</v>
      </c>
      <c r="X1246" s="50" t="s">
        <v>14740</v>
      </c>
      <c r="Y1246" s="70" t="s">
        <v>17320</v>
      </c>
      <c r="Z1246" s="53">
        <v>38481</v>
      </c>
    </row>
    <row r="1247" spans="1:26" s="49" customFormat="1" x14ac:dyDescent="0.25">
      <c r="A1247" s="73">
        <v>600008681</v>
      </c>
      <c r="B1247" s="73">
        <f t="shared" si="57"/>
        <v>600008681</v>
      </c>
      <c r="C1247" s="73" t="s">
        <v>9652</v>
      </c>
      <c r="D1247" s="68">
        <v>1</v>
      </c>
      <c r="E1247" s="48">
        <f t="shared" si="58"/>
        <v>477419</v>
      </c>
      <c r="F1247" s="57" t="s">
        <v>120</v>
      </c>
      <c r="G1247" s="57" t="s">
        <v>663</v>
      </c>
      <c r="H1247" s="51">
        <v>550</v>
      </c>
      <c r="I1247" s="51" t="s">
        <v>17309</v>
      </c>
      <c r="J1247" s="69">
        <v>27.49</v>
      </c>
      <c r="K1247" s="69">
        <f t="shared" si="59"/>
        <v>15119.5</v>
      </c>
      <c r="L1247" s="90">
        <v>550</v>
      </c>
      <c r="M1247" s="51"/>
      <c r="N1247" s="62" t="s">
        <v>673</v>
      </c>
      <c r="O1247" s="52" t="s">
        <v>165</v>
      </c>
      <c r="P1247" s="52">
        <v>267</v>
      </c>
      <c r="Q1247" s="52"/>
      <c r="R1247" s="52" t="s">
        <v>672</v>
      </c>
      <c r="S1247" s="49" t="s">
        <v>21333</v>
      </c>
      <c r="V1247" s="50" t="s">
        <v>14747</v>
      </c>
      <c r="W1247" s="50" t="s">
        <v>672</v>
      </c>
      <c r="X1247" s="50" t="s">
        <v>14738</v>
      </c>
      <c r="Y1247" s="70" t="s">
        <v>17320</v>
      </c>
      <c r="Z1247" s="53">
        <v>38501</v>
      </c>
    </row>
    <row r="1248" spans="1:26" s="49" customFormat="1" x14ac:dyDescent="0.25">
      <c r="A1248" s="73">
        <v>600008690</v>
      </c>
      <c r="B1248" s="73">
        <f t="shared" si="57"/>
        <v>600008690</v>
      </c>
      <c r="C1248" s="73" t="s">
        <v>9653</v>
      </c>
      <c r="D1248" s="68">
        <v>1</v>
      </c>
      <c r="E1248" s="48">
        <f t="shared" si="58"/>
        <v>72982</v>
      </c>
      <c r="F1248" s="57" t="s">
        <v>120</v>
      </c>
      <c r="G1248" s="57" t="s">
        <v>663</v>
      </c>
      <c r="H1248" s="51">
        <v>275</v>
      </c>
      <c r="I1248" s="51" t="s">
        <v>17309</v>
      </c>
      <c r="J1248" s="69">
        <v>27.49</v>
      </c>
      <c r="K1248" s="69">
        <f t="shared" si="59"/>
        <v>7559.75</v>
      </c>
      <c r="L1248" s="90">
        <v>275</v>
      </c>
      <c r="M1248" s="51"/>
      <c r="N1248" s="62" t="s">
        <v>674</v>
      </c>
      <c r="O1248" s="52" t="s">
        <v>675</v>
      </c>
      <c r="P1248" s="52">
        <v>69</v>
      </c>
      <c r="Q1248" s="52">
        <v>36</v>
      </c>
      <c r="R1248" s="52" t="s">
        <v>672</v>
      </c>
      <c r="S1248" s="49" t="s">
        <v>21333</v>
      </c>
      <c r="V1248" s="50" t="s">
        <v>14747</v>
      </c>
      <c r="W1248" s="50" t="s">
        <v>672</v>
      </c>
      <c r="X1248" s="50" t="s">
        <v>14738</v>
      </c>
      <c r="Y1248" s="70" t="s">
        <v>17320</v>
      </c>
      <c r="Z1248" s="53">
        <v>38501</v>
      </c>
    </row>
    <row r="1249" spans="1:26" s="49" customFormat="1" x14ac:dyDescent="0.25">
      <c r="A1249" s="73">
        <v>600063054</v>
      </c>
      <c r="B1249" s="73">
        <f t="shared" si="57"/>
        <v>600063054</v>
      </c>
      <c r="C1249" s="73" t="s">
        <v>9674</v>
      </c>
      <c r="D1249" s="68">
        <v>1</v>
      </c>
      <c r="E1249" s="48">
        <f t="shared" si="58"/>
        <v>583383</v>
      </c>
      <c r="F1249" s="57" t="s">
        <v>120</v>
      </c>
      <c r="G1249" s="57" t="s">
        <v>663</v>
      </c>
      <c r="H1249" s="51">
        <v>350</v>
      </c>
      <c r="I1249" s="51" t="s">
        <v>17309</v>
      </c>
      <c r="J1249" s="69">
        <v>27.49</v>
      </c>
      <c r="K1249" s="69">
        <f t="shared" si="59"/>
        <v>9621.5</v>
      </c>
      <c r="L1249" s="90">
        <v>350</v>
      </c>
      <c r="M1249" s="51"/>
      <c r="N1249" s="62" t="s">
        <v>714</v>
      </c>
      <c r="O1249" s="52"/>
      <c r="P1249" s="52">
        <v>250</v>
      </c>
      <c r="Q1249" s="52"/>
      <c r="R1249" s="52" t="s">
        <v>715</v>
      </c>
      <c r="S1249" s="49" t="s">
        <v>21333</v>
      </c>
      <c r="V1249" s="50" t="s">
        <v>14786</v>
      </c>
      <c r="W1249" s="50" t="s">
        <v>672</v>
      </c>
      <c r="X1249" s="50" t="s">
        <v>14740</v>
      </c>
      <c r="Y1249" s="70" t="s">
        <v>17320</v>
      </c>
      <c r="Z1249" s="53">
        <v>38472</v>
      </c>
    </row>
    <row r="1250" spans="1:26" s="49" customFormat="1" x14ac:dyDescent="0.25">
      <c r="A1250" s="73">
        <v>600063208</v>
      </c>
      <c r="B1250" s="73">
        <f t="shared" si="57"/>
        <v>600063208</v>
      </c>
      <c r="C1250" s="73" t="s">
        <v>9675</v>
      </c>
      <c r="D1250" s="68">
        <v>1</v>
      </c>
      <c r="E1250" s="48">
        <f t="shared" si="58"/>
        <v>70873682</v>
      </c>
      <c r="F1250" s="57" t="s">
        <v>120</v>
      </c>
      <c r="G1250" s="57" t="s">
        <v>663</v>
      </c>
      <c r="H1250" s="51">
        <v>325</v>
      </c>
      <c r="I1250" s="51" t="s">
        <v>17309</v>
      </c>
      <c r="J1250" s="69">
        <v>27.49</v>
      </c>
      <c r="K1250" s="69">
        <f t="shared" si="59"/>
        <v>8934.25</v>
      </c>
      <c r="L1250" s="90">
        <v>325</v>
      </c>
      <c r="M1250" s="51"/>
      <c r="N1250" s="62" t="s">
        <v>716</v>
      </c>
      <c r="O1250" s="52"/>
      <c r="P1250" s="52">
        <v>38</v>
      </c>
      <c r="Q1250" s="52"/>
      <c r="R1250" s="52" t="s">
        <v>717</v>
      </c>
      <c r="S1250" s="49" t="s">
        <v>21333</v>
      </c>
      <c r="V1250" s="50" t="s">
        <v>14786</v>
      </c>
      <c r="W1250" s="50" t="s">
        <v>672</v>
      </c>
      <c r="X1250" s="50" t="s">
        <v>14740</v>
      </c>
      <c r="Y1250" s="70" t="s">
        <v>17320</v>
      </c>
      <c r="Z1250" s="53">
        <v>38486</v>
      </c>
    </row>
    <row r="1251" spans="1:26" s="49" customFormat="1" x14ac:dyDescent="0.25">
      <c r="A1251" s="73">
        <v>600062635</v>
      </c>
      <c r="B1251" s="73">
        <f t="shared" si="57"/>
        <v>600062635</v>
      </c>
      <c r="C1251" s="73" t="s">
        <v>9676</v>
      </c>
      <c r="D1251" s="68">
        <v>1</v>
      </c>
      <c r="E1251" s="48">
        <f t="shared" si="58"/>
        <v>70992827</v>
      </c>
      <c r="F1251" s="57" t="s">
        <v>120</v>
      </c>
      <c r="G1251" s="57" t="s">
        <v>663</v>
      </c>
      <c r="H1251" s="51">
        <v>0</v>
      </c>
      <c r="I1251" s="51" t="s">
        <v>17309</v>
      </c>
      <c r="J1251" s="69">
        <v>27.49</v>
      </c>
      <c r="K1251" s="69">
        <f t="shared" si="59"/>
        <v>0</v>
      </c>
      <c r="L1251" s="90">
        <v>25</v>
      </c>
      <c r="M1251" s="51">
        <v>25</v>
      </c>
      <c r="N1251" s="62" t="s">
        <v>718</v>
      </c>
      <c r="O1251" s="52" t="s">
        <v>439</v>
      </c>
      <c r="P1251" s="52">
        <v>180</v>
      </c>
      <c r="Q1251" s="52">
        <v>28</v>
      </c>
      <c r="R1251" s="52" t="s">
        <v>672</v>
      </c>
      <c r="S1251" s="49" t="s">
        <v>21333</v>
      </c>
      <c r="V1251" s="50" t="s">
        <v>14786</v>
      </c>
      <c r="W1251" s="50" t="s">
        <v>672</v>
      </c>
      <c r="X1251" s="50" t="s">
        <v>14740</v>
      </c>
      <c r="Y1251" s="70" t="s">
        <v>17320</v>
      </c>
      <c r="Z1251" s="53">
        <v>38501</v>
      </c>
    </row>
    <row r="1252" spans="1:26" s="49" customFormat="1" ht="30" x14ac:dyDescent="0.25">
      <c r="A1252" s="73">
        <v>600062783</v>
      </c>
      <c r="B1252" s="73">
        <f t="shared" si="57"/>
        <v>600062783</v>
      </c>
      <c r="C1252" s="73" t="s">
        <v>9677</v>
      </c>
      <c r="D1252" s="68">
        <v>1</v>
      </c>
      <c r="E1252" s="48">
        <f t="shared" si="58"/>
        <v>60665211</v>
      </c>
      <c r="F1252" s="57" t="s">
        <v>120</v>
      </c>
      <c r="G1252" s="57" t="s">
        <v>663</v>
      </c>
      <c r="H1252" s="51">
        <v>50</v>
      </c>
      <c r="I1252" s="51" t="s">
        <v>17309</v>
      </c>
      <c r="J1252" s="69">
        <v>27.49</v>
      </c>
      <c r="K1252" s="69">
        <f t="shared" si="59"/>
        <v>1374.5</v>
      </c>
      <c r="L1252" s="90">
        <v>50</v>
      </c>
      <c r="M1252" s="51"/>
      <c r="N1252" s="62" t="s">
        <v>719</v>
      </c>
      <c r="O1252" s="52" t="s">
        <v>720</v>
      </c>
      <c r="P1252" s="52">
        <v>365</v>
      </c>
      <c r="Q1252" s="52">
        <v>22</v>
      </c>
      <c r="R1252" s="52" t="s">
        <v>672</v>
      </c>
      <c r="S1252" s="49" t="s">
        <v>21333</v>
      </c>
      <c r="V1252" s="50" t="s">
        <v>14786</v>
      </c>
      <c r="W1252" s="50" t="s">
        <v>672</v>
      </c>
      <c r="X1252" s="50" t="s">
        <v>14740</v>
      </c>
      <c r="Y1252" s="70" t="s">
        <v>17320</v>
      </c>
      <c r="Z1252" s="53">
        <v>38501</v>
      </c>
    </row>
    <row r="1253" spans="1:26" s="49" customFormat="1" x14ac:dyDescent="0.25">
      <c r="A1253" s="73">
        <v>650042816</v>
      </c>
      <c r="B1253" s="73">
        <f t="shared" si="57"/>
        <v>650042816</v>
      </c>
      <c r="C1253" s="73" t="s">
        <v>9678</v>
      </c>
      <c r="D1253" s="68">
        <v>1</v>
      </c>
      <c r="E1253" s="48">
        <f t="shared" si="58"/>
        <v>75001136</v>
      </c>
      <c r="F1253" s="57" t="s">
        <v>120</v>
      </c>
      <c r="G1253" s="57" t="s">
        <v>663</v>
      </c>
      <c r="H1253" s="51">
        <v>0</v>
      </c>
      <c r="I1253" s="51" t="s">
        <v>17309</v>
      </c>
      <c r="J1253" s="69">
        <v>27.49</v>
      </c>
      <c r="K1253" s="69">
        <f t="shared" si="59"/>
        <v>0</v>
      </c>
      <c r="L1253" s="90">
        <v>25</v>
      </c>
      <c r="M1253" s="51">
        <v>25</v>
      </c>
      <c r="N1253" s="62" t="s">
        <v>721</v>
      </c>
      <c r="O1253" s="52"/>
      <c r="P1253" s="52">
        <v>105</v>
      </c>
      <c r="Q1253" s="52"/>
      <c r="R1253" s="52" t="s">
        <v>722</v>
      </c>
      <c r="S1253" s="49" t="s">
        <v>21333</v>
      </c>
      <c r="V1253" s="50" t="s">
        <v>14786</v>
      </c>
      <c r="W1253" s="50" t="s">
        <v>672</v>
      </c>
      <c r="X1253" s="50" t="s">
        <v>14740</v>
      </c>
      <c r="Y1253" s="70" t="s">
        <v>17320</v>
      </c>
      <c r="Z1253" s="53">
        <v>38481</v>
      </c>
    </row>
    <row r="1254" spans="1:26" s="49" customFormat="1" ht="30" x14ac:dyDescent="0.25">
      <c r="A1254" s="73">
        <v>600062988</v>
      </c>
      <c r="B1254" s="73">
        <f t="shared" si="57"/>
        <v>600062988</v>
      </c>
      <c r="C1254" s="73" t="s">
        <v>9679</v>
      </c>
      <c r="D1254" s="68">
        <v>1</v>
      </c>
      <c r="E1254" s="48">
        <f t="shared" si="58"/>
        <v>47259132</v>
      </c>
      <c r="F1254" s="57" t="s">
        <v>120</v>
      </c>
      <c r="G1254" s="57" t="s">
        <v>663</v>
      </c>
      <c r="H1254" s="51">
        <v>700</v>
      </c>
      <c r="I1254" s="51" t="s">
        <v>17309</v>
      </c>
      <c r="J1254" s="69">
        <v>27.49</v>
      </c>
      <c r="K1254" s="69">
        <f t="shared" si="59"/>
        <v>19243</v>
      </c>
      <c r="L1254" s="90">
        <v>700</v>
      </c>
      <c r="M1254" s="51"/>
      <c r="N1254" s="62" t="s">
        <v>723</v>
      </c>
      <c r="O1254" s="52" t="s">
        <v>439</v>
      </c>
      <c r="P1254" s="52">
        <v>268</v>
      </c>
      <c r="Q1254" s="52">
        <v>14</v>
      </c>
      <c r="R1254" s="52" t="s">
        <v>672</v>
      </c>
      <c r="S1254" s="49" t="s">
        <v>21333</v>
      </c>
      <c r="V1254" s="50" t="s">
        <v>14786</v>
      </c>
      <c r="W1254" s="50" t="s">
        <v>672</v>
      </c>
      <c r="X1254" s="50" t="s">
        <v>14740</v>
      </c>
      <c r="Y1254" s="70" t="s">
        <v>17320</v>
      </c>
      <c r="Z1254" s="53">
        <v>38501</v>
      </c>
    </row>
    <row r="1255" spans="1:26" s="49" customFormat="1" x14ac:dyDescent="0.25">
      <c r="A1255" s="73">
        <v>600062996</v>
      </c>
      <c r="B1255" s="73">
        <f t="shared" si="57"/>
        <v>600062996</v>
      </c>
      <c r="C1255" s="73" t="s">
        <v>9680</v>
      </c>
      <c r="D1255" s="68">
        <v>1</v>
      </c>
      <c r="E1255" s="48">
        <f t="shared" si="58"/>
        <v>47259477</v>
      </c>
      <c r="F1255" s="57" t="s">
        <v>120</v>
      </c>
      <c r="G1255" s="57" t="s">
        <v>663</v>
      </c>
      <c r="H1255" s="51">
        <v>600</v>
      </c>
      <c r="I1255" s="51" t="s">
        <v>17309</v>
      </c>
      <c r="J1255" s="69">
        <v>27.49</v>
      </c>
      <c r="K1255" s="69">
        <f t="shared" si="59"/>
        <v>16494</v>
      </c>
      <c r="L1255" s="90">
        <v>600</v>
      </c>
      <c r="M1255" s="51"/>
      <c r="N1255" s="62" t="s">
        <v>724</v>
      </c>
      <c r="O1255" s="52" t="s">
        <v>725</v>
      </c>
      <c r="P1255" s="52">
        <v>405</v>
      </c>
      <c r="Q1255" s="52"/>
      <c r="R1255" s="52" t="s">
        <v>672</v>
      </c>
      <c r="S1255" s="49" t="s">
        <v>21333</v>
      </c>
      <c r="V1255" s="50" t="s">
        <v>14786</v>
      </c>
      <c r="W1255" s="50" t="s">
        <v>672</v>
      </c>
      <c r="X1255" s="50" t="s">
        <v>14740</v>
      </c>
      <c r="Y1255" s="70" t="s">
        <v>17320</v>
      </c>
      <c r="Z1255" s="53">
        <v>38501</v>
      </c>
    </row>
    <row r="1256" spans="1:26" s="49" customFormat="1" ht="30" x14ac:dyDescent="0.25">
      <c r="A1256" s="73">
        <v>600063046</v>
      </c>
      <c r="B1256" s="73">
        <f t="shared" si="57"/>
        <v>600063046</v>
      </c>
      <c r="C1256" s="73" t="s">
        <v>9681</v>
      </c>
      <c r="D1256" s="68">
        <v>1</v>
      </c>
      <c r="E1256" s="48">
        <f t="shared" si="58"/>
        <v>583367</v>
      </c>
      <c r="F1256" s="57" t="s">
        <v>120</v>
      </c>
      <c r="G1256" s="57" t="s">
        <v>663</v>
      </c>
      <c r="H1256" s="51">
        <v>225</v>
      </c>
      <c r="I1256" s="51" t="s">
        <v>17309</v>
      </c>
      <c r="J1256" s="69">
        <v>27.49</v>
      </c>
      <c r="K1256" s="69">
        <f t="shared" si="59"/>
        <v>6185.25</v>
      </c>
      <c r="L1256" s="90">
        <v>225</v>
      </c>
      <c r="M1256" s="51"/>
      <c r="N1256" s="62" t="s">
        <v>726</v>
      </c>
      <c r="O1256" s="52"/>
      <c r="P1256" s="52">
        <v>253</v>
      </c>
      <c r="Q1256" s="52"/>
      <c r="R1256" s="52" t="s">
        <v>727</v>
      </c>
      <c r="S1256" s="49" t="s">
        <v>21333</v>
      </c>
      <c r="V1256" s="50" t="s">
        <v>14786</v>
      </c>
      <c r="W1256" s="50" t="s">
        <v>672</v>
      </c>
      <c r="X1256" s="50" t="s">
        <v>14740</v>
      </c>
      <c r="Y1256" s="70" t="s">
        <v>17320</v>
      </c>
      <c r="Z1256" s="53">
        <v>38473</v>
      </c>
    </row>
    <row r="1257" spans="1:26" s="49" customFormat="1" x14ac:dyDescent="0.25">
      <c r="A1257" s="73">
        <v>650043235</v>
      </c>
      <c r="B1257" s="73">
        <f t="shared" si="57"/>
        <v>650043235</v>
      </c>
      <c r="C1257" s="73" t="s">
        <v>9682</v>
      </c>
      <c r="D1257" s="68">
        <v>1</v>
      </c>
      <c r="E1257" s="48">
        <f t="shared" si="58"/>
        <v>70979537</v>
      </c>
      <c r="F1257" s="57" t="s">
        <v>120</v>
      </c>
      <c r="G1257" s="57" t="s">
        <v>663</v>
      </c>
      <c r="H1257" s="51">
        <v>75</v>
      </c>
      <c r="I1257" s="51" t="s">
        <v>17309</v>
      </c>
      <c r="J1257" s="69">
        <v>27.49</v>
      </c>
      <c r="K1257" s="69">
        <f t="shared" si="59"/>
        <v>2061.75</v>
      </c>
      <c r="L1257" s="90">
        <v>75</v>
      </c>
      <c r="M1257" s="51"/>
      <c r="N1257" s="62" t="s">
        <v>728</v>
      </c>
      <c r="O1257" s="52"/>
      <c r="P1257" s="52">
        <v>2</v>
      </c>
      <c r="Q1257" s="52"/>
      <c r="R1257" s="52" t="s">
        <v>729</v>
      </c>
      <c r="S1257" s="49" t="s">
        <v>21333</v>
      </c>
      <c r="V1257" s="50" t="s">
        <v>14786</v>
      </c>
      <c r="W1257" s="50" t="s">
        <v>672</v>
      </c>
      <c r="X1257" s="50" t="s">
        <v>14740</v>
      </c>
      <c r="Y1257" s="70" t="s">
        <v>17320</v>
      </c>
      <c r="Z1257" s="53">
        <v>38501</v>
      </c>
    </row>
    <row r="1258" spans="1:26" s="49" customFormat="1" x14ac:dyDescent="0.25">
      <c r="A1258" s="73">
        <v>650041038</v>
      </c>
      <c r="B1258" s="73">
        <f t="shared" si="57"/>
        <v>650041038</v>
      </c>
      <c r="C1258" s="73" t="s">
        <v>9683</v>
      </c>
      <c r="D1258" s="68">
        <v>1</v>
      </c>
      <c r="E1258" s="48">
        <f t="shared" si="58"/>
        <v>71003541</v>
      </c>
      <c r="F1258" s="57" t="s">
        <v>120</v>
      </c>
      <c r="G1258" s="57" t="s">
        <v>663</v>
      </c>
      <c r="H1258" s="51">
        <v>225</v>
      </c>
      <c r="I1258" s="51" t="s">
        <v>17309</v>
      </c>
      <c r="J1258" s="69">
        <v>27.49</v>
      </c>
      <c r="K1258" s="69">
        <f t="shared" si="59"/>
        <v>6185.25</v>
      </c>
      <c r="L1258" s="90">
        <v>225</v>
      </c>
      <c r="M1258" s="51"/>
      <c r="N1258" s="62" t="s">
        <v>730</v>
      </c>
      <c r="O1258" s="52"/>
      <c r="P1258" s="52">
        <v>21</v>
      </c>
      <c r="Q1258" s="52"/>
      <c r="R1258" s="52" t="s">
        <v>731</v>
      </c>
      <c r="S1258" s="49" t="s">
        <v>21333</v>
      </c>
      <c r="V1258" s="50" t="s">
        <v>14786</v>
      </c>
      <c r="W1258" s="50" t="s">
        <v>672</v>
      </c>
      <c r="X1258" s="50" t="s">
        <v>14740</v>
      </c>
      <c r="Y1258" s="70" t="s">
        <v>17320</v>
      </c>
      <c r="Z1258" s="53">
        <v>38471</v>
      </c>
    </row>
    <row r="1259" spans="1:26" s="49" customFormat="1" x14ac:dyDescent="0.25">
      <c r="A1259" s="73">
        <v>650046226</v>
      </c>
      <c r="B1259" s="73">
        <f t="shared" si="57"/>
        <v>650046226</v>
      </c>
      <c r="C1259" s="73" t="s">
        <v>9684</v>
      </c>
      <c r="D1259" s="68">
        <v>1</v>
      </c>
      <c r="E1259" s="48">
        <f t="shared" si="58"/>
        <v>70990182</v>
      </c>
      <c r="F1259" s="57" t="s">
        <v>120</v>
      </c>
      <c r="G1259" s="57" t="s">
        <v>663</v>
      </c>
      <c r="H1259" s="51">
        <v>75</v>
      </c>
      <c r="I1259" s="51" t="s">
        <v>17309</v>
      </c>
      <c r="J1259" s="69">
        <v>27.49</v>
      </c>
      <c r="K1259" s="69">
        <f t="shared" si="59"/>
        <v>2061.75</v>
      </c>
      <c r="L1259" s="90">
        <v>75</v>
      </c>
      <c r="M1259" s="51"/>
      <c r="N1259" s="62" t="s">
        <v>732</v>
      </c>
      <c r="O1259" s="52"/>
      <c r="P1259" s="52">
        <v>37</v>
      </c>
      <c r="Q1259" s="52"/>
      <c r="R1259" s="52" t="s">
        <v>733</v>
      </c>
      <c r="S1259" s="49" t="s">
        <v>21333</v>
      </c>
      <c r="V1259" s="50" t="s">
        <v>14786</v>
      </c>
      <c r="W1259" s="50" t="s">
        <v>672</v>
      </c>
      <c r="X1259" s="50" t="s">
        <v>14740</v>
      </c>
      <c r="Y1259" s="70" t="s">
        <v>17320</v>
      </c>
      <c r="Z1259" s="53">
        <v>38492</v>
      </c>
    </row>
    <row r="1260" spans="1:26" s="49" customFormat="1" x14ac:dyDescent="0.25">
      <c r="A1260" s="73">
        <v>650050860</v>
      </c>
      <c r="B1260" s="73">
        <f t="shared" si="57"/>
        <v>650050860</v>
      </c>
      <c r="C1260" s="73" t="s">
        <v>9685</v>
      </c>
      <c r="D1260" s="68">
        <v>1</v>
      </c>
      <c r="E1260" s="48">
        <f t="shared" si="58"/>
        <v>70993424</v>
      </c>
      <c r="F1260" s="57" t="s">
        <v>120</v>
      </c>
      <c r="G1260" s="57" t="s">
        <v>663</v>
      </c>
      <c r="H1260" s="51">
        <v>75</v>
      </c>
      <c r="I1260" s="51" t="s">
        <v>17309</v>
      </c>
      <c r="J1260" s="69">
        <v>27.49</v>
      </c>
      <c r="K1260" s="69">
        <f t="shared" si="59"/>
        <v>2061.75</v>
      </c>
      <c r="L1260" s="90">
        <v>75</v>
      </c>
      <c r="M1260" s="51"/>
      <c r="N1260" s="62" t="s">
        <v>734</v>
      </c>
      <c r="O1260" s="52"/>
      <c r="P1260" s="52">
        <v>6</v>
      </c>
      <c r="Q1260" s="52"/>
      <c r="R1260" s="52" t="s">
        <v>735</v>
      </c>
      <c r="S1260" s="49" t="s">
        <v>21333</v>
      </c>
      <c r="V1260" s="50" t="s">
        <v>14786</v>
      </c>
      <c r="W1260" s="50" t="s">
        <v>672</v>
      </c>
      <c r="X1260" s="50" t="s">
        <v>14740</v>
      </c>
      <c r="Y1260" s="70" t="s">
        <v>17320</v>
      </c>
      <c r="Z1260" s="53">
        <v>38443</v>
      </c>
    </row>
    <row r="1261" spans="1:26" s="49" customFormat="1" x14ac:dyDescent="0.25">
      <c r="A1261" s="73">
        <v>650055900</v>
      </c>
      <c r="B1261" s="73">
        <f t="shared" si="57"/>
        <v>650055900</v>
      </c>
      <c r="C1261" s="73" t="s">
        <v>9686</v>
      </c>
      <c r="D1261" s="68">
        <v>1</v>
      </c>
      <c r="E1261" s="48">
        <f t="shared" si="58"/>
        <v>70986282</v>
      </c>
      <c r="F1261" s="57" t="s">
        <v>120</v>
      </c>
      <c r="G1261" s="57" t="s">
        <v>663</v>
      </c>
      <c r="H1261" s="51">
        <v>25</v>
      </c>
      <c r="I1261" s="51" t="s">
        <v>17309</v>
      </c>
      <c r="J1261" s="69">
        <v>27.49</v>
      </c>
      <c r="K1261" s="69">
        <f t="shared" si="59"/>
        <v>687.25</v>
      </c>
      <c r="L1261" s="90">
        <v>25</v>
      </c>
      <c r="M1261" s="51"/>
      <c r="N1261" s="62" t="s">
        <v>736</v>
      </c>
      <c r="O1261" s="52"/>
      <c r="P1261" s="52">
        <v>19</v>
      </c>
      <c r="Q1261" s="52"/>
      <c r="R1261" s="52" t="s">
        <v>737</v>
      </c>
      <c r="S1261" s="49" t="s">
        <v>21333</v>
      </c>
      <c r="V1261" s="50" t="s">
        <v>14786</v>
      </c>
      <c r="W1261" s="50" t="s">
        <v>672</v>
      </c>
      <c r="X1261" s="50" t="s">
        <v>14740</v>
      </c>
      <c r="Y1261" s="70" t="s">
        <v>17320</v>
      </c>
      <c r="Z1261" s="53">
        <v>38491</v>
      </c>
    </row>
    <row r="1262" spans="1:26" s="49" customFormat="1" x14ac:dyDescent="0.25">
      <c r="A1262" s="73">
        <v>600063356</v>
      </c>
      <c r="B1262" s="73">
        <f t="shared" si="57"/>
        <v>600063356</v>
      </c>
      <c r="C1262" s="73" t="s">
        <v>9729</v>
      </c>
      <c r="D1262" s="68">
        <v>1</v>
      </c>
      <c r="E1262" s="48">
        <f t="shared" si="58"/>
        <v>75000636</v>
      </c>
      <c r="F1262" s="57" t="s">
        <v>120</v>
      </c>
      <c r="G1262" s="57" t="s">
        <v>738</v>
      </c>
      <c r="H1262" s="51">
        <v>25</v>
      </c>
      <c r="I1262" s="51" t="s">
        <v>17309</v>
      </c>
      <c r="J1262" s="69">
        <v>27.49</v>
      </c>
      <c r="K1262" s="69">
        <f t="shared" si="59"/>
        <v>687.25</v>
      </c>
      <c r="L1262" s="90">
        <v>25</v>
      </c>
      <c r="M1262" s="51"/>
      <c r="N1262" s="62" t="s">
        <v>817</v>
      </c>
      <c r="O1262" s="52" t="s">
        <v>818</v>
      </c>
      <c r="P1262" s="52">
        <v>380</v>
      </c>
      <c r="Q1262" s="52"/>
      <c r="R1262" s="52" t="s">
        <v>819</v>
      </c>
      <c r="S1262" s="49" t="s">
        <v>21333</v>
      </c>
      <c r="V1262" s="50" t="s">
        <v>14787</v>
      </c>
      <c r="W1262" s="50" t="s">
        <v>759</v>
      </c>
      <c r="X1262" s="50" t="s">
        <v>14740</v>
      </c>
      <c r="Y1262" s="70" t="s">
        <v>17320</v>
      </c>
      <c r="Z1262" s="53">
        <v>38773</v>
      </c>
    </row>
    <row r="1263" spans="1:26" s="49" customFormat="1" x14ac:dyDescent="0.25">
      <c r="A1263" s="73">
        <v>600022617</v>
      </c>
      <c r="B1263" s="73">
        <f t="shared" si="57"/>
        <v>600022617</v>
      </c>
      <c r="C1263" s="73" t="s">
        <v>9698</v>
      </c>
      <c r="D1263" s="68">
        <v>1</v>
      </c>
      <c r="E1263" s="48">
        <f t="shared" si="58"/>
        <v>70520208</v>
      </c>
      <c r="F1263" s="57" t="s">
        <v>120</v>
      </c>
      <c r="G1263" s="57" t="s">
        <v>738</v>
      </c>
      <c r="H1263" s="51">
        <v>25</v>
      </c>
      <c r="I1263" s="51" t="s">
        <v>17309</v>
      </c>
      <c r="J1263" s="69">
        <v>27.49</v>
      </c>
      <c r="K1263" s="69">
        <f t="shared" si="59"/>
        <v>687.25</v>
      </c>
      <c r="L1263" s="90">
        <v>25</v>
      </c>
      <c r="M1263" s="51"/>
      <c r="N1263" s="62" t="s">
        <v>760</v>
      </c>
      <c r="O1263" s="52" t="s">
        <v>586</v>
      </c>
      <c r="P1263" s="52">
        <v>104</v>
      </c>
      <c r="Q1263" s="52"/>
      <c r="R1263" s="52" t="s">
        <v>759</v>
      </c>
      <c r="S1263" s="49" t="s">
        <v>21333</v>
      </c>
      <c r="V1263" s="50" t="s">
        <v>14747</v>
      </c>
      <c r="W1263" s="50" t="s">
        <v>759</v>
      </c>
      <c r="X1263" s="50" t="s">
        <v>14738</v>
      </c>
      <c r="Y1263" s="70" t="s">
        <v>17320</v>
      </c>
      <c r="Z1263" s="53">
        <v>38901</v>
      </c>
    </row>
    <row r="1264" spans="1:26" s="49" customFormat="1" ht="30" x14ac:dyDescent="0.25">
      <c r="A1264" s="73">
        <v>600020291</v>
      </c>
      <c r="B1264" s="73">
        <f t="shared" si="57"/>
        <v>600020291</v>
      </c>
      <c r="C1264" s="73" t="s">
        <v>9699</v>
      </c>
      <c r="D1264" s="68">
        <v>1</v>
      </c>
      <c r="E1264" s="48">
        <f t="shared" si="58"/>
        <v>60650770</v>
      </c>
      <c r="F1264" s="57" t="s">
        <v>120</v>
      </c>
      <c r="G1264" s="57" t="s">
        <v>738</v>
      </c>
      <c r="H1264" s="51">
        <v>400</v>
      </c>
      <c r="I1264" s="51" t="s">
        <v>17309</v>
      </c>
      <c r="J1264" s="69">
        <v>27.49</v>
      </c>
      <c r="K1264" s="69">
        <f t="shared" si="59"/>
        <v>10996</v>
      </c>
      <c r="L1264" s="90">
        <v>400</v>
      </c>
      <c r="M1264" s="51"/>
      <c r="N1264" s="62" t="s">
        <v>761</v>
      </c>
      <c r="O1264" s="52" t="s">
        <v>762</v>
      </c>
      <c r="P1264" s="52">
        <v>480</v>
      </c>
      <c r="Q1264" s="52"/>
      <c r="R1264" s="52" t="s">
        <v>759</v>
      </c>
      <c r="S1264" s="49" t="s">
        <v>21333</v>
      </c>
      <c r="V1264" s="50" t="s">
        <v>14747</v>
      </c>
      <c r="W1264" s="50" t="s">
        <v>759</v>
      </c>
      <c r="X1264" s="50" t="s">
        <v>14738</v>
      </c>
      <c r="Y1264" s="70" t="s">
        <v>17320</v>
      </c>
      <c r="Z1264" s="53">
        <v>38901</v>
      </c>
    </row>
    <row r="1265" spans="1:26" s="49" customFormat="1" x14ac:dyDescent="0.25">
      <c r="A1265" s="73">
        <v>600008711</v>
      </c>
      <c r="B1265" s="73">
        <f t="shared" si="57"/>
        <v>600008711</v>
      </c>
      <c r="C1265" s="73" t="s">
        <v>9700</v>
      </c>
      <c r="D1265" s="68">
        <v>1</v>
      </c>
      <c r="E1265" s="48">
        <f t="shared" si="58"/>
        <v>25154044</v>
      </c>
      <c r="F1265" s="57" t="s">
        <v>120</v>
      </c>
      <c r="G1265" s="57" t="s">
        <v>738</v>
      </c>
      <c r="H1265" s="51">
        <v>375</v>
      </c>
      <c r="I1265" s="51" t="s">
        <v>17309</v>
      </c>
      <c r="J1265" s="69">
        <v>27.49</v>
      </c>
      <c r="K1265" s="69">
        <f t="shared" si="59"/>
        <v>10308.75</v>
      </c>
      <c r="L1265" s="90">
        <v>375</v>
      </c>
      <c r="M1265" s="51"/>
      <c r="N1265" s="62" t="s">
        <v>763</v>
      </c>
      <c r="O1265" s="52" t="s">
        <v>764</v>
      </c>
      <c r="P1265" s="52">
        <v>81</v>
      </c>
      <c r="Q1265" s="52"/>
      <c r="R1265" s="52" t="s">
        <v>759</v>
      </c>
      <c r="S1265" s="49" t="s">
        <v>21334</v>
      </c>
      <c r="V1265" s="50" t="s">
        <v>14747</v>
      </c>
      <c r="W1265" s="50" t="s">
        <v>759</v>
      </c>
      <c r="X1265" s="50" t="s">
        <v>14742</v>
      </c>
      <c r="Y1265" s="70" t="s">
        <v>17320</v>
      </c>
      <c r="Z1265" s="53">
        <v>38901</v>
      </c>
    </row>
    <row r="1266" spans="1:26" s="49" customFormat="1" x14ac:dyDescent="0.25">
      <c r="A1266" s="73">
        <v>600063551</v>
      </c>
      <c r="B1266" s="73">
        <f t="shared" si="57"/>
        <v>600063551</v>
      </c>
      <c r="C1266" s="73" t="s">
        <v>9730</v>
      </c>
      <c r="D1266" s="68">
        <v>1</v>
      </c>
      <c r="E1266" s="48">
        <f t="shared" si="58"/>
        <v>63289971</v>
      </c>
      <c r="F1266" s="57" t="s">
        <v>120</v>
      </c>
      <c r="G1266" s="57" t="s">
        <v>738</v>
      </c>
      <c r="H1266" s="51">
        <v>0</v>
      </c>
      <c r="I1266" s="51" t="s">
        <v>17309</v>
      </c>
      <c r="J1266" s="69">
        <v>27.49</v>
      </c>
      <c r="K1266" s="69">
        <f t="shared" si="59"/>
        <v>0</v>
      </c>
      <c r="L1266" s="90">
        <v>50</v>
      </c>
      <c r="M1266" s="51">
        <v>50</v>
      </c>
      <c r="N1266" s="62" t="s">
        <v>820</v>
      </c>
      <c r="O1266" s="52" t="s">
        <v>725</v>
      </c>
      <c r="P1266" s="52">
        <v>204</v>
      </c>
      <c r="Q1266" s="52"/>
      <c r="R1266" s="52" t="s">
        <v>759</v>
      </c>
      <c r="S1266" s="49" t="s">
        <v>21333</v>
      </c>
      <c r="V1266" s="50" t="s">
        <v>14787</v>
      </c>
      <c r="W1266" s="50" t="s">
        <v>759</v>
      </c>
      <c r="X1266" s="50" t="s">
        <v>14740</v>
      </c>
      <c r="Y1266" s="70" t="s">
        <v>17320</v>
      </c>
      <c r="Z1266" s="53">
        <v>38901</v>
      </c>
    </row>
    <row r="1267" spans="1:26" s="49" customFormat="1" x14ac:dyDescent="0.25">
      <c r="A1267" s="73">
        <v>600063861</v>
      </c>
      <c r="B1267" s="73">
        <f t="shared" si="57"/>
        <v>600063861</v>
      </c>
      <c r="C1267" s="73" t="s">
        <v>9731</v>
      </c>
      <c r="D1267" s="68">
        <v>1</v>
      </c>
      <c r="E1267" s="48">
        <f t="shared" si="58"/>
        <v>63289938</v>
      </c>
      <c r="F1267" s="57" t="s">
        <v>120</v>
      </c>
      <c r="G1267" s="57" t="s">
        <v>738</v>
      </c>
      <c r="H1267" s="51">
        <v>1725</v>
      </c>
      <c r="I1267" s="51" t="s">
        <v>17309</v>
      </c>
      <c r="J1267" s="69">
        <v>27.49</v>
      </c>
      <c r="K1267" s="69">
        <f t="shared" si="59"/>
        <v>47420.25</v>
      </c>
      <c r="L1267" s="90">
        <v>1725</v>
      </c>
      <c r="M1267" s="51"/>
      <c r="N1267" s="62" t="s">
        <v>821</v>
      </c>
      <c r="O1267" s="52" t="s">
        <v>822</v>
      </c>
      <c r="P1267" s="52">
        <v>50</v>
      </c>
      <c r="Q1267" s="52"/>
      <c r="R1267" s="52" t="s">
        <v>759</v>
      </c>
      <c r="S1267" s="49" t="s">
        <v>21333</v>
      </c>
      <c r="V1267" s="50" t="s">
        <v>14787</v>
      </c>
      <c r="W1267" s="50" t="s">
        <v>759</v>
      </c>
      <c r="X1267" s="50" t="s">
        <v>14740</v>
      </c>
      <c r="Y1267" s="70" t="s">
        <v>17320</v>
      </c>
      <c r="Z1267" s="53">
        <v>38901</v>
      </c>
    </row>
    <row r="1268" spans="1:26" s="49" customFormat="1" x14ac:dyDescent="0.25">
      <c r="A1268" s="73">
        <v>650042395</v>
      </c>
      <c r="B1268" s="73">
        <f t="shared" si="57"/>
        <v>650042395</v>
      </c>
      <c r="C1268" s="73" t="s">
        <v>9732</v>
      </c>
      <c r="D1268" s="68">
        <v>1</v>
      </c>
      <c r="E1268" s="48">
        <f t="shared" si="58"/>
        <v>75000598</v>
      </c>
      <c r="F1268" s="57" t="s">
        <v>120</v>
      </c>
      <c r="G1268" s="57" t="s">
        <v>738</v>
      </c>
      <c r="H1268" s="51">
        <v>325</v>
      </c>
      <c r="I1268" s="51" t="s">
        <v>17309</v>
      </c>
      <c r="J1268" s="69">
        <v>27.49</v>
      </c>
      <c r="K1268" s="69">
        <f t="shared" si="59"/>
        <v>8934.25</v>
      </c>
      <c r="L1268" s="90">
        <v>325</v>
      </c>
      <c r="M1268" s="51"/>
      <c r="N1268" s="62" t="s">
        <v>823</v>
      </c>
      <c r="O1268" s="52" t="s">
        <v>824</v>
      </c>
      <c r="P1268" s="52">
        <v>332</v>
      </c>
      <c r="Q1268" s="52"/>
      <c r="R1268" s="52" t="s">
        <v>819</v>
      </c>
      <c r="S1268" s="49" t="s">
        <v>21333</v>
      </c>
      <c r="V1268" s="50" t="s">
        <v>14787</v>
      </c>
      <c r="W1268" s="50" t="s">
        <v>759</v>
      </c>
      <c r="X1268" s="50" t="s">
        <v>14740</v>
      </c>
      <c r="Y1268" s="70" t="s">
        <v>17320</v>
      </c>
      <c r="Z1268" s="53">
        <v>38773</v>
      </c>
    </row>
    <row r="1269" spans="1:26" s="49" customFormat="1" x14ac:dyDescent="0.25">
      <c r="A1269" s="73">
        <v>651016762</v>
      </c>
      <c r="B1269" s="73">
        <f t="shared" si="57"/>
        <v>651016762</v>
      </c>
      <c r="C1269" s="73" t="s">
        <v>9733</v>
      </c>
      <c r="D1269" s="68">
        <v>1</v>
      </c>
      <c r="E1269" s="48">
        <f t="shared" si="58"/>
        <v>26099152</v>
      </c>
      <c r="F1269" s="57" t="s">
        <v>120</v>
      </c>
      <c r="G1269" s="57" t="s">
        <v>738</v>
      </c>
      <c r="H1269" s="51">
        <v>375</v>
      </c>
      <c r="I1269" s="51" t="s">
        <v>17309</v>
      </c>
      <c r="J1269" s="69">
        <v>27.49</v>
      </c>
      <c r="K1269" s="69">
        <f t="shared" si="59"/>
        <v>10308.75</v>
      </c>
      <c r="L1269" s="90">
        <v>375</v>
      </c>
      <c r="M1269" s="51"/>
      <c r="N1269" s="62" t="s">
        <v>825</v>
      </c>
      <c r="O1269" s="52" t="s">
        <v>826</v>
      </c>
      <c r="P1269" s="52">
        <v>43</v>
      </c>
      <c r="Q1269" s="52"/>
      <c r="R1269" s="52" t="s">
        <v>759</v>
      </c>
      <c r="S1269" s="49" t="s">
        <v>21333</v>
      </c>
      <c r="V1269" s="50" t="s">
        <v>14787</v>
      </c>
      <c r="W1269" s="50" t="s">
        <v>759</v>
      </c>
      <c r="X1269" s="50" t="s">
        <v>14740</v>
      </c>
      <c r="Y1269" s="70" t="s">
        <v>17320</v>
      </c>
      <c r="Z1269" s="53">
        <v>38901</v>
      </c>
    </row>
    <row r="1270" spans="1:26" s="49" customFormat="1" x14ac:dyDescent="0.25">
      <c r="A1270" s="73">
        <v>600013383</v>
      </c>
      <c r="B1270" s="73">
        <f t="shared" si="57"/>
        <v>600013383</v>
      </c>
      <c r="C1270" s="73" t="s">
        <v>17630</v>
      </c>
      <c r="D1270" s="68">
        <v>1</v>
      </c>
      <c r="E1270" s="48">
        <f t="shared" si="58"/>
        <v>25346407</v>
      </c>
      <c r="F1270" s="57" t="s">
        <v>953</v>
      </c>
      <c r="G1270" s="57" t="s">
        <v>954</v>
      </c>
      <c r="H1270" s="51">
        <v>225</v>
      </c>
      <c r="I1270" s="51" t="s">
        <v>17309</v>
      </c>
      <c r="J1270" s="69">
        <v>27.49</v>
      </c>
      <c r="K1270" s="69">
        <f t="shared" si="59"/>
        <v>6185.25</v>
      </c>
      <c r="L1270" s="90">
        <v>225</v>
      </c>
      <c r="M1270" s="51">
        <v>0</v>
      </c>
      <c r="N1270" s="62" t="s">
        <v>17631</v>
      </c>
      <c r="O1270" s="52" t="s">
        <v>593</v>
      </c>
      <c r="P1270" s="52">
        <v>1355</v>
      </c>
      <c r="Q1270" s="52">
        <v>12</v>
      </c>
      <c r="R1270" s="52" t="s">
        <v>955</v>
      </c>
      <c r="S1270" s="49" t="s">
        <v>21334</v>
      </c>
      <c r="V1270" s="50" t="s">
        <v>14788</v>
      </c>
      <c r="W1270" s="50" t="s">
        <v>955</v>
      </c>
      <c r="X1270" s="50" t="s">
        <v>14742</v>
      </c>
      <c r="Y1270" s="70" t="s">
        <v>17320</v>
      </c>
      <c r="Z1270" s="53">
        <v>67801</v>
      </c>
    </row>
    <row r="1271" spans="1:26" s="49" customFormat="1" ht="30" x14ac:dyDescent="0.25">
      <c r="A1271" s="73">
        <v>600013391</v>
      </c>
      <c r="B1271" s="73">
        <f t="shared" si="57"/>
        <v>600013391</v>
      </c>
      <c r="C1271" s="73" t="s">
        <v>17632</v>
      </c>
      <c r="D1271" s="68">
        <v>1</v>
      </c>
      <c r="E1271" s="48">
        <f t="shared" si="58"/>
        <v>497126</v>
      </c>
      <c r="F1271" s="57" t="s">
        <v>953</v>
      </c>
      <c r="G1271" s="57" t="s">
        <v>954</v>
      </c>
      <c r="H1271" s="51">
        <v>475</v>
      </c>
      <c r="I1271" s="51" t="s">
        <v>17309</v>
      </c>
      <c r="J1271" s="69">
        <v>27.49</v>
      </c>
      <c r="K1271" s="69">
        <f t="shared" si="59"/>
        <v>13057.75</v>
      </c>
      <c r="L1271" s="90">
        <v>475</v>
      </c>
      <c r="M1271" s="51">
        <v>0</v>
      </c>
      <c r="N1271" s="62" t="s">
        <v>17633</v>
      </c>
      <c r="O1271" s="52" t="s">
        <v>956</v>
      </c>
      <c r="P1271" s="52">
        <v>1601</v>
      </c>
      <c r="Q1271" s="52">
        <v>33</v>
      </c>
      <c r="R1271" s="52" t="s">
        <v>955</v>
      </c>
      <c r="S1271" s="49" t="s">
        <v>21333</v>
      </c>
      <c r="V1271" s="50" t="s">
        <v>14788</v>
      </c>
      <c r="W1271" s="50" t="s">
        <v>955</v>
      </c>
      <c r="X1271" s="50" t="s">
        <v>14738</v>
      </c>
      <c r="Y1271" s="70" t="s">
        <v>17320</v>
      </c>
      <c r="Z1271" s="53">
        <v>67801</v>
      </c>
    </row>
    <row r="1272" spans="1:26" s="49" customFormat="1" x14ac:dyDescent="0.25">
      <c r="A1272" s="73">
        <v>600013235</v>
      </c>
      <c r="B1272" s="73">
        <f t="shared" si="57"/>
        <v>600013235</v>
      </c>
      <c r="C1272" s="73" t="s">
        <v>9803</v>
      </c>
      <c r="D1272" s="68">
        <v>1</v>
      </c>
      <c r="E1272" s="48">
        <f t="shared" si="58"/>
        <v>62073133</v>
      </c>
      <c r="F1272" s="57" t="s">
        <v>953</v>
      </c>
      <c r="G1272" s="57" t="s">
        <v>954</v>
      </c>
      <c r="H1272" s="51">
        <v>525</v>
      </c>
      <c r="I1272" s="51" t="s">
        <v>17309</v>
      </c>
      <c r="J1272" s="69">
        <v>27.49</v>
      </c>
      <c r="K1272" s="69">
        <f t="shared" si="59"/>
        <v>14432.25</v>
      </c>
      <c r="L1272" s="90">
        <v>525</v>
      </c>
      <c r="M1272" s="51">
        <v>0</v>
      </c>
      <c r="N1272" s="62" t="s">
        <v>957</v>
      </c>
      <c r="O1272" s="52" t="s">
        <v>958</v>
      </c>
      <c r="P1272" s="52">
        <v>33</v>
      </c>
      <c r="Q1272" s="52">
        <v>13</v>
      </c>
      <c r="R1272" s="52" t="s">
        <v>955</v>
      </c>
      <c r="S1272" s="49" t="s">
        <v>21333</v>
      </c>
      <c r="V1272" s="50" t="s">
        <v>14788</v>
      </c>
      <c r="W1272" s="50" t="s">
        <v>955</v>
      </c>
      <c r="X1272" s="50" t="s">
        <v>14738</v>
      </c>
      <c r="Y1272" s="70" t="s">
        <v>17320</v>
      </c>
      <c r="Z1272" s="53">
        <v>67801</v>
      </c>
    </row>
    <row r="1273" spans="1:26" s="49" customFormat="1" ht="30" x14ac:dyDescent="0.25">
      <c r="A1273" s="73">
        <v>600013243</v>
      </c>
      <c r="B1273" s="73">
        <f t="shared" si="57"/>
        <v>600013243</v>
      </c>
      <c r="C1273" s="73" t="s">
        <v>17634</v>
      </c>
      <c r="D1273" s="68">
        <v>1</v>
      </c>
      <c r="E1273" s="48">
        <f t="shared" si="58"/>
        <v>62073176</v>
      </c>
      <c r="F1273" s="57" t="s">
        <v>953</v>
      </c>
      <c r="G1273" s="57" t="s">
        <v>954</v>
      </c>
      <c r="H1273" s="51">
        <v>425</v>
      </c>
      <c r="I1273" s="51" t="s">
        <v>17309</v>
      </c>
      <c r="J1273" s="69">
        <v>27.49</v>
      </c>
      <c r="K1273" s="69">
        <f t="shared" si="59"/>
        <v>11683.25</v>
      </c>
      <c r="L1273" s="90">
        <v>425</v>
      </c>
      <c r="M1273" s="51">
        <v>0</v>
      </c>
      <c r="N1273" s="62" t="s">
        <v>17635</v>
      </c>
      <c r="O1273" s="52" t="s">
        <v>959</v>
      </c>
      <c r="P1273" s="52">
        <v>2272</v>
      </c>
      <c r="Q1273" s="52">
        <v>18</v>
      </c>
      <c r="R1273" s="52" t="s">
        <v>955</v>
      </c>
      <c r="S1273" s="49" t="s">
        <v>21333</v>
      </c>
      <c r="V1273" s="50" t="s">
        <v>14788</v>
      </c>
      <c r="W1273" s="50" t="s">
        <v>955</v>
      </c>
      <c r="X1273" s="50" t="s">
        <v>14738</v>
      </c>
      <c r="Y1273" s="70" t="s">
        <v>17320</v>
      </c>
      <c r="Z1273" s="53">
        <v>67801</v>
      </c>
    </row>
    <row r="1274" spans="1:26" s="49" customFormat="1" x14ac:dyDescent="0.25">
      <c r="A1274" s="73">
        <v>600013260</v>
      </c>
      <c r="B1274" s="73">
        <f t="shared" si="57"/>
        <v>600013260</v>
      </c>
      <c r="C1274" s="73" t="s">
        <v>14789</v>
      </c>
      <c r="D1274" s="68">
        <v>1</v>
      </c>
      <c r="E1274" s="48">
        <f t="shared" si="58"/>
        <v>25313304</v>
      </c>
      <c r="F1274" s="57" t="s">
        <v>953</v>
      </c>
      <c r="G1274" s="57" t="s">
        <v>954</v>
      </c>
      <c r="H1274" s="51">
        <v>175</v>
      </c>
      <c r="I1274" s="51" t="s">
        <v>17309</v>
      </c>
      <c r="J1274" s="69">
        <v>27.49</v>
      </c>
      <c r="K1274" s="69">
        <f t="shared" si="59"/>
        <v>4810.75</v>
      </c>
      <c r="L1274" s="90">
        <v>175</v>
      </c>
      <c r="M1274" s="51">
        <v>0</v>
      </c>
      <c r="N1274" s="62" t="s">
        <v>14790</v>
      </c>
      <c r="O1274" s="52" t="s">
        <v>340</v>
      </c>
      <c r="P1274" s="52">
        <v>240</v>
      </c>
      <c r="Q1274" s="52"/>
      <c r="R1274" s="52" t="s">
        <v>1031</v>
      </c>
      <c r="S1274" s="49" t="s">
        <v>21334</v>
      </c>
      <c r="V1274" s="50" t="s">
        <v>14788</v>
      </c>
      <c r="W1274" s="50" t="s">
        <v>955</v>
      </c>
      <c r="X1274" s="50" t="s">
        <v>14742</v>
      </c>
      <c r="Y1274" s="70" t="s">
        <v>17320</v>
      </c>
      <c r="Z1274" s="53">
        <v>67902</v>
      </c>
    </row>
    <row r="1275" spans="1:26" s="49" customFormat="1" ht="30" x14ac:dyDescent="0.25">
      <c r="A1275" s="73">
        <v>600024831</v>
      </c>
      <c r="B1275" s="73">
        <f t="shared" si="57"/>
        <v>600024831</v>
      </c>
      <c r="C1275" s="73" t="s">
        <v>9804</v>
      </c>
      <c r="D1275" s="68">
        <v>1</v>
      </c>
      <c r="E1275" s="48">
        <f t="shared" si="58"/>
        <v>62076060</v>
      </c>
      <c r="F1275" s="57" t="s">
        <v>953</v>
      </c>
      <c r="G1275" s="57" t="s">
        <v>954</v>
      </c>
      <c r="H1275" s="51">
        <v>125</v>
      </c>
      <c r="I1275" s="51" t="s">
        <v>17309</v>
      </c>
      <c r="J1275" s="69">
        <v>27.49</v>
      </c>
      <c r="K1275" s="69">
        <f t="shared" si="59"/>
        <v>3436.25</v>
      </c>
      <c r="L1275" s="90">
        <v>125</v>
      </c>
      <c r="M1275" s="51">
        <v>0</v>
      </c>
      <c r="N1275" s="62" t="s">
        <v>960</v>
      </c>
      <c r="O1275" s="52" t="s">
        <v>959</v>
      </c>
      <c r="P1275" s="52">
        <v>2304</v>
      </c>
      <c r="Q1275" s="52">
        <v>17</v>
      </c>
      <c r="R1275" s="52" t="s">
        <v>955</v>
      </c>
      <c r="S1275" s="49" t="s">
        <v>21333</v>
      </c>
      <c r="V1275" s="50" t="s">
        <v>14788</v>
      </c>
      <c r="W1275" s="50" t="s">
        <v>955</v>
      </c>
      <c r="X1275" s="50" t="s">
        <v>14738</v>
      </c>
      <c r="Y1275" s="70" t="s">
        <v>17320</v>
      </c>
      <c r="Z1275" s="53">
        <v>67801</v>
      </c>
    </row>
    <row r="1276" spans="1:26" s="49" customFormat="1" x14ac:dyDescent="0.25">
      <c r="A1276" s="73">
        <v>600024865</v>
      </c>
      <c r="B1276" s="73">
        <f t="shared" si="57"/>
        <v>600024865</v>
      </c>
      <c r="C1276" s="73" t="s">
        <v>9805</v>
      </c>
      <c r="D1276" s="68">
        <v>1</v>
      </c>
      <c r="E1276" s="48">
        <f t="shared" si="58"/>
        <v>62073249</v>
      </c>
      <c r="F1276" s="57" t="s">
        <v>953</v>
      </c>
      <c r="G1276" s="57" t="s">
        <v>954</v>
      </c>
      <c r="H1276" s="51">
        <v>125</v>
      </c>
      <c r="I1276" s="51" t="s">
        <v>17309</v>
      </c>
      <c r="J1276" s="69">
        <v>27.49</v>
      </c>
      <c r="K1276" s="69">
        <f t="shared" si="59"/>
        <v>3436.25</v>
      </c>
      <c r="L1276" s="90">
        <v>125</v>
      </c>
      <c r="M1276" s="51">
        <v>0</v>
      </c>
      <c r="N1276" s="62" t="s">
        <v>961</v>
      </c>
      <c r="O1276" s="52" t="s">
        <v>354</v>
      </c>
      <c r="P1276" s="52">
        <v>1919</v>
      </c>
      <c r="Q1276" s="52">
        <v>27</v>
      </c>
      <c r="R1276" s="52" t="s">
        <v>955</v>
      </c>
      <c r="S1276" s="49" t="s">
        <v>21333</v>
      </c>
      <c r="V1276" s="50" t="s">
        <v>14788</v>
      </c>
      <c r="W1276" s="50" t="s">
        <v>955</v>
      </c>
      <c r="X1276" s="50" t="s">
        <v>14738</v>
      </c>
      <c r="Y1276" s="70" t="s">
        <v>17320</v>
      </c>
      <c r="Z1276" s="53">
        <v>67801</v>
      </c>
    </row>
    <row r="1277" spans="1:26" s="49" customFormat="1" x14ac:dyDescent="0.25">
      <c r="A1277" s="73">
        <v>600106110</v>
      </c>
      <c r="B1277" s="73">
        <f t="shared" si="57"/>
        <v>600106110</v>
      </c>
      <c r="C1277" s="73" t="s">
        <v>9812</v>
      </c>
      <c r="D1277" s="68">
        <v>1</v>
      </c>
      <c r="E1277" s="48">
        <f t="shared" si="58"/>
        <v>62073435</v>
      </c>
      <c r="F1277" s="57" t="s">
        <v>953</v>
      </c>
      <c r="G1277" s="57" t="s">
        <v>954</v>
      </c>
      <c r="H1277" s="51">
        <v>50</v>
      </c>
      <c r="I1277" s="51" t="s">
        <v>17309</v>
      </c>
      <c r="J1277" s="69">
        <v>27.49</v>
      </c>
      <c r="K1277" s="69">
        <f t="shared" si="59"/>
        <v>1374.5</v>
      </c>
      <c r="L1277" s="90">
        <v>50</v>
      </c>
      <c r="M1277" s="51">
        <v>0</v>
      </c>
      <c r="N1277" s="62" t="s">
        <v>983</v>
      </c>
      <c r="O1277" s="52"/>
      <c r="P1277" s="52">
        <v>42</v>
      </c>
      <c r="Q1277" s="52"/>
      <c r="R1277" s="52" t="s">
        <v>984</v>
      </c>
      <c r="S1277" s="49" t="s">
        <v>21333</v>
      </c>
      <c r="V1277" s="50" t="s">
        <v>14791</v>
      </c>
      <c r="W1277" s="50" t="s">
        <v>955</v>
      </c>
      <c r="X1277" s="50" t="s">
        <v>14740</v>
      </c>
      <c r="Y1277" s="70" t="s">
        <v>17320</v>
      </c>
      <c r="Z1277" s="53">
        <v>67913</v>
      </c>
    </row>
    <row r="1278" spans="1:26" s="49" customFormat="1" ht="30" x14ac:dyDescent="0.25">
      <c r="A1278" s="73">
        <v>600105148</v>
      </c>
      <c r="B1278" s="73">
        <f t="shared" si="57"/>
        <v>600105148</v>
      </c>
      <c r="C1278" s="73" t="s">
        <v>9813</v>
      </c>
      <c r="D1278" s="68">
        <v>1</v>
      </c>
      <c r="E1278" s="48">
        <f t="shared" si="58"/>
        <v>62073303</v>
      </c>
      <c r="F1278" s="57" t="s">
        <v>953</v>
      </c>
      <c r="G1278" s="57" t="s">
        <v>954</v>
      </c>
      <c r="H1278" s="51">
        <v>150</v>
      </c>
      <c r="I1278" s="51" t="s">
        <v>17309</v>
      </c>
      <c r="J1278" s="69">
        <v>27.49</v>
      </c>
      <c r="K1278" s="69">
        <f t="shared" si="59"/>
        <v>4123.5</v>
      </c>
      <c r="L1278" s="90">
        <v>150</v>
      </c>
      <c r="M1278" s="51">
        <v>0</v>
      </c>
      <c r="N1278" s="62" t="s">
        <v>985</v>
      </c>
      <c r="O1278" s="52" t="s">
        <v>202</v>
      </c>
      <c r="P1278" s="52">
        <v>279</v>
      </c>
      <c r="Q1278" s="52"/>
      <c r="R1278" s="52" t="s">
        <v>986</v>
      </c>
      <c r="S1278" s="49" t="s">
        <v>21333</v>
      </c>
      <c r="V1278" s="50" t="s">
        <v>14791</v>
      </c>
      <c r="W1278" s="50" t="s">
        <v>955</v>
      </c>
      <c r="X1278" s="50" t="s">
        <v>14740</v>
      </c>
      <c r="Y1278" s="70" t="s">
        <v>17320</v>
      </c>
      <c r="Z1278" s="53">
        <v>67902</v>
      </c>
    </row>
    <row r="1279" spans="1:26" s="49" customFormat="1" x14ac:dyDescent="0.25">
      <c r="A1279" s="73">
        <v>600105202</v>
      </c>
      <c r="B1279" s="73">
        <f t="shared" si="57"/>
        <v>600105202</v>
      </c>
      <c r="C1279" s="73" t="s">
        <v>9814</v>
      </c>
      <c r="D1279" s="68">
        <v>1</v>
      </c>
      <c r="E1279" s="48">
        <f t="shared" si="58"/>
        <v>71006362</v>
      </c>
      <c r="F1279" s="57" t="s">
        <v>953</v>
      </c>
      <c r="G1279" s="57" t="s">
        <v>954</v>
      </c>
      <c r="H1279" s="51">
        <v>0</v>
      </c>
      <c r="I1279" s="51" t="s">
        <v>17309</v>
      </c>
      <c r="J1279" s="69">
        <v>27.49</v>
      </c>
      <c r="K1279" s="69">
        <f t="shared" si="59"/>
        <v>0</v>
      </c>
      <c r="L1279" s="90">
        <v>25</v>
      </c>
      <c r="M1279" s="51">
        <v>25</v>
      </c>
      <c r="N1279" s="62" t="s">
        <v>987</v>
      </c>
      <c r="O1279" s="52" t="s">
        <v>988</v>
      </c>
      <c r="P1279" s="52">
        <v>1809</v>
      </c>
      <c r="Q1279" s="52" t="s">
        <v>26</v>
      </c>
      <c r="R1279" s="52" t="s">
        <v>955</v>
      </c>
      <c r="S1279" s="49" t="s">
        <v>21333</v>
      </c>
      <c r="V1279" s="50" t="s">
        <v>14791</v>
      </c>
      <c r="W1279" s="50" t="s">
        <v>955</v>
      </c>
      <c r="X1279" s="50" t="s">
        <v>14740</v>
      </c>
      <c r="Y1279" s="70" t="s">
        <v>17320</v>
      </c>
      <c r="Z1279" s="53">
        <v>67801</v>
      </c>
    </row>
    <row r="1280" spans="1:26" s="49" customFormat="1" ht="30" x14ac:dyDescent="0.25">
      <c r="A1280" s="73">
        <v>600105211</v>
      </c>
      <c r="B1280" s="73">
        <f t="shared" si="57"/>
        <v>600105211</v>
      </c>
      <c r="C1280" s="73" t="s">
        <v>9815</v>
      </c>
      <c r="D1280" s="68">
        <v>1</v>
      </c>
      <c r="E1280" s="48">
        <f t="shared" si="58"/>
        <v>71006435</v>
      </c>
      <c r="F1280" s="57" t="s">
        <v>953</v>
      </c>
      <c r="G1280" s="57" t="s">
        <v>954</v>
      </c>
      <c r="H1280" s="51">
        <v>50</v>
      </c>
      <c r="I1280" s="51" t="s">
        <v>17309</v>
      </c>
      <c r="J1280" s="69">
        <v>27.49</v>
      </c>
      <c r="K1280" s="69">
        <f t="shared" si="59"/>
        <v>1374.5</v>
      </c>
      <c r="L1280" s="90">
        <v>50</v>
      </c>
      <c r="M1280" s="51">
        <v>0</v>
      </c>
      <c r="N1280" s="62" t="s">
        <v>989</v>
      </c>
      <c r="O1280" s="52" t="s">
        <v>990</v>
      </c>
      <c r="P1280" s="52">
        <v>1587</v>
      </c>
      <c r="Q1280" s="52" t="s">
        <v>26</v>
      </c>
      <c r="R1280" s="52" t="s">
        <v>955</v>
      </c>
      <c r="S1280" s="49" t="s">
        <v>21333</v>
      </c>
      <c r="V1280" s="50" t="s">
        <v>14791</v>
      </c>
      <c r="W1280" s="50" t="s">
        <v>955</v>
      </c>
      <c r="X1280" s="50" t="s">
        <v>14740</v>
      </c>
      <c r="Y1280" s="70" t="s">
        <v>17320</v>
      </c>
      <c r="Z1280" s="53">
        <v>67801</v>
      </c>
    </row>
    <row r="1281" spans="1:26" s="49" customFormat="1" x14ac:dyDescent="0.25">
      <c r="A1281" s="73">
        <v>600105237</v>
      </c>
      <c r="B1281" s="73">
        <f t="shared" si="57"/>
        <v>600105237</v>
      </c>
      <c r="C1281" s="73" t="s">
        <v>9816</v>
      </c>
      <c r="D1281" s="68">
        <v>1</v>
      </c>
      <c r="E1281" s="48">
        <f t="shared" si="58"/>
        <v>62072943</v>
      </c>
      <c r="F1281" s="57" t="s">
        <v>953</v>
      </c>
      <c r="G1281" s="57" t="s">
        <v>954</v>
      </c>
      <c r="H1281" s="51">
        <v>0</v>
      </c>
      <c r="I1281" s="51" t="s">
        <v>17309</v>
      </c>
      <c r="J1281" s="69">
        <v>27.49</v>
      </c>
      <c r="K1281" s="69">
        <f t="shared" si="59"/>
        <v>0</v>
      </c>
      <c r="L1281" s="90">
        <v>25</v>
      </c>
      <c r="M1281" s="51">
        <v>25</v>
      </c>
      <c r="N1281" s="62" t="s">
        <v>991</v>
      </c>
      <c r="O1281" s="52" t="s">
        <v>992</v>
      </c>
      <c r="P1281" s="52">
        <v>282</v>
      </c>
      <c r="Q1281" s="52"/>
      <c r="R1281" s="52" t="s">
        <v>993</v>
      </c>
      <c r="S1281" s="49" t="s">
        <v>21333</v>
      </c>
      <c r="V1281" s="50" t="s">
        <v>14791</v>
      </c>
      <c r="W1281" s="50" t="s">
        <v>955</v>
      </c>
      <c r="X1281" s="50" t="s">
        <v>14740</v>
      </c>
      <c r="Y1281" s="70" t="s">
        <v>17320</v>
      </c>
      <c r="Z1281" s="53">
        <v>67921</v>
      </c>
    </row>
    <row r="1282" spans="1:26" s="49" customFormat="1" ht="30" x14ac:dyDescent="0.25">
      <c r="A1282" s="73">
        <v>600105261</v>
      </c>
      <c r="B1282" s="73">
        <f t="shared" si="57"/>
        <v>600105261</v>
      </c>
      <c r="C1282" s="73" t="s">
        <v>9817</v>
      </c>
      <c r="D1282" s="68">
        <v>1</v>
      </c>
      <c r="E1282" s="48">
        <f t="shared" si="58"/>
        <v>62072765</v>
      </c>
      <c r="F1282" s="57" t="s">
        <v>953</v>
      </c>
      <c r="G1282" s="57" t="s">
        <v>954</v>
      </c>
      <c r="H1282" s="51">
        <v>0</v>
      </c>
      <c r="I1282" s="51" t="s">
        <v>17309</v>
      </c>
      <c r="J1282" s="69">
        <v>27.49</v>
      </c>
      <c r="K1282" s="69">
        <f t="shared" si="59"/>
        <v>0</v>
      </c>
      <c r="L1282" s="90">
        <v>25</v>
      </c>
      <c r="M1282" s="51">
        <v>25</v>
      </c>
      <c r="N1282" s="62" t="s">
        <v>994</v>
      </c>
      <c r="O1282" s="52" t="s">
        <v>995</v>
      </c>
      <c r="P1282" s="52">
        <v>59</v>
      </c>
      <c r="Q1282" s="52"/>
      <c r="R1282" s="52" t="s">
        <v>996</v>
      </c>
      <c r="S1282" s="49" t="s">
        <v>21333</v>
      </c>
      <c r="V1282" s="50" t="s">
        <v>14791</v>
      </c>
      <c r="W1282" s="50" t="s">
        <v>955</v>
      </c>
      <c r="X1282" s="50" t="s">
        <v>14740</v>
      </c>
      <c r="Y1282" s="70" t="s">
        <v>17320</v>
      </c>
      <c r="Z1282" s="53">
        <v>67911</v>
      </c>
    </row>
    <row r="1283" spans="1:26" s="49" customFormat="1" x14ac:dyDescent="0.25">
      <c r="A1283" s="73">
        <v>600105270</v>
      </c>
      <c r="B1283" s="73">
        <f t="shared" si="57"/>
        <v>600105270</v>
      </c>
      <c r="C1283" s="73" t="s">
        <v>9818</v>
      </c>
      <c r="D1283" s="68">
        <v>1</v>
      </c>
      <c r="E1283" s="48">
        <f t="shared" si="58"/>
        <v>62072889</v>
      </c>
      <c r="F1283" s="57" t="s">
        <v>953</v>
      </c>
      <c r="G1283" s="57" t="s">
        <v>954</v>
      </c>
      <c r="H1283" s="51">
        <v>25</v>
      </c>
      <c r="I1283" s="51" t="s">
        <v>17309</v>
      </c>
      <c r="J1283" s="69">
        <v>27.49</v>
      </c>
      <c r="K1283" s="69">
        <f t="shared" si="59"/>
        <v>687.25</v>
      </c>
      <c r="L1283" s="90">
        <v>25</v>
      </c>
      <c r="M1283" s="51">
        <v>0</v>
      </c>
      <c r="N1283" s="62" t="s">
        <v>997</v>
      </c>
      <c r="O1283" s="52" t="s">
        <v>668</v>
      </c>
      <c r="P1283" s="52">
        <v>632</v>
      </c>
      <c r="Q1283" s="52"/>
      <c r="R1283" s="52" t="s">
        <v>965</v>
      </c>
      <c r="S1283" s="49" t="s">
        <v>21333</v>
      </c>
      <c r="V1283" s="50" t="s">
        <v>14791</v>
      </c>
      <c r="W1283" s="50" t="s">
        <v>955</v>
      </c>
      <c r="X1283" s="50" t="s">
        <v>14740</v>
      </c>
      <c r="Y1283" s="70" t="s">
        <v>17320</v>
      </c>
      <c r="Z1283" s="53">
        <v>67906</v>
      </c>
    </row>
    <row r="1284" spans="1:26" s="49" customFormat="1" x14ac:dyDescent="0.25">
      <c r="A1284" s="73">
        <v>600105679</v>
      </c>
      <c r="B1284" s="73">
        <f t="shared" ref="B1284:B1347" si="60">A1284/1</f>
        <v>600105679</v>
      </c>
      <c r="C1284" s="73" t="s">
        <v>9819</v>
      </c>
      <c r="D1284" s="68">
        <v>1</v>
      </c>
      <c r="E1284" s="48">
        <f t="shared" ref="E1284:E1347" si="61">C1284/1</f>
        <v>71006427</v>
      </c>
      <c r="F1284" s="57" t="s">
        <v>953</v>
      </c>
      <c r="G1284" s="57" t="s">
        <v>954</v>
      </c>
      <c r="H1284" s="51">
        <v>0</v>
      </c>
      <c r="I1284" s="51" t="s">
        <v>17309</v>
      </c>
      <c r="J1284" s="69">
        <v>27.49</v>
      </c>
      <c r="K1284" s="69">
        <f t="shared" ref="K1284:K1347" si="62">H1284*J1284</f>
        <v>0</v>
      </c>
      <c r="L1284" s="90">
        <v>50</v>
      </c>
      <c r="M1284" s="51">
        <v>50</v>
      </c>
      <c r="N1284" s="62" t="s">
        <v>999</v>
      </c>
      <c r="O1284" s="52" t="s">
        <v>1000</v>
      </c>
      <c r="P1284" s="52">
        <v>1894</v>
      </c>
      <c r="Q1284" s="52">
        <v>96</v>
      </c>
      <c r="R1284" s="52" t="s">
        <v>955</v>
      </c>
      <c r="S1284" s="49" t="s">
        <v>21333</v>
      </c>
      <c r="V1284" s="50" t="s">
        <v>14791</v>
      </c>
      <c r="W1284" s="50" t="s">
        <v>955</v>
      </c>
      <c r="X1284" s="50" t="s">
        <v>14740</v>
      </c>
      <c r="Y1284" s="70" t="s">
        <v>17320</v>
      </c>
      <c r="Z1284" s="53">
        <v>67801</v>
      </c>
    </row>
    <row r="1285" spans="1:26" s="49" customFormat="1" x14ac:dyDescent="0.25">
      <c r="A1285" s="73">
        <v>600105733</v>
      </c>
      <c r="B1285" s="73">
        <f t="shared" si="60"/>
        <v>600105733</v>
      </c>
      <c r="C1285" s="73" t="s">
        <v>9820</v>
      </c>
      <c r="D1285" s="68">
        <v>1</v>
      </c>
      <c r="E1285" s="48">
        <f t="shared" si="61"/>
        <v>71006443</v>
      </c>
      <c r="F1285" s="57" t="s">
        <v>953</v>
      </c>
      <c r="G1285" s="57" t="s">
        <v>954</v>
      </c>
      <c r="H1285" s="51">
        <v>0</v>
      </c>
      <c r="I1285" s="51" t="s">
        <v>17309</v>
      </c>
      <c r="J1285" s="69">
        <v>27.49</v>
      </c>
      <c r="K1285" s="69">
        <f t="shared" si="62"/>
        <v>0</v>
      </c>
      <c r="L1285" s="90">
        <v>50</v>
      </c>
      <c r="M1285" s="51">
        <v>50</v>
      </c>
      <c r="N1285" s="62" t="s">
        <v>1001</v>
      </c>
      <c r="O1285" s="52" t="s">
        <v>1002</v>
      </c>
      <c r="P1285" s="52">
        <v>1893</v>
      </c>
      <c r="Q1285" s="52">
        <v>8</v>
      </c>
      <c r="R1285" s="52" t="s">
        <v>955</v>
      </c>
      <c r="S1285" s="49" t="s">
        <v>21333</v>
      </c>
      <c r="V1285" s="50" t="s">
        <v>14791</v>
      </c>
      <c r="W1285" s="50" t="s">
        <v>955</v>
      </c>
      <c r="X1285" s="50" t="s">
        <v>14740</v>
      </c>
      <c r="Y1285" s="70" t="s">
        <v>17320</v>
      </c>
      <c r="Z1285" s="53">
        <v>67801</v>
      </c>
    </row>
    <row r="1286" spans="1:26" s="49" customFormat="1" x14ac:dyDescent="0.25">
      <c r="A1286" s="73">
        <v>600105946</v>
      </c>
      <c r="B1286" s="73">
        <f t="shared" si="60"/>
        <v>600105946</v>
      </c>
      <c r="C1286" s="73" t="s">
        <v>9821</v>
      </c>
      <c r="D1286" s="68">
        <v>1</v>
      </c>
      <c r="E1286" s="48">
        <f t="shared" si="61"/>
        <v>75023458</v>
      </c>
      <c r="F1286" s="57" t="s">
        <v>953</v>
      </c>
      <c r="G1286" s="57" t="s">
        <v>954</v>
      </c>
      <c r="H1286" s="51">
        <v>100</v>
      </c>
      <c r="I1286" s="51" t="s">
        <v>17309</v>
      </c>
      <c r="J1286" s="69">
        <v>27.49</v>
      </c>
      <c r="K1286" s="69">
        <f t="shared" si="62"/>
        <v>2749</v>
      </c>
      <c r="L1286" s="90">
        <v>100</v>
      </c>
      <c r="M1286" s="51">
        <v>0</v>
      </c>
      <c r="N1286" s="62" t="s">
        <v>1003</v>
      </c>
      <c r="O1286" s="52"/>
      <c r="P1286" s="52">
        <v>66</v>
      </c>
      <c r="Q1286" s="52"/>
      <c r="R1286" s="52" t="s">
        <v>1004</v>
      </c>
      <c r="S1286" s="49" t="s">
        <v>21333</v>
      </c>
      <c r="V1286" s="50" t="s">
        <v>14791</v>
      </c>
      <c r="W1286" s="50" t="s">
        <v>955</v>
      </c>
      <c r="X1286" s="50" t="s">
        <v>14740</v>
      </c>
      <c r="Y1286" s="70" t="s">
        <v>17320</v>
      </c>
      <c r="Z1286" s="53">
        <v>67905</v>
      </c>
    </row>
    <row r="1287" spans="1:26" s="49" customFormat="1" x14ac:dyDescent="0.25">
      <c r="A1287" s="73">
        <v>600105989</v>
      </c>
      <c r="B1287" s="73">
        <f t="shared" si="60"/>
        <v>600105989</v>
      </c>
      <c r="C1287" s="73" t="s">
        <v>9822</v>
      </c>
      <c r="D1287" s="68">
        <v>1</v>
      </c>
      <c r="E1287" s="48">
        <f t="shared" si="61"/>
        <v>75023741</v>
      </c>
      <c r="F1287" s="57" t="s">
        <v>953</v>
      </c>
      <c r="G1287" s="57" t="s">
        <v>954</v>
      </c>
      <c r="H1287" s="51">
        <v>100</v>
      </c>
      <c r="I1287" s="51" t="s">
        <v>17309</v>
      </c>
      <c r="J1287" s="69">
        <v>27.49</v>
      </c>
      <c r="K1287" s="69">
        <f t="shared" si="62"/>
        <v>2749</v>
      </c>
      <c r="L1287" s="90">
        <v>100</v>
      </c>
      <c r="M1287" s="51">
        <v>0</v>
      </c>
      <c r="N1287" s="62" t="s">
        <v>1005</v>
      </c>
      <c r="O1287" s="52"/>
      <c r="P1287" s="52">
        <v>124</v>
      </c>
      <c r="Q1287" s="52"/>
      <c r="R1287" s="52" t="s">
        <v>1006</v>
      </c>
      <c r="S1287" s="49" t="s">
        <v>21333</v>
      </c>
      <c r="V1287" s="50" t="s">
        <v>14791</v>
      </c>
      <c r="W1287" s="50" t="s">
        <v>955</v>
      </c>
      <c r="X1287" s="50" t="s">
        <v>14740</v>
      </c>
      <c r="Y1287" s="70" t="s">
        <v>17320</v>
      </c>
      <c r="Z1287" s="53">
        <v>67907</v>
      </c>
    </row>
    <row r="1288" spans="1:26" s="49" customFormat="1" ht="30" x14ac:dyDescent="0.25">
      <c r="A1288" s="73">
        <v>600105997</v>
      </c>
      <c r="B1288" s="73">
        <f t="shared" si="60"/>
        <v>600105997</v>
      </c>
      <c r="C1288" s="73" t="s">
        <v>9823</v>
      </c>
      <c r="D1288" s="68">
        <v>1</v>
      </c>
      <c r="E1288" s="48">
        <f t="shared" si="61"/>
        <v>71001727</v>
      </c>
      <c r="F1288" s="57" t="s">
        <v>953</v>
      </c>
      <c r="G1288" s="57" t="s">
        <v>954</v>
      </c>
      <c r="H1288" s="51">
        <v>150</v>
      </c>
      <c r="I1288" s="51" t="s">
        <v>17309</v>
      </c>
      <c r="J1288" s="69">
        <v>27.49</v>
      </c>
      <c r="K1288" s="69">
        <f t="shared" si="62"/>
        <v>4123.5</v>
      </c>
      <c r="L1288" s="90">
        <v>150</v>
      </c>
      <c r="M1288" s="51">
        <v>0</v>
      </c>
      <c r="N1288" s="62" t="s">
        <v>1007</v>
      </c>
      <c r="O1288" s="52"/>
      <c r="P1288" s="52">
        <v>10</v>
      </c>
      <c r="Q1288" s="52"/>
      <c r="R1288" s="52" t="s">
        <v>1008</v>
      </c>
      <c r="S1288" s="49" t="s">
        <v>21333</v>
      </c>
      <c r="V1288" s="50" t="s">
        <v>14791</v>
      </c>
      <c r="W1288" s="50" t="s">
        <v>955</v>
      </c>
      <c r="X1288" s="50" t="s">
        <v>14740</v>
      </c>
      <c r="Y1288" s="70" t="s">
        <v>17320</v>
      </c>
      <c r="Z1288" s="53">
        <v>67903</v>
      </c>
    </row>
    <row r="1289" spans="1:26" s="49" customFormat="1" ht="30" x14ac:dyDescent="0.25">
      <c r="A1289" s="73">
        <v>600106021</v>
      </c>
      <c r="B1289" s="73">
        <f t="shared" si="60"/>
        <v>600106021</v>
      </c>
      <c r="C1289" s="73" t="s">
        <v>9824</v>
      </c>
      <c r="D1289" s="68">
        <v>1</v>
      </c>
      <c r="E1289" s="48">
        <f t="shared" si="61"/>
        <v>68685718</v>
      </c>
      <c r="F1289" s="57" t="s">
        <v>953</v>
      </c>
      <c r="G1289" s="57" t="s">
        <v>954</v>
      </c>
      <c r="H1289" s="51">
        <v>125</v>
      </c>
      <c r="I1289" s="51" t="s">
        <v>17309</v>
      </c>
      <c r="J1289" s="69">
        <v>27.49</v>
      </c>
      <c r="K1289" s="69">
        <f t="shared" si="62"/>
        <v>3436.25</v>
      </c>
      <c r="L1289" s="90">
        <v>125</v>
      </c>
      <c r="M1289" s="51">
        <v>0</v>
      </c>
      <c r="N1289" s="62" t="s">
        <v>1009</v>
      </c>
      <c r="O1289" s="52"/>
      <c r="P1289" s="52">
        <v>115</v>
      </c>
      <c r="Q1289" s="52"/>
      <c r="R1289" s="52" t="s">
        <v>1010</v>
      </c>
      <c r="S1289" s="49" t="s">
        <v>21333</v>
      </c>
      <c r="V1289" s="50" t="s">
        <v>14791</v>
      </c>
      <c r="W1289" s="50" t="s">
        <v>955</v>
      </c>
      <c r="X1289" s="50" t="s">
        <v>14740</v>
      </c>
      <c r="Y1289" s="70" t="s">
        <v>17320</v>
      </c>
      <c r="Z1289" s="53">
        <v>67906</v>
      </c>
    </row>
    <row r="1290" spans="1:26" s="49" customFormat="1" ht="30" x14ac:dyDescent="0.25">
      <c r="A1290" s="73">
        <v>600106071</v>
      </c>
      <c r="B1290" s="73">
        <f t="shared" si="60"/>
        <v>600106071</v>
      </c>
      <c r="C1290" s="73" t="s">
        <v>9825</v>
      </c>
      <c r="D1290" s="68">
        <v>1</v>
      </c>
      <c r="E1290" s="48">
        <f t="shared" si="61"/>
        <v>71009787</v>
      </c>
      <c r="F1290" s="57" t="s">
        <v>953</v>
      </c>
      <c r="G1290" s="57" t="s">
        <v>954</v>
      </c>
      <c r="H1290" s="51">
        <v>75</v>
      </c>
      <c r="I1290" s="51" t="s">
        <v>17309</v>
      </c>
      <c r="J1290" s="69">
        <v>27.49</v>
      </c>
      <c r="K1290" s="69">
        <f t="shared" si="62"/>
        <v>2061.75</v>
      </c>
      <c r="L1290" s="90">
        <v>75</v>
      </c>
      <c r="M1290" s="51">
        <v>0</v>
      </c>
      <c r="N1290" s="62" t="s">
        <v>1011</v>
      </c>
      <c r="O1290" s="52"/>
      <c r="P1290" s="52">
        <v>112</v>
      </c>
      <c r="Q1290" s="52"/>
      <c r="R1290" s="52" t="s">
        <v>1012</v>
      </c>
      <c r="S1290" s="49" t="s">
        <v>21333</v>
      </c>
      <c r="V1290" s="50" t="s">
        <v>14791</v>
      </c>
      <c r="W1290" s="50" t="s">
        <v>955</v>
      </c>
      <c r="X1290" s="50" t="s">
        <v>14740</v>
      </c>
      <c r="Y1290" s="70" t="s">
        <v>17320</v>
      </c>
      <c r="Z1290" s="53">
        <v>67922</v>
      </c>
    </row>
    <row r="1291" spans="1:26" s="49" customFormat="1" ht="30" x14ac:dyDescent="0.25">
      <c r="A1291" s="73">
        <v>600106128</v>
      </c>
      <c r="B1291" s="73">
        <f t="shared" si="60"/>
        <v>600106128</v>
      </c>
      <c r="C1291" s="73" t="s">
        <v>9826</v>
      </c>
      <c r="D1291" s="68">
        <v>1</v>
      </c>
      <c r="E1291" s="48">
        <f t="shared" si="61"/>
        <v>75021269</v>
      </c>
      <c r="F1291" s="57" t="s">
        <v>953</v>
      </c>
      <c r="G1291" s="57" t="s">
        <v>954</v>
      </c>
      <c r="H1291" s="51">
        <v>150</v>
      </c>
      <c r="I1291" s="51" t="s">
        <v>17309</v>
      </c>
      <c r="J1291" s="69">
        <v>27.49</v>
      </c>
      <c r="K1291" s="69">
        <f t="shared" si="62"/>
        <v>4123.5</v>
      </c>
      <c r="L1291" s="90">
        <v>150</v>
      </c>
      <c r="M1291" s="51">
        <v>0</v>
      </c>
      <c r="N1291" s="62" t="s">
        <v>1013</v>
      </c>
      <c r="O1291" s="52" t="s">
        <v>60</v>
      </c>
      <c r="P1291" s="52">
        <v>125</v>
      </c>
      <c r="Q1291" s="52"/>
      <c r="R1291" s="52" t="s">
        <v>1014</v>
      </c>
      <c r="S1291" s="49" t="s">
        <v>21333</v>
      </c>
      <c r="V1291" s="50" t="s">
        <v>14791</v>
      </c>
      <c r="W1291" s="50" t="s">
        <v>955</v>
      </c>
      <c r="X1291" s="50" t="s">
        <v>14740</v>
      </c>
      <c r="Y1291" s="70" t="s">
        <v>17320</v>
      </c>
      <c r="Z1291" s="53">
        <v>67921</v>
      </c>
    </row>
    <row r="1292" spans="1:26" s="49" customFormat="1" ht="30" x14ac:dyDescent="0.25">
      <c r="A1292" s="73">
        <v>600106144</v>
      </c>
      <c r="B1292" s="73">
        <f t="shared" si="60"/>
        <v>600106144</v>
      </c>
      <c r="C1292" s="73" t="s">
        <v>9827</v>
      </c>
      <c r="D1292" s="68">
        <v>1</v>
      </c>
      <c r="E1292" s="48">
        <f t="shared" si="61"/>
        <v>65765907</v>
      </c>
      <c r="F1292" s="57" t="s">
        <v>953</v>
      </c>
      <c r="G1292" s="57" t="s">
        <v>954</v>
      </c>
      <c r="H1292" s="51">
        <v>700</v>
      </c>
      <c r="I1292" s="51" t="s">
        <v>17309</v>
      </c>
      <c r="J1292" s="69">
        <v>27.49</v>
      </c>
      <c r="K1292" s="69">
        <f t="shared" si="62"/>
        <v>19243</v>
      </c>
      <c r="L1292" s="90">
        <v>700</v>
      </c>
      <c r="M1292" s="51">
        <v>0</v>
      </c>
      <c r="N1292" s="62" t="s">
        <v>1015</v>
      </c>
      <c r="O1292" s="52" t="s">
        <v>340</v>
      </c>
      <c r="P1292" s="52">
        <v>324</v>
      </c>
      <c r="Q1292" s="52">
        <v>4</v>
      </c>
      <c r="R1292" s="52" t="s">
        <v>220</v>
      </c>
      <c r="S1292" s="49" t="s">
        <v>21333</v>
      </c>
      <c r="V1292" s="50" t="s">
        <v>14791</v>
      </c>
      <c r="W1292" s="50" t="s">
        <v>955</v>
      </c>
      <c r="X1292" s="50" t="s">
        <v>14740</v>
      </c>
      <c r="Y1292" s="70" t="s">
        <v>17320</v>
      </c>
      <c r="Z1292" s="53">
        <v>67904</v>
      </c>
    </row>
    <row r="1293" spans="1:26" s="49" customFormat="1" x14ac:dyDescent="0.25">
      <c r="A1293" s="73">
        <v>600106161</v>
      </c>
      <c r="B1293" s="73">
        <f t="shared" si="60"/>
        <v>600106161</v>
      </c>
      <c r="C1293" s="73" t="s">
        <v>9828</v>
      </c>
      <c r="D1293" s="68">
        <v>1</v>
      </c>
      <c r="E1293" s="48">
        <f t="shared" si="61"/>
        <v>49464205</v>
      </c>
      <c r="F1293" s="57" t="s">
        <v>953</v>
      </c>
      <c r="G1293" s="57" t="s">
        <v>954</v>
      </c>
      <c r="H1293" s="51">
        <v>850</v>
      </c>
      <c r="I1293" s="51" t="s">
        <v>17309</v>
      </c>
      <c r="J1293" s="69">
        <v>27.49</v>
      </c>
      <c r="K1293" s="69">
        <f t="shared" si="62"/>
        <v>23366.5</v>
      </c>
      <c r="L1293" s="90">
        <v>850</v>
      </c>
      <c r="M1293" s="51">
        <v>0</v>
      </c>
      <c r="N1293" s="62" t="s">
        <v>1016</v>
      </c>
      <c r="O1293" s="52" t="s">
        <v>1000</v>
      </c>
      <c r="P1293" s="52">
        <v>1415</v>
      </c>
      <c r="Q1293" s="52">
        <v>26</v>
      </c>
      <c r="R1293" s="52" t="s">
        <v>955</v>
      </c>
      <c r="S1293" s="49" t="s">
        <v>21333</v>
      </c>
      <c r="V1293" s="50" t="s">
        <v>14791</v>
      </c>
      <c r="W1293" s="50" t="s">
        <v>955</v>
      </c>
      <c r="X1293" s="50" t="s">
        <v>14740</v>
      </c>
      <c r="Y1293" s="70" t="s">
        <v>17320</v>
      </c>
      <c r="Z1293" s="53">
        <v>67801</v>
      </c>
    </row>
    <row r="1294" spans="1:26" s="49" customFormat="1" x14ac:dyDescent="0.25">
      <c r="A1294" s="73">
        <v>600106179</v>
      </c>
      <c r="B1294" s="73">
        <f t="shared" si="60"/>
        <v>600106179</v>
      </c>
      <c r="C1294" s="73" t="s">
        <v>9829</v>
      </c>
      <c r="D1294" s="68">
        <v>1</v>
      </c>
      <c r="E1294" s="48">
        <f t="shared" si="61"/>
        <v>49464213</v>
      </c>
      <c r="F1294" s="57" t="s">
        <v>953</v>
      </c>
      <c r="G1294" s="57" t="s">
        <v>954</v>
      </c>
      <c r="H1294" s="51">
        <v>800</v>
      </c>
      <c r="I1294" s="51" t="s">
        <v>17309</v>
      </c>
      <c r="J1294" s="69">
        <v>27.49</v>
      </c>
      <c r="K1294" s="69">
        <f t="shared" si="62"/>
        <v>21992</v>
      </c>
      <c r="L1294" s="90">
        <v>800</v>
      </c>
      <c r="M1294" s="51">
        <v>0</v>
      </c>
      <c r="N1294" s="62" t="s">
        <v>1017</v>
      </c>
      <c r="O1294" s="52" t="s">
        <v>1018</v>
      </c>
      <c r="P1294" s="52">
        <v>1940</v>
      </c>
      <c r="Q1294" s="52">
        <v>17</v>
      </c>
      <c r="R1294" s="52" t="s">
        <v>955</v>
      </c>
      <c r="S1294" s="49" t="s">
        <v>21333</v>
      </c>
      <c r="V1294" s="50" t="s">
        <v>14791</v>
      </c>
      <c r="W1294" s="50" t="s">
        <v>955</v>
      </c>
      <c r="X1294" s="50" t="s">
        <v>14740</v>
      </c>
      <c r="Y1294" s="70" t="s">
        <v>17320</v>
      </c>
      <c r="Z1294" s="53">
        <v>67801</v>
      </c>
    </row>
    <row r="1295" spans="1:26" s="49" customFormat="1" ht="30" x14ac:dyDescent="0.25">
      <c r="A1295" s="73">
        <v>600106187</v>
      </c>
      <c r="B1295" s="73">
        <f t="shared" si="60"/>
        <v>600106187</v>
      </c>
      <c r="C1295" s="73" t="s">
        <v>9830</v>
      </c>
      <c r="D1295" s="68">
        <v>1</v>
      </c>
      <c r="E1295" s="48">
        <f t="shared" si="61"/>
        <v>49463276</v>
      </c>
      <c r="F1295" s="57" t="s">
        <v>953</v>
      </c>
      <c r="G1295" s="57" t="s">
        <v>954</v>
      </c>
      <c r="H1295" s="51">
        <v>1025</v>
      </c>
      <c r="I1295" s="51" t="s">
        <v>17309</v>
      </c>
      <c r="J1295" s="69">
        <v>27.49</v>
      </c>
      <c r="K1295" s="69">
        <f t="shared" si="62"/>
        <v>28177.25</v>
      </c>
      <c r="L1295" s="90">
        <v>1025</v>
      </c>
      <c r="M1295" s="51">
        <v>0</v>
      </c>
      <c r="N1295" s="62" t="s">
        <v>1019</v>
      </c>
      <c r="O1295" s="52" t="s">
        <v>990</v>
      </c>
      <c r="P1295" s="52">
        <v>822</v>
      </c>
      <c r="Q1295" s="52">
        <v>2</v>
      </c>
      <c r="R1295" s="52" t="s">
        <v>955</v>
      </c>
      <c r="S1295" s="49" t="s">
        <v>21333</v>
      </c>
      <c r="V1295" s="50" t="s">
        <v>14791</v>
      </c>
      <c r="W1295" s="50" t="s">
        <v>955</v>
      </c>
      <c r="X1295" s="50" t="s">
        <v>14740</v>
      </c>
      <c r="Y1295" s="70" t="s">
        <v>17320</v>
      </c>
      <c r="Z1295" s="53">
        <v>67801</v>
      </c>
    </row>
    <row r="1296" spans="1:26" s="49" customFormat="1" x14ac:dyDescent="0.25">
      <c r="A1296" s="73">
        <v>600106209</v>
      </c>
      <c r="B1296" s="73">
        <f t="shared" si="60"/>
        <v>600106209</v>
      </c>
      <c r="C1296" s="73" t="s">
        <v>9831</v>
      </c>
      <c r="D1296" s="68">
        <v>1</v>
      </c>
      <c r="E1296" s="48">
        <f t="shared" si="61"/>
        <v>62073478</v>
      </c>
      <c r="F1296" s="57" t="s">
        <v>953</v>
      </c>
      <c r="G1296" s="57" t="s">
        <v>954</v>
      </c>
      <c r="H1296" s="51">
        <v>625</v>
      </c>
      <c r="I1296" s="51" t="s">
        <v>17309</v>
      </c>
      <c r="J1296" s="69">
        <v>27.49</v>
      </c>
      <c r="K1296" s="69">
        <f t="shared" si="62"/>
        <v>17181.25</v>
      </c>
      <c r="L1296" s="90">
        <v>625</v>
      </c>
      <c r="M1296" s="51">
        <v>0</v>
      </c>
      <c r="N1296" s="62" t="s">
        <v>1020</v>
      </c>
      <c r="O1296" s="52" t="s">
        <v>1021</v>
      </c>
      <c r="P1296" s="52">
        <v>308</v>
      </c>
      <c r="Q1296" s="52"/>
      <c r="R1296" s="52" t="s">
        <v>993</v>
      </c>
      <c r="S1296" s="49" t="s">
        <v>21333</v>
      </c>
      <c r="V1296" s="50" t="s">
        <v>14791</v>
      </c>
      <c r="W1296" s="50" t="s">
        <v>955</v>
      </c>
      <c r="X1296" s="50" t="s">
        <v>14740</v>
      </c>
      <c r="Y1296" s="70" t="s">
        <v>17320</v>
      </c>
      <c r="Z1296" s="53">
        <v>67921</v>
      </c>
    </row>
    <row r="1297" spans="1:26" s="49" customFormat="1" x14ac:dyDescent="0.25">
      <c r="A1297" s="73">
        <v>600106217</v>
      </c>
      <c r="B1297" s="73">
        <f t="shared" si="60"/>
        <v>600106217</v>
      </c>
      <c r="C1297" s="73" t="s">
        <v>9832</v>
      </c>
      <c r="D1297" s="68">
        <v>1</v>
      </c>
      <c r="E1297" s="48">
        <f t="shared" si="61"/>
        <v>62073095</v>
      </c>
      <c r="F1297" s="57" t="s">
        <v>953</v>
      </c>
      <c r="G1297" s="57" t="s">
        <v>954</v>
      </c>
      <c r="H1297" s="51">
        <v>700</v>
      </c>
      <c r="I1297" s="51" t="s">
        <v>17309</v>
      </c>
      <c r="J1297" s="69">
        <v>27.49</v>
      </c>
      <c r="K1297" s="69">
        <f t="shared" si="62"/>
        <v>19243</v>
      </c>
      <c r="L1297" s="90">
        <v>700</v>
      </c>
      <c r="M1297" s="51">
        <v>0</v>
      </c>
      <c r="N1297" s="62" t="s">
        <v>1022</v>
      </c>
      <c r="O1297" s="52" t="s">
        <v>1023</v>
      </c>
      <c r="P1297" s="52">
        <v>401</v>
      </c>
      <c r="Q1297" s="52"/>
      <c r="R1297" s="52" t="s">
        <v>965</v>
      </c>
      <c r="S1297" s="49" t="s">
        <v>21333</v>
      </c>
      <c r="V1297" s="50" t="s">
        <v>14791</v>
      </c>
      <c r="W1297" s="50" t="s">
        <v>955</v>
      </c>
      <c r="X1297" s="50" t="s">
        <v>14740</v>
      </c>
      <c r="Y1297" s="70" t="s">
        <v>17320</v>
      </c>
      <c r="Z1297" s="53">
        <v>67906</v>
      </c>
    </row>
    <row r="1298" spans="1:26" s="49" customFormat="1" x14ac:dyDescent="0.25">
      <c r="A1298" s="73">
        <v>600106233</v>
      </c>
      <c r="B1298" s="73">
        <f t="shared" si="60"/>
        <v>600106233</v>
      </c>
      <c r="C1298" s="73" t="s">
        <v>9833</v>
      </c>
      <c r="D1298" s="68">
        <v>1</v>
      </c>
      <c r="E1298" s="48">
        <f t="shared" si="61"/>
        <v>62073290</v>
      </c>
      <c r="F1298" s="57" t="s">
        <v>953</v>
      </c>
      <c r="G1298" s="57" t="s">
        <v>954</v>
      </c>
      <c r="H1298" s="51">
        <v>475</v>
      </c>
      <c r="I1298" s="51" t="s">
        <v>17309</v>
      </c>
      <c r="J1298" s="69">
        <v>27.49</v>
      </c>
      <c r="K1298" s="69">
        <f t="shared" si="62"/>
        <v>13057.75</v>
      </c>
      <c r="L1298" s="90">
        <v>475</v>
      </c>
      <c r="M1298" s="51">
        <v>0</v>
      </c>
      <c r="N1298" s="62" t="s">
        <v>1024</v>
      </c>
      <c r="O1298" s="52"/>
      <c r="P1298" s="52">
        <v>240</v>
      </c>
      <c r="Q1298" s="52"/>
      <c r="R1298" s="52" t="s">
        <v>1025</v>
      </c>
      <c r="S1298" s="49" t="s">
        <v>21333</v>
      </c>
      <c r="V1298" s="50" t="s">
        <v>14791</v>
      </c>
      <c r="W1298" s="50" t="s">
        <v>955</v>
      </c>
      <c r="X1298" s="50" t="s">
        <v>14740</v>
      </c>
      <c r="Y1298" s="70" t="s">
        <v>17320</v>
      </c>
      <c r="Z1298" s="53">
        <v>67905</v>
      </c>
    </row>
    <row r="1299" spans="1:26" s="49" customFormat="1" ht="30" x14ac:dyDescent="0.25">
      <c r="A1299" s="73">
        <v>600106250</v>
      </c>
      <c r="B1299" s="73">
        <f t="shared" si="60"/>
        <v>600106250</v>
      </c>
      <c r="C1299" s="73" t="s">
        <v>9834</v>
      </c>
      <c r="D1299" s="68">
        <v>1</v>
      </c>
      <c r="E1299" s="48">
        <f t="shared" si="61"/>
        <v>71004165</v>
      </c>
      <c r="F1299" s="57" t="s">
        <v>953</v>
      </c>
      <c r="G1299" s="57" t="s">
        <v>954</v>
      </c>
      <c r="H1299" s="51">
        <v>325</v>
      </c>
      <c r="I1299" s="51" t="s">
        <v>17309</v>
      </c>
      <c r="J1299" s="69">
        <v>27.49</v>
      </c>
      <c r="K1299" s="69">
        <f t="shared" si="62"/>
        <v>8934.25</v>
      </c>
      <c r="L1299" s="90">
        <v>325</v>
      </c>
      <c r="M1299" s="51">
        <v>0</v>
      </c>
      <c r="N1299" s="62" t="s">
        <v>1026</v>
      </c>
      <c r="O1299" s="52"/>
      <c r="P1299" s="52">
        <v>167</v>
      </c>
      <c r="Q1299" s="52"/>
      <c r="R1299" s="52" t="s">
        <v>1027</v>
      </c>
      <c r="S1299" s="49" t="s">
        <v>21333</v>
      </c>
      <c r="V1299" s="50" t="s">
        <v>14791</v>
      </c>
      <c r="W1299" s="50" t="s">
        <v>955</v>
      </c>
      <c r="X1299" s="50" t="s">
        <v>14740</v>
      </c>
      <c r="Y1299" s="70" t="s">
        <v>17320</v>
      </c>
      <c r="Z1299" s="53">
        <v>67915</v>
      </c>
    </row>
    <row r="1300" spans="1:26" s="49" customFormat="1" x14ac:dyDescent="0.25">
      <c r="A1300" s="73">
        <v>600106268</v>
      </c>
      <c r="B1300" s="73">
        <f t="shared" si="60"/>
        <v>600106268</v>
      </c>
      <c r="C1300" s="73" t="s">
        <v>9835</v>
      </c>
      <c r="D1300" s="68">
        <v>1</v>
      </c>
      <c r="E1300" s="48">
        <f t="shared" si="61"/>
        <v>62073184</v>
      </c>
      <c r="F1300" s="57" t="s">
        <v>953</v>
      </c>
      <c r="G1300" s="57" t="s">
        <v>954</v>
      </c>
      <c r="H1300" s="51">
        <v>450</v>
      </c>
      <c r="I1300" s="51" t="s">
        <v>17309</v>
      </c>
      <c r="J1300" s="69">
        <v>27.49</v>
      </c>
      <c r="K1300" s="69">
        <f t="shared" si="62"/>
        <v>12370.5</v>
      </c>
      <c r="L1300" s="90">
        <v>450</v>
      </c>
      <c r="M1300" s="51">
        <v>0</v>
      </c>
      <c r="N1300" s="62" t="s">
        <v>1028</v>
      </c>
      <c r="O1300" s="52"/>
      <c r="P1300" s="52">
        <v>283</v>
      </c>
      <c r="Q1300" s="52"/>
      <c r="R1300" s="52" t="s">
        <v>981</v>
      </c>
      <c r="S1300" s="49" t="s">
        <v>21333</v>
      </c>
      <c r="V1300" s="50" t="s">
        <v>14791</v>
      </c>
      <c r="W1300" s="50" t="s">
        <v>955</v>
      </c>
      <c r="X1300" s="50" t="s">
        <v>14740</v>
      </c>
      <c r="Y1300" s="70" t="s">
        <v>17320</v>
      </c>
      <c r="Z1300" s="53">
        <v>67922</v>
      </c>
    </row>
    <row r="1301" spans="1:26" s="49" customFormat="1" ht="30" x14ac:dyDescent="0.25">
      <c r="A1301" s="73">
        <v>600106306</v>
      </c>
      <c r="B1301" s="73">
        <f t="shared" si="60"/>
        <v>600106306</v>
      </c>
      <c r="C1301" s="73" t="s">
        <v>9836</v>
      </c>
      <c r="D1301" s="68">
        <v>1</v>
      </c>
      <c r="E1301" s="48">
        <f t="shared" si="61"/>
        <v>62073346</v>
      </c>
      <c r="F1301" s="57" t="s">
        <v>953</v>
      </c>
      <c r="G1301" s="57" t="s">
        <v>954</v>
      </c>
      <c r="H1301" s="51">
        <v>400</v>
      </c>
      <c r="I1301" s="51" t="s">
        <v>17309</v>
      </c>
      <c r="J1301" s="69">
        <v>27.49</v>
      </c>
      <c r="K1301" s="69">
        <f t="shared" si="62"/>
        <v>10996</v>
      </c>
      <c r="L1301" s="90">
        <v>400</v>
      </c>
      <c r="M1301" s="51">
        <v>0</v>
      </c>
      <c r="N1301" s="62" t="s">
        <v>1029</v>
      </c>
      <c r="O1301" s="52"/>
      <c r="P1301" s="52">
        <v>363</v>
      </c>
      <c r="Q1301" s="52"/>
      <c r="R1301" s="52" t="s">
        <v>962</v>
      </c>
      <c r="S1301" s="49" t="s">
        <v>21333</v>
      </c>
      <c r="V1301" s="50" t="s">
        <v>14791</v>
      </c>
      <c r="W1301" s="50" t="s">
        <v>955</v>
      </c>
      <c r="X1301" s="50" t="s">
        <v>14740</v>
      </c>
      <c r="Y1301" s="70" t="s">
        <v>17320</v>
      </c>
      <c r="Z1301" s="53">
        <v>67914</v>
      </c>
    </row>
    <row r="1302" spans="1:26" s="49" customFormat="1" x14ac:dyDescent="0.25">
      <c r="A1302" s="73">
        <v>600106314</v>
      </c>
      <c r="B1302" s="73">
        <f t="shared" si="60"/>
        <v>600106314</v>
      </c>
      <c r="C1302" s="73" t="s">
        <v>9837</v>
      </c>
      <c r="D1302" s="68">
        <v>1</v>
      </c>
      <c r="E1302" s="48">
        <f t="shared" si="61"/>
        <v>62073036</v>
      </c>
      <c r="F1302" s="57" t="s">
        <v>953</v>
      </c>
      <c r="G1302" s="57" t="s">
        <v>954</v>
      </c>
      <c r="H1302" s="51">
        <v>800</v>
      </c>
      <c r="I1302" s="51" t="s">
        <v>17309</v>
      </c>
      <c r="J1302" s="69">
        <v>27.49</v>
      </c>
      <c r="K1302" s="69">
        <f t="shared" si="62"/>
        <v>21992</v>
      </c>
      <c r="L1302" s="90">
        <v>800</v>
      </c>
      <c r="M1302" s="51">
        <v>0</v>
      </c>
      <c r="N1302" s="62" t="s">
        <v>1030</v>
      </c>
      <c r="O1302" s="52" t="s">
        <v>60</v>
      </c>
      <c r="P1302" s="52">
        <v>446</v>
      </c>
      <c r="Q1302" s="52"/>
      <c r="R1302" s="52" t="s">
        <v>1031</v>
      </c>
      <c r="S1302" s="49" t="s">
        <v>21333</v>
      </c>
      <c r="V1302" s="50" t="s">
        <v>14791</v>
      </c>
      <c r="W1302" s="50" t="s">
        <v>955</v>
      </c>
      <c r="X1302" s="50" t="s">
        <v>14740</v>
      </c>
      <c r="Y1302" s="70" t="s">
        <v>17320</v>
      </c>
      <c r="Z1302" s="53">
        <v>67902</v>
      </c>
    </row>
    <row r="1303" spans="1:26" s="49" customFormat="1" x14ac:dyDescent="0.25">
      <c r="A1303" s="73">
        <v>600106322</v>
      </c>
      <c r="B1303" s="73">
        <f t="shared" si="60"/>
        <v>600106322</v>
      </c>
      <c r="C1303" s="73" t="s">
        <v>9838</v>
      </c>
      <c r="D1303" s="68">
        <v>1</v>
      </c>
      <c r="E1303" s="48">
        <f t="shared" si="61"/>
        <v>62075942</v>
      </c>
      <c r="F1303" s="57" t="s">
        <v>953</v>
      </c>
      <c r="G1303" s="57" t="s">
        <v>954</v>
      </c>
      <c r="H1303" s="51">
        <v>750</v>
      </c>
      <c r="I1303" s="51" t="s">
        <v>17309</v>
      </c>
      <c r="J1303" s="69">
        <v>27.49</v>
      </c>
      <c r="K1303" s="69">
        <f t="shared" si="62"/>
        <v>20617.5</v>
      </c>
      <c r="L1303" s="90">
        <v>750</v>
      </c>
      <c r="M1303" s="51">
        <v>0</v>
      </c>
      <c r="N1303" s="62" t="s">
        <v>1032</v>
      </c>
      <c r="O1303" s="52"/>
      <c r="P1303" s="52">
        <v>200</v>
      </c>
      <c r="Q1303" s="52"/>
      <c r="R1303" s="52" t="s">
        <v>1033</v>
      </c>
      <c r="S1303" s="49" t="s">
        <v>21333</v>
      </c>
      <c r="V1303" s="50" t="s">
        <v>14791</v>
      </c>
      <c r="W1303" s="50" t="s">
        <v>955</v>
      </c>
      <c r="X1303" s="50" t="s">
        <v>14740</v>
      </c>
      <c r="Y1303" s="70" t="s">
        <v>17320</v>
      </c>
      <c r="Z1303" s="53">
        <v>67913</v>
      </c>
    </row>
    <row r="1304" spans="1:26" s="49" customFormat="1" x14ac:dyDescent="0.25">
      <c r="A1304" s="73">
        <v>600106381</v>
      </c>
      <c r="B1304" s="73">
        <f t="shared" si="60"/>
        <v>600106381</v>
      </c>
      <c r="C1304" s="73" t="s">
        <v>9839</v>
      </c>
      <c r="D1304" s="68">
        <v>1</v>
      </c>
      <c r="E1304" s="48">
        <f t="shared" si="61"/>
        <v>49464191</v>
      </c>
      <c r="F1304" s="57" t="s">
        <v>953</v>
      </c>
      <c r="G1304" s="57" t="s">
        <v>954</v>
      </c>
      <c r="H1304" s="51">
        <v>925</v>
      </c>
      <c r="I1304" s="51" t="s">
        <v>17309</v>
      </c>
      <c r="J1304" s="69">
        <v>27.49</v>
      </c>
      <c r="K1304" s="69">
        <f t="shared" si="62"/>
        <v>25428.25</v>
      </c>
      <c r="L1304" s="90">
        <v>925</v>
      </c>
      <c r="M1304" s="51">
        <v>0</v>
      </c>
      <c r="N1304" s="62" t="s">
        <v>1034</v>
      </c>
      <c r="O1304" s="52" t="s">
        <v>611</v>
      </c>
      <c r="P1304" s="52">
        <v>1237</v>
      </c>
      <c r="Q1304" s="52">
        <v>13</v>
      </c>
      <c r="R1304" s="52" t="s">
        <v>955</v>
      </c>
      <c r="S1304" s="49" t="s">
        <v>21333</v>
      </c>
      <c r="V1304" s="50" t="s">
        <v>14791</v>
      </c>
      <c r="W1304" s="50" t="s">
        <v>955</v>
      </c>
      <c r="X1304" s="50" t="s">
        <v>14740</v>
      </c>
      <c r="Y1304" s="70" t="s">
        <v>17320</v>
      </c>
      <c r="Z1304" s="53">
        <v>67801</v>
      </c>
    </row>
    <row r="1305" spans="1:26" s="49" customFormat="1" ht="30" x14ac:dyDescent="0.25">
      <c r="A1305" s="73">
        <v>600106446</v>
      </c>
      <c r="B1305" s="73">
        <f t="shared" si="60"/>
        <v>600106446</v>
      </c>
      <c r="C1305" s="73" t="s">
        <v>9840</v>
      </c>
      <c r="D1305" s="68">
        <v>1</v>
      </c>
      <c r="E1305" s="48">
        <f t="shared" si="61"/>
        <v>75023423</v>
      </c>
      <c r="F1305" s="57" t="s">
        <v>953</v>
      </c>
      <c r="G1305" s="57" t="s">
        <v>954</v>
      </c>
      <c r="H1305" s="51">
        <v>150</v>
      </c>
      <c r="I1305" s="51" t="s">
        <v>17309</v>
      </c>
      <c r="J1305" s="69">
        <v>27.49</v>
      </c>
      <c r="K1305" s="69">
        <f t="shared" si="62"/>
        <v>4123.5</v>
      </c>
      <c r="L1305" s="90">
        <v>150</v>
      </c>
      <c r="M1305" s="51">
        <v>0</v>
      </c>
      <c r="N1305" s="62" t="s">
        <v>1035</v>
      </c>
      <c r="O1305" s="52" t="s">
        <v>1036</v>
      </c>
      <c r="P1305" s="52">
        <v>90</v>
      </c>
      <c r="Q1305" s="52"/>
      <c r="R1305" s="52" t="s">
        <v>996</v>
      </c>
      <c r="S1305" s="49" t="s">
        <v>21333</v>
      </c>
      <c r="V1305" s="50" t="s">
        <v>14791</v>
      </c>
      <c r="W1305" s="50" t="s">
        <v>955</v>
      </c>
      <c r="X1305" s="50" t="s">
        <v>14740</v>
      </c>
      <c r="Y1305" s="70" t="s">
        <v>17320</v>
      </c>
      <c r="Z1305" s="53">
        <v>67911</v>
      </c>
    </row>
    <row r="1306" spans="1:26" s="49" customFormat="1" x14ac:dyDescent="0.25">
      <c r="A1306" s="73">
        <v>600171841</v>
      </c>
      <c r="B1306" s="73">
        <f t="shared" si="60"/>
        <v>600171841</v>
      </c>
      <c r="C1306" s="73" t="s">
        <v>9806</v>
      </c>
      <c r="D1306" s="68">
        <v>1</v>
      </c>
      <c r="E1306" s="48">
        <f t="shared" si="61"/>
        <v>62073087</v>
      </c>
      <c r="F1306" s="57" t="s">
        <v>953</v>
      </c>
      <c r="G1306" s="57" t="s">
        <v>954</v>
      </c>
      <c r="H1306" s="51">
        <v>400</v>
      </c>
      <c r="I1306" s="51" t="s">
        <v>17309</v>
      </c>
      <c r="J1306" s="69">
        <v>27.49</v>
      </c>
      <c r="K1306" s="69">
        <f t="shared" si="62"/>
        <v>10996</v>
      </c>
      <c r="L1306" s="90">
        <v>400</v>
      </c>
      <c r="M1306" s="51">
        <v>0</v>
      </c>
      <c r="N1306" s="62" t="s">
        <v>963</v>
      </c>
      <c r="O1306" s="52" t="s">
        <v>964</v>
      </c>
      <c r="P1306" s="52">
        <v>463</v>
      </c>
      <c r="Q1306" s="52"/>
      <c r="R1306" s="52" t="s">
        <v>965</v>
      </c>
      <c r="S1306" s="49" t="s">
        <v>21333</v>
      </c>
      <c r="V1306" s="50" t="s">
        <v>14788</v>
      </c>
      <c r="W1306" s="50" t="s">
        <v>955</v>
      </c>
      <c r="X1306" s="50" t="s">
        <v>14738</v>
      </c>
      <c r="Y1306" s="70" t="s">
        <v>17320</v>
      </c>
      <c r="Z1306" s="53">
        <v>67906</v>
      </c>
    </row>
    <row r="1307" spans="1:26" s="49" customFormat="1" x14ac:dyDescent="0.25">
      <c r="A1307" s="73">
        <v>600013359</v>
      </c>
      <c r="B1307" s="73">
        <f t="shared" si="60"/>
        <v>600013359</v>
      </c>
      <c r="C1307" s="73" t="s">
        <v>9807</v>
      </c>
      <c r="D1307" s="68">
        <v>1</v>
      </c>
      <c r="E1307" s="48">
        <f t="shared" si="61"/>
        <v>66596882</v>
      </c>
      <c r="F1307" s="57" t="s">
        <v>953</v>
      </c>
      <c r="G1307" s="57" t="s">
        <v>954</v>
      </c>
      <c r="H1307" s="51">
        <v>575</v>
      </c>
      <c r="I1307" s="51" t="s">
        <v>17309</v>
      </c>
      <c r="J1307" s="69">
        <v>27.49</v>
      </c>
      <c r="K1307" s="69">
        <f t="shared" si="62"/>
        <v>15806.75</v>
      </c>
      <c r="L1307" s="90">
        <v>575</v>
      </c>
      <c r="M1307" s="51">
        <v>0</v>
      </c>
      <c r="N1307" s="62" t="s">
        <v>967</v>
      </c>
      <c r="O1307" s="52" t="s">
        <v>519</v>
      </c>
      <c r="P1307" s="52">
        <v>500</v>
      </c>
      <c r="Q1307" s="52">
        <v>6</v>
      </c>
      <c r="R1307" s="52" t="s">
        <v>968</v>
      </c>
      <c r="S1307" s="49" t="s">
        <v>21333</v>
      </c>
      <c r="V1307" s="50" t="s">
        <v>14788</v>
      </c>
      <c r="W1307" s="50" t="s">
        <v>966</v>
      </c>
      <c r="X1307" s="50" t="s">
        <v>14738</v>
      </c>
      <c r="Y1307" s="70" t="s">
        <v>17320</v>
      </c>
      <c r="Z1307" s="53">
        <v>67961</v>
      </c>
    </row>
    <row r="1308" spans="1:26" s="49" customFormat="1" x14ac:dyDescent="0.25">
      <c r="A1308" s="73">
        <v>600013367</v>
      </c>
      <c r="B1308" s="73">
        <f t="shared" si="60"/>
        <v>600013367</v>
      </c>
      <c r="C1308" s="73" t="s">
        <v>17637</v>
      </c>
      <c r="D1308" s="68">
        <v>1</v>
      </c>
      <c r="E1308" s="48">
        <f t="shared" si="61"/>
        <v>62073117</v>
      </c>
      <c r="F1308" s="57" t="s">
        <v>953</v>
      </c>
      <c r="G1308" s="57" t="s">
        <v>954</v>
      </c>
      <c r="H1308" s="51">
        <v>500</v>
      </c>
      <c r="I1308" s="51" t="s">
        <v>17309</v>
      </c>
      <c r="J1308" s="69">
        <v>27.49</v>
      </c>
      <c r="K1308" s="69">
        <f t="shared" si="62"/>
        <v>13745</v>
      </c>
      <c r="L1308" s="90">
        <v>500</v>
      </c>
      <c r="M1308" s="51">
        <v>0</v>
      </c>
      <c r="N1308" s="62" t="s">
        <v>17638</v>
      </c>
      <c r="O1308" s="52" t="s">
        <v>340</v>
      </c>
      <c r="P1308" s="52">
        <v>343</v>
      </c>
      <c r="Q1308" s="52">
        <v>5</v>
      </c>
      <c r="R1308" s="52" t="s">
        <v>966</v>
      </c>
      <c r="S1308" s="49" t="s">
        <v>21333</v>
      </c>
      <c r="V1308" s="50" t="s">
        <v>14788</v>
      </c>
      <c r="W1308" s="50" t="s">
        <v>966</v>
      </c>
      <c r="X1308" s="50" t="s">
        <v>14738</v>
      </c>
      <c r="Y1308" s="70" t="s">
        <v>17320</v>
      </c>
      <c r="Z1308" s="53">
        <v>68011</v>
      </c>
    </row>
    <row r="1309" spans="1:26" s="49" customFormat="1" ht="30" x14ac:dyDescent="0.25">
      <c r="A1309" s="73">
        <v>600013278</v>
      </c>
      <c r="B1309" s="73">
        <f t="shared" si="60"/>
        <v>600013278</v>
      </c>
      <c r="C1309" s="73" t="s">
        <v>9808</v>
      </c>
      <c r="D1309" s="68">
        <v>1</v>
      </c>
      <c r="E1309" s="48">
        <f t="shared" si="61"/>
        <v>56324</v>
      </c>
      <c r="F1309" s="57" t="s">
        <v>953</v>
      </c>
      <c r="G1309" s="57" t="s">
        <v>954</v>
      </c>
      <c r="H1309" s="51">
        <v>1125</v>
      </c>
      <c r="I1309" s="51" t="s">
        <v>17309</v>
      </c>
      <c r="J1309" s="69">
        <v>27.49</v>
      </c>
      <c r="K1309" s="69">
        <f t="shared" si="62"/>
        <v>30926.25</v>
      </c>
      <c r="L1309" s="90">
        <v>1125</v>
      </c>
      <c r="M1309" s="51">
        <v>0</v>
      </c>
      <c r="N1309" s="62" t="s">
        <v>969</v>
      </c>
      <c r="O1309" s="52" t="s">
        <v>970</v>
      </c>
      <c r="P1309" s="52">
        <v>2153</v>
      </c>
      <c r="Q1309" s="52" t="s">
        <v>26</v>
      </c>
      <c r="R1309" s="52" t="s">
        <v>966</v>
      </c>
      <c r="S1309" s="49" t="s">
        <v>21333</v>
      </c>
      <c r="V1309" s="50" t="s">
        <v>14788</v>
      </c>
      <c r="W1309" s="50" t="s">
        <v>966</v>
      </c>
      <c r="X1309" s="50" t="s">
        <v>14738</v>
      </c>
      <c r="Y1309" s="70" t="s">
        <v>17320</v>
      </c>
      <c r="Z1309" s="53">
        <v>68011</v>
      </c>
    </row>
    <row r="1310" spans="1:26" s="49" customFormat="1" x14ac:dyDescent="0.25">
      <c r="A1310" s="73">
        <v>600013294</v>
      </c>
      <c r="B1310" s="73">
        <f t="shared" si="60"/>
        <v>600013294</v>
      </c>
      <c r="C1310" s="73" t="s">
        <v>9809</v>
      </c>
      <c r="D1310" s="68">
        <v>1</v>
      </c>
      <c r="E1310" s="48">
        <f t="shared" si="61"/>
        <v>62073109</v>
      </c>
      <c r="F1310" s="57" t="s">
        <v>953</v>
      </c>
      <c r="G1310" s="57" t="s">
        <v>954</v>
      </c>
      <c r="H1310" s="51">
        <v>525</v>
      </c>
      <c r="I1310" s="51" t="s">
        <v>17309</v>
      </c>
      <c r="J1310" s="69">
        <v>27.49</v>
      </c>
      <c r="K1310" s="69">
        <f t="shared" si="62"/>
        <v>14432.25</v>
      </c>
      <c r="L1310" s="90">
        <v>525</v>
      </c>
      <c r="M1310" s="51">
        <v>0</v>
      </c>
      <c r="N1310" s="62" t="s">
        <v>971</v>
      </c>
      <c r="O1310" s="52" t="s">
        <v>972</v>
      </c>
      <c r="P1310" s="52">
        <v>222</v>
      </c>
      <c r="Q1310" s="52">
        <v>1</v>
      </c>
      <c r="R1310" s="52" t="s">
        <v>966</v>
      </c>
      <c r="S1310" s="49" t="s">
        <v>21333</v>
      </c>
      <c r="V1310" s="50" t="s">
        <v>14788</v>
      </c>
      <c r="W1310" s="50" t="s">
        <v>966</v>
      </c>
      <c r="X1310" s="50" t="s">
        <v>14738</v>
      </c>
      <c r="Y1310" s="70" t="s">
        <v>17320</v>
      </c>
      <c r="Z1310" s="53">
        <v>68011</v>
      </c>
    </row>
    <row r="1311" spans="1:26" s="49" customFormat="1" x14ac:dyDescent="0.25">
      <c r="A1311" s="73">
        <v>600106063</v>
      </c>
      <c r="B1311" s="73">
        <f t="shared" si="60"/>
        <v>600106063</v>
      </c>
      <c r="C1311" s="73" t="s">
        <v>9841</v>
      </c>
      <c r="D1311" s="68">
        <v>1</v>
      </c>
      <c r="E1311" s="48">
        <f t="shared" si="61"/>
        <v>62073419</v>
      </c>
      <c r="F1311" s="57" t="s">
        <v>953</v>
      </c>
      <c r="G1311" s="57" t="s">
        <v>954</v>
      </c>
      <c r="H1311" s="51">
        <v>25</v>
      </c>
      <c r="I1311" s="51" t="s">
        <v>17309</v>
      </c>
      <c r="J1311" s="69">
        <v>27.49</v>
      </c>
      <c r="K1311" s="69">
        <f t="shared" si="62"/>
        <v>687.25</v>
      </c>
      <c r="L1311" s="90">
        <v>25</v>
      </c>
      <c r="M1311" s="51">
        <v>0</v>
      </c>
      <c r="N1311" s="62" t="s">
        <v>1039</v>
      </c>
      <c r="O1311" s="52"/>
      <c r="P1311" s="52">
        <v>118</v>
      </c>
      <c r="Q1311" s="52"/>
      <c r="R1311" s="52" t="s">
        <v>1040</v>
      </c>
      <c r="S1311" s="49" t="s">
        <v>21333</v>
      </c>
      <c r="V1311" s="50" t="s">
        <v>14792</v>
      </c>
      <c r="W1311" s="50" t="s">
        <v>966</v>
      </c>
      <c r="X1311" s="50" t="s">
        <v>14740</v>
      </c>
      <c r="Y1311" s="70" t="s">
        <v>17320</v>
      </c>
      <c r="Z1311" s="53">
        <v>67935</v>
      </c>
    </row>
    <row r="1312" spans="1:26" s="49" customFormat="1" x14ac:dyDescent="0.25">
      <c r="A1312" s="73">
        <v>600105393</v>
      </c>
      <c r="B1312" s="73">
        <f t="shared" si="60"/>
        <v>600105393</v>
      </c>
      <c r="C1312" s="73" t="s">
        <v>9842</v>
      </c>
      <c r="D1312" s="68">
        <v>1</v>
      </c>
      <c r="E1312" s="48">
        <f t="shared" si="61"/>
        <v>70993751</v>
      </c>
      <c r="F1312" s="57" t="s">
        <v>953</v>
      </c>
      <c r="G1312" s="57" t="s">
        <v>954</v>
      </c>
      <c r="H1312" s="51">
        <v>50</v>
      </c>
      <c r="I1312" s="51" t="s">
        <v>17309</v>
      </c>
      <c r="J1312" s="69">
        <v>27.49</v>
      </c>
      <c r="K1312" s="69">
        <f t="shared" si="62"/>
        <v>1374.5</v>
      </c>
      <c r="L1312" s="90">
        <v>50</v>
      </c>
      <c r="M1312" s="51">
        <v>0</v>
      </c>
      <c r="N1312" s="62" t="s">
        <v>1041</v>
      </c>
      <c r="O1312" s="52" t="s">
        <v>1042</v>
      </c>
      <c r="P1312" s="52">
        <v>444</v>
      </c>
      <c r="Q1312" s="52"/>
      <c r="R1312" s="52" t="s">
        <v>1043</v>
      </c>
      <c r="S1312" s="49" t="s">
        <v>21333</v>
      </c>
      <c r="V1312" s="50" t="s">
        <v>14792</v>
      </c>
      <c r="W1312" s="50" t="s">
        <v>966</v>
      </c>
      <c r="X1312" s="50" t="s">
        <v>14740</v>
      </c>
      <c r="Y1312" s="70" t="s">
        <v>17320</v>
      </c>
      <c r="Z1312" s="53">
        <v>67971</v>
      </c>
    </row>
    <row r="1313" spans="1:26" s="49" customFormat="1" ht="30" x14ac:dyDescent="0.25">
      <c r="A1313" s="73">
        <v>600024849</v>
      </c>
      <c r="B1313" s="73">
        <f t="shared" si="60"/>
        <v>600024849</v>
      </c>
      <c r="C1313" s="73" t="s">
        <v>9810</v>
      </c>
      <c r="D1313" s="68">
        <v>1</v>
      </c>
      <c r="E1313" s="48">
        <f t="shared" si="61"/>
        <v>62075985</v>
      </c>
      <c r="F1313" s="57" t="s">
        <v>953</v>
      </c>
      <c r="G1313" s="57" t="s">
        <v>954</v>
      </c>
      <c r="H1313" s="51">
        <v>175</v>
      </c>
      <c r="I1313" s="51" t="s">
        <v>17309</v>
      </c>
      <c r="J1313" s="69">
        <v>27.49</v>
      </c>
      <c r="K1313" s="69">
        <f t="shared" si="62"/>
        <v>4810.75</v>
      </c>
      <c r="L1313" s="90">
        <v>175</v>
      </c>
      <c r="M1313" s="51">
        <v>0</v>
      </c>
      <c r="N1313" s="62" t="s">
        <v>973</v>
      </c>
      <c r="O1313" s="52" t="s">
        <v>974</v>
      </c>
      <c r="P1313" s="52">
        <v>1142</v>
      </c>
      <c r="Q1313" s="52">
        <v>2</v>
      </c>
      <c r="R1313" s="52" t="s">
        <v>966</v>
      </c>
      <c r="S1313" s="49" t="s">
        <v>21333</v>
      </c>
      <c r="V1313" s="50" t="s">
        <v>14788</v>
      </c>
      <c r="W1313" s="50" t="s">
        <v>966</v>
      </c>
      <c r="X1313" s="50" t="s">
        <v>14738</v>
      </c>
      <c r="Y1313" s="70" t="s">
        <v>17320</v>
      </c>
      <c r="Z1313" s="53">
        <v>68001</v>
      </c>
    </row>
    <row r="1314" spans="1:26" s="49" customFormat="1" x14ac:dyDescent="0.25">
      <c r="A1314" s="73">
        <v>600024857</v>
      </c>
      <c r="B1314" s="73">
        <f t="shared" si="60"/>
        <v>600024857</v>
      </c>
      <c r="C1314" s="73" t="s">
        <v>17639</v>
      </c>
      <c r="D1314" s="68">
        <v>1</v>
      </c>
      <c r="E1314" s="48">
        <f t="shared" si="61"/>
        <v>62077465</v>
      </c>
      <c r="F1314" s="57" t="s">
        <v>953</v>
      </c>
      <c r="G1314" s="57" t="s">
        <v>954</v>
      </c>
      <c r="H1314" s="51">
        <v>50</v>
      </c>
      <c r="I1314" s="51" t="s">
        <v>17309</v>
      </c>
      <c r="J1314" s="69">
        <v>27.49</v>
      </c>
      <c r="K1314" s="69">
        <f t="shared" si="62"/>
        <v>1374.5</v>
      </c>
      <c r="L1314" s="90">
        <v>50</v>
      </c>
      <c r="M1314" s="51">
        <v>0</v>
      </c>
      <c r="N1314" s="62" t="s">
        <v>17640</v>
      </c>
      <c r="O1314" s="52" t="s">
        <v>974</v>
      </c>
      <c r="P1314" s="52">
        <v>2344</v>
      </c>
      <c r="Q1314" s="52" t="s">
        <v>277</v>
      </c>
      <c r="R1314" s="52" t="s">
        <v>966</v>
      </c>
      <c r="S1314" s="49" t="s">
        <v>21333</v>
      </c>
      <c r="V1314" s="50" t="s">
        <v>14788</v>
      </c>
      <c r="W1314" s="50" t="s">
        <v>966</v>
      </c>
      <c r="X1314" s="50" t="s">
        <v>14738</v>
      </c>
      <c r="Y1314" s="70" t="s">
        <v>17320</v>
      </c>
      <c r="Z1314" s="53">
        <v>68001</v>
      </c>
    </row>
    <row r="1315" spans="1:26" s="49" customFormat="1" x14ac:dyDescent="0.25">
      <c r="A1315" s="73">
        <v>600030059</v>
      </c>
      <c r="B1315" s="73">
        <f t="shared" si="60"/>
        <v>600030059</v>
      </c>
      <c r="C1315" s="73" t="s">
        <v>17641</v>
      </c>
      <c r="D1315" s="68">
        <v>1</v>
      </c>
      <c r="E1315" s="48">
        <f t="shared" si="61"/>
        <v>62077457</v>
      </c>
      <c r="F1315" s="57" t="s">
        <v>953</v>
      </c>
      <c r="G1315" s="57" t="s">
        <v>954</v>
      </c>
      <c r="H1315" s="51">
        <v>25</v>
      </c>
      <c r="I1315" s="51" t="s">
        <v>17309</v>
      </c>
      <c r="J1315" s="69">
        <v>27.49</v>
      </c>
      <c r="K1315" s="69">
        <f t="shared" si="62"/>
        <v>687.25</v>
      </c>
      <c r="L1315" s="90">
        <v>25</v>
      </c>
      <c r="M1315" s="51">
        <v>0</v>
      </c>
      <c r="N1315" s="62" t="s">
        <v>17642</v>
      </c>
      <c r="O1315" s="52"/>
      <c r="P1315" s="52">
        <v>48</v>
      </c>
      <c r="Q1315" s="52"/>
      <c r="R1315" s="52" t="s">
        <v>976</v>
      </c>
      <c r="S1315" s="49" t="s">
        <v>21333</v>
      </c>
      <c r="V1315" s="50" t="s">
        <v>14788</v>
      </c>
      <c r="W1315" s="50" t="s">
        <v>966</v>
      </c>
      <c r="X1315" s="50" t="s">
        <v>14738</v>
      </c>
      <c r="Y1315" s="70" t="s">
        <v>17320</v>
      </c>
      <c r="Z1315" s="53">
        <v>67971</v>
      </c>
    </row>
    <row r="1316" spans="1:26" s="49" customFormat="1" x14ac:dyDescent="0.25">
      <c r="A1316" s="73">
        <v>600105954</v>
      </c>
      <c r="B1316" s="73">
        <f t="shared" si="60"/>
        <v>600105954</v>
      </c>
      <c r="C1316" s="73" t="s">
        <v>9843</v>
      </c>
      <c r="D1316" s="68">
        <v>1</v>
      </c>
      <c r="E1316" s="48">
        <f t="shared" si="61"/>
        <v>62073214</v>
      </c>
      <c r="F1316" s="57" t="s">
        <v>953</v>
      </c>
      <c r="G1316" s="57" t="s">
        <v>954</v>
      </c>
      <c r="H1316" s="51">
        <v>50</v>
      </c>
      <c r="I1316" s="51" t="s">
        <v>17309</v>
      </c>
      <c r="J1316" s="69">
        <v>27.49</v>
      </c>
      <c r="K1316" s="69">
        <f t="shared" si="62"/>
        <v>1374.5</v>
      </c>
      <c r="L1316" s="90">
        <v>50</v>
      </c>
      <c r="M1316" s="51">
        <v>0</v>
      </c>
      <c r="N1316" s="62" t="s">
        <v>1044</v>
      </c>
      <c r="O1316" s="52"/>
      <c r="P1316" s="52">
        <v>97</v>
      </c>
      <c r="Q1316" s="52"/>
      <c r="R1316" s="52" t="s">
        <v>1045</v>
      </c>
      <c r="S1316" s="49" t="s">
        <v>21333</v>
      </c>
      <c r="V1316" s="50" t="s">
        <v>14792</v>
      </c>
      <c r="W1316" s="50" t="s">
        <v>966</v>
      </c>
      <c r="X1316" s="50" t="s">
        <v>14740</v>
      </c>
      <c r="Y1316" s="70" t="s">
        <v>17320</v>
      </c>
      <c r="Z1316" s="53">
        <v>67975</v>
      </c>
    </row>
    <row r="1317" spans="1:26" s="49" customFormat="1" x14ac:dyDescent="0.25">
      <c r="A1317" s="73">
        <v>600106012</v>
      </c>
      <c r="B1317" s="73">
        <f t="shared" si="60"/>
        <v>600106012</v>
      </c>
      <c r="C1317" s="73" t="s">
        <v>9844</v>
      </c>
      <c r="D1317" s="68">
        <v>1</v>
      </c>
      <c r="E1317" s="48">
        <f t="shared" si="61"/>
        <v>70985073</v>
      </c>
      <c r="F1317" s="57" t="s">
        <v>953</v>
      </c>
      <c r="G1317" s="57" t="s">
        <v>954</v>
      </c>
      <c r="H1317" s="51">
        <v>50</v>
      </c>
      <c r="I1317" s="51" t="s">
        <v>17309</v>
      </c>
      <c r="J1317" s="69">
        <v>27.49</v>
      </c>
      <c r="K1317" s="69">
        <f t="shared" si="62"/>
        <v>1374.5</v>
      </c>
      <c r="L1317" s="90">
        <v>50</v>
      </c>
      <c r="M1317" s="51">
        <v>0</v>
      </c>
      <c r="N1317" s="62" t="s">
        <v>1046</v>
      </c>
      <c r="O1317" s="52"/>
      <c r="P1317" s="52">
        <v>2</v>
      </c>
      <c r="Q1317" s="52"/>
      <c r="R1317" s="52" t="s">
        <v>1047</v>
      </c>
      <c r="S1317" s="49" t="s">
        <v>21333</v>
      </c>
      <c r="V1317" s="50" t="s">
        <v>14792</v>
      </c>
      <c r="W1317" s="50" t="s">
        <v>966</v>
      </c>
      <c r="X1317" s="50" t="s">
        <v>14740</v>
      </c>
      <c r="Y1317" s="70" t="s">
        <v>17320</v>
      </c>
      <c r="Z1317" s="53">
        <v>67973</v>
      </c>
    </row>
    <row r="1318" spans="1:26" s="49" customFormat="1" x14ac:dyDescent="0.25">
      <c r="A1318" s="73">
        <v>600106055</v>
      </c>
      <c r="B1318" s="73">
        <f t="shared" si="60"/>
        <v>600106055</v>
      </c>
      <c r="C1318" s="73" t="s">
        <v>9845</v>
      </c>
      <c r="D1318" s="68">
        <v>1</v>
      </c>
      <c r="E1318" s="48">
        <f t="shared" si="61"/>
        <v>71001981</v>
      </c>
      <c r="F1318" s="57" t="s">
        <v>953</v>
      </c>
      <c r="G1318" s="57" t="s">
        <v>954</v>
      </c>
      <c r="H1318" s="51">
        <v>25</v>
      </c>
      <c r="I1318" s="51" t="s">
        <v>17309</v>
      </c>
      <c r="J1318" s="69">
        <v>27.49</v>
      </c>
      <c r="K1318" s="69">
        <f t="shared" si="62"/>
        <v>687.25</v>
      </c>
      <c r="L1318" s="90">
        <v>25</v>
      </c>
      <c r="M1318" s="51">
        <v>0</v>
      </c>
      <c r="N1318" s="62" t="s">
        <v>1048</v>
      </c>
      <c r="O1318" s="52"/>
      <c r="P1318" s="52">
        <v>13</v>
      </c>
      <c r="Q1318" s="52"/>
      <c r="R1318" s="52" t="s">
        <v>1049</v>
      </c>
      <c r="S1318" s="49" t="s">
        <v>21333</v>
      </c>
      <c r="V1318" s="50" t="s">
        <v>14792</v>
      </c>
      <c r="W1318" s="50" t="s">
        <v>966</v>
      </c>
      <c r="X1318" s="50" t="s">
        <v>14740</v>
      </c>
      <c r="Y1318" s="70" t="s">
        <v>17320</v>
      </c>
      <c r="Z1318" s="53">
        <v>67962</v>
      </c>
    </row>
    <row r="1319" spans="1:26" s="49" customFormat="1" ht="30" x14ac:dyDescent="0.25">
      <c r="A1319" s="73">
        <v>600105342</v>
      </c>
      <c r="B1319" s="73">
        <f t="shared" si="60"/>
        <v>600105342</v>
      </c>
      <c r="C1319" s="73" t="s">
        <v>9846</v>
      </c>
      <c r="D1319" s="68">
        <v>1</v>
      </c>
      <c r="E1319" s="48">
        <f t="shared" si="61"/>
        <v>75024209</v>
      </c>
      <c r="F1319" s="57" t="s">
        <v>953</v>
      </c>
      <c r="G1319" s="57" t="s">
        <v>954</v>
      </c>
      <c r="H1319" s="51">
        <v>25</v>
      </c>
      <c r="I1319" s="51" t="s">
        <v>17309</v>
      </c>
      <c r="J1319" s="69">
        <v>27.49</v>
      </c>
      <c r="K1319" s="69">
        <f t="shared" si="62"/>
        <v>687.25</v>
      </c>
      <c r="L1319" s="90">
        <v>25</v>
      </c>
      <c r="M1319" s="51">
        <v>0</v>
      </c>
      <c r="N1319" s="62" t="s">
        <v>1051</v>
      </c>
      <c r="O1319" s="52" t="s">
        <v>1052</v>
      </c>
      <c r="P1319" s="52">
        <v>802</v>
      </c>
      <c r="Q1319" s="52">
        <v>10</v>
      </c>
      <c r="R1319" s="52" t="s">
        <v>968</v>
      </c>
      <c r="S1319" s="49" t="s">
        <v>21333</v>
      </c>
      <c r="V1319" s="50" t="s">
        <v>14792</v>
      </c>
      <c r="W1319" s="50" t="s">
        <v>966</v>
      </c>
      <c r="X1319" s="50" t="s">
        <v>14740</v>
      </c>
      <c r="Y1319" s="70" t="s">
        <v>17320</v>
      </c>
      <c r="Z1319" s="53">
        <v>67961</v>
      </c>
    </row>
    <row r="1320" spans="1:26" s="49" customFormat="1" ht="30" x14ac:dyDescent="0.25">
      <c r="A1320" s="73">
        <v>600105351</v>
      </c>
      <c r="B1320" s="73">
        <f t="shared" si="60"/>
        <v>600105351</v>
      </c>
      <c r="C1320" s="73" t="s">
        <v>9847</v>
      </c>
      <c r="D1320" s="68">
        <v>1</v>
      </c>
      <c r="E1320" s="48">
        <f t="shared" si="61"/>
        <v>75024225</v>
      </c>
      <c r="F1320" s="57" t="s">
        <v>953</v>
      </c>
      <c r="G1320" s="57" t="s">
        <v>954</v>
      </c>
      <c r="H1320" s="51">
        <v>25</v>
      </c>
      <c r="I1320" s="51" t="s">
        <v>17309</v>
      </c>
      <c r="J1320" s="69">
        <v>27.49</v>
      </c>
      <c r="K1320" s="69">
        <f t="shared" si="62"/>
        <v>687.25</v>
      </c>
      <c r="L1320" s="90">
        <v>25</v>
      </c>
      <c r="M1320" s="51">
        <v>0</v>
      </c>
      <c r="N1320" s="62" t="s">
        <v>1053</v>
      </c>
      <c r="O1320" s="52" t="s">
        <v>340</v>
      </c>
      <c r="P1320" s="52">
        <v>671</v>
      </c>
      <c r="Q1320" s="52">
        <v>11</v>
      </c>
      <c r="R1320" s="52" t="s">
        <v>968</v>
      </c>
      <c r="S1320" s="49" t="s">
        <v>21333</v>
      </c>
      <c r="V1320" s="50" t="s">
        <v>14792</v>
      </c>
      <c r="W1320" s="50" t="s">
        <v>966</v>
      </c>
      <c r="X1320" s="50" t="s">
        <v>14740</v>
      </c>
      <c r="Y1320" s="70" t="s">
        <v>17320</v>
      </c>
      <c r="Z1320" s="53">
        <v>67961</v>
      </c>
    </row>
    <row r="1321" spans="1:26" s="49" customFormat="1" ht="30" x14ac:dyDescent="0.25">
      <c r="A1321" s="73">
        <v>600105466</v>
      </c>
      <c r="B1321" s="73">
        <f t="shared" si="60"/>
        <v>600105466</v>
      </c>
      <c r="C1321" s="73" t="s">
        <v>9848</v>
      </c>
      <c r="D1321" s="68">
        <v>1</v>
      </c>
      <c r="E1321" s="48">
        <f t="shared" si="61"/>
        <v>70985081</v>
      </c>
      <c r="F1321" s="57" t="s">
        <v>953</v>
      </c>
      <c r="G1321" s="57" t="s">
        <v>954</v>
      </c>
      <c r="H1321" s="51">
        <v>0</v>
      </c>
      <c r="I1321" s="51" t="s">
        <v>17309</v>
      </c>
      <c r="J1321" s="69">
        <v>27.49</v>
      </c>
      <c r="K1321" s="69">
        <f t="shared" si="62"/>
        <v>0</v>
      </c>
      <c r="L1321" s="90">
        <v>25</v>
      </c>
      <c r="M1321" s="51">
        <v>25</v>
      </c>
      <c r="N1321" s="62" t="s">
        <v>1054</v>
      </c>
      <c r="O1321" s="52"/>
      <c r="P1321" s="52">
        <v>133</v>
      </c>
      <c r="Q1321" s="52"/>
      <c r="R1321" s="52" t="s">
        <v>1047</v>
      </c>
      <c r="S1321" s="49" t="s">
        <v>21333</v>
      </c>
      <c r="V1321" s="50" t="s">
        <v>14792</v>
      </c>
      <c r="W1321" s="50" t="s">
        <v>966</v>
      </c>
      <c r="X1321" s="50" t="s">
        <v>14740</v>
      </c>
      <c r="Y1321" s="70" t="s">
        <v>17320</v>
      </c>
      <c r="Z1321" s="53">
        <v>67973</v>
      </c>
    </row>
    <row r="1322" spans="1:26" s="49" customFormat="1" x14ac:dyDescent="0.25">
      <c r="A1322" s="73">
        <v>600105539</v>
      </c>
      <c r="B1322" s="73">
        <f t="shared" si="60"/>
        <v>600105539</v>
      </c>
      <c r="C1322" s="73" t="s">
        <v>9849</v>
      </c>
      <c r="D1322" s="68">
        <v>1</v>
      </c>
      <c r="E1322" s="48">
        <f t="shared" si="61"/>
        <v>70883181</v>
      </c>
      <c r="F1322" s="57" t="s">
        <v>953</v>
      </c>
      <c r="G1322" s="57" t="s">
        <v>954</v>
      </c>
      <c r="H1322" s="51">
        <v>0</v>
      </c>
      <c r="I1322" s="51" t="s">
        <v>17309</v>
      </c>
      <c r="J1322" s="69">
        <v>27.49</v>
      </c>
      <c r="K1322" s="69">
        <f t="shared" si="62"/>
        <v>0</v>
      </c>
      <c r="L1322" s="90">
        <v>25</v>
      </c>
      <c r="M1322" s="51">
        <v>25</v>
      </c>
      <c r="N1322" s="62" t="s">
        <v>1055</v>
      </c>
      <c r="O1322" s="52" t="s">
        <v>1056</v>
      </c>
      <c r="P1322" s="52">
        <v>472</v>
      </c>
      <c r="Q1322" s="52"/>
      <c r="R1322" s="52" t="s">
        <v>1057</v>
      </c>
      <c r="S1322" s="49" t="s">
        <v>21333</v>
      </c>
      <c r="V1322" s="50" t="s">
        <v>14792</v>
      </c>
      <c r="W1322" s="50" t="s">
        <v>966</v>
      </c>
      <c r="X1322" s="50" t="s">
        <v>14740</v>
      </c>
      <c r="Y1322" s="70" t="s">
        <v>17320</v>
      </c>
      <c r="Z1322" s="53">
        <v>67963</v>
      </c>
    </row>
    <row r="1323" spans="1:26" s="49" customFormat="1" ht="30" x14ac:dyDescent="0.25">
      <c r="A1323" s="73">
        <v>600105776</v>
      </c>
      <c r="B1323" s="73">
        <f t="shared" si="60"/>
        <v>600105776</v>
      </c>
      <c r="C1323" s="73" t="s">
        <v>9850</v>
      </c>
      <c r="D1323" s="68">
        <v>1</v>
      </c>
      <c r="E1323" s="48">
        <f t="shared" si="61"/>
        <v>75024217</v>
      </c>
      <c r="F1323" s="57" t="s">
        <v>953</v>
      </c>
      <c r="G1323" s="57" t="s">
        <v>954</v>
      </c>
      <c r="H1323" s="51">
        <v>25</v>
      </c>
      <c r="I1323" s="51" t="s">
        <v>17309</v>
      </c>
      <c r="J1323" s="69">
        <v>27.49</v>
      </c>
      <c r="K1323" s="69">
        <f t="shared" si="62"/>
        <v>687.25</v>
      </c>
      <c r="L1323" s="90">
        <v>25</v>
      </c>
      <c r="M1323" s="51">
        <v>0</v>
      </c>
      <c r="N1323" s="62" t="s">
        <v>1059</v>
      </c>
      <c r="O1323" s="52" t="s">
        <v>1060</v>
      </c>
      <c r="P1323" s="52">
        <v>28</v>
      </c>
      <c r="Q1323" s="52">
        <v>19</v>
      </c>
      <c r="R1323" s="52" t="s">
        <v>968</v>
      </c>
      <c r="S1323" s="49" t="s">
        <v>21333</v>
      </c>
      <c r="V1323" s="50" t="s">
        <v>14792</v>
      </c>
      <c r="W1323" s="50" t="s">
        <v>966</v>
      </c>
      <c r="X1323" s="50" t="s">
        <v>14740</v>
      </c>
      <c r="Y1323" s="70" t="s">
        <v>17320</v>
      </c>
      <c r="Z1323" s="53">
        <v>67961</v>
      </c>
    </row>
    <row r="1324" spans="1:26" s="49" customFormat="1" x14ac:dyDescent="0.25">
      <c r="A1324" s="73">
        <v>600105792</v>
      </c>
      <c r="B1324" s="73">
        <f t="shared" si="60"/>
        <v>600105792</v>
      </c>
      <c r="C1324" s="73" t="s">
        <v>9851</v>
      </c>
      <c r="D1324" s="68">
        <v>1</v>
      </c>
      <c r="E1324" s="48">
        <f t="shared" si="61"/>
        <v>62072871</v>
      </c>
      <c r="F1324" s="57" t="s">
        <v>953</v>
      </c>
      <c r="G1324" s="57" t="s">
        <v>954</v>
      </c>
      <c r="H1324" s="51">
        <v>150</v>
      </c>
      <c r="I1324" s="51" t="s">
        <v>17309</v>
      </c>
      <c r="J1324" s="69">
        <v>27.49</v>
      </c>
      <c r="K1324" s="69">
        <f t="shared" si="62"/>
        <v>4123.5</v>
      </c>
      <c r="L1324" s="90">
        <v>150</v>
      </c>
      <c r="M1324" s="51">
        <v>0</v>
      </c>
      <c r="N1324" s="62" t="s">
        <v>1061</v>
      </c>
      <c r="O1324" s="52" t="s">
        <v>204</v>
      </c>
      <c r="P1324" s="52">
        <v>1690</v>
      </c>
      <c r="Q1324" s="52"/>
      <c r="R1324" s="52" t="s">
        <v>966</v>
      </c>
      <c r="S1324" s="49" t="s">
        <v>21333</v>
      </c>
      <c r="V1324" s="50" t="s">
        <v>14792</v>
      </c>
      <c r="W1324" s="50" t="s">
        <v>966</v>
      </c>
      <c r="X1324" s="50" t="s">
        <v>14740</v>
      </c>
      <c r="Y1324" s="70" t="s">
        <v>17320</v>
      </c>
      <c r="Z1324" s="53">
        <v>68001</v>
      </c>
    </row>
    <row r="1325" spans="1:26" s="49" customFormat="1" ht="30" x14ac:dyDescent="0.25">
      <c r="A1325" s="73">
        <v>600105822</v>
      </c>
      <c r="B1325" s="73">
        <f t="shared" si="60"/>
        <v>600105822</v>
      </c>
      <c r="C1325" s="73" t="s">
        <v>9852</v>
      </c>
      <c r="D1325" s="68">
        <v>1</v>
      </c>
      <c r="E1325" s="48">
        <f t="shared" si="61"/>
        <v>70988625</v>
      </c>
      <c r="F1325" s="57" t="s">
        <v>953</v>
      </c>
      <c r="G1325" s="57" t="s">
        <v>954</v>
      </c>
      <c r="H1325" s="51">
        <v>25</v>
      </c>
      <c r="I1325" s="51" t="s">
        <v>17309</v>
      </c>
      <c r="J1325" s="69">
        <v>27.49</v>
      </c>
      <c r="K1325" s="69">
        <f t="shared" si="62"/>
        <v>687.25</v>
      </c>
      <c r="L1325" s="90">
        <v>25</v>
      </c>
      <c r="M1325" s="51">
        <v>0</v>
      </c>
      <c r="N1325" s="62" t="s">
        <v>1062</v>
      </c>
      <c r="O1325" s="52" t="s">
        <v>60</v>
      </c>
      <c r="P1325" s="52">
        <v>457</v>
      </c>
      <c r="Q1325" s="52"/>
      <c r="R1325" s="52" t="s">
        <v>1063</v>
      </c>
      <c r="S1325" s="49" t="s">
        <v>21333</v>
      </c>
      <c r="V1325" s="50" t="s">
        <v>14792</v>
      </c>
      <c r="W1325" s="50" t="s">
        <v>966</v>
      </c>
      <c r="X1325" s="50" t="s">
        <v>14740</v>
      </c>
      <c r="Y1325" s="70" t="s">
        <v>17320</v>
      </c>
      <c r="Z1325" s="53">
        <v>67932</v>
      </c>
    </row>
    <row r="1326" spans="1:26" s="49" customFormat="1" x14ac:dyDescent="0.25">
      <c r="A1326" s="73">
        <v>600105831</v>
      </c>
      <c r="B1326" s="73">
        <f t="shared" si="60"/>
        <v>600105831</v>
      </c>
      <c r="C1326" s="73" t="s">
        <v>9853</v>
      </c>
      <c r="D1326" s="68">
        <v>1</v>
      </c>
      <c r="E1326" s="48">
        <f t="shared" si="61"/>
        <v>62073354</v>
      </c>
      <c r="F1326" s="57" t="s">
        <v>953</v>
      </c>
      <c r="G1326" s="57" t="s">
        <v>954</v>
      </c>
      <c r="H1326" s="51">
        <v>0</v>
      </c>
      <c r="I1326" s="51" t="s">
        <v>17309</v>
      </c>
      <c r="J1326" s="69">
        <v>27.49</v>
      </c>
      <c r="K1326" s="69">
        <f t="shared" si="62"/>
        <v>0</v>
      </c>
      <c r="L1326" s="90">
        <v>25</v>
      </c>
      <c r="M1326" s="51">
        <v>25</v>
      </c>
      <c r="N1326" s="62" t="s">
        <v>1064</v>
      </c>
      <c r="O1326" s="52" t="s">
        <v>202</v>
      </c>
      <c r="P1326" s="52">
        <v>429</v>
      </c>
      <c r="Q1326" s="52"/>
      <c r="R1326" s="52" t="s">
        <v>1057</v>
      </c>
      <c r="S1326" s="49" t="s">
        <v>21333</v>
      </c>
      <c r="V1326" s="50" t="s">
        <v>14792</v>
      </c>
      <c r="W1326" s="50" t="s">
        <v>966</v>
      </c>
      <c r="X1326" s="50" t="s">
        <v>14740</v>
      </c>
      <c r="Y1326" s="70" t="s">
        <v>17320</v>
      </c>
      <c r="Z1326" s="53">
        <v>67963</v>
      </c>
    </row>
    <row r="1327" spans="1:26" s="49" customFormat="1" x14ac:dyDescent="0.25">
      <c r="A1327" s="73">
        <v>600105911</v>
      </c>
      <c r="B1327" s="73">
        <f t="shared" si="60"/>
        <v>600105911</v>
      </c>
      <c r="C1327" s="73" t="s">
        <v>9854</v>
      </c>
      <c r="D1327" s="68">
        <v>1</v>
      </c>
      <c r="E1327" s="48">
        <f t="shared" si="61"/>
        <v>62072897</v>
      </c>
      <c r="F1327" s="57" t="s">
        <v>953</v>
      </c>
      <c r="G1327" s="57" t="s">
        <v>954</v>
      </c>
      <c r="H1327" s="51">
        <v>1450</v>
      </c>
      <c r="I1327" s="51" t="s">
        <v>17309</v>
      </c>
      <c r="J1327" s="69">
        <v>27.49</v>
      </c>
      <c r="K1327" s="69">
        <f t="shared" si="62"/>
        <v>39860.5</v>
      </c>
      <c r="L1327" s="90">
        <v>1450</v>
      </c>
      <c r="M1327" s="51">
        <v>0</v>
      </c>
      <c r="N1327" s="62" t="s">
        <v>1065</v>
      </c>
      <c r="O1327" s="52" t="s">
        <v>340</v>
      </c>
      <c r="P1327" s="52">
        <v>902</v>
      </c>
      <c r="Q1327" s="52">
        <v>5</v>
      </c>
      <c r="R1327" s="52" t="s">
        <v>968</v>
      </c>
      <c r="S1327" s="49" t="s">
        <v>21333</v>
      </c>
      <c r="V1327" s="50" t="s">
        <v>14792</v>
      </c>
      <c r="W1327" s="50" t="s">
        <v>966</v>
      </c>
      <c r="X1327" s="50" t="s">
        <v>14740</v>
      </c>
      <c r="Y1327" s="70" t="s">
        <v>17320</v>
      </c>
      <c r="Z1327" s="53">
        <v>67961</v>
      </c>
    </row>
    <row r="1328" spans="1:26" s="49" customFormat="1" ht="30" x14ac:dyDescent="0.25">
      <c r="A1328" s="73">
        <v>600105962</v>
      </c>
      <c r="B1328" s="73">
        <f t="shared" si="60"/>
        <v>600105962</v>
      </c>
      <c r="C1328" s="73" t="s">
        <v>9855</v>
      </c>
      <c r="D1328" s="68">
        <v>1</v>
      </c>
      <c r="E1328" s="48">
        <f t="shared" si="61"/>
        <v>70299706</v>
      </c>
      <c r="F1328" s="57" t="s">
        <v>953</v>
      </c>
      <c r="G1328" s="57" t="s">
        <v>954</v>
      </c>
      <c r="H1328" s="51">
        <v>50</v>
      </c>
      <c r="I1328" s="51" t="s">
        <v>17309</v>
      </c>
      <c r="J1328" s="69">
        <v>27.49</v>
      </c>
      <c r="K1328" s="69">
        <f t="shared" si="62"/>
        <v>1374.5</v>
      </c>
      <c r="L1328" s="90">
        <v>50</v>
      </c>
      <c r="M1328" s="51">
        <v>0</v>
      </c>
      <c r="N1328" s="62" t="s">
        <v>1066</v>
      </c>
      <c r="O1328" s="52"/>
      <c r="P1328" s="52">
        <v>60</v>
      </c>
      <c r="Q1328" s="52"/>
      <c r="R1328" s="52" t="s">
        <v>550</v>
      </c>
      <c r="S1328" s="49" t="s">
        <v>21333</v>
      </c>
      <c r="V1328" s="50" t="s">
        <v>14792</v>
      </c>
      <c r="W1328" s="50" t="s">
        <v>966</v>
      </c>
      <c r="X1328" s="50" t="s">
        <v>14740</v>
      </c>
      <c r="Y1328" s="70" t="s">
        <v>17320</v>
      </c>
      <c r="Z1328" s="53">
        <v>67961</v>
      </c>
    </row>
    <row r="1329" spans="1:26" s="49" customFormat="1" x14ac:dyDescent="0.25">
      <c r="A1329" s="73">
        <v>600105971</v>
      </c>
      <c r="B1329" s="73">
        <f t="shared" si="60"/>
        <v>600105971</v>
      </c>
      <c r="C1329" s="73" t="s">
        <v>9856</v>
      </c>
      <c r="D1329" s="68">
        <v>1</v>
      </c>
      <c r="E1329" s="48">
        <f t="shared" si="61"/>
        <v>70873861</v>
      </c>
      <c r="F1329" s="57" t="s">
        <v>953</v>
      </c>
      <c r="G1329" s="57" t="s">
        <v>954</v>
      </c>
      <c r="H1329" s="51">
        <v>0</v>
      </c>
      <c r="I1329" s="51" t="s">
        <v>17320</v>
      </c>
      <c r="J1329" s="69">
        <v>27.49</v>
      </c>
      <c r="K1329" s="69">
        <f t="shared" si="62"/>
        <v>0</v>
      </c>
      <c r="L1329" s="90">
        <v>0</v>
      </c>
      <c r="M1329" s="51"/>
      <c r="N1329" s="62" t="s">
        <v>1067</v>
      </c>
      <c r="O1329" s="52"/>
      <c r="P1329" s="52">
        <v>60</v>
      </c>
      <c r="Q1329" s="52"/>
      <c r="R1329" s="52" t="s">
        <v>1068</v>
      </c>
      <c r="S1329" s="49" t="s">
        <v>21333</v>
      </c>
      <c r="V1329" s="50" t="s">
        <v>14792</v>
      </c>
      <c r="W1329" s="50" t="s">
        <v>966</v>
      </c>
      <c r="X1329" s="50" t="s">
        <v>14740</v>
      </c>
      <c r="Y1329" s="70">
        <v>44326</v>
      </c>
      <c r="Z1329" s="53">
        <v>67976</v>
      </c>
    </row>
    <row r="1330" spans="1:26" s="49" customFormat="1" ht="30" x14ac:dyDescent="0.25">
      <c r="A1330" s="73">
        <v>600106039</v>
      </c>
      <c r="B1330" s="73">
        <f t="shared" si="60"/>
        <v>600106039</v>
      </c>
      <c r="C1330" s="73" t="s">
        <v>9857</v>
      </c>
      <c r="D1330" s="68">
        <v>1</v>
      </c>
      <c r="E1330" s="48">
        <f t="shared" si="61"/>
        <v>75022443</v>
      </c>
      <c r="F1330" s="57" t="s">
        <v>953</v>
      </c>
      <c r="G1330" s="57" t="s">
        <v>954</v>
      </c>
      <c r="H1330" s="51">
        <v>50</v>
      </c>
      <c r="I1330" s="51" t="s">
        <v>17309</v>
      </c>
      <c r="J1330" s="69">
        <v>27.49</v>
      </c>
      <c r="K1330" s="69">
        <f t="shared" si="62"/>
        <v>1374.5</v>
      </c>
      <c r="L1330" s="90">
        <v>50</v>
      </c>
      <c r="M1330" s="51">
        <v>0</v>
      </c>
      <c r="N1330" s="62" t="s">
        <v>1069</v>
      </c>
      <c r="O1330" s="52"/>
      <c r="P1330" s="52">
        <v>133</v>
      </c>
      <c r="Q1330" s="52"/>
      <c r="R1330" s="52" t="s">
        <v>1070</v>
      </c>
      <c r="S1330" s="49" t="s">
        <v>21333</v>
      </c>
      <c r="V1330" s="50" t="s">
        <v>14792</v>
      </c>
      <c r="W1330" s="50" t="s">
        <v>966</v>
      </c>
      <c r="X1330" s="50" t="s">
        <v>14740</v>
      </c>
      <c r="Y1330" s="70" t="s">
        <v>17320</v>
      </c>
      <c r="Z1330" s="53">
        <v>67931</v>
      </c>
    </row>
    <row r="1331" spans="1:26" s="49" customFormat="1" ht="30" x14ac:dyDescent="0.25">
      <c r="A1331" s="73">
        <v>600106047</v>
      </c>
      <c r="B1331" s="73">
        <f t="shared" si="60"/>
        <v>600106047</v>
      </c>
      <c r="C1331" s="73" t="s">
        <v>9858</v>
      </c>
      <c r="D1331" s="68">
        <v>1</v>
      </c>
      <c r="E1331" s="48">
        <f t="shared" si="61"/>
        <v>70886270</v>
      </c>
      <c r="F1331" s="57" t="s">
        <v>953</v>
      </c>
      <c r="G1331" s="57" t="s">
        <v>954</v>
      </c>
      <c r="H1331" s="51">
        <v>75</v>
      </c>
      <c r="I1331" s="51" t="s">
        <v>17309</v>
      </c>
      <c r="J1331" s="69">
        <v>27.49</v>
      </c>
      <c r="K1331" s="69">
        <f t="shared" si="62"/>
        <v>2061.75</v>
      </c>
      <c r="L1331" s="90">
        <v>75</v>
      </c>
      <c r="M1331" s="51">
        <v>0</v>
      </c>
      <c r="N1331" s="62" t="s">
        <v>1071</v>
      </c>
      <c r="O1331" s="52"/>
      <c r="P1331" s="52">
        <v>101</v>
      </c>
      <c r="Q1331" s="52"/>
      <c r="R1331" s="52" t="s">
        <v>1072</v>
      </c>
      <c r="S1331" s="49" t="s">
        <v>21333</v>
      </c>
      <c r="V1331" s="50" t="s">
        <v>14792</v>
      </c>
      <c r="W1331" s="50" t="s">
        <v>966</v>
      </c>
      <c r="X1331" s="50" t="s">
        <v>14740</v>
      </c>
      <c r="Y1331" s="70" t="s">
        <v>17320</v>
      </c>
      <c r="Z1331" s="53">
        <v>67901</v>
      </c>
    </row>
    <row r="1332" spans="1:26" s="49" customFormat="1" ht="30" x14ac:dyDescent="0.25">
      <c r="A1332" s="73">
        <v>600106080</v>
      </c>
      <c r="B1332" s="73">
        <f t="shared" si="60"/>
        <v>600106080</v>
      </c>
      <c r="C1332" s="73" t="s">
        <v>9859</v>
      </c>
      <c r="D1332" s="68">
        <v>1</v>
      </c>
      <c r="E1332" s="48">
        <f t="shared" si="61"/>
        <v>70982520</v>
      </c>
      <c r="F1332" s="57" t="s">
        <v>953</v>
      </c>
      <c r="G1332" s="57" t="s">
        <v>954</v>
      </c>
      <c r="H1332" s="51">
        <v>25</v>
      </c>
      <c r="I1332" s="51" t="s">
        <v>17309</v>
      </c>
      <c r="J1332" s="69">
        <v>27.49</v>
      </c>
      <c r="K1332" s="69">
        <f t="shared" si="62"/>
        <v>687.25</v>
      </c>
      <c r="L1332" s="90">
        <v>25</v>
      </c>
      <c r="M1332" s="51">
        <v>0</v>
      </c>
      <c r="N1332" s="62" t="s">
        <v>1073</v>
      </c>
      <c r="O1332" s="52"/>
      <c r="P1332" s="52">
        <v>33</v>
      </c>
      <c r="Q1332" s="52"/>
      <c r="R1332" s="52" t="s">
        <v>1074</v>
      </c>
      <c r="S1332" s="49" t="s">
        <v>21333</v>
      </c>
      <c r="V1332" s="50" t="s">
        <v>14792</v>
      </c>
      <c r="W1332" s="50" t="s">
        <v>966</v>
      </c>
      <c r="X1332" s="50" t="s">
        <v>14740</v>
      </c>
      <c r="Y1332" s="70" t="s">
        <v>17320</v>
      </c>
      <c r="Z1332" s="53">
        <v>67939</v>
      </c>
    </row>
    <row r="1333" spans="1:26" s="49" customFormat="1" ht="30" x14ac:dyDescent="0.25">
      <c r="A1333" s="73">
        <v>600106098</v>
      </c>
      <c r="B1333" s="73">
        <f t="shared" si="60"/>
        <v>600106098</v>
      </c>
      <c r="C1333" s="73" t="s">
        <v>9860</v>
      </c>
      <c r="D1333" s="68">
        <v>1</v>
      </c>
      <c r="E1333" s="48">
        <f t="shared" si="61"/>
        <v>75023407</v>
      </c>
      <c r="F1333" s="57" t="s">
        <v>953</v>
      </c>
      <c r="G1333" s="57" t="s">
        <v>954</v>
      </c>
      <c r="H1333" s="51">
        <v>50</v>
      </c>
      <c r="I1333" s="51" t="s">
        <v>17309</v>
      </c>
      <c r="J1333" s="69">
        <v>27.49</v>
      </c>
      <c r="K1333" s="69">
        <f t="shared" si="62"/>
        <v>1374.5</v>
      </c>
      <c r="L1333" s="90">
        <v>50</v>
      </c>
      <c r="M1333" s="51">
        <v>0</v>
      </c>
      <c r="N1333" s="62" t="s">
        <v>1075</v>
      </c>
      <c r="O1333" s="52"/>
      <c r="P1333" s="52">
        <v>130</v>
      </c>
      <c r="Q1333" s="52"/>
      <c r="R1333" s="52" t="s">
        <v>1076</v>
      </c>
      <c r="S1333" s="49" t="s">
        <v>21333</v>
      </c>
      <c r="V1333" s="50" t="s">
        <v>14792</v>
      </c>
      <c r="W1333" s="50" t="s">
        <v>966</v>
      </c>
      <c r="X1333" s="50" t="s">
        <v>14740</v>
      </c>
      <c r="Y1333" s="70" t="s">
        <v>17320</v>
      </c>
      <c r="Z1333" s="53">
        <v>67936</v>
      </c>
    </row>
    <row r="1334" spans="1:26" s="49" customFormat="1" ht="30" x14ac:dyDescent="0.25">
      <c r="A1334" s="73">
        <v>600106101</v>
      </c>
      <c r="B1334" s="73">
        <f t="shared" si="60"/>
        <v>600106101</v>
      </c>
      <c r="C1334" s="73" t="s">
        <v>9861</v>
      </c>
      <c r="D1334" s="68">
        <v>1</v>
      </c>
      <c r="E1334" s="48">
        <f t="shared" si="61"/>
        <v>62073001</v>
      </c>
      <c r="F1334" s="57" t="s">
        <v>953</v>
      </c>
      <c r="G1334" s="57" t="s">
        <v>954</v>
      </c>
      <c r="H1334" s="51">
        <v>75</v>
      </c>
      <c r="I1334" s="51" t="s">
        <v>17309</v>
      </c>
      <c r="J1334" s="69">
        <v>27.49</v>
      </c>
      <c r="K1334" s="69">
        <f t="shared" si="62"/>
        <v>2061.75</v>
      </c>
      <c r="L1334" s="90">
        <v>75</v>
      </c>
      <c r="M1334" s="51">
        <v>0</v>
      </c>
      <c r="N1334" s="62" t="s">
        <v>1077</v>
      </c>
      <c r="O1334" s="52"/>
      <c r="P1334" s="52">
        <v>27</v>
      </c>
      <c r="Q1334" s="52"/>
      <c r="R1334" s="52" t="s">
        <v>1078</v>
      </c>
      <c r="S1334" s="49" t="s">
        <v>21333</v>
      </c>
      <c r="V1334" s="50" t="s">
        <v>14792</v>
      </c>
      <c r="W1334" s="50" t="s">
        <v>966</v>
      </c>
      <c r="X1334" s="50" t="s">
        <v>14740</v>
      </c>
      <c r="Y1334" s="70" t="s">
        <v>17320</v>
      </c>
      <c r="Z1334" s="53">
        <v>67933</v>
      </c>
    </row>
    <row r="1335" spans="1:26" s="49" customFormat="1" ht="30" x14ac:dyDescent="0.25">
      <c r="A1335" s="73">
        <v>600106136</v>
      </c>
      <c r="B1335" s="73">
        <f t="shared" si="60"/>
        <v>600106136</v>
      </c>
      <c r="C1335" s="73" t="s">
        <v>9862</v>
      </c>
      <c r="D1335" s="68">
        <v>1</v>
      </c>
      <c r="E1335" s="48">
        <f t="shared" si="61"/>
        <v>70996229</v>
      </c>
      <c r="F1335" s="57" t="s">
        <v>953</v>
      </c>
      <c r="G1335" s="57" t="s">
        <v>954</v>
      </c>
      <c r="H1335" s="51">
        <v>325</v>
      </c>
      <c r="I1335" s="51" t="s">
        <v>17309</v>
      </c>
      <c r="J1335" s="69">
        <v>27.49</v>
      </c>
      <c r="K1335" s="69">
        <f t="shared" si="62"/>
        <v>8934.25</v>
      </c>
      <c r="L1335" s="90">
        <v>325</v>
      </c>
      <c r="M1335" s="51">
        <v>0</v>
      </c>
      <c r="N1335" s="62" t="s">
        <v>1079</v>
      </c>
      <c r="O1335" s="52"/>
      <c r="P1335" s="52">
        <v>217</v>
      </c>
      <c r="Q1335" s="52"/>
      <c r="R1335" s="52" t="s">
        <v>1080</v>
      </c>
      <c r="S1335" s="49" t="s">
        <v>21333</v>
      </c>
      <c r="V1335" s="50" t="s">
        <v>14792</v>
      </c>
      <c r="W1335" s="50" t="s">
        <v>966</v>
      </c>
      <c r="X1335" s="50" t="s">
        <v>14740</v>
      </c>
      <c r="Y1335" s="70" t="s">
        <v>17320</v>
      </c>
      <c r="Z1335" s="53">
        <v>67952</v>
      </c>
    </row>
    <row r="1336" spans="1:26" s="49" customFormat="1" ht="30" x14ac:dyDescent="0.25">
      <c r="A1336" s="73">
        <v>600106152</v>
      </c>
      <c r="B1336" s="73">
        <f t="shared" si="60"/>
        <v>600106152</v>
      </c>
      <c r="C1336" s="73" t="s">
        <v>9863</v>
      </c>
      <c r="D1336" s="68">
        <v>1</v>
      </c>
      <c r="E1336" s="48">
        <f t="shared" si="61"/>
        <v>62077520</v>
      </c>
      <c r="F1336" s="57" t="s">
        <v>953</v>
      </c>
      <c r="G1336" s="57" t="s">
        <v>954</v>
      </c>
      <c r="H1336" s="51">
        <v>325</v>
      </c>
      <c r="I1336" s="51" t="s">
        <v>17309</v>
      </c>
      <c r="J1336" s="69">
        <v>27.49</v>
      </c>
      <c r="K1336" s="69">
        <f t="shared" si="62"/>
        <v>8934.25</v>
      </c>
      <c r="L1336" s="90">
        <v>325</v>
      </c>
      <c r="M1336" s="51">
        <v>0</v>
      </c>
      <c r="N1336" s="62" t="s">
        <v>1081</v>
      </c>
      <c r="O1336" s="52"/>
      <c r="P1336" s="52">
        <v>155</v>
      </c>
      <c r="Q1336" s="52"/>
      <c r="R1336" s="52" t="s">
        <v>1082</v>
      </c>
      <c r="S1336" s="49" t="s">
        <v>21333</v>
      </c>
      <c r="V1336" s="50" t="s">
        <v>14792</v>
      </c>
      <c r="W1336" s="50" t="s">
        <v>966</v>
      </c>
      <c r="X1336" s="50" t="s">
        <v>14740</v>
      </c>
      <c r="Y1336" s="70" t="s">
        <v>17320</v>
      </c>
      <c r="Z1336" s="53">
        <v>67953</v>
      </c>
    </row>
    <row r="1337" spans="1:26" s="49" customFormat="1" x14ac:dyDescent="0.25">
      <c r="A1337" s="73">
        <v>600106195</v>
      </c>
      <c r="B1337" s="73">
        <f t="shared" si="60"/>
        <v>600106195</v>
      </c>
      <c r="C1337" s="73" t="s">
        <v>9864</v>
      </c>
      <c r="D1337" s="68">
        <v>1</v>
      </c>
      <c r="E1337" s="48">
        <f t="shared" si="61"/>
        <v>62072757</v>
      </c>
      <c r="F1337" s="57" t="s">
        <v>953</v>
      </c>
      <c r="G1337" s="57" t="s">
        <v>954</v>
      </c>
      <c r="H1337" s="51">
        <v>2675</v>
      </c>
      <c r="I1337" s="51" t="s">
        <v>17309</v>
      </c>
      <c r="J1337" s="69">
        <v>27.49</v>
      </c>
      <c r="K1337" s="69">
        <f t="shared" si="62"/>
        <v>73535.75</v>
      </c>
      <c r="L1337" s="90">
        <v>2675</v>
      </c>
      <c r="M1337" s="51">
        <v>0</v>
      </c>
      <c r="N1337" s="62" t="s">
        <v>1083</v>
      </c>
      <c r="O1337" s="52" t="s">
        <v>970</v>
      </c>
      <c r="P1337" s="52">
        <v>953</v>
      </c>
      <c r="Q1337" s="52">
        <v>8</v>
      </c>
      <c r="R1337" s="52" t="s">
        <v>966</v>
      </c>
      <c r="S1337" s="49" t="s">
        <v>21333</v>
      </c>
      <c r="V1337" s="50" t="s">
        <v>14792</v>
      </c>
      <c r="W1337" s="50" t="s">
        <v>966</v>
      </c>
      <c r="X1337" s="50" t="s">
        <v>14740</v>
      </c>
      <c r="Y1337" s="70" t="s">
        <v>17320</v>
      </c>
      <c r="Z1337" s="53">
        <v>68001</v>
      </c>
    </row>
    <row r="1338" spans="1:26" s="49" customFormat="1" ht="30" x14ac:dyDescent="0.25">
      <c r="A1338" s="73">
        <v>600106225</v>
      </c>
      <c r="B1338" s="73">
        <f t="shared" si="60"/>
        <v>600106225</v>
      </c>
      <c r="C1338" s="73" t="s">
        <v>9865</v>
      </c>
      <c r="D1338" s="68">
        <v>1</v>
      </c>
      <c r="E1338" s="48">
        <f t="shared" si="61"/>
        <v>62073061</v>
      </c>
      <c r="F1338" s="57" t="s">
        <v>953</v>
      </c>
      <c r="G1338" s="57" t="s">
        <v>954</v>
      </c>
      <c r="H1338" s="51">
        <v>425</v>
      </c>
      <c r="I1338" s="51" t="s">
        <v>17309</v>
      </c>
      <c r="J1338" s="69">
        <v>27.49</v>
      </c>
      <c r="K1338" s="69">
        <f t="shared" si="62"/>
        <v>11683.25</v>
      </c>
      <c r="L1338" s="90">
        <v>425</v>
      </c>
      <c r="M1338" s="51">
        <v>0</v>
      </c>
      <c r="N1338" s="62" t="s">
        <v>1084</v>
      </c>
      <c r="O1338" s="52"/>
      <c r="P1338" s="52">
        <v>210</v>
      </c>
      <c r="Q1338" s="52"/>
      <c r="R1338" s="52" t="s">
        <v>1085</v>
      </c>
      <c r="S1338" s="49" t="s">
        <v>21333</v>
      </c>
      <c r="V1338" s="50" t="s">
        <v>14792</v>
      </c>
      <c r="W1338" s="50" t="s">
        <v>966</v>
      </c>
      <c r="X1338" s="50" t="s">
        <v>14740</v>
      </c>
      <c r="Y1338" s="70" t="s">
        <v>17320</v>
      </c>
      <c r="Z1338" s="53">
        <v>67934</v>
      </c>
    </row>
    <row r="1339" spans="1:26" s="49" customFormat="1" ht="30" x14ac:dyDescent="0.25">
      <c r="A1339" s="73">
        <v>600106241</v>
      </c>
      <c r="B1339" s="73">
        <f t="shared" si="60"/>
        <v>600106241</v>
      </c>
      <c r="C1339" s="73" t="s">
        <v>9866</v>
      </c>
      <c r="D1339" s="68">
        <v>1</v>
      </c>
      <c r="E1339" s="48">
        <f t="shared" si="61"/>
        <v>62073427</v>
      </c>
      <c r="F1339" s="57" t="s">
        <v>953</v>
      </c>
      <c r="G1339" s="57" t="s">
        <v>954</v>
      </c>
      <c r="H1339" s="51">
        <v>675</v>
      </c>
      <c r="I1339" s="51" t="s">
        <v>17309</v>
      </c>
      <c r="J1339" s="69">
        <v>27.49</v>
      </c>
      <c r="K1339" s="69">
        <f t="shared" si="62"/>
        <v>18555.75</v>
      </c>
      <c r="L1339" s="90">
        <v>675</v>
      </c>
      <c r="M1339" s="51">
        <v>0</v>
      </c>
      <c r="N1339" s="62" t="s">
        <v>1086</v>
      </c>
      <c r="O1339" s="52" t="s">
        <v>495</v>
      </c>
      <c r="P1339" s="52">
        <v>32</v>
      </c>
      <c r="Q1339" s="52"/>
      <c r="R1339" s="52" t="s">
        <v>980</v>
      </c>
      <c r="S1339" s="49" t="s">
        <v>21333</v>
      </c>
      <c r="V1339" s="50" t="s">
        <v>14792</v>
      </c>
      <c r="W1339" s="50" t="s">
        <v>966</v>
      </c>
      <c r="X1339" s="50" t="s">
        <v>14740</v>
      </c>
      <c r="Y1339" s="70" t="s">
        <v>17320</v>
      </c>
      <c r="Z1339" s="53">
        <v>67972</v>
      </c>
    </row>
    <row r="1340" spans="1:26" s="49" customFormat="1" x14ac:dyDescent="0.25">
      <c r="A1340" s="73">
        <v>600106284</v>
      </c>
      <c r="B1340" s="73">
        <f t="shared" si="60"/>
        <v>600106284</v>
      </c>
      <c r="C1340" s="73" t="s">
        <v>9867</v>
      </c>
      <c r="D1340" s="68">
        <v>1</v>
      </c>
      <c r="E1340" s="48">
        <f t="shared" si="61"/>
        <v>47884941</v>
      </c>
      <c r="F1340" s="57" t="s">
        <v>953</v>
      </c>
      <c r="G1340" s="57" t="s">
        <v>954</v>
      </c>
      <c r="H1340" s="51">
        <v>0</v>
      </c>
      <c r="I1340" s="51" t="s">
        <v>17320</v>
      </c>
      <c r="J1340" s="69">
        <v>27.49</v>
      </c>
      <c r="K1340" s="69">
        <f t="shared" si="62"/>
        <v>0</v>
      </c>
      <c r="L1340" s="90">
        <v>0</v>
      </c>
      <c r="M1340" s="51"/>
      <c r="N1340" s="62" t="s">
        <v>1087</v>
      </c>
      <c r="O1340" s="52" t="s">
        <v>1088</v>
      </c>
      <c r="P1340" s="52">
        <v>360</v>
      </c>
      <c r="Q1340" s="52"/>
      <c r="R1340" s="52" t="s">
        <v>1043</v>
      </c>
      <c r="S1340" s="49" t="s">
        <v>21333</v>
      </c>
      <c r="V1340" s="50" t="s">
        <v>14792</v>
      </c>
      <c r="W1340" s="50" t="s">
        <v>966</v>
      </c>
      <c r="X1340" s="50" t="s">
        <v>14740</v>
      </c>
      <c r="Y1340" s="70">
        <v>44340</v>
      </c>
      <c r="Z1340" s="53">
        <v>67971</v>
      </c>
    </row>
    <row r="1341" spans="1:26" s="49" customFormat="1" ht="30" x14ac:dyDescent="0.25">
      <c r="A1341" s="73">
        <v>600106292</v>
      </c>
      <c r="B1341" s="73">
        <f t="shared" si="60"/>
        <v>600106292</v>
      </c>
      <c r="C1341" s="73" t="s">
        <v>9868</v>
      </c>
      <c r="D1341" s="68">
        <v>1</v>
      </c>
      <c r="E1341" s="48">
        <f t="shared" si="61"/>
        <v>62073281</v>
      </c>
      <c r="F1341" s="57" t="s">
        <v>953</v>
      </c>
      <c r="G1341" s="57" t="s">
        <v>954</v>
      </c>
      <c r="H1341" s="51">
        <v>500</v>
      </c>
      <c r="I1341" s="51" t="s">
        <v>17309</v>
      </c>
      <c r="J1341" s="69">
        <v>27.49</v>
      </c>
      <c r="K1341" s="69">
        <f t="shared" si="62"/>
        <v>13745</v>
      </c>
      <c r="L1341" s="90">
        <v>500</v>
      </c>
      <c r="M1341" s="51">
        <v>0</v>
      </c>
      <c r="N1341" s="62" t="s">
        <v>1089</v>
      </c>
      <c r="O1341" s="52" t="s">
        <v>1090</v>
      </c>
      <c r="P1341" s="52">
        <v>108</v>
      </c>
      <c r="Q1341" s="52"/>
      <c r="R1341" s="52" t="s">
        <v>344</v>
      </c>
      <c r="S1341" s="49" t="s">
        <v>21333</v>
      </c>
      <c r="V1341" s="50" t="s">
        <v>14792</v>
      </c>
      <c r="W1341" s="50" t="s">
        <v>966</v>
      </c>
      <c r="X1341" s="50" t="s">
        <v>14740</v>
      </c>
      <c r="Y1341" s="70" t="s">
        <v>17320</v>
      </c>
      <c r="Z1341" s="53">
        <v>67974</v>
      </c>
    </row>
    <row r="1342" spans="1:26" s="49" customFormat="1" x14ac:dyDescent="0.25">
      <c r="A1342" s="73">
        <v>600106331</v>
      </c>
      <c r="B1342" s="73">
        <f t="shared" si="60"/>
        <v>600106331</v>
      </c>
      <c r="C1342" s="73" t="s">
        <v>9869</v>
      </c>
      <c r="D1342" s="68">
        <v>1</v>
      </c>
      <c r="E1342" s="48">
        <f t="shared" si="61"/>
        <v>70988617</v>
      </c>
      <c r="F1342" s="57" t="s">
        <v>953</v>
      </c>
      <c r="G1342" s="57" t="s">
        <v>954</v>
      </c>
      <c r="H1342" s="51">
        <v>350</v>
      </c>
      <c r="I1342" s="51" t="s">
        <v>17309</v>
      </c>
      <c r="J1342" s="69">
        <v>27.49</v>
      </c>
      <c r="K1342" s="69">
        <f t="shared" si="62"/>
        <v>9621.5</v>
      </c>
      <c r="L1342" s="90">
        <v>350</v>
      </c>
      <c r="M1342" s="51">
        <v>0</v>
      </c>
      <c r="N1342" s="62" t="s">
        <v>1091</v>
      </c>
      <c r="O1342" s="52" t="s">
        <v>340</v>
      </c>
      <c r="P1342" s="52">
        <v>157</v>
      </c>
      <c r="Q1342" s="52"/>
      <c r="R1342" s="52" t="s">
        <v>1063</v>
      </c>
      <c r="S1342" s="49" t="s">
        <v>21333</v>
      </c>
      <c r="V1342" s="50" t="s">
        <v>14792</v>
      </c>
      <c r="W1342" s="50" t="s">
        <v>966</v>
      </c>
      <c r="X1342" s="50" t="s">
        <v>14740</v>
      </c>
      <c r="Y1342" s="70" t="s">
        <v>17320</v>
      </c>
      <c r="Z1342" s="53">
        <v>67932</v>
      </c>
    </row>
    <row r="1343" spans="1:26" s="49" customFormat="1" x14ac:dyDescent="0.25">
      <c r="A1343" s="73">
        <v>600106349</v>
      </c>
      <c r="B1343" s="73">
        <f t="shared" si="60"/>
        <v>600106349</v>
      </c>
      <c r="C1343" s="73" t="s">
        <v>9870</v>
      </c>
      <c r="D1343" s="68">
        <v>1</v>
      </c>
      <c r="E1343" s="48">
        <f t="shared" si="61"/>
        <v>62073591</v>
      </c>
      <c r="F1343" s="57" t="s">
        <v>953</v>
      </c>
      <c r="G1343" s="57" t="s">
        <v>954</v>
      </c>
      <c r="H1343" s="51">
        <v>700</v>
      </c>
      <c r="I1343" s="51" t="s">
        <v>17309</v>
      </c>
      <c r="J1343" s="69">
        <v>27.49</v>
      </c>
      <c r="K1343" s="69">
        <f t="shared" si="62"/>
        <v>19243</v>
      </c>
      <c r="L1343" s="90">
        <v>700</v>
      </c>
      <c r="M1343" s="51">
        <v>0</v>
      </c>
      <c r="N1343" s="62" t="s">
        <v>1092</v>
      </c>
      <c r="O1343" s="52" t="s">
        <v>1093</v>
      </c>
      <c r="P1343" s="52">
        <v>499</v>
      </c>
      <c r="Q1343" s="52"/>
      <c r="R1343" s="52" t="s">
        <v>1057</v>
      </c>
      <c r="S1343" s="49" t="s">
        <v>21333</v>
      </c>
      <c r="V1343" s="50" t="s">
        <v>14792</v>
      </c>
      <c r="W1343" s="50" t="s">
        <v>966</v>
      </c>
      <c r="X1343" s="50" t="s">
        <v>14740</v>
      </c>
      <c r="Y1343" s="70" t="s">
        <v>17320</v>
      </c>
      <c r="Z1343" s="53">
        <v>67963</v>
      </c>
    </row>
    <row r="1344" spans="1:26" s="49" customFormat="1" x14ac:dyDescent="0.25">
      <c r="A1344" s="73">
        <v>600106365</v>
      </c>
      <c r="B1344" s="73">
        <f t="shared" si="60"/>
        <v>600106365</v>
      </c>
      <c r="C1344" s="73" t="s">
        <v>9871</v>
      </c>
      <c r="D1344" s="68">
        <v>1</v>
      </c>
      <c r="E1344" s="48">
        <f t="shared" si="61"/>
        <v>70994471</v>
      </c>
      <c r="F1344" s="57" t="s">
        <v>953</v>
      </c>
      <c r="G1344" s="57" t="s">
        <v>954</v>
      </c>
      <c r="H1344" s="51">
        <v>25</v>
      </c>
      <c r="I1344" s="51" t="s">
        <v>17309</v>
      </c>
      <c r="J1344" s="69">
        <v>27.49</v>
      </c>
      <c r="K1344" s="69">
        <f t="shared" si="62"/>
        <v>687.25</v>
      </c>
      <c r="L1344" s="90">
        <v>25</v>
      </c>
      <c r="M1344" s="51">
        <v>0</v>
      </c>
      <c r="N1344" s="62" t="s">
        <v>1094</v>
      </c>
      <c r="O1344" s="52"/>
      <c r="P1344" s="52">
        <v>35</v>
      </c>
      <c r="Q1344" s="52"/>
      <c r="R1344" s="52" t="s">
        <v>1095</v>
      </c>
      <c r="S1344" s="49" t="s">
        <v>21333</v>
      </c>
      <c r="V1344" s="50" t="s">
        <v>14792</v>
      </c>
      <c r="W1344" s="50" t="s">
        <v>966</v>
      </c>
      <c r="X1344" s="50" t="s">
        <v>14740</v>
      </c>
      <c r="Y1344" s="70" t="s">
        <v>17320</v>
      </c>
      <c r="Z1344" s="53">
        <v>67972</v>
      </c>
    </row>
    <row r="1345" spans="1:26" s="49" customFormat="1" ht="30" x14ac:dyDescent="0.25">
      <c r="A1345" s="73">
        <v>600106357</v>
      </c>
      <c r="B1345" s="73">
        <f t="shared" si="60"/>
        <v>600106357</v>
      </c>
      <c r="C1345" s="73" t="s">
        <v>9872</v>
      </c>
      <c r="D1345" s="68">
        <v>1</v>
      </c>
      <c r="E1345" s="48">
        <f t="shared" si="61"/>
        <v>75024161</v>
      </c>
      <c r="F1345" s="57" t="s">
        <v>953</v>
      </c>
      <c r="G1345" s="57" t="s">
        <v>954</v>
      </c>
      <c r="H1345" s="51">
        <v>50</v>
      </c>
      <c r="I1345" s="51" t="s">
        <v>17309</v>
      </c>
      <c r="J1345" s="69">
        <v>27.49</v>
      </c>
      <c r="K1345" s="69">
        <f t="shared" si="62"/>
        <v>1374.5</v>
      </c>
      <c r="L1345" s="90">
        <v>50</v>
      </c>
      <c r="M1345" s="51">
        <v>0</v>
      </c>
      <c r="N1345" s="62" t="s">
        <v>1096</v>
      </c>
      <c r="O1345" s="52"/>
      <c r="P1345" s="52">
        <v>38</v>
      </c>
      <c r="Q1345" s="52"/>
      <c r="R1345" s="52" t="s">
        <v>1097</v>
      </c>
      <c r="S1345" s="49" t="s">
        <v>21333</v>
      </c>
      <c r="V1345" s="50" t="s">
        <v>14792</v>
      </c>
      <c r="W1345" s="50" t="s">
        <v>966</v>
      </c>
      <c r="X1345" s="50" t="s">
        <v>14740</v>
      </c>
      <c r="Y1345" s="70" t="s">
        <v>17320</v>
      </c>
      <c r="Z1345" s="53">
        <v>67901</v>
      </c>
    </row>
    <row r="1346" spans="1:26" s="49" customFormat="1" x14ac:dyDescent="0.25">
      <c r="A1346" s="73">
        <v>600106411</v>
      </c>
      <c r="B1346" s="73">
        <f t="shared" si="60"/>
        <v>600106411</v>
      </c>
      <c r="C1346" s="73" t="s">
        <v>9873</v>
      </c>
      <c r="D1346" s="68">
        <v>1</v>
      </c>
      <c r="E1346" s="48">
        <f t="shared" si="61"/>
        <v>75023059</v>
      </c>
      <c r="F1346" s="57" t="s">
        <v>953</v>
      </c>
      <c r="G1346" s="57" t="s">
        <v>954</v>
      </c>
      <c r="H1346" s="51">
        <v>25</v>
      </c>
      <c r="I1346" s="51" t="s">
        <v>17309</v>
      </c>
      <c r="J1346" s="69">
        <v>27.49</v>
      </c>
      <c r="K1346" s="69">
        <f t="shared" si="62"/>
        <v>687.25</v>
      </c>
      <c r="L1346" s="90">
        <v>25</v>
      </c>
      <c r="M1346" s="51">
        <v>0</v>
      </c>
      <c r="N1346" s="62" t="s">
        <v>1098</v>
      </c>
      <c r="O1346" s="52"/>
      <c r="P1346" s="52">
        <v>76</v>
      </c>
      <c r="Q1346" s="52"/>
      <c r="R1346" s="52" t="s">
        <v>1099</v>
      </c>
      <c r="S1346" s="49" t="s">
        <v>21333</v>
      </c>
      <c r="V1346" s="50" t="s">
        <v>14792</v>
      </c>
      <c r="W1346" s="50" t="s">
        <v>966</v>
      </c>
      <c r="X1346" s="50" t="s">
        <v>14740</v>
      </c>
      <c r="Y1346" s="70" t="s">
        <v>17320</v>
      </c>
      <c r="Z1346" s="53">
        <v>67901</v>
      </c>
    </row>
    <row r="1347" spans="1:26" s="49" customFormat="1" ht="30" x14ac:dyDescent="0.25">
      <c r="A1347" s="73">
        <v>600106438</v>
      </c>
      <c r="B1347" s="73">
        <f t="shared" si="60"/>
        <v>600106438</v>
      </c>
      <c r="C1347" s="73" t="s">
        <v>17643</v>
      </c>
      <c r="D1347" s="68">
        <v>1</v>
      </c>
      <c r="E1347" s="48">
        <f t="shared" si="61"/>
        <v>70990255</v>
      </c>
      <c r="F1347" s="57" t="s">
        <v>953</v>
      </c>
      <c r="G1347" s="57" t="s">
        <v>954</v>
      </c>
      <c r="H1347" s="51">
        <v>50</v>
      </c>
      <c r="I1347" s="51" t="s">
        <v>17309</v>
      </c>
      <c r="J1347" s="69">
        <v>27.49</v>
      </c>
      <c r="K1347" s="69">
        <f t="shared" si="62"/>
        <v>1374.5</v>
      </c>
      <c r="L1347" s="90">
        <v>50</v>
      </c>
      <c r="M1347" s="51">
        <v>0</v>
      </c>
      <c r="N1347" s="62" t="s">
        <v>17644</v>
      </c>
      <c r="O1347" s="52" t="s">
        <v>1100</v>
      </c>
      <c r="P1347" s="52">
        <v>91</v>
      </c>
      <c r="Q1347" s="52"/>
      <c r="R1347" s="52" t="s">
        <v>1050</v>
      </c>
      <c r="S1347" s="49" t="s">
        <v>21333</v>
      </c>
      <c r="V1347" s="50" t="s">
        <v>14792</v>
      </c>
      <c r="W1347" s="50" t="s">
        <v>966</v>
      </c>
      <c r="X1347" s="50" t="s">
        <v>14740</v>
      </c>
      <c r="Y1347" s="70" t="s">
        <v>17320</v>
      </c>
      <c r="Z1347" s="53">
        <v>67938</v>
      </c>
    </row>
    <row r="1348" spans="1:26" s="49" customFormat="1" ht="30" x14ac:dyDescent="0.25">
      <c r="A1348" s="73">
        <v>600106454</v>
      </c>
      <c r="B1348" s="73">
        <f t="shared" ref="B1348:B1411" si="63">A1348/1</f>
        <v>600106454</v>
      </c>
      <c r="C1348" s="73" t="s">
        <v>9874</v>
      </c>
      <c r="D1348" s="68">
        <v>1</v>
      </c>
      <c r="E1348" s="48">
        <f t="shared" ref="E1348:E1411" si="64">C1348/1</f>
        <v>75021528</v>
      </c>
      <c r="F1348" s="57" t="s">
        <v>953</v>
      </c>
      <c r="G1348" s="57" t="s">
        <v>954</v>
      </c>
      <c r="H1348" s="51">
        <v>100</v>
      </c>
      <c r="I1348" s="51" t="s">
        <v>17309</v>
      </c>
      <c r="J1348" s="69">
        <v>27.49</v>
      </c>
      <c r="K1348" s="69">
        <f t="shared" ref="K1348:K1411" si="65">H1348*J1348</f>
        <v>2749</v>
      </c>
      <c r="L1348" s="90">
        <v>100</v>
      </c>
      <c r="M1348" s="51">
        <v>0</v>
      </c>
      <c r="N1348" s="62" t="s">
        <v>1101</v>
      </c>
      <c r="O1348" s="52"/>
      <c r="P1348" s="52">
        <v>142</v>
      </c>
      <c r="Q1348" s="52"/>
      <c r="R1348" s="52" t="s">
        <v>975</v>
      </c>
      <c r="S1348" s="49" t="s">
        <v>21333</v>
      </c>
      <c r="V1348" s="50" t="s">
        <v>14792</v>
      </c>
      <c r="W1348" s="50" t="s">
        <v>966</v>
      </c>
      <c r="X1348" s="50" t="s">
        <v>14740</v>
      </c>
      <c r="Y1348" s="70" t="s">
        <v>17320</v>
      </c>
      <c r="Z1348" s="53">
        <v>67962</v>
      </c>
    </row>
    <row r="1349" spans="1:26" s="49" customFormat="1" ht="30" x14ac:dyDescent="0.25">
      <c r="A1349" s="73">
        <v>600171779</v>
      </c>
      <c r="B1349" s="73">
        <f t="shared" si="63"/>
        <v>600171779</v>
      </c>
      <c r="C1349" s="73" t="s">
        <v>9811</v>
      </c>
      <c r="D1349" s="68">
        <v>1</v>
      </c>
      <c r="E1349" s="48">
        <f t="shared" si="64"/>
        <v>62073516</v>
      </c>
      <c r="F1349" s="57" t="s">
        <v>953</v>
      </c>
      <c r="G1349" s="57" t="s">
        <v>954</v>
      </c>
      <c r="H1349" s="51">
        <v>1250</v>
      </c>
      <c r="I1349" s="51" t="s">
        <v>17309</v>
      </c>
      <c r="J1349" s="69">
        <v>27.49</v>
      </c>
      <c r="K1349" s="69">
        <f t="shared" si="65"/>
        <v>34362.5</v>
      </c>
      <c r="L1349" s="90">
        <v>1250</v>
      </c>
      <c r="M1349" s="51">
        <v>0</v>
      </c>
      <c r="N1349" s="62" t="s">
        <v>977</v>
      </c>
      <c r="O1349" s="52" t="s">
        <v>978</v>
      </c>
      <c r="P1349" s="52">
        <v>982</v>
      </c>
      <c r="Q1349" s="52">
        <v>53</v>
      </c>
      <c r="R1349" s="52" t="s">
        <v>966</v>
      </c>
      <c r="S1349" s="49" t="s">
        <v>21333</v>
      </c>
      <c r="V1349" s="50" t="s">
        <v>14788</v>
      </c>
      <c r="W1349" s="50" t="s">
        <v>966</v>
      </c>
      <c r="X1349" s="50" t="s">
        <v>14738</v>
      </c>
      <c r="Y1349" s="70" t="s">
        <v>17320</v>
      </c>
      <c r="Z1349" s="53">
        <v>68001</v>
      </c>
    </row>
    <row r="1350" spans="1:26" s="49" customFormat="1" x14ac:dyDescent="0.25">
      <c r="A1350" s="73">
        <v>691009996</v>
      </c>
      <c r="B1350" s="73">
        <f t="shared" si="63"/>
        <v>691009996</v>
      </c>
      <c r="C1350" s="73" t="s">
        <v>9875</v>
      </c>
      <c r="D1350" s="68">
        <v>1</v>
      </c>
      <c r="E1350" s="48">
        <f t="shared" si="64"/>
        <v>5666376</v>
      </c>
      <c r="F1350" s="57" t="s">
        <v>953</v>
      </c>
      <c r="G1350" s="57" t="s">
        <v>954</v>
      </c>
      <c r="H1350" s="51">
        <v>50</v>
      </c>
      <c r="I1350" s="51" t="s">
        <v>17309</v>
      </c>
      <c r="J1350" s="69">
        <v>27.49</v>
      </c>
      <c r="K1350" s="69">
        <f t="shared" si="65"/>
        <v>1374.5</v>
      </c>
      <c r="L1350" s="90">
        <v>50</v>
      </c>
      <c r="M1350" s="51">
        <v>0</v>
      </c>
      <c r="N1350" s="62" t="s">
        <v>1102</v>
      </c>
      <c r="O1350" s="52"/>
      <c r="P1350" s="52">
        <v>74</v>
      </c>
      <c r="Q1350" s="52"/>
      <c r="R1350" s="52" t="s">
        <v>1103</v>
      </c>
      <c r="S1350" s="49" t="s">
        <v>21333</v>
      </c>
      <c r="V1350" s="50" t="s">
        <v>14792</v>
      </c>
      <c r="W1350" s="50" t="s">
        <v>966</v>
      </c>
      <c r="X1350" s="50" t="s">
        <v>14740</v>
      </c>
      <c r="Y1350" s="70" t="s">
        <v>17320</v>
      </c>
      <c r="Z1350" s="53">
        <v>68001</v>
      </c>
    </row>
    <row r="1351" spans="1:26" s="49" customFormat="1" ht="30" x14ac:dyDescent="0.25">
      <c r="A1351" s="73">
        <v>600024903</v>
      </c>
      <c r="B1351" s="73">
        <f t="shared" si="63"/>
        <v>600024903</v>
      </c>
      <c r="C1351" s="73" t="s">
        <v>14793</v>
      </c>
      <c r="D1351" s="68">
        <v>1</v>
      </c>
      <c r="E1351" s="48">
        <f t="shared" si="64"/>
        <v>62073079</v>
      </c>
      <c r="F1351" s="57" t="s">
        <v>953</v>
      </c>
      <c r="G1351" s="57" t="s">
        <v>954</v>
      </c>
      <c r="H1351" s="51">
        <v>175</v>
      </c>
      <c r="I1351" s="51" t="s">
        <v>17309</v>
      </c>
      <c r="J1351" s="69">
        <v>27.49</v>
      </c>
      <c r="K1351" s="69">
        <f t="shared" si="65"/>
        <v>4810.75</v>
      </c>
      <c r="L1351" s="90">
        <v>175</v>
      </c>
      <c r="M1351" s="51">
        <v>0</v>
      </c>
      <c r="N1351" s="63" t="s">
        <v>14794</v>
      </c>
      <c r="O1351" s="50" t="s">
        <v>14795</v>
      </c>
      <c r="P1351" s="50">
        <v>317</v>
      </c>
      <c r="Q1351" s="50"/>
      <c r="R1351" s="50" t="s">
        <v>344</v>
      </c>
      <c r="S1351" s="49" t="s">
        <v>21333</v>
      </c>
      <c r="V1351" s="50" t="s">
        <v>14745</v>
      </c>
      <c r="W1351" s="54" t="s">
        <v>966</v>
      </c>
      <c r="X1351" s="50" t="s">
        <v>14746</v>
      </c>
      <c r="Y1351" s="70" t="s">
        <v>17320</v>
      </c>
      <c r="Z1351" s="53">
        <v>67974</v>
      </c>
    </row>
    <row r="1352" spans="1:26" s="49" customFormat="1" ht="30" x14ac:dyDescent="0.25">
      <c r="A1352" s="73">
        <v>600013626</v>
      </c>
      <c r="B1352" s="73">
        <f t="shared" si="63"/>
        <v>600013626</v>
      </c>
      <c r="C1352" s="73" t="s">
        <v>14796</v>
      </c>
      <c r="D1352" s="68">
        <v>1</v>
      </c>
      <c r="E1352" s="48">
        <f t="shared" si="64"/>
        <v>559008</v>
      </c>
      <c r="F1352" s="57" t="s">
        <v>953</v>
      </c>
      <c r="G1352" s="57" t="s">
        <v>1104</v>
      </c>
      <c r="H1352" s="51">
        <v>825</v>
      </c>
      <c r="I1352" s="51" t="s">
        <v>17309</v>
      </c>
      <c r="J1352" s="69">
        <v>27.49</v>
      </c>
      <c r="K1352" s="69">
        <f t="shared" si="65"/>
        <v>22679.25</v>
      </c>
      <c r="L1352" s="90">
        <v>825</v>
      </c>
      <c r="M1352" s="51">
        <v>0</v>
      </c>
      <c r="N1352" s="62" t="s">
        <v>14797</v>
      </c>
      <c r="O1352" s="52" t="s">
        <v>354</v>
      </c>
      <c r="P1352" s="52">
        <v>980</v>
      </c>
      <c r="Q1352" s="52">
        <v>55</v>
      </c>
      <c r="R1352" s="52" t="s">
        <v>1105</v>
      </c>
      <c r="S1352" s="49" t="s">
        <v>21333</v>
      </c>
      <c r="V1352" s="50" t="s">
        <v>14788</v>
      </c>
      <c r="W1352" s="50" t="s">
        <v>1105</v>
      </c>
      <c r="X1352" s="50" t="s">
        <v>14738</v>
      </c>
      <c r="Y1352" s="70" t="s">
        <v>17320</v>
      </c>
      <c r="Z1352" s="53">
        <v>61600</v>
      </c>
    </row>
    <row r="1353" spans="1:26" s="49" customFormat="1" ht="30" x14ac:dyDescent="0.25">
      <c r="A1353" s="73">
        <v>600013821</v>
      </c>
      <c r="B1353" s="73">
        <f t="shared" si="63"/>
        <v>600013821</v>
      </c>
      <c r="C1353" s="73" t="s">
        <v>9876</v>
      </c>
      <c r="D1353" s="68">
        <v>1</v>
      </c>
      <c r="E1353" s="48">
        <f t="shared" si="64"/>
        <v>638013</v>
      </c>
      <c r="F1353" s="57" t="s">
        <v>953</v>
      </c>
      <c r="G1353" s="57" t="s">
        <v>1104</v>
      </c>
      <c r="H1353" s="51">
        <v>1575</v>
      </c>
      <c r="I1353" s="51" t="s">
        <v>17309</v>
      </c>
      <c r="J1353" s="69">
        <v>27.49</v>
      </c>
      <c r="K1353" s="69">
        <f t="shared" si="65"/>
        <v>43296.75</v>
      </c>
      <c r="L1353" s="90">
        <v>1575</v>
      </c>
      <c r="M1353" s="51">
        <v>0</v>
      </c>
      <c r="N1353" s="62" t="s">
        <v>1106</v>
      </c>
      <c r="O1353" s="52" t="s">
        <v>1107</v>
      </c>
      <c r="P1353" s="52">
        <v>164</v>
      </c>
      <c r="Q1353" s="52" t="s">
        <v>1108</v>
      </c>
      <c r="R1353" s="52" t="s">
        <v>1105</v>
      </c>
      <c r="S1353" s="49" t="s">
        <v>21333</v>
      </c>
      <c r="V1353" s="50" t="s">
        <v>14788</v>
      </c>
      <c r="W1353" s="50" t="s">
        <v>1105</v>
      </c>
      <c r="X1353" s="50" t="s">
        <v>14738</v>
      </c>
      <c r="Y1353" s="70" t="s">
        <v>17320</v>
      </c>
      <c r="Z1353" s="53">
        <v>63900</v>
      </c>
    </row>
    <row r="1354" spans="1:26" s="49" customFormat="1" x14ac:dyDescent="0.25">
      <c r="A1354" s="73">
        <v>600019853</v>
      </c>
      <c r="B1354" s="73">
        <f t="shared" si="63"/>
        <v>600019853</v>
      </c>
      <c r="C1354" s="73" t="s">
        <v>9877</v>
      </c>
      <c r="D1354" s="68">
        <v>1</v>
      </c>
      <c r="E1354" s="48">
        <f t="shared" si="64"/>
        <v>62159101</v>
      </c>
      <c r="F1354" s="57" t="s">
        <v>953</v>
      </c>
      <c r="G1354" s="57" t="s">
        <v>1104</v>
      </c>
      <c r="H1354" s="51">
        <v>300</v>
      </c>
      <c r="I1354" s="51" t="s">
        <v>17309</v>
      </c>
      <c r="J1354" s="69">
        <v>27.49</v>
      </c>
      <c r="K1354" s="69">
        <f t="shared" si="65"/>
        <v>8247</v>
      </c>
      <c r="L1354" s="90">
        <v>300</v>
      </c>
      <c r="M1354" s="51">
        <v>0</v>
      </c>
      <c r="N1354" s="62" t="s">
        <v>1109</v>
      </c>
      <c r="O1354" s="52" t="s">
        <v>1110</v>
      </c>
      <c r="P1354" s="52">
        <v>235</v>
      </c>
      <c r="Q1354" s="52">
        <v>1</v>
      </c>
      <c r="R1354" s="52" t="s">
        <v>1105</v>
      </c>
      <c r="S1354" s="49" t="s">
        <v>21334</v>
      </c>
      <c r="V1354" s="50" t="s">
        <v>14788</v>
      </c>
      <c r="W1354" s="50" t="s">
        <v>1105</v>
      </c>
      <c r="X1354" s="50" t="s">
        <v>14741</v>
      </c>
      <c r="Y1354" s="70" t="s">
        <v>17320</v>
      </c>
      <c r="Z1354" s="53">
        <v>62800</v>
      </c>
    </row>
    <row r="1355" spans="1:26" s="49" customFormat="1" x14ac:dyDescent="0.25">
      <c r="A1355" s="73">
        <v>600107795</v>
      </c>
      <c r="B1355" s="73">
        <f t="shared" si="63"/>
        <v>600107795</v>
      </c>
      <c r="C1355" s="73" t="s">
        <v>9951</v>
      </c>
      <c r="D1355" s="68">
        <v>1</v>
      </c>
      <c r="E1355" s="48">
        <f t="shared" si="64"/>
        <v>75001578</v>
      </c>
      <c r="F1355" s="57" t="s">
        <v>953</v>
      </c>
      <c r="G1355" s="57" t="s">
        <v>1104</v>
      </c>
      <c r="H1355" s="51">
        <v>0</v>
      </c>
      <c r="I1355" s="51" t="s">
        <v>17309</v>
      </c>
      <c r="J1355" s="69">
        <v>27.49</v>
      </c>
      <c r="K1355" s="69">
        <f t="shared" si="65"/>
        <v>0</v>
      </c>
      <c r="L1355" s="90">
        <v>25</v>
      </c>
      <c r="M1355" s="51">
        <v>25</v>
      </c>
      <c r="N1355" s="62" t="s">
        <v>1252</v>
      </c>
      <c r="O1355" s="52" t="s">
        <v>1253</v>
      </c>
      <c r="P1355" s="52">
        <v>569</v>
      </c>
      <c r="Q1355" s="52">
        <v>30</v>
      </c>
      <c r="R1355" s="52" t="s">
        <v>1105</v>
      </c>
      <c r="S1355" s="49" t="s">
        <v>21333</v>
      </c>
      <c r="V1355" s="50" t="s">
        <v>14798</v>
      </c>
      <c r="W1355" s="50" t="s">
        <v>1105</v>
      </c>
      <c r="X1355" s="50" t="s">
        <v>14740</v>
      </c>
      <c r="Y1355" s="70" t="s">
        <v>17320</v>
      </c>
      <c r="Z1355" s="53">
        <v>62500</v>
      </c>
    </row>
    <row r="1356" spans="1:26" s="49" customFormat="1" x14ac:dyDescent="0.25">
      <c r="A1356" s="73">
        <v>600109046</v>
      </c>
      <c r="B1356" s="73">
        <f t="shared" si="63"/>
        <v>600109046</v>
      </c>
      <c r="C1356" s="73" t="s">
        <v>17645</v>
      </c>
      <c r="D1356" s="68">
        <v>1</v>
      </c>
      <c r="E1356" s="48">
        <f t="shared" si="64"/>
        <v>62157639</v>
      </c>
      <c r="F1356" s="57" t="s">
        <v>953</v>
      </c>
      <c r="G1356" s="57" t="s">
        <v>1104</v>
      </c>
      <c r="H1356" s="51">
        <v>25</v>
      </c>
      <c r="I1356" s="51" t="s">
        <v>17309</v>
      </c>
      <c r="J1356" s="69">
        <v>27.49</v>
      </c>
      <c r="K1356" s="69">
        <f t="shared" si="65"/>
        <v>687.25</v>
      </c>
      <c r="L1356" s="90">
        <v>25</v>
      </c>
      <c r="M1356" s="51">
        <v>0</v>
      </c>
      <c r="N1356" s="62" t="s">
        <v>17646</v>
      </c>
      <c r="O1356" s="52" t="s">
        <v>17647</v>
      </c>
      <c r="P1356" s="52">
        <v>655</v>
      </c>
      <c r="Q1356" s="52">
        <v>30</v>
      </c>
      <c r="R1356" s="52" t="s">
        <v>1105</v>
      </c>
      <c r="S1356" s="49" t="s">
        <v>21333</v>
      </c>
      <c r="V1356" s="50" t="s">
        <v>14798</v>
      </c>
      <c r="W1356" s="50" t="s">
        <v>1105</v>
      </c>
      <c r="X1356" s="50" t="s">
        <v>14740</v>
      </c>
      <c r="Y1356" s="70" t="s">
        <v>17320</v>
      </c>
      <c r="Z1356" s="53">
        <v>60200</v>
      </c>
    </row>
    <row r="1357" spans="1:26" s="49" customFormat="1" ht="30" x14ac:dyDescent="0.25">
      <c r="A1357" s="73">
        <v>600019861</v>
      </c>
      <c r="B1357" s="73">
        <f t="shared" si="63"/>
        <v>600019861</v>
      </c>
      <c r="C1357" s="73" t="s">
        <v>9878</v>
      </c>
      <c r="D1357" s="68">
        <v>1</v>
      </c>
      <c r="E1357" s="48">
        <f t="shared" si="64"/>
        <v>638005</v>
      </c>
      <c r="F1357" s="57" t="s">
        <v>953</v>
      </c>
      <c r="G1357" s="57" t="s">
        <v>1104</v>
      </c>
      <c r="H1357" s="51">
        <v>1925</v>
      </c>
      <c r="I1357" s="51" t="s">
        <v>17309</v>
      </c>
      <c r="J1357" s="69">
        <v>27.49</v>
      </c>
      <c r="K1357" s="69">
        <f t="shared" si="65"/>
        <v>52918.25</v>
      </c>
      <c r="L1357" s="90">
        <v>1925</v>
      </c>
      <c r="M1357" s="51">
        <v>0</v>
      </c>
      <c r="N1357" s="62" t="s">
        <v>1111</v>
      </c>
      <c r="O1357" s="52" t="s">
        <v>1112</v>
      </c>
      <c r="P1357" s="52">
        <v>590</v>
      </c>
      <c r="Q1357" s="52">
        <v>15</v>
      </c>
      <c r="R1357" s="52" t="s">
        <v>1105</v>
      </c>
      <c r="S1357" s="49" t="s">
        <v>21333</v>
      </c>
      <c r="V1357" s="50" t="s">
        <v>14788</v>
      </c>
      <c r="W1357" s="50" t="s">
        <v>1105</v>
      </c>
      <c r="X1357" s="50" t="s">
        <v>14738</v>
      </c>
      <c r="Y1357" s="70" t="s">
        <v>17320</v>
      </c>
      <c r="Z1357" s="53">
        <v>61300</v>
      </c>
    </row>
    <row r="1358" spans="1:26" s="49" customFormat="1" ht="30" x14ac:dyDescent="0.25">
      <c r="A1358" s="73">
        <v>600019896</v>
      </c>
      <c r="B1358" s="73">
        <f t="shared" si="63"/>
        <v>600019896</v>
      </c>
      <c r="C1358" s="73" t="s">
        <v>9879</v>
      </c>
      <c r="D1358" s="68">
        <v>1</v>
      </c>
      <c r="E1358" s="48">
        <f t="shared" si="64"/>
        <v>637998</v>
      </c>
      <c r="F1358" s="57" t="s">
        <v>953</v>
      </c>
      <c r="G1358" s="57" t="s">
        <v>1104</v>
      </c>
      <c r="H1358" s="51">
        <v>975</v>
      </c>
      <c r="I1358" s="51" t="s">
        <v>17309</v>
      </c>
      <c r="J1358" s="69">
        <v>27.49</v>
      </c>
      <c r="K1358" s="69">
        <f t="shared" si="65"/>
        <v>26802.75</v>
      </c>
      <c r="L1358" s="90">
        <v>975</v>
      </c>
      <c r="M1358" s="51">
        <v>0</v>
      </c>
      <c r="N1358" s="62" t="s">
        <v>1113</v>
      </c>
      <c r="O1358" s="52" t="s">
        <v>1114</v>
      </c>
      <c r="P1358" s="52">
        <v>190</v>
      </c>
      <c r="Q1358" s="52">
        <v>7</v>
      </c>
      <c r="R1358" s="52" t="s">
        <v>1105</v>
      </c>
      <c r="S1358" s="49" t="s">
        <v>21333</v>
      </c>
      <c r="V1358" s="50" t="s">
        <v>14788</v>
      </c>
      <c r="W1358" s="50" t="s">
        <v>1105</v>
      </c>
      <c r="X1358" s="50" t="s">
        <v>14738</v>
      </c>
      <c r="Y1358" s="70" t="s">
        <v>17320</v>
      </c>
      <c r="Z1358" s="53">
        <v>60200</v>
      </c>
    </row>
    <row r="1359" spans="1:26" s="49" customFormat="1" x14ac:dyDescent="0.25">
      <c r="A1359" s="73">
        <v>600019900</v>
      </c>
      <c r="B1359" s="73">
        <f t="shared" si="63"/>
        <v>600019900</v>
      </c>
      <c r="C1359" s="73" t="s">
        <v>9880</v>
      </c>
      <c r="D1359" s="68">
        <v>1</v>
      </c>
      <c r="E1359" s="48">
        <f t="shared" si="64"/>
        <v>27681866</v>
      </c>
      <c r="F1359" s="57" t="s">
        <v>953</v>
      </c>
      <c r="G1359" s="57" t="s">
        <v>1104</v>
      </c>
      <c r="H1359" s="51">
        <v>500</v>
      </c>
      <c r="I1359" s="51" t="s">
        <v>17309</v>
      </c>
      <c r="J1359" s="69">
        <v>27.49</v>
      </c>
      <c r="K1359" s="69">
        <f t="shared" si="65"/>
        <v>13745</v>
      </c>
      <c r="L1359" s="90">
        <v>500</v>
      </c>
      <c r="M1359" s="51">
        <v>0</v>
      </c>
      <c r="N1359" s="62" t="s">
        <v>1115</v>
      </c>
      <c r="O1359" s="52" t="s">
        <v>1116</v>
      </c>
      <c r="P1359" s="52">
        <v>112</v>
      </c>
      <c r="Q1359" s="52">
        <v>16</v>
      </c>
      <c r="R1359" s="52" t="s">
        <v>1105</v>
      </c>
      <c r="S1359" s="49" t="s">
        <v>21334</v>
      </c>
      <c r="V1359" s="50" t="s">
        <v>14788</v>
      </c>
      <c r="W1359" s="50" t="s">
        <v>1105</v>
      </c>
      <c r="X1359" s="50" t="s">
        <v>14741</v>
      </c>
      <c r="Y1359" s="70" t="s">
        <v>17320</v>
      </c>
      <c r="Z1359" s="53">
        <v>60200</v>
      </c>
    </row>
    <row r="1360" spans="1:26" s="49" customFormat="1" x14ac:dyDescent="0.25">
      <c r="A1360" s="73">
        <v>600020479</v>
      </c>
      <c r="B1360" s="73">
        <f t="shared" si="63"/>
        <v>600020479</v>
      </c>
      <c r="C1360" s="73" t="s">
        <v>9881</v>
      </c>
      <c r="D1360" s="68">
        <v>1</v>
      </c>
      <c r="E1360" s="48">
        <f t="shared" si="64"/>
        <v>226432</v>
      </c>
      <c r="F1360" s="57" t="s">
        <v>953</v>
      </c>
      <c r="G1360" s="57" t="s">
        <v>1104</v>
      </c>
      <c r="H1360" s="51">
        <v>175</v>
      </c>
      <c r="I1360" s="51" t="s">
        <v>17309</v>
      </c>
      <c r="J1360" s="69">
        <v>27.49</v>
      </c>
      <c r="K1360" s="69">
        <f t="shared" si="65"/>
        <v>4810.75</v>
      </c>
      <c r="L1360" s="90">
        <v>175</v>
      </c>
      <c r="M1360" s="51">
        <v>0</v>
      </c>
      <c r="N1360" s="62" t="s">
        <v>1117</v>
      </c>
      <c r="O1360" s="52" t="s">
        <v>12</v>
      </c>
      <c r="P1360" s="52">
        <v>600</v>
      </c>
      <c r="Q1360" s="52">
        <v>6</v>
      </c>
      <c r="R1360" s="52" t="s">
        <v>1105</v>
      </c>
      <c r="S1360" s="49" t="s">
        <v>21334</v>
      </c>
      <c r="V1360" s="50" t="s">
        <v>14788</v>
      </c>
      <c r="W1360" s="50" t="s">
        <v>1105</v>
      </c>
      <c r="X1360" s="50" t="s">
        <v>14741</v>
      </c>
      <c r="Y1360" s="70" t="s">
        <v>17320</v>
      </c>
      <c r="Z1360" s="53">
        <v>60200</v>
      </c>
    </row>
    <row r="1361" spans="1:26" s="49" customFormat="1" ht="30" x14ac:dyDescent="0.25">
      <c r="A1361" s="73">
        <v>600020690</v>
      </c>
      <c r="B1361" s="73">
        <f t="shared" si="63"/>
        <v>600020690</v>
      </c>
      <c r="C1361" s="73" t="s">
        <v>17648</v>
      </c>
      <c r="D1361" s="68">
        <v>1</v>
      </c>
      <c r="E1361" s="48">
        <f t="shared" si="64"/>
        <v>637980</v>
      </c>
      <c r="F1361" s="57" t="s">
        <v>953</v>
      </c>
      <c r="G1361" s="57" t="s">
        <v>1104</v>
      </c>
      <c r="H1361" s="51">
        <v>475</v>
      </c>
      <c r="I1361" s="51" t="s">
        <v>17309</v>
      </c>
      <c r="J1361" s="69">
        <v>27.49</v>
      </c>
      <c r="K1361" s="69">
        <f t="shared" si="65"/>
        <v>13057.75</v>
      </c>
      <c r="L1361" s="90">
        <v>475</v>
      </c>
      <c r="M1361" s="51">
        <v>0</v>
      </c>
      <c r="N1361" s="62" t="s">
        <v>17649</v>
      </c>
      <c r="O1361" s="52" t="s">
        <v>17647</v>
      </c>
      <c r="P1361" s="52">
        <v>684</v>
      </c>
      <c r="Q1361" s="52">
        <v>16</v>
      </c>
      <c r="R1361" s="52" t="s">
        <v>1105</v>
      </c>
      <c r="S1361" s="49" t="s">
        <v>21333</v>
      </c>
      <c r="V1361" s="50" t="s">
        <v>14788</v>
      </c>
      <c r="W1361" s="50" t="s">
        <v>1105</v>
      </c>
      <c r="X1361" s="50" t="s">
        <v>14738</v>
      </c>
      <c r="Y1361" s="70" t="s">
        <v>17320</v>
      </c>
      <c r="Z1361" s="53">
        <v>60200</v>
      </c>
    </row>
    <row r="1362" spans="1:26" s="49" customFormat="1" x14ac:dyDescent="0.25">
      <c r="A1362" s="73">
        <v>600013405</v>
      </c>
      <c r="B1362" s="73">
        <f t="shared" si="63"/>
        <v>600013405</v>
      </c>
      <c r="C1362" s="73" t="s">
        <v>9882</v>
      </c>
      <c r="D1362" s="68">
        <v>1</v>
      </c>
      <c r="E1362" s="48">
        <f t="shared" si="64"/>
        <v>532525</v>
      </c>
      <c r="F1362" s="57" t="s">
        <v>953</v>
      </c>
      <c r="G1362" s="57" t="s">
        <v>1104</v>
      </c>
      <c r="H1362" s="51">
        <v>1000</v>
      </c>
      <c r="I1362" s="51" t="s">
        <v>17309</v>
      </c>
      <c r="J1362" s="69">
        <v>27.49</v>
      </c>
      <c r="K1362" s="69">
        <f t="shared" si="65"/>
        <v>27490</v>
      </c>
      <c r="L1362" s="90">
        <v>1000</v>
      </c>
      <c r="M1362" s="51">
        <v>0</v>
      </c>
      <c r="N1362" s="62" t="s">
        <v>1118</v>
      </c>
      <c r="O1362" s="52" t="s">
        <v>1119</v>
      </c>
      <c r="P1362" s="52">
        <v>666</v>
      </c>
      <c r="Q1362" s="52">
        <v>85</v>
      </c>
      <c r="R1362" s="52" t="s">
        <v>1105</v>
      </c>
      <c r="S1362" s="49" t="s">
        <v>21334</v>
      </c>
      <c r="V1362" s="50" t="s">
        <v>14788</v>
      </c>
      <c r="W1362" s="50" t="s">
        <v>1105</v>
      </c>
      <c r="X1362" s="50" t="s">
        <v>14741</v>
      </c>
      <c r="Y1362" s="70" t="s">
        <v>17320</v>
      </c>
      <c r="Z1362" s="53">
        <v>60200</v>
      </c>
    </row>
    <row r="1363" spans="1:26" s="49" customFormat="1" x14ac:dyDescent="0.25">
      <c r="A1363" s="73">
        <v>600013413</v>
      </c>
      <c r="B1363" s="73">
        <f t="shared" si="63"/>
        <v>600013413</v>
      </c>
      <c r="C1363" s="73" t="s">
        <v>9883</v>
      </c>
      <c r="D1363" s="68">
        <v>1</v>
      </c>
      <c r="E1363" s="48">
        <f t="shared" si="64"/>
        <v>48513512</v>
      </c>
      <c r="F1363" s="57" t="s">
        <v>953</v>
      </c>
      <c r="G1363" s="57" t="s">
        <v>1104</v>
      </c>
      <c r="H1363" s="51">
        <v>0</v>
      </c>
      <c r="I1363" s="51" t="s">
        <v>17320</v>
      </c>
      <c r="J1363" s="69">
        <v>27.49</v>
      </c>
      <c r="K1363" s="69">
        <f t="shared" si="65"/>
        <v>0</v>
      </c>
      <c r="L1363" s="90">
        <v>0</v>
      </c>
      <c r="M1363" s="51"/>
      <c r="N1363" s="62" t="s">
        <v>1120</v>
      </c>
      <c r="O1363" s="52" t="s">
        <v>1121</v>
      </c>
      <c r="P1363" s="52">
        <v>936</v>
      </c>
      <c r="Q1363" s="52">
        <v>2</v>
      </c>
      <c r="R1363" s="52" t="s">
        <v>1105</v>
      </c>
      <c r="S1363" s="49" t="s">
        <v>21333</v>
      </c>
      <c r="V1363" s="50" t="s">
        <v>14788</v>
      </c>
      <c r="W1363" s="50" t="s">
        <v>1105</v>
      </c>
      <c r="X1363" s="50" t="s">
        <v>14738</v>
      </c>
      <c r="Y1363" s="70">
        <v>44333</v>
      </c>
      <c r="Z1363" s="53">
        <v>62100</v>
      </c>
    </row>
    <row r="1364" spans="1:26" s="49" customFormat="1" x14ac:dyDescent="0.25">
      <c r="A1364" s="73">
        <v>600013421</v>
      </c>
      <c r="B1364" s="73">
        <f t="shared" si="63"/>
        <v>600013421</v>
      </c>
      <c r="C1364" s="73" t="s">
        <v>14799</v>
      </c>
      <c r="D1364" s="68">
        <v>1</v>
      </c>
      <c r="E1364" s="48">
        <f t="shared" si="64"/>
        <v>558974</v>
      </c>
      <c r="F1364" s="57" t="s">
        <v>953</v>
      </c>
      <c r="G1364" s="57" t="s">
        <v>1104</v>
      </c>
      <c r="H1364" s="51">
        <v>300</v>
      </c>
      <c r="I1364" s="51" t="s">
        <v>17309</v>
      </c>
      <c r="J1364" s="69">
        <v>27.49</v>
      </c>
      <c r="K1364" s="69">
        <f t="shared" si="65"/>
        <v>8247</v>
      </c>
      <c r="L1364" s="90">
        <v>300</v>
      </c>
      <c r="M1364" s="51">
        <v>0</v>
      </c>
      <c r="N1364" s="62" t="s">
        <v>14800</v>
      </c>
      <c r="O1364" s="52" t="s">
        <v>14801</v>
      </c>
      <c r="P1364" s="52">
        <v>689</v>
      </c>
      <c r="Q1364" s="52">
        <v>3</v>
      </c>
      <c r="R1364" s="52" t="s">
        <v>1105</v>
      </c>
      <c r="S1364" s="49" t="s">
        <v>21333</v>
      </c>
      <c r="V1364" s="50" t="s">
        <v>14788</v>
      </c>
      <c r="W1364" s="50" t="s">
        <v>1105</v>
      </c>
      <c r="X1364" s="50" t="s">
        <v>14738</v>
      </c>
      <c r="Y1364" s="70" t="s">
        <v>17320</v>
      </c>
      <c r="Z1364" s="53">
        <v>61400</v>
      </c>
    </row>
    <row r="1365" spans="1:26" s="49" customFormat="1" x14ac:dyDescent="0.25">
      <c r="A1365" s="73">
        <v>600013430</v>
      </c>
      <c r="B1365" s="73">
        <f t="shared" si="63"/>
        <v>600013430</v>
      </c>
      <c r="C1365" s="73" t="s">
        <v>9884</v>
      </c>
      <c r="D1365" s="68">
        <v>1</v>
      </c>
      <c r="E1365" s="48">
        <f t="shared" si="64"/>
        <v>62157213</v>
      </c>
      <c r="F1365" s="57" t="s">
        <v>953</v>
      </c>
      <c r="G1365" s="57" t="s">
        <v>1104</v>
      </c>
      <c r="H1365" s="51">
        <v>925</v>
      </c>
      <c r="I1365" s="51" t="s">
        <v>17309</v>
      </c>
      <c r="J1365" s="69">
        <v>27.49</v>
      </c>
      <c r="K1365" s="69">
        <f t="shared" si="65"/>
        <v>25428.25</v>
      </c>
      <c r="L1365" s="90">
        <v>925</v>
      </c>
      <c r="M1365" s="51">
        <v>0</v>
      </c>
      <c r="N1365" s="62" t="s">
        <v>1122</v>
      </c>
      <c r="O1365" s="52" t="s">
        <v>1123</v>
      </c>
      <c r="P1365" s="52">
        <v>1890</v>
      </c>
      <c r="Q1365" s="52">
        <v>45</v>
      </c>
      <c r="R1365" s="52" t="s">
        <v>1105</v>
      </c>
      <c r="S1365" s="49" t="s">
        <v>21333</v>
      </c>
      <c r="V1365" s="50" t="s">
        <v>14788</v>
      </c>
      <c r="W1365" s="50" t="s">
        <v>1105</v>
      </c>
      <c r="X1365" s="50" t="s">
        <v>14738</v>
      </c>
      <c r="Y1365" s="70" t="s">
        <v>17320</v>
      </c>
      <c r="Z1365" s="53">
        <v>66254</v>
      </c>
    </row>
    <row r="1366" spans="1:26" s="49" customFormat="1" x14ac:dyDescent="0.25">
      <c r="A1366" s="73">
        <v>600013448</v>
      </c>
      <c r="B1366" s="73">
        <f t="shared" si="63"/>
        <v>600013448</v>
      </c>
      <c r="C1366" s="73" t="s">
        <v>9885</v>
      </c>
      <c r="D1366" s="68">
        <v>1</v>
      </c>
      <c r="E1366" s="48">
        <f t="shared" si="64"/>
        <v>558982</v>
      </c>
      <c r="F1366" s="57" t="s">
        <v>953</v>
      </c>
      <c r="G1366" s="57" t="s">
        <v>1104</v>
      </c>
      <c r="H1366" s="51">
        <v>0</v>
      </c>
      <c r="I1366" s="51" t="s">
        <v>17320</v>
      </c>
      <c r="J1366" s="69">
        <v>27.49</v>
      </c>
      <c r="K1366" s="69">
        <f t="shared" si="65"/>
        <v>0</v>
      </c>
      <c r="L1366" s="90">
        <v>0</v>
      </c>
      <c r="M1366" s="51"/>
      <c r="N1366" s="62" t="s">
        <v>1124</v>
      </c>
      <c r="O1366" s="52" t="s">
        <v>56</v>
      </c>
      <c r="P1366" s="52">
        <v>55</v>
      </c>
      <c r="Q1366" s="52">
        <v>47</v>
      </c>
      <c r="R1366" s="52" t="s">
        <v>1105</v>
      </c>
      <c r="S1366" s="49" t="s">
        <v>21333</v>
      </c>
      <c r="V1366" s="50" t="s">
        <v>14788</v>
      </c>
      <c r="W1366" s="50" t="s">
        <v>1105</v>
      </c>
      <c r="X1366" s="50" t="s">
        <v>14738</v>
      </c>
      <c r="Y1366" s="70">
        <v>44340</v>
      </c>
      <c r="Z1366" s="53">
        <v>63900</v>
      </c>
    </row>
    <row r="1367" spans="1:26" s="49" customFormat="1" x14ac:dyDescent="0.25">
      <c r="A1367" s="73">
        <v>600013464</v>
      </c>
      <c r="B1367" s="73">
        <f t="shared" si="63"/>
        <v>600013464</v>
      </c>
      <c r="C1367" s="73" t="s">
        <v>9886</v>
      </c>
      <c r="D1367" s="68">
        <v>1</v>
      </c>
      <c r="E1367" s="48">
        <f t="shared" si="64"/>
        <v>558991</v>
      </c>
      <c r="F1367" s="57" t="s">
        <v>953</v>
      </c>
      <c r="G1367" s="57" t="s">
        <v>1104</v>
      </c>
      <c r="H1367" s="51">
        <v>575</v>
      </c>
      <c r="I1367" s="51" t="s">
        <v>17309</v>
      </c>
      <c r="J1367" s="69">
        <v>27.49</v>
      </c>
      <c r="K1367" s="69">
        <f t="shared" si="65"/>
        <v>15806.75</v>
      </c>
      <c r="L1367" s="90">
        <v>575</v>
      </c>
      <c r="M1367" s="51">
        <v>0</v>
      </c>
      <c r="N1367" s="62" t="s">
        <v>1125</v>
      </c>
      <c r="O1367" s="52" t="s">
        <v>1126</v>
      </c>
      <c r="P1367" s="52">
        <v>304</v>
      </c>
      <c r="Q1367" s="52">
        <v>36</v>
      </c>
      <c r="R1367" s="52" t="s">
        <v>1105</v>
      </c>
      <c r="S1367" s="49" t="s">
        <v>21333</v>
      </c>
      <c r="V1367" s="50" t="s">
        <v>14788</v>
      </c>
      <c r="W1367" s="50" t="s">
        <v>1105</v>
      </c>
      <c r="X1367" s="50" t="s">
        <v>14738</v>
      </c>
      <c r="Y1367" s="70" t="s">
        <v>17320</v>
      </c>
      <c r="Z1367" s="53">
        <v>60200</v>
      </c>
    </row>
    <row r="1368" spans="1:26" s="49" customFormat="1" x14ac:dyDescent="0.25">
      <c r="A1368" s="73">
        <v>600013472</v>
      </c>
      <c r="B1368" s="73">
        <f t="shared" si="63"/>
        <v>600013472</v>
      </c>
      <c r="C1368" s="73" t="s">
        <v>14802</v>
      </c>
      <c r="D1368" s="68">
        <v>1</v>
      </c>
      <c r="E1368" s="48">
        <f t="shared" si="64"/>
        <v>559016</v>
      </c>
      <c r="F1368" s="57" t="s">
        <v>953</v>
      </c>
      <c r="G1368" s="57" t="s">
        <v>1104</v>
      </c>
      <c r="H1368" s="51">
        <v>500</v>
      </c>
      <c r="I1368" s="51" t="s">
        <v>17309</v>
      </c>
      <c r="J1368" s="69">
        <v>27.49</v>
      </c>
      <c r="K1368" s="69">
        <f t="shared" si="65"/>
        <v>13745</v>
      </c>
      <c r="L1368" s="90">
        <v>500</v>
      </c>
      <c r="M1368" s="51">
        <v>0</v>
      </c>
      <c r="N1368" s="62" t="s">
        <v>14803</v>
      </c>
      <c r="O1368" s="52" t="s">
        <v>1470</v>
      </c>
      <c r="P1368" s="52">
        <v>1804</v>
      </c>
      <c r="Q1368" s="52">
        <v>7</v>
      </c>
      <c r="R1368" s="52" t="s">
        <v>1105</v>
      </c>
      <c r="S1368" s="49" t="s">
        <v>21333</v>
      </c>
      <c r="V1368" s="50" t="s">
        <v>14788</v>
      </c>
      <c r="W1368" s="50" t="s">
        <v>1105</v>
      </c>
      <c r="X1368" s="50" t="s">
        <v>14738</v>
      </c>
      <c r="Y1368" s="70" t="s">
        <v>17320</v>
      </c>
      <c r="Z1368" s="53">
        <v>61200</v>
      </c>
    </row>
    <row r="1369" spans="1:26" s="49" customFormat="1" ht="30" x14ac:dyDescent="0.25">
      <c r="A1369" s="73">
        <v>600013481</v>
      </c>
      <c r="B1369" s="73">
        <f t="shared" si="63"/>
        <v>600013481</v>
      </c>
      <c r="C1369" s="73" t="s">
        <v>14804</v>
      </c>
      <c r="D1369" s="68">
        <v>1</v>
      </c>
      <c r="E1369" s="48">
        <f t="shared" si="64"/>
        <v>559032</v>
      </c>
      <c r="F1369" s="57" t="s">
        <v>953</v>
      </c>
      <c r="G1369" s="57" t="s">
        <v>1104</v>
      </c>
      <c r="H1369" s="51">
        <v>875</v>
      </c>
      <c r="I1369" s="51" t="s">
        <v>17309</v>
      </c>
      <c r="J1369" s="69">
        <v>27.49</v>
      </c>
      <c r="K1369" s="69">
        <f t="shared" si="65"/>
        <v>24053.75</v>
      </c>
      <c r="L1369" s="90">
        <v>875</v>
      </c>
      <c r="M1369" s="51">
        <v>0</v>
      </c>
      <c r="N1369" s="62" t="s">
        <v>14805</v>
      </c>
      <c r="O1369" s="52" t="s">
        <v>1123</v>
      </c>
      <c r="P1369" s="52">
        <v>1829</v>
      </c>
      <c r="Q1369" s="52">
        <v>14</v>
      </c>
      <c r="R1369" s="52" t="s">
        <v>1105</v>
      </c>
      <c r="S1369" s="49" t="s">
        <v>21333</v>
      </c>
      <c r="V1369" s="50" t="s">
        <v>14788</v>
      </c>
      <c r="W1369" s="50" t="s">
        <v>1105</v>
      </c>
      <c r="X1369" s="50" t="s">
        <v>14738</v>
      </c>
      <c r="Y1369" s="70" t="s">
        <v>17320</v>
      </c>
      <c r="Z1369" s="53">
        <v>65870</v>
      </c>
    </row>
    <row r="1370" spans="1:26" s="49" customFormat="1" ht="30" x14ac:dyDescent="0.25">
      <c r="A1370" s="73">
        <v>600013502</v>
      </c>
      <c r="B1370" s="73">
        <f t="shared" si="63"/>
        <v>600013502</v>
      </c>
      <c r="C1370" s="73" t="s">
        <v>17650</v>
      </c>
      <c r="D1370" s="68">
        <v>1</v>
      </c>
      <c r="E1370" s="48">
        <f t="shared" si="64"/>
        <v>566381</v>
      </c>
      <c r="F1370" s="57" t="s">
        <v>953</v>
      </c>
      <c r="G1370" s="57" t="s">
        <v>1104</v>
      </c>
      <c r="H1370" s="51">
        <v>1675</v>
      </c>
      <c r="I1370" s="51" t="s">
        <v>17309</v>
      </c>
      <c r="J1370" s="69">
        <v>27.49</v>
      </c>
      <c r="K1370" s="69">
        <f t="shared" si="65"/>
        <v>46045.75</v>
      </c>
      <c r="L1370" s="90">
        <v>1675</v>
      </c>
      <c r="M1370" s="51">
        <v>0</v>
      </c>
      <c r="N1370" s="62" t="s">
        <v>17651</v>
      </c>
      <c r="O1370" s="52" t="s">
        <v>1127</v>
      </c>
      <c r="P1370" s="52">
        <v>263</v>
      </c>
      <c r="Q1370" s="52">
        <v>9</v>
      </c>
      <c r="R1370" s="52" t="s">
        <v>1105</v>
      </c>
      <c r="S1370" s="49" t="s">
        <v>21333</v>
      </c>
      <c r="V1370" s="50" t="s">
        <v>14788</v>
      </c>
      <c r="W1370" s="50" t="s">
        <v>1105</v>
      </c>
      <c r="X1370" s="50" t="s">
        <v>14738</v>
      </c>
      <c r="Y1370" s="70" t="s">
        <v>17320</v>
      </c>
      <c r="Z1370" s="53">
        <v>61153</v>
      </c>
    </row>
    <row r="1371" spans="1:26" s="49" customFormat="1" x14ac:dyDescent="0.25">
      <c r="A1371" s="73">
        <v>600013511</v>
      </c>
      <c r="B1371" s="73">
        <f t="shared" si="63"/>
        <v>600013511</v>
      </c>
      <c r="C1371" s="73" t="s">
        <v>17652</v>
      </c>
      <c r="D1371" s="68">
        <v>1</v>
      </c>
      <c r="E1371" s="48">
        <f t="shared" si="64"/>
        <v>63493781</v>
      </c>
      <c r="F1371" s="57" t="s">
        <v>953</v>
      </c>
      <c r="G1371" s="57" t="s">
        <v>1104</v>
      </c>
      <c r="H1371" s="51">
        <v>200</v>
      </c>
      <c r="I1371" s="51" t="s">
        <v>17309</v>
      </c>
      <c r="J1371" s="69">
        <v>27.49</v>
      </c>
      <c r="K1371" s="69">
        <f t="shared" si="65"/>
        <v>5498</v>
      </c>
      <c r="L1371" s="90">
        <v>200</v>
      </c>
      <c r="M1371" s="51">
        <v>0</v>
      </c>
      <c r="N1371" s="62" t="s">
        <v>17653</v>
      </c>
      <c r="O1371" s="52" t="s">
        <v>1128</v>
      </c>
      <c r="P1371" s="52">
        <v>4226</v>
      </c>
      <c r="Q1371" s="52">
        <v>23</v>
      </c>
      <c r="R1371" s="52" t="s">
        <v>1105</v>
      </c>
      <c r="S1371" s="49" t="s">
        <v>21334</v>
      </c>
      <c r="V1371" s="50" t="s">
        <v>14788</v>
      </c>
      <c r="W1371" s="50" t="s">
        <v>1105</v>
      </c>
      <c r="X1371" s="50" t="s">
        <v>14742</v>
      </c>
      <c r="Y1371" s="70" t="s">
        <v>17320</v>
      </c>
      <c r="Z1371" s="53">
        <v>62800</v>
      </c>
    </row>
    <row r="1372" spans="1:26" s="49" customFormat="1" x14ac:dyDescent="0.25">
      <c r="A1372" s="73">
        <v>600013537</v>
      </c>
      <c r="B1372" s="73">
        <f t="shared" si="63"/>
        <v>600013537</v>
      </c>
      <c r="C1372" s="73" t="s">
        <v>9887</v>
      </c>
      <c r="D1372" s="68">
        <v>1</v>
      </c>
      <c r="E1372" s="48">
        <f t="shared" si="64"/>
        <v>25330365</v>
      </c>
      <c r="F1372" s="57" t="s">
        <v>953</v>
      </c>
      <c r="G1372" s="57" t="s">
        <v>1104</v>
      </c>
      <c r="H1372" s="51">
        <v>75</v>
      </c>
      <c r="I1372" s="51" t="s">
        <v>17309</v>
      </c>
      <c r="J1372" s="69">
        <v>27.49</v>
      </c>
      <c r="K1372" s="69">
        <f t="shared" si="65"/>
        <v>2061.75</v>
      </c>
      <c r="L1372" s="90">
        <v>75</v>
      </c>
      <c r="M1372" s="51">
        <v>0</v>
      </c>
      <c r="N1372" s="62" t="s">
        <v>1129</v>
      </c>
      <c r="O1372" s="52" t="s">
        <v>1128</v>
      </c>
      <c r="P1372" s="52">
        <v>4226</v>
      </c>
      <c r="Q1372" s="52">
        <v>23</v>
      </c>
      <c r="R1372" s="52" t="s">
        <v>1105</v>
      </c>
      <c r="S1372" s="49" t="s">
        <v>21334</v>
      </c>
      <c r="V1372" s="50" t="s">
        <v>14788</v>
      </c>
      <c r="W1372" s="50" t="s">
        <v>1105</v>
      </c>
      <c r="X1372" s="50" t="s">
        <v>14742</v>
      </c>
      <c r="Y1372" s="70" t="s">
        <v>17320</v>
      </c>
      <c r="Z1372" s="53">
        <v>62800</v>
      </c>
    </row>
    <row r="1373" spans="1:26" s="49" customFormat="1" x14ac:dyDescent="0.25">
      <c r="A1373" s="73">
        <v>600013600</v>
      </c>
      <c r="B1373" s="73">
        <f t="shared" si="63"/>
        <v>600013600</v>
      </c>
      <c r="C1373" s="73" t="s">
        <v>17654</v>
      </c>
      <c r="D1373" s="68">
        <v>1</v>
      </c>
      <c r="E1373" s="48">
        <f t="shared" si="64"/>
        <v>25339842</v>
      </c>
      <c r="F1373" s="57" t="s">
        <v>953</v>
      </c>
      <c r="G1373" s="57" t="s">
        <v>1104</v>
      </c>
      <c r="H1373" s="51">
        <v>250</v>
      </c>
      <c r="I1373" s="51" t="s">
        <v>17309</v>
      </c>
      <c r="J1373" s="69">
        <v>27.49</v>
      </c>
      <c r="K1373" s="69">
        <f t="shared" si="65"/>
        <v>6872.5</v>
      </c>
      <c r="L1373" s="90">
        <v>250</v>
      </c>
      <c r="M1373" s="51">
        <v>0</v>
      </c>
      <c r="N1373" s="62" t="s">
        <v>17655</v>
      </c>
      <c r="O1373" s="52" t="s">
        <v>17656</v>
      </c>
      <c r="P1373" s="52">
        <v>467</v>
      </c>
      <c r="Q1373" s="52">
        <v>65</v>
      </c>
      <c r="R1373" s="52" t="s">
        <v>1105</v>
      </c>
      <c r="S1373" s="49" t="s">
        <v>21334</v>
      </c>
      <c r="V1373" s="50" t="s">
        <v>14788</v>
      </c>
      <c r="W1373" s="50" t="s">
        <v>1105</v>
      </c>
      <c r="X1373" s="50" t="s">
        <v>14742</v>
      </c>
      <c r="Y1373" s="70" t="s">
        <v>17320</v>
      </c>
      <c r="Z1373" s="53">
        <v>61400</v>
      </c>
    </row>
    <row r="1374" spans="1:26" s="49" customFormat="1" ht="30" x14ac:dyDescent="0.25">
      <c r="A1374" s="73">
        <v>600013634</v>
      </c>
      <c r="B1374" s="73">
        <f t="shared" si="63"/>
        <v>600013634</v>
      </c>
      <c r="C1374" s="73" t="s">
        <v>9888</v>
      </c>
      <c r="D1374" s="68">
        <v>1</v>
      </c>
      <c r="E1374" s="48">
        <f t="shared" si="64"/>
        <v>567582</v>
      </c>
      <c r="F1374" s="57" t="s">
        <v>953</v>
      </c>
      <c r="G1374" s="57" t="s">
        <v>1104</v>
      </c>
      <c r="H1374" s="51">
        <v>475</v>
      </c>
      <c r="I1374" s="51" t="s">
        <v>17309</v>
      </c>
      <c r="J1374" s="69">
        <v>27.49</v>
      </c>
      <c r="K1374" s="69">
        <f t="shared" si="65"/>
        <v>13057.75</v>
      </c>
      <c r="L1374" s="90">
        <v>475</v>
      </c>
      <c r="M1374" s="51">
        <v>0</v>
      </c>
      <c r="N1374" s="62" t="s">
        <v>1130</v>
      </c>
      <c r="O1374" s="52" t="s">
        <v>1131</v>
      </c>
      <c r="P1374" s="52">
        <v>63</v>
      </c>
      <c r="Q1374" s="52">
        <v>70</v>
      </c>
      <c r="R1374" s="52" t="s">
        <v>1105</v>
      </c>
      <c r="S1374" s="49" t="s">
        <v>21333</v>
      </c>
      <c r="V1374" s="50" t="s">
        <v>14788</v>
      </c>
      <c r="W1374" s="50" t="s">
        <v>1105</v>
      </c>
      <c r="X1374" s="50" t="s">
        <v>14738</v>
      </c>
      <c r="Y1374" s="70" t="s">
        <v>17320</v>
      </c>
      <c r="Z1374" s="53">
        <v>60200</v>
      </c>
    </row>
    <row r="1375" spans="1:26" s="49" customFormat="1" x14ac:dyDescent="0.25">
      <c r="A1375" s="73">
        <v>600013651</v>
      </c>
      <c r="B1375" s="73">
        <f t="shared" si="63"/>
        <v>600013651</v>
      </c>
      <c r="C1375" s="73" t="s">
        <v>9889</v>
      </c>
      <c r="D1375" s="68">
        <v>1</v>
      </c>
      <c r="E1375" s="48">
        <f t="shared" si="64"/>
        <v>25332201</v>
      </c>
      <c r="F1375" s="57" t="s">
        <v>953</v>
      </c>
      <c r="G1375" s="57" t="s">
        <v>1104</v>
      </c>
      <c r="H1375" s="51">
        <v>300</v>
      </c>
      <c r="I1375" s="51" t="s">
        <v>17309</v>
      </c>
      <c r="J1375" s="69">
        <v>27.49</v>
      </c>
      <c r="K1375" s="69">
        <f t="shared" si="65"/>
        <v>8247</v>
      </c>
      <c r="L1375" s="90">
        <v>300</v>
      </c>
      <c r="M1375" s="51">
        <v>0</v>
      </c>
      <c r="N1375" s="62" t="s">
        <v>1132</v>
      </c>
      <c r="O1375" s="52" t="s">
        <v>1133</v>
      </c>
      <c r="P1375" s="52">
        <v>58</v>
      </c>
      <c r="Q1375" s="52">
        <v>27</v>
      </c>
      <c r="R1375" s="52" t="s">
        <v>1105</v>
      </c>
      <c r="S1375" s="49" t="s">
        <v>21334</v>
      </c>
      <c r="V1375" s="50" t="s">
        <v>14788</v>
      </c>
      <c r="W1375" s="50" t="s">
        <v>1105</v>
      </c>
      <c r="X1375" s="50" t="s">
        <v>14742</v>
      </c>
      <c r="Y1375" s="70" t="s">
        <v>17320</v>
      </c>
      <c r="Z1375" s="53">
        <v>62400</v>
      </c>
    </row>
    <row r="1376" spans="1:26" s="49" customFormat="1" x14ac:dyDescent="0.25">
      <c r="A1376" s="73">
        <v>600013669</v>
      </c>
      <c r="B1376" s="73">
        <f t="shared" si="63"/>
        <v>600013669</v>
      </c>
      <c r="C1376" s="73" t="s">
        <v>9890</v>
      </c>
      <c r="D1376" s="68">
        <v>1</v>
      </c>
      <c r="E1376" s="48">
        <f t="shared" si="64"/>
        <v>25326228</v>
      </c>
      <c r="F1376" s="57" t="s">
        <v>953</v>
      </c>
      <c r="G1376" s="57" t="s">
        <v>1104</v>
      </c>
      <c r="H1376" s="51">
        <v>175</v>
      </c>
      <c r="I1376" s="51" t="s">
        <v>17309</v>
      </c>
      <c r="J1376" s="69">
        <v>27.49</v>
      </c>
      <c r="K1376" s="69">
        <f t="shared" si="65"/>
        <v>4810.75</v>
      </c>
      <c r="L1376" s="90">
        <v>175</v>
      </c>
      <c r="M1376" s="51">
        <v>0</v>
      </c>
      <c r="N1376" s="62" t="s">
        <v>1134</v>
      </c>
      <c r="O1376" s="52" t="s">
        <v>1135</v>
      </c>
      <c r="P1376" s="52">
        <v>573</v>
      </c>
      <c r="Q1376" s="52">
        <v>21</v>
      </c>
      <c r="R1376" s="52" t="s">
        <v>1105</v>
      </c>
      <c r="S1376" s="49" t="s">
        <v>21334</v>
      </c>
      <c r="V1376" s="50" t="s">
        <v>14788</v>
      </c>
      <c r="W1376" s="50" t="s">
        <v>1105</v>
      </c>
      <c r="X1376" s="50" t="s">
        <v>14742</v>
      </c>
      <c r="Y1376" s="70" t="s">
        <v>17320</v>
      </c>
      <c r="Z1376" s="53">
        <v>62500</v>
      </c>
    </row>
    <row r="1377" spans="1:26" s="49" customFormat="1" x14ac:dyDescent="0.25">
      <c r="A1377" s="73">
        <v>600013677</v>
      </c>
      <c r="B1377" s="73">
        <f t="shared" si="63"/>
        <v>600013677</v>
      </c>
      <c r="C1377" s="73" t="s">
        <v>14806</v>
      </c>
      <c r="D1377" s="68">
        <v>1</v>
      </c>
      <c r="E1377" s="48">
        <f t="shared" si="64"/>
        <v>63489970</v>
      </c>
      <c r="F1377" s="57" t="s">
        <v>953</v>
      </c>
      <c r="G1377" s="57" t="s">
        <v>1104</v>
      </c>
      <c r="H1377" s="51">
        <v>400</v>
      </c>
      <c r="I1377" s="51" t="s">
        <v>17309</v>
      </c>
      <c r="J1377" s="69">
        <v>27.49</v>
      </c>
      <c r="K1377" s="69">
        <f t="shared" si="65"/>
        <v>10996</v>
      </c>
      <c r="L1377" s="90">
        <v>400</v>
      </c>
      <c r="M1377" s="51">
        <v>0</v>
      </c>
      <c r="N1377" s="62" t="s">
        <v>14807</v>
      </c>
      <c r="O1377" s="52" t="s">
        <v>1205</v>
      </c>
      <c r="P1377" s="52">
        <v>472</v>
      </c>
      <c r="Q1377" s="52">
        <v>30</v>
      </c>
      <c r="R1377" s="52" t="s">
        <v>1105</v>
      </c>
      <c r="S1377" s="49" t="s">
        <v>21334</v>
      </c>
      <c r="V1377" s="50" t="s">
        <v>14788</v>
      </c>
      <c r="W1377" s="50" t="s">
        <v>1105</v>
      </c>
      <c r="X1377" s="50" t="s">
        <v>14742</v>
      </c>
      <c r="Y1377" s="70" t="s">
        <v>17320</v>
      </c>
      <c r="Z1377" s="53">
        <v>60200</v>
      </c>
    </row>
    <row r="1378" spans="1:26" s="49" customFormat="1" x14ac:dyDescent="0.25">
      <c r="A1378" s="73">
        <v>600013685</v>
      </c>
      <c r="B1378" s="73">
        <f t="shared" si="63"/>
        <v>600013685</v>
      </c>
      <c r="C1378" s="73" t="s">
        <v>14808</v>
      </c>
      <c r="D1378" s="68">
        <v>1</v>
      </c>
      <c r="E1378" s="48">
        <f t="shared" si="64"/>
        <v>25341553</v>
      </c>
      <c r="F1378" s="57" t="s">
        <v>953</v>
      </c>
      <c r="G1378" s="57" t="s">
        <v>1104</v>
      </c>
      <c r="H1378" s="51">
        <v>475</v>
      </c>
      <c r="I1378" s="51" t="s">
        <v>17309</v>
      </c>
      <c r="J1378" s="69">
        <v>27.49</v>
      </c>
      <c r="K1378" s="69">
        <f t="shared" si="65"/>
        <v>13057.75</v>
      </c>
      <c r="L1378" s="90">
        <v>475</v>
      </c>
      <c r="M1378" s="51">
        <v>0</v>
      </c>
      <c r="N1378" s="62" t="s">
        <v>14809</v>
      </c>
      <c r="O1378" s="52" t="s">
        <v>58</v>
      </c>
      <c r="P1378" s="52">
        <v>1297</v>
      </c>
      <c r="Q1378" s="52">
        <v>185</v>
      </c>
      <c r="R1378" s="52" t="s">
        <v>1105</v>
      </c>
      <c r="S1378" s="49" t="s">
        <v>21334</v>
      </c>
      <c r="V1378" s="50" t="s">
        <v>14788</v>
      </c>
      <c r="W1378" s="50" t="s">
        <v>1105</v>
      </c>
      <c r="X1378" s="50" t="s">
        <v>14742</v>
      </c>
      <c r="Y1378" s="70" t="s">
        <v>17320</v>
      </c>
      <c r="Z1378" s="53">
        <v>61500</v>
      </c>
    </row>
    <row r="1379" spans="1:26" s="49" customFormat="1" x14ac:dyDescent="0.25">
      <c r="A1379" s="73">
        <v>600013693</v>
      </c>
      <c r="B1379" s="73">
        <f t="shared" si="63"/>
        <v>600013693</v>
      </c>
      <c r="C1379" s="73" t="s">
        <v>14810</v>
      </c>
      <c r="D1379" s="68">
        <v>1</v>
      </c>
      <c r="E1379" s="48">
        <f t="shared" si="64"/>
        <v>26258510</v>
      </c>
      <c r="F1379" s="57" t="s">
        <v>953</v>
      </c>
      <c r="G1379" s="57" t="s">
        <v>1104</v>
      </c>
      <c r="H1379" s="51">
        <v>175</v>
      </c>
      <c r="I1379" s="51" t="s">
        <v>17309</v>
      </c>
      <c r="J1379" s="69">
        <v>27.49</v>
      </c>
      <c r="K1379" s="69">
        <f t="shared" si="65"/>
        <v>4810.75</v>
      </c>
      <c r="L1379" s="90">
        <v>175</v>
      </c>
      <c r="M1379" s="51">
        <v>0</v>
      </c>
      <c r="N1379" s="62" t="s">
        <v>14811</v>
      </c>
      <c r="O1379" s="52" t="s">
        <v>14812</v>
      </c>
      <c r="P1379" s="52">
        <v>67</v>
      </c>
      <c r="Q1379" s="52">
        <v>10</v>
      </c>
      <c r="R1379" s="52" t="s">
        <v>1105</v>
      </c>
      <c r="S1379" s="49" t="s">
        <v>21334</v>
      </c>
      <c r="V1379" s="50" t="s">
        <v>14788</v>
      </c>
      <c r="W1379" s="50" t="s">
        <v>1105</v>
      </c>
      <c r="X1379" s="50" t="s">
        <v>14742</v>
      </c>
      <c r="Y1379" s="70" t="s">
        <v>17320</v>
      </c>
      <c r="Z1379" s="53">
        <v>61200</v>
      </c>
    </row>
    <row r="1380" spans="1:26" s="49" customFormat="1" x14ac:dyDescent="0.25">
      <c r="A1380" s="73">
        <v>600013715</v>
      </c>
      <c r="B1380" s="73">
        <f t="shared" si="63"/>
        <v>600013715</v>
      </c>
      <c r="C1380" s="73" t="s">
        <v>9891</v>
      </c>
      <c r="D1380" s="68">
        <v>1</v>
      </c>
      <c r="E1380" s="48">
        <f t="shared" si="64"/>
        <v>25335791</v>
      </c>
      <c r="F1380" s="57" t="s">
        <v>953</v>
      </c>
      <c r="G1380" s="57" t="s">
        <v>1104</v>
      </c>
      <c r="H1380" s="51">
        <v>425</v>
      </c>
      <c r="I1380" s="51" t="s">
        <v>17309</v>
      </c>
      <c r="J1380" s="69">
        <v>27.49</v>
      </c>
      <c r="K1380" s="69">
        <f t="shared" si="65"/>
        <v>11683.25</v>
      </c>
      <c r="L1380" s="90">
        <v>425</v>
      </c>
      <c r="M1380" s="51">
        <v>0</v>
      </c>
      <c r="N1380" s="62" t="s">
        <v>1136</v>
      </c>
      <c r="O1380" s="52" t="s">
        <v>1137</v>
      </c>
      <c r="P1380" s="52">
        <v>149</v>
      </c>
      <c r="Q1380" s="52">
        <v>20</v>
      </c>
      <c r="R1380" s="52" t="s">
        <v>1105</v>
      </c>
      <c r="S1380" s="49" t="s">
        <v>21334</v>
      </c>
      <c r="V1380" s="50" t="s">
        <v>14788</v>
      </c>
      <c r="W1380" s="50" t="s">
        <v>1105</v>
      </c>
      <c r="X1380" s="50" t="s">
        <v>14742</v>
      </c>
      <c r="Y1380" s="70" t="s">
        <v>17320</v>
      </c>
      <c r="Z1380" s="53">
        <v>63400</v>
      </c>
    </row>
    <row r="1381" spans="1:26" s="49" customFormat="1" x14ac:dyDescent="0.25">
      <c r="A1381" s="73">
        <v>600013731</v>
      </c>
      <c r="B1381" s="73">
        <f t="shared" si="63"/>
        <v>600013731</v>
      </c>
      <c r="C1381" s="73" t="s">
        <v>9892</v>
      </c>
      <c r="D1381" s="68">
        <v>1</v>
      </c>
      <c r="E1381" s="48">
        <f t="shared" si="64"/>
        <v>25549804</v>
      </c>
      <c r="F1381" s="57" t="s">
        <v>953</v>
      </c>
      <c r="G1381" s="57" t="s">
        <v>1104</v>
      </c>
      <c r="H1381" s="51">
        <v>425</v>
      </c>
      <c r="I1381" s="51" t="s">
        <v>17309</v>
      </c>
      <c r="J1381" s="69">
        <v>27.49</v>
      </c>
      <c r="K1381" s="69">
        <f t="shared" si="65"/>
        <v>11683.25</v>
      </c>
      <c r="L1381" s="90">
        <v>425</v>
      </c>
      <c r="M1381" s="51">
        <v>0</v>
      </c>
      <c r="N1381" s="62" t="s">
        <v>1138</v>
      </c>
      <c r="O1381" s="52" t="s">
        <v>1139</v>
      </c>
      <c r="P1381" s="52">
        <v>1165</v>
      </c>
      <c r="Q1381" s="52">
        <v>5</v>
      </c>
      <c r="R1381" s="52" t="s">
        <v>1105</v>
      </c>
      <c r="S1381" s="49" t="s">
        <v>21334</v>
      </c>
      <c r="V1381" s="50" t="s">
        <v>14788</v>
      </c>
      <c r="W1381" s="50" t="s">
        <v>1105</v>
      </c>
      <c r="X1381" s="50" t="s">
        <v>14742</v>
      </c>
      <c r="Y1381" s="70" t="s">
        <v>17320</v>
      </c>
      <c r="Z1381" s="53">
        <v>61800</v>
      </c>
    </row>
    <row r="1382" spans="1:26" s="49" customFormat="1" ht="30" x14ac:dyDescent="0.25">
      <c r="A1382" s="73">
        <v>600013740</v>
      </c>
      <c r="B1382" s="73">
        <f t="shared" si="63"/>
        <v>600013740</v>
      </c>
      <c r="C1382" s="73" t="s">
        <v>9893</v>
      </c>
      <c r="D1382" s="68">
        <v>1</v>
      </c>
      <c r="E1382" s="48">
        <f t="shared" si="64"/>
        <v>64329984</v>
      </c>
      <c r="F1382" s="57" t="s">
        <v>953</v>
      </c>
      <c r="G1382" s="57" t="s">
        <v>1104</v>
      </c>
      <c r="H1382" s="51">
        <v>725</v>
      </c>
      <c r="I1382" s="51" t="s">
        <v>17309</v>
      </c>
      <c r="J1382" s="69">
        <v>27.49</v>
      </c>
      <c r="K1382" s="69">
        <f t="shared" si="65"/>
        <v>19930.25</v>
      </c>
      <c r="L1382" s="90">
        <v>725</v>
      </c>
      <c r="M1382" s="51">
        <v>0</v>
      </c>
      <c r="N1382" s="62" t="s">
        <v>1140</v>
      </c>
      <c r="O1382" s="52" t="s">
        <v>1141</v>
      </c>
      <c r="P1382" s="52">
        <v>343</v>
      </c>
      <c r="Q1382" s="52">
        <v>63</v>
      </c>
      <c r="R1382" s="52" t="s">
        <v>1105</v>
      </c>
      <c r="S1382" s="49" t="s">
        <v>21334</v>
      </c>
      <c r="V1382" s="50" t="s">
        <v>14788</v>
      </c>
      <c r="W1382" s="50" t="s">
        <v>1105</v>
      </c>
      <c r="X1382" s="50" t="s">
        <v>14741</v>
      </c>
      <c r="Y1382" s="70" t="s">
        <v>17320</v>
      </c>
      <c r="Z1382" s="53">
        <v>60200</v>
      </c>
    </row>
    <row r="1383" spans="1:26" s="49" customFormat="1" x14ac:dyDescent="0.25">
      <c r="A1383" s="73">
        <v>600013758</v>
      </c>
      <c r="B1383" s="73">
        <f t="shared" si="63"/>
        <v>600013758</v>
      </c>
      <c r="C1383" s="73" t="s">
        <v>14813</v>
      </c>
      <c r="D1383" s="68">
        <v>1</v>
      </c>
      <c r="E1383" s="48">
        <f t="shared" si="64"/>
        <v>25314122</v>
      </c>
      <c r="F1383" s="57" t="s">
        <v>953</v>
      </c>
      <c r="G1383" s="57" t="s">
        <v>1104</v>
      </c>
      <c r="H1383" s="51">
        <v>0</v>
      </c>
      <c r="I1383" s="51" t="s">
        <v>17320</v>
      </c>
      <c r="J1383" s="69">
        <v>27.49</v>
      </c>
      <c r="K1383" s="69">
        <f t="shared" si="65"/>
        <v>0</v>
      </c>
      <c r="L1383" s="90">
        <v>0</v>
      </c>
      <c r="M1383" s="51"/>
      <c r="N1383" s="62" t="s">
        <v>14814</v>
      </c>
      <c r="O1383" s="52" t="s">
        <v>1295</v>
      </c>
      <c r="P1383" s="52">
        <v>269</v>
      </c>
      <c r="Q1383" s="52">
        <v>27</v>
      </c>
      <c r="R1383" s="52" t="s">
        <v>1105</v>
      </c>
      <c r="S1383" s="49" t="s">
        <v>21334</v>
      </c>
      <c r="V1383" s="50" t="s">
        <v>14788</v>
      </c>
      <c r="W1383" s="50" t="s">
        <v>1105</v>
      </c>
      <c r="X1383" s="50" t="s">
        <v>14742</v>
      </c>
      <c r="Y1383" s="70">
        <v>44326</v>
      </c>
      <c r="Z1383" s="53">
        <v>62500</v>
      </c>
    </row>
    <row r="1384" spans="1:26" s="49" customFormat="1" x14ac:dyDescent="0.25">
      <c r="A1384" s="73">
        <v>600013766</v>
      </c>
      <c r="B1384" s="73">
        <f t="shared" si="63"/>
        <v>600013766</v>
      </c>
      <c r="C1384" s="73" t="s">
        <v>9894</v>
      </c>
      <c r="D1384" s="68">
        <v>1</v>
      </c>
      <c r="E1384" s="48">
        <f t="shared" si="64"/>
        <v>60552255</v>
      </c>
      <c r="F1384" s="57" t="s">
        <v>953</v>
      </c>
      <c r="G1384" s="57" t="s">
        <v>1104</v>
      </c>
      <c r="H1384" s="51">
        <v>3075</v>
      </c>
      <c r="I1384" s="51" t="s">
        <v>17309</v>
      </c>
      <c r="J1384" s="69">
        <v>27.49</v>
      </c>
      <c r="K1384" s="69">
        <f t="shared" si="65"/>
        <v>84531.75</v>
      </c>
      <c r="L1384" s="90">
        <v>3075</v>
      </c>
      <c r="M1384" s="51">
        <v>0</v>
      </c>
      <c r="N1384" s="62" t="s">
        <v>1142</v>
      </c>
      <c r="O1384" s="52" t="s">
        <v>1143</v>
      </c>
      <c r="P1384" s="52">
        <v>1072</v>
      </c>
      <c r="Q1384" s="52">
        <v>106</v>
      </c>
      <c r="R1384" s="52" t="s">
        <v>1105</v>
      </c>
      <c r="S1384" s="49" t="s">
        <v>21333</v>
      </c>
      <c r="V1384" s="50" t="s">
        <v>14788</v>
      </c>
      <c r="W1384" s="50" t="s">
        <v>1105</v>
      </c>
      <c r="X1384" s="50" t="s">
        <v>14738</v>
      </c>
      <c r="Y1384" s="70" t="s">
        <v>17320</v>
      </c>
      <c r="Z1384" s="53">
        <v>61800</v>
      </c>
    </row>
    <row r="1385" spans="1:26" s="49" customFormat="1" x14ac:dyDescent="0.25">
      <c r="A1385" s="73">
        <v>600013774</v>
      </c>
      <c r="B1385" s="73">
        <f t="shared" si="63"/>
        <v>600013774</v>
      </c>
      <c r="C1385" s="73" t="s">
        <v>17657</v>
      </c>
      <c r="D1385" s="68">
        <v>1</v>
      </c>
      <c r="E1385" s="48">
        <f t="shared" si="64"/>
        <v>25347390</v>
      </c>
      <c r="F1385" s="57" t="s">
        <v>953</v>
      </c>
      <c r="G1385" s="57" t="s">
        <v>1104</v>
      </c>
      <c r="H1385" s="51">
        <v>225</v>
      </c>
      <c r="I1385" s="51" t="s">
        <v>17309</v>
      </c>
      <c r="J1385" s="69">
        <v>27.49</v>
      </c>
      <c r="K1385" s="69">
        <f t="shared" si="65"/>
        <v>6185.25</v>
      </c>
      <c r="L1385" s="90">
        <v>225</v>
      </c>
      <c r="M1385" s="51">
        <v>0</v>
      </c>
      <c r="N1385" s="62" t="s">
        <v>17658</v>
      </c>
      <c r="O1385" s="52" t="s">
        <v>17656</v>
      </c>
      <c r="P1385" s="52">
        <v>467</v>
      </c>
      <c r="Q1385" s="52">
        <v>65</v>
      </c>
      <c r="R1385" s="52" t="s">
        <v>1105</v>
      </c>
      <c r="S1385" s="49" t="s">
        <v>21334</v>
      </c>
      <c r="V1385" s="50" t="s">
        <v>14788</v>
      </c>
      <c r="W1385" s="50" t="s">
        <v>1105</v>
      </c>
      <c r="X1385" s="50" t="s">
        <v>14742</v>
      </c>
      <c r="Y1385" s="70" t="s">
        <v>17320</v>
      </c>
      <c r="Z1385" s="53">
        <v>61400</v>
      </c>
    </row>
    <row r="1386" spans="1:26" s="49" customFormat="1" ht="30" x14ac:dyDescent="0.25">
      <c r="A1386" s="73">
        <v>600013782</v>
      </c>
      <c r="B1386" s="73">
        <f t="shared" si="63"/>
        <v>600013782</v>
      </c>
      <c r="C1386" s="73" t="s">
        <v>9895</v>
      </c>
      <c r="D1386" s="68">
        <v>1</v>
      </c>
      <c r="E1386" s="48">
        <f t="shared" si="64"/>
        <v>380385</v>
      </c>
      <c r="F1386" s="57" t="s">
        <v>953</v>
      </c>
      <c r="G1386" s="57" t="s">
        <v>1104</v>
      </c>
      <c r="H1386" s="51">
        <v>1775</v>
      </c>
      <c r="I1386" s="51" t="s">
        <v>17309</v>
      </c>
      <c r="J1386" s="69">
        <v>27.49</v>
      </c>
      <c r="K1386" s="69">
        <f t="shared" si="65"/>
        <v>48794.75</v>
      </c>
      <c r="L1386" s="90">
        <v>1775</v>
      </c>
      <c r="M1386" s="51">
        <v>0</v>
      </c>
      <c r="N1386" s="62" t="s">
        <v>1144</v>
      </c>
      <c r="O1386" s="52" t="s">
        <v>1145</v>
      </c>
      <c r="P1386" s="52">
        <v>982</v>
      </c>
      <c r="Q1386" s="52">
        <v>23</v>
      </c>
      <c r="R1386" s="52" t="s">
        <v>1105</v>
      </c>
      <c r="S1386" s="49" t="s">
        <v>21333</v>
      </c>
      <c r="V1386" s="50" t="s">
        <v>14788</v>
      </c>
      <c r="W1386" s="50" t="s">
        <v>1105</v>
      </c>
      <c r="X1386" s="50" t="s">
        <v>14738</v>
      </c>
      <c r="Y1386" s="70" t="s">
        <v>17320</v>
      </c>
      <c r="Z1386" s="53">
        <v>62400</v>
      </c>
    </row>
    <row r="1387" spans="1:26" s="49" customFormat="1" ht="30" x14ac:dyDescent="0.25">
      <c r="A1387" s="73">
        <v>600013804</v>
      </c>
      <c r="B1387" s="73">
        <f t="shared" si="63"/>
        <v>600013804</v>
      </c>
      <c r="C1387" s="73" t="s">
        <v>9896</v>
      </c>
      <c r="D1387" s="68">
        <v>1</v>
      </c>
      <c r="E1387" s="48">
        <f t="shared" si="64"/>
        <v>559466</v>
      </c>
      <c r="F1387" s="57" t="s">
        <v>953</v>
      </c>
      <c r="G1387" s="57" t="s">
        <v>1104</v>
      </c>
      <c r="H1387" s="51">
        <v>925</v>
      </c>
      <c r="I1387" s="51" t="s">
        <v>17309</v>
      </c>
      <c r="J1387" s="69">
        <v>27.49</v>
      </c>
      <c r="K1387" s="69">
        <f t="shared" si="65"/>
        <v>25428.25</v>
      </c>
      <c r="L1387" s="90">
        <v>925</v>
      </c>
      <c r="M1387" s="51">
        <v>0</v>
      </c>
      <c r="N1387" s="62" t="s">
        <v>1146</v>
      </c>
      <c r="O1387" s="52" t="s">
        <v>1147</v>
      </c>
      <c r="P1387" s="52">
        <v>1855</v>
      </c>
      <c r="Q1387" s="52">
        <v>8</v>
      </c>
      <c r="R1387" s="52" t="s">
        <v>1105</v>
      </c>
      <c r="S1387" s="49" t="s">
        <v>21333</v>
      </c>
      <c r="V1387" s="50" t="s">
        <v>14788</v>
      </c>
      <c r="W1387" s="50" t="s">
        <v>1105</v>
      </c>
      <c r="X1387" s="50" t="s">
        <v>14738</v>
      </c>
      <c r="Y1387" s="70" t="s">
        <v>17320</v>
      </c>
      <c r="Z1387" s="53">
        <v>66251</v>
      </c>
    </row>
    <row r="1388" spans="1:26" s="49" customFormat="1" x14ac:dyDescent="0.25">
      <c r="A1388" s="73">
        <v>600013812</v>
      </c>
      <c r="B1388" s="73">
        <f t="shared" si="63"/>
        <v>600013812</v>
      </c>
      <c r="C1388" s="73" t="s">
        <v>9897</v>
      </c>
      <c r="D1388" s="68">
        <v>1</v>
      </c>
      <c r="E1388" s="48">
        <f t="shared" si="64"/>
        <v>567566</v>
      </c>
      <c r="F1388" s="57" t="s">
        <v>953</v>
      </c>
      <c r="G1388" s="57" t="s">
        <v>1104</v>
      </c>
      <c r="H1388" s="51">
        <v>350</v>
      </c>
      <c r="I1388" s="51" t="s">
        <v>17309</v>
      </c>
      <c r="J1388" s="69">
        <v>27.49</v>
      </c>
      <c r="K1388" s="69">
        <f t="shared" si="65"/>
        <v>9621.5</v>
      </c>
      <c r="L1388" s="90">
        <v>350</v>
      </c>
      <c r="M1388" s="51">
        <v>0</v>
      </c>
      <c r="N1388" s="62" t="s">
        <v>1148</v>
      </c>
      <c r="O1388" s="52" t="s">
        <v>1149</v>
      </c>
      <c r="P1388" s="52">
        <v>375</v>
      </c>
      <c r="Q1388" s="52">
        <v>3</v>
      </c>
      <c r="R1388" s="52" t="s">
        <v>1105</v>
      </c>
      <c r="S1388" s="49" t="s">
        <v>21333</v>
      </c>
      <c r="V1388" s="50" t="s">
        <v>14788</v>
      </c>
      <c r="W1388" s="50" t="s">
        <v>1105</v>
      </c>
      <c r="X1388" s="50" t="s">
        <v>14738</v>
      </c>
      <c r="Y1388" s="70" t="s">
        <v>17320</v>
      </c>
      <c r="Z1388" s="53">
        <v>63800</v>
      </c>
    </row>
    <row r="1389" spans="1:26" s="49" customFormat="1" x14ac:dyDescent="0.25">
      <c r="A1389" s="73">
        <v>600013839</v>
      </c>
      <c r="B1389" s="73">
        <f t="shared" si="63"/>
        <v>600013839</v>
      </c>
      <c r="C1389" s="73" t="s">
        <v>17659</v>
      </c>
      <c r="D1389" s="68">
        <v>1</v>
      </c>
      <c r="E1389" s="48">
        <f t="shared" si="64"/>
        <v>25312146</v>
      </c>
      <c r="F1389" s="57" t="s">
        <v>953</v>
      </c>
      <c r="G1389" s="57" t="s">
        <v>1104</v>
      </c>
      <c r="H1389" s="51">
        <v>475</v>
      </c>
      <c r="I1389" s="51" t="s">
        <v>17309</v>
      </c>
      <c r="J1389" s="69">
        <v>27.49</v>
      </c>
      <c r="K1389" s="69">
        <f t="shared" si="65"/>
        <v>13057.75</v>
      </c>
      <c r="L1389" s="90">
        <v>475</v>
      </c>
      <c r="M1389" s="51">
        <v>0</v>
      </c>
      <c r="N1389" s="62" t="s">
        <v>17660</v>
      </c>
      <c r="O1389" s="52" t="s">
        <v>1150</v>
      </c>
      <c r="P1389" s="52">
        <v>552</v>
      </c>
      <c r="Q1389" s="52">
        <v>59</v>
      </c>
      <c r="R1389" s="52" t="s">
        <v>1105</v>
      </c>
      <c r="S1389" s="49" t="s">
        <v>21334</v>
      </c>
      <c r="V1389" s="50" t="s">
        <v>14788</v>
      </c>
      <c r="W1389" s="50" t="s">
        <v>1105</v>
      </c>
      <c r="X1389" s="50" t="s">
        <v>14742</v>
      </c>
      <c r="Y1389" s="70" t="s">
        <v>17320</v>
      </c>
      <c r="Z1389" s="53">
        <v>60200</v>
      </c>
    </row>
    <row r="1390" spans="1:26" s="49" customFormat="1" ht="30" x14ac:dyDescent="0.25">
      <c r="A1390" s="73">
        <v>600013847</v>
      </c>
      <c r="B1390" s="73">
        <f t="shared" si="63"/>
        <v>600013847</v>
      </c>
      <c r="C1390" s="73" t="s">
        <v>9898</v>
      </c>
      <c r="D1390" s="68">
        <v>1</v>
      </c>
      <c r="E1390" s="48">
        <f t="shared" si="64"/>
        <v>173843</v>
      </c>
      <c r="F1390" s="57" t="s">
        <v>953</v>
      </c>
      <c r="G1390" s="57" t="s">
        <v>1104</v>
      </c>
      <c r="H1390" s="51">
        <v>1100</v>
      </c>
      <c r="I1390" s="51" t="s">
        <v>17309</v>
      </c>
      <c r="J1390" s="69">
        <v>27.49</v>
      </c>
      <c r="K1390" s="69">
        <f t="shared" si="65"/>
        <v>30239</v>
      </c>
      <c r="L1390" s="90">
        <v>1100</v>
      </c>
      <c r="M1390" s="51">
        <v>0</v>
      </c>
      <c r="N1390" s="62" t="s">
        <v>1151</v>
      </c>
      <c r="O1390" s="52" t="s">
        <v>1152</v>
      </c>
      <c r="P1390" s="52">
        <v>636</v>
      </c>
      <c r="Q1390" s="52" t="s">
        <v>78</v>
      </c>
      <c r="R1390" s="52" t="s">
        <v>1105</v>
      </c>
      <c r="S1390" s="49" t="s">
        <v>21333</v>
      </c>
      <c r="V1390" s="50" t="s">
        <v>14788</v>
      </c>
      <c r="W1390" s="50" t="s">
        <v>1105</v>
      </c>
      <c r="X1390" s="50" t="s">
        <v>14738</v>
      </c>
      <c r="Y1390" s="70" t="s">
        <v>17320</v>
      </c>
      <c r="Z1390" s="53">
        <v>64200</v>
      </c>
    </row>
    <row r="1391" spans="1:26" s="49" customFormat="1" ht="30" x14ac:dyDescent="0.25">
      <c r="A1391" s="73">
        <v>600013855</v>
      </c>
      <c r="B1391" s="73">
        <f t="shared" si="63"/>
        <v>600013855</v>
      </c>
      <c r="C1391" s="73" t="s">
        <v>9899</v>
      </c>
      <c r="D1391" s="68">
        <v>1</v>
      </c>
      <c r="E1391" s="48">
        <f t="shared" si="64"/>
        <v>380431</v>
      </c>
      <c r="F1391" s="57" t="s">
        <v>953</v>
      </c>
      <c r="G1391" s="57" t="s">
        <v>1104</v>
      </c>
      <c r="H1391" s="51">
        <v>975</v>
      </c>
      <c r="I1391" s="51" t="s">
        <v>17309</v>
      </c>
      <c r="J1391" s="69">
        <v>27.49</v>
      </c>
      <c r="K1391" s="69">
        <f t="shared" si="65"/>
        <v>26802.75</v>
      </c>
      <c r="L1391" s="90">
        <v>975</v>
      </c>
      <c r="M1391" s="51">
        <v>0</v>
      </c>
      <c r="N1391" s="62" t="s">
        <v>1153</v>
      </c>
      <c r="O1391" s="52" t="s">
        <v>1154</v>
      </c>
      <c r="P1391" s="52">
        <v>2482</v>
      </c>
      <c r="Q1391" s="52">
        <v>113</v>
      </c>
      <c r="R1391" s="52" t="s">
        <v>1105</v>
      </c>
      <c r="S1391" s="49" t="s">
        <v>21333</v>
      </c>
      <c r="V1391" s="50" t="s">
        <v>14788</v>
      </c>
      <c r="W1391" s="50" t="s">
        <v>1105</v>
      </c>
      <c r="X1391" s="50" t="s">
        <v>14738</v>
      </c>
      <c r="Y1391" s="70" t="s">
        <v>17320</v>
      </c>
      <c r="Z1391" s="53">
        <v>62800</v>
      </c>
    </row>
    <row r="1392" spans="1:26" s="49" customFormat="1" x14ac:dyDescent="0.25">
      <c r="A1392" s="73">
        <v>600013863</v>
      </c>
      <c r="B1392" s="73">
        <f t="shared" si="63"/>
        <v>600013863</v>
      </c>
      <c r="C1392" s="73" t="s">
        <v>9900</v>
      </c>
      <c r="D1392" s="68">
        <v>1</v>
      </c>
      <c r="E1392" s="48">
        <f t="shared" si="64"/>
        <v>60555211</v>
      </c>
      <c r="F1392" s="57" t="s">
        <v>953</v>
      </c>
      <c r="G1392" s="57" t="s">
        <v>1104</v>
      </c>
      <c r="H1392" s="51">
        <v>825</v>
      </c>
      <c r="I1392" s="51" t="s">
        <v>17309</v>
      </c>
      <c r="J1392" s="69">
        <v>27.49</v>
      </c>
      <c r="K1392" s="69">
        <f t="shared" si="65"/>
        <v>22679.25</v>
      </c>
      <c r="L1392" s="90">
        <v>825</v>
      </c>
      <c r="M1392" s="51">
        <v>0</v>
      </c>
      <c r="N1392" s="62" t="s">
        <v>1155</v>
      </c>
      <c r="O1392" s="52" t="s">
        <v>1156</v>
      </c>
      <c r="P1392" s="52">
        <v>1143</v>
      </c>
      <c r="Q1392" s="52">
        <v>2</v>
      </c>
      <c r="R1392" s="52" t="s">
        <v>1105</v>
      </c>
      <c r="S1392" s="49" t="s">
        <v>21333</v>
      </c>
      <c r="V1392" s="50" t="s">
        <v>14788</v>
      </c>
      <c r="W1392" s="50" t="s">
        <v>1105</v>
      </c>
      <c r="X1392" s="50" t="s">
        <v>14738</v>
      </c>
      <c r="Y1392" s="70" t="s">
        <v>17320</v>
      </c>
      <c r="Z1392" s="53">
        <v>63500</v>
      </c>
    </row>
    <row r="1393" spans="1:26" s="49" customFormat="1" x14ac:dyDescent="0.25">
      <c r="A1393" s="73">
        <v>600013880</v>
      </c>
      <c r="B1393" s="73">
        <f t="shared" si="63"/>
        <v>600013880</v>
      </c>
      <c r="C1393" s="73" t="s">
        <v>9901</v>
      </c>
      <c r="D1393" s="68">
        <v>1</v>
      </c>
      <c r="E1393" s="48">
        <f t="shared" si="64"/>
        <v>25322192</v>
      </c>
      <c r="F1393" s="57" t="s">
        <v>953</v>
      </c>
      <c r="G1393" s="57" t="s">
        <v>1104</v>
      </c>
      <c r="H1393" s="51">
        <v>350</v>
      </c>
      <c r="I1393" s="51" t="s">
        <v>17309</v>
      </c>
      <c r="J1393" s="69">
        <v>27.49</v>
      </c>
      <c r="K1393" s="69">
        <f t="shared" si="65"/>
        <v>9621.5</v>
      </c>
      <c r="L1393" s="90">
        <v>350</v>
      </c>
      <c r="M1393" s="51">
        <v>0</v>
      </c>
      <c r="N1393" s="62" t="s">
        <v>1157</v>
      </c>
      <c r="O1393" s="52" t="s">
        <v>1158</v>
      </c>
      <c r="P1393" s="52">
        <v>381</v>
      </c>
      <c r="Q1393" s="52">
        <v>9</v>
      </c>
      <c r="R1393" s="52" t="s">
        <v>1105</v>
      </c>
      <c r="S1393" s="49" t="s">
        <v>21334</v>
      </c>
      <c r="V1393" s="50" t="s">
        <v>14788</v>
      </c>
      <c r="W1393" s="50" t="s">
        <v>1105</v>
      </c>
      <c r="X1393" s="50" t="s">
        <v>14742</v>
      </c>
      <c r="Y1393" s="70" t="s">
        <v>17320</v>
      </c>
      <c r="Z1393" s="53">
        <v>62500</v>
      </c>
    </row>
    <row r="1394" spans="1:26" s="49" customFormat="1" ht="30" x14ac:dyDescent="0.25">
      <c r="A1394" s="73">
        <v>600013898</v>
      </c>
      <c r="B1394" s="73">
        <f t="shared" si="63"/>
        <v>600013898</v>
      </c>
      <c r="C1394" s="73" t="s">
        <v>9902</v>
      </c>
      <c r="D1394" s="68">
        <v>1</v>
      </c>
      <c r="E1394" s="48">
        <f t="shared" si="64"/>
        <v>25546210</v>
      </c>
      <c r="F1394" s="57" t="s">
        <v>953</v>
      </c>
      <c r="G1394" s="57" t="s">
        <v>1104</v>
      </c>
      <c r="H1394" s="51">
        <v>1050</v>
      </c>
      <c r="I1394" s="51" t="s">
        <v>17309</v>
      </c>
      <c r="J1394" s="69">
        <v>27.49</v>
      </c>
      <c r="K1394" s="69">
        <f t="shared" si="65"/>
        <v>28864.5</v>
      </c>
      <c r="L1394" s="90">
        <v>1050</v>
      </c>
      <c r="M1394" s="51">
        <v>0</v>
      </c>
      <c r="N1394" s="62" t="s">
        <v>1159</v>
      </c>
      <c r="O1394" s="52" t="s">
        <v>1160</v>
      </c>
      <c r="P1394" s="52">
        <v>1</v>
      </c>
      <c r="Q1394" s="52">
        <v>4</v>
      </c>
      <c r="R1394" s="52" t="s">
        <v>1105</v>
      </c>
      <c r="S1394" s="49" t="s">
        <v>21334</v>
      </c>
      <c r="V1394" s="50" t="s">
        <v>14788</v>
      </c>
      <c r="W1394" s="50" t="s">
        <v>1105</v>
      </c>
      <c r="X1394" s="50" t="s">
        <v>14742</v>
      </c>
      <c r="Y1394" s="70" t="s">
        <v>17320</v>
      </c>
      <c r="Z1394" s="53">
        <v>60300</v>
      </c>
    </row>
    <row r="1395" spans="1:26" s="49" customFormat="1" x14ac:dyDescent="0.25">
      <c r="A1395" s="73">
        <v>600013910</v>
      </c>
      <c r="B1395" s="73">
        <f t="shared" si="63"/>
        <v>600013910</v>
      </c>
      <c r="C1395" s="73" t="s">
        <v>9903</v>
      </c>
      <c r="D1395" s="68">
        <v>1</v>
      </c>
      <c r="E1395" s="48">
        <f t="shared" si="64"/>
        <v>226467</v>
      </c>
      <c r="F1395" s="57" t="s">
        <v>953</v>
      </c>
      <c r="G1395" s="57" t="s">
        <v>1104</v>
      </c>
      <c r="H1395" s="51">
        <v>700</v>
      </c>
      <c r="I1395" s="51" t="s">
        <v>17309</v>
      </c>
      <c r="J1395" s="69">
        <v>27.49</v>
      </c>
      <c r="K1395" s="69">
        <f t="shared" si="65"/>
        <v>19243</v>
      </c>
      <c r="L1395" s="90">
        <v>700</v>
      </c>
      <c r="M1395" s="51">
        <v>0</v>
      </c>
      <c r="N1395" s="62" t="s">
        <v>1161</v>
      </c>
      <c r="O1395" s="52" t="s">
        <v>1162</v>
      </c>
      <c r="P1395" s="52">
        <v>364</v>
      </c>
      <c r="Q1395" s="52">
        <v>110</v>
      </c>
      <c r="R1395" s="52" t="s">
        <v>1105</v>
      </c>
      <c r="S1395" s="49" t="s">
        <v>21333</v>
      </c>
      <c r="V1395" s="50" t="s">
        <v>14788</v>
      </c>
      <c r="W1395" s="50" t="s">
        <v>1105</v>
      </c>
      <c r="X1395" s="50" t="s">
        <v>14738</v>
      </c>
      <c r="Y1395" s="70" t="s">
        <v>17320</v>
      </c>
      <c r="Z1395" s="53">
        <v>62700</v>
      </c>
    </row>
    <row r="1396" spans="1:26" s="49" customFormat="1" ht="30" x14ac:dyDescent="0.25">
      <c r="A1396" s="73">
        <v>600013928</v>
      </c>
      <c r="B1396" s="73">
        <f t="shared" si="63"/>
        <v>600013928</v>
      </c>
      <c r="C1396" s="73" t="s">
        <v>9904</v>
      </c>
      <c r="D1396" s="68">
        <v>1</v>
      </c>
      <c r="E1396" s="48">
        <f t="shared" si="64"/>
        <v>62157264</v>
      </c>
      <c r="F1396" s="57" t="s">
        <v>953</v>
      </c>
      <c r="G1396" s="57" t="s">
        <v>1104</v>
      </c>
      <c r="H1396" s="51">
        <v>750</v>
      </c>
      <c r="I1396" s="51" t="s">
        <v>17309</v>
      </c>
      <c r="J1396" s="69">
        <v>27.49</v>
      </c>
      <c r="K1396" s="69">
        <f t="shared" si="65"/>
        <v>20617.5</v>
      </c>
      <c r="L1396" s="90">
        <v>750</v>
      </c>
      <c r="M1396" s="51">
        <v>0</v>
      </c>
      <c r="N1396" s="62" t="s">
        <v>1163</v>
      </c>
      <c r="O1396" s="52" t="s">
        <v>1164</v>
      </c>
      <c r="P1396" s="52">
        <v>1364</v>
      </c>
      <c r="Q1396" s="52">
        <v>65</v>
      </c>
      <c r="R1396" s="52" t="s">
        <v>1105</v>
      </c>
      <c r="S1396" s="49" t="s">
        <v>21333</v>
      </c>
      <c r="V1396" s="50" t="s">
        <v>14788</v>
      </c>
      <c r="W1396" s="50" t="s">
        <v>1105</v>
      </c>
      <c r="X1396" s="50" t="s">
        <v>14738</v>
      </c>
      <c r="Y1396" s="70" t="s">
        <v>17320</v>
      </c>
      <c r="Z1396" s="53">
        <v>61400</v>
      </c>
    </row>
    <row r="1397" spans="1:26" s="49" customFormat="1" ht="30" x14ac:dyDescent="0.25">
      <c r="A1397" s="73">
        <v>600013936</v>
      </c>
      <c r="B1397" s="73">
        <f t="shared" si="63"/>
        <v>600013936</v>
      </c>
      <c r="C1397" s="73" t="s">
        <v>9905</v>
      </c>
      <c r="D1397" s="68">
        <v>1</v>
      </c>
      <c r="E1397" s="48">
        <f t="shared" si="64"/>
        <v>559415</v>
      </c>
      <c r="F1397" s="57" t="s">
        <v>953</v>
      </c>
      <c r="G1397" s="57" t="s">
        <v>1104</v>
      </c>
      <c r="H1397" s="51">
        <v>1675</v>
      </c>
      <c r="I1397" s="51" t="s">
        <v>17309</v>
      </c>
      <c r="J1397" s="69">
        <v>27.49</v>
      </c>
      <c r="K1397" s="69">
        <f t="shared" si="65"/>
        <v>46045.75</v>
      </c>
      <c r="L1397" s="90">
        <v>1675</v>
      </c>
      <c r="M1397" s="51">
        <v>0</v>
      </c>
      <c r="N1397" s="62" t="s">
        <v>1165</v>
      </c>
      <c r="O1397" s="52" t="s">
        <v>584</v>
      </c>
      <c r="P1397" s="52">
        <v>366</v>
      </c>
      <c r="Q1397" s="52">
        <v>1</v>
      </c>
      <c r="R1397" s="52" t="s">
        <v>1105</v>
      </c>
      <c r="S1397" s="49" t="s">
        <v>21333</v>
      </c>
      <c r="V1397" s="50" t="s">
        <v>14788</v>
      </c>
      <c r="W1397" s="50" t="s">
        <v>1105</v>
      </c>
      <c r="X1397" s="50" t="s">
        <v>14738</v>
      </c>
      <c r="Y1397" s="70" t="s">
        <v>17320</v>
      </c>
      <c r="Z1397" s="53">
        <v>60200</v>
      </c>
    </row>
    <row r="1398" spans="1:26" s="49" customFormat="1" ht="30" x14ac:dyDescent="0.25">
      <c r="A1398" s="73">
        <v>600013944</v>
      </c>
      <c r="B1398" s="73">
        <f t="shared" si="63"/>
        <v>600013944</v>
      </c>
      <c r="C1398" s="73" t="s">
        <v>9906</v>
      </c>
      <c r="D1398" s="68">
        <v>1</v>
      </c>
      <c r="E1398" s="48">
        <f t="shared" si="64"/>
        <v>566756</v>
      </c>
      <c r="F1398" s="57" t="s">
        <v>953</v>
      </c>
      <c r="G1398" s="57" t="s">
        <v>1104</v>
      </c>
      <c r="H1398" s="51">
        <v>1125</v>
      </c>
      <c r="I1398" s="51" t="s">
        <v>17309</v>
      </c>
      <c r="J1398" s="69">
        <v>27.49</v>
      </c>
      <c r="K1398" s="69">
        <f t="shared" si="65"/>
        <v>30926.25</v>
      </c>
      <c r="L1398" s="90">
        <v>1125</v>
      </c>
      <c r="M1398" s="51">
        <v>0</v>
      </c>
      <c r="N1398" s="62" t="s">
        <v>1166</v>
      </c>
      <c r="O1398" s="52" t="s">
        <v>478</v>
      </c>
      <c r="P1398" s="52">
        <v>537</v>
      </c>
      <c r="Q1398" s="52">
        <v>10</v>
      </c>
      <c r="R1398" s="52" t="s">
        <v>1105</v>
      </c>
      <c r="S1398" s="49" t="s">
        <v>21333</v>
      </c>
      <c r="V1398" s="50" t="s">
        <v>14788</v>
      </c>
      <c r="W1398" s="50" t="s">
        <v>1105</v>
      </c>
      <c r="X1398" s="50" t="s">
        <v>14738</v>
      </c>
      <c r="Y1398" s="70" t="s">
        <v>17320</v>
      </c>
      <c r="Z1398" s="53">
        <v>60200</v>
      </c>
    </row>
    <row r="1399" spans="1:26" s="49" customFormat="1" x14ac:dyDescent="0.25">
      <c r="A1399" s="73">
        <v>600013952</v>
      </c>
      <c r="B1399" s="73">
        <f t="shared" si="63"/>
        <v>600013952</v>
      </c>
      <c r="C1399" s="73" t="s">
        <v>17661</v>
      </c>
      <c r="D1399" s="68">
        <v>1</v>
      </c>
      <c r="E1399" s="48">
        <f t="shared" si="64"/>
        <v>25341901</v>
      </c>
      <c r="F1399" s="57" t="s">
        <v>953</v>
      </c>
      <c r="G1399" s="57" t="s">
        <v>1104</v>
      </c>
      <c r="H1399" s="51">
        <v>125</v>
      </c>
      <c r="I1399" s="51" t="s">
        <v>17309</v>
      </c>
      <c r="J1399" s="69">
        <v>27.49</v>
      </c>
      <c r="K1399" s="69">
        <f t="shared" si="65"/>
        <v>3436.25</v>
      </c>
      <c r="L1399" s="90">
        <v>125</v>
      </c>
      <c r="M1399" s="51">
        <v>0</v>
      </c>
      <c r="N1399" s="62" t="s">
        <v>17662</v>
      </c>
      <c r="O1399" s="52" t="s">
        <v>1167</v>
      </c>
      <c r="P1399" s="52">
        <v>300</v>
      </c>
      <c r="Q1399" s="52">
        <v>1</v>
      </c>
      <c r="R1399" s="52" t="s">
        <v>1105</v>
      </c>
      <c r="S1399" s="49" t="s">
        <v>21334</v>
      </c>
      <c r="V1399" s="50" t="s">
        <v>14788</v>
      </c>
      <c r="W1399" s="50" t="s">
        <v>1105</v>
      </c>
      <c r="X1399" s="50" t="s">
        <v>14742</v>
      </c>
      <c r="Y1399" s="70" t="s">
        <v>17320</v>
      </c>
      <c r="Z1399" s="53">
        <v>61500</v>
      </c>
    </row>
    <row r="1400" spans="1:26" s="49" customFormat="1" ht="30" x14ac:dyDescent="0.25">
      <c r="A1400" s="73">
        <v>600013961</v>
      </c>
      <c r="B1400" s="73">
        <f t="shared" si="63"/>
        <v>600013961</v>
      </c>
      <c r="C1400" s="73" t="s">
        <v>9907</v>
      </c>
      <c r="D1400" s="68">
        <v>1</v>
      </c>
      <c r="E1400" s="48">
        <f t="shared" si="64"/>
        <v>25327747</v>
      </c>
      <c r="F1400" s="57" t="s">
        <v>953</v>
      </c>
      <c r="G1400" s="57" t="s">
        <v>1104</v>
      </c>
      <c r="H1400" s="51">
        <v>625</v>
      </c>
      <c r="I1400" s="51" t="s">
        <v>17309</v>
      </c>
      <c r="J1400" s="69">
        <v>27.49</v>
      </c>
      <c r="K1400" s="69">
        <f t="shared" si="65"/>
        <v>17181.25</v>
      </c>
      <c r="L1400" s="90">
        <v>625</v>
      </c>
      <c r="M1400" s="51">
        <v>0</v>
      </c>
      <c r="N1400" s="62" t="s">
        <v>1168</v>
      </c>
      <c r="O1400" s="52" t="s">
        <v>1160</v>
      </c>
      <c r="P1400" s="52">
        <v>1</v>
      </c>
      <c r="Q1400" s="52">
        <v>3</v>
      </c>
      <c r="R1400" s="52" t="s">
        <v>1105</v>
      </c>
      <c r="S1400" s="49" t="s">
        <v>21334</v>
      </c>
      <c r="V1400" s="50" t="s">
        <v>14788</v>
      </c>
      <c r="W1400" s="50" t="s">
        <v>1105</v>
      </c>
      <c r="X1400" s="50" t="s">
        <v>14742</v>
      </c>
      <c r="Y1400" s="70" t="s">
        <v>17320</v>
      </c>
      <c r="Z1400" s="53">
        <v>61600</v>
      </c>
    </row>
    <row r="1401" spans="1:26" s="49" customFormat="1" ht="30" x14ac:dyDescent="0.25">
      <c r="A1401" s="73">
        <v>600013979</v>
      </c>
      <c r="B1401" s="73">
        <f t="shared" si="63"/>
        <v>600013979</v>
      </c>
      <c r="C1401" s="73" t="s">
        <v>9908</v>
      </c>
      <c r="D1401" s="68">
        <v>1</v>
      </c>
      <c r="E1401" s="48">
        <f t="shared" si="64"/>
        <v>60729937</v>
      </c>
      <c r="F1401" s="57" t="s">
        <v>953</v>
      </c>
      <c r="G1401" s="57" t="s">
        <v>1104</v>
      </c>
      <c r="H1401" s="51">
        <v>950</v>
      </c>
      <c r="I1401" s="51" t="s">
        <v>17309</v>
      </c>
      <c r="J1401" s="69">
        <v>27.49</v>
      </c>
      <c r="K1401" s="69">
        <f t="shared" si="65"/>
        <v>26115.5</v>
      </c>
      <c r="L1401" s="90">
        <v>950</v>
      </c>
      <c r="M1401" s="51">
        <v>0</v>
      </c>
      <c r="N1401" s="62" t="s">
        <v>1169</v>
      </c>
      <c r="O1401" s="52" t="s">
        <v>1150</v>
      </c>
      <c r="P1401" s="52">
        <v>552</v>
      </c>
      <c r="Q1401" s="52">
        <v>59</v>
      </c>
      <c r="R1401" s="52" t="s">
        <v>1105</v>
      </c>
      <c r="S1401" s="49" t="s">
        <v>21334</v>
      </c>
      <c r="V1401" s="50" t="s">
        <v>14788</v>
      </c>
      <c r="W1401" s="50" t="s">
        <v>1105</v>
      </c>
      <c r="X1401" s="50" t="s">
        <v>14742</v>
      </c>
      <c r="Y1401" s="70" t="s">
        <v>17320</v>
      </c>
      <c r="Z1401" s="53">
        <v>60200</v>
      </c>
    </row>
    <row r="1402" spans="1:26" s="49" customFormat="1" x14ac:dyDescent="0.25">
      <c r="A1402" s="73">
        <v>691012890</v>
      </c>
      <c r="B1402" s="73">
        <f t="shared" si="63"/>
        <v>691012890</v>
      </c>
      <c r="C1402" s="73" t="s">
        <v>9909</v>
      </c>
      <c r="D1402" s="68">
        <v>1</v>
      </c>
      <c r="E1402" s="48">
        <f t="shared" si="64"/>
        <v>7699603</v>
      </c>
      <c r="F1402" s="57" t="s">
        <v>953</v>
      </c>
      <c r="G1402" s="57" t="s">
        <v>1104</v>
      </c>
      <c r="H1402" s="51">
        <v>50</v>
      </c>
      <c r="I1402" s="51" t="s">
        <v>17309</v>
      </c>
      <c r="J1402" s="69">
        <v>27.49</v>
      </c>
      <c r="K1402" s="69">
        <f t="shared" si="65"/>
        <v>1374.5</v>
      </c>
      <c r="L1402" s="90">
        <v>50</v>
      </c>
      <c r="M1402" s="51">
        <v>0</v>
      </c>
      <c r="N1402" s="62" t="s">
        <v>1170</v>
      </c>
      <c r="O1402" s="52" t="s">
        <v>1171</v>
      </c>
      <c r="P1402" s="52">
        <v>866</v>
      </c>
      <c r="Q1402" s="52" t="s">
        <v>1172</v>
      </c>
      <c r="R1402" s="52" t="s">
        <v>1105</v>
      </c>
      <c r="S1402" s="49" t="s">
        <v>21334</v>
      </c>
      <c r="V1402" s="50" t="s">
        <v>14788</v>
      </c>
      <c r="W1402" s="50" t="s">
        <v>1105</v>
      </c>
      <c r="X1402" s="50" t="s">
        <v>14742</v>
      </c>
      <c r="Y1402" s="70" t="s">
        <v>17320</v>
      </c>
      <c r="Z1402" s="53">
        <v>64300</v>
      </c>
    </row>
    <row r="1403" spans="1:26" s="49" customFormat="1" x14ac:dyDescent="0.25">
      <c r="A1403" s="73">
        <v>600107671</v>
      </c>
      <c r="B1403" s="73">
        <f t="shared" si="63"/>
        <v>600107671</v>
      </c>
      <c r="C1403" s="73" t="s">
        <v>9952</v>
      </c>
      <c r="D1403" s="68">
        <v>1</v>
      </c>
      <c r="E1403" s="48">
        <f t="shared" si="64"/>
        <v>70994161</v>
      </c>
      <c r="F1403" s="57" t="s">
        <v>953</v>
      </c>
      <c r="G1403" s="57" t="s">
        <v>1104</v>
      </c>
      <c r="H1403" s="51">
        <v>25</v>
      </c>
      <c r="I1403" s="51" t="s">
        <v>17309</v>
      </c>
      <c r="J1403" s="69">
        <v>27.49</v>
      </c>
      <c r="K1403" s="69">
        <f t="shared" si="65"/>
        <v>687.25</v>
      </c>
      <c r="L1403" s="90">
        <v>25</v>
      </c>
      <c r="M1403" s="51">
        <v>0</v>
      </c>
      <c r="N1403" s="62" t="s">
        <v>1254</v>
      </c>
      <c r="O1403" s="52" t="s">
        <v>1255</v>
      </c>
      <c r="P1403" s="52">
        <v>53</v>
      </c>
      <c r="Q1403" s="52">
        <v>1</v>
      </c>
      <c r="R1403" s="52" t="s">
        <v>1105</v>
      </c>
      <c r="S1403" s="49" t="s">
        <v>21333</v>
      </c>
      <c r="V1403" s="50" t="s">
        <v>14798</v>
      </c>
      <c r="W1403" s="50" t="s">
        <v>1105</v>
      </c>
      <c r="X1403" s="50" t="s">
        <v>14740</v>
      </c>
      <c r="Y1403" s="70" t="s">
        <v>17320</v>
      </c>
      <c r="Z1403" s="53">
        <v>63800</v>
      </c>
    </row>
    <row r="1404" spans="1:26" s="49" customFormat="1" x14ac:dyDescent="0.25">
      <c r="A1404" s="73">
        <v>600000729</v>
      </c>
      <c r="B1404" s="73">
        <f t="shared" si="63"/>
        <v>600000729</v>
      </c>
      <c r="C1404" s="73" t="s">
        <v>9910</v>
      </c>
      <c r="D1404" s="68">
        <v>1</v>
      </c>
      <c r="E1404" s="48">
        <f t="shared" si="64"/>
        <v>25338790</v>
      </c>
      <c r="F1404" s="57" t="s">
        <v>953</v>
      </c>
      <c r="G1404" s="57" t="s">
        <v>1104</v>
      </c>
      <c r="H1404" s="51">
        <v>125</v>
      </c>
      <c r="I1404" s="51" t="s">
        <v>17309</v>
      </c>
      <c r="J1404" s="69">
        <v>27.49</v>
      </c>
      <c r="K1404" s="69">
        <f t="shared" si="65"/>
        <v>3436.25</v>
      </c>
      <c r="L1404" s="90">
        <v>125</v>
      </c>
      <c r="M1404" s="51">
        <v>0</v>
      </c>
      <c r="N1404" s="62" t="s">
        <v>1173</v>
      </c>
      <c r="O1404" s="52" t="s">
        <v>1174</v>
      </c>
      <c r="P1404" s="52">
        <v>432</v>
      </c>
      <c r="Q1404" s="52">
        <v>14</v>
      </c>
      <c r="R1404" s="52" t="s">
        <v>1105</v>
      </c>
      <c r="S1404" s="49" t="s">
        <v>21334</v>
      </c>
      <c r="V1404" s="50" t="s">
        <v>14788</v>
      </c>
      <c r="W1404" s="50" t="s">
        <v>1105</v>
      </c>
      <c r="X1404" s="50" t="s">
        <v>14742</v>
      </c>
      <c r="Y1404" s="70" t="s">
        <v>17320</v>
      </c>
      <c r="Z1404" s="53">
        <v>63800</v>
      </c>
    </row>
    <row r="1405" spans="1:26" s="49" customFormat="1" x14ac:dyDescent="0.25">
      <c r="A1405" s="73">
        <v>600000737</v>
      </c>
      <c r="B1405" s="73">
        <f t="shared" si="63"/>
        <v>600000737</v>
      </c>
      <c r="C1405" s="73" t="s">
        <v>9911</v>
      </c>
      <c r="D1405" s="68">
        <v>1</v>
      </c>
      <c r="E1405" s="48">
        <f t="shared" si="64"/>
        <v>25331787</v>
      </c>
      <c r="F1405" s="57" t="s">
        <v>953</v>
      </c>
      <c r="G1405" s="57" t="s">
        <v>1104</v>
      </c>
      <c r="H1405" s="51">
        <v>25</v>
      </c>
      <c r="I1405" s="51" t="s">
        <v>17309</v>
      </c>
      <c r="J1405" s="69">
        <v>27.49</v>
      </c>
      <c r="K1405" s="69">
        <f t="shared" si="65"/>
        <v>687.25</v>
      </c>
      <c r="L1405" s="90">
        <v>25</v>
      </c>
      <c r="M1405" s="51">
        <v>0</v>
      </c>
      <c r="N1405" s="62" t="s">
        <v>1175</v>
      </c>
      <c r="O1405" s="52" t="s">
        <v>416</v>
      </c>
      <c r="P1405" s="52">
        <v>233</v>
      </c>
      <c r="Q1405" s="52">
        <v>29</v>
      </c>
      <c r="R1405" s="52" t="s">
        <v>1105</v>
      </c>
      <c r="S1405" s="49" t="s">
        <v>21334</v>
      </c>
      <c r="V1405" s="50" t="s">
        <v>14788</v>
      </c>
      <c r="W1405" s="50" t="s">
        <v>1105</v>
      </c>
      <c r="X1405" s="50" t="s">
        <v>14742</v>
      </c>
      <c r="Y1405" s="70" t="s">
        <v>17320</v>
      </c>
      <c r="Z1405" s="53">
        <v>60200</v>
      </c>
    </row>
    <row r="1406" spans="1:26" s="49" customFormat="1" x14ac:dyDescent="0.25">
      <c r="A1406" s="73">
        <v>600001504</v>
      </c>
      <c r="B1406" s="73">
        <f t="shared" si="63"/>
        <v>600001504</v>
      </c>
      <c r="C1406" s="73" t="s">
        <v>9912</v>
      </c>
      <c r="D1406" s="68">
        <v>1</v>
      </c>
      <c r="E1406" s="48">
        <f t="shared" si="64"/>
        <v>25324233</v>
      </c>
      <c r="F1406" s="57" t="s">
        <v>953</v>
      </c>
      <c r="G1406" s="57" t="s">
        <v>1104</v>
      </c>
      <c r="H1406" s="51">
        <v>0</v>
      </c>
      <c r="I1406" s="51" t="s">
        <v>17320</v>
      </c>
      <c r="J1406" s="69">
        <v>27.49</v>
      </c>
      <c r="K1406" s="69">
        <f t="shared" si="65"/>
        <v>0</v>
      </c>
      <c r="L1406" s="90">
        <v>0</v>
      </c>
      <c r="M1406" s="51"/>
      <c r="N1406" s="62" t="s">
        <v>1176</v>
      </c>
      <c r="O1406" s="52" t="s">
        <v>1177</v>
      </c>
      <c r="P1406" s="52">
        <v>577</v>
      </c>
      <c r="Q1406" s="52">
        <v>2</v>
      </c>
      <c r="R1406" s="52" t="s">
        <v>1105</v>
      </c>
      <c r="S1406" s="49" t="s">
        <v>21334</v>
      </c>
      <c r="V1406" s="50" t="s">
        <v>14788</v>
      </c>
      <c r="W1406" s="50" t="s">
        <v>1105</v>
      </c>
      <c r="X1406" s="50" t="s">
        <v>14742</v>
      </c>
      <c r="Y1406" s="70">
        <v>44333</v>
      </c>
      <c r="Z1406" s="53">
        <v>61300</v>
      </c>
    </row>
    <row r="1407" spans="1:26" s="49" customFormat="1" x14ac:dyDescent="0.25">
      <c r="A1407" s="73">
        <v>600001512</v>
      </c>
      <c r="B1407" s="73">
        <f t="shared" si="63"/>
        <v>600001512</v>
      </c>
      <c r="C1407" s="73" t="s">
        <v>9913</v>
      </c>
      <c r="D1407" s="68">
        <v>1</v>
      </c>
      <c r="E1407" s="48">
        <f t="shared" si="64"/>
        <v>25330012</v>
      </c>
      <c r="F1407" s="57" t="s">
        <v>953</v>
      </c>
      <c r="G1407" s="57" t="s">
        <v>1104</v>
      </c>
      <c r="H1407" s="51">
        <v>0</v>
      </c>
      <c r="I1407" s="51" t="s">
        <v>17320</v>
      </c>
      <c r="J1407" s="69">
        <v>27.49</v>
      </c>
      <c r="K1407" s="69">
        <f t="shared" si="65"/>
        <v>0</v>
      </c>
      <c r="L1407" s="90">
        <v>0</v>
      </c>
      <c r="M1407" s="51"/>
      <c r="N1407" s="62" t="s">
        <v>1178</v>
      </c>
      <c r="O1407" s="52" t="s">
        <v>1179</v>
      </c>
      <c r="P1407" s="52">
        <v>676</v>
      </c>
      <c r="Q1407" s="52">
        <v>3</v>
      </c>
      <c r="R1407" s="52" t="s">
        <v>1105</v>
      </c>
      <c r="S1407" s="49" t="s">
        <v>21334</v>
      </c>
      <c r="V1407" s="50" t="s">
        <v>14788</v>
      </c>
      <c r="W1407" s="50" t="s">
        <v>1105</v>
      </c>
      <c r="X1407" s="50" t="s">
        <v>14742</v>
      </c>
      <c r="Y1407" s="70">
        <v>44326</v>
      </c>
      <c r="Z1407" s="53">
        <v>63700</v>
      </c>
    </row>
    <row r="1408" spans="1:26" s="49" customFormat="1" x14ac:dyDescent="0.25">
      <c r="A1408" s="73">
        <v>600001521</v>
      </c>
      <c r="B1408" s="73">
        <f t="shared" si="63"/>
        <v>600001521</v>
      </c>
      <c r="C1408" s="73" t="s">
        <v>9914</v>
      </c>
      <c r="D1408" s="68">
        <v>1</v>
      </c>
      <c r="E1408" s="48">
        <f t="shared" si="64"/>
        <v>25348221</v>
      </c>
      <c r="F1408" s="57" t="s">
        <v>953</v>
      </c>
      <c r="G1408" s="57" t="s">
        <v>1104</v>
      </c>
      <c r="H1408" s="51">
        <v>0</v>
      </c>
      <c r="I1408" s="51" t="s">
        <v>17320</v>
      </c>
      <c r="J1408" s="69">
        <v>27.49</v>
      </c>
      <c r="K1408" s="69">
        <f t="shared" si="65"/>
        <v>0</v>
      </c>
      <c r="L1408" s="90">
        <v>0</v>
      </c>
      <c r="M1408" s="51"/>
      <c r="N1408" s="62" t="s">
        <v>1180</v>
      </c>
      <c r="O1408" s="52" t="s">
        <v>1181</v>
      </c>
      <c r="P1408" s="52">
        <v>828</v>
      </c>
      <c r="Q1408" s="52">
        <v>13</v>
      </c>
      <c r="R1408" s="52" t="s">
        <v>1105</v>
      </c>
      <c r="S1408" s="49" t="s">
        <v>21334</v>
      </c>
      <c r="V1408" s="50" t="s">
        <v>14788</v>
      </c>
      <c r="W1408" s="50" t="s">
        <v>1105</v>
      </c>
      <c r="X1408" s="50" t="s">
        <v>14742</v>
      </c>
      <c r="Y1408" s="70">
        <v>44326</v>
      </c>
      <c r="Z1408" s="53">
        <v>63500</v>
      </c>
    </row>
    <row r="1409" spans="1:26" s="49" customFormat="1" x14ac:dyDescent="0.25">
      <c r="A1409" s="73">
        <v>600001539</v>
      </c>
      <c r="B1409" s="73">
        <f t="shared" si="63"/>
        <v>600001539</v>
      </c>
      <c r="C1409" s="73" t="s">
        <v>9915</v>
      </c>
      <c r="D1409" s="68">
        <v>1</v>
      </c>
      <c r="E1409" s="48">
        <f t="shared" si="64"/>
        <v>402443</v>
      </c>
      <c r="F1409" s="57" t="s">
        <v>953</v>
      </c>
      <c r="G1409" s="57" t="s">
        <v>1104</v>
      </c>
      <c r="H1409" s="51">
        <v>0</v>
      </c>
      <c r="I1409" s="51" t="s">
        <v>17320</v>
      </c>
      <c r="J1409" s="69">
        <v>27.49</v>
      </c>
      <c r="K1409" s="69">
        <f t="shared" si="65"/>
        <v>0</v>
      </c>
      <c r="L1409" s="90">
        <v>0</v>
      </c>
      <c r="M1409" s="51"/>
      <c r="N1409" s="62" t="s">
        <v>1182</v>
      </c>
      <c r="O1409" s="52" t="s">
        <v>1141</v>
      </c>
      <c r="P1409" s="52">
        <v>344</v>
      </c>
      <c r="Q1409" s="52">
        <v>65</v>
      </c>
      <c r="R1409" s="52" t="s">
        <v>1105</v>
      </c>
      <c r="S1409" s="49" t="s">
        <v>21334</v>
      </c>
      <c r="V1409" s="50" t="s">
        <v>14788</v>
      </c>
      <c r="W1409" s="50" t="s">
        <v>1105</v>
      </c>
      <c r="X1409" s="50" t="s">
        <v>14741</v>
      </c>
      <c r="Y1409" s="70">
        <v>44333</v>
      </c>
      <c r="Z1409" s="53">
        <v>60200</v>
      </c>
    </row>
    <row r="1410" spans="1:26" s="49" customFormat="1" ht="30" x14ac:dyDescent="0.25">
      <c r="A1410" s="73">
        <v>600024911</v>
      </c>
      <c r="B1410" s="73">
        <f t="shared" si="63"/>
        <v>600024911</v>
      </c>
      <c r="C1410" s="73" t="s">
        <v>9916</v>
      </c>
      <c r="D1410" s="68">
        <v>1</v>
      </c>
      <c r="E1410" s="48">
        <f t="shared" si="64"/>
        <v>44993633</v>
      </c>
      <c r="F1410" s="57" t="s">
        <v>953</v>
      </c>
      <c r="G1410" s="57" t="s">
        <v>1104</v>
      </c>
      <c r="H1410" s="51">
        <v>200</v>
      </c>
      <c r="I1410" s="51" t="s">
        <v>17309</v>
      </c>
      <c r="J1410" s="69">
        <v>27.49</v>
      </c>
      <c r="K1410" s="69">
        <f t="shared" si="65"/>
        <v>5498</v>
      </c>
      <c r="L1410" s="90">
        <v>200</v>
      </c>
      <c r="M1410" s="51">
        <v>0</v>
      </c>
      <c r="N1410" s="62" t="s">
        <v>1183</v>
      </c>
      <c r="O1410" s="52" t="s">
        <v>56</v>
      </c>
      <c r="P1410" s="52">
        <v>244</v>
      </c>
      <c r="Q1410" s="52">
        <v>26</v>
      </c>
      <c r="R1410" s="52" t="s">
        <v>1105</v>
      </c>
      <c r="S1410" s="49" t="s">
        <v>21333</v>
      </c>
      <c r="V1410" s="50" t="s">
        <v>14788</v>
      </c>
      <c r="W1410" s="50" t="s">
        <v>1105</v>
      </c>
      <c r="X1410" s="50" t="s">
        <v>14738</v>
      </c>
      <c r="Y1410" s="70" t="s">
        <v>17320</v>
      </c>
      <c r="Z1410" s="53">
        <v>63900</v>
      </c>
    </row>
    <row r="1411" spans="1:26" s="49" customFormat="1" x14ac:dyDescent="0.25">
      <c r="A1411" s="73">
        <v>600024938</v>
      </c>
      <c r="B1411" s="73">
        <f t="shared" si="63"/>
        <v>600024938</v>
      </c>
      <c r="C1411" s="73" t="s">
        <v>9917</v>
      </c>
      <c r="D1411" s="68">
        <v>1</v>
      </c>
      <c r="E1411" s="48">
        <f t="shared" si="64"/>
        <v>44991665</v>
      </c>
      <c r="F1411" s="57" t="s">
        <v>953</v>
      </c>
      <c r="G1411" s="57" t="s">
        <v>1104</v>
      </c>
      <c r="H1411" s="51">
        <v>300</v>
      </c>
      <c r="I1411" s="51" t="s">
        <v>17309</v>
      </c>
      <c r="J1411" s="69">
        <v>27.49</v>
      </c>
      <c r="K1411" s="69">
        <f t="shared" si="65"/>
        <v>8247</v>
      </c>
      <c r="L1411" s="90">
        <v>300</v>
      </c>
      <c r="M1411" s="51">
        <v>0</v>
      </c>
      <c r="N1411" s="62" t="s">
        <v>1184</v>
      </c>
      <c r="O1411" s="52" t="s">
        <v>1185</v>
      </c>
      <c r="P1411" s="52">
        <v>2433</v>
      </c>
      <c r="Q1411" s="52">
        <v>11</v>
      </c>
      <c r="R1411" s="52" t="s">
        <v>1105</v>
      </c>
      <c r="S1411" s="49" t="s">
        <v>21334</v>
      </c>
      <c r="V1411" s="50" t="s">
        <v>14788</v>
      </c>
      <c r="W1411" s="50" t="s">
        <v>1105</v>
      </c>
      <c r="X1411" s="50" t="s">
        <v>14742</v>
      </c>
      <c r="Y1411" s="70" t="s">
        <v>17320</v>
      </c>
      <c r="Z1411" s="53">
        <v>62800</v>
      </c>
    </row>
    <row r="1412" spans="1:26" s="49" customFormat="1" ht="30" x14ac:dyDescent="0.25">
      <c r="A1412" s="73">
        <v>600024954</v>
      </c>
      <c r="B1412" s="73">
        <f t="shared" ref="B1412:B1475" si="66">A1412/1</f>
        <v>600024954</v>
      </c>
      <c r="C1412" s="73" t="s">
        <v>9918</v>
      </c>
      <c r="D1412" s="68">
        <v>1</v>
      </c>
      <c r="E1412" s="48">
        <f t="shared" ref="E1412:E1475" si="67">C1412/1</f>
        <v>62157396</v>
      </c>
      <c r="F1412" s="57" t="s">
        <v>953</v>
      </c>
      <c r="G1412" s="57" t="s">
        <v>1104</v>
      </c>
      <c r="H1412" s="51">
        <v>325</v>
      </c>
      <c r="I1412" s="51" t="s">
        <v>17309</v>
      </c>
      <c r="J1412" s="69">
        <v>27.49</v>
      </c>
      <c r="K1412" s="69">
        <f t="shared" ref="K1412:K1475" si="68">H1412*J1412</f>
        <v>8934.25</v>
      </c>
      <c r="L1412" s="90">
        <v>325</v>
      </c>
      <c r="M1412" s="51">
        <v>0</v>
      </c>
      <c r="N1412" s="62" t="s">
        <v>1186</v>
      </c>
      <c r="O1412" s="52" t="s">
        <v>1187</v>
      </c>
      <c r="P1412" s="52">
        <v>2801</v>
      </c>
      <c r="Q1412" s="52" t="s">
        <v>1188</v>
      </c>
      <c r="R1412" s="52" t="s">
        <v>1105</v>
      </c>
      <c r="S1412" s="49" t="s">
        <v>21333</v>
      </c>
      <c r="V1412" s="50" t="s">
        <v>14788</v>
      </c>
      <c r="W1412" s="50" t="s">
        <v>1105</v>
      </c>
      <c r="X1412" s="50" t="s">
        <v>14738</v>
      </c>
      <c r="Y1412" s="70" t="s">
        <v>17320</v>
      </c>
      <c r="Z1412" s="53">
        <v>61200</v>
      </c>
    </row>
    <row r="1413" spans="1:26" s="49" customFormat="1" ht="30" x14ac:dyDescent="0.25">
      <c r="A1413" s="73">
        <v>600024962</v>
      </c>
      <c r="B1413" s="73">
        <f t="shared" si="66"/>
        <v>600024962</v>
      </c>
      <c r="C1413" s="73" t="s">
        <v>9919</v>
      </c>
      <c r="D1413" s="68">
        <v>1</v>
      </c>
      <c r="E1413" s="48">
        <f t="shared" si="67"/>
        <v>62157655</v>
      </c>
      <c r="F1413" s="57" t="s">
        <v>953</v>
      </c>
      <c r="G1413" s="57" t="s">
        <v>1104</v>
      </c>
      <c r="H1413" s="51">
        <v>200</v>
      </c>
      <c r="I1413" s="51" t="s">
        <v>17309</v>
      </c>
      <c r="J1413" s="69">
        <v>27.49</v>
      </c>
      <c r="K1413" s="69">
        <f t="shared" si="68"/>
        <v>5498</v>
      </c>
      <c r="L1413" s="90">
        <v>200</v>
      </c>
      <c r="M1413" s="51">
        <v>0</v>
      </c>
      <c r="N1413" s="62" t="s">
        <v>1189</v>
      </c>
      <c r="O1413" s="52" t="s">
        <v>1190</v>
      </c>
      <c r="P1413" s="52">
        <v>66</v>
      </c>
      <c r="Q1413" s="52">
        <v>1</v>
      </c>
      <c r="R1413" s="52" t="s">
        <v>1105</v>
      </c>
      <c r="S1413" s="49" t="s">
        <v>21333</v>
      </c>
      <c r="V1413" s="50" t="s">
        <v>14788</v>
      </c>
      <c r="W1413" s="50" t="s">
        <v>1105</v>
      </c>
      <c r="X1413" s="50" t="s">
        <v>14738</v>
      </c>
      <c r="Y1413" s="70" t="s">
        <v>17320</v>
      </c>
      <c r="Z1413" s="53">
        <v>63700</v>
      </c>
    </row>
    <row r="1414" spans="1:26" s="49" customFormat="1" ht="30" x14ac:dyDescent="0.25">
      <c r="A1414" s="73">
        <v>600024971</v>
      </c>
      <c r="B1414" s="73">
        <f t="shared" si="66"/>
        <v>600024971</v>
      </c>
      <c r="C1414" s="73" t="s">
        <v>9920</v>
      </c>
      <c r="D1414" s="68">
        <v>1</v>
      </c>
      <c r="E1414" s="48">
        <f t="shared" si="67"/>
        <v>64327809</v>
      </c>
      <c r="F1414" s="57" t="s">
        <v>953</v>
      </c>
      <c r="G1414" s="57" t="s">
        <v>1104</v>
      </c>
      <c r="H1414" s="51">
        <v>75</v>
      </c>
      <c r="I1414" s="51" t="s">
        <v>17309</v>
      </c>
      <c r="J1414" s="69">
        <v>27.49</v>
      </c>
      <c r="K1414" s="69">
        <f t="shared" si="68"/>
        <v>2061.75</v>
      </c>
      <c r="L1414" s="90">
        <v>75</v>
      </c>
      <c r="M1414" s="51">
        <v>0</v>
      </c>
      <c r="N1414" s="62" t="s">
        <v>1191</v>
      </c>
      <c r="O1414" s="52" t="s">
        <v>1192</v>
      </c>
      <c r="P1414" s="52">
        <v>212</v>
      </c>
      <c r="Q1414" s="52">
        <v>9</v>
      </c>
      <c r="R1414" s="52" t="s">
        <v>1105</v>
      </c>
      <c r="S1414" s="49" t="s">
        <v>21333</v>
      </c>
      <c r="V1414" s="50" t="s">
        <v>14788</v>
      </c>
      <c r="W1414" s="50" t="s">
        <v>1105</v>
      </c>
      <c r="X1414" s="50" t="s">
        <v>14738</v>
      </c>
      <c r="Y1414" s="70" t="s">
        <v>17320</v>
      </c>
      <c r="Z1414" s="53">
        <v>61300</v>
      </c>
    </row>
    <row r="1415" spans="1:26" s="49" customFormat="1" ht="30" x14ac:dyDescent="0.25">
      <c r="A1415" s="73">
        <v>600024997</v>
      </c>
      <c r="B1415" s="73">
        <f t="shared" si="66"/>
        <v>600024997</v>
      </c>
      <c r="C1415" s="73" t="s">
        <v>9921</v>
      </c>
      <c r="D1415" s="68">
        <v>1</v>
      </c>
      <c r="E1415" s="48">
        <f t="shared" si="67"/>
        <v>62160095</v>
      </c>
      <c r="F1415" s="57" t="s">
        <v>953</v>
      </c>
      <c r="G1415" s="57" t="s">
        <v>1104</v>
      </c>
      <c r="H1415" s="51">
        <v>200</v>
      </c>
      <c r="I1415" s="51" t="s">
        <v>17309</v>
      </c>
      <c r="J1415" s="69">
        <v>27.49</v>
      </c>
      <c r="K1415" s="69">
        <f t="shared" si="68"/>
        <v>5498</v>
      </c>
      <c r="L1415" s="90">
        <v>200</v>
      </c>
      <c r="M1415" s="51">
        <v>0</v>
      </c>
      <c r="N1415" s="62" t="s">
        <v>1193</v>
      </c>
      <c r="O1415" s="52" t="s">
        <v>1194</v>
      </c>
      <c r="P1415" s="52">
        <v>803</v>
      </c>
      <c r="Q1415" s="52">
        <v>2</v>
      </c>
      <c r="R1415" s="52" t="s">
        <v>1105</v>
      </c>
      <c r="S1415" s="49" t="s">
        <v>21333</v>
      </c>
      <c r="V1415" s="50" t="s">
        <v>14788</v>
      </c>
      <c r="W1415" s="50" t="s">
        <v>1105</v>
      </c>
      <c r="X1415" s="50" t="s">
        <v>14738</v>
      </c>
      <c r="Y1415" s="70" t="s">
        <v>17320</v>
      </c>
      <c r="Z1415" s="53">
        <v>61500</v>
      </c>
    </row>
    <row r="1416" spans="1:26" s="49" customFormat="1" x14ac:dyDescent="0.25">
      <c r="A1416" s="73">
        <v>600025004</v>
      </c>
      <c r="B1416" s="73">
        <f t="shared" si="66"/>
        <v>600025004</v>
      </c>
      <c r="C1416" s="73" t="s">
        <v>9922</v>
      </c>
      <c r="D1416" s="68">
        <v>1</v>
      </c>
      <c r="E1416" s="48">
        <f t="shared" si="67"/>
        <v>64327981</v>
      </c>
      <c r="F1416" s="57" t="s">
        <v>953</v>
      </c>
      <c r="G1416" s="57" t="s">
        <v>1104</v>
      </c>
      <c r="H1416" s="51">
        <v>275</v>
      </c>
      <c r="I1416" s="51" t="s">
        <v>17309</v>
      </c>
      <c r="J1416" s="69">
        <v>27.49</v>
      </c>
      <c r="K1416" s="69">
        <f t="shared" si="68"/>
        <v>7559.75</v>
      </c>
      <c r="L1416" s="90">
        <v>275</v>
      </c>
      <c r="M1416" s="51">
        <v>0</v>
      </c>
      <c r="N1416" s="62" t="s">
        <v>1195</v>
      </c>
      <c r="O1416" s="52" t="s">
        <v>1196</v>
      </c>
      <c r="P1416" s="52">
        <v>343</v>
      </c>
      <c r="Q1416" s="52">
        <v>68</v>
      </c>
      <c r="R1416" s="52" t="s">
        <v>1105</v>
      </c>
      <c r="S1416" s="49" t="s">
        <v>21333</v>
      </c>
      <c r="V1416" s="50" t="s">
        <v>14788</v>
      </c>
      <c r="W1416" s="50" t="s">
        <v>1105</v>
      </c>
      <c r="X1416" s="50" t="s">
        <v>14738</v>
      </c>
      <c r="Y1416" s="70" t="s">
        <v>17320</v>
      </c>
      <c r="Z1416" s="53">
        <v>61200</v>
      </c>
    </row>
    <row r="1417" spans="1:26" s="49" customFormat="1" x14ac:dyDescent="0.25">
      <c r="A1417" s="73">
        <v>600025021</v>
      </c>
      <c r="B1417" s="73">
        <f t="shared" si="66"/>
        <v>600025021</v>
      </c>
      <c r="C1417" s="73" t="s">
        <v>9923</v>
      </c>
      <c r="D1417" s="68">
        <v>1</v>
      </c>
      <c r="E1417" s="48">
        <f t="shared" si="67"/>
        <v>48515027</v>
      </c>
      <c r="F1417" s="57" t="s">
        <v>953</v>
      </c>
      <c r="G1417" s="57" t="s">
        <v>1104</v>
      </c>
      <c r="H1417" s="51">
        <v>200</v>
      </c>
      <c r="I1417" s="51" t="s">
        <v>17309</v>
      </c>
      <c r="J1417" s="69">
        <v>27.49</v>
      </c>
      <c r="K1417" s="69">
        <f t="shared" si="68"/>
        <v>5498</v>
      </c>
      <c r="L1417" s="90">
        <v>200</v>
      </c>
      <c r="M1417" s="51">
        <v>0</v>
      </c>
      <c r="N1417" s="62" t="s">
        <v>1197</v>
      </c>
      <c r="O1417" s="52" t="s">
        <v>1198</v>
      </c>
      <c r="P1417" s="52">
        <v>259</v>
      </c>
      <c r="Q1417" s="52">
        <v>14</v>
      </c>
      <c r="R1417" s="52" t="s">
        <v>1105</v>
      </c>
      <c r="S1417" s="49" t="s">
        <v>21333</v>
      </c>
      <c r="V1417" s="50" t="s">
        <v>14788</v>
      </c>
      <c r="W1417" s="50" t="s">
        <v>1105</v>
      </c>
      <c r="X1417" s="50" t="s">
        <v>14738</v>
      </c>
      <c r="Y1417" s="70" t="s">
        <v>17320</v>
      </c>
      <c r="Z1417" s="53">
        <v>63800</v>
      </c>
    </row>
    <row r="1418" spans="1:26" s="49" customFormat="1" ht="30" x14ac:dyDescent="0.25">
      <c r="A1418" s="73">
        <v>600025039</v>
      </c>
      <c r="B1418" s="73">
        <f t="shared" si="66"/>
        <v>600025039</v>
      </c>
      <c r="C1418" s="73" t="s">
        <v>9924</v>
      </c>
      <c r="D1418" s="68">
        <v>1</v>
      </c>
      <c r="E1418" s="48">
        <f t="shared" si="67"/>
        <v>62157299</v>
      </c>
      <c r="F1418" s="57" t="s">
        <v>953</v>
      </c>
      <c r="G1418" s="57" t="s">
        <v>1104</v>
      </c>
      <c r="H1418" s="51">
        <v>300</v>
      </c>
      <c r="I1418" s="51" t="s">
        <v>17309</v>
      </c>
      <c r="J1418" s="69">
        <v>27.49</v>
      </c>
      <c r="K1418" s="69">
        <f t="shared" si="68"/>
        <v>8247</v>
      </c>
      <c r="L1418" s="90">
        <v>300</v>
      </c>
      <c r="M1418" s="51">
        <v>0</v>
      </c>
      <c r="N1418" s="62" t="s">
        <v>1199</v>
      </c>
      <c r="O1418" s="52" t="s">
        <v>1200</v>
      </c>
      <c r="P1418" s="52">
        <v>301</v>
      </c>
      <c r="Q1418" s="52">
        <v>16</v>
      </c>
      <c r="R1418" s="52" t="s">
        <v>1105</v>
      </c>
      <c r="S1418" s="49" t="s">
        <v>21333</v>
      </c>
      <c r="V1418" s="50" t="s">
        <v>14788</v>
      </c>
      <c r="W1418" s="50" t="s">
        <v>1105</v>
      </c>
      <c r="X1418" s="50" t="s">
        <v>14738</v>
      </c>
      <c r="Y1418" s="70" t="s">
        <v>17320</v>
      </c>
      <c r="Z1418" s="53">
        <v>61800</v>
      </c>
    </row>
    <row r="1419" spans="1:26" s="49" customFormat="1" ht="30" x14ac:dyDescent="0.25">
      <c r="A1419" s="73">
        <v>600025055</v>
      </c>
      <c r="B1419" s="73">
        <f t="shared" si="66"/>
        <v>600025055</v>
      </c>
      <c r="C1419" s="73" t="s">
        <v>9925</v>
      </c>
      <c r="D1419" s="68">
        <v>1</v>
      </c>
      <c r="E1419" s="48">
        <f t="shared" si="67"/>
        <v>567213</v>
      </c>
      <c r="F1419" s="57" t="s">
        <v>953</v>
      </c>
      <c r="G1419" s="57" t="s">
        <v>1104</v>
      </c>
      <c r="H1419" s="51">
        <v>650</v>
      </c>
      <c r="I1419" s="51" t="s">
        <v>17309</v>
      </c>
      <c r="J1419" s="69">
        <v>27.49</v>
      </c>
      <c r="K1419" s="69">
        <f t="shared" si="68"/>
        <v>17868.5</v>
      </c>
      <c r="L1419" s="90">
        <v>650</v>
      </c>
      <c r="M1419" s="51">
        <v>0</v>
      </c>
      <c r="N1419" s="62" t="s">
        <v>1201</v>
      </c>
      <c r="O1419" s="52" t="s">
        <v>1202</v>
      </c>
      <c r="P1419" s="52">
        <v>530</v>
      </c>
      <c r="Q1419" s="52">
        <v>44</v>
      </c>
      <c r="R1419" s="52" t="s">
        <v>1105</v>
      </c>
      <c r="S1419" s="49" t="s">
        <v>21333</v>
      </c>
      <c r="V1419" s="50" t="s">
        <v>14788</v>
      </c>
      <c r="W1419" s="50" t="s">
        <v>1105</v>
      </c>
      <c r="X1419" s="50" t="s">
        <v>14738</v>
      </c>
      <c r="Y1419" s="70" t="s">
        <v>17320</v>
      </c>
      <c r="Z1419" s="53">
        <v>61700</v>
      </c>
    </row>
    <row r="1420" spans="1:26" s="49" customFormat="1" x14ac:dyDescent="0.25">
      <c r="A1420" s="73">
        <v>600025098</v>
      </c>
      <c r="B1420" s="73">
        <f t="shared" si="66"/>
        <v>600025098</v>
      </c>
      <c r="C1420" s="73" t="s">
        <v>9926</v>
      </c>
      <c r="D1420" s="68">
        <v>1</v>
      </c>
      <c r="E1420" s="48">
        <f t="shared" si="67"/>
        <v>44993668</v>
      </c>
      <c r="F1420" s="57" t="s">
        <v>953</v>
      </c>
      <c r="G1420" s="57" t="s">
        <v>1104</v>
      </c>
      <c r="H1420" s="51">
        <v>175</v>
      </c>
      <c r="I1420" s="51" t="s">
        <v>17309</v>
      </c>
      <c r="J1420" s="69">
        <v>27.49</v>
      </c>
      <c r="K1420" s="69">
        <f t="shared" si="68"/>
        <v>4810.75</v>
      </c>
      <c r="L1420" s="90">
        <v>175</v>
      </c>
      <c r="M1420" s="51">
        <v>0</v>
      </c>
      <c r="N1420" s="62" t="s">
        <v>1203</v>
      </c>
      <c r="O1420" s="52" t="s">
        <v>34</v>
      </c>
      <c r="P1420" s="52">
        <v>895</v>
      </c>
      <c r="Q1420" s="52">
        <v>1</v>
      </c>
      <c r="R1420" s="52" t="s">
        <v>1105</v>
      </c>
      <c r="S1420" s="49" t="s">
        <v>21333</v>
      </c>
      <c r="V1420" s="50" t="s">
        <v>14788</v>
      </c>
      <c r="W1420" s="50" t="s">
        <v>1105</v>
      </c>
      <c r="X1420" s="50" t="s">
        <v>14738</v>
      </c>
      <c r="Y1420" s="70" t="s">
        <v>17320</v>
      </c>
      <c r="Z1420" s="53">
        <v>61400</v>
      </c>
    </row>
    <row r="1421" spans="1:26" s="49" customFormat="1" x14ac:dyDescent="0.25">
      <c r="A1421" s="73">
        <v>600030083</v>
      </c>
      <c r="B1421" s="73">
        <f t="shared" si="66"/>
        <v>600030083</v>
      </c>
      <c r="C1421" s="73" t="s">
        <v>9927</v>
      </c>
      <c r="D1421" s="68">
        <v>1</v>
      </c>
      <c r="E1421" s="48">
        <f t="shared" si="67"/>
        <v>401803</v>
      </c>
      <c r="F1421" s="57" t="s">
        <v>953</v>
      </c>
      <c r="G1421" s="57" t="s">
        <v>1104</v>
      </c>
      <c r="H1421" s="51">
        <v>200</v>
      </c>
      <c r="I1421" s="51" t="s">
        <v>17309</v>
      </c>
      <c r="J1421" s="69">
        <v>27.49</v>
      </c>
      <c r="K1421" s="69">
        <f t="shared" si="68"/>
        <v>5498</v>
      </c>
      <c r="L1421" s="90">
        <v>200</v>
      </c>
      <c r="M1421" s="51">
        <v>0</v>
      </c>
      <c r="N1421" s="62" t="s">
        <v>1204</v>
      </c>
      <c r="O1421" s="52" t="s">
        <v>204</v>
      </c>
      <c r="P1421" s="52">
        <v>1880</v>
      </c>
      <c r="Q1421" s="52">
        <v>50</v>
      </c>
      <c r="R1421" s="52" t="s">
        <v>1105</v>
      </c>
      <c r="S1421" s="49" t="s">
        <v>21333</v>
      </c>
      <c r="V1421" s="50" t="s">
        <v>14788</v>
      </c>
      <c r="W1421" s="50" t="s">
        <v>1105</v>
      </c>
      <c r="X1421" s="50" t="s">
        <v>14738</v>
      </c>
      <c r="Y1421" s="70" t="s">
        <v>17320</v>
      </c>
      <c r="Z1421" s="53">
        <v>65812</v>
      </c>
    </row>
    <row r="1422" spans="1:26" s="49" customFormat="1" x14ac:dyDescent="0.25">
      <c r="A1422" s="73">
        <v>600030130</v>
      </c>
      <c r="B1422" s="73">
        <f t="shared" si="66"/>
        <v>600030130</v>
      </c>
      <c r="C1422" s="73" t="s">
        <v>17663</v>
      </c>
      <c r="D1422" s="68">
        <v>1</v>
      </c>
      <c r="E1422" s="48">
        <f t="shared" si="67"/>
        <v>402419</v>
      </c>
      <c r="F1422" s="57" t="s">
        <v>953</v>
      </c>
      <c r="G1422" s="57" t="s">
        <v>1104</v>
      </c>
      <c r="H1422" s="51">
        <v>50</v>
      </c>
      <c r="I1422" s="51" t="s">
        <v>17309</v>
      </c>
      <c r="J1422" s="69">
        <v>27.49</v>
      </c>
      <c r="K1422" s="69">
        <f t="shared" si="68"/>
        <v>1374.5</v>
      </c>
      <c r="L1422" s="90">
        <v>50</v>
      </c>
      <c r="M1422" s="51">
        <v>0</v>
      </c>
      <c r="N1422" s="62" t="s">
        <v>17664</v>
      </c>
      <c r="O1422" s="52" t="s">
        <v>1205</v>
      </c>
      <c r="P1422" s="52">
        <v>462</v>
      </c>
      <c r="Q1422" s="52">
        <v>15</v>
      </c>
      <c r="R1422" s="52" t="s">
        <v>1105</v>
      </c>
      <c r="S1422" s="49" t="s">
        <v>21334</v>
      </c>
      <c r="V1422" s="50" t="s">
        <v>14788</v>
      </c>
      <c r="W1422" s="50" t="s">
        <v>1105</v>
      </c>
      <c r="X1422" s="50" t="s">
        <v>14741</v>
      </c>
      <c r="Y1422" s="70" t="s">
        <v>17320</v>
      </c>
      <c r="Z1422" s="53">
        <v>60200</v>
      </c>
    </row>
    <row r="1423" spans="1:26" s="49" customFormat="1" x14ac:dyDescent="0.25">
      <c r="A1423" s="73">
        <v>600030148</v>
      </c>
      <c r="B1423" s="73">
        <f t="shared" si="66"/>
        <v>600030148</v>
      </c>
      <c r="C1423" s="73" t="s">
        <v>17665</v>
      </c>
      <c r="D1423" s="68">
        <v>1</v>
      </c>
      <c r="E1423" s="48">
        <f t="shared" si="67"/>
        <v>62158465</v>
      </c>
      <c r="F1423" s="57" t="s">
        <v>953</v>
      </c>
      <c r="G1423" s="57" t="s">
        <v>1104</v>
      </c>
      <c r="H1423" s="51">
        <v>25</v>
      </c>
      <c r="I1423" s="51" t="s">
        <v>17309</v>
      </c>
      <c r="J1423" s="69">
        <v>27.49</v>
      </c>
      <c r="K1423" s="69">
        <f t="shared" si="68"/>
        <v>687.25</v>
      </c>
      <c r="L1423" s="90">
        <v>25</v>
      </c>
      <c r="M1423" s="51">
        <v>0</v>
      </c>
      <c r="N1423" s="62" t="s">
        <v>17666</v>
      </c>
      <c r="O1423" s="52" t="s">
        <v>17667</v>
      </c>
      <c r="P1423" s="52">
        <v>825</v>
      </c>
      <c r="Q1423" s="52">
        <v>51</v>
      </c>
      <c r="R1423" s="52" t="s">
        <v>1105</v>
      </c>
      <c r="S1423" s="49" t="s">
        <v>21333</v>
      </c>
      <c r="V1423" s="50" t="s">
        <v>14788</v>
      </c>
      <c r="W1423" s="50" t="s">
        <v>1105</v>
      </c>
      <c r="X1423" s="50" t="s">
        <v>14738</v>
      </c>
      <c r="Y1423" s="70" t="s">
        <v>17320</v>
      </c>
      <c r="Z1423" s="53">
        <v>61600</v>
      </c>
    </row>
    <row r="1424" spans="1:26" s="49" customFormat="1" ht="30" x14ac:dyDescent="0.25">
      <c r="A1424" s="73">
        <v>600030164</v>
      </c>
      <c r="B1424" s="73">
        <f t="shared" si="66"/>
        <v>600030164</v>
      </c>
      <c r="C1424" s="73" t="s">
        <v>17668</v>
      </c>
      <c r="D1424" s="68">
        <v>1</v>
      </c>
      <c r="E1424" s="48">
        <f t="shared" si="67"/>
        <v>567396</v>
      </c>
      <c r="F1424" s="57" t="s">
        <v>953</v>
      </c>
      <c r="G1424" s="57" t="s">
        <v>1104</v>
      </c>
      <c r="H1424" s="51">
        <v>75</v>
      </c>
      <c r="I1424" s="51" t="s">
        <v>17309</v>
      </c>
      <c r="J1424" s="69">
        <v>27.49</v>
      </c>
      <c r="K1424" s="69">
        <f t="shared" si="68"/>
        <v>2061.75</v>
      </c>
      <c r="L1424" s="90">
        <v>75</v>
      </c>
      <c r="M1424" s="51">
        <v>0</v>
      </c>
      <c r="N1424" s="62" t="s">
        <v>17669</v>
      </c>
      <c r="O1424" s="52" t="s">
        <v>1206</v>
      </c>
      <c r="P1424" s="52">
        <v>620</v>
      </c>
      <c r="Q1424" s="52">
        <v>4</v>
      </c>
      <c r="R1424" s="52" t="s">
        <v>1105</v>
      </c>
      <c r="S1424" s="49" t="s">
        <v>21333</v>
      </c>
      <c r="V1424" s="50" t="s">
        <v>14788</v>
      </c>
      <c r="W1424" s="50" t="s">
        <v>1105</v>
      </c>
      <c r="X1424" s="50" t="s">
        <v>14738</v>
      </c>
      <c r="Y1424" s="70" t="s">
        <v>17320</v>
      </c>
      <c r="Z1424" s="53">
        <v>61700</v>
      </c>
    </row>
    <row r="1425" spans="1:26" s="49" customFormat="1" ht="30" x14ac:dyDescent="0.25">
      <c r="A1425" s="73">
        <v>600030172</v>
      </c>
      <c r="B1425" s="73">
        <f t="shared" si="66"/>
        <v>600030172</v>
      </c>
      <c r="C1425" s="73" t="s">
        <v>17670</v>
      </c>
      <c r="D1425" s="68">
        <v>1</v>
      </c>
      <c r="E1425" s="48">
        <f t="shared" si="67"/>
        <v>567370</v>
      </c>
      <c r="F1425" s="57" t="s">
        <v>953</v>
      </c>
      <c r="G1425" s="57" t="s">
        <v>1104</v>
      </c>
      <c r="H1425" s="51">
        <v>75</v>
      </c>
      <c r="I1425" s="51" t="s">
        <v>17309</v>
      </c>
      <c r="J1425" s="69">
        <v>27.49</v>
      </c>
      <c r="K1425" s="69">
        <f t="shared" si="68"/>
        <v>2061.75</v>
      </c>
      <c r="L1425" s="90">
        <v>75</v>
      </c>
      <c r="M1425" s="51">
        <v>0</v>
      </c>
      <c r="N1425" s="62" t="s">
        <v>17671</v>
      </c>
      <c r="O1425" s="52" t="s">
        <v>17672</v>
      </c>
      <c r="P1425" s="52">
        <v>604</v>
      </c>
      <c r="Q1425" s="52">
        <v>21</v>
      </c>
      <c r="R1425" s="52" t="s">
        <v>1105</v>
      </c>
      <c r="S1425" s="49" t="s">
        <v>21333</v>
      </c>
      <c r="V1425" s="50" t="s">
        <v>14788</v>
      </c>
      <c r="W1425" s="50" t="s">
        <v>1105</v>
      </c>
      <c r="X1425" s="50" t="s">
        <v>14738</v>
      </c>
      <c r="Y1425" s="70" t="s">
        <v>17320</v>
      </c>
      <c r="Z1425" s="53">
        <v>60200</v>
      </c>
    </row>
    <row r="1426" spans="1:26" s="49" customFormat="1" x14ac:dyDescent="0.25">
      <c r="A1426" s="73">
        <v>600030181</v>
      </c>
      <c r="B1426" s="73">
        <f t="shared" si="66"/>
        <v>600030181</v>
      </c>
      <c r="C1426" s="73" t="s">
        <v>9928</v>
      </c>
      <c r="D1426" s="68">
        <v>1</v>
      </c>
      <c r="E1426" s="48">
        <f t="shared" si="67"/>
        <v>64327965</v>
      </c>
      <c r="F1426" s="57" t="s">
        <v>953</v>
      </c>
      <c r="G1426" s="57" t="s">
        <v>1104</v>
      </c>
      <c r="H1426" s="51">
        <v>25</v>
      </c>
      <c r="I1426" s="51" t="s">
        <v>17309</v>
      </c>
      <c r="J1426" s="69">
        <v>27.49</v>
      </c>
      <c r="K1426" s="69">
        <f t="shared" si="68"/>
        <v>687.25</v>
      </c>
      <c r="L1426" s="90">
        <v>25</v>
      </c>
      <c r="M1426" s="51">
        <v>0</v>
      </c>
      <c r="N1426" s="62" t="s">
        <v>1207</v>
      </c>
      <c r="O1426" s="52" t="s">
        <v>1208</v>
      </c>
      <c r="P1426" s="52">
        <v>4225</v>
      </c>
      <c r="Q1426" s="52">
        <v>2</v>
      </c>
      <c r="R1426" s="52" t="s">
        <v>1105</v>
      </c>
      <c r="S1426" s="49" t="s">
        <v>21334</v>
      </c>
      <c r="V1426" s="50" t="s">
        <v>14788</v>
      </c>
      <c r="W1426" s="50" t="s">
        <v>1105</v>
      </c>
      <c r="X1426" s="50" t="s">
        <v>14742</v>
      </c>
      <c r="Y1426" s="70" t="s">
        <v>17320</v>
      </c>
      <c r="Z1426" s="53">
        <v>62800</v>
      </c>
    </row>
    <row r="1427" spans="1:26" s="49" customFormat="1" x14ac:dyDescent="0.25">
      <c r="A1427" s="73">
        <v>600030237</v>
      </c>
      <c r="B1427" s="73">
        <f t="shared" si="66"/>
        <v>600030237</v>
      </c>
      <c r="C1427" s="73" t="s">
        <v>17673</v>
      </c>
      <c r="D1427" s="68">
        <v>1</v>
      </c>
      <c r="E1427" s="48">
        <f t="shared" si="67"/>
        <v>27680720</v>
      </c>
      <c r="F1427" s="57" t="s">
        <v>953</v>
      </c>
      <c r="G1427" s="57" t="s">
        <v>1104</v>
      </c>
      <c r="H1427" s="51">
        <v>50</v>
      </c>
      <c r="I1427" s="51" t="s">
        <v>17309</v>
      </c>
      <c r="J1427" s="69">
        <v>27.49</v>
      </c>
      <c r="K1427" s="69">
        <f t="shared" si="68"/>
        <v>1374.5</v>
      </c>
      <c r="L1427" s="90">
        <v>50</v>
      </c>
      <c r="M1427" s="51">
        <v>0</v>
      </c>
      <c r="N1427" s="62" t="s">
        <v>17674</v>
      </c>
      <c r="O1427" s="52" t="s">
        <v>1116</v>
      </c>
      <c r="P1427" s="52">
        <v>107</v>
      </c>
      <c r="Q1427" s="52">
        <v>10</v>
      </c>
      <c r="R1427" s="52" t="s">
        <v>1105</v>
      </c>
      <c r="S1427" s="49" t="s">
        <v>21334</v>
      </c>
      <c r="V1427" s="50" t="s">
        <v>14788</v>
      </c>
      <c r="W1427" s="50" t="s">
        <v>1105</v>
      </c>
      <c r="X1427" s="50" t="s">
        <v>14741</v>
      </c>
      <c r="Y1427" s="70" t="s">
        <v>17320</v>
      </c>
      <c r="Z1427" s="53">
        <v>60200</v>
      </c>
    </row>
    <row r="1428" spans="1:26" s="49" customFormat="1" x14ac:dyDescent="0.25">
      <c r="A1428" s="73">
        <v>691013012</v>
      </c>
      <c r="B1428" s="73">
        <f t="shared" si="66"/>
        <v>691013012</v>
      </c>
      <c r="C1428" s="73" t="s">
        <v>9929</v>
      </c>
      <c r="D1428" s="68">
        <v>1</v>
      </c>
      <c r="E1428" s="48">
        <f t="shared" si="67"/>
        <v>7928157</v>
      </c>
      <c r="F1428" s="57" t="s">
        <v>953</v>
      </c>
      <c r="G1428" s="57" t="s">
        <v>1104</v>
      </c>
      <c r="H1428" s="51">
        <v>100</v>
      </c>
      <c r="I1428" s="51" t="s">
        <v>17309</v>
      </c>
      <c r="J1428" s="69">
        <v>27.49</v>
      </c>
      <c r="K1428" s="69">
        <f t="shared" si="68"/>
        <v>2749</v>
      </c>
      <c r="L1428" s="90">
        <v>100</v>
      </c>
      <c r="M1428" s="51">
        <v>0</v>
      </c>
      <c r="N1428" s="62" t="s">
        <v>1209</v>
      </c>
      <c r="O1428" s="52" t="s">
        <v>1210</v>
      </c>
      <c r="P1428" s="52">
        <v>1016</v>
      </c>
      <c r="Q1428" s="52"/>
      <c r="R1428" s="52" t="s">
        <v>1105</v>
      </c>
      <c r="S1428" s="49" t="s">
        <v>21334</v>
      </c>
      <c r="V1428" s="50" t="s">
        <v>14788</v>
      </c>
      <c r="W1428" s="50" t="s">
        <v>1105</v>
      </c>
      <c r="X1428" s="50" t="s">
        <v>14742</v>
      </c>
      <c r="Y1428" s="70" t="s">
        <v>17320</v>
      </c>
      <c r="Z1428" s="53">
        <v>61500</v>
      </c>
    </row>
    <row r="1429" spans="1:26" s="49" customFormat="1" x14ac:dyDescent="0.25">
      <c r="A1429" s="73">
        <v>600106641</v>
      </c>
      <c r="B1429" s="73">
        <f t="shared" si="66"/>
        <v>600106641</v>
      </c>
      <c r="C1429" s="73" t="s">
        <v>9953</v>
      </c>
      <c r="D1429" s="68">
        <v>1</v>
      </c>
      <c r="E1429" s="48">
        <f t="shared" si="67"/>
        <v>64328341</v>
      </c>
      <c r="F1429" s="57" t="s">
        <v>953</v>
      </c>
      <c r="G1429" s="57" t="s">
        <v>1104</v>
      </c>
      <c r="H1429" s="51">
        <v>0</v>
      </c>
      <c r="I1429" s="51" t="s">
        <v>17309</v>
      </c>
      <c r="J1429" s="69">
        <v>27.49</v>
      </c>
      <c r="K1429" s="69">
        <f t="shared" si="68"/>
        <v>0</v>
      </c>
      <c r="L1429" s="90">
        <v>25</v>
      </c>
      <c r="M1429" s="51">
        <v>25</v>
      </c>
      <c r="N1429" s="62" t="s">
        <v>1256</v>
      </c>
      <c r="O1429" s="52" t="s">
        <v>1257</v>
      </c>
      <c r="P1429" s="52">
        <v>424</v>
      </c>
      <c r="Q1429" s="52">
        <v>57</v>
      </c>
      <c r="R1429" s="52" t="s">
        <v>1105</v>
      </c>
      <c r="S1429" s="49" t="s">
        <v>21333</v>
      </c>
      <c r="V1429" s="50" t="s">
        <v>14798</v>
      </c>
      <c r="W1429" s="50" t="s">
        <v>1105</v>
      </c>
      <c r="X1429" s="50" t="s">
        <v>14740</v>
      </c>
      <c r="Y1429" s="70" t="s">
        <v>17320</v>
      </c>
      <c r="Z1429" s="53">
        <v>60200</v>
      </c>
    </row>
    <row r="1430" spans="1:26" s="49" customFormat="1" x14ac:dyDescent="0.25">
      <c r="A1430" s="73">
        <v>600106781</v>
      </c>
      <c r="B1430" s="73">
        <f t="shared" si="66"/>
        <v>600106781</v>
      </c>
      <c r="C1430" s="73" t="s">
        <v>9954</v>
      </c>
      <c r="D1430" s="68">
        <v>1</v>
      </c>
      <c r="E1430" s="48">
        <f t="shared" si="67"/>
        <v>60555122</v>
      </c>
      <c r="F1430" s="57" t="s">
        <v>953</v>
      </c>
      <c r="G1430" s="57" t="s">
        <v>1104</v>
      </c>
      <c r="H1430" s="51">
        <v>0</v>
      </c>
      <c r="I1430" s="51" t="s">
        <v>17309</v>
      </c>
      <c r="J1430" s="69">
        <v>27.49</v>
      </c>
      <c r="K1430" s="69">
        <f t="shared" si="68"/>
        <v>0</v>
      </c>
      <c r="L1430" s="90">
        <v>25</v>
      </c>
      <c r="M1430" s="51">
        <v>25</v>
      </c>
      <c r="N1430" s="62" t="s">
        <v>1258</v>
      </c>
      <c r="O1430" s="52" t="s">
        <v>1259</v>
      </c>
      <c r="P1430" s="52">
        <v>4003</v>
      </c>
      <c r="Q1430" s="52">
        <v>15</v>
      </c>
      <c r="R1430" s="52" t="s">
        <v>1105</v>
      </c>
      <c r="S1430" s="49" t="s">
        <v>21333</v>
      </c>
      <c r="V1430" s="50" t="s">
        <v>14798</v>
      </c>
      <c r="W1430" s="50" t="s">
        <v>1105</v>
      </c>
      <c r="X1430" s="50" t="s">
        <v>14740</v>
      </c>
      <c r="Y1430" s="70" t="s">
        <v>17320</v>
      </c>
      <c r="Z1430" s="53">
        <v>61500</v>
      </c>
    </row>
    <row r="1431" spans="1:26" s="49" customFormat="1" x14ac:dyDescent="0.25">
      <c r="A1431" s="73">
        <v>600106799</v>
      </c>
      <c r="B1431" s="73">
        <f t="shared" si="66"/>
        <v>600106799</v>
      </c>
      <c r="C1431" s="73" t="s">
        <v>9955</v>
      </c>
      <c r="D1431" s="68">
        <v>1</v>
      </c>
      <c r="E1431" s="48">
        <f t="shared" si="67"/>
        <v>60555220</v>
      </c>
      <c r="F1431" s="57" t="s">
        <v>953</v>
      </c>
      <c r="G1431" s="57" t="s">
        <v>1104</v>
      </c>
      <c r="H1431" s="51">
        <v>0</v>
      </c>
      <c r="I1431" s="51" t="s">
        <v>17309</v>
      </c>
      <c r="J1431" s="69">
        <v>27.49</v>
      </c>
      <c r="K1431" s="69">
        <f t="shared" si="68"/>
        <v>0</v>
      </c>
      <c r="L1431" s="90">
        <v>25</v>
      </c>
      <c r="M1431" s="51">
        <v>25</v>
      </c>
      <c r="N1431" s="62" t="s">
        <v>1260</v>
      </c>
      <c r="O1431" s="52" t="s">
        <v>1261</v>
      </c>
      <c r="P1431" s="52">
        <v>3838</v>
      </c>
      <c r="Q1431" s="52">
        <v>28</v>
      </c>
      <c r="R1431" s="52" t="s">
        <v>1105</v>
      </c>
      <c r="S1431" s="49" t="s">
        <v>21333</v>
      </c>
      <c r="V1431" s="50" t="s">
        <v>14798</v>
      </c>
      <c r="W1431" s="50" t="s">
        <v>1105</v>
      </c>
      <c r="X1431" s="50" t="s">
        <v>14740</v>
      </c>
      <c r="Y1431" s="70" t="s">
        <v>17320</v>
      </c>
      <c r="Z1431" s="53">
        <v>63600</v>
      </c>
    </row>
    <row r="1432" spans="1:26" s="49" customFormat="1" x14ac:dyDescent="0.25">
      <c r="A1432" s="73">
        <v>600106845</v>
      </c>
      <c r="B1432" s="73">
        <f t="shared" si="66"/>
        <v>600106845</v>
      </c>
      <c r="C1432" s="73" t="s">
        <v>9956</v>
      </c>
      <c r="D1432" s="68">
        <v>1</v>
      </c>
      <c r="E1432" s="48">
        <f t="shared" si="67"/>
        <v>62156811</v>
      </c>
      <c r="F1432" s="57" t="s">
        <v>953</v>
      </c>
      <c r="G1432" s="57" t="s">
        <v>1104</v>
      </c>
      <c r="H1432" s="51">
        <v>0</v>
      </c>
      <c r="I1432" s="51" t="s">
        <v>17309</v>
      </c>
      <c r="J1432" s="69">
        <v>27.49</v>
      </c>
      <c r="K1432" s="69">
        <f t="shared" si="68"/>
        <v>0</v>
      </c>
      <c r="L1432" s="90">
        <v>25</v>
      </c>
      <c r="M1432" s="51">
        <v>25</v>
      </c>
      <c r="N1432" s="62" t="s">
        <v>1262</v>
      </c>
      <c r="O1432" s="52" t="s">
        <v>1208</v>
      </c>
      <c r="P1432" s="52">
        <v>4234</v>
      </c>
      <c r="Q1432" s="52">
        <v>7</v>
      </c>
      <c r="R1432" s="52" t="s">
        <v>1105</v>
      </c>
      <c r="S1432" s="49" t="s">
        <v>21333</v>
      </c>
      <c r="V1432" s="50" t="s">
        <v>14798</v>
      </c>
      <c r="W1432" s="50" t="s">
        <v>1105</v>
      </c>
      <c r="X1432" s="50" t="s">
        <v>14740</v>
      </c>
      <c r="Y1432" s="70" t="s">
        <v>17320</v>
      </c>
      <c r="Z1432" s="53">
        <v>62800</v>
      </c>
    </row>
    <row r="1433" spans="1:26" s="49" customFormat="1" x14ac:dyDescent="0.25">
      <c r="A1433" s="73">
        <v>600106977</v>
      </c>
      <c r="B1433" s="73">
        <f t="shared" si="66"/>
        <v>600106977</v>
      </c>
      <c r="C1433" s="73" t="s">
        <v>9957</v>
      </c>
      <c r="D1433" s="68">
        <v>1</v>
      </c>
      <c r="E1433" s="48">
        <f t="shared" si="67"/>
        <v>70994081</v>
      </c>
      <c r="F1433" s="57" t="s">
        <v>953</v>
      </c>
      <c r="G1433" s="57" t="s">
        <v>1104</v>
      </c>
      <c r="H1433" s="51">
        <v>0</v>
      </c>
      <c r="I1433" s="51" t="s">
        <v>17309</v>
      </c>
      <c r="J1433" s="69">
        <v>27.49</v>
      </c>
      <c r="K1433" s="69">
        <f t="shared" si="68"/>
        <v>0</v>
      </c>
      <c r="L1433" s="90">
        <v>25</v>
      </c>
      <c r="M1433" s="51">
        <v>25</v>
      </c>
      <c r="N1433" s="62" t="s">
        <v>1263</v>
      </c>
      <c r="O1433" s="52" t="s">
        <v>1228</v>
      </c>
      <c r="P1433" s="52">
        <v>1513</v>
      </c>
      <c r="Q1433" s="52">
        <v>6</v>
      </c>
      <c r="R1433" s="52" t="s">
        <v>1105</v>
      </c>
      <c r="S1433" s="49" t="s">
        <v>21333</v>
      </c>
      <c r="V1433" s="50" t="s">
        <v>14798</v>
      </c>
      <c r="W1433" s="50" t="s">
        <v>1105</v>
      </c>
      <c r="X1433" s="50" t="s">
        <v>14740</v>
      </c>
      <c r="Y1433" s="70" t="s">
        <v>17320</v>
      </c>
      <c r="Z1433" s="53">
        <v>61300</v>
      </c>
    </row>
    <row r="1434" spans="1:26" s="49" customFormat="1" x14ac:dyDescent="0.25">
      <c r="A1434" s="73">
        <v>600107001</v>
      </c>
      <c r="B1434" s="73">
        <f t="shared" si="66"/>
        <v>600107001</v>
      </c>
      <c r="C1434" s="73" t="s">
        <v>9958</v>
      </c>
      <c r="D1434" s="68">
        <v>1</v>
      </c>
      <c r="E1434" s="48">
        <f t="shared" si="67"/>
        <v>70435952</v>
      </c>
      <c r="F1434" s="57" t="s">
        <v>953</v>
      </c>
      <c r="G1434" s="57" t="s">
        <v>1104</v>
      </c>
      <c r="H1434" s="51">
        <v>0</v>
      </c>
      <c r="I1434" s="51" t="s">
        <v>17309</v>
      </c>
      <c r="J1434" s="69">
        <v>27.49</v>
      </c>
      <c r="K1434" s="69">
        <f t="shared" si="68"/>
        <v>0</v>
      </c>
      <c r="L1434" s="90">
        <v>25</v>
      </c>
      <c r="M1434" s="51">
        <v>25</v>
      </c>
      <c r="N1434" s="62" t="s">
        <v>1264</v>
      </c>
      <c r="O1434" s="52" t="s">
        <v>1265</v>
      </c>
      <c r="P1434" s="52">
        <v>261</v>
      </c>
      <c r="Q1434" s="52">
        <v>2</v>
      </c>
      <c r="R1434" s="52" t="s">
        <v>1105</v>
      </c>
      <c r="S1434" s="49" t="s">
        <v>21333</v>
      </c>
      <c r="V1434" s="50" t="s">
        <v>14798</v>
      </c>
      <c r="W1434" s="50" t="s">
        <v>1105</v>
      </c>
      <c r="X1434" s="50" t="s">
        <v>14740</v>
      </c>
      <c r="Y1434" s="70" t="s">
        <v>17320</v>
      </c>
      <c r="Z1434" s="53">
        <v>62500</v>
      </c>
    </row>
    <row r="1435" spans="1:26" s="49" customFormat="1" x14ac:dyDescent="0.25">
      <c r="A1435" s="73">
        <v>600107736</v>
      </c>
      <c r="B1435" s="73">
        <f t="shared" si="66"/>
        <v>600107736</v>
      </c>
      <c r="C1435" s="73" t="s">
        <v>9959</v>
      </c>
      <c r="D1435" s="68">
        <v>1</v>
      </c>
      <c r="E1435" s="48">
        <f t="shared" si="67"/>
        <v>60555319</v>
      </c>
      <c r="F1435" s="57" t="s">
        <v>953</v>
      </c>
      <c r="G1435" s="57" t="s">
        <v>1104</v>
      </c>
      <c r="H1435" s="51">
        <v>0</v>
      </c>
      <c r="I1435" s="51" t="s">
        <v>17309</v>
      </c>
      <c r="J1435" s="69">
        <v>27.49</v>
      </c>
      <c r="K1435" s="69">
        <f t="shared" si="68"/>
        <v>0</v>
      </c>
      <c r="L1435" s="90">
        <v>50</v>
      </c>
      <c r="M1435" s="51">
        <v>50</v>
      </c>
      <c r="N1435" s="62" t="s">
        <v>1266</v>
      </c>
      <c r="O1435" s="52" t="s">
        <v>1194</v>
      </c>
      <c r="P1435" s="52">
        <v>9</v>
      </c>
      <c r="Q1435" s="52">
        <v>6</v>
      </c>
      <c r="R1435" s="52" t="s">
        <v>1105</v>
      </c>
      <c r="S1435" s="49" t="s">
        <v>21333</v>
      </c>
      <c r="V1435" s="50" t="s">
        <v>14798</v>
      </c>
      <c r="W1435" s="50" t="s">
        <v>1105</v>
      </c>
      <c r="X1435" s="50" t="s">
        <v>14740</v>
      </c>
      <c r="Y1435" s="70" t="s">
        <v>17320</v>
      </c>
      <c r="Z1435" s="53">
        <v>61500</v>
      </c>
    </row>
    <row r="1436" spans="1:26" s="49" customFormat="1" x14ac:dyDescent="0.25">
      <c r="A1436" s="73">
        <v>600106471</v>
      </c>
      <c r="B1436" s="73">
        <f t="shared" si="66"/>
        <v>600106471</v>
      </c>
      <c r="C1436" s="73" t="s">
        <v>9960</v>
      </c>
      <c r="D1436" s="68">
        <v>1</v>
      </c>
      <c r="E1436" s="48">
        <f t="shared" si="67"/>
        <v>75001608</v>
      </c>
      <c r="F1436" s="57" t="s">
        <v>953</v>
      </c>
      <c r="G1436" s="57" t="s">
        <v>1104</v>
      </c>
      <c r="H1436" s="51">
        <v>0</v>
      </c>
      <c r="I1436" s="51" t="s">
        <v>17309</v>
      </c>
      <c r="J1436" s="69">
        <v>27.49</v>
      </c>
      <c r="K1436" s="69">
        <f t="shared" si="68"/>
        <v>0</v>
      </c>
      <c r="L1436" s="90">
        <v>25</v>
      </c>
      <c r="M1436" s="51">
        <v>25</v>
      </c>
      <c r="N1436" s="62" t="s">
        <v>1267</v>
      </c>
      <c r="O1436" s="52" t="s">
        <v>1268</v>
      </c>
      <c r="P1436" s="52">
        <v>743</v>
      </c>
      <c r="Q1436" s="52">
        <v>4</v>
      </c>
      <c r="R1436" s="52" t="s">
        <v>1105</v>
      </c>
      <c r="S1436" s="49" t="s">
        <v>21333</v>
      </c>
      <c r="V1436" s="50" t="s">
        <v>14798</v>
      </c>
      <c r="W1436" s="50" t="s">
        <v>1105</v>
      </c>
      <c r="X1436" s="50" t="s">
        <v>14740</v>
      </c>
      <c r="Y1436" s="70" t="s">
        <v>17320</v>
      </c>
      <c r="Z1436" s="53">
        <v>62500</v>
      </c>
    </row>
    <row r="1437" spans="1:26" s="49" customFormat="1" x14ac:dyDescent="0.25">
      <c r="A1437" s="73">
        <v>600107141</v>
      </c>
      <c r="B1437" s="73">
        <f t="shared" si="66"/>
        <v>600107141</v>
      </c>
      <c r="C1437" s="73" t="s">
        <v>9961</v>
      </c>
      <c r="D1437" s="68">
        <v>1</v>
      </c>
      <c r="E1437" s="48">
        <f t="shared" si="67"/>
        <v>64328422</v>
      </c>
      <c r="F1437" s="57" t="s">
        <v>953</v>
      </c>
      <c r="G1437" s="57" t="s">
        <v>1104</v>
      </c>
      <c r="H1437" s="51">
        <v>0</v>
      </c>
      <c r="I1437" s="51" t="s">
        <v>17309</v>
      </c>
      <c r="J1437" s="69">
        <v>27.49</v>
      </c>
      <c r="K1437" s="69">
        <f t="shared" si="68"/>
        <v>0</v>
      </c>
      <c r="L1437" s="90">
        <v>25</v>
      </c>
      <c r="M1437" s="51">
        <v>25</v>
      </c>
      <c r="N1437" s="62" t="s">
        <v>1269</v>
      </c>
      <c r="O1437" s="52" t="s">
        <v>1270</v>
      </c>
      <c r="P1437" s="52">
        <v>195</v>
      </c>
      <c r="Q1437" s="52">
        <v>21</v>
      </c>
      <c r="R1437" s="52" t="s">
        <v>1105</v>
      </c>
      <c r="S1437" s="49" t="s">
        <v>21333</v>
      </c>
      <c r="V1437" s="50" t="s">
        <v>14798</v>
      </c>
      <c r="W1437" s="50" t="s">
        <v>1105</v>
      </c>
      <c r="X1437" s="50" t="s">
        <v>14740</v>
      </c>
      <c r="Y1437" s="70" t="s">
        <v>17320</v>
      </c>
      <c r="Z1437" s="53">
        <v>63900</v>
      </c>
    </row>
    <row r="1438" spans="1:26" s="49" customFormat="1" x14ac:dyDescent="0.25">
      <c r="A1438" s="73">
        <v>600107183</v>
      </c>
      <c r="B1438" s="73">
        <f t="shared" si="66"/>
        <v>600107183</v>
      </c>
      <c r="C1438" s="73" t="s">
        <v>9962</v>
      </c>
      <c r="D1438" s="68">
        <v>1</v>
      </c>
      <c r="E1438" s="48">
        <f t="shared" si="67"/>
        <v>49466836</v>
      </c>
      <c r="F1438" s="57" t="s">
        <v>953</v>
      </c>
      <c r="G1438" s="57" t="s">
        <v>1104</v>
      </c>
      <c r="H1438" s="51">
        <v>0</v>
      </c>
      <c r="I1438" s="51" t="s">
        <v>17309</v>
      </c>
      <c r="J1438" s="69">
        <v>27.49</v>
      </c>
      <c r="K1438" s="69">
        <f t="shared" si="68"/>
        <v>0</v>
      </c>
      <c r="L1438" s="90">
        <v>25</v>
      </c>
      <c r="M1438" s="51">
        <v>25</v>
      </c>
      <c r="N1438" s="62" t="s">
        <v>1271</v>
      </c>
      <c r="O1438" s="52" t="s">
        <v>1154</v>
      </c>
      <c r="P1438" s="52">
        <v>81</v>
      </c>
      <c r="Q1438" s="52">
        <v>23</v>
      </c>
      <c r="R1438" s="52" t="s">
        <v>1105</v>
      </c>
      <c r="S1438" s="49" t="s">
        <v>21333</v>
      </c>
      <c r="V1438" s="50" t="s">
        <v>14798</v>
      </c>
      <c r="W1438" s="50" t="s">
        <v>1105</v>
      </c>
      <c r="X1438" s="50" t="s">
        <v>14740</v>
      </c>
      <c r="Y1438" s="70" t="s">
        <v>17320</v>
      </c>
      <c r="Z1438" s="53">
        <v>62800</v>
      </c>
    </row>
    <row r="1439" spans="1:26" s="49" customFormat="1" x14ac:dyDescent="0.25">
      <c r="A1439" s="73">
        <v>600107221</v>
      </c>
      <c r="B1439" s="73">
        <f t="shared" si="66"/>
        <v>600107221</v>
      </c>
      <c r="C1439" s="73" t="s">
        <v>9963</v>
      </c>
      <c r="D1439" s="68">
        <v>1</v>
      </c>
      <c r="E1439" s="48">
        <f t="shared" si="67"/>
        <v>60556251</v>
      </c>
      <c r="F1439" s="57" t="s">
        <v>953</v>
      </c>
      <c r="G1439" s="57" t="s">
        <v>1104</v>
      </c>
      <c r="H1439" s="51">
        <v>25</v>
      </c>
      <c r="I1439" s="51" t="s">
        <v>17309</v>
      </c>
      <c r="J1439" s="69">
        <v>27.49</v>
      </c>
      <c r="K1439" s="69">
        <f t="shared" si="68"/>
        <v>687.25</v>
      </c>
      <c r="L1439" s="90">
        <v>25</v>
      </c>
      <c r="M1439" s="51">
        <v>0</v>
      </c>
      <c r="N1439" s="62" t="s">
        <v>1272</v>
      </c>
      <c r="O1439" s="52" t="s">
        <v>1273</v>
      </c>
      <c r="P1439" s="52">
        <v>4004</v>
      </c>
      <c r="Q1439" s="52">
        <v>20</v>
      </c>
      <c r="R1439" s="52" t="s">
        <v>1105</v>
      </c>
      <c r="S1439" s="49" t="s">
        <v>21333</v>
      </c>
      <c r="V1439" s="50" t="s">
        <v>14798</v>
      </c>
      <c r="W1439" s="50" t="s">
        <v>1105</v>
      </c>
      <c r="X1439" s="50" t="s">
        <v>14740</v>
      </c>
      <c r="Y1439" s="70" t="s">
        <v>17320</v>
      </c>
      <c r="Z1439" s="53">
        <v>61500</v>
      </c>
    </row>
    <row r="1440" spans="1:26" s="49" customFormat="1" x14ac:dyDescent="0.25">
      <c r="A1440" s="73">
        <v>600106489</v>
      </c>
      <c r="B1440" s="73">
        <f t="shared" si="66"/>
        <v>600106489</v>
      </c>
      <c r="C1440" s="73" t="s">
        <v>9964</v>
      </c>
      <c r="D1440" s="68">
        <v>1</v>
      </c>
      <c r="E1440" s="48">
        <f t="shared" si="67"/>
        <v>64328244</v>
      </c>
      <c r="F1440" s="57" t="s">
        <v>953</v>
      </c>
      <c r="G1440" s="57" t="s">
        <v>1104</v>
      </c>
      <c r="H1440" s="51">
        <v>25</v>
      </c>
      <c r="I1440" s="51" t="s">
        <v>17309</v>
      </c>
      <c r="J1440" s="69">
        <v>27.49</v>
      </c>
      <c r="K1440" s="69">
        <f t="shared" si="68"/>
        <v>687.25</v>
      </c>
      <c r="L1440" s="90">
        <v>25</v>
      </c>
      <c r="M1440" s="51">
        <v>0</v>
      </c>
      <c r="N1440" s="62" t="s">
        <v>1274</v>
      </c>
      <c r="O1440" s="52" t="s">
        <v>1275</v>
      </c>
      <c r="P1440" s="52">
        <v>2818</v>
      </c>
      <c r="Q1440" s="52">
        <v>62</v>
      </c>
      <c r="R1440" s="52" t="s">
        <v>1105</v>
      </c>
      <c r="S1440" s="49" t="s">
        <v>21333</v>
      </c>
      <c r="V1440" s="50" t="s">
        <v>14798</v>
      </c>
      <c r="W1440" s="50" t="s">
        <v>1105</v>
      </c>
      <c r="X1440" s="50" t="s">
        <v>14740</v>
      </c>
      <c r="Y1440" s="70" t="s">
        <v>17320</v>
      </c>
      <c r="Z1440" s="53">
        <v>61200</v>
      </c>
    </row>
    <row r="1441" spans="1:26" s="49" customFormat="1" ht="30" x14ac:dyDescent="0.25">
      <c r="A1441" s="73">
        <v>600106497</v>
      </c>
      <c r="B1441" s="73">
        <f t="shared" si="66"/>
        <v>600106497</v>
      </c>
      <c r="C1441" s="73" t="s">
        <v>9965</v>
      </c>
      <c r="D1441" s="68">
        <v>1</v>
      </c>
      <c r="E1441" s="48">
        <f t="shared" si="67"/>
        <v>75001616</v>
      </c>
      <c r="F1441" s="57" t="s">
        <v>953</v>
      </c>
      <c r="G1441" s="57" t="s">
        <v>1104</v>
      </c>
      <c r="H1441" s="51">
        <v>0</v>
      </c>
      <c r="I1441" s="51" t="s">
        <v>17309</v>
      </c>
      <c r="J1441" s="69">
        <v>27.49</v>
      </c>
      <c r="K1441" s="69">
        <f t="shared" si="68"/>
        <v>0</v>
      </c>
      <c r="L1441" s="90">
        <v>25</v>
      </c>
      <c r="M1441" s="51">
        <v>25</v>
      </c>
      <c r="N1441" s="62" t="s">
        <v>1276</v>
      </c>
      <c r="O1441" s="52" t="s">
        <v>1277</v>
      </c>
      <c r="P1441" s="52">
        <v>570</v>
      </c>
      <c r="Q1441" s="52">
        <v>4</v>
      </c>
      <c r="R1441" s="52" t="s">
        <v>1105</v>
      </c>
      <c r="S1441" s="49" t="s">
        <v>21333</v>
      </c>
      <c r="V1441" s="50" t="s">
        <v>14798</v>
      </c>
      <c r="W1441" s="50" t="s">
        <v>1105</v>
      </c>
      <c r="X1441" s="50" t="s">
        <v>14740</v>
      </c>
      <c r="Y1441" s="70" t="s">
        <v>17320</v>
      </c>
      <c r="Z1441" s="53">
        <v>62500</v>
      </c>
    </row>
    <row r="1442" spans="1:26" s="49" customFormat="1" x14ac:dyDescent="0.25">
      <c r="A1442" s="73">
        <v>600106501</v>
      </c>
      <c r="B1442" s="73">
        <f t="shared" si="66"/>
        <v>600106501</v>
      </c>
      <c r="C1442" s="73" t="s">
        <v>9966</v>
      </c>
      <c r="D1442" s="68">
        <v>1</v>
      </c>
      <c r="E1442" s="48">
        <f t="shared" si="67"/>
        <v>64328481</v>
      </c>
      <c r="F1442" s="57" t="s">
        <v>953</v>
      </c>
      <c r="G1442" s="57" t="s">
        <v>1104</v>
      </c>
      <c r="H1442" s="51">
        <v>25</v>
      </c>
      <c r="I1442" s="51" t="s">
        <v>17309</v>
      </c>
      <c r="J1442" s="69">
        <v>27.49</v>
      </c>
      <c r="K1442" s="69">
        <f t="shared" si="68"/>
        <v>687.25</v>
      </c>
      <c r="L1442" s="90">
        <v>25</v>
      </c>
      <c r="M1442" s="51">
        <v>0</v>
      </c>
      <c r="N1442" s="62" t="s">
        <v>1278</v>
      </c>
      <c r="O1442" s="52" t="s">
        <v>1192</v>
      </c>
      <c r="P1442" s="52">
        <v>788</v>
      </c>
      <c r="Q1442" s="52" t="s">
        <v>1279</v>
      </c>
      <c r="R1442" s="52" t="s">
        <v>1105</v>
      </c>
      <c r="S1442" s="49" t="s">
        <v>21333</v>
      </c>
      <c r="V1442" s="50" t="s">
        <v>14798</v>
      </c>
      <c r="W1442" s="50" t="s">
        <v>1105</v>
      </c>
      <c r="X1442" s="50" t="s">
        <v>14740</v>
      </c>
      <c r="Y1442" s="70" t="s">
        <v>17320</v>
      </c>
      <c r="Z1442" s="53">
        <v>61300</v>
      </c>
    </row>
    <row r="1443" spans="1:26" s="49" customFormat="1" ht="30" x14ac:dyDescent="0.25">
      <c r="A1443" s="73">
        <v>600106535</v>
      </c>
      <c r="B1443" s="73">
        <f t="shared" si="66"/>
        <v>600106535</v>
      </c>
      <c r="C1443" s="73" t="s">
        <v>9967</v>
      </c>
      <c r="D1443" s="68">
        <v>1</v>
      </c>
      <c r="E1443" s="48">
        <f t="shared" si="67"/>
        <v>64328228</v>
      </c>
      <c r="F1443" s="57" t="s">
        <v>953</v>
      </c>
      <c r="G1443" s="57" t="s">
        <v>1104</v>
      </c>
      <c r="H1443" s="51">
        <v>0</v>
      </c>
      <c r="I1443" s="51" t="s">
        <v>17309</v>
      </c>
      <c r="J1443" s="69">
        <v>27.49</v>
      </c>
      <c r="K1443" s="69">
        <f t="shared" si="68"/>
        <v>0</v>
      </c>
      <c r="L1443" s="90">
        <v>25</v>
      </c>
      <c r="M1443" s="51">
        <v>25</v>
      </c>
      <c r="N1443" s="62" t="s">
        <v>1280</v>
      </c>
      <c r="O1443" s="52" t="s">
        <v>79</v>
      </c>
      <c r="P1443" s="52">
        <v>2477</v>
      </c>
      <c r="Q1443" s="52">
        <v>12</v>
      </c>
      <c r="R1443" s="52" t="s">
        <v>1105</v>
      </c>
      <c r="S1443" s="49" t="s">
        <v>21333</v>
      </c>
      <c r="V1443" s="50" t="s">
        <v>14798</v>
      </c>
      <c r="W1443" s="50" t="s">
        <v>1105</v>
      </c>
      <c r="X1443" s="50" t="s">
        <v>14740</v>
      </c>
      <c r="Y1443" s="70" t="s">
        <v>17320</v>
      </c>
      <c r="Z1443" s="53">
        <v>61200</v>
      </c>
    </row>
    <row r="1444" spans="1:26" s="49" customFormat="1" ht="30" x14ac:dyDescent="0.25">
      <c r="A1444" s="73">
        <v>600106551</v>
      </c>
      <c r="B1444" s="73">
        <f t="shared" si="66"/>
        <v>600106551</v>
      </c>
      <c r="C1444" s="73" t="s">
        <v>9968</v>
      </c>
      <c r="D1444" s="68">
        <v>1</v>
      </c>
      <c r="E1444" s="48">
        <f t="shared" si="67"/>
        <v>64328511</v>
      </c>
      <c r="F1444" s="57" t="s">
        <v>953</v>
      </c>
      <c r="G1444" s="57" t="s">
        <v>1104</v>
      </c>
      <c r="H1444" s="51">
        <v>0</v>
      </c>
      <c r="I1444" s="51" t="s">
        <v>17309</v>
      </c>
      <c r="J1444" s="69">
        <v>27.49</v>
      </c>
      <c r="K1444" s="69">
        <f t="shared" si="68"/>
        <v>0</v>
      </c>
      <c r="L1444" s="90">
        <v>25</v>
      </c>
      <c r="M1444" s="51">
        <v>25</v>
      </c>
      <c r="N1444" s="62" t="s">
        <v>1281</v>
      </c>
      <c r="O1444" s="52" t="s">
        <v>1282</v>
      </c>
      <c r="P1444" s="52">
        <v>1047</v>
      </c>
      <c r="Q1444" s="52">
        <v>19</v>
      </c>
      <c r="R1444" s="52" t="s">
        <v>1105</v>
      </c>
      <c r="S1444" s="49" t="s">
        <v>21333</v>
      </c>
      <c r="V1444" s="50" t="s">
        <v>14798</v>
      </c>
      <c r="W1444" s="50" t="s">
        <v>1105</v>
      </c>
      <c r="X1444" s="50" t="s">
        <v>14740</v>
      </c>
      <c r="Y1444" s="70" t="s">
        <v>17320</v>
      </c>
      <c r="Z1444" s="53">
        <v>63500</v>
      </c>
    </row>
    <row r="1445" spans="1:26" s="49" customFormat="1" x14ac:dyDescent="0.25">
      <c r="A1445" s="73">
        <v>600106578</v>
      </c>
      <c r="B1445" s="73">
        <f t="shared" si="66"/>
        <v>600106578</v>
      </c>
      <c r="C1445" s="73" t="s">
        <v>9969</v>
      </c>
      <c r="D1445" s="68">
        <v>1</v>
      </c>
      <c r="E1445" s="48">
        <f t="shared" si="67"/>
        <v>64328368</v>
      </c>
      <c r="F1445" s="57" t="s">
        <v>953</v>
      </c>
      <c r="G1445" s="57" t="s">
        <v>1104</v>
      </c>
      <c r="H1445" s="51">
        <v>0</v>
      </c>
      <c r="I1445" s="51" t="s">
        <v>17309</v>
      </c>
      <c r="J1445" s="69">
        <v>27.49</v>
      </c>
      <c r="K1445" s="69">
        <f t="shared" si="68"/>
        <v>0</v>
      </c>
      <c r="L1445" s="90">
        <v>25</v>
      </c>
      <c r="M1445" s="51">
        <v>25</v>
      </c>
      <c r="N1445" s="62" t="s">
        <v>1283</v>
      </c>
      <c r="O1445" s="52" t="s">
        <v>1284</v>
      </c>
      <c r="P1445" s="52">
        <v>704</v>
      </c>
      <c r="Q1445" s="52">
        <v>3</v>
      </c>
      <c r="R1445" s="52" t="s">
        <v>1105</v>
      </c>
      <c r="S1445" s="49" t="s">
        <v>21333</v>
      </c>
      <c r="V1445" s="50" t="s">
        <v>14798</v>
      </c>
      <c r="W1445" s="50" t="s">
        <v>1105</v>
      </c>
      <c r="X1445" s="50" t="s">
        <v>14740</v>
      </c>
      <c r="Y1445" s="70" t="s">
        <v>17320</v>
      </c>
      <c r="Z1445" s="53">
        <v>60300</v>
      </c>
    </row>
    <row r="1446" spans="1:26" s="49" customFormat="1" x14ac:dyDescent="0.25">
      <c r="A1446" s="73">
        <v>600106586</v>
      </c>
      <c r="B1446" s="73">
        <f t="shared" si="66"/>
        <v>600106586</v>
      </c>
      <c r="C1446" s="73" t="s">
        <v>9970</v>
      </c>
      <c r="D1446" s="68">
        <v>1</v>
      </c>
      <c r="E1446" s="48">
        <f t="shared" si="67"/>
        <v>64327515</v>
      </c>
      <c r="F1446" s="57" t="s">
        <v>953</v>
      </c>
      <c r="G1446" s="57" t="s">
        <v>1104</v>
      </c>
      <c r="H1446" s="51">
        <v>25</v>
      </c>
      <c r="I1446" s="51" t="s">
        <v>17309</v>
      </c>
      <c r="J1446" s="69">
        <v>27.49</v>
      </c>
      <c r="K1446" s="69">
        <f t="shared" si="68"/>
        <v>687.25</v>
      </c>
      <c r="L1446" s="90">
        <v>25</v>
      </c>
      <c r="M1446" s="51">
        <v>0</v>
      </c>
      <c r="N1446" s="62" t="s">
        <v>1285</v>
      </c>
      <c r="O1446" s="52" t="s">
        <v>1286</v>
      </c>
      <c r="P1446" s="52">
        <v>1491</v>
      </c>
      <c r="Q1446" s="52">
        <v>46</v>
      </c>
      <c r="R1446" s="52" t="s">
        <v>1105</v>
      </c>
      <c r="S1446" s="49" t="s">
        <v>21333</v>
      </c>
      <c r="V1446" s="50" t="s">
        <v>14798</v>
      </c>
      <c r="W1446" s="50" t="s">
        <v>1105</v>
      </c>
      <c r="X1446" s="50" t="s">
        <v>14740</v>
      </c>
      <c r="Y1446" s="70" t="s">
        <v>17320</v>
      </c>
      <c r="Z1446" s="53">
        <v>62100</v>
      </c>
    </row>
    <row r="1447" spans="1:26" s="49" customFormat="1" x14ac:dyDescent="0.25">
      <c r="A1447" s="73">
        <v>600106616</v>
      </c>
      <c r="B1447" s="73">
        <f t="shared" si="66"/>
        <v>600106616</v>
      </c>
      <c r="C1447" s="73" t="s">
        <v>9971</v>
      </c>
      <c r="D1447" s="68">
        <v>1</v>
      </c>
      <c r="E1447" s="48">
        <f t="shared" si="67"/>
        <v>64328210</v>
      </c>
      <c r="F1447" s="57" t="s">
        <v>953</v>
      </c>
      <c r="G1447" s="57" t="s">
        <v>1104</v>
      </c>
      <c r="H1447" s="51">
        <v>0</v>
      </c>
      <c r="I1447" s="51" t="s">
        <v>17309</v>
      </c>
      <c r="J1447" s="69">
        <v>27.49</v>
      </c>
      <c r="K1447" s="69">
        <f t="shared" si="68"/>
        <v>0</v>
      </c>
      <c r="L1447" s="90">
        <v>25</v>
      </c>
      <c r="M1447" s="51">
        <v>25</v>
      </c>
      <c r="N1447" s="62" t="s">
        <v>1287</v>
      </c>
      <c r="O1447" s="52" t="s">
        <v>1214</v>
      </c>
      <c r="P1447" s="52">
        <v>2812</v>
      </c>
      <c r="Q1447" s="52">
        <v>21</v>
      </c>
      <c r="R1447" s="52" t="s">
        <v>1105</v>
      </c>
      <c r="S1447" s="49" t="s">
        <v>21333</v>
      </c>
      <c r="V1447" s="50" t="s">
        <v>14798</v>
      </c>
      <c r="W1447" s="50" t="s">
        <v>1105</v>
      </c>
      <c r="X1447" s="50" t="s">
        <v>14740</v>
      </c>
      <c r="Y1447" s="70" t="s">
        <v>17320</v>
      </c>
      <c r="Z1447" s="53">
        <v>61200</v>
      </c>
    </row>
    <row r="1448" spans="1:26" s="49" customFormat="1" ht="30" x14ac:dyDescent="0.25">
      <c r="A1448" s="73">
        <v>600106675</v>
      </c>
      <c r="B1448" s="73">
        <f t="shared" si="66"/>
        <v>600106675</v>
      </c>
      <c r="C1448" s="73" t="s">
        <v>9972</v>
      </c>
      <c r="D1448" s="68">
        <v>1</v>
      </c>
      <c r="E1448" s="48">
        <f t="shared" si="67"/>
        <v>64326187</v>
      </c>
      <c r="F1448" s="57" t="s">
        <v>953</v>
      </c>
      <c r="G1448" s="57" t="s">
        <v>1104</v>
      </c>
      <c r="H1448" s="51">
        <v>0</v>
      </c>
      <c r="I1448" s="51" t="s">
        <v>17309</v>
      </c>
      <c r="J1448" s="69">
        <v>27.49</v>
      </c>
      <c r="K1448" s="69">
        <f t="shared" si="68"/>
        <v>0</v>
      </c>
      <c r="L1448" s="90">
        <v>25</v>
      </c>
      <c r="M1448" s="51">
        <v>25</v>
      </c>
      <c r="N1448" s="62" t="s">
        <v>1288</v>
      </c>
      <c r="O1448" s="52" t="s">
        <v>96</v>
      </c>
      <c r="P1448" s="52">
        <v>1311</v>
      </c>
      <c r="Q1448" s="52">
        <v>66</v>
      </c>
      <c r="R1448" s="52" t="s">
        <v>1105</v>
      </c>
      <c r="S1448" s="49" t="s">
        <v>21333</v>
      </c>
      <c r="V1448" s="50" t="s">
        <v>14798</v>
      </c>
      <c r="W1448" s="50" t="s">
        <v>1105</v>
      </c>
      <c r="X1448" s="50" t="s">
        <v>14740</v>
      </c>
      <c r="Y1448" s="70" t="s">
        <v>17320</v>
      </c>
      <c r="Z1448" s="53">
        <v>61200</v>
      </c>
    </row>
    <row r="1449" spans="1:26" s="49" customFormat="1" ht="30" x14ac:dyDescent="0.25">
      <c r="A1449" s="73">
        <v>600106683</v>
      </c>
      <c r="B1449" s="73">
        <f t="shared" si="66"/>
        <v>600106683</v>
      </c>
      <c r="C1449" s="73" t="s">
        <v>9973</v>
      </c>
      <c r="D1449" s="68">
        <v>1</v>
      </c>
      <c r="E1449" s="48">
        <f t="shared" si="67"/>
        <v>64327396</v>
      </c>
      <c r="F1449" s="57" t="s">
        <v>953</v>
      </c>
      <c r="G1449" s="57" t="s">
        <v>1104</v>
      </c>
      <c r="H1449" s="51">
        <v>0</v>
      </c>
      <c r="I1449" s="51" t="s">
        <v>17309</v>
      </c>
      <c r="J1449" s="69">
        <v>27.49</v>
      </c>
      <c r="K1449" s="69">
        <f t="shared" si="68"/>
        <v>0</v>
      </c>
      <c r="L1449" s="90">
        <v>25</v>
      </c>
      <c r="M1449" s="51">
        <v>25</v>
      </c>
      <c r="N1449" s="62" t="s">
        <v>1289</v>
      </c>
      <c r="O1449" s="52" t="s">
        <v>1290</v>
      </c>
      <c r="P1449" s="52">
        <v>1127</v>
      </c>
      <c r="Q1449" s="52">
        <v>15</v>
      </c>
      <c r="R1449" s="52" t="s">
        <v>1105</v>
      </c>
      <c r="S1449" s="49" t="s">
        <v>21333</v>
      </c>
      <c r="V1449" s="50" t="s">
        <v>14798</v>
      </c>
      <c r="W1449" s="50" t="s">
        <v>1105</v>
      </c>
      <c r="X1449" s="50" t="s">
        <v>14740</v>
      </c>
      <c r="Y1449" s="70" t="s">
        <v>17320</v>
      </c>
      <c r="Z1449" s="53">
        <v>61800</v>
      </c>
    </row>
    <row r="1450" spans="1:26" s="49" customFormat="1" x14ac:dyDescent="0.25">
      <c r="A1450" s="73">
        <v>600106691</v>
      </c>
      <c r="B1450" s="73">
        <f t="shared" si="66"/>
        <v>600106691</v>
      </c>
      <c r="C1450" s="73" t="s">
        <v>9974</v>
      </c>
      <c r="D1450" s="68">
        <v>1</v>
      </c>
      <c r="E1450" s="48">
        <f t="shared" si="67"/>
        <v>64328465</v>
      </c>
      <c r="F1450" s="57" t="s">
        <v>953</v>
      </c>
      <c r="G1450" s="57" t="s">
        <v>1104</v>
      </c>
      <c r="H1450" s="51">
        <v>0</v>
      </c>
      <c r="I1450" s="51" t="s">
        <v>17309</v>
      </c>
      <c r="J1450" s="69">
        <v>27.49</v>
      </c>
      <c r="K1450" s="69">
        <f t="shared" si="68"/>
        <v>0</v>
      </c>
      <c r="L1450" s="90">
        <v>25</v>
      </c>
      <c r="M1450" s="51">
        <v>25</v>
      </c>
      <c r="N1450" s="62" t="s">
        <v>1291</v>
      </c>
      <c r="O1450" s="52" t="s">
        <v>79</v>
      </c>
      <c r="P1450" s="52">
        <v>2478</v>
      </c>
      <c r="Q1450" s="52">
        <v>21</v>
      </c>
      <c r="R1450" s="52" t="s">
        <v>1105</v>
      </c>
      <c r="S1450" s="49" t="s">
        <v>21333</v>
      </c>
      <c r="V1450" s="50" t="s">
        <v>14798</v>
      </c>
      <c r="W1450" s="50" t="s">
        <v>1105</v>
      </c>
      <c r="X1450" s="50" t="s">
        <v>14740</v>
      </c>
      <c r="Y1450" s="70" t="s">
        <v>17320</v>
      </c>
      <c r="Z1450" s="53">
        <v>61200</v>
      </c>
    </row>
    <row r="1451" spans="1:26" s="49" customFormat="1" ht="30" x14ac:dyDescent="0.25">
      <c r="A1451" s="73">
        <v>600106705</v>
      </c>
      <c r="B1451" s="73">
        <f t="shared" si="66"/>
        <v>600106705</v>
      </c>
      <c r="C1451" s="73" t="s">
        <v>9975</v>
      </c>
      <c r="D1451" s="68">
        <v>1</v>
      </c>
      <c r="E1451" s="48">
        <f t="shared" si="67"/>
        <v>64328325</v>
      </c>
      <c r="F1451" s="57" t="s">
        <v>953</v>
      </c>
      <c r="G1451" s="57" t="s">
        <v>1104</v>
      </c>
      <c r="H1451" s="51">
        <v>0</v>
      </c>
      <c r="I1451" s="51" t="s">
        <v>17309</v>
      </c>
      <c r="J1451" s="69">
        <v>27.49</v>
      </c>
      <c r="K1451" s="69">
        <f t="shared" si="68"/>
        <v>0</v>
      </c>
      <c r="L1451" s="90">
        <v>25</v>
      </c>
      <c r="M1451" s="51">
        <v>25</v>
      </c>
      <c r="N1451" s="62" t="s">
        <v>1292</v>
      </c>
      <c r="O1451" s="52" t="s">
        <v>1236</v>
      </c>
      <c r="P1451" s="52">
        <v>21</v>
      </c>
      <c r="Q1451" s="52">
        <v>4</v>
      </c>
      <c r="R1451" s="52" t="s">
        <v>1105</v>
      </c>
      <c r="S1451" s="49" t="s">
        <v>21333</v>
      </c>
      <c r="V1451" s="50" t="s">
        <v>14798</v>
      </c>
      <c r="W1451" s="50" t="s">
        <v>1105</v>
      </c>
      <c r="X1451" s="50" t="s">
        <v>14740</v>
      </c>
      <c r="Y1451" s="70" t="s">
        <v>17320</v>
      </c>
      <c r="Z1451" s="53">
        <v>60200</v>
      </c>
    </row>
    <row r="1452" spans="1:26" s="49" customFormat="1" ht="30" x14ac:dyDescent="0.25">
      <c r="A1452" s="73">
        <v>600106721</v>
      </c>
      <c r="B1452" s="73">
        <f t="shared" si="66"/>
        <v>600106721</v>
      </c>
      <c r="C1452" s="73" t="s">
        <v>9976</v>
      </c>
      <c r="D1452" s="68">
        <v>1</v>
      </c>
      <c r="E1452" s="48">
        <f t="shared" si="67"/>
        <v>64328457</v>
      </c>
      <c r="F1452" s="57" t="s">
        <v>953</v>
      </c>
      <c r="G1452" s="57" t="s">
        <v>1104</v>
      </c>
      <c r="H1452" s="51">
        <v>0</v>
      </c>
      <c r="I1452" s="51" t="s">
        <v>17309</v>
      </c>
      <c r="J1452" s="69">
        <v>27.49</v>
      </c>
      <c r="K1452" s="69">
        <f t="shared" si="68"/>
        <v>0</v>
      </c>
      <c r="L1452" s="90">
        <v>25</v>
      </c>
      <c r="M1452" s="51">
        <v>25</v>
      </c>
      <c r="N1452" s="62" t="s">
        <v>1293</v>
      </c>
      <c r="O1452" s="52" t="s">
        <v>1002</v>
      </c>
      <c r="P1452" s="52">
        <v>704</v>
      </c>
      <c r="Q1452" s="52" t="s">
        <v>270</v>
      </c>
      <c r="R1452" s="52" t="s">
        <v>1105</v>
      </c>
      <c r="S1452" s="49" t="s">
        <v>21333</v>
      </c>
      <c r="V1452" s="50" t="s">
        <v>14798</v>
      </c>
      <c r="W1452" s="50" t="s">
        <v>1105</v>
      </c>
      <c r="X1452" s="50" t="s">
        <v>14740</v>
      </c>
      <c r="Y1452" s="70" t="s">
        <v>17320</v>
      </c>
      <c r="Z1452" s="53">
        <v>60200</v>
      </c>
    </row>
    <row r="1453" spans="1:26" s="49" customFormat="1" x14ac:dyDescent="0.25">
      <c r="A1453" s="73">
        <v>600106748</v>
      </c>
      <c r="B1453" s="73">
        <f t="shared" si="66"/>
        <v>600106748</v>
      </c>
      <c r="C1453" s="73" t="s">
        <v>9977</v>
      </c>
      <c r="D1453" s="68">
        <v>1</v>
      </c>
      <c r="E1453" s="48">
        <f t="shared" si="67"/>
        <v>49466011</v>
      </c>
      <c r="F1453" s="57" t="s">
        <v>953</v>
      </c>
      <c r="G1453" s="57" t="s">
        <v>1104</v>
      </c>
      <c r="H1453" s="51">
        <v>25</v>
      </c>
      <c r="I1453" s="51" t="s">
        <v>17309</v>
      </c>
      <c r="J1453" s="69">
        <v>27.49</v>
      </c>
      <c r="K1453" s="69">
        <f t="shared" si="68"/>
        <v>687.25</v>
      </c>
      <c r="L1453" s="90">
        <v>25</v>
      </c>
      <c r="M1453" s="51">
        <v>0</v>
      </c>
      <c r="N1453" s="62" t="s">
        <v>1294</v>
      </c>
      <c r="O1453" s="52" t="s">
        <v>1295</v>
      </c>
      <c r="P1453" s="52">
        <v>268</v>
      </c>
      <c r="Q1453" s="52">
        <v>7</v>
      </c>
      <c r="R1453" s="52" t="s">
        <v>1105</v>
      </c>
      <c r="S1453" s="49" t="s">
        <v>21333</v>
      </c>
      <c r="V1453" s="50" t="s">
        <v>14798</v>
      </c>
      <c r="W1453" s="50" t="s">
        <v>1105</v>
      </c>
      <c r="X1453" s="50" t="s">
        <v>14740</v>
      </c>
      <c r="Y1453" s="70" t="s">
        <v>17320</v>
      </c>
      <c r="Z1453" s="53">
        <v>62500</v>
      </c>
    </row>
    <row r="1454" spans="1:26" s="49" customFormat="1" x14ac:dyDescent="0.25">
      <c r="A1454" s="73">
        <v>600106756</v>
      </c>
      <c r="B1454" s="73">
        <f t="shared" si="66"/>
        <v>600106756</v>
      </c>
      <c r="C1454" s="73" t="s">
        <v>9978</v>
      </c>
      <c r="D1454" s="68">
        <v>1</v>
      </c>
      <c r="E1454" s="48">
        <f t="shared" si="67"/>
        <v>49466755</v>
      </c>
      <c r="F1454" s="57" t="s">
        <v>953</v>
      </c>
      <c r="G1454" s="57" t="s">
        <v>1104</v>
      </c>
      <c r="H1454" s="51">
        <v>0</v>
      </c>
      <c r="I1454" s="51" t="s">
        <v>17309</v>
      </c>
      <c r="J1454" s="69">
        <v>27.49</v>
      </c>
      <c r="K1454" s="69">
        <f t="shared" si="68"/>
        <v>0</v>
      </c>
      <c r="L1454" s="90">
        <v>25</v>
      </c>
      <c r="M1454" s="51">
        <v>25</v>
      </c>
      <c r="N1454" s="62" t="s">
        <v>1296</v>
      </c>
      <c r="O1454" s="52" t="s">
        <v>1297</v>
      </c>
      <c r="P1454" s="52">
        <v>2432</v>
      </c>
      <c r="Q1454" s="52">
        <v>25</v>
      </c>
      <c r="R1454" s="52" t="s">
        <v>1105</v>
      </c>
      <c r="S1454" s="49" t="s">
        <v>21333</v>
      </c>
      <c r="V1454" s="50" t="s">
        <v>14798</v>
      </c>
      <c r="W1454" s="50" t="s">
        <v>1105</v>
      </c>
      <c r="X1454" s="50" t="s">
        <v>14740</v>
      </c>
      <c r="Y1454" s="70" t="s">
        <v>17320</v>
      </c>
      <c r="Z1454" s="53">
        <v>62800</v>
      </c>
    </row>
    <row r="1455" spans="1:26" s="49" customFormat="1" ht="30" x14ac:dyDescent="0.25">
      <c r="A1455" s="73">
        <v>600106772</v>
      </c>
      <c r="B1455" s="73">
        <f t="shared" si="66"/>
        <v>600106772</v>
      </c>
      <c r="C1455" s="73" t="s">
        <v>9979</v>
      </c>
      <c r="D1455" s="68">
        <v>1</v>
      </c>
      <c r="E1455" s="48">
        <f t="shared" si="67"/>
        <v>49467085</v>
      </c>
      <c r="F1455" s="57" t="s">
        <v>953</v>
      </c>
      <c r="G1455" s="57" t="s">
        <v>1104</v>
      </c>
      <c r="H1455" s="51">
        <v>0</v>
      </c>
      <c r="I1455" s="51" t="s">
        <v>17309</v>
      </c>
      <c r="J1455" s="69">
        <v>27.49</v>
      </c>
      <c r="K1455" s="69">
        <f t="shared" si="68"/>
        <v>0</v>
      </c>
      <c r="L1455" s="90">
        <v>25</v>
      </c>
      <c r="M1455" s="51">
        <v>25</v>
      </c>
      <c r="N1455" s="62" t="s">
        <v>1298</v>
      </c>
      <c r="O1455" s="52" t="s">
        <v>1282</v>
      </c>
      <c r="P1455" s="52">
        <v>1048</v>
      </c>
      <c r="Q1455" s="52">
        <v>21</v>
      </c>
      <c r="R1455" s="52" t="s">
        <v>1105</v>
      </c>
      <c r="S1455" s="49" t="s">
        <v>21333</v>
      </c>
      <c r="V1455" s="50" t="s">
        <v>14798</v>
      </c>
      <c r="W1455" s="50" t="s">
        <v>1105</v>
      </c>
      <c r="X1455" s="50" t="s">
        <v>14740</v>
      </c>
      <c r="Y1455" s="70" t="s">
        <v>17320</v>
      </c>
      <c r="Z1455" s="53">
        <v>63500</v>
      </c>
    </row>
    <row r="1456" spans="1:26" s="49" customFormat="1" ht="30" x14ac:dyDescent="0.25">
      <c r="A1456" s="73">
        <v>600106829</v>
      </c>
      <c r="B1456" s="73">
        <f t="shared" si="66"/>
        <v>600106829</v>
      </c>
      <c r="C1456" s="73" t="s">
        <v>9980</v>
      </c>
      <c r="D1456" s="68">
        <v>1</v>
      </c>
      <c r="E1456" s="48">
        <f t="shared" si="67"/>
        <v>60555947</v>
      </c>
      <c r="F1456" s="57" t="s">
        <v>953</v>
      </c>
      <c r="G1456" s="57" t="s">
        <v>1104</v>
      </c>
      <c r="H1456" s="51">
        <v>25</v>
      </c>
      <c r="I1456" s="51" t="s">
        <v>17309</v>
      </c>
      <c r="J1456" s="69">
        <v>27.49</v>
      </c>
      <c r="K1456" s="69">
        <f t="shared" si="68"/>
        <v>687.25</v>
      </c>
      <c r="L1456" s="90">
        <v>25</v>
      </c>
      <c r="M1456" s="51">
        <v>0</v>
      </c>
      <c r="N1456" s="62" t="s">
        <v>1299</v>
      </c>
      <c r="O1456" s="52" t="s">
        <v>1300</v>
      </c>
      <c r="P1456" s="52">
        <v>779</v>
      </c>
      <c r="Q1456" s="52">
        <v>17</v>
      </c>
      <c r="R1456" s="52" t="s">
        <v>1105</v>
      </c>
      <c r="S1456" s="49" t="s">
        <v>21333</v>
      </c>
      <c r="V1456" s="50" t="s">
        <v>14798</v>
      </c>
      <c r="W1456" s="50" t="s">
        <v>1105</v>
      </c>
      <c r="X1456" s="50" t="s">
        <v>14740</v>
      </c>
      <c r="Y1456" s="70" t="s">
        <v>17320</v>
      </c>
      <c r="Z1456" s="53">
        <v>63900</v>
      </c>
    </row>
    <row r="1457" spans="1:26" s="49" customFormat="1" x14ac:dyDescent="0.25">
      <c r="A1457" s="73">
        <v>600106837</v>
      </c>
      <c r="B1457" s="73">
        <f t="shared" si="66"/>
        <v>600106837</v>
      </c>
      <c r="C1457" s="73" t="s">
        <v>9981</v>
      </c>
      <c r="D1457" s="68">
        <v>1</v>
      </c>
      <c r="E1457" s="48">
        <f t="shared" si="67"/>
        <v>60556234</v>
      </c>
      <c r="F1457" s="57" t="s">
        <v>953</v>
      </c>
      <c r="G1457" s="57" t="s">
        <v>1104</v>
      </c>
      <c r="H1457" s="51">
        <v>0</v>
      </c>
      <c r="I1457" s="51" t="s">
        <v>17309</v>
      </c>
      <c r="J1457" s="69">
        <v>27.49</v>
      </c>
      <c r="K1457" s="69">
        <f t="shared" si="68"/>
        <v>0</v>
      </c>
      <c r="L1457" s="90">
        <v>25</v>
      </c>
      <c r="M1457" s="51">
        <v>25</v>
      </c>
      <c r="N1457" s="62" t="s">
        <v>1301</v>
      </c>
      <c r="O1457" s="52" t="s">
        <v>1302</v>
      </c>
      <c r="P1457" s="52">
        <v>335</v>
      </c>
      <c r="Q1457" s="52">
        <v>65</v>
      </c>
      <c r="R1457" s="52" t="s">
        <v>1105</v>
      </c>
      <c r="S1457" s="49" t="s">
        <v>21333</v>
      </c>
      <c r="V1457" s="50" t="s">
        <v>14798</v>
      </c>
      <c r="W1457" s="50" t="s">
        <v>1105</v>
      </c>
      <c r="X1457" s="50" t="s">
        <v>14740</v>
      </c>
      <c r="Y1457" s="70" t="s">
        <v>17320</v>
      </c>
      <c r="Z1457" s="53">
        <v>61200</v>
      </c>
    </row>
    <row r="1458" spans="1:26" s="49" customFormat="1" x14ac:dyDescent="0.25">
      <c r="A1458" s="73">
        <v>600106853</v>
      </c>
      <c r="B1458" s="73">
        <f t="shared" si="66"/>
        <v>600106853</v>
      </c>
      <c r="C1458" s="73" t="s">
        <v>9982</v>
      </c>
      <c r="D1458" s="68">
        <v>1</v>
      </c>
      <c r="E1458" s="48">
        <f t="shared" si="67"/>
        <v>62156942</v>
      </c>
      <c r="F1458" s="57" t="s">
        <v>953</v>
      </c>
      <c r="G1458" s="57" t="s">
        <v>1104</v>
      </c>
      <c r="H1458" s="51">
        <v>0</v>
      </c>
      <c r="I1458" s="51" t="s">
        <v>17309</v>
      </c>
      <c r="J1458" s="69">
        <v>27.49</v>
      </c>
      <c r="K1458" s="69">
        <f t="shared" si="68"/>
        <v>0</v>
      </c>
      <c r="L1458" s="90">
        <v>25</v>
      </c>
      <c r="M1458" s="51">
        <v>25</v>
      </c>
      <c r="N1458" s="62" t="s">
        <v>1303</v>
      </c>
      <c r="O1458" s="52" t="s">
        <v>1304</v>
      </c>
      <c r="P1458" s="52">
        <v>4204</v>
      </c>
      <c r="Q1458" s="52">
        <v>8</v>
      </c>
      <c r="R1458" s="52" t="s">
        <v>1105</v>
      </c>
      <c r="S1458" s="49" t="s">
        <v>21333</v>
      </c>
      <c r="V1458" s="50" t="s">
        <v>14798</v>
      </c>
      <c r="W1458" s="50" t="s">
        <v>1105</v>
      </c>
      <c r="X1458" s="50" t="s">
        <v>14740</v>
      </c>
      <c r="Y1458" s="70" t="s">
        <v>17320</v>
      </c>
      <c r="Z1458" s="53">
        <v>62800</v>
      </c>
    </row>
    <row r="1459" spans="1:26" s="49" customFormat="1" ht="30" x14ac:dyDescent="0.25">
      <c r="A1459" s="73">
        <v>600106861</v>
      </c>
      <c r="B1459" s="73">
        <f t="shared" si="66"/>
        <v>600106861</v>
      </c>
      <c r="C1459" s="73" t="s">
        <v>9983</v>
      </c>
      <c r="D1459" s="68">
        <v>1</v>
      </c>
      <c r="E1459" s="48">
        <f t="shared" si="67"/>
        <v>70284067</v>
      </c>
      <c r="F1459" s="57" t="s">
        <v>953</v>
      </c>
      <c r="G1459" s="57" t="s">
        <v>1104</v>
      </c>
      <c r="H1459" s="51">
        <v>50</v>
      </c>
      <c r="I1459" s="51" t="s">
        <v>17309</v>
      </c>
      <c r="J1459" s="69">
        <v>27.49</v>
      </c>
      <c r="K1459" s="69">
        <f t="shared" si="68"/>
        <v>1374.5</v>
      </c>
      <c r="L1459" s="90">
        <v>50</v>
      </c>
      <c r="M1459" s="51">
        <v>0</v>
      </c>
      <c r="N1459" s="62" t="s">
        <v>1305</v>
      </c>
      <c r="O1459" s="52" t="s">
        <v>1306</v>
      </c>
      <c r="P1459" s="52">
        <v>428</v>
      </c>
      <c r="Q1459" s="52">
        <v>51</v>
      </c>
      <c r="R1459" s="52" t="s">
        <v>1105</v>
      </c>
      <c r="S1459" s="49" t="s">
        <v>21333</v>
      </c>
      <c r="V1459" s="50" t="s">
        <v>14798</v>
      </c>
      <c r="W1459" s="50" t="s">
        <v>1105</v>
      </c>
      <c r="X1459" s="50" t="s">
        <v>14740</v>
      </c>
      <c r="Y1459" s="70" t="s">
        <v>17320</v>
      </c>
      <c r="Z1459" s="53">
        <v>63400</v>
      </c>
    </row>
    <row r="1460" spans="1:26" s="49" customFormat="1" x14ac:dyDescent="0.25">
      <c r="A1460" s="73">
        <v>600106870</v>
      </c>
      <c r="B1460" s="73">
        <f t="shared" si="66"/>
        <v>600106870</v>
      </c>
      <c r="C1460" s="73" t="s">
        <v>9984</v>
      </c>
      <c r="D1460" s="68">
        <v>1</v>
      </c>
      <c r="E1460" s="48">
        <f t="shared" si="67"/>
        <v>71007822</v>
      </c>
      <c r="F1460" s="57" t="s">
        <v>953</v>
      </c>
      <c r="G1460" s="57" t="s">
        <v>1104</v>
      </c>
      <c r="H1460" s="51">
        <v>0</v>
      </c>
      <c r="I1460" s="51" t="s">
        <v>17309</v>
      </c>
      <c r="J1460" s="69">
        <v>27.49</v>
      </c>
      <c r="K1460" s="69">
        <f t="shared" si="68"/>
        <v>0</v>
      </c>
      <c r="L1460" s="90">
        <v>25</v>
      </c>
      <c r="M1460" s="51">
        <v>25</v>
      </c>
      <c r="N1460" s="62" t="s">
        <v>1307</v>
      </c>
      <c r="O1460" s="52" t="s">
        <v>1308</v>
      </c>
      <c r="P1460" s="52">
        <v>892</v>
      </c>
      <c r="Q1460" s="52" t="s">
        <v>1309</v>
      </c>
      <c r="R1460" s="52" t="s">
        <v>1105</v>
      </c>
      <c r="S1460" s="49" t="s">
        <v>21333</v>
      </c>
      <c r="V1460" s="50" t="s">
        <v>14798</v>
      </c>
      <c r="W1460" s="50" t="s">
        <v>1105</v>
      </c>
      <c r="X1460" s="50" t="s">
        <v>14740</v>
      </c>
      <c r="Y1460" s="70" t="s">
        <v>17320</v>
      </c>
      <c r="Z1460" s="53">
        <v>62400</v>
      </c>
    </row>
    <row r="1461" spans="1:26" s="49" customFormat="1" x14ac:dyDescent="0.25">
      <c r="A1461" s="73">
        <v>600106896</v>
      </c>
      <c r="B1461" s="73">
        <f t="shared" si="66"/>
        <v>600106896</v>
      </c>
      <c r="C1461" s="73" t="s">
        <v>9985</v>
      </c>
      <c r="D1461" s="68">
        <v>1</v>
      </c>
      <c r="E1461" s="48">
        <f t="shared" si="67"/>
        <v>70869219</v>
      </c>
      <c r="F1461" s="57" t="s">
        <v>953</v>
      </c>
      <c r="G1461" s="57" t="s">
        <v>1104</v>
      </c>
      <c r="H1461" s="51">
        <v>0</v>
      </c>
      <c r="I1461" s="51" t="s">
        <v>17309</v>
      </c>
      <c r="J1461" s="69">
        <v>27.49</v>
      </c>
      <c r="K1461" s="69">
        <f t="shared" si="68"/>
        <v>0</v>
      </c>
      <c r="L1461" s="90">
        <v>25</v>
      </c>
      <c r="M1461" s="51">
        <v>25</v>
      </c>
      <c r="N1461" s="62" t="s">
        <v>1310</v>
      </c>
      <c r="O1461" s="52" t="s">
        <v>22</v>
      </c>
      <c r="P1461" s="52">
        <v>574</v>
      </c>
      <c r="Q1461" s="52">
        <v>2</v>
      </c>
      <c r="R1461" s="52" t="s">
        <v>1105</v>
      </c>
      <c r="S1461" s="49" t="s">
        <v>21333</v>
      </c>
      <c r="V1461" s="50" t="s">
        <v>14798</v>
      </c>
      <c r="W1461" s="50" t="s">
        <v>1105</v>
      </c>
      <c r="X1461" s="50" t="s">
        <v>14740</v>
      </c>
      <c r="Y1461" s="70" t="s">
        <v>17320</v>
      </c>
      <c r="Z1461" s="53">
        <v>62300</v>
      </c>
    </row>
    <row r="1462" spans="1:26" s="49" customFormat="1" x14ac:dyDescent="0.25">
      <c r="A1462" s="73">
        <v>600107345</v>
      </c>
      <c r="B1462" s="73">
        <f t="shared" si="66"/>
        <v>600107345</v>
      </c>
      <c r="C1462" s="73" t="s">
        <v>9986</v>
      </c>
      <c r="D1462" s="68">
        <v>1</v>
      </c>
      <c r="E1462" s="48">
        <f t="shared" si="67"/>
        <v>70888001</v>
      </c>
      <c r="F1462" s="57" t="s">
        <v>953</v>
      </c>
      <c r="G1462" s="57" t="s">
        <v>1104</v>
      </c>
      <c r="H1462" s="51">
        <v>0</v>
      </c>
      <c r="I1462" s="51" t="s">
        <v>17309</v>
      </c>
      <c r="J1462" s="69">
        <v>27.49</v>
      </c>
      <c r="K1462" s="69">
        <f t="shared" si="68"/>
        <v>0</v>
      </c>
      <c r="L1462" s="90">
        <v>25</v>
      </c>
      <c r="M1462" s="51">
        <v>25</v>
      </c>
      <c r="N1462" s="62" t="s">
        <v>1311</v>
      </c>
      <c r="O1462" s="52" t="s">
        <v>1312</v>
      </c>
      <c r="P1462" s="52">
        <v>368</v>
      </c>
      <c r="Q1462" s="52">
        <v>5</v>
      </c>
      <c r="R1462" s="52" t="s">
        <v>1105</v>
      </c>
      <c r="S1462" s="49" t="s">
        <v>21333</v>
      </c>
      <c r="V1462" s="50" t="s">
        <v>14798</v>
      </c>
      <c r="W1462" s="50" t="s">
        <v>1105</v>
      </c>
      <c r="X1462" s="50" t="s">
        <v>14740</v>
      </c>
      <c r="Y1462" s="70" t="s">
        <v>17320</v>
      </c>
      <c r="Z1462" s="53">
        <v>60200</v>
      </c>
    </row>
    <row r="1463" spans="1:26" s="49" customFormat="1" x14ac:dyDescent="0.25">
      <c r="A1463" s="73">
        <v>600107370</v>
      </c>
      <c r="B1463" s="73">
        <f t="shared" si="66"/>
        <v>600107370</v>
      </c>
      <c r="C1463" s="73" t="s">
        <v>9987</v>
      </c>
      <c r="D1463" s="68">
        <v>1</v>
      </c>
      <c r="E1463" s="48">
        <f t="shared" si="67"/>
        <v>70887951</v>
      </c>
      <c r="F1463" s="57" t="s">
        <v>953</v>
      </c>
      <c r="G1463" s="57" t="s">
        <v>1104</v>
      </c>
      <c r="H1463" s="51">
        <v>0</v>
      </c>
      <c r="I1463" s="51" t="s">
        <v>17309</v>
      </c>
      <c r="J1463" s="69">
        <v>27.49</v>
      </c>
      <c r="K1463" s="69">
        <f t="shared" si="68"/>
        <v>0</v>
      </c>
      <c r="L1463" s="90">
        <v>25</v>
      </c>
      <c r="M1463" s="51">
        <v>25</v>
      </c>
      <c r="N1463" s="62" t="s">
        <v>1313</v>
      </c>
      <c r="O1463" s="52" t="s">
        <v>1314</v>
      </c>
      <c r="P1463" s="52">
        <v>923</v>
      </c>
      <c r="Q1463" s="52">
        <v>36</v>
      </c>
      <c r="R1463" s="52" t="s">
        <v>1105</v>
      </c>
      <c r="S1463" s="49" t="s">
        <v>21333</v>
      </c>
      <c r="V1463" s="50" t="s">
        <v>14798</v>
      </c>
      <c r="W1463" s="50" t="s">
        <v>1105</v>
      </c>
      <c r="X1463" s="50" t="s">
        <v>14740</v>
      </c>
      <c r="Y1463" s="70" t="s">
        <v>17320</v>
      </c>
      <c r="Z1463" s="53">
        <v>60200</v>
      </c>
    </row>
    <row r="1464" spans="1:26" s="49" customFormat="1" x14ac:dyDescent="0.25">
      <c r="A1464" s="73">
        <v>600106900</v>
      </c>
      <c r="B1464" s="73">
        <f t="shared" si="66"/>
        <v>600106900</v>
      </c>
      <c r="C1464" s="73" t="s">
        <v>9988</v>
      </c>
      <c r="D1464" s="68">
        <v>1</v>
      </c>
      <c r="E1464" s="48">
        <f t="shared" si="67"/>
        <v>70993980</v>
      </c>
      <c r="F1464" s="57" t="s">
        <v>953</v>
      </c>
      <c r="G1464" s="57" t="s">
        <v>1104</v>
      </c>
      <c r="H1464" s="51">
        <v>25</v>
      </c>
      <c r="I1464" s="51" t="s">
        <v>17309</v>
      </c>
      <c r="J1464" s="69">
        <v>27.49</v>
      </c>
      <c r="K1464" s="69">
        <f t="shared" si="68"/>
        <v>687.25</v>
      </c>
      <c r="L1464" s="90">
        <v>25</v>
      </c>
      <c r="M1464" s="51">
        <v>0</v>
      </c>
      <c r="N1464" s="62" t="s">
        <v>1315</v>
      </c>
      <c r="O1464" s="52" t="s">
        <v>1316</v>
      </c>
      <c r="P1464" s="52">
        <v>161</v>
      </c>
      <c r="Q1464" s="52">
        <v>16</v>
      </c>
      <c r="R1464" s="52" t="s">
        <v>1105</v>
      </c>
      <c r="S1464" s="49" t="s">
        <v>21333</v>
      </c>
      <c r="V1464" s="50" t="s">
        <v>14798</v>
      </c>
      <c r="W1464" s="50" t="s">
        <v>1105</v>
      </c>
      <c r="X1464" s="50" t="s">
        <v>14740</v>
      </c>
      <c r="Y1464" s="70" t="s">
        <v>17320</v>
      </c>
      <c r="Z1464" s="53">
        <v>61300</v>
      </c>
    </row>
    <row r="1465" spans="1:26" s="49" customFormat="1" ht="30" x14ac:dyDescent="0.25">
      <c r="A1465" s="73">
        <v>600106918</v>
      </c>
      <c r="B1465" s="73">
        <f t="shared" si="66"/>
        <v>600106918</v>
      </c>
      <c r="C1465" s="73" t="s">
        <v>9989</v>
      </c>
      <c r="D1465" s="68">
        <v>1</v>
      </c>
      <c r="E1465" s="48">
        <f t="shared" si="67"/>
        <v>70283907</v>
      </c>
      <c r="F1465" s="57" t="s">
        <v>953</v>
      </c>
      <c r="G1465" s="57" t="s">
        <v>1104</v>
      </c>
      <c r="H1465" s="51">
        <v>0</v>
      </c>
      <c r="I1465" s="51" t="s">
        <v>17309</v>
      </c>
      <c r="J1465" s="69">
        <v>27.49</v>
      </c>
      <c r="K1465" s="69">
        <f t="shared" si="68"/>
        <v>0</v>
      </c>
      <c r="L1465" s="90">
        <v>25</v>
      </c>
      <c r="M1465" s="51">
        <v>25</v>
      </c>
      <c r="N1465" s="62" t="s">
        <v>1317</v>
      </c>
      <c r="O1465" s="52" t="s">
        <v>1318</v>
      </c>
      <c r="P1465" s="52">
        <v>315</v>
      </c>
      <c r="Q1465" s="52">
        <v>3</v>
      </c>
      <c r="R1465" s="52" t="s">
        <v>1105</v>
      </c>
      <c r="S1465" s="49" t="s">
        <v>21333</v>
      </c>
      <c r="V1465" s="50" t="s">
        <v>14798</v>
      </c>
      <c r="W1465" s="50" t="s">
        <v>1105</v>
      </c>
      <c r="X1465" s="50" t="s">
        <v>14740</v>
      </c>
      <c r="Y1465" s="70" t="s">
        <v>17320</v>
      </c>
      <c r="Z1465" s="53">
        <v>63400</v>
      </c>
    </row>
    <row r="1466" spans="1:26" s="49" customFormat="1" x14ac:dyDescent="0.25">
      <c r="A1466" s="73">
        <v>600106926</v>
      </c>
      <c r="B1466" s="73">
        <f t="shared" si="66"/>
        <v>600106926</v>
      </c>
      <c r="C1466" s="73" t="s">
        <v>9990</v>
      </c>
      <c r="D1466" s="68">
        <v>1</v>
      </c>
      <c r="E1466" s="48">
        <f t="shared" si="67"/>
        <v>69651612</v>
      </c>
      <c r="F1466" s="57" t="s">
        <v>953</v>
      </c>
      <c r="G1466" s="57" t="s">
        <v>1104</v>
      </c>
      <c r="H1466" s="51">
        <v>0</v>
      </c>
      <c r="I1466" s="51" t="s">
        <v>17309</v>
      </c>
      <c r="J1466" s="69">
        <v>27.49</v>
      </c>
      <c r="K1466" s="69">
        <f t="shared" si="68"/>
        <v>0</v>
      </c>
      <c r="L1466" s="90">
        <v>50</v>
      </c>
      <c r="M1466" s="51">
        <v>50</v>
      </c>
      <c r="N1466" s="62" t="s">
        <v>1319</v>
      </c>
      <c r="O1466" s="52" t="s">
        <v>1320</v>
      </c>
      <c r="P1466" s="52">
        <v>547</v>
      </c>
      <c r="Q1466" s="52">
        <v>25</v>
      </c>
      <c r="R1466" s="52" t="s">
        <v>1105</v>
      </c>
      <c r="S1466" s="49" t="s">
        <v>21333</v>
      </c>
      <c r="V1466" s="50" t="s">
        <v>14798</v>
      </c>
      <c r="W1466" s="50" t="s">
        <v>1105</v>
      </c>
      <c r="X1466" s="50" t="s">
        <v>14740</v>
      </c>
      <c r="Y1466" s="70" t="s">
        <v>17320</v>
      </c>
      <c r="Z1466" s="53">
        <v>64100</v>
      </c>
    </row>
    <row r="1467" spans="1:26" s="49" customFormat="1" x14ac:dyDescent="0.25">
      <c r="A1467" s="73">
        <v>600106934</v>
      </c>
      <c r="B1467" s="73">
        <f t="shared" si="66"/>
        <v>600106934</v>
      </c>
      <c r="C1467" s="73" t="s">
        <v>9991</v>
      </c>
      <c r="D1467" s="68">
        <v>1</v>
      </c>
      <c r="E1467" s="48">
        <f t="shared" si="67"/>
        <v>70435715</v>
      </c>
      <c r="F1467" s="57" t="s">
        <v>953</v>
      </c>
      <c r="G1467" s="57" t="s">
        <v>1104</v>
      </c>
      <c r="H1467" s="51">
        <v>0</v>
      </c>
      <c r="I1467" s="51" t="s">
        <v>17309</v>
      </c>
      <c r="J1467" s="69">
        <v>27.49</v>
      </c>
      <c r="K1467" s="69">
        <f t="shared" si="68"/>
        <v>0</v>
      </c>
      <c r="L1467" s="90">
        <v>25</v>
      </c>
      <c r="M1467" s="51">
        <v>25</v>
      </c>
      <c r="N1467" s="62" t="s">
        <v>1321</v>
      </c>
      <c r="O1467" s="52" t="s">
        <v>1322</v>
      </c>
      <c r="P1467" s="52">
        <v>71</v>
      </c>
      <c r="Q1467" s="52" t="s">
        <v>270</v>
      </c>
      <c r="R1467" s="52" t="s">
        <v>1105</v>
      </c>
      <c r="S1467" s="49" t="s">
        <v>21333</v>
      </c>
      <c r="V1467" s="50" t="s">
        <v>14798</v>
      </c>
      <c r="W1467" s="50" t="s">
        <v>1105</v>
      </c>
      <c r="X1467" s="50" t="s">
        <v>14740</v>
      </c>
      <c r="Y1467" s="70" t="s">
        <v>17320</v>
      </c>
      <c r="Z1467" s="53">
        <v>61600</v>
      </c>
    </row>
    <row r="1468" spans="1:26" s="49" customFormat="1" x14ac:dyDescent="0.25">
      <c r="A1468" s="73">
        <v>600106942</v>
      </c>
      <c r="B1468" s="73">
        <f t="shared" si="66"/>
        <v>600106942</v>
      </c>
      <c r="C1468" s="73" t="s">
        <v>9992</v>
      </c>
      <c r="D1468" s="68">
        <v>1</v>
      </c>
      <c r="E1468" s="48">
        <f t="shared" si="67"/>
        <v>71012265</v>
      </c>
      <c r="F1468" s="57" t="s">
        <v>953</v>
      </c>
      <c r="G1468" s="57" t="s">
        <v>1104</v>
      </c>
      <c r="H1468" s="51">
        <v>0</v>
      </c>
      <c r="I1468" s="51" t="s">
        <v>17309</v>
      </c>
      <c r="J1468" s="69">
        <v>27.49</v>
      </c>
      <c r="K1468" s="69">
        <f t="shared" si="68"/>
        <v>0</v>
      </c>
      <c r="L1468" s="90">
        <v>25</v>
      </c>
      <c r="M1468" s="51">
        <v>25</v>
      </c>
      <c r="N1468" s="62" t="s">
        <v>1323</v>
      </c>
      <c r="O1468" s="52" t="s">
        <v>1324</v>
      </c>
      <c r="P1468" s="52">
        <v>81</v>
      </c>
      <c r="Q1468" s="52">
        <v>19</v>
      </c>
      <c r="R1468" s="52" t="s">
        <v>1105</v>
      </c>
      <c r="S1468" s="49" t="s">
        <v>21333</v>
      </c>
      <c r="V1468" s="50" t="s">
        <v>14798</v>
      </c>
      <c r="W1468" s="50" t="s">
        <v>1105</v>
      </c>
      <c r="X1468" s="50" t="s">
        <v>14740</v>
      </c>
      <c r="Y1468" s="70" t="s">
        <v>17320</v>
      </c>
      <c r="Z1468" s="53">
        <v>62100</v>
      </c>
    </row>
    <row r="1469" spans="1:26" s="49" customFormat="1" x14ac:dyDescent="0.25">
      <c r="A1469" s="73">
        <v>600107841</v>
      </c>
      <c r="B1469" s="73">
        <f t="shared" si="66"/>
        <v>600107841</v>
      </c>
      <c r="C1469" s="73" t="s">
        <v>9993</v>
      </c>
      <c r="D1469" s="68">
        <v>1</v>
      </c>
      <c r="E1469" s="48">
        <f t="shared" si="67"/>
        <v>49467395</v>
      </c>
      <c r="F1469" s="57" t="s">
        <v>953</v>
      </c>
      <c r="G1469" s="57" t="s">
        <v>1104</v>
      </c>
      <c r="H1469" s="51">
        <v>0</v>
      </c>
      <c r="I1469" s="51" t="s">
        <v>17309</v>
      </c>
      <c r="J1469" s="69">
        <v>27.49</v>
      </c>
      <c r="K1469" s="69">
        <f t="shared" si="68"/>
        <v>0</v>
      </c>
      <c r="L1469" s="90">
        <v>25</v>
      </c>
      <c r="M1469" s="51">
        <v>25</v>
      </c>
      <c r="N1469" s="62" t="s">
        <v>1326</v>
      </c>
      <c r="O1469" s="52" t="s">
        <v>1327</v>
      </c>
      <c r="P1469" s="52">
        <v>2585</v>
      </c>
      <c r="Q1469" s="52" t="s">
        <v>1328</v>
      </c>
      <c r="R1469" s="52" t="s">
        <v>1105</v>
      </c>
      <c r="S1469" s="49" t="s">
        <v>21333</v>
      </c>
      <c r="V1469" s="50" t="s">
        <v>14798</v>
      </c>
      <c r="W1469" s="50" t="s">
        <v>1105</v>
      </c>
      <c r="X1469" s="50" t="s">
        <v>14740</v>
      </c>
      <c r="Y1469" s="70" t="s">
        <v>17320</v>
      </c>
      <c r="Z1469" s="53">
        <v>62800</v>
      </c>
    </row>
    <row r="1470" spans="1:26" s="49" customFormat="1" x14ac:dyDescent="0.25">
      <c r="A1470" s="73">
        <v>600108945</v>
      </c>
      <c r="B1470" s="73">
        <f t="shared" si="66"/>
        <v>600108945</v>
      </c>
      <c r="C1470" s="73" t="s">
        <v>9994</v>
      </c>
      <c r="D1470" s="68">
        <v>1</v>
      </c>
      <c r="E1470" s="48">
        <f t="shared" si="67"/>
        <v>49466895</v>
      </c>
      <c r="F1470" s="57" t="s">
        <v>953</v>
      </c>
      <c r="G1470" s="57" t="s">
        <v>1104</v>
      </c>
      <c r="H1470" s="51">
        <v>25</v>
      </c>
      <c r="I1470" s="51" t="s">
        <v>17309</v>
      </c>
      <c r="J1470" s="69">
        <v>27.49</v>
      </c>
      <c r="K1470" s="69">
        <f t="shared" si="68"/>
        <v>687.25</v>
      </c>
      <c r="L1470" s="90">
        <v>25</v>
      </c>
      <c r="M1470" s="51">
        <v>0</v>
      </c>
      <c r="N1470" s="62" t="s">
        <v>1329</v>
      </c>
      <c r="O1470" s="52" t="s">
        <v>1330</v>
      </c>
      <c r="P1470" s="52">
        <v>2360</v>
      </c>
      <c r="Q1470" s="52">
        <v>11</v>
      </c>
      <c r="R1470" s="52" t="s">
        <v>1105</v>
      </c>
      <c r="S1470" s="49" t="s">
        <v>21333</v>
      </c>
      <c r="V1470" s="50" t="s">
        <v>14798</v>
      </c>
      <c r="W1470" s="50" t="s">
        <v>1105</v>
      </c>
      <c r="X1470" s="50" t="s">
        <v>14740</v>
      </c>
      <c r="Y1470" s="70" t="s">
        <v>17320</v>
      </c>
      <c r="Z1470" s="53">
        <v>62800</v>
      </c>
    </row>
    <row r="1471" spans="1:26" s="49" customFormat="1" x14ac:dyDescent="0.25">
      <c r="A1471" s="73">
        <v>600109038</v>
      </c>
      <c r="B1471" s="73">
        <f t="shared" si="66"/>
        <v>600109038</v>
      </c>
      <c r="C1471" s="73" t="s">
        <v>9995</v>
      </c>
      <c r="D1471" s="68">
        <v>1</v>
      </c>
      <c r="E1471" s="48">
        <f t="shared" si="67"/>
        <v>62157566</v>
      </c>
      <c r="F1471" s="57" t="s">
        <v>953</v>
      </c>
      <c r="G1471" s="57" t="s">
        <v>1104</v>
      </c>
      <c r="H1471" s="51">
        <v>25</v>
      </c>
      <c r="I1471" s="51" t="s">
        <v>17309</v>
      </c>
      <c r="J1471" s="69">
        <v>27.49</v>
      </c>
      <c r="K1471" s="69">
        <f t="shared" si="68"/>
        <v>687.25</v>
      </c>
      <c r="L1471" s="90">
        <v>25</v>
      </c>
      <c r="M1471" s="51">
        <v>0</v>
      </c>
      <c r="N1471" s="62" t="s">
        <v>1331</v>
      </c>
      <c r="O1471" s="52" t="s">
        <v>1257</v>
      </c>
      <c r="P1471" s="52">
        <v>423</v>
      </c>
      <c r="Q1471" s="52">
        <v>55</v>
      </c>
      <c r="R1471" s="52" t="s">
        <v>1105</v>
      </c>
      <c r="S1471" s="49" t="s">
        <v>21333</v>
      </c>
      <c r="V1471" s="50" t="s">
        <v>14798</v>
      </c>
      <c r="W1471" s="50" t="s">
        <v>1105</v>
      </c>
      <c r="X1471" s="50" t="s">
        <v>14740</v>
      </c>
      <c r="Y1471" s="70" t="s">
        <v>17320</v>
      </c>
      <c r="Z1471" s="53">
        <v>60200</v>
      </c>
    </row>
    <row r="1472" spans="1:26" s="49" customFormat="1" x14ac:dyDescent="0.25">
      <c r="A1472" s="73">
        <v>600106969</v>
      </c>
      <c r="B1472" s="73">
        <f t="shared" si="66"/>
        <v>600106969</v>
      </c>
      <c r="C1472" s="73" t="s">
        <v>9996</v>
      </c>
      <c r="D1472" s="68">
        <v>1</v>
      </c>
      <c r="E1472" s="48">
        <f t="shared" si="67"/>
        <v>70435961</v>
      </c>
      <c r="F1472" s="57" t="s">
        <v>953</v>
      </c>
      <c r="G1472" s="57" t="s">
        <v>1104</v>
      </c>
      <c r="H1472" s="51">
        <v>0</v>
      </c>
      <c r="I1472" s="51" t="s">
        <v>17309</v>
      </c>
      <c r="J1472" s="69">
        <v>27.49</v>
      </c>
      <c r="K1472" s="69">
        <f t="shared" si="68"/>
        <v>0</v>
      </c>
      <c r="L1472" s="90">
        <v>25</v>
      </c>
      <c r="M1472" s="51">
        <v>25</v>
      </c>
      <c r="N1472" s="62" t="s">
        <v>1332</v>
      </c>
      <c r="O1472" s="52" t="s">
        <v>1333</v>
      </c>
      <c r="P1472" s="52">
        <v>1531</v>
      </c>
      <c r="Q1472" s="52">
        <v>4</v>
      </c>
      <c r="R1472" s="52" t="s">
        <v>1105</v>
      </c>
      <c r="S1472" s="49" t="s">
        <v>21333</v>
      </c>
      <c r="V1472" s="50" t="s">
        <v>14798</v>
      </c>
      <c r="W1472" s="50" t="s">
        <v>1105</v>
      </c>
      <c r="X1472" s="50" t="s">
        <v>14740</v>
      </c>
      <c r="Y1472" s="70" t="s">
        <v>17320</v>
      </c>
      <c r="Z1472" s="53">
        <v>62100</v>
      </c>
    </row>
    <row r="1473" spans="1:26" s="49" customFormat="1" ht="30" x14ac:dyDescent="0.25">
      <c r="A1473" s="73">
        <v>600106985</v>
      </c>
      <c r="B1473" s="73">
        <f t="shared" si="66"/>
        <v>600106985</v>
      </c>
      <c r="C1473" s="73" t="s">
        <v>9997</v>
      </c>
      <c r="D1473" s="68">
        <v>1</v>
      </c>
      <c r="E1473" s="48">
        <f t="shared" si="67"/>
        <v>70435995</v>
      </c>
      <c r="F1473" s="57" t="s">
        <v>953</v>
      </c>
      <c r="G1473" s="57" t="s">
        <v>1104</v>
      </c>
      <c r="H1473" s="51">
        <v>0</v>
      </c>
      <c r="I1473" s="51" t="s">
        <v>17309</v>
      </c>
      <c r="J1473" s="69">
        <v>27.49</v>
      </c>
      <c r="K1473" s="69">
        <f t="shared" si="68"/>
        <v>0</v>
      </c>
      <c r="L1473" s="90">
        <v>25</v>
      </c>
      <c r="M1473" s="51">
        <v>25</v>
      </c>
      <c r="N1473" s="62" t="s">
        <v>1334</v>
      </c>
      <c r="O1473" s="52" t="s">
        <v>1335</v>
      </c>
      <c r="P1473" s="52">
        <v>629</v>
      </c>
      <c r="Q1473" s="52">
        <v>2</v>
      </c>
      <c r="R1473" s="52" t="s">
        <v>1105</v>
      </c>
      <c r="S1473" s="49" t="s">
        <v>21333</v>
      </c>
      <c r="V1473" s="50" t="s">
        <v>14798</v>
      </c>
      <c r="W1473" s="50" t="s">
        <v>1105</v>
      </c>
      <c r="X1473" s="50" t="s">
        <v>14740</v>
      </c>
      <c r="Y1473" s="70" t="s">
        <v>17320</v>
      </c>
      <c r="Z1473" s="53">
        <v>62500</v>
      </c>
    </row>
    <row r="1474" spans="1:26" s="49" customFormat="1" x14ac:dyDescent="0.25">
      <c r="A1474" s="73">
        <v>600106993</v>
      </c>
      <c r="B1474" s="73">
        <f t="shared" si="66"/>
        <v>600106993</v>
      </c>
      <c r="C1474" s="73" t="s">
        <v>9998</v>
      </c>
      <c r="D1474" s="68">
        <v>1</v>
      </c>
      <c r="E1474" s="48">
        <f t="shared" si="67"/>
        <v>70888027</v>
      </c>
      <c r="F1474" s="57" t="s">
        <v>953</v>
      </c>
      <c r="G1474" s="57" t="s">
        <v>1104</v>
      </c>
      <c r="H1474" s="51">
        <v>0</v>
      </c>
      <c r="I1474" s="51" t="s">
        <v>17309</v>
      </c>
      <c r="J1474" s="69">
        <v>27.49</v>
      </c>
      <c r="K1474" s="69">
        <f t="shared" si="68"/>
        <v>0</v>
      </c>
      <c r="L1474" s="90">
        <v>25</v>
      </c>
      <c r="M1474" s="51">
        <v>25</v>
      </c>
      <c r="N1474" s="62" t="s">
        <v>1336</v>
      </c>
      <c r="O1474" s="52" t="s">
        <v>1126</v>
      </c>
      <c r="P1474" s="52">
        <v>300</v>
      </c>
      <c r="Q1474" s="52" t="s">
        <v>1337</v>
      </c>
      <c r="R1474" s="52" t="s">
        <v>1105</v>
      </c>
      <c r="S1474" s="49" t="s">
        <v>21333</v>
      </c>
      <c r="V1474" s="50" t="s">
        <v>14798</v>
      </c>
      <c r="W1474" s="50" t="s">
        <v>1105</v>
      </c>
      <c r="X1474" s="50" t="s">
        <v>14740</v>
      </c>
      <c r="Y1474" s="70" t="s">
        <v>17320</v>
      </c>
      <c r="Z1474" s="53">
        <v>60200</v>
      </c>
    </row>
    <row r="1475" spans="1:26" s="49" customFormat="1" x14ac:dyDescent="0.25">
      <c r="A1475" s="73">
        <v>600107019</v>
      </c>
      <c r="B1475" s="73">
        <f t="shared" si="66"/>
        <v>600107019</v>
      </c>
      <c r="C1475" s="73" t="s">
        <v>9999</v>
      </c>
      <c r="D1475" s="68">
        <v>1</v>
      </c>
      <c r="E1475" s="48">
        <f t="shared" si="67"/>
        <v>70994145</v>
      </c>
      <c r="F1475" s="57" t="s">
        <v>953</v>
      </c>
      <c r="G1475" s="57" t="s">
        <v>1104</v>
      </c>
      <c r="H1475" s="51">
        <v>25</v>
      </c>
      <c r="I1475" s="51" t="s">
        <v>17309</v>
      </c>
      <c r="J1475" s="69">
        <v>27.49</v>
      </c>
      <c r="K1475" s="69">
        <f t="shared" si="68"/>
        <v>687.25</v>
      </c>
      <c r="L1475" s="90">
        <v>25</v>
      </c>
      <c r="M1475" s="51">
        <v>0</v>
      </c>
      <c r="N1475" s="62" t="s">
        <v>1338</v>
      </c>
      <c r="O1475" s="52" t="s">
        <v>1339</v>
      </c>
      <c r="P1475" s="52">
        <v>1987</v>
      </c>
      <c r="Q1475" s="52" t="s">
        <v>1340</v>
      </c>
      <c r="R1475" s="52" t="s">
        <v>1105</v>
      </c>
      <c r="S1475" s="49" t="s">
        <v>21333</v>
      </c>
      <c r="V1475" s="50" t="s">
        <v>14798</v>
      </c>
      <c r="W1475" s="50" t="s">
        <v>1105</v>
      </c>
      <c r="X1475" s="50" t="s">
        <v>14740</v>
      </c>
      <c r="Y1475" s="70" t="s">
        <v>17320</v>
      </c>
      <c r="Z1475" s="53">
        <v>61300</v>
      </c>
    </row>
    <row r="1476" spans="1:26" s="49" customFormat="1" x14ac:dyDescent="0.25">
      <c r="A1476" s="73">
        <v>600107035</v>
      </c>
      <c r="B1476" s="73">
        <f t="shared" ref="B1476:B1539" si="69">A1476/1</f>
        <v>600107035</v>
      </c>
      <c r="C1476" s="73" t="s">
        <v>10000</v>
      </c>
      <c r="D1476" s="68">
        <v>1</v>
      </c>
      <c r="E1476" s="48">
        <f t="shared" ref="E1476:E1539" si="70">C1476/1</f>
        <v>70436452</v>
      </c>
      <c r="F1476" s="57" t="s">
        <v>953</v>
      </c>
      <c r="G1476" s="57" t="s">
        <v>1104</v>
      </c>
      <c r="H1476" s="51">
        <v>0</v>
      </c>
      <c r="I1476" s="51" t="s">
        <v>17309</v>
      </c>
      <c r="J1476" s="69">
        <v>27.49</v>
      </c>
      <c r="K1476" s="69">
        <f t="shared" ref="K1476:K1539" si="71">H1476*J1476</f>
        <v>0</v>
      </c>
      <c r="L1476" s="90">
        <v>25</v>
      </c>
      <c r="M1476" s="51">
        <v>25</v>
      </c>
      <c r="N1476" s="62" t="s">
        <v>1341</v>
      </c>
      <c r="O1476" s="52" t="s">
        <v>1342</v>
      </c>
      <c r="P1476" s="52">
        <v>1489</v>
      </c>
      <c r="Q1476" s="52">
        <v>1</v>
      </c>
      <c r="R1476" s="52" t="s">
        <v>1105</v>
      </c>
      <c r="S1476" s="49" t="s">
        <v>21333</v>
      </c>
      <c r="V1476" s="50" t="s">
        <v>14798</v>
      </c>
      <c r="W1476" s="50" t="s">
        <v>1105</v>
      </c>
      <c r="X1476" s="50" t="s">
        <v>14740</v>
      </c>
      <c r="Y1476" s="70" t="s">
        <v>17320</v>
      </c>
      <c r="Z1476" s="53">
        <v>62100</v>
      </c>
    </row>
    <row r="1477" spans="1:26" s="49" customFormat="1" ht="30" x14ac:dyDescent="0.25">
      <c r="A1477" s="73">
        <v>600107043</v>
      </c>
      <c r="B1477" s="73">
        <f t="shared" si="69"/>
        <v>600107043</v>
      </c>
      <c r="C1477" s="73" t="s">
        <v>10001</v>
      </c>
      <c r="D1477" s="68">
        <v>1</v>
      </c>
      <c r="E1477" s="48">
        <f t="shared" si="70"/>
        <v>71004947</v>
      </c>
      <c r="F1477" s="57" t="s">
        <v>953</v>
      </c>
      <c r="G1477" s="57" t="s">
        <v>1104</v>
      </c>
      <c r="H1477" s="51">
        <v>0</v>
      </c>
      <c r="I1477" s="51" t="s">
        <v>17309</v>
      </c>
      <c r="J1477" s="69">
        <v>27.49</v>
      </c>
      <c r="K1477" s="69">
        <f t="shared" si="71"/>
        <v>0</v>
      </c>
      <c r="L1477" s="90">
        <v>25</v>
      </c>
      <c r="M1477" s="51">
        <v>25</v>
      </c>
      <c r="N1477" s="62" t="s">
        <v>1343</v>
      </c>
      <c r="O1477" s="52" t="s">
        <v>1344</v>
      </c>
      <c r="P1477" s="52">
        <v>25</v>
      </c>
      <c r="Q1477" s="52">
        <v>31</v>
      </c>
      <c r="R1477" s="52" t="s">
        <v>1105</v>
      </c>
      <c r="S1477" s="49" t="s">
        <v>21333</v>
      </c>
      <c r="V1477" s="50" t="s">
        <v>14798</v>
      </c>
      <c r="W1477" s="50" t="s">
        <v>1105</v>
      </c>
      <c r="X1477" s="50" t="s">
        <v>14740</v>
      </c>
      <c r="Y1477" s="70" t="s">
        <v>17320</v>
      </c>
      <c r="Z1477" s="53">
        <v>63500</v>
      </c>
    </row>
    <row r="1478" spans="1:26" s="49" customFormat="1" ht="30" x14ac:dyDescent="0.25">
      <c r="A1478" s="73">
        <v>600107051</v>
      </c>
      <c r="B1478" s="73">
        <f t="shared" si="69"/>
        <v>600107051</v>
      </c>
      <c r="C1478" s="73" t="s">
        <v>10002</v>
      </c>
      <c r="D1478" s="68">
        <v>1</v>
      </c>
      <c r="E1478" s="48">
        <f t="shared" si="70"/>
        <v>70867950</v>
      </c>
      <c r="F1478" s="57" t="s">
        <v>953</v>
      </c>
      <c r="G1478" s="57" t="s">
        <v>1104</v>
      </c>
      <c r="H1478" s="51">
        <v>0</v>
      </c>
      <c r="I1478" s="51" t="s">
        <v>17309</v>
      </c>
      <c r="J1478" s="69">
        <v>27.49</v>
      </c>
      <c r="K1478" s="69">
        <f t="shared" si="71"/>
        <v>0</v>
      </c>
      <c r="L1478" s="90">
        <v>25</v>
      </c>
      <c r="M1478" s="51">
        <v>25</v>
      </c>
      <c r="N1478" s="62" t="s">
        <v>1345</v>
      </c>
      <c r="O1478" s="52" t="s">
        <v>57</v>
      </c>
      <c r="P1478" s="52">
        <v>2568</v>
      </c>
      <c r="Q1478" s="52">
        <v>6</v>
      </c>
      <c r="R1478" s="52" t="s">
        <v>1105</v>
      </c>
      <c r="S1478" s="49" t="s">
        <v>21333</v>
      </c>
      <c r="V1478" s="50" t="s">
        <v>14798</v>
      </c>
      <c r="W1478" s="50" t="s">
        <v>1105</v>
      </c>
      <c r="X1478" s="50" t="s">
        <v>14740</v>
      </c>
      <c r="Y1478" s="70" t="s">
        <v>17320</v>
      </c>
      <c r="Z1478" s="53">
        <v>61600</v>
      </c>
    </row>
    <row r="1479" spans="1:26" s="49" customFormat="1" x14ac:dyDescent="0.25">
      <c r="A1479" s="73">
        <v>600107094</v>
      </c>
      <c r="B1479" s="73">
        <f t="shared" si="69"/>
        <v>600107094</v>
      </c>
      <c r="C1479" s="73" t="s">
        <v>10003</v>
      </c>
      <c r="D1479" s="68">
        <v>1</v>
      </c>
      <c r="E1479" s="48">
        <f t="shared" si="70"/>
        <v>70435782</v>
      </c>
      <c r="F1479" s="57" t="s">
        <v>953</v>
      </c>
      <c r="G1479" s="57" t="s">
        <v>1104</v>
      </c>
      <c r="H1479" s="51">
        <v>0</v>
      </c>
      <c r="I1479" s="51" t="s">
        <v>17309</v>
      </c>
      <c r="J1479" s="69">
        <v>27.49</v>
      </c>
      <c r="K1479" s="69">
        <f t="shared" si="71"/>
        <v>0</v>
      </c>
      <c r="L1479" s="90">
        <v>25</v>
      </c>
      <c r="M1479" s="51">
        <v>25</v>
      </c>
      <c r="N1479" s="62" t="s">
        <v>1346</v>
      </c>
      <c r="O1479" s="52" t="s">
        <v>1347</v>
      </c>
      <c r="P1479" s="52">
        <v>150</v>
      </c>
      <c r="Q1479" s="52">
        <v>6</v>
      </c>
      <c r="R1479" s="52" t="s">
        <v>1105</v>
      </c>
      <c r="S1479" s="49" t="s">
        <v>21333</v>
      </c>
      <c r="V1479" s="50" t="s">
        <v>14798</v>
      </c>
      <c r="W1479" s="50" t="s">
        <v>1105</v>
      </c>
      <c r="X1479" s="50" t="s">
        <v>14740</v>
      </c>
      <c r="Y1479" s="70" t="s">
        <v>17320</v>
      </c>
      <c r="Z1479" s="53">
        <v>61400</v>
      </c>
    </row>
    <row r="1480" spans="1:26" s="49" customFormat="1" x14ac:dyDescent="0.25">
      <c r="A1480" s="73">
        <v>600107108</v>
      </c>
      <c r="B1480" s="73">
        <f t="shared" si="69"/>
        <v>600107108</v>
      </c>
      <c r="C1480" s="73" t="s">
        <v>10004</v>
      </c>
      <c r="D1480" s="68">
        <v>1</v>
      </c>
      <c r="E1480" s="48">
        <f t="shared" si="70"/>
        <v>70994005</v>
      </c>
      <c r="F1480" s="57" t="s">
        <v>953</v>
      </c>
      <c r="G1480" s="57" t="s">
        <v>1104</v>
      </c>
      <c r="H1480" s="51">
        <v>25</v>
      </c>
      <c r="I1480" s="51" t="s">
        <v>17309</v>
      </c>
      <c r="J1480" s="69">
        <v>27.49</v>
      </c>
      <c r="K1480" s="69">
        <f t="shared" si="71"/>
        <v>687.25</v>
      </c>
      <c r="L1480" s="90">
        <v>25</v>
      </c>
      <c r="M1480" s="51">
        <v>0</v>
      </c>
      <c r="N1480" s="62" t="s">
        <v>1348</v>
      </c>
      <c r="O1480" s="52" t="s">
        <v>1349</v>
      </c>
      <c r="P1480" s="52">
        <v>815</v>
      </c>
      <c r="Q1480" s="52">
        <v>6</v>
      </c>
      <c r="R1480" s="52" t="s">
        <v>1105</v>
      </c>
      <c r="S1480" s="49" t="s">
        <v>21333</v>
      </c>
      <c r="V1480" s="50" t="s">
        <v>14798</v>
      </c>
      <c r="W1480" s="50" t="s">
        <v>1105</v>
      </c>
      <c r="X1480" s="50" t="s">
        <v>14740</v>
      </c>
      <c r="Y1480" s="70" t="s">
        <v>17320</v>
      </c>
      <c r="Z1480" s="53">
        <v>63800</v>
      </c>
    </row>
    <row r="1481" spans="1:26" s="49" customFormat="1" ht="30" x14ac:dyDescent="0.25">
      <c r="A1481" s="73">
        <v>600107124</v>
      </c>
      <c r="B1481" s="73">
        <f t="shared" si="69"/>
        <v>600107124</v>
      </c>
      <c r="C1481" s="73" t="s">
        <v>10005</v>
      </c>
      <c r="D1481" s="68">
        <v>1</v>
      </c>
      <c r="E1481" s="48">
        <f t="shared" si="70"/>
        <v>75024403</v>
      </c>
      <c r="F1481" s="57" t="s">
        <v>953</v>
      </c>
      <c r="G1481" s="57" t="s">
        <v>1104</v>
      </c>
      <c r="H1481" s="51">
        <v>25</v>
      </c>
      <c r="I1481" s="51" t="s">
        <v>17309</v>
      </c>
      <c r="J1481" s="69">
        <v>27.49</v>
      </c>
      <c r="K1481" s="69">
        <f t="shared" si="71"/>
        <v>687.25</v>
      </c>
      <c r="L1481" s="90">
        <v>25</v>
      </c>
      <c r="M1481" s="51">
        <v>0</v>
      </c>
      <c r="N1481" s="62" t="s">
        <v>1350</v>
      </c>
      <c r="O1481" s="52" t="s">
        <v>1351</v>
      </c>
      <c r="P1481" s="52">
        <v>71</v>
      </c>
      <c r="Q1481" s="52">
        <v>62</v>
      </c>
      <c r="R1481" s="52" t="s">
        <v>1105</v>
      </c>
      <c r="S1481" s="49" t="s">
        <v>21333</v>
      </c>
      <c r="V1481" s="50" t="s">
        <v>14798</v>
      </c>
      <c r="W1481" s="50" t="s">
        <v>1105</v>
      </c>
      <c r="X1481" s="50" t="s">
        <v>14740</v>
      </c>
      <c r="Y1481" s="70" t="s">
        <v>17320</v>
      </c>
      <c r="Z1481" s="53">
        <v>61700</v>
      </c>
    </row>
    <row r="1482" spans="1:26" s="49" customFormat="1" x14ac:dyDescent="0.25">
      <c r="A1482" s="73">
        <v>600107159</v>
      </c>
      <c r="B1482" s="73">
        <f t="shared" si="69"/>
        <v>600107159</v>
      </c>
      <c r="C1482" s="73" t="s">
        <v>10006</v>
      </c>
      <c r="D1482" s="68">
        <v>1</v>
      </c>
      <c r="E1482" s="48">
        <f t="shared" si="70"/>
        <v>64328431</v>
      </c>
      <c r="F1482" s="57" t="s">
        <v>953</v>
      </c>
      <c r="G1482" s="57" t="s">
        <v>1104</v>
      </c>
      <c r="H1482" s="51">
        <v>25</v>
      </c>
      <c r="I1482" s="51" t="s">
        <v>17309</v>
      </c>
      <c r="J1482" s="69">
        <v>27.49</v>
      </c>
      <c r="K1482" s="69">
        <f t="shared" si="71"/>
        <v>687.25</v>
      </c>
      <c r="L1482" s="90">
        <v>25</v>
      </c>
      <c r="M1482" s="51">
        <v>0</v>
      </c>
      <c r="N1482" s="62" t="s">
        <v>1352</v>
      </c>
      <c r="O1482" s="52" t="s">
        <v>56</v>
      </c>
      <c r="P1482" s="52">
        <v>253</v>
      </c>
      <c r="Q1482" s="52" t="s">
        <v>1353</v>
      </c>
      <c r="R1482" s="52" t="s">
        <v>1105</v>
      </c>
      <c r="S1482" s="49" t="s">
        <v>21333</v>
      </c>
      <c r="V1482" s="50" t="s">
        <v>14798</v>
      </c>
      <c r="W1482" s="50" t="s">
        <v>1105</v>
      </c>
      <c r="X1482" s="50" t="s">
        <v>14740</v>
      </c>
      <c r="Y1482" s="70" t="s">
        <v>17320</v>
      </c>
      <c r="Z1482" s="53">
        <v>63900</v>
      </c>
    </row>
    <row r="1483" spans="1:26" s="49" customFormat="1" x14ac:dyDescent="0.25">
      <c r="A1483" s="73">
        <v>600107175</v>
      </c>
      <c r="B1483" s="73">
        <f t="shared" si="69"/>
        <v>600107175</v>
      </c>
      <c r="C1483" s="73" t="s">
        <v>10007</v>
      </c>
      <c r="D1483" s="68">
        <v>1</v>
      </c>
      <c r="E1483" s="48">
        <f t="shared" si="70"/>
        <v>49466828</v>
      </c>
      <c r="F1483" s="57" t="s">
        <v>953</v>
      </c>
      <c r="G1483" s="57" t="s">
        <v>1104</v>
      </c>
      <c r="H1483" s="51">
        <v>50</v>
      </c>
      <c r="I1483" s="51" t="s">
        <v>17309</v>
      </c>
      <c r="J1483" s="69">
        <v>27.49</v>
      </c>
      <c r="K1483" s="69">
        <f t="shared" si="71"/>
        <v>1374.5</v>
      </c>
      <c r="L1483" s="90">
        <v>50</v>
      </c>
      <c r="M1483" s="51">
        <v>0</v>
      </c>
      <c r="N1483" s="62" t="s">
        <v>1354</v>
      </c>
      <c r="O1483" s="52" t="s">
        <v>1355</v>
      </c>
      <c r="P1483" s="52">
        <v>2166</v>
      </c>
      <c r="Q1483" s="52">
        <v>24</v>
      </c>
      <c r="R1483" s="52" t="s">
        <v>1105</v>
      </c>
      <c r="S1483" s="49" t="s">
        <v>21333</v>
      </c>
      <c r="V1483" s="50" t="s">
        <v>14798</v>
      </c>
      <c r="W1483" s="50" t="s">
        <v>1105</v>
      </c>
      <c r="X1483" s="50" t="s">
        <v>14740</v>
      </c>
      <c r="Y1483" s="70" t="s">
        <v>17320</v>
      </c>
      <c r="Z1483" s="53">
        <v>62800</v>
      </c>
    </row>
    <row r="1484" spans="1:26" s="49" customFormat="1" x14ac:dyDescent="0.25">
      <c r="A1484" s="73">
        <v>600107213</v>
      </c>
      <c r="B1484" s="73">
        <f t="shared" si="69"/>
        <v>600107213</v>
      </c>
      <c r="C1484" s="73" t="s">
        <v>10008</v>
      </c>
      <c r="D1484" s="68">
        <v>1</v>
      </c>
      <c r="E1484" s="48">
        <f t="shared" si="70"/>
        <v>60555955</v>
      </c>
      <c r="F1484" s="57" t="s">
        <v>953</v>
      </c>
      <c r="G1484" s="57" t="s">
        <v>1104</v>
      </c>
      <c r="H1484" s="51">
        <v>50</v>
      </c>
      <c r="I1484" s="51" t="s">
        <v>17309</v>
      </c>
      <c r="J1484" s="69">
        <v>27.49</v>
      </c>
      <c r="K1484" s="69">
        <f t="shared" si="71"/>
        <v>1374.5</v>
      </c>
      <c r="L1484" s="90">
        <v>50</v>
      </c>
      <c r="M1484" s="51">
        <v>0</v>
      </c>
      <c r="N1484" s="62" t="s">
        <v>1356</v>
      </c>
      <c r="O1484" s="52" t="s">
        <v>1357</v>
      </c>
      <c r="P1484" s="52">
        <v>958</v>
      </c>
      <c r="Q1484" s="52">
        <v>4</v>
      </c>
      <c r="R1484" s="52" t="s">
        <v>1105</v>
      </c>
      <c r="S1484" s="49" t="s">
        <v>21333</v>
      </c>
      <c r="V1484" s="50" t="s">
        <v>14798</v>
      </c>
      <c r="W1484" s="50" t="s">
        <v>1105</v>
      </c>
      <c r="X1484" s="50" t="s">
        <v>14740</v>
      </c>
      <c r="Y1484" s="70" t="s">
        <v>17320</v>
      </c>
      <c r="Z1484" s="53">
        <v>60300</v>
      </c>
    </row>
    <row r="1485" spans="1:26" s="49" customFormat="1" x14ac:dyDescent="0.25">
      <c r="A1485" s="73">
        <v>600107230</v>
      </c>
      <c r="B1485" s="73">
        <f t="shared" si="69"/>
        <v>600107230</v>
      </c>
      <c r="C1485" s="73" t="s">
        <v>10009</v>
      </c>
      <c r="D1485" s="68">
        <v>1</v>
      </c>
      <c r="E1485" s="48">
        <f t="shared" si="70"/>
        <v>62156802</v>
      </c>
      <c r="F1485" s="57" t="s">
        <v>953</v>
      </c>
      <c r="G1485" s="57" t="s">
        <v>1104</v>
      </c>
      <c r="H1485" s="51">
        <v>0</v>
      </c>
      <c r="I1485" s="51" t="s">
        <v>17309</v>
      </c>
      <c r="J1485" s="69">
        <v>27.49</v>
      </c>
      <c r="K1485" s="69">
        <f t="shared" si="71"/>
        <v>0</v>
      </c>
      <c r="L1485" s="90">
        <v>25</v>
      </c>
      <c r="M1485" s="51">
        <v>25</v>
      </c>
      <c r="N1485" s="62" t="s">
        <v>1358</v>
      </c>
      <c r="O1485" s="52" t="s">
        <v>1359</v>
      </c>
      <c r="P1485" s="52">
        <v>4183</v>
      </c>
      <c r="Q1485" s="52">
        <v>15</v>
      </c>
      <c r="R1485" s="52" t="s">
        <v>1105</v>
      </c>
      <c r="S1485" s="49" t="s">
        <v>21333</v>
      </c>
      <c r="V1485" s="50" t="s">
        <v>14798</v>
      </c>
      <c r="W1485" s="50" t="s">
        <v>1105</v>
      </c>
      <c r="X1485" s="50" t="s">
        <v>14740</v>
      </c>
      <c r="Y1485" s="70" t="s">
        <v>17320</v>
      </c>
      <c r="Z1485" s="53">
        <v>62800</v>
      </c>
    </row>
    <row r="1486" spans="1:26" s="49" customFormat="1" x14ac:dyDescent="0.25">
      <c r="A1486" s="73">
        <v>600107248</v>
      </c>
      <c r="B1486" s="73">
        <f t="shared" si="69"/>
        <v>600107248</v>
      </c>
      <c r="C1486" s="73" t="s">
        <v>10010</v>
      </c>
      <c r="D1486" s="68">
        <v>1</v>
      </c>
      <c r="E1486" s="48">
        <f t="shared" si="70"/>
        <v>70435359</v>
      </c>
      <c r="F1486" s="57" t="s">
        <v>953</v>
      </c>
      <c r="G1486" s="57" t="s">
        <v>1104</v>
      </c>
      <c r="H1486" s="51">
        <v>0</v>
      </c>
      <c r="I1486" s="51" t="s">
        <v>17309</v>
      </c>
      <c r="J1486" s="69">
        <v>27.49</v>
      </c>
      <c r="K1486" s="69">
        <f t="shared" si="71"/>
        <v>0</v>
      </c>
      <c r="L1486" s="90">
        <v>25</v>
      </c>
      <c r="M1486" s="51">
        <v>25</v>
      </c>
      <c r="N1486" s="62" t="s">
        <v>1360</v>
      </c>
      <c r="O1486" s="52" t="s">
        <v>1361</v>
      </c>
      <c r="P1486" s="52">
        <v>1722</v>
      </c>
      <c r="Q1486" s="52">
        <v>2</v>
      </c>
      <c r="R1486" s="52" t="s">
        <v>1105</v>
      </c>
      <c r="S1486" s="49" t="s">
        <v>21333</v>
      </c>
      <c r="V1486" s="50" t="s">
        <v>14798</v>
      </c>
      <c r="W1486" s="50" t="s">
        <v>1105</v>
      </c>
      <c r="X1486" s="50" t="s">
        <v>14740</v>
      </c>
      <c r="Y1486" s="70" t="s">
        <v>17320</v>
      </c>
      <c r="Z1486" s="53">
        <v>62100</v>
      </c>
    </row>
    <row r="1487" spans="1:26" s="49" customFormat="1" ht="30" x14ac:dyDescent="0.25">
      <c r="A1487" s="73">
        <v>600107281</v>
      </c>
      <c r="B1487" s="73">
        <f t="shared" si="69"/>
        <v>600107281</v>
      </c>
      <c r="C1487" s="73" t="s">
        <v>10011</v>
      </c>
      <c r="D1487" s="68">
        <v>1</v>
      </c>
      <c r="E1487" s="48">
        <f t="shared" si="70"/>
        <v>70872881</v>
      </c>
      <c r="F1487" s="57" t="s">
        <v>953</v>
      </c>
      <c r="G1487" s="57" t="s">
        <v>1104</v>
      </c>
      <c r="H1487" s="51">
        <v>0</v>
      </c>
      <c r="I1487" s="51" t="s">
        <v>17309</v>
      </c>
      <c r="J1487" s="69">
        <v>27.49</v>
      </c>
      <c r="K1487" s="69">
        <f t="shared" si="71"/>
        <v>0</v>
      </c>
      <c r="L1487" s="90">
        <v>25</v>
      </c>
      <c r="M1487" s="51">
        <v>25</v>
      </c>
      <c r="N1487" s="62" t="s">
        <v>1362</v>
      </c>
      <c r="O1487" s="52" t="s">
        <v>1363</v>
      </c>
      <c r="P1487" s="52">
        <v>573</v>
      </c>
      <c r="Q1487" s="52">
        <v>8</v>
      </c>
      <c r="R1487" s="52" t="s">
        <v>1105</v>
      </c>
      <c r="S1487" s="49" t="s">
        <v>21333</v>
      </c>
      <c r="V1487" s="50" t="s">
        <v>14798</v>
      </c>
      <c r="W1487" s="50" t="s">
        <v>1105</v>
      </c>
      <c r="X1487" s="50" t="s">
        <v>14740</v>
      </c>
      <c r="Y1487" s="70" t="s">
        <v>17320</v>
      </c>
      <c r="Z1487" s="53">
        <v>62300</v>
      </c>
    </row>
    <row r="1488" spans="1:26" s="49" customFormat="1" x14ac:dyDescent="0.25">
      <c r="A1488" s="73">
        <v>600107302</v>
      </c>
      <c r="B1488" s="73">
        <f t="shared" si="69"/>
        <v>600107302</v>
      </c>
      <c r="C1488" s="73" t="s">
        <v>10012</v>
      </c>
      <c r="D1488" s="68">
        <v>1</v>
      </c>
      <c r="E1488" s="48">
        <f t="shared" si="70"/>
        <v>75024446</v>
      </c>
      <c r="F1488" s="57" t="s">
        <v>953</v>
      </c>
      <c r="G1488" s="57" t="s">
        <v>1104</v>
      </c>
      <c r="H1488" s="51">
        <v>0</v>
      </c>
      <c r="I1488" s="51" t="s">
        <v>17309</v>
      </c>
      <c r="J1488" s="69">
        <v>27.49</v>
      </c>
      <c r="K1488" s="69">
        <f t="shared" si="71"/>
        <v>0</v>
      </c>
      <c r="L1488" s="90">
        <v>25</v>
      </c>
      <c r="M1488" s="51">
        <v>25</v>
      </c>
      <c r="N1488" s="62" t="s">
        <v>1364</v>
      </c>
      <c r="O1488" s="52" t="s">
        <v>1365</v>
      </c>
      <c r="P1488" s="52">
        <v>601</v>
      </c>
      <c r="Q1488" s="52">
        <v>1</v>
      </c>
      <c r="R1488" s="52" t="s">
        <v>1105</v>
      </c>
      <c r="S1488" s="49" t="s">
        <v>21333</v>
      </c>
      <c r="V1488" s="50" t="s">
        <v>14798</v>
      </c>
      <c r="W1488" s="50" t="s">
        <v>1105</v>
      </c>
      <c r="X1488" s="50" t="s">
        <v>14740</v>
      </c>
      <c r="Y1488" s="70" t="s">
        <v>17320</v>
      </c>
      <c r="Z1488" s="53">
        <v>61900</v>
      </c>
    </row>
    <row r="1489" spans="1:26" s="49" customFormat="1" x14ac:dyDescent="0.25">
      <c r="A1489" s="73">
        <v>600107361</v>
      </c>
      <c r="B1489" s="73">
        <f t="shared" si="69"/>
        <v>600107361</v>
      </c>
      <c r="C1489" s="73" t="s">
        <v>10013</v>
      </c>
      <c r="D1489" s="68">
        <v>1</v>
      </c>
      <c r="E1489" s="48">
        <f t="shared" si="70"/>
        <v>70285748</v>
      </c>
      <c r="F1489" s="57" t="s">
        <v>953</v>
      </c>
      <c r="G1489" s="57" t="s">
        <v>1104</v>
      </c>
      <c r="H1489" s="51">
        <v>0</v>
      </c>
      <c r="I1489" s="51" t="s">
        <v>17309</v>
      </c>
      <c r="J1489" s="69">
        <v>27.49</v>
      </c>
      <c r="K1489" s="69">
        <f t="shared" si="71"/>
        <v>0</v>
      </c>
      <c r="L1489" s="90">
        <v>25</v>
      </c>
      <c r="M1489" s="51">
        <v>25</v>
      </c>
      <c r="N1489" s="62" t="s">
        <v>1366</v>
      </c>
      <c r="O1489" s="52" t="s">
        <v>1002</v>
      </c>
      <c r="P1489" s="52">
        <v>155</v>
      </c>
      <c r="Q1489" s="52">
        <v>68</v>
      </c>
      <c r="R1489" s="52" t="s">
        <v>1105</v>
      </c>
      <c r="S1489" s="49" t="s">
        <v>21333</v>
      </c>
      <c r="V1489" s="50" t="s">
        <v>14798</v>
      </c>
      <c r="W1489" s="50" t="s">
        <v>1105</v>
      </c>
      <c r="X1489" s="50" t="s">
        <v>14740</v>
      </c>
      <c r="Y1489" s="70" t="s">
        <v>17320</v>
      </c>
      <c r="Z1489" s="53">
        <v>60200</v>
      </c>
    </row>
    <row r="1490" spans="1:26" s="49" customFormat="1" x14ac:dyDescent="0.25">
      <c r="A1490" s="73">
        <v>600107388</v>
      </c>
      <c r="B1490" s="73">
        <f t="shared" si="69"/>
        <v>600107388</v>
      </c>
      <c r="C1490" s="73" t="s">
        <v>10014</v>
      </c>
      <c r="D1490" s="68">
        <v>1</v>
      </c>
      <c r="E1490" s="48">
        <f t="shared" si="70"/>
        <v>70874794</v>
      </c>
      <c r="F1490" s="57" t="s">
        <v>953</v>
      </c>
      <c r="G1490" s="57" t="s">
        <v>1104</v>
      </c>
      <c r="H1490" s="51">
        <v>0</v>
      </c>
      <c r="I1490" s="51" t="s">
        <v>17309</v>
      </c>
      <c r="J1490" s="69">
        <v>27.49</v>
      </c>
      <c r="K1490" s="69">
        <f t="shared" si="71"/>
        <v>0</v>
      </c>
      <c r="L1490" s="90">
        <v>25</v>
      </c>
      <c r="M1490" s="51">
        <v>25</v>
      </c>
      <c r="N1490" s="62" t="s">
        <v>1367</v>
      </c>
      <c r="O1490" s="52" t="s">
        <v>354</v>
      </c>
      <c r="P1490" s="52">
        <v>1989</v>
      </c>
      <c r="Q1490" s="52">
        <v>57</v>
      </c>
      <c r="R1490" s="52" t="s">
        <v>1105</v>
      </c>
      <c r="S1490" s="49" t="s">
        <v>21333</v>
      </c>
      <c r="V1490" s="50" t="s">
        <v>14798</v>
      </c>
      <c r="W1490" s="50" t="s">
        <v>1105</v>
      </c>
      <c r="X1490" s="50" t="s">
        <v>14740</v>
      </c>
      <c r="Y1490" s="70" t="s">
        <v>17320</v>
      </c>
      <c r="Z1490" s="53">
        <v>61600</v>
      </c>
    </row>
    <row r="1491" spans="1:26" s="49" customFormat="1" x14ac:dyDescent="0.25">
      <c r="A1491" s="73">
        <v>600107396</v>
      </c>
      <c r="B1491" s="73">
        <f t="shared" si="69"/>
        <v>600107396</v>
      </c>
      <c r="C1491" s="73" t="s">
        <v>10015</v>
      </c>
      <c r="D1491" s="68">
        <v>1</v>
      </c>
      <c r="E1491" s="48">
        <f t="shared" si="70"/>
        <v>70994196</v>
      </c>
      <c r="F1491" s="57" t="s">
        <v>953</v>
      </c>
      <c r="G1491" s="57" t="s">
        <v>1104</v>
      </c>
      <c r="H1491" s="51">
        <v>25</v>
      </c>
      <c r="I1491" s="51" t="s">
        <v>17309</v>
      </c>
      <c r="J1491" s="69">
        <v>27.49</v>
      </c>
      <c r="K1491" s="69">
        <f t="shared" si="71"/>
        <v>687.25</v>
      </c>
      <c r="L1491" s="90">
        <v>25</v>
      </c>
      <c r="M1491" s="51">
        <v>0</v>
      </c>
      <c r="N1491" s="62" t="s">
        <v>1368</v>
      </c>
      <c r="O1491" s="52" t="s">
        <v>1174</v>
      </c>
      <c r="P1491" s="52">
        <v>432</v>
      </c>
      <c r="Q1491" s="52">
        <v>14</v>
      </c>
      <c r="R1491" s="52" t="s">
        <v>1105</v>
      </c>
      <c r="S1491" s="49" t="s">
        <v>21333</v>
      </c>
      <c r="V1491" s="50" t="s">
        <v>14798</v>
      </c>
      <c r="W1491" s="50" t="s">
        <v>1105</v>
      </c>
      <c r="X1491" s="50" t="s">
        <v>14740</v>
      </c>
      <c r="Y1491" s="70" t="s">
        <v>17320</v>
      </c>
      <c r="Z1491" s="53">
        <v>63800</v>
      </c>
    </row>
    <row r="1492" spans="1:26" s="49" customFormat="1" x14ac:dyDescent="0.25">
      <c r="A1492" s="73">
        <v>600107400</v>
      </c>
      <c r="B1492" s="73">
        <f t="shared" si="69"/>
        <v>600107400</v>
      </c>
      <c r="C1492" s="73" t="s">
        <v>10016</v>
      </c>
      <c r="D1492" s="68">
        <v>1</v>
      </c>
      <c r="E1492" s="48">
        <f t="shared" si="70"/>
        <v>70994200</v>
      </c>
      <c r="F1492" s="57" t="s">
        <v>953</v>
      </c>
      <c r="G1492" s="57" t="s">
        <v>1104</v>
      </c>
      <c r="H1492" s="51">
        <v>25</v>
      </c>
      <c r="I1492" s="51" t="s">
        <v>17309</v>
      </c>
      <c r="J1492" s="69">
        <v>27.49</v>
      </c>
      <c r="K1492" s="69">
        <f t="shared" si="71"/>
        <v>687.25</v>
      </c>
      <c r="L1492" s="90">
        <v>25</v>
      </c>
      <c r="M1492" s="51">
        <v>0</v>
      </c>
      <c r="N1492" s="62" t="s">
        <v>1369</v>
      </c>
      <c r="O1492" s="52" t="s">
        <v>998</v>
      </c>
      <c r="P1492" s="52">
        <v>1791</v>
      </c>
      <c r="Q1492" s="52">
        <v>169</v>
      </c>
      <c r="R1492" s="52" t="s">
        <v>1105</v>
      </c>
      <c r="S1492" s="49" t="s">
        <v>21333</v>
      </c>
      <c r="V1492" s="50" t="s">
        <v>14798</v>
      </c>
      <c r="W1492" s="50" t="s">
        <v>1105</v>
      </c>
      <c r="X1492" s="50" t="s">
        <v>14740</v>
      </c>
      <c r="Y1492" s="70" t="s">
        <v>17320</v>
      </c>
      <c r="Z1492" s="53">
        <v>61400</v>
      </c>
    </row>
    <row r="1493" spans="1:26" s="49" customFormat="1" x14ac:dyDescent="0.25">
      <c r="A1493" s="73">
        <v>600107426</v>
      </c>
      <c r="B1493" s="73">
        <f t="shared" si="69"/>
        <v>600107426</v>
      </c>
      <c r="C1493" s="73" t="s">
        <v>10017</v>
      </c>
      <c r="D1493" s="68">
        <v>1</v>
      </c>
      <c r="E1493" s="48">
        <f t="shared" si="70"/>
        <v>75007843</v>
      </c>
      <c r="F1493" s="57" t="s">
        <v>953</v>
      </c>
      <c r="G1493" s="57" t="s">
        <v>1104</v>
      </c>
      <c r="H1493" s="51">
        <v>0</v>
      </c>
      <c r="I1493" s="51" t="s">
        <v>17309</v>
      </c>
      <c r="J1493" s="69">
        <v>27.49</v>
      </c>
      <c r="K1493" s="69">
        <f t="shared" si="71"/>
        <v>0</v>
      </c>
      <c r="L1493" s="90">
        <v>25</v>
      </c>
      <c r="M1493" s="51">
        <v>25</v>
      </c>
      <c r="N1493" s="62" t="s">
        <v>1370</v>
      </c>
      <c r="O1493" s="52" t="s">
        <v>1371</v>
      </c>
      <c r="P1493" s="52">
        <v>350</v>
      </c>
      <c r="Q1493" s="52">
        <v>256</v>
      </c>
      <c r="R1493" s="52" t="s">
        <v>1105</v>
      </c>
      <c r="S1493" s="49" t="s">
        <v>21333</v>
      </c>
      <c r="V1493" s="50" t="s">
        <v>14798</v>
      </c>
      <c r="W1493" s="50" t="s">
        <v>1105</v>
      </c>
      <c r="X1493" s="50" t="s">
        <v>14740</v>
      </c>
      <c r="Y1493" s="70" t="s">
        <v>17320</v>
      </c>
      <c r="Z1493" s="53">
        <v>63700</v>
      </c>
    </row>
    <row r="1494" spans="1:26" s="49" customFormat="1" ht="30" x14ac:dyDescent="0.25">
      <c r="A1494" s="73">
        <v>600107442</v>
      </c>
      <c r="B1494" s="73">
        <f t="shared" si="69"/>
        <v>600107442</v>
      </c>
      <c r="C1494" s="73" t="s">
        <v>10018</v>
      </c>
      <c r="D1494" s="68">
        <v>1</v>
      </c>
      <c r="E1494" s="48">
        <f t="shared" si="70"/>
        <v>49465571</v>
      </c>
      <c r="F1494" s="57" t="s">
        <v>953</v>
      </c>
      <c r="G1494" s="57" t="s">
        <v>1104</v>
      </c>
      <c r="H1494" s="51">
        <v>50</v>
      </c>
      <c r="I1494" s="51" t="s">
        <v>17309</v>
      </c>
      <c r="J1494" s="69">
        <v>27.49</v>
      </c>
      <c r="K1494" s="69">
        <f t="shared" si="71"/>
        <v>1374.5</v>
      </c>
      <c r="L1494" s="90">
        <v>50</v>
      </c>
      <c r="M1494" s="51">
        <v>0</v>
      </c>
      <c r="N1494" s="62" t="s">
        <v>1372</v>
      </c>
      <c r="O1494" s="52" t="s">
        <v>1373</v>
      </c>
      <c r="P1494" s="52">
        <v>1295</v>
      </c>
      <c r="Q1494" s="52">
        <v>5</v>
      </c>
      <c r="R1494" s="52" t="s">
        <v>1105</v>
      </c>
      <c r="S1494" s="49" t="s">
        <v>21333</v>
      </c>
      <c r="V1494" s="50" t="s">
        <v>14798</v>
      </c>
      <c r="W1494" s="50" t="s">
        <v>1105</v>
      </c>
      <c r="X1494" s="50" t="s">
        <v>14740</v>
      </c>
      <c r="Y1494" s="70" t="s">
        <v>17320</v>
      </c>
      <c r="Z1494" s="53">
        <v>62700</v>
      </c>
    </row>
    <row r="1495" spans="1:26" s="49" customFormat="1" ht="30" x14ac:dyDescent="0.25">
      <c r="A1495" s="73">
        <v>600107451</v>
      </c>
      <c r="B1495" s="73">
        <f t="shared" si="69"/>
        <v>600107451</v>
      </c>
      <c r="C1495" s="73" t="s">
        <v>10019</v>
      </c>
      <c r="D1495" s="68">
        <v>1</v>
      </c>
      <c r="E1495" s="48">
        <f t="shared" si="70"/>
        <v>49466801</v>
      </c>
      <c r="F1495" s="57" t="s">
        <v>953</v>
      </c>
      <c r="G1495" s="57" t="s">
        <v>1104</v>
      </c>
      <c r="H1495" s="51">
        <v>0</v>
      </c>
      <c r="I1495" s="51" t="s">
        <v>17309</v>
      </c>
      <c r="J1495" s="69">
        <v>27.49</v>
      </c>
      <c r="K1495" s="69">
        <f t="shared" si="71"/>
        <v>0</v>
      </c>
      <c r="L1495" s="90">
        <v>25</v>
      </c>
      <c r="M1495" s="51">
        <v>25</v>
      </c>
      <c r="N1495" s="62" t="s">
        <v>1374</v>
      </c>
      <c r="O1495" s="52" t="s">
        <v>1375</v>
      </c>
      <c r="P1495" s="52">
        <v>2430</v>
      </c>
      <c r="Q1495" s="52">
        <v>2</v>
      </c>
      <c r="R1495" s="52" t="s">
        <v>1105</v>
      </c>
      <c r="S1495" s="49" t="s">
        <v>21333</v>
      </c>
      <c r="V1495" s="50" t="s">
        <v>14798</v>
      </c>
      <c r="W1495" s="50" t="s">
        <v>1105</v>
      </c>
      <c r="X1495" s="50" t="s">
        <v>14740</v>
      </c>
      <c r="Y1495" s="70" t="s">
        <v>17320</v>
      </c>
      <c r="Z1495" s="53">
        <v>62800</v>
      </c>
    </row>
    <row r="1496" spans="1:26" s="49" customFormat="1" ht="30" x14ac:dyDescent="0.25">
      <c r="A1496" s="73">
        <v>600107477</v>
      </c>
      <c r="B1496" s="73">
        <f t="shared" si="69"/>
        <v>600107477</v>
      </c>
      <c r="C1496" s="73" t="s">
        <v>10020</v>
      </c>
      <c r="D1496" s="68">
        <v>1</v>
      </c>
      <c r="E1496" s="48">
        <f t="shared" si="70"/>
        <v>75031957</v>
      </c>
      <c r="F1496" s="57" t="s">
        <v>953</v>
      </c>
      <c r="G1496" s="57" t="s">
        <v>1104</v>
      </c>
      <c r="H1496" s="51">
        <v>50</v>
      </c>
      <c r="I1496" s="51" t="s">
        <v>17309</v>
      </c>
      <c r="J1496" s="69">
        <v>27.49</v>
      </c>
      <c r="K1496" s="69">
        <f t="shared" si="71"/>
        <v>1374.5</v>
      </c>
      <c r="L1496" s="90">
        <v>50</v>
      </c>
      <c r="M1496" s="51">
        <v>0</v>
      </c>
      <c r="N1496" s="62" t="s">
        <v>1376</v>
      </c>
      <c r="O1496" s="52" t="s">
        <v>1377</v>
      </c>
      <c r="P1496" s="52">
        <v>435</v>
      </c>
      <c r="Q1496" s="52">
        <v>47</v>
      </c>
      <c r="R1496" s="52" t="s">
        <v>1105</v>
      </c>
      <c r="S1496" s="49" t="s">
        <v>21333</v>
      </c>
      <c r="V1496" s="50" t="s">
        <v>14798</v>
      </c>
      <c r="W1496" s="50" t="s">
        <v>1105</v>
      </c>
      <c r="X1496" s="50" t="s">
        <v>14740</v>
      </c>
      <c r="Y1496" s="70" t="s">
        <v>17320</v>
      </c>
      <c r="Z1496" s="53">
        <v>62100</v>
      </c>
    </row>
    <row r="1497" spans="1:26" s="49" customFormat="1" x14ac:dyDescent="0.25">
      <c r="A1497" s="73">
        <v>600107485</v>
      </c>
      <c r="B1497" s="73">
        <f t="shared" si="69"/>
        <v>600107485</v>
      </c>
      <c r="C1497" s="73" t="s">
        <v>10021</v>
      </c>
      <c r="D1497" s="68">
        <v>1</v>
      </c>
      <c r="E1497" s="48">
        <f t="shared" si="70"/>
        <v>70888019</v>
      </c>
      <c r="F1497" s="57" t="s">
        <v>953</v>
      </c>
      <c r="G1497" s="57" t="s">
        <v>1104</v>
      </c>
      <c r="H1497" s="51">
        <v>0</v>
      </c>
      <c r="I1497" s="51" t="s">
        <v>17309</v>
      </c>
      <c r="J1497" s="69">
        <v>27.49</v>
      </c>
      <c r="K1497" s="69">
        <f t="shared" si="71"/>
        <v>0</v>
      </c>
      <c r="L1497" s="90">
        <v>25</v>
      </c>
      <c r="M1497" s="51">
        <v>25</v>
      </c>
      <c r="N1497" s="62" t="s">
        <v>1378</v>
      </c>
      <c r="O1497" s="52" t="s">
        <v>1379</v>
      </c>
      <c r="P1497" s="52">
        <v>98</v>
      </c>
      <c r="Q1497" s="52">
        <v>24</v>
      </c>
      <c r="R1497" s="52" t="s">
        <v>1105</v>
      </c>
      <c r="S1497" s="49" t="s">
        <v>21333</v>
      </c>
      <c r="V1497" s="50" t="s">
        <v>14798</v>
      </c>
      <c r="W1497" s="50" t="s">
        <v>1105</v>
      </c>
      <c r="X1497" s="50" t="s">
        <v>14740</v>
      </c>
      <c r="Y1497" s="70" t="s">
        <v>17320</v>
      </c>
      <c r="Z1497" s="53">
        <v>60200</v>
      </c>
    </row>
    <row r="1498" spans="1:26" s="49" customFormat="1" x14ac:dyDescent="0.25">
      <c r="A1498" s="73">
        <v>600107493</v>
      </c>
      <c r="B1498" s="73">
        <f t="shared" si="69"/>
        <v>600107493</v>
      </c>
      <c r="C1498" s="73" t="s">
        <v>10022</v>
      </c>
      <c r="D1498" s="68">
        <v>1</v>
      </c>
      <c r="E1498" s="48">
        <f t="shared" si="70"/>
        <v>70435944</v>
      </c>
      <c r="F1498" s="57" t="s">
        <v>953</v>
      </c>
      <c r="G1498" s="57" t="s">
        <v>1104</v>
      </c>
      <c r="H1498" s="51">
        <v>0</v>
      </c>
      <c r="I1498" s="51" t="s">
        <v>17309</v>
      </c>
      <c r="J1498" s="69">
        <v>27.49</v>
      </c>
      <c r="K1498" s="69">
        <f t="shared" si="71"/>
        <v>0</v>
      </c>
      <c r="L1498" s="90">
        <v>25</v>
      </c>
      <c r="M1498" s="51">
        <v>25</v>
      </c>
      <c r="N1498" s="62" t="s">
        <v>1380</v>
      </c>
      <c r="O1498" s="52" t="s">
        <v>1158</v>
      </c>
      <c r="P1498" s="52">
        <v>387</v>
      </c>
      <c r="Q1498" s="52">
        <v>4</v>
      </c>
      <c r="R1498" s="52" t="s">
        <v>1105</v>
      </c>
      <c r="S1498" s="49" t="s">
        <v>21333</v>
      </c>
      <c r="V1498" s="50" t="s">
        <v>14798</v>
      </c>
      <c r="W1498" s="50" t="s">
        <v>1105</v>
      </c>
      <c r="X1498" s="50" t="s">
        <v>14740</v>
      </c>
      <c r="Y1498" s="70" t="s">
        <v>17320</v>
      </c>
      <c r="Z1498" s="53">
        <v>62500</v>
      </c>
    </row>
    <row r="1499" spans="1:26" s="49" customFormat="1" x14ac:dyDescent="0.25">
      <c r="A1499" s="73">
        <v>600107515</v>
      </c>
      <c r="B1499" s="73">
        <f t="shared" si="69"/>
        <v>600107515</v>
      </c>
      <c r="C1499" s="73" t="s">
        <v>10023</v>
      </c>
      <c r="D1499" s="68">
        <v>1</v>
      </c>
      <c r="E1499" s="48">
        <f t="shared" si="70"/>
        <v>70994579</v>
      </c>
      <c r="F1499" s="57" t="s">
        <v>953</v>
      </c>
      <c r="G1499" s="57" t="s">
        <v>1104</v>
      </c>
      <c r="H1499" s="51">
        <v>0</v>
      </c>
      <c r="I1499" s="51" t="s">
        <v>17309</v>
      </c>
      <c r="J1499" s="69">
        <v>27.49</v>
      </c>
      <c r="K1499" s="69">
        <f t="shared" si="71"/>
        <v>0</v>
      </c>
      <c r="L1499" s="90">
        <v>25</v>
      </c>
      <c r="M1499" s="51">
        <v>25</v>
      </c>
      <c r="N1499" s="62" t="s">
        <v>1381</v>
      </c>
      <c r="O1499" s="52" t="s">
        <v>1382</v>
      </c>
      <c r="P1499" s="52">
        <v>584</v>
      </c>
      <c r="Q1499" s="52">
        <v>11</v>
      </c>
      <c r="R1499" s="52" t="s">
        <v>1105</v>
      </c>
      <c r="S1499" s="49" t="s">
        <v>21333</v>
      </c>
      <c r="V1499" s="50" t="s">
        <v>14798</v>
      </c>
      <c r="W1499" s="50" t="s">
        <v>1105</v>
      </c>
      <c r="X1499" s="50" t="s">
        <v>14740</v>
      </c>
      <c r="Y1499" s="70" t="s">
        <v>17320</v>
      </c>
      <c r="Z1499" s="53">
        <v>62000</v>
      </c>
    </row>
    <row r="1500" spans="1:26" s="49" customFormat="1" x14ac:dyDescent="0.25">
      <c r="A1500" s="73">
        <v>600107531</v>
      </c>
      <c r="B1500" s="73">
        <f t="shared" si="69"/>
        <v>600107531</v>
      </c>
      <c r="C1500" s="73" t="s">
        <v>10024</v>
      </c>
      <c r="D1500" s="68">
        <v>1</v>
      </c>
      <c r="E1500" s="48">
        <f t="shared" si="70"/>
        <v>75001586</v>
      </c>
      <c r="F1500" s="57" t="s">
        <v>953</v>
      </c>
      <c r="G1500" s="57" t="s">
        <v>1104</v>
      </c>
      <c r="H1500" s="51">
        <v>0</v>
      </c>
      <c r="I1500" s="51" t="s">
        <v>17309</v>
      </c>
      <c r="J1500" s="69">
        <v>27.49</v>
      </c>
      <c r="K1500" s="69">
        <f t="shared" si="71"/>
        <v>0</v>
      </c>
      <c r="L1500" s="90">
        <v>25</v>
      </c>
      <c r="M1500" s="51">
        <v>25</v>
      </c>
      <c r="N1500" s="62" t="s">
        <v>1383</v>
      </c>
      <c r="O1500" s="52" t="s">
        <v>1384</v>
      </c>
      <c r="P1500" s="52">
        <v>744</v>
      </c>
      <c r="Q1500" s="52">
        <v>11</v>
      </c>
      <c r="R1500" s="52" t="s">
        <v>1105</v>
      </c>
      <c r="S1500" s="49" t="s">
        <v>21333</v>
      </c>
      <c r="V1500" s="50" t="s">
        <v>14798</v>
      </c>
      <c r="W1500" s="50" t="s">
        <v>1105</v>
      </c>
      <c r="X1500" s="50" t="s">
        <v>14740</v>
      </c>
      <c r="Y1500" s="70" t="s">
        <v>17320</v>
      </c>
      <c r="Z1500" s="53">
        <v>62500</v>
      </c>
    </row>
    <row r="1501" spans="1:26" s="49" customFormat="1" x14ac:dyDescent="0.25">
      <c r="A1501" s="73">
        <v>600107540</v>
      </c>
      <c r="B1501" s="73">
        <f t="shared" si="69"/>
        <v>600107540</v>
      </c>
      <c r="C1501" s="73" t="s">
        <v>10025</v>
      </c>
      <c r="D1501" s="68">
        <v>1</v>
      </c>
      <c r="E1501" s="48">
        <f t="shared" si="70"/>
        <v>64331822</v>
      </c>
      <c r="F1501" s="57" t="s">
        <v>953</v>
      </c>
      <c r="G1501" s="57" t="s">
        <v>1104</v>
      </c>
      <c r="H1501" s="51">
        <v>0</v>
      </c>
      <c r="I1501" s="51" t="s">
        <v>17309</v>
      </c>
      <c r="J1501" s="69">
        <v>27.49</v>
      </c>
      <c r="K1501" s="69">
        <f t="shared" si="71"/>
        <v>0</v>
      </c>
      <c r="L1501" s="90">
        <v>25</v>
      </c>
      <c r="M1501" s="51">
        <v>25</v>
      </c>
      <c r="N1501" s="62" t="s">
        <v>1385</v>
      </c>
      <c r="O1501" s="52" t="s">
        <v>1386</v>
      </c>
      <c r="P1501" s="52">
        <v>2707</v>
      </c>
      <c r="Q1501" s="52">
        <v>15</v>
      </c>
      <c r="R1501" s="52" t="s">
        <v>1105</v>
      </c>
      <c r="S1501" s="49" t="s">
        <v>21333</v>
      </c>
      <c r="V1501" s="50" t="s">
        <v>14798</v>
      </c>
      <c r="W1501" s="50" t="s">
        <v>1105</v>
      </c>
      <c r="X1501" s="50" t="s">
        <v>14740</v>
      </c>
      <c r="Y1501" s="70" t="s">
        <v>17320</v>
      </c>
      <c r="Z1501" s="53">
        <v>61200</v>
      </c>
    </row>
    <row r="1502" spans="1:26" s="49" customFormat="1" ht="30" x14ac:dyDescent="0.25">
      <c r="A1502" s="73">
        <v>600107507</v>
      </c>
      <c r="B1502" s="73">
        <f t="shared" si="69"/>
        <v>600107507</v>
      </c>
      <c r="C1502" s="73" t="s">
        <v>10026</v>
      </c>
      <c r="D1502" s="68">
        <v>1</v>
      </c>
      <c r="E1502" s="48">
        <f t="shared" si="70"/>
        <v>70874271</v>
      </c>
      <c r="F1502" s="57" t="s">
        <v>953</v>
      </c>
      <c r="G1502" s="57" t="s">
        <v>1104</v>
      </c>
      <c r="H1502" s="51">
        <v>0</v>
      </c>
      <c r="I1502" s="51" t="s">
        <v>17309</v>
      </c>
      <c r="J1502" s="69">
        <v>27.49</v>
      </c>
      <c r="K1502" s="69">
        <f t="shared" si="71"/>
        <v>0</v>
      </c>
      <c r="L1502" s="90">
        <v>25</v>
      </c>
      <c r="M1502" s="51">
        <v>25</v>
      </c>
      <c r="N1502" s="62" t="s">
        <v>1387</v>
      </c>
      <c r="O1502" s="52" t="s">
        <v>1388</v>
      </c>
      <c r="P1502" s="52">
        <v>2570</v>
      </c>
      <c r="Q1502" s="52">
        <v>8</v>
      </c>
      <c r="R1502" s="52" t="s">
        <v>1105</v>
      </c>
      <c r="S1502" s="49" t="s">
        <v>21333</v>
      </c>
      <c r="V1502" s="50" t="s">
        <v>14798</v>
      </c>
      <c r="W1502" s="50" t="s">
        <v>1105</v>
      </c>
      <c r="X1502" s="50" t="s">
        <v>14740</v>
      </c>
      <c r="Y1502" s="70" t="s">
        <v>17320</v>
      </c>
      <c r="Z1502" s="53">
        <v>61600</v>
      </c>
    </row>
    <row r="1503" spans="1:26" s="49" customFormat="1" x14ac:dyDescent="0.25">
      <c r="A1503" s="73">
        <v>600107566</v>
      </c>
      <c r="B1503" s="73">
        <f t="shared" si="69"/>
        <v>600107566</v>
      </c>
      <c r="C1503" s="73" t="s">
        <v>10027</v>
      </c>
      <c r="D1503" s="68">
        <v>1</v>
      </c>
      <c r="E1503" s="48">
        <f t="shared" si="70"/>
        <v>60556161</v>
      </c>
      <c r="F1503" s="57" t="s">
        <v>953</v>
      </c>
      <c r="G1503" s="57" t="s">
        <v>1104</v>
      </c>
      <c r="H1503" s="51">
        <v>0</v>
      </c>
      <c r="I1503" s="51" t="s">
        <v>17309</v>
      </c>
      <c r="J1503" s="69">
        <v>27.49</v>
      </c>
      <c r="K1503" s="69">
        <f t="shared" si="71"/>
        <v>0</v>
      </c>
      <c r="L1503" s="90">
        <v>25</v>
      </c>
      <c r="M1503" s="51">
        <v>25</v>
      </c>
      <c r="N1503" s="62" t="s">
        <v>1389</v>
      </c>
      <c r="O1503" s="52" t="s">
        <v>1386</v>
      </c>
      <c r="P1503" s="52">
        <v>491</v>
      </c>
      <c r="Q1503" s="52">
        <v>5</v>
      </c>
      <c r="R1503" s="52" t="s">
        <v>1105</v>
      </c>
      <c r="S1503" s="49" t="s">
        <v>21333</v>
      </c>
      <c r="V1503" s="50" t="s">
        <v>14798</v>
      </c>
      <c r="W1503" s="50" t="s">
        <v>1105</v>
      </c>
      <c r="X1503" s="50" t="s">
        <v>14740</v>
      </c>
      <c r="Y1503" s="70" t="s">
        <v>17320</v>
      </c>
      <c r="Z1503" s="53">
        <v>60200</v>
      </c>
    </row>
    <row r="1504" spans="1:26" s="49" customFormat="1" ht="30" x14ac:dyDescent="0.25">
      <c r="A1504" s="73">
        <v>600107604</v>
      </c>
      <c r="B1504" s="73">
        <f t="shared" si="69"/>
        <v>600107604</v>
      </c>
      <c r="C1504" s="73" t="s">
        <v>10028</v>
      </c>
      <c r="D1504" s="68">
        <v>1</v>
      </c>
      <c r="E1504" s="48">
        <f t="shared" si="70"/>
        <v>70888531</v>
      </c>
      <c r="F1504" s="57" t="s">
        <v>953</v>
      </c>
      <c r="G1504" s="57" t="s">
        <v>1104</v>
      </c>
      <c r="H1504" s="51">
        <v>50</v>
      </c>
      <c r="I1504" s="51" t="s">
        <v>17309</v>
      </c>
      <c r="J1504" s="69">
        <v>27.49</v>
      </c>
      <c r="K1504" s="69">
        <f t="shared" si="71"/>
        <v>1374.5</v>
      </c>
      <c r="L1504" s="90">
        <v>50</v>
      </c>
      <c r="M1504" s="51">
        <v>0</v>
      </c>
      <c r="N1504" s="62" t="s">
        <v>1390</v>
      </c>
      <c r="O1504" s="52" t="s">
        <v>1391</v>
      </c>
      <c r="P1504" s="52">
        <v>830</v>
      </c>
      <c r="Q1504" s="52">
        <v>57</v>
      </c>
      <c r="R1504" s="52" t="s">
        <v>1105</v>
      </c>
      <c r="S1504" s="49" t="s">
        <v>21333</v>
      </c>
      <c r="V1504" s="50" t="s">
        <v>14798</v>
      </c>
      <c r="W1504" s="50" t="s">
        <v>1105</v>
      </c>
      <c r="X1504" s="50" t="s">
        <v>14740</v>
      </c>
      <c r="Y1504" s="70" t="s">
        <v>17320</v>
      </c>
      <c r="Z1504" s="53">
        <v>63500</v>
      </c>
    </row>
    <row r="1505" spans="1:26" s="49" customFormat="1" x14ac:dyDescent="0.25">
      <c r="A1505" s="73">
        <v>600107612</v>
      </c>
      <c r="B1505" s="73">
        <f t="shared" si="69"/>
        <v>600107612</v>
      </c>
      <c r="C1505" s="73" t="s">
        <v>10029</v>
      </c>
      <c r="D1505" s="68">
        <v>1</v>
      </c>
      <c r="E1505" s="48">
        <f t="shared" si="70"/>
        <v>70869201</v>
      </c>
      <c r="F1505" s="57" t="s">
        <v>953</v>
      </c>
      <c r="G1505" s="57" t="s">
        <v>1104</v>
      </c>
      <c r="H1505" s="51">
        <v>0</v>
      </c>
      <c r="I1505" s="51" t="s">
        <v>17309</v>
      </c>
      <c r="J1505" s="69">
        <v>27.49</v>
      </c>
      <c r="K1505" s="69">
        <f t="shared" si="71"/>
        <v>0</v>
      </c>
      <c r="L1505" s="90">
        <v>25</v>
      </c>
      <c r="M1505" s="51">
        <v>25</v>
      </c>
      <c r="N1505" s="62" t="s">
        <v>1392</v>
      </c>
      <c r="O1505" s="52" t="s">
        <v>1393</v>
      </c>
      <c r="P1505" s="52">
        <v>881</v>
      </c>
      <c r="Q1505" s="52">
        <v>29</v>
      </c>
      <c r="R1505" s="52" t="s">
        <v>1105</v>
      </c>
      <c r="S1505" s="49" t="s">
        <v>21333</v>
      </c>
      <c r="V1505" s="50" t="s">
        <v>14798</v>
      </c>
      <c r="W1505" s="50" t="s">
        <v>1105</v>
      </c>
      <c r="X1505" s="50" t="s">
        <v>14740</v>
      </c>
      <c r="Y1505" s="70" t="s">
        <v>17320</v>
      </c>
      <c r="Z1505" s="53">
        <v>62300</v>
      </c>
    </row>
    <row r="1506" spans="1:26" s="49" customFormat="1" ht="30" x14ac:dyDescent="0.25">
      <c r="A1506" s="73">
        <v>600107621</v>
      </c>
      <c r="B1506" s="73">
        <f t="shared" si="69"/>
        <v>600107621</v>
      </c>
      <c r="C1506" s="73" t="s">
        <v>10030</v>
      </c>
      <c r="D1506" s="68">
        <v>1</v>
      </c>
      <c r="E1506" s="48">
        <f t="shared" si="70"/>
        <v>70284199</v>
      </c>
      <c r="F1506" s="57" t="s">
        <v>953</v>
      </c>
      <c r="G1506" s="57" t="s">
        <v>1104</v>
      </c>
      <c r="H1506" s="51">
        <v>0</v>
      </c>
      <c r="I1506" s="51" t="s">
        <v>17309</v>
      </c>
      <c r="J1506" s="69">
        <v>27.49</v>
      </c>
      <c r="K1506" s="69">
        <f t="shared" si="71"/>
        <v>0</v>
      </c>
      <c r="L1506" s="90">
        <v>25</v>
      </c>
      <c r="M1506" s="51">
        <v>25</v>
      </c>
      <c r="N1506" s="62" t="s">
        <v>1394</v>
      </c>
      <c r="O1506" s="52" t="s">
        <v>1395</v>
      </c>
      <c r="P1506" s="52">
        <v>96</v>
      </c>
      <c r="Q1506" s="52">
        <v>45</v>
      </c>
      <c r="R1506" s="52" t="s">
        <v>1105</v>
      </c>
      <c r="S1506" s="49" t="s">
        <v>21333</v>
      </c>
      <c r="V1506" s="50" t="s">
        <v>14798</v>
      </c>
      <c r="W1506" s="50" t="s">
        <v>1105</v>
      </c>
      <c r="X1506" s="50" t="s">
        <v>14740</v>
      </c>
      <c r="Y1506" s="70" t="s">
        <v>17320</v>
      </c>
      <c r="Z1506" s="53">
        <v>63400</v>
      </c>
    </row>
    <row r="1507" spans="1:26" s="49" customFormat="1" x14ac:dyDescent="0.25">
      <c r="A1507" s="73">
        <v>600107647</v>
      </c>
      <c r="B1507" s="73">
        <f t="shared" si="69"/>
        <v>600107647</v>
      </c>
      <c r="C1507" s="73" t="s">
        <v>10031</v>
      </c>
      <c r="D1507" s="68">
        <v>1</v>
      </c>
      <c r="E1507" s="48">
        <f t="shared" si="70"/>
        <v>70994625</v>
      </c>
      <c r="F1507" s="57" t="s">
        <v>953</v>
      </c>
      <c r="G1507" s="57" t="s">
        <v>1104</v>
      </c>
      <c r="H1507" s="51">
        <v>0</v>
      </c>
      <c r="I1507" s="51" t="s">
        <v>17309</v>
      </c>
      <c r="J1507" s="69">
        <v>27.49</v>
      </c>
      <c r="K1507" s="69">
        <f t="shared" si="71"/>
        <v>0</v>
      </c>
      <c r="L1507" s="90">
        <v>25</v>
      </c>
      <c r="M1507" s="51">
        <v>25</v>
      </c>
      <c r="N1507" s="62" t="s">
        <v>1396</v>
      </c>
      <c r="O1507" s="52" t="s">
        <v>1397</v>
      </c>
      <c r="P1507" s="52">
        <v>65</v>
      </c>
      <c r="Q1507" s="52">
        <v>3</v>
      </c>
      <c r="R1507" s="52" t="s">
        <v>1105</v>
      </c>
      <c r="S1507" s="49" t="s">
        <v>21333</v>
      </c>
      <c r="V1507" s="50" t="s">
        <v>14798</v>
      </c>
      <c r="W1507" s="50" t="s">
        <v>1105</v>
      </c>
      <c r="X1507" s="50" t="s">
        <v>14740</v>
      </c>
      <c r="Y1507" s="70" t="s">
        <v>17320</v>
      </c>
      <c r="Z1507" s="53">
        <v>62000</v>
      </c>
    </row>
    <row r="1508" spans="1:26" s="49" customFormat="1" x14ac:dyDescent="0.25">
      <c r="A1508" s="73">
        <v>600107655</v>
      </c>
      <c r="B1508" s="73">
        <f t="shared" si="69"/>
        <v>600107655</v>
      </c>
      <c r="C1508" s="73" t="s">
        <v>10032</v>
      </c>
      <c r="D1508" s="68">
        <v>1</v>
      </c>
      <c r="E1508" s="48">
        <f t="shared" si="70"/>
        <v>75024411</v>
      </c>
      <c r="F1508" s="57" t="s">
        <v>953</v>
      </c>
      <c r="G1508" s="57" t="s">
        <v>1104</v>
      </c>
      <c r="H1508" s="51">
        <v>0</v>
      </c>
      <c r="I1508" s="51" t="s">
        <v>17309</v>
      </c>
      <c r="J1508" s="69">
        <v>27.49</v>
      </c>
      <c r="K1508" s="69">
        <f t="shared" si="71"/>
        <v>0</v>
      </c>
      <c r="L1508" s="90">
        <v>25</v>
      </c>
      <c r="M1508" s="51">
        <v>25</v>
      </c>
      <c r="N1508" s="62" t="s">
        <v>1398</v>
      </c>
      <c r="O1508" s="52" t="s">
        <v>1206</v>
      </c>
      <c r="P1508" s="52">
        <v>100</v>
      </c>
      <c r="Q1508" s="52">
        <v>14</v>
      </c>
      <c r="R1508" s="52" t="s">
        <v>1105</v>
      </c>
      <c r="S1508" s="49" t="s">
        <v>21333</v>
      </c>
      <c r="V1508" s="50" t="s">
        <v>14798</v>
      </c>
      <c r="W1508" s="50" t="s">
        <v>1105</v>
      </c>
      <c r="X1508" s="50" t="s">
        <v>14740</v>
      </c>
      <c r="Y1508" s="70" t="s">
        <v>17320</v>
      </c>
      <c r="Z1508" s="53">
        <v>61700</v>
      </c>
    </row>
    <row r="1509" spans="1:26" s="49" customFormat="1" x14ac:dyDescent="0.25">
      <c r="A1509" s="73">
        <v>600107680</v>
      </c>
      <c r="B1509" s="73">
        <f t="shared" si="69"/>
        <v>600107680</v>
      </c>
      <c r="C1509" s="73" t="s">
        <v>10033</v>
      </c>
      <c r="D1509" s="68">
        <v>1</v>
      </c>
      <c r="E1509" s="48">
        <f t="shared" si="70"/>
        <v>49466674</v>
      </c>
      <c r="F1509" s="57" t="s">
        <v>953</v>
      </c>
      <c r="G1509" s="57" t="s">
        <v>1104</v>
      </c>
      <c r="H1509" s="51">
        <v>0</v>
      </c>
      <c r="I1509" s="51" t="s">
        <v>17309</v>
      </c>
      <c r="J1509" s="69">
        <v>27.49</v>
      </c>
      <c r="K1509" s="69">
        <f t="shared" si="71"/>
        <v>0</v>
      </c>
      <c r="L1509" s="90">
        <v>50</v>
      </c>
      <c r="M1509" s="51">
        <v>50</v>
      </c>
      <c r="N1509" s="62" t="s">
        <v>1399</v>
      </c>
      <c r="O1509" s="52" t="s">
        <v>1400</v>
      </c>
      <c r="P1509" s="52">
        <v>885</v>
      </c>
      <c r="Q1509" s="52">
        <v>3</v>
      </c>
      <c r="R1509" s="52" t="s">
        <v>1105</v>
      </c>
      <c r="S1509" s="49" t="s">
        <v>21333</v>
      </c>
      <c r="V1509" s="50" t="s">
        <v>14798</v>
      </c>
      <c r="W1509" s="50" t="s">
        <v>1105</v>
      </c>
      <c r="X1509" s="50" t="s">
        <v>14740</v>
      </c>
      <c r="Y1509" s="70" t="s">
        <v>17320</v>
      </c>
      <c r="Z1509" s="53">
        <v>61500</v>
      </c>
    </row>
    <row r="1510" spans="1:26" s="49" customFormat="1" ht="30" x14ac:dyDescent="0.25">
      <c r="A1510" s="73">
        <v>600107698</v>
      </c>
      <c r="B1510" s="73">
        <f t="shared" si="69"/>
        <v>600107698</v>
      </c>
      <c r="C1510" s="73" t="s">
        <v>10034</v>
      </c>
      <c r="D1510" s="68">
        <v>1</v>
      </c>
      <c r="E1510" s="48">
        <f t="shared" si="70"/>
        <v>49466933</v>
      </c>
      <c r="F1510" s="57" t="s">
        <v>953</v>
      </c>
      <c r="G1510" s="57" t="s">
        <v>1104</v>
      </c>
      <c r="H1510" s="51">
        <v>0</v>
      </c>
      <c r="I1510" s="51" t="s">
        <v>17309</v>
      </c>
      <c r="J1510" s="69">
        <v>27.49</v>
      </c>
      <c r="K1510" s="69">
        <f t="shared" si="71"/>
        <v>0</v>
      </c>
      <c r="L1510" s="90">
        <v>25</v>
      </c>
      <c r="M1510" s="51">
        <v>25</v>
      </c>
      <c r="N1510" s="62" t="s">
        <v>1401</v>
      </c>
      <c r="O1510" s="52" t="s">
        <v>1282</v>
      </c>
      <c r="P1510" s="52">
        <v>1046</v>
      </c>
      <c r="Q1510" s="52">
        <v>17</v>
      </c>
      <c r="R1510" s="52" t="s">
        <v>1105</v>
      </c>
      <c r="S1510" s="49" t="s">
        <v>21333</v>
      </c>
      <c r="V1510" s="50" t="s">
        <v>14798</v>
      </c>
      <c r="W1510" s="50" t="s">
        <v>1105</v>
      </c>
      <c r="X1510" s="50" t="s">
        <v>14740</v>
      </c>
      <c r="Y1510" s="70" t="s">
        <v>17320</v>
      </c>
      <c r="Z1510" s="53">
        <v>63500</v>
      </c>
    </row>
    <row r="1511" spans="1:26" s="49" customFormat="1" x14ac:dyDescent="0.25">
      <c r="A1511" s="73">
        <v>600107728</v>
      </c>
      <c r="B1511" s="73">
        <f t="shared" si="69"/>
        <v>600107728</v>
      </c>
      <c r="C1511" s="73" t="s">
        <v>10035</v>
      </c>
      <c r="D1511" s="68">
        <v>1</v>
      </c>
      <c r="E1511" s="48">
        <f t="shared" si="70"/>
        <v>60555131</v>
      </c>
      <c r="F1511" s="57" t="s">
        <v>953</v>
      </c>
      <c r="G1511" s="57" t="s">
        <v>1104</v>
      </c>
      <c r="H1511" s="51">
        <v>50</v>
      </c>
      <c r="I1511" s="51" t="s">
        <v>17309</v>
      </c>
      <c r="J1511" s="69">
        <v>27.49</v>
      </c>
      <c r="K1511" s="69">
        <f t="shared" si="71"/>
        <v>1374.5</v>
      </c>
      <c r="L1511" s="90">
        <v>50</v>
      </c>
      <c r="M1511" s="51">
        <v>0</v>
      </c>
      <c r="N1511" s="62" t="s">
        <v>1402</v>
      </c>
      <c r="O1511" s="52" t="s">
        <v>1403</v>
      </c>
      <c r="P1511" s="52">
        <v>657</v>
      </c>
      <c r="Q1511" s="52">
        <v>2</v>
      </c>
      <c r="R1511" s="52" t="s">
        <v>1105</v>
      </c>
      <c r="S1511" s="49" t="s">
        <v>21333</v>
      </c>
      <c r="V1511" s="50" t="s">
        <v>14798</v>
      </c>
      <c r="W1511" s="50" t="s">
        <v>1105</v>
      </c>
      <c r="X1511" s="50" t="s">
        <v>14740</v>
      </c>
      <c r="Y1511" s="70" t="s">
        <v>17320</v>
      </c>
      <c r="Z1511" s="53">
        <v>63600</v>
      </c>
    </row>
    <row r="1512" spans="1:26" s="49" customFormat="1" ht="30" x14ac:dyDescent="0.25">
      <c r="A1512" s="73">
        <v>600107744</v>
      </c>
      <c r="B1512" s="73">
        <f t="shared" si="69"/>
        <v>600107744</v>
      </c>
      <c r="C1512" s="73" t="s">
        <v>10036</v>
      </c>
      <c r="D1512" s="68">
        <v>1</v>
      </c>
      <c r="E1512" s="48">
        <f t="shared" si="70"/>
        <v>60555602</v>
      </c>
      <c r="F1512" s="57" t="s">
        <v>953</v>
      </c>
      <c r="G1512" s="57" t="s">
        <v>1104</v>
      </c>
      <c r="H1512" s="51">
        <v>25</v>
      </c>
      <c r="I1512" s="51" t="s">
        <v>17309</v>
      </c>
      <c r="J1512" s="69">
        <v>27.49</v>
      </c>
      <c r="K1512" s="69">
        <f t="shared" si="71"/>
        <v>687.25</v>
      </c>
      <c r="L1512" s="90">
        <v>25</v>
      </c>
      <c r="M1512" s="51">
        <v>0</v>
      </c>
      <c r="N1512" s="62" t="s">
        <v>1404</v>
      </c>
      <c r="O1512" s="52" t="s">
        <v>1208</v>
      </c>
      <c r="P1512" s="52">
        <v>4163</v>
      </c>
      <c r="Q1512" s="52">
        <v>26</v>
      </c>
      <c r="R1512" s="52" t="s">
        <v>1105</v>
      </c>
      <c r="S1512" s="49" t="s">
        <v>21333</v>
      </c>
      <c r="V1512" s="50" t="s">
        <v>14798</v>
      </c>
      <c r="W1512" s="50" t="s">
        <v>1105</v>
      </c>
      <c r="X1512" s="50" t="s">
        <v>14740</v>
      </c>
      <c r="Y1512" s="70" t="s">
        <v>17320</v>
      </c>
      <c r="Z1512" s="53">
        <v>62800</v>
      </c>
    </row>
    <row r="1513" spans="1:26" s="49" customFormat="1" x14ac:dyDescent="0.25">
      <c r="A1513" s="73">
        <v>600107761</v>
      </c>
      <c r="B1513" s="73">
        <f t="shared" si="69"/>
        <v>600107761</v>
      </c>
      <c r="C1513" s="73" t="s">
        <v>10037</v>
      </c>
      <c r="D1513" s="68">
        <v>1</v>
      </c>
      <c r="E1513" s="48">
        <f t="shared" si="70"/>
        <v>70992100</v>
      </c>
      <c r="F1513" s="57" t="s">
        <v>953</v>
      </c>
      <c r="G1513" s="57" t="s">
        <v>1104</v>
      </c>
      <c r="H1513" s="51">
        <v>25</v>
      </c>
      <c r="I1513" s="51" t="s">
        <v>17309</v>
      </c>
      <c r="J1513" s="69">
        <v>27.49</v>
      </c>
      <c r="K1513" s="69">
        <f t="shared" si="71"/>
        <v>687.25</v>
      </c>
      <c r="L1513" s="90">
        <v>25</v>
      </c>
      <c r="M1513" s="51">
        <v>0</v>
      </c>
      <c r="N1513" s="62" t="s">
        <v>1405</v>
      </c>
      <c r="O1513" s="52" t="s">
        <v>1406</v>
      </c>
      <c r="P1513" s="52">
        <v>631</v>
      </c>
      <c r="Q1513" s="52">
        <v>2</v>
      </c>
      <c r="R1513" s="52" t="s">
        <v>1105</v>
      </c>
      <c r="S1513" s="49" t="s">
        <v>21333</v>
      </c>
      <c r="V1513" s="50" t="s">
        <v>14798</v>
      </c>
      <c r="W1513" s="50" t="s">
        <v>1105</v>
      </c>
      <c r="X1513" s="50" t="s">
        <v>14740</v>
      </c>
      <c r="Y1513" s="70" t="s">
        <v>17320</v>
      </c>
      <c r="Z1513" s="53">
        <v>63700</v>
      </c>
    </row>
    <row r="1514" spans="1:26" s="49" customFormat="1" ht="30" x14ac:dyDescent="0.25">
      <c r="A1514" s="73">
        <v>600107779</v>
      </c>
      <c r="B1514" s="73">
        <f t="shared" si="69"/>
        <v>600107779</v>
      </c>
      <c r="C1514" s="73" t="s">
        <v>10038</v>
      </c>
      <c r="D1514" s="68">
        <v>1</v>
      </c>
      <c r="E1514" s="48">
        <f t="shared" si="70"/>
        <v>70994129</v>
      </c>
      <c r="F1514" s="57" t="s">
        <v>953</v>
      </c>
      <c r="G1514" s="57" t="s">
        <v>1104</v>
      </c>
      <c r="H1514" s="51">
        <v>0</v>
      </c>
      <c r="I1514" s="51" t="s">
        <v>17309</v>
      </c>
      <c r="J1514" s="69">
        <v>27.49</v>
      </c>
      <c r="K1514" s="69">
        <f t="shared" si="71"/>
        <v>0</v>
      </c>
      <c r="L1514" s="90">
        <v>25</v>
      </c>
      <c r="M1514" s="51">
        <v>25</v>
      </c>
      <c r="N1514" s="62" t="s">
        <v>1407</v>
      </c>
      <c r="O1514" s="52" t="s">
        <v>1408</v>
      </c>
      <c r="P1514" s="52">
        <v>792</v>
      </c>
      <c r="Q1514" s="52">
        <v>14</v>
      </c>
      <c r="R1514" s="52" t="s">
        <v>1105</v>
      </c>
      <c r="S1514" s="49" t="s">
        <v>21333</v>
      </c>
      <c r="V1514" s="50" t="s">
        <v>14798</v>
      </c>
      <c r="W1514" s="50" t="s">
        <v>1105</v>
      </c>
      <c r="X1514" s="50" t="s">
        <v>14740</v>
      </c>
      <c r="Y1514" s="70" t="s">
        <v>17320</v>
      </c>
      <c r="Z1514" s="53">
        <v>63800</v>
      </c>
    </row>
    <row r="1515" spans="1:26" s="49" customFormat="1" x14ac:dyDescent="0.25">
      <c r="A1515" s="73">
        <v>600107787</v>
      </c>
      <c r="B1515" s="73">
        <f t="shared" si="69"/>
        <v>600107787</v>
      </c>
      <c r="C1515" s="73" t="s">
        <v>10039</v>
      </c>
      <c r="D1515" s="68">
        <v>1</v>
      </c>
      <c r="E1515" s="48">
        <f t="shared" si="70"/>
        <v>65767357</v>
      </c>
      <c r="F1515" s="57" t="s">
        <v>953</v>
      </c>
      <c r="G1515" s="57" t="s">
        <v>1104</v>
      </c>
      <c r="H1515" s="51">
        <v>0</v>
      </c>
      <c r="I1515" s="51" t="s">
        <v>17309</v>
      </c>
      <c r="J1515" s="69">
        <v>27.49</v>
      </c>
      <c r="K1515" s="69">
        <f t="shared" si="71"/>
        <v>0</v>
      </c>
      <c r="L1515" s="90">
        <v>25</v>
      </c>
      <c r="M1515" s="51">
        <v>25</v>
      </c>
      <c r="N1515" s="62" t="s">
        <v>1409</v>
      </c>
      <c r="O1515" s="52" t="s">
        <v>1410</v>
      </c>
      <c r="P1515" s="52">
        <v>804</v>
      </c>
      <c r="Q1515" s="52">
        <v>3</v>
      </c>
      <c r="R1515" s="52" t="s">
        <v>1105</v>
      </c>
      <c r="S1515" s="49" t="s">
        <v>21333</v>
      </c>
      <c r="V1515" s="50" t="s">
        <v>14798</v>
      </c>
      <c r="W1515" s="50" t="s">
        <v>1105</v>
      </c>
      <c r="X1515" s="50" t="s">
        <v>14740</v>
      </c>
      <c r="Y1515" s="70" t="s">
        <v>17320</v>
      </c>
      <c r="Z1515" s="53">
        <v>62400</v>
      </c>
    </row>
    <row r="1516" spans="1:26" s="49" customFormat="1" x14ac:dyDescent="0.25">
      <c r="A1516" s="73">
        <v>600107809</v>
      </c>
      <c r="B1516" s="73">
        <f t="shared" si="69"/>
        <v>600107809</v>
      </c>
      <c r="C1516" s="73" t="s">
        <v>10040</v>
      </c>
      <c r="D1516" s="68">
        <v>1</v>
      </c>
      <c r="E1516" s="48">
        <f t="shared" si="70"/>
        <v>64327507</v>
      </c>
      <c r="F1516" s="57" t="s">
        <v>953</v>
      </c>
      <c r="G1516" s="57" t="s">
        <v>1104</v>
      </c>
      <c r="H1516" s="51">
        <v>0</v>
      </c>
      <c r="I1516" s="51" t="s">
        <v>17309</v>
      </c>
      <c r="J1516" s="69">
        <v>27.49</v>
      </c>
      <c r="K1516" s="69">
        <f t="shared" si="71"/>
        <v>0</v>
      </c>
      <c r="L1516" s="90">
        <v>25</v>
      </c>
      <c r="M1516" s="51">
        <v>25</v>
      </c>
      <c r="N1516" s="62" t="s">
        <v>1411</v>
      </c>
      <c r="O1516" s="52" t="s">
        <v>1200</v>
      </c>
      <c r="P1516" s="52">
        <v>298</v>
      </c>
      <c r="Q1516" s="52">
        <v>21</v>
      </c>
      <c r="R1516" s="52" t="s">
        <v>1105</v>
      </c>
      <c r="S1516" s="49" t="s">
        <v>21333</v>
      </c>
      <c r="V1516" s="50" t="s">
        <v>14798</v>
      </c>
      <c r="W1516" s="50" t="s">
        <v>1105</v>
      </c>
      <c r="X1516" s="50" t="s">
        <v>14740</v>
      </c>
      <c r="Y1516" s="70" t="s">
        <v>17320</v>
      </c>
      <c r="Z1516" s="53">
        <v>61800</v>
      </c>
    </row>
    <row r="1517" spans="1:26" s="49" customFormat="1" x14ac:dyDescent="0.25">
      <c r="A1517" s="73">
        <v>600107817</v>
      </c>
      <c r="B1517" s="73">
        <f t="shared" si="69"/>
        <v>600107817</v>
      </c>
      <c r="C1517" s="73" t="s">
        <v>10041</v>
      </c>
      <c r="D1517" s="68">
        <v>1</v>
      </c>
      <c r="E1517" s="48">
        <f t="shared" si="70"/>
        <v>64328295</v>
      </c>
      <c r="F1517" s="57" t="s">
        <v>953</v>
      </c>
      <c r="G1517" s="57" t="s">
        <v>1104</v>
      </c>
      <c r="H1517" s="51">
        <v>0</v>
      </c>
      <c r="I1517" s="51" t="s">
        <v>17309</v>
      </c>
      <c r="J1517" s="69">
        <v>27.49</v>
      </c>
      <c r="K1517" s="69">
        <f t="shared" si="71"/>
        <v>0</v>
      </c>
      <c r="L1517" s="90">
        <v>25</v>
      </c>
      <c r="M1517" s="51">
        <v>25</v>
      </c>
      <c r="N1517" s="62" t="s">
        <v>1412</v>
      </c>
      <c r="O1517" s="52" t="s">
        <v>1413</v>
      </c>
      <c r="P1517" s="52">
        <v>1518</v>
      </c>
      <c r="Q1517" s="52">
        <v>70</v>
      </c>
      <c r="R1517" s="52" t="s">
        <v>1105</v>
      </c>
      <c r="S1517" s="49" t="s">
        <v>21333</v>
      </c>
      <c r="V1517" s="50" t="s">
        <v>14798</v>
      </c>
      <c r="W1517" s="50" t="s">
        <v>1105</v>
      </c>
      <c r="X1517" s="50" t="s">
        <v>14740</v>
      </c>
      <c r="Y1517" s="70" t="s">
        <v>17320</v>
      </c>
      <c r="Z1517" s="53">
        <v>61200</v>
      </c>
    </row>
    <row r="1518" spans="1:26" s="49" customFormat="1" x14ac:dyDescent="0.25">
      <c r="A1518" s="73">
        <v>600107833</v>
      </c>
      <c r="B1518" s="73">
        <f t="shared" si="69"/>
        <v>600107833</v>
      </c>
      <c r="C1518" s="73" t="s">
        <v>10042</v>
      </c>
      <c r="D1518" s="68">
        <v>1</v>
      </c>
      <c r="E1518" s="48">
        <f t="shared" si="70"/>
        <v>49466747</v>
      </c>
      <c r="F1518" s="57" t="s">
        <v>953</v>
      </c>
      <c r="G1518" s="57" t="s">
        <v>1104</v>
      </c>
      <c r="H1518" s="51">
        <v>25</v>
      </c>
      <c r="I1518" s="51" t="s">
        <v>17309</v>
      </c>
      <c r="J1518" s="69">
        <v>27.49</v>
      </c>
      <c r="K1518" s="69">
        <f t="shared" si="71"/>
        <v>687.25</v>
      </c>
      <c r="L1518" s="90">
        <v>25</v>
      </c>
      <c r="M1518" s="51">
        <v>0</v>
      </c>
      <c r="N1518" s="62" t="s">
        <v>1414</v>
      </c>
      <c r="O1518" s="52" t="s">
        <v>1415</v>
      </c>
      <c r="P1518" s="52">
        <v>2584</v>
      </c>
      <c r="Q1518" s="52" t="s">
        <v>19</v>
      </c>
      <c r="R1518" s="52" t="s">
        <v>1105</v>
      </c>
      <c r="S1518" s="49" t="s">
        <v>21333</v>
      </c>
      <c r="V1518" s="50" t="s">
        <v>14798</v>
      </c>
      <c r="W1518" s="50" t="s">
        <v>1105</v>
      </c>
      <c r="X1518" s="50" t="s">
        <v>14740</v>
      </c>
      <c r="Y1518" s="70" t="s">
        <v>17320</v>
      </c>
      <c r="Z1518" s="53">
        <v>62800</v>
      </c>
    </row>
    <row r="1519" spans="1:26" s="49" customFormat="1" x14ac:dyDescent="0.25">
      <c r="A1519" s="73">
        <v>600107884</v>
      </c>
      <c r="B1519" s="73">
        <f t="shared" si="69"/>
        <v>600107884</v>
      </c>
      <c r="C1519" s="73" t="s">
        <v>10043</v>
      </c>
      <c r="D1519" s="68">
        <v>1</v>
      </c>
      <c r="E1519" s="48">
        <f t="shared" si="70"/>
        <v>70285730</v>
      </c>
      <c r="F1519" s="57" t="s">
        <v>953</v>
      </c>
      <c r="G1519" s="57" t="s">
        <v>1104</v>
      </c>
      <c r="H1519" s="51">
        <v>25</v>
      </c>
      <c r="I1519" s="51" t="s">
        <v>17309</v>
      </c>
      <c r="J1519" s="69">
        <v>27.49</v>
      </c>
      <c r="K1519" s="69">
        <f t="shared" si="71"/>
        <v>687.25</v>
      </c>
      <c r="L1519" s="90">
        <v>25</v>
      </c>
      <c r="M1519" s="51">
        <v>0</v>
      </c>
      <c r="N1519" s="62" t="s">
        <v>1416</v>
      </c>
      <c r="O1519" s="52" t="s">
        <v>1417</v>
      </c>
      <c r="P1519" s="52">
        <v>626</v>
      </c>
      <c r="Q1519" s="52">
        <v>19</v>
      </c>
      <c r="R1519" s="52" t="s">
        <v>1105</v>
      </c>
      <c r="S1519" s="49" t="s">
        <v>21333</v>
      </c>
      <c r="V1519" s="50" t="s">
        <v>14798</v>
      </c>
      <c r="W1519" s="50" t="s">
        <v>1105</v>
      </c>
      <c r="X1519" s="50" t="s">
        <v>14740</v>
      </c>
      <c r="Y1519" s="70" t="s">
        <v>17320</v>
      </c>
      <c r="Z1519" s="53">
        <v>60200</v>
      </c>
    </row>
    <row r="1520" spans="1:26" s="49" customFormat="1" ht="30" x14ac:dyDescent="0.25">
      <c r="A1520" s="73">
        <v>600107892</v>
      </c>
      <c r="B1520" s="73">
        <f t="shared" si="69"/>
        <v>600107892</v>
      </c>
      <c r="C1520" s="73" t="s">
        <v>10044</v>
      </c>
      <c r="D1520" s="68">
        <v>1</v>
      </c>
      <c r="E1520" s="48">
        <f t="shared" si="70"/>
        <v>49466780</v>
      </c>
      <c r="F1520" s="57" t="s">
        <v>953</v>
      </c>
      <c r="G1520" s="57" t="s">
        <v>1104</v>
      </c>
      <c r="H1520" s="51">
        <v>25</v>
      </c>
      <c r="I1520" s="51" t="s">
        <v>17309</v>
      </c>
      <c r="J1520" s="69">
        <v>27.49</v>
      </c>
      <c r="K1520" s="69">
        <f t="shared" si="71"/>
        <v>687.25</v>
      </c>
      <c r="L1520" s="90">
        <v>25</v>
      </c>
      <c r="M1520" s="51">
        <v>0</v>
      </c>
      <c r="N1520" s="62" t="s">
        <v>1418</v>
      </c>
      <c r="O1520" s="52" t="s">
        <v>1419</v>
      </c>
      <c r="P1520" s="52">
        <v>2587</v>
      </c>
      <c r="Q1520" s="52">
        <v>13</v>
      </c>
      <c r="R1520" s="52" t="s">
        <v>1105</v>
      </c>
      <c r="S1520" s="49" t="s">
        <v>21333</v>
      </c>
      <c r="V1520" s="50" t="s">
        <v>14798</v>
      </c>
      <c r="W1520" s="50" t="s">
        <v>1105</v>
      </c>
      <c r="X1520" s="50" t="s">
        <v>14740</v>
      </c>
      <c r="Y1520" s="70" t="s">
        <v>17320</v>
      </c>
      <c r="Z1520" s="53">
        <v>62800</v>
      </c>
    </row>
    <row r="1521" spans="1:26" s="49" customFormat="1" x14ac:dyDescent="0.25">
      <c r="A1521" s="73">
        <v>600107906</v>
      </c>
      <c r="B1521" s="73">
        <f t="shared" si="69"/>
        <v>600107906</v>
      </c>
      <c r="C1521" s="73" t="s">
        <v>10045</v>
      </c>
      <c r="D1521" s="68">
        <v>1</v>
      </c>
      <c r="E1521" s="48">
        <f t="shared" si="70"/>
        <v>70279578</v>
      </c>
      <c r="F1521" s="57" t="s">
        <v>953</v>
      </c>
      <c r="G1521" s="57" t="s">
        <v>1104</v>
      </c>
      <c r="H1521" s="51">
        <v>25</v>
      </c>
      <c r="I1521" s="51" t="s">
        <v>17309</v>
      </c>
      <c r="J1521" s="69">
        <v>27.49</v>
      </c>
      <c r="K1521" s="69">
        <f t="shared" si="71"/>
        <v>687.25</v>
      </c>
      <c r="L1521" s="90">
        <v>25</v>
      </c>
      <c r="M1521" s="51">
        <v>0</v>
      </c>
      <c r="N1521" s="62" t="s">
        <v>1420</v>
      </c>
      <c r="O1521" s="52" t="s">
        <v>1421</v>
      </c>
      <c r="P1521" s="52">
        <v>560</v>
      </c>
      <c r="Q1521" s="52" t="s">
        <v>19</v>
      </c>
      <c r="R1521" s="52" t="s">
        <v>1105</v>
      </c>
      <c r="S1521" s="49" t="s">
        <v>21333</v>
      </c>
      <c r="V1521" s="50" t="s">
        <v>14798</v>
      </c>
      <c r="W1521" s="50" t="s">
        <v>1105</v>
      </c>
      <c r="X1521" s="50" t="s">
        <v>14740</v>
      </c>
      <c r="Y1521" s="70" t="s">
        <v>17320</v>
      </c>
      <c r="Z1521" s="53">
        <v>61400</v>
      </c>
    </row>
    <row r="1522" spans="1:26" s="49" customFormat="1" x14ac:dyDescent="0.25">
      <c r="A1522" s="73">
        <v>600107914</v>
      </c>
      <c r="B1522" s="73">
        <f t="shared" si="69"/>
        <v>600107914</v>
      </c>
      <c r="C1522" s="73" t="s">
        <v>10046</v>
      </c>
      <c r="D1522" s="68">
        <v>1</v>
      </c>
      <c r="E1522" s="48">
        <f t="shared" si="70"/>
        <v>64327787</v>
      </c>
      <c r="F1522" s="57" t="s">
        <v>953</v>
      </c>
      <c r="G1522" s="57" t="s">
        <v>1104</v>
      </c>
      <c r="H1522" s="51">
        <v>0</v>
      </c>
      <c r="I1522" s="51" t="s">
        <v>17309</v>
      </c>
      <c r="J1522" s="69">
        <v>27.49</v>
      </c>
      <c r="K1522" s="69">
        <f t="shared" si="71"/>
        <v>0</v>
      </c>
      <c r="L1522" s="90">
        <v>25</v>
      </c>
      <c r="M1522" s="51">
        <v>25</v>
      </c>
      <c r="N1522" s="62" t="s">
        <v>1422</v>
      </c>
      <c r="O1522" s="52" t="s">
        <v>1423</v>
      </c>
      <c r="P1522" s="52">
        <v>701</v>
      </c>
      <c r="Q1522" s="52">
        <v>7</v>
      </c>
      <c r="R1522" s="52" t="s">
        <v>1105</v>
      </c>
      <c r="S1522" s="49" t="s">
        <v>21333</v>
      </c>
      <c r="V1522" s="50" t="s">
        <v>14798</v>
      </c>
      <c r="W1522" s="50" t="s">
        <v>1105</v>
      </c>
      <c r="X1522" s="50" t="s">
        <v>14740</v>
      </c>
      <c r="Y1522" s="70" t="s">
        <v>17320</v>
      </c>
      <c r="Z1522" s="53">
        <v>61800</v>
      </c>
    </row>
    <row r="1523" spans="1:26" s="49" customFormat="1" ht="30" x14ac:dyDescent="0.25">
      <c r="A1523" s="73">
        <v>600107949</v>
      </c>
      <c r="B1523" s="73">
        <f t="shared" si="69"/>
        <v>600107949</v>
      </c>
      <c r="C1523" s="73" t="s">
        <v>10047</v>
      </c>
      <c r="D1523" s="68">
        <v>1</v>
      </c>
      <c r="E1523" s="48">
        <f t="shared" si="70"/>
        <v>44993978</v>
      </c>
      <c r="F1523" s="57" t="s">
        <v>953</v>
      </c>
      <c r="G1523" s="57" t="s">
        <v>1104</v>
      </c>
      <c r="H1523" s="51">
        <v>975</v>
      </c>
      <c r="I1523" s="51" t="s">
        <v>17309</v>
      </c>
      <c r="J1523" s="69">
        <v>27.49</v>
      </c>
      <c r="K1523" s="69">
        <f t="shared" si="71"/>
        <v>26802.75</v>
      </c>
      <c r="L1523" s="90">
        <v>975</v>
      </c>
      <c r="M1523" s="51">
        <v>0</v>
      </c>
      <c r="N1523" s="62" t="s">
        <v>1424</v>
      </c>
      <c r="O1523" s="52" t="s">
        <v>1127</v>
      </c>
      <c r="P1523" s="52">
        <v>655</v>
      </c>
      <c r="Q1523" s="52">
        <v>4</v>
      </c>
      <c r="R1523" s="52" t="s">
        <v>1105</v>
      </c>
      <c r="S1523" s="49" t="s">
        <v>21333</v>
      </c>
      <c r="V1523" s="50" t="s">
        <v>14798</v>
      </c>
      <c r="W1523" s="50" t="s">
        <v>1105</v>
      </c>
      <c r="X1523" s="50" t="s">
        <v>14740</v>
      </c>
      <c r="Y1523" s="70" t="s">
        <v>17320</v>
      </c>
      <c r="Z1523" s="53">
        <v>60200</v>
      </c>
    </row>
    <row r="1524" spans="1:26" s="49" customFormat="1" ht="30" x14ac:dyDescent="0.25">
      <c r="A1524" s="73">
        <v>600107957</v>
      </c>
      <c r="B1524" s="73">
        <f t="shared" si="69"/>
        <v>600107957</v>
      </c>
      <c r="C1524" s="73" t="s">
        <v>10048</v>
      </c>
      <c r="D1524" s="68">
        <v>1</v>
      </c>
      <c r="E1524" s="48">
        <f t="shared" si="70"/>
        <v>48512575</v>
      </c>
      <c r="F1524" s="57" t="s">
        <v>953</v>
      </c>
      <c r="G1524" s="57" t="s">
        <v>1104</v>
      </c>
      <c r="H1524" s="51">
        <v>1150</v>
      </c>
      <c r="I1524" s="51" t="s">
        <v>17309</v>
      </c>
      <c r="J1524" s="69">
        <v>27.49</v>
      </c>
      <c r="K1524" s="69">
        <f t="shared" si="71"/>
        <v>31613.5</v>
      </c>
      <c r="L1524" s="90">
        <v>1150</v>
      </c>
      <c r="M1524" s="51">
        <v>0</v>
      </c>
      <c r="N1524" s="62" t="s">
        <v>1425</v>
      </c>
      <c r="O1524" s="52" t="s">
        <v>1426</v>
      </c>
      <c r="P1524" s="52">
        <v>2170</v>
      </c>
      <c r="Q1524" s="52">
        <v>1</v>
      </c>
      <c r="R1524" s="52" t="s">
        <v>1105</v>
      </c>
      <c r="S1524" s="49" t="s">
        <v>21333</v>
      </c>
      <c r="V1524" s="50" t="s">
        <v>14798</v>
      </c>
      <c r="W1524" s="50" t="s">
        <v>1105</v>
      </c>
      <c r="X1524" s="50" t="s">
        <v>14740</v>
      </c>
      <c r="Y1524" s="70" t="s">
        <v>17320</v>
      </c>
      <c r="Z1524" s="53">
        <v>62800</v>
      </c>
    </row>
    <row r="1525" spans="1:26" s="49" customFormat="1" x14ac:dyDescent="0.25">
      <c r="A1525" s="73">
        <v>600107965</v>
      </c>
      <c r="B1525" s="73">
        <f t="shared" si="69"/>
        <v>600107965</v>
      </c>
      <c r="C1525" s="73" t="s">
        <v>10049</v>
      </c>
      <c r="D1525" s="68">
        <v>1</v>
      </c>
      <c r="E1525" s="48">
        <f t="shared" si="70"/>
        <v>48512648</v>
      </c>
      <c r="F1525" s="57" t="s">
        <v>953</v>
      </c>
      <c r="G1525" s="57" t="s">
        <v>1104</v>
      </c>
      <c r="H1525" s="51">
        <v>475</v>
      </c>
      <c r="I1525" s="51" t="s">
        <v>17309</v>
      </c>
      <c r="J1525" s="69">
        <v>27.49</v>
      </c>
      <c r="K1525" s="69">
        <f t="shared" si="71"/>
        <v>13057.75</v>
      </c>
      <c r="L1525" s="90">
        <v>475</v>
      </c>
      <c r="M1525" s="51">
        <v>0</v>
      </c>
      <c r="N1525" s="62" t="s">
        <v>1427</v>
      </c>
      <c r="O1525" s="52" t="s">
        <v>35</v>
      </c>
      <c r="P1525" s="52">
        <v>375</v>
      </c>
      <c r="Q1525" s="52">
        <v>3</v>
      </c>
      <c r="R1525" s="52" t="s">
        <v>1105</v>
      </c>
      <c r="S1525" s="49" t="s">
        <v>21333</v>
      </c>
      <c r="V1525" s="50" t="s">
        <v>14798</v>
      </c>
      <c r="W1525" s="50" t="s">
        <v>1105</v>
      </c>
      <c r="X1525" s="50" t="s">
        <v>14740</v>
      </c>
      <c r="Y1525" s="70" t="s">
        <v>17320</v>
      </c>
      <c r="Z1525" s="53">
        <v>60200</v>
      </c>
    </row>
    <row r="1526" spans="1:26" s="49" customFormat="1" ht="30" x14ac:dyDescent="0.25">
      <c r="A1526" s="73">
        <v>600107973</v>
      </c>
      <c r="B1526" s="73">
        <f t="shared" si="69"/>
        <v>600107973</v>
      </c>
      <c r="C1526" s="73" t="s">
        <v>10050</v>
      </c>
      <c r="D1526" s="68">
        <v>1</v>
      </c>
      <c r="E1526" s="48">
        <f t="shared" si="70"/>
        <v>49466623</v>
      </c>
      <c r="F1526" s="57" t="s">
        <v>953</v>
      </c>
      <c r="G1526" s="57" t="s">
        <v>1104</v>
      </c>
      <c r="H1526" s="51">
        <v>1100</v>
      </c>
      <c r="I1526" s="51" t="s">
        <v>17309</v>
      </c>
      <c r="J1526" s="69">
        <v>27.49</v>
      </c>
      <c r="K1526" s="69">
        <f t="shared" si="71"/>
        <v>30239</v>
      </c>
      <c r="L1526" s="90">
        <v>1100</v>
      </c>
      <c r="M1526" s="51">
        <v>0</v>
      </c>
      <c r="N1526" s="62" t="s">
        <v>1428</v>
      </c>
      <c r="O1526" s="52" t="s">
        <v>1112</v>
      </c>
      <c r="P1526" s="52">
        <v>932</v>
      </c>
      <c r="Q1526" s="52">
        <v>37</v>
      </c>
      <c r="R1526" s="52" t="s">
        <v>1105</v>
      </c>
      <c r="S1526" s="49" t="s">
        <v>21333</v>
      </c>
      <c r="V1526" s="50" t="s">
        <v>14798</v>
      </c>
      <c r="W1526" s="50" t="s">
        <v>1105</v>
      </c>
      <c r="X1526" s="50" t="s">
        <v>14740</v>
      </c>
      <c r="Y1526" s="70" t="s">
        <v>17320</v>
      </c>
      <c r="Z1526" s="53">
        <v>61300</v>
      </c>
    </row>
    <row r="1527" spans="1:26" s="49" customFormat="1" x14ac:dyDescent="0.25">
      <c r="A1527" s="73">
        <v>600107981</v>
      </c>
      <c r="B1527" s="73">
        <f t="shared" si="69"/>
        <v>600107981</v>
      </c>
      <c r="C1527" s="73" t="s">
        <v>10051</v>
      </c>
      <c r="D1527" s="68">
        <v>1</v>
      </c>
      <c r="E1527" s="48">
        <f t="shared" si="70"/>
        <v>62156624</v>
      </c>
      <c r="F1527" s="57" t="s">
        <v>953</v>
      </c>
      <c r="G1527" s="57" t="s">
        <v>1104</v>
      </c>
      <c r="H1527" s="51">
        <v>0</v>
      </c>
      <c r="I1527" s="51" t="s">
        <v>17320</v>
      </c>
      <c r="J1527" s="69">
        <v>27.49</v>
      </c>
      <c r="K1527" s="69">
        <f t="shared" si="71"/>
        <v>0</v>
      </c>
      <c r="L1527" s="90">
        <v>0</v>
      </c>
      <c r="M1527" s="51"/>
      <c r="N1527" s="62" t="s">
        <v>1429</v>
      </c>
      <c r="O1527" s="52" t="s">
        <v>1430</v>
      </c>
      <c r="P1527" s="52">
        <v>1960</v>
      </c>
      <c r="Q1527" s="52">
        <v>1</v>
      </c>
      <c r="R1527" s="52" t="s">
        <v>1105</v>
      </c>
      <c r="S1527" s="49" t="s">
        <v>21333</v>
      </c>
      <c r="V1527" s="50" t="s">
        <v>14798</v>
      </c>
      <c r="W1527" s="50" t="s">
        <v>1105</v>
      </c>
      <c r="X1527" s="50" t="s">
        <v>14740</v>
      </c>
      <c r="Y1527" s="70">
        <v>44326</v>
      </c>
      <c r="Z1527" s="53">
        <v>61600</v>
      </c>
    </row>
    <row r="1528" spans="1:26" s="49" customFormat="1" x14ac:dyDescent="0.25">
      <c r="A1528" s="73">
        <v>600107990</v>
      </c>
      <c r="B1528" s="73">
        <f t="shared" si="69"/>
        <v>600107990</v>
      </c>
      <c r="C1528" s="73" t="s">
        <v>10052</v>
      </c>
      <c r="D1528" s="68">
        <v>1</v>
      </c>
      <c r="E1528" s="48">
        <f t="shared" si="70"/>
        <v>44994044</v>
      </c>
      <c r="F1528" s="57" t="s">
        <v>953</v>
      </c>
      <c r="G1528" s="57" t="s">
        <v>1104</v>
      </c>
      <c r="H1528" s="51">
        <v>1300</v>
      </c>
      <c r="I1528" s="51" t="s">
        <v>17309</v>
      </c>
      <c r="J1528" s="69">
        <v>27.49</v>
      </c>
      <c r="K1528" s="69">
        <f t="shared" si="71"/>
        <v>35737</v>
      </c>
      <c r="L1528" s="90">
        <v>1300</v>
      </c>
      <c r="M1528" s="51">
        <v>0</v>
      </c>
      <c r="N1528" s="62" t="s">
        <v>1431</v>
      </c>
      <c r="O1528" s="52" t="s">
        <v>1330</v>
      </c>
      <c r="P1528" s="52">
        <v>2360</v>
      </c>
      <c r="Q1528" s="52">
        <v>11</v>
      </c>
      <c r="R1528" s="52" t="s">
        <v>1105</v>
      </c>
      <c r="S1528" s="49" t="s">
        <v>21333</v>
      </c>
      <c r="V1528" s="50" t="s">
        <v>14798</v>
      </c>
      <c r="W1528" s="50" t="s">
        <v>1105</v>
      </c>
      <c r="X1528" s="50" t="s">
        <v>14740</v>
      </c>
      <c r="Y1528" s="70" t="s">
        <v>17320</v>
      </c>
      <c r="Z1528" s="53">
        <v>62800</v>
      </c>
    </row>
    <row r="1529" spans="1:26" s="49" customFormat="1" x14ac:dyDescent="0.25">
      <c r="A1529" s="73">
        <v>600108007</v>
      </c>
      <c r="B1529" s="73">
        <f t="shared" si="69"/>
        <v>600108007</v>
      </c>
      <c r="C1529" s="73" t="s">
        <v>10053</v>
      </c>
      <c r="D1529" s="68">
        <v>1</v>
      </c>
      <c r="E1529" s="48">
        <f t="shared" si="70"/>
        <v>48510921</v>
      </c>
      <c r="F1529" s="57" t="s">
        <v>953</v>
      </c>
      <c r="G1529" s="57" t="s">
        <v>1104</v>
      </c>
      <c r="H1529" s="51">
        <v>0</v>
      </c>
      <c r="I1529" s="51" t="s">
        <v>17320</v>
      </c>
      <c r="J1529" s="69">
        <v>27.49</v>
      </c>
      <c r="K1529" s="69">
        <f t="shared" si="71"/>
        <v>0</v>
      </c>
      <c r="L1529" s="90">
        <v>0</v>
      </c>
      <c r="M1529" s="51"/>
      <c r="N1529" s="62" t="s">
        <v>1432</v>
      </c>
      <c r="O1529" s="52" t="s">
        <v>1433</v>
      </c>
      <c r="P1529" s="52">
        <v>1282</v>
      </c>
      <c r="Q1529" s="52">
        <v>3</v>
      </c>
      <c r="R1529" s="52" t="s">
        <v>1105</v>
      </c>
      <c r="S1529" s="49" t="s">
        <v>21333</v>
      </c>
      <c r="V1529" s="50" t="s">
        <v>14798</v>
      </c>
      <c r="W1529" s="50" t="s">
        <v>1105</v>
      </c>
      <c r="X1529" s="50" t="s">
        <v>14740</v>
      </c>
      <c r="Y1529" s="70">
        <v>44326</v>
      </c>
      <c r="Z1529" s="53">
        <v>61500</v>
      </c>
    </row>
    <row r="1530" spans="1:26" s="49" customFormat="1" x14ac:dyDescent="0.25">
      <c r="A1530" s="73">
        <v>600108015</v>
      </c>
      <c r="B1530" s="73">
        <f t="shared" si="69"/>
        <v>600108015</v>
      </c>
      <c r="C1530" s="73" t="s">
        <v>10054</v>
      </c>
      <c r="D1530" s="68">
        <v>1</v>
      </c>
      <c r="E1530" s="48">
        <f t="shared" si="70"/>
        <v>48511927</v>
      </c>
      <c r="F1530" s="57" t="s">
        <v>953</v>
      </c>
      <c r="G1530" s="57" t="s">
        <v>1104</v>
      </c>
      <c r="H1530" s="51">
        <v>0</v>
      </c>
      <c r="I1530" s="51" t="s">
        <v>17320</v>
      </c>
      <c r="J1530" s="69">
        <v>27.49</v>
      </c>
      <c r="K1530" s="69">
        <f t="shared" si="71"/>
        <v>0</v>
      </c>
      <c r="L1530" s="90">
        <v>0</v>
      </c>
      <c r="M1530" s="51"/>
      <c r="N1530" s="62" t="s">
        <v>1434</v>
      </c>
      <c r="O1530" s="52" t="s">
        <v>1216</v>
      </c>
      <c r="P1530" s="52">
        <v>438</v>
      </c>
      <c r="Q1530" s="52">
        <v>9</v>
      </c>
      <c r="R1530" s="52" t="s">
        <v>1105</v>
      </c>
      <c r="S1530" s="49" t="s">
        <v>21333</v>
      </c>
      <c r="V1530" s="50" t="s">
        <v>14798</v>
      </c>
      <c r="W1530" s="50" t="s">
        <v>1105</v>
      </c>
      <c r="X1530" s="50" t="s">
        <v>14740</v>
      </c>
      <c r="Y1530" s="70">
        <v>44326</v>
      </c>
      <c r="Z1530" s="53">
        <v>63400</v>
      </c>
    </row>
    <row r="1531" spans="1:26" s="49" customFormat="1" ht="30" x14ac:dyDescent="0.25">
      <c r="A1531" s="73">
        <v>600108023</v>
      </c>
      <c r="B1531" s="73">
        <f t="shared" si="69"/>
        <v>600108023</v>
      </c>
      <c r="C1531" s="73" t="s">
        <v>10055</v>
      </c>
      <c r="D1531" s="68">
        <v>1</v>
      </c>
      <c r="E1531" s="48">
        <f t="shared" si="70"/>
        <v>48512681</v>
      </c>
      <c r="F1531" s="57" t="s">
        <v>953</v>
      </c>
      <c r="G1531" s="57" t="s">
        <v>1104</v>
      </c>
      <c r="H1531" s="51">
        <v>1325</v>
      </c>
      <c r="I1531" s="51" t="s">
        <v>17309</v>
      </c>
      <c r="J1531" s="69">
        <v>27.49</v>
      </c>
      <c r="K1531" s="69">
        <f t="shared" si="71"/>
        <v>36424.25</v>
      </c>
      <c r="L1531" s="90">
        <v>1325</v>
      </c>
      <c r="M1531" s="51">
        <v>0</v>
      </c>
      <c r="N1531" s="62" t="s">
        <v>1435</v>
      </c>
      <c r="O1531" s="52" t="s">
        <v>1436</v>
      </c>
      <c r="P1531" s="52">
        <v>8</v>
      </c>
      <c r="Q1531" s="52">
        <v>8</v>
      </c>
      <c r="R1531" s="52" t="s">
        <v>1105</v>
      </c>
      <c r="S1531" s="49" t="s">
        <v>21333</v>
      </c>
      <c r="V1531" s="50" t="s">
        <v>14798</v>
      </c>
      <c r="W1531" s="50" t="s">
        <v>1105</v>
      </c>
      <c r="X1531" s="50" t="s">
        <v>14740</v>
      </c>
      <c r="Y1531" s="70" t="s">
        <v>17320</v>
      </c>
      <c r="Z1531" s="53">
        <v>63900</v>
      </c>
    </row>
    <row r="1532" spans="1:26" s="49" customFormat="1" x14ac:dyDescent="0.25">
      <c r="A1532" s="73">
        <v>600108031</v>
      </c>
      <c r="B1532" s="73">
        <f t="shared" si="69"/>
        <v>600108031</v>
      </c>
      <c r="C1532" s="73" t="s">
        <v>10056</v>
      </c>
      <c r="D1532" s="68">
        <v>1</v>
      </c>
      <c r="E1532" s="48">
        <f t="shared" si="70"/>
        <v>48512699</v>
      </c>
      <c r="F1532" s="57" t="s">
        <v>953</v>
      </c>
      <c r="G1532" s="57" t="s">
        <v>1104</v>
      </c>
      <c r="H1532" s="51">
        <v>975</v>
      </c>
      <c r="I1532" s="51" t="s">
        <v>17309</v>
      </c>
      <c r="J1532" s="69">
        <v>27.49</v>
      </c>
      <c r="K1532" s="69">
        <f t="shared" si="71"/>
        <v>26802.75</v>
      </c>
      <c r="L1532" s="90">
        <v>975</v>
      </c>
      <c r="M1532" s="51">
        <v>0</v>
      </c>
      <c r="N1532" s="62" t="s">
        <v>1437</v>
      </c>
      <c r="O1532" s="52" t="s">
        <v>1257</v>
      </c>
      <c r="P1532" s="52">
        <v>423</v>
      </c>
      <c r="Q1532" s="52">
        <v>55</v>
      </c>
      <c r="R1532" s="52" t="s">
        <v>1105</v>
      </c>
      <c r="S1532" s="49" t="s">
        <v>21333</v>
      </c>
      <c r="V1532" s="50" t="s">
        <v>14798</v>
      </c>
      <c r="W1532" s="50" t="s">
        <v>1105</v>
      </c>
      <c r="X1532" s="50" t="s">
        <v>14740</v>
      </c>
      <c r="Y1532" s="70" t="s">
        <v>17320</v>
      </c>
      <c r="Z1532" s="53">
        <v>60200</v>
      </c>
    </row>
    <row r="1533" spans="1:26" s="49" customFormat="1" ht="30" x14ac:dyDescent="0.25">
      <c r="A1533" s="73">
        <v>600108040</v>
      </c>
      <c r="B1533" s="73">
        <f t="shared" si="69"/>
        <v>600108040</v>
      </c>
      <c r="C1533" s="73" t="s">
        <v>10057</v>
      </c>
      <c r="D1533" s="68">
        <v>1</v>
      </c>
      <c r="E1533" s="48">
        <f t="shared" si="70"/>
        <v>48512702</v>
      </c>
      <c r="F1533" s="57" t="s">
        <v>953</v>
      </c>
      <c r="G1533" s="57" t="s">
        <v>1104</v>
      </c>
      <c r="H1533" s="51">
        <v>800</v>
      </c>
      <c r="I1533" s="51" t="s">
        <v>17309</v>
      </c>
      <c r="J1533" s="69">
        <v>27.49</v>
      </c>
      <c r="K1533" s="69">
        <f t="shared" si="71"/>
        <v>21992</v>
      </c>
      <c r="L1533" s="90">
        <v>800</v>
      </c>
      <c r="M1533" s="51">
        <v>0</v>
      </c>
      <c r="N1533" s="62" t="s">
        <v>1438</v>
      </c>
      <c r="O1533" s="52" t="s">
        <v>1439</v>
      </c>
      <c r="P1533" s="52">
        <v>1902</v>
      </c>
      <c r="Q1533" s="52">
        <v>22</v>
      </c>
      <c r="R1533" s="52" t="s">
        <v>1105</v>
      </c>
      <c r="S1533" s="49" t="s">
        <v>21333</v>
      </c>
      <c r="V1533" s="50" t="s">
        <v>14798</v>
      </c>
      <c r="W1533" s="50" t="s">
        <v>1105</v>
      </c>
      <c r="X1533" s="50" t="s">
        <v>14740</v>
      </c>
      <c r="Y1533" s="70" t="s">
        <v>17320</v>
      </c>
      <c r="Z1533" s="53">
        <v>60200</v>
      </c>
    </row>
    <row r="1534" spans="1:26" s="49" customFormat="1" x14ac:dyDescent="0.25">
      <c r="A1534" s="73">
        <v>600108058</v>
      </c>
      <c r="B1534" s="73">
        <f t="shared" si="69"/>
        <v>600108058</v>
      </c>
      <c r="C1534" s="73" t="s">
        <v>10058</v>
      </c>
      <c r="D1534" s="68">
        <v>1</v>
      </c>
      <c r="E1534" s="48">
        <f t="shared" si="70"/>
        <v>48513091</v>
      </c>
      <c r="F1534" s="57" t="s">
        <v>953</v>
      </c>
      <c r="G1534" s="57" t="s">
        <v>1104</v>
      </c>
      <c r="H1534" s="51">
        <v>0</v>
      </c>
      <c r="I1534" s="51" t="s">
        <v>17320</v>
      </c>
      <c r="J1534" s="69">
        <v>27.49</v>
      </c>
      <c r="K1534" s="69">
        <f t="shared" si="71"/>
        <v>0</v>
      </c>
      <c r="L1534" s="90">
        <v>0</v>
      </c>
      <c r="M1534" s="51"/>
      <c r="N1534" s="62" t="s">
        <v>1440</v>
      </c>
      <c r="O1534" s="52" t="s">
        <v>1156</v>
      </c>
      <c r="P1534" s="52">
        <v>1066</v>
      </c>
      <c r="Q1534" s="52">
        <v>1</v>
      </c>
      <c r="R1534" s="52" t="s">
        <v>1105</v>
      </c>
      <c r="S1534" s="49" t="s">
        <v>21333</v>
      </c>
      <c r="V1534" s="50" t="s">
        <v>14798</v>
      </c>
      <c r="W1534" s="50" t="s">
        <v>1105</v>
      </c>
      <c r="X1534" s="50" t="s">
        <v>14740</v>
      </c>
      <c r="Y1534" s="70">
        <v>44326</v>
      </c>
      <c r="Z1534" s="53">
        <v>63500</v>
      </c>
    </row>
    <row r="1535" spans="1:26" s="49" customFormat="1" x14ac:dyDescent="0.25">
      <c r="A1535" s="73">
        <v>600108066</v>
      </c>
      <c r="B1535" s="73">
        <f t="shared" si="69"/>
        <v>600108066</v>
      </c>
      <c r="C1535" s="73" t="s">
        <v>10059</v>
      </c>
      <c r="D1535" s="68">
        <v>1</v>
      </c>
      <c r="E1535" s="48">
        <f t="shared" si="70"/>
        <v>48513121</v>
      </c>
      <c r="F1535" s="57" t="s">
        <v>953</v>
      </c>
      <c r="G1535" s="57" t="s">
        <v>1104</v>
      </c>
      <c r="H1535" s="51">
        <v>0</v>
      </c>
      <c r="I1535" s="51" t="s">
        <v>17320</v>
      </c>
      <c r="J1535" s="69">
        <v>27.49</v>
      </c>
      <c r="K1535" s="69">
        <f t="shared" si="71"/>
        <v>0</v>
      </c>
      <c r="L1535" s="90">
        <v>0</v>
      </c>
      <c r="M1535" s="51"/>
      <c r="N1535" s="62" t="s">
        <v>1441</v>
      </c>
      <c r="O1535" s="52" t="s">
        <v>1181</v>
      </c>
      <c r="P1535" s="52">
        <v>611</v>
      </c>
      <c r="Q1535" s="52">
        <v>32</v>
      </c>
      <c r="R1535" s="52" t="s">
        <v>1105</v>
      </c>
      <c r="S1535" s="49" t="s">
        <v>21333</v>
      </c>
      <c r="V1535" s="50" t="s">
        <v>14798</v>
      </c>
      <c r="W1535" s="50" t="s">
        <v>1105</v>
      </c>
      <c r="X1535" s="50" t="s">
        <v>14740</v>
      </c>
      <c r="Y1535" s="70">
        <v>44333</v>
      </c>
      <c r="Z1535" s="53">
        <v>63500</v>
      </c>
    </row>
    <row r="1536" spans="1:26" s="49" customFormat="1" ht="30" x14ac:dyDescent="0.25">
      <c r="A1536" s="73">
        <v>600108074</v>
      </c>
      <c r="B1536" s="73">
        <f t="shared" si="69"/>
        <v>600108074</v>
      </c>
      <c r="C1536" s="73" t="s">
        <v>10060</v>
      </c>
      <c r="D1536" s="68">
        <v>1</v>
      </c>
      <c r="E1536" s="48">
        <f t="shared" si="70"/>
        <v>48513245</v>
      </c>
      <c r="F1536" s="57" t="s">
        <v>953</v>
      </c>
      <c r="G1536" s="57" t="s">
        <v>1104</v>
      </c>
      <c r="H1536" s="51">
        <v>0</v>
      </c>
      <c r="I1536" s="51" t="s">
        <v>17320</v>
      </c>
      <c r="J1536" s="69">
        <v>27.49</v>
      </c>
      <c r="K1536" s="69">
        <f t="shared" si="71"/>
        <v>0</v>
      </c>
      <c r="L1536" s="90">
        <v>0</v>
      </c>
      <c r="M1536" s="51"/>
      <c r="N1536" s="62" t="s">
        <v>1442</v>
      </c>
      <c r="O1536" s="52" t="s">
        <v>1443</v>
      </c>
      <c r="P1536" s="52">
        <v>575</v>
      </c>
      <c r="Q1536" s="52">
        <v>2</v>
      </c>
      <c r="R1536" s="52" t="s">
        <v>1105</v>
      </c>
      <c r="S1536" s="49" t="s">
        <v>21333</v>
      </c>
      <c r="V1536" s="50" t="s">
        <v>14798</v>
      </c>
      <c r="W1536" s="50" t="s">
        <v>1105</v>
      </c>
      <c r="X1536" s="50" t="s">
        <v>14740</v>
      </c>
      <c r="Y1536" s="70">
        <v>44333</v>
      </c>
      <c r="Z1536" s="53">
        <v>62300</v>
      </c>
    </row>
    <row r="1537" spans="1:26" s="49" customFormat="1" x14ac:dyDescent="0.25">
      <c r="A1537" s="73">
        <v>600108082</v>
      </c>
      <c r="B1537" s="73">
        <f t="shared" si="69"/>
        <v>600108082</v>
      </c>
      <c r="C1537" s="73" t="s">
        <v>10061</v>
      </c>
      <c r="D1537" s="68">
        <v>1</v>
      </c>
      <c r="E1537" s="48">
        <f t="shared" si="70"/>
        <v>49465872</v>
      </c>
      <c r="F1537" s="57" t="s">
        <v>953</v>
      </c>
      <c r="G1537" s="57" t="s">
        <v>1104</v>
      </c>
      <c r="H1537" s="51">
        <v>950</v>
      </c>
      <c r="I1537" s="51" t="s">
        <v>17309</v>
      </c>
      <c r="J1537" s="69">
        <v>27.49</v>
      </c>
      <c r="K1537" s="69">
        <f t="shared" si="71"/>
        <v>26115.5</v>
      </c>
      <c r="L1537" s="90">
        <v>950</v>
      </c>
      <c r="M1537" s="51">
        <v>0</v>
      </c>
      <c r="N1537" s="62" t="s">
        <v>1444</v>
      </c>
      <c r="O1537" s="52" t="s">
        <v>1295</v>
      </c>
      <c r="P1537" s="52">
        <v>269</v>
      </c>
      <c r="Q1537" s="52">
        <v>27</v>
      </c>
      <c r="R1537" s="52" t="s">
        <v>1105</v>
      </c>
      <c r="S1537" s="49" t="s">
        <v>21333</v>
      </c>
      <c r="V1537" s="50" t="s">
        <v>14798</v>
      </c>
      <c r="W1537" s="50" t="s">
        <v>1105</v>
      </c>
      <c r="X1537" s="50" t="s">
        <v>14740</v>
      </c>
      <c r="Y1537" s="70" t="s">
        <v>17320</v>
      </c>
      <c r="Z1537" s="53">
        <v>62500</v>
      </c>
    </row>
    <row r="1538" spans="1:26" s="49" customFormat="1" x14ac:dyDescent="0.25">
      <c r="A1538" s="73">
        <v>600108091</v>
      </c>
      <c r="B1538" s="73">
        <f t="shared" si="69"/>
        <v>600108091</v>
      </c>
      <c r="C1538" s="73" t="s">
        <v>10062</v>
      </c>
      <c r="D1538" s="68">
        <v>1</v>
      </c>
      <c r="E1538" s="48">
        <f t="shared" si="70"/>
        <v>49466135</v>
      </c>
      <c r="F1538" s="57" t="s">
        <v>953</v>
      </c>
      <c r="G1538" s="57" t="s">
        <v>1104</v>
      </c>
      <c r="H1538" s="51">
        <v>0</v>
      </c>
      <c r="I1538" s="51" t="s">
        <v>17320</v>
      </c>
      <c r="J1538" s="69">
        <v>27.49</v>
      </c>
      <c r="K1538" s="69">
        <f t="shared" si="71"/>
        <v>0</v>
      </c>
      <c r="L1538" s="90">
        <v>0</v>
      </c>
      <c r="M1538" s="51"/>
      <c r="N1538" s="62" t="s">
        <v>1445</v>
      </c>
      <c r="O1538" s="52" t="s">
        <v>1139</v>
      </c>
      <c r="P1538" s="52">
        <v>1020</v>
      </c>
      <c r="Q1538" s="52">
        <v>3</v>
      </c>
      <c r="R1538" s="52" t="s">
        <v>1105</v>
      </c>
      <c r="S1538" s="49" t="s">
        <v>21333</v>
      </c>
      <c r="V1538" s="50" t="s">
        <v>14798</v>
      </c>
      <c r="W1538" s="50" t="s">
        <v>1105</v>
      </c>
      <c r="X1538" s="50" t="s">
        <v>14740</v>
      </c>
      <c r="Y1538" s="70">
        <v>44326</v>
      </c>
      <c r="Z1538" s="53">
        <v>61800</v>
      </c>
    </row>
    <row r="1539" spans="1:26" s="49" customFormat="1" x14ac:dyDescent="0.25">
      <c r="A1539" s="73">
        <v>600108104</v>
      </c>
      <c r="B1539" s="73">
        <f t="shared" si="69"/>
        <v>600108104</v>
      </c>
      <c r="C1539" s="73" t="s">
        <v>10063</v>
      </c>
      <c r="D1539" s="68">
        <v>1</v>
      </c>
      <c r="E1539" s="48">
        <f t="shared" si="70"/>
        <v>49466241</v>
      </c>
      <c r="F1539" s="57" t="s">
        <v>953</v>
      </c>
      <c r="G1539" s="57" t="s">
        <v>1104</v>
      </c>
      <c r="H1539" s="51">
        <v>950</v>
      </c>
      <c r="I1539" s="51" t="s">
        <v>17309</v>
      </c>
      <c r="J1539" s="69">
        <v>27.49</v>
      </c>
      <c r="K1539" s="69">
        <f t="shared" si="71"/>
        <v>26115.5</v>
      </c>
      <c r="L1539" s="90">
        <v>950</v>
      </c>
      <c r="M1539" s="51">
        <v>0</v>
      </c>
      <c r="N1539" s="62" t="s">
        <v>1446</v>
      </c>
      <c r="O1539" s="52" t="s">
        <v>1135</v>
      </c>
      <c r="P1539" s="52">
        <v>573</v>
      </c>
      <c r="Q1539" s="52">
        <v>21</v>
      </c>
      <c r="R1539" s="52" t="s">
        <v>1105</v>
      </c>
      <c r="S1539" s="49" t="s">
        <v>21333</v>
      </c>
      <c r="V1539" s="50" t="s">
        <v>14798</v>
      </c>
      <c r="W1539" s="50" t="s">
        <v>1105</v>
      </c>
      <c r="X1539" s="50" t="s">
        <v>14740</v>
      </c>
      <c r="Y1539" s="70" t="s">
        <v>17320</v>
      </c>
      <c r="Z1539" s="53">
        <v>62500</v>
      </c>
    </row>
    <row r="1540" spans="1:26" s="49" customFormat="1" ht="30" x14ac:dyDescent="0.25">
      <c r="A1540" s="73">
        <v>600108112</v>
      </c>
      <c r="B1540" s="73">
        <f t="shared" ref="B1540:B1603" si="72">A1540/1</f>
        <v>600108112</v>
      </c>
      <c r="C1540" s="73" t="s">
        <v>10064</v>
      </c>
      <c r="D1540" s="68">
        <v>1</v>
      </c>
      <c r="E1540" s="48">
        <f t="shared" ref="E1540:E1603" si="73">C1540/1</f>
        <v>49466607</v>
      </c>
      <c r="F1540" s="57" t="s">
        <v>953</v>
      </c>
      <c r="G1540" s="57" t="s">
        <v>1104</v>
      </c>
      <c r="H1540" s="51">
        <v>0</v>
      </c>
      <c r="I1540" s="51" t="s">
        <v>17320</v>
      </c>
      <c r="J1540" s="69">
        <v>27.49</v>
      </c>
      <c r="K1540" s="69">
        <f t="shared" ref="K1540:K1603" si="74">H1540*J1540</f>
        <v>0</v>
      </c>
      <c r="L1540" s="90">
        <v>0</v>
      </c>
      <c r="M1540" s="51"/>
      <c r="N1540" s="62" t="s">
        <v>1447</v>
      </c>
      <c r="O1540" s="52" t="s">
        <v>1448</v>
      </c>
      <c r="P1540" s="52">
        <v>808</v>
      </c>
      <c r="Q1540" s="52">
        <v>14</v>
      </c>
      <c r="R1540" s="52" t="s">
        <v>1105</v>
      </c>
      <c r="S1540" s="49" t="s">
        <v>21333</v>
      </c>
      <c r="V1540" s="50" t="s">
        <v>14798</v>
      </c>
      <c r="W1540" s="50" t="s">
        <v>1105</v>
      </c>
      <c r="X1540" s="50" t="s">
        <v>14740</v>
      </c>
      <c r="Y1540" s="70">
        <v>44326</v>
      </c>
      <c r="Z1540" s="53">
        <v>63800</v>
      </c>
    </row>
    <row r="1541" spans="1:26" s="49" customFormat="1" ht="30" x14ac:dyDescent="0.25">
      <c r="A1541" s="73">
        <v>600108121</v>
      </c>
      <c r="B1541" s="73">
        <f t="shared" si="72"/>
        <v>600108121</v>
      </c>
      <c r="C1541" s="73" t="s">
        <v>10065</v>
      </c>
      <c r="D1541" s="68">
        <v>1</v>
      </c>
      <c r="E1541" s="48">
        <f t="shared" si="73"/>
        <v>49466631</v>
      </c>
      <c r="F1541" s="57" t="s">
        <v>953</v>
      </c>
      <c r="G1541" s="57" t="s">
        <v>1104</v>
      </c>
      <c r="H1541" s="51">
        <v>1150</v>
      </c>
      <c r="I1541" s="51" t="s">
        <v>17309</v>
      </c>
      <c r="J1541" s="69">
        <v>27.49</v>
      </c>
      <c r="K1541" s="69">
        <f t="shared" si="74"/>
        <v>31613.5</v>
      </c>
      <c r="L1541" s="90">
        <v>1150</v>
      </c>
      <c r="M1541" s="51">
        <v>0</v>
      </c>
      <c r="N1541" s="62" t="s">
        <v>1449</v>
      </c>
      <c r="O1541" s="52" t="s">
        <v>1450</v>
      </c>
      <c r="P1541" s="52">
        <v>21</v>
      </c>
      <c r="Q1541" s="52">
        <v>9</v>
      </c>
      <c r="R1541" s="52" t="s">
        <v>1105</v>
      </c>
      <c r="S1541" s="49" t="s">
        <v>21333</v>
      </c>
      <c r="V1541" s="50" t="s">
        <v>14798</v>
      </c>
      <c r="W1541" s="50" t="s">
        <v>1105</v>
      </c>
      <c r="X1541" s="50" t="s">
        <v>14740</v>
      </c>
      <c r="Y1541" s="70" t="s">
        <v>17320</v>
      </c>
      <c r="Z1541" s="53">
        <v>63800</v>
      </c>
    </row>
    <row r="1542" spans="1:26" s="49" customFormat="1" x14ac:dyDescent="0.25">
      <c r="A1542" s="73">
        <v>600108139</v>
      </c>
      <c r="B1542" s="73">
        <f t="shared" si="72"/>
        <v>600108139</v>
      </c>
      <c r="C1542" s="73" t="s">
        <v>10066</v>
      </c>
      <c r="D1542" s="68">
        <v>1</v>
      </c>
      <c r="E1542" s="48">
        <f t="shared" si="73"/>
        <v>49467247</v>
      </c>
      <c r="F1542" s="57" t="s">
        <v>953</v>
      </c>
      <c r="G1542" s="57" t="s">
        <v>1104</v>
      </c>
      <c r="H1542" s="51">
        <v>0</v>
      </c>
      <c r="I1542" s="51" t="s">
        <v>17320</v>
      </c>
      <c r="J1542" s="69">
        <v>27.49</v>
      </c>
      <c r="K1542" s="69">
        <f t="shared" si="74"/>
        <v>0</v>
      </c>
      <c r="L1542" s="90">
        <v>0</v>
      </c>
      <c r="M1542" s="51"/>
      <c r="N1542" s="62" t="s">
        <v>1451</v>
      </c>
      <c r="O1542" s="52" t="s">
        <v>1452</v>
      </c>
      <c r="P1542" s="52">
        <v>3191</v>
      </c>
      <c r="Q1542" s="52">
        <v>24</v>
      </c>
      <c r="R1542" s="52" t="s">
        <v>1105</v>
      </c>
      <c r="S1542" s="49" t="s">
        <v>21333</v>
      </c>
      <c r="V1542" s="50" t="s">
        <v>14798</v>
      </c>
      <c r="W1542" s="50" t="s">
        <v>1105</v>
      </c>
      <c r="X1542" s="50" t="s">
        <v>14740</v>
      </c>
      <c r="Y1542" s="70">
        <v>44326</v>
      </c>
      <c r="Z1542" s="53">
        <v>63600</v>
      </c>
    </row>
    <row r="1543" spans="1:26" s="49" customFormat="1" x14ac:dyDescent="0.25">
      <c r="A1543" s="73">
        <v>600108147</v>
      </c>
      <c r="B1543" s="73">
        <f t="shared" si="72"/>
        <v>600108147</v>
      </c>
      <c r="C1543" s="73" t="s">
        <v>10067</v>
      </c>
      <c r="D1543" s="68">
        <v>1</v>
      </c>
      <c r="E1543" s="48">
        <f t="shared" si="73"/>
        <v>60556102</v>
      </c>
      <c r="F1543" s="57" t="s">
        <v>953</v>
      </c>
      <c r="G1543" s="57" t="s">
        <v>1104</v>
      </c>
      <c r="H1543" s="51">
        <v>800</v>
      </c>
      <c r="I1543" s="51" t="s">
        <v>17309</v>
      </c>
      <c r="J1543" s="69">
        <v>27.49</v>
      </c>
      <c r="K1543" s="69">
        <f t="shared" si="74"/>
        <v>21992</v>
      </c>
      <c r="L1543" s="90">
        <v>800</v>
      </c>
      <c r="M1543" s="51">
        <v>0</v>
      </c>
      <c r="N1543" s="62" t="s">
        <v>1453</v>
      </c>
      <c r="O1543" s="52" t="s">
        <v>1454</v>
      </c>
      <c r="P1543" s="52">
        <v>4164</v>
      </c>
      <c r="Q1543" s="52">
        <v>23</v>
      </c>
      <c r="R1543" s="52" t="s">
        <v>1105</v>
      </c>
      <c r="S1543" s="49" t="s">
        <v>21333</v>
      </c>
      <c r="V1543" s="50" t="s">
        <v>14798</v>
      </c>
      <c r="W1543" s="50" t="s">
        <v>1105</v>
      </c>
      <c r="X1543" s="50" t="s">
        <v>14740</v>
      </c>
      <c r="Y1543" s="70" t="s">
        <v>17320</v>
      </c>
      <c r="Z1543" s="53">
        <v>62800</v>
      </c>
    </row>
    <row r="1544" spans="1:26" s="49" customFormat="1" ht="30" x14ac:dyDescent="0.25">
      <c r="A1544" s="73">
        <v>600108155</v>
      </c>
      <c r="B1544" s="73">
        <f t="shared" si="72"/>
        <v>600108155</v>
      </c>
      <c r="C1544" s="73" t="s">
        <v>10068</v>
      </c>
      <c r="D1544" s="68">
        <v>1</v>
      </c>
      <c r="E1544" s="48">
        <f t="shared" si="73"/>
        <v>62156420</v>
      </c>
      <c r="F1544" s="57" t="s">
        <v>953</v>
      </c>
      <c r="G1544" s="57" t="s">
        <v>1104</v>
      </c>
      <c r="H1544" s="51">
        <v>725</v>
      </c>
      <c r="I1544" s="51" t="s">
        <v>17309</v>
      </c>
      <c r="J1544" s="69">
        <v>27.49</v>
      </c>
      <c r="K1544" s="69">
        <f t="shared" si="74"/>
        <v>19930.25</v>
      </c>
      <c r="L1544" s="90">
        <v>725</v>
      </c>
      <c r="M1544" s="51">
        <v>0</v>
      </c>
      <c r="N1544" s="62" t="s">
        <v>1455</v>
      </c>
      <c r="O1544" s="52" t="s">
        <v>1456</v>
      </c>
      <c r="P1544" s="52">
        <v>89</v>
      </c>
      <c r="Q1544" s="52">
        <v>1</v>
      </c>
      <c r="R1544" s="52" t="s">
        <v>1105</v>
      </c>
      <c r="S1544" s="49" t="s">
        <v>21333</v>
      </c>
      <c r="V1544" s="50" t="s">
        <v>14798</v>
      </c>
      <c r="W1544" s="50" t="s">
        <v>1105</v>
      </c>
      <c r="X1544" s="50" t="s">
        <v>14740</v>
      </c>
      <c r="Y1544" s="70" t="s">
        <v>17320</v>
      </c>
      <c r="Z1544" s="53">
        <v>62700</v>
      </c>
    </row>
    <row r="1545" spans="1:26" s="49" customFormat="1" ht="30" x14ac:dyDescent="0.25">
      <c r="A1545" s="73">
        <v>600108163</v>
      </c>
      <c r="B1545" s="73">
        <f t="shared" si="72"/>
        <v>600108163</v>
      </c>
      <c r="C1545" s="73" t="s">
        <v>10069</v>
      </c>
      <c r="D1545" s="68">
        <v>1</v>
      </c>
      <c r="E1545" s="48">
        <f t="shared" si="73"/>
        <v>62157060</v>
      </c>
      <c r="F1545" s="57" t="s">
        <v>953</v>
      </c>
      <c r="G1545" s="57" t="s">
        <v>1104</v>
      </c>
      <c r="H1545" s="51">
        <v>775</v>
      </c>
      <c r="I1545" s="51" t="s">
        <v>17309</v>
      </c>
      <c r="J1545" s="69">
        <v>27.49</v>
      </c>
      <c r="K1545" s="69">
        <f t="shared" si="74"/>
        <v>21304.75</v>
      </c>
      <c r="L1545" s="90">
        <v>775</v>
      </c>
      <c r="M1545" s="51">
        <v>0</v>
      </c>
      <c r="N1545" s="62" t="s">
        <v>1457</v>
      </c>
      <c r="O1545" s="52" t="s">
        <v>1300</v>
      </c>
      <c r="P1545" s="52">
        <v>742</v>
      </c>
      <c r="Q1545" s="52">
        <v>16</v>
      </c>
      <c r="R1545" s="52" t="s">
        <v>1105</v>
      </c>
      <c r="S1545" s="49" t="s">
        <v>21333</v>
      </c>
      <c r="V1545" s="50" t="s">
        <v>14798</v>
      </c>
      <c r="W1545" s="50" t="s">
        <v>1105</v>
      </c>
      <c r="X1545" s="50" t="s">
        <v>14740</v>
      </c>
      <c r="Y1545" s="70" t="s">
        <v>17320</v>
      </c>
      <c r="Z1545" s="53">
        <v>63900</v>
      </c>
    </row>
    <row r="1546" spans="1:26" s="49" customFormat="1" x14ac:dyDescent="0.25">
      <c r="A1546" s="73">
        <v>600108171</v>
      </c>
      <c r="B1546" s="73">
        <f t="shared" si="72"/>
        <v>600108171</v>
      </c>
      <c r="C1546" s="73" t="s">
        <v>10070</v>
      </c>
      <c r="D1546" s="68">
        <v>1</v>
      </c>
      <c r="E1546" s="48">
        <f t="shared" si="73"/>
        <v>62157108</v>
      </c>
      <c r="F1546" s="57" t="s">
        <v>953</v>
      </c>
      <c r="G1546" s="57" t="s">
        <v>1104</v>
      </c>
      <c r="H1546" s="51">
        <v>425</v>
      </c>
      <c r="I1546" s="51" t="s">
        <v>17309</v>
      </c>
      <c r="J1546" s="69">
        <v>27.49</v>
      </c>
      <c r="K1546" s="69">
        <f t="shared" si="74"/>
        <v>11683.25</v>
      </c>
      <c r="L1546" s="90">
        <v>425</v>
      </c>
      <c r="M1546" s="51">
        <v>0</v>
      </c>
      <c r="N1546" s="62" t="s">
        <v>1458</v>
      </c>
      <c r="O1546" s="52" t="s">
        <v>1459</v>
      </c>
      <c r="P1546" s="52">
        <v>661</v>
      </c>
      <c r="Q1546" s="52">
        <v>22</v>
      </c>
      <c r="R1546" s="52" t="s">
        <v>1105</v>
      </c>
      <c r="S1546" s="49" t="s">
        <v>21333</v>
      </c>
      <c r="V1546" s="50" t="s">
        <v>14798</v>
      </c>
      <c r="W1546" s="50" t="s">
        <v>1105</v>
      </c>
      <c r="X1546" s="50" t="s">
        <v>14740</v>
      </c>
      <c r="Y1546" s="70" t="s">
        <v>17320</v>
      </c>
      <c r="Z1546" s="53">
        <v>61200</v>
      </c>
    </row>
    <row r="1547" spans="1:26" s="49" customFormat="1" x14ac:dyDescent="0.25">
      <c r="A1547" s="73">
        <v>600108180</v>
      </c>
      <c r="B1547" s="73">
        <f t="shared" si="72"/>
        <v>600108180</v>
      </c>
      <c r="C1547" s="73" t="s">
        <v>10071</v>
      </c>
      <c r="D1547" s="68">
        <v>1</v>
      </c>
      <c r="E1547" s="48">
        <f t="shared" si="73"/>
        <v>62157116</v>
      </c>
      <c r="F1547" s="57" t="s">
        <v>953</v>
      </c>
      <c r="G1547" s="57" t="s">
        <v>1104</v>
      </c>
      <c r="H1547" s="51">
        <v>1225</v>
      </c>
      <c r="I1547" s="51" t="s">
        <v>17309</v>
      </c>
      <c r="J1547" s="69">
        <v>27.49</v>
      </c>
      <c r="K1547" s="69">
        <f t="shared" si="74"/>
        <v>33675.25</v>
      </c>
      <c r="L1547" s="90">
        <v>1225</v>
      </c>
      <c r="M1547" s="51">
        <v>0</v>
      </c>
      <c r="N1547" s="62" t="s">
        <v>1460</v>
      </c>
      <c r="O1547" s="52" t="s">
        <v>79</v>
      </c>
      <c r="P1547" s="52">
        <v>2499</v>
      </c>
      <c r="Q1547" s="52">
        <v>19</v>
      </c>
      <c r="R1547" s="52" t="s">
        <v>1105</v>
      </c>
      <c r="S1547" s="49" t="s">
        <v>21333</v>
      </c>
      <c r="V1547" s="50" t="s">
        <v>14798</v>
      </c>
      <c r="W1547" s="50" t="s">
        <v>1105</v>
      </c>
      <c r="X1547" s="50" t="s">
        <v>14740</v>
      </c>
      <c r="Y1547" s="70" t="s">
        <v>17320</v>
      </c>
      <c r="Z1547" s="53">
        <v>61200</v>
      </c>
    </row>
    <row r="1548" spans="1:26" s="49" customFormat="1" x14ac:dyDescent="0.25">
      <c r="A1548" s="73">
        <v>600108198</v>
      </c>
      <c r="B1548" s="73">
        <f t="shared" si="72"/>
        <v>600108198</v>
      </c>
      <c r="C1548" s="73" t="s">
        <v>10072</v>
      </c>
      <c r="D1548" s="68">
        <v>1</v>
      </c>
      <c r="E1548" s="48">
        <f t="shared" si="73"/>
        <v>70262969</v>
      </c>
      <c r="F1548" s="57" t="s">
        <v>953</v>
      </c>
      <c r="G1548" s="57" t="s">
        <v>1104</v>
      </c>
      <c r="H1548" s="51">
        <v>725</v>
      </c>
      <c r="I1548" s="51" t="s">
        <v>17309</v>
      </c>
      <c r="J1548" s="69">
        <v>27.49</v>
      </c>
      <c r="K1548" s="69">
        <f t="shared" si="74"/>
        <v>19930.25</v>
      </c>
      <c r="L1548" s="90">
        <v>725</v>
      </c>
      <c r="M1548" s="51">
        <v>0</v>
      </c>
      <c r="N1548" s="62" t="s">
        <v>1461</v>
      </c>
      <c r="O1548" s="52" t="s">
        <v>1342</v>
      </c>
      <c r="P1548" s="52">
        <v>1887</v>
      </c>
      <c r="Q1548" s="52">
        <v>21</v>
      </c>
      <c r="R1548" s="52" t="s">
        <v>1105</v>
      </c>
      <c r="S1548" s="49" t="s">
        <v>21333</v>
      </c>
      <c r="V1548" s="50" t="s">
        <v>14798</v>
      </c>
      <c r="W1548" s="50" t="s">
        <v>1105</v>
      </c>
      <c r="X1548" s="50" t="s">
        <v>14740</v>
      </c>
      <c r="Y1548" s="70" t="s">
        <v>17320</v>
      </c>
      <c r="Z1548" s="53">
        <v>62100</v>
      </c>
    </row>
    <row r="1549" spans="1:26" s="49" customFormat="1" ht="30" x14ac:dyDescent="0.25">
      <c r="A1549" s="73">
        <v>600108201</v>
      </c>
      <c r="B1549" s="73">
        <f t="shared" si="72"/>
        <v>600108201</v>
      </c>
      <c r="C1549" s="73" t="s">
        <v>10073</v>
      </c>
      <c r="D1549" s="68">
        <v>1</v>
      </c>
      <c r="E1549" s="48">
        <f t="shared" si="73"/>
        <v>64328678</v>
      </c>
      <c r="F1549" s="57" t="s">
        <v>953</v>
      </c>
      <c r="G1549" s="57" t="s">
        <v>1104</v>
      </c>
      <c r="H1549" s="51">
        <v>850</v>
      </c>
      <c r="I1549" s="51" t="s">
        <v>17309</v>
      </c>
      <c r="J1549" s="69">
        <v>27.49</v>
      </c>
      <c r="K1549" s="69">
        <f t="shared" si="74"/>
        <v>23366.5</v>
      </c>
      <c r="L1549" s="90">
        <v>850</v>
      </c>
      <c r="M1549" s="51">
        <v>0</v>
      </c>
      <c r="N1549" s="62" t="s">
        <v>1462</v>
      </c>
      <c r="O1549" s="52" t="s">
        <v>1463</v>
      </c>
      <c r="P1549" s="52">
        <v>388</v>
      </c>
      <c r="Q1549" s="52">
        <v>3</v>
      </c>
      <c r="R1549" s="52" t="s">
        <v>1105</v>
      </c>
      <c r="S1549" s="49" t="s">
        <v>21333</v>
      </c>
      <c r="V1549" s="50" t="s">
        <v>14798</v>
      </c>
      <c r="W1549" s="50" t="s">
        <v>1105</v>
      </c>
      <c r="X1549" s="50" t="s">
        <v>14740</v>
      </c>
      <c r="Y1549" s="70" t="s">
        <v>17320</v>
      </c>
      <c r="Z1549" s="53">
        <v>64300</v>
      </c>
    </row>
    <row r="1550" spans="1:26" s="49" customFormat="1" x14ac:dyDescent="0.25">
      <c r="A1550" s="73">
        <v>600108210</v>
      </c>
      <c r="B1550" s="73">
        <f t="shared" si="72"/>
        <v>600108210</v>
      </c>
      <c r="C1550" s="73" t="s">
        <v>10074</v>
      </c>
      <c r="D1550" s="68">
        <v>1</v>
      </c>
      <c r="E1550" s="48">
        <f t="shared" si="73"/>
        <v>44994036</v>
      </c>
      <c r="F1550" s="57" t="s">
        <v>953</v>
      </c>
      <c r="G1550" s="57" t="s">
        <v>1104</v>
      </c>
      <c r="H1550" s="51">
        <v>0</v>
      </c>
      <c r="I1550" s="51" t="s">
        <v>17320</v>
      </c>
      <c r="J1550" s="69">
        <v>27.49</v>
      </c>
      <c r="K1550" s="69">
        <f t="shared" si="74"/>
        <v>0</v>
      </c>
      <c r="L1550" s="90">
        <v>0</v>
      </c>
      <c r="M1550" s="51"/>
      <c r="N1550" s="62" t="s">
        <v>1464</v>
      </c>
      <c r="O1550" s="52" t="s">
        <v>1465</v>
      </c>
      <c r="P1550" s="52">
        <v>576</v>
      </c>
      <c r="Q1550" s="52">
        <v>16</v>
      </c>
      <c r="R1550" s="52" t="s">
        <v>1105</v>
      </c>
      <c r="S1550" s="49" t="s">
        <v>21333</v>
      </c>
      <c r="V1550" s="50" t="s">
        <v>14798</v>
      </c>
      <c r="W1550" s="50" t="s">
        <v>1105</v>
      </c>
      <c r="X1550" s="50" t="s">
        <v>14740</v>
      </c>
      <c r="Y1550" s="70">
        <v>44333</v>
      </c>
      <c r="Z1550" s="53">
        <v>62300</v>
      </c>
    </row>
    <row r="1551" spans="1:26" s="49" customFormat="1" x14ac:dyDescent="0.25">
      <c r="A1551" s="73">
        <v>600108228</v>
      </c>
      <c r="B1551" s="73">
        <f t="shared" si="72"/>
        <v>600108228</v>
      </c>
      <c r="C1551" s="73" t="s">
        <v>10075</v>
      </c>
      <c r="D1551" s="68">
        <v>1</v>
      </c>
      <c r="E1551" s="48">
        <f t="shared" si="73"/>
        <v>48512524</v>
      </c>
      <c r="F1551" s="57" t="s">
        <v>953</v>
      </c>
      <c r="G1551" s="57" t="s">
        <v>1104</v>
      </c>
      <c r="H1551" s="51">
        <v>0</v>
      </c>
      <c r="I1551" s="51" t="s">
        <v>17320</v>
      </c>
      <c r="J1551" s="69">
        <v>27.49</v>
      </c>
      <c r="K1551" s="69">
        <f t="shared" si="74"/>
        <v>0</v>
      </c>
      <c r="L1551" s="90">
        <v>0</v>
      </c>
      <c r="M1551" s="51"/>
      <c r="N1551" s="62" t="s">
        <v>1466</v>
      </c>
      <c r="O1551" s="52" t="s">
        <v>1467</v>
      </c>
      <c r="P1551" s="52">
        <v>1461</v>
      </c>
      <c r="Q1551" s="52">
        <v>1</v>
      </c>
      <c r="R1551" s="52" t="s">
        <v>1105</v>
      </c>
      <c r="S1551" s="49" t="s">
        <v>21333</v>
      </c>
      <c r="V1551" s="50" t="s">
        <v>14798</v>
      </c>
      <c r="W1551" s="50" t="s">
        <v>1105</v>
      </c>
      <c r="X1551" s="50" t="s">
        <v>14740</v>
      </c>
      <c r="Y1551" s="70">
        <v>44326</v>
      </c>
      <c r="Z1551" s="53">
        <v>62800</v>
      </c>
    </row>
    <row r="1552" spans="1:26" s="49" customFormat="1" x14ac:dyDescent="0.25">
      <c r="A1552" s="73">
        <v>600108236</v>
      </c>
      <c r="B1552" s="73">
        <f t="shared" si="72"/>
        <v>600108236</v>
      </c>
      <c r="C1552" s="73" t="s">
        <v>10076</v>
      </c>
      <c r="D1552" s="68">
        <v>1</v>
      </c>
      <c r="E1552" s="48">
        <f t="shared" si="73"/>
        <v>62156527</v>
      </c>
      <c r="F1552" s="57" t="s">
        <v>953</v>
      </c>
      <c r="G1552" s="57" t="s">
        <v>1104</v>
      </c>
      <c r="H1552" s="51">
        <v>1200</v>
      </c>
      <c r="I1552" s="51" t="s">
        <v>17309</v>
      </c>
      <c r="J1552" s="69">
        <v>27.49</v>
      </c>
      <c r="K1552" s="69">
        <f t="shared" si="74"/>
        <v>32988</v>
      </c>
      <c r="L1552" s="90">
        <v>1200</v>
      </c>
      <c r="M1552" s="51">
        <v>0</v>
      </c>
      <c r="N1552" s="62" t="s">
        <v>1468</v>
      </c>
      <c r="O1552" s="52" t="s">
        <v>1373</v>
      </c>
      <c r="P1552" s="52">
        <v>1089</v>
      </c>
      <c r="Q1552" s="52">
        <v>2</v>
      </c>
      <c r="R1552" s="52" t="s">
        <v>1105</v>
      </c>
      <c r="S1552" s="49" t="s">
        <v>21333</v>
      </c>
      <c r="V1552" s="50" t="s">
        <v>14798</v>
      </c>
      <c r="W1552" s="50" t="s">
        <v>1105</v>
      </c>
      <c r="X1552" s="50" t="s">
        <v>14740</v>
      </c>
      <c r="Y1552" s="70" t="s">
        <v>17320</v>
      </c>
      <c r="Z1552" s="53">
        <v>62700</v>
      </c>
    </row>
    <row r="1553" spans="1:26" s="49" customFormat="1" ht="30" x14ac:dyDescent="0.25">
      <c r="A1553" s="73">
        <v>600108244</v>
      </c>
      <c r="B1553" s="73">
        <f t="shared" si="72"/>
        <v>600108244</v>
      </c>
      <c r="C1553" s="73" t="s">
        <v>10077</v>
      </c>
      <c r="D1553" s="68">
        <v>1</v>
      </c>
      <c r="E1553" s="48">
        <f t="shared" si="73"/>
        <v>62156969</v>
      </c>
      <c r="F1553" s="57" t="s">
        <v>953</v>
      </c>
      <c r="G1553" s="57" t="s">
        <v>1104</v>
      </c>
      <c r="H1553" s="51">
        <v>1425</v>
      </c>
      <c r="I1553" s="51" t="s">
        <v>17309</v>
      </c>
      <c r="J1553" s="69">
        <v>27.49</v>
      </c>
      <c r="K1553" s="69">
        <f t="shared" si="74"/>
        <v>39173.25</v>
      </c>
      <c r="L1553" s="90">
        <v>1425</v>
      </c>
      <c r="M1553" s="51">
        <v>0</v>
      </c>
      <c r="N1553" s="62" t="s">
        <v>1469</v>
      </c>
      <c r="O1553" s="52" t="s">
        <v>1470</v>
      </c>
      <c r="P1553" s="52">
        <v>1218</v>
      </c>
      <c r="Q1553" s="52">
        <v>2</v>
      </c>
      <c r="R1553" s="52" t="s">
        <v>1105</v>
      </c>
      <c r="S1553" s="49" t="s">
        <v>21333</v>
      </c>
      <c r="V1553" s="50" t="s">
        <v>14798</v>
      </c>
      <c r="W1553" s="50" t="s">
        <v>1105</v>
      </c>
      <c r="X1553" s="50" t="s">
        <v>14740</v>
      </c>
      <c r="Y1553" s="70" t="s">
        <v>17320</v>
      </c>
      <c r="Z1553" s="53">
        <v>61200</v>
      </c>
    </row>
    <row r="1554" spans="1:26" s="49" customFormat="1" x14ac:dyDescent="0.25">
      <c r="A1554" s="73">
        <v>600108252</v>
      </c>
      <c r="B1554" s="73">
        <f t="shared" si="72"/>
        <v>600108252</v>
      </c>
      <c r="C1554" s="73" t="s">
        <v>10078</v>
      </c>
      <c r="D1554" s="68">
        <v>1</v>
      </c>
      <c r="E1554" s="48">
        <f t="shared" si="73"/>
        <v>48512672</v>
      </c>
      <c r="F1554" s="57" t="s">
        <v>953</v>
      </c>
      <c r="G1554" s="57" t="s">
        <v>1104</v>
      </c>
      <c r="H1554" s="51">
        <v>825</v>
      </c>
      <c r="I1554" s="51" t="s">
        <v>17309</v>
      </c>
      <c r="J1554" s="69">
        <v>27.49</v>
      </c>
      <c r="K1554" s="69">
        <f t="shared" si="74"/>
        <v>22679.25</v>
      </c>
      <c r="L1554" s="90">
        <v>825</v>
      </c>
      <c r="M1554" s="51">
        <v>0</v>
      </c>
      <c r="N1554" s="62" t="s">
        <v>1471</v>
      </c>
      <c r="O1554" s="52" t="s">
        <v>1472</v>
      </c>
      <c r="P1554" s="52">
        <v>65</v>
      </c>
      <c r="Q1554" s="52">
        <v>1</v>
      </c>
      <c r="R1554" s="52" t="s">
        <v>1105</v>
      </c>
      <c r="S1554" s="49" t="s">
        <v>21333</v>
      </c>
      <c r="V1554" s="50" t="s">
        <v>14798</v>
      </c>
      <c r="W1554" s="50" t="s">
        <v>1105</v>
      </c>
      <c r="X1554" s="50" t="s">
        <v>14740</v>
      </c>
      <c r="Y1554" s="70" t="s">
        <v>17320</v>
      </c>
      <c r="Z1554" s="53">
        <v>60300</v>
      </c>
    </row>
    <row r="1555" spans="1:26" s="49" customFormat="1" ht="30" x14ac:dyDescent="0.25">
      <c r="A1555" s="73">
        <v>600108261</v>
      </c>
      <c r="B1555" s="73">
        <f t="shared" si="72"/>
        <v>600108261</v>
      </c>
      <c r="C1555" s="73" t="s">
        <v>10079</v>
      </c>
      <c r="D1555" s="68">
        <v>1</v>
      </c>
      <c r="E1555" s="48">
        <f t="shared" si="73"/>
        <v>60556188</v>
      </c>
      <c r="F1555" s="57" t="s">
        <v>953</v>
      </c>
      <c r="G1555" s="57" t="s">
        <v>1104</v>
      </c>
      <c r="H1555" s="51">
        <v>1050</v>
      </c>
      <c r="I1555" s="51" t="s">
        <v>17309</v>
      </c>
      <c r="J1555" s="69">
        <v>27.49</v>
      </c>
      <c r="K1555" s="69">
        <f t="shared" si="74"/>
        <v>28864.5</v>
      </c>
      <c r="L1555" s="90">
        <v>1050</v>
      </c>
      <c r="M1555" s="51">
        <v>0</v>
      </c>
      <c r="N1555" s="62" t="s">
        <v>1473</v>
      </c>
      <c r="O1555" s="52" t="s">
        <v>478</v>
      </c>
      <c r="P1555" s="52">
        <v>219</v>
      </c>
      <c r="Q1555" s="52">
        <v>17</v>
      </c>
      <c r="R1555" s="52" t="s">
        <v>1105</v>
      </c>
      <c r="S1555" s="49" t="s">
        <v>21333</v>
      </c>
      <c r="V1555" s="50" t="s">
        <v>14798</v>
      </c>
      <c r="W1555" s="50" t="s">
        <v>1105</v>
      </c>
      <c r="X1555" s="50" t="s">
        <v>14740</v>
      </c>
      <c r="Y1555" s="70" t="s">
        <v>17320</v>
      </c>
      <c r="Z1555" s="53">
        <v>60200</v>
      </c>
    </row>
    <row r="1556" spans="1:26" s="49" customFormat="1" ht="30" x14ac:dyDescent="0.25">
      <c r="A1556" s="73">
        <v>600108279</v>
      </c>
      <c r="B1556" s="73">
        <f t="shared" si="72"/>
        <v>600108279</v>
      </c>
      <c r="C1556" s="73" t="s">
        <v>10080</v>
      </c>
      <c r="D1556" s="68">
        <v>1</v>
      </c>
      <c r="E1556" s="48">
        <f t="shared" si="73"/>
        <v>49465481</v>
      </c>
      <c r="F1556" s="57" t="s">
        <v>953</v>
      </c>
      <c r="G1556" s="57" t="s">
        <v>1104</v>
      </c>
      <c r="H1556" s="51">
        <v>1575</v>
      </c>
      <c r="I1556" s="51" t="s">
        <v>17309</v>
      </c>
      <c r="J1556" s="69">
        <v>27.49</v>
      </c>
      <c r="K1556" s="69">
        <f t="shared" si="74"/>
        <v>43296.75</v>
      </c>
      <c r="L1556" s="90">
        <v>1575</v>
      </c>
      <c r="M1556" s="51">
        <v>0</v>
      </c>
      <c r="N1556" s="62" t="s">
        <v>1474</v>
      </c>
      <c r="O1556" s="52" t="s">
        <v>1475</v>
      </c>
      <c r="P1556" s="52">
        <v>1493</v>
      </c>
      <c r="Q1556" s="52">
        <v>13</v>
      </c>
      <c r="R1556" s="52" t="s">
        <v>1105</v>
      </c>
      <c r="S1556" s="49" t="s">
        <v>21333</v>
      </c>
      <c r="V1556" s="50" t="s">
        <v>14798</v>
      </c>
      <c r="W1556" s="50" t="s">
        <v>1105</v>
      </c>
      <c r="X1556" s="50" t="s">
        <v>14740</v>
      </c>
      <c r="Y1556" s="70" t="s">
        <v>17320</v>
      </c>
      <c r="Z1556" s="53">
        <v>62100</v>
      </c>
    </row>
    <row r="1557" spans="1:26" s="49" customFormat="1" ht="30" x14ac:dyDescent="0.25">
      <c r="A1557" s="73">
        <v>600108287</v>
      </c>
      <c r="B1557" s="73">
        <f t="shared" si="72"/>
        <v>600108287</v>
      </c>
      <c r="C1557" s="73" t="s">
        <v>10081</v>
      </c>
      <c r="D1557" s="68">
        <v>1</v>
      </c>
      <c r="E1557" s="48">
        <f t="shared" si="73"/>
        <v>62156632</v>
      </c>
      <c r="F1557" s="57" t="s">
        <v>953</v>
      </c>
      <c r="G1557" s="57" t="s">
        <v>1104</v>
      </c>
      <c r="H1557" s="51">
        <v>425</v>
      </c>
      <c r="I1557" s="51" t="s">
        <v>17309</v>
      </c>
      <c r="J1557" s="69">
        <v>27.49</v>
      </c>
      <c r="K1557" s="69">
        <f t="shared" si="74"/>
        <v>11683.25</v>
      </c>
      <c r="L1557" s="90">
        <v>425</v>
      </c>
      <c r="M1557" s="51">
        <v>0</v>
      </c>
      <c r="N1557" s="62" t="s">
        <v>1476</v>
      </c>
      <c r="O1557" s="52" t="s">
        <v>73</v>
      </c>
      <c r="P1557" s="52">
        <v>497</v>
      </c>
      <c r="Q1557" s="52">
        <v>10</v>
      </c>
      <c r="R1557" s="52" t="s">
        <v>1105</v>
      </c>
      <c r="S1557" s="49" t="s">
        <v>21333</v>
      </c>
      <c r="V1557" s="50" t="s">
        <v>14798</v>
      </c>
      <c r="W1557" s="50" t="s">
        <v>1105</v>
      </c>
      <c r="X1557" s="50" t="s">
        <v>14740</v>
      </c>
      <c r="Y1557" s="70" t="s">
        <v>17320</v>
      </c>
      <c r="Z1557" s="53">
        <v>62500</v>
      </c>
    </row>
    <row r="1558" spans="1:26" s="49" customFormat="1" x14ac:dyDescent="0.25">
      <c r="A1558" s="73">
        <v>600108295</v>
      </c>
      <c r="B1558" s="73">
        <f t="shared" si="72"/>
        <v>600108295</v>
      </c>
      <c r="C1558" s="73" t="s">
        <v>10082</v>
      </c>
      <c r="D1558" s="68">
        <v>1</v>
      </c>
      <c r="E1558" s="48">
        <f t="shared" si="73"/>
        <v>44994052</v>
      </c>
      <c r="F1558" s="57" t="s">
        <v>953</v>
      </c>
      <c r="G1558" s="57" t="s">
        <v>1104</v>
      </c>
      <c r="H1558" s="51">
        <v>0</v>
      </c>
      <c r="I1558" s="51" t="s">
        <v>17320</v>
      </c>
      <c r="J1558" s="69">
        <v>27.49</v>
      </c>
      <c r="K1558" s="69">
        <f t="shared" si="74"/>
        <v>0</v>
      </c>
      <c r="L1558" s="90">
        <v>0</v>
      </c>
      <c r="M1558" s="51"/>
      <c r="N1558" s="62" t="s">
        <v>1477</v>
      </c>
      <c r="O1558" s="52" t="s">
        <v>1391</v>
      </c>
      <c r="P1558" s="52">
        <v>920</v>
      </c>
      <c r="Q1558" s="52">
        <v>77</v>
      </c>
      <c r="R1558" s="52" t="s">
        <v>1105</v>
      </c>
      <c r="S1558" s="49" t="s">
        <v>21333</v>
      </c>
      <c r="V1558" s="50" t="s">
        <v>14798</v>
      </c>
      <c r="W1558" s="50" t="s">
        <v>1105</v>
      </c>
      <c r="X1558" s="50" t="s">
        <v>14740</v>
      </c>
      <c r="Y1558" s="70">
        <v>44326</v>
      </c>
      <c r="Z1558" s="53">
        <v>63500</v>
      </c>
    </row>
    <row r="1559" spans="1:26" s="49" customFormat="1" x14ac:dyDescent="0.25">
      <c r="A1559" s="73">
        <v>600108309</v>
      </c>
      <c r="B1559" s="73">
        <f t="shared" si="72"/>
        <v>600108309</v>
      </c>
      <c r="C1559" s="73" t="s">
        <v>10083</v>
      </c>
      <c r="D1559" s="68">
        <v>1</v>
      </c>
      <c r="E1559" s="48">
        <f t="shared" si="73"/>
        <v>48512401</v>
      </c>
      <c r="F1559" s="57" t="s">
        <v>953</v>
      </c>
      <c r="G1559" s="57" t="s">
        <v>1104</v>
      </c>
      <c r="H1559" s="51">
        <v>1425</v>
      </c>
      <c r="I1559" s="51" t="s">
        <v>17309</v>
      </c>
      <c r="J1559" s="69">
        <v>27.49</v>
      </c>
      <c r="K1559" s="69">
        <f t="shared" si="74"/>
        <v>39173.25</v>
      </c>
      <c r="L1559" s="90">
        <v>1425</v>
      </c>
      <c r="M1559" s="51">
        <v>0</v>
      </c>
      <c r="N1559" s="62" t="s">
        <v>1478</v>
      </c>
      <c r="O1559" s="52" t="s">
        <v>1479</v>
      </c>
      <c r="P1559" s="52">
        <v>2411</v>
      </c>
      <c r="Q1559" s="52">
        <v>10</v>
      </c>
      <c r="R1559" s="52" t="s">
        <v>1105</v>
      </c>
      <c r="S1559" s="49" t="s">
        <v>21333</v>
      </c>
      <c r="V1559" s="50" t="s">
        <v>14798</v>
      </c>
      <c r="W1559" s="50" t="s">
        <v>1105</v>
      </c>
      <c r="X1559" s="50" t="s">
        <v>14740</v>
      </c>
      <c r="Y1559" s="70" t="s">
        <v>17320</v>
      </c>
      <c r="Z1559" s="53">
        <v>62800</v>
      </c>
    </row>
    <row r="1560" spans="1:26" s="49" customFormat="1" ht="30" x14ac:dyDescent="0.25">
      <c r="A1560" s="73">
        <v>600108317</v>
      </c>
      <c r="B1560" s="73">
        <f t="shared" si="72"/>
        <v>600108317</v>
      </c>
      <c r="C1560" s="73" t="s">
        <v>10084</v>
      </c>
      <c r="D1560" s="68">
        <v>1</v>
      </c>
      <c r="E1560" s="48">
        <f t="shared" si="73"/>
        <v>48512630</v>
      </c>
      <c r="F1560" s="57" t="s">
        <v>953</v>
      </c>
      <c r="G1560" s="57" t="s">
        <v>1104</v>
      </c>
      <c r="H1560" s="51">
        <v>1300</v>
      </c>
      <c r="I1560" s="51" t="s">
        <v>17309</v>
      </c>
      <c r="J1560" s="69">
        <v>27.49</v>
      </c>
      <c r="K1560" s="69">
        <f t="shared" si="74"/>
        <v>35737</v>
      </c>
      <c r="L1560" s="90">
        <v>1300</v>
      </c>
      <c r="M1560" s="51">
        <v>0</v>
      </c>
      <c r="N1560" s="62" t="s">
        <v>1480</v>
      </c>
      <c r="O1560" s="52" t="s">
        <v>1481</v>
      </c>
      <c r="P1560" s="52">
        <v>513</v>
      </c>
      <c r="Q1560" s="52" t="s">
        <v>1482</v>
      </c>
      <c r="R1560" s="52" t="s">
        <v>1105</v>
      </c>
      <c r="S1560" s="49" t="s">
        <v>21333</v>
      </c>
      <c r="V1560" s="50" t="s">
        <v>14798</v>
      </c>
      <c r="W1560" s="50" t="s">
        <v>1105</v>
      </c>
      <c r="X1560" s="50" t="s">
        <v>14740</v>
      </c>
      <c r="Y1560" s="70" t="s">
        <v>17320</v>
      </c>
      <c r="Z1560" s="53">
        <v>60300</v>
      </c>
    </row>
    <row r="1561" spans="1:26" s="49" customFormat="1" ht="30" x14ac:dyDescent="0.25">
      <c r="A1561" s="73">
        <v>600108325</v>
      </c>
      <c r="B1561" s="73">
        <f t="shared" si="72"/>
        <v>600108325</v>
      </c>
      <c r="C1561" s="73" t="s">
        <v>10085</v>
      </c>
      <c r="D1561" s="68">
        <v>1</v>
      </c>
      <c r="E1561" s="48">
        <f t="shared" si="73"/>
        <v>60555823</v>
      </c>
      <c r="F1561" s="57" t="s">
        <v>953</v>
      </c>
      <c r="G1561" s="57" t="s">
        <v>1104</v>
      </c>
      <c r="H1561" s="51">
        <v>1300</v>
      </c>
      <c r="I1561" s="51" t="s">
        <v>17309</v>
      </c>
      <c r="J1561" s="69">
        <v>27.49</v>
      </c>
      <c r="K1561" s="69">
        <f t="shared" si="74"/>
        <v>35737</v>
      </c>
      <c r="L1561" s="90">
        <v>1300</v>
      </c>
      <c r="M1561" s="51">
        <v>0</v>
      </c>
      <c r="N1561" s="62" t="s">
        <v>1483</v>
      </c>
      <c r="O1561" s="52" t="s">
        <v>1484</v>
      </c>
      <c r="P1561" s="52">
        <v>655</v>
      </c>
      <c r="Q1561" s="52">
        <v>10</v>
      </c>
      <c r="R1561" s="52" t="s">
        <v>1105</v>
      </c>
      <c r="S1561" s="49" t="s">
        <v>21333</v>
      </c>
      <c r="V1561" s="50" t="s">
        <v>14798</v>
      </c>
      <c r="W1561" s="50" t="s">
        <v>1105</v>
      </c>
      <c r="X1561" s="50" t="s">
        <v>14740</v>
      </c>
      <c r="Y1561" s="70" t="s">
        <v>17320</v>
      </c>
      <c r="Z1561" s="53">
        <v>62500</v>
      </c>
    </row>
    <row r="1562" spans="1:26" s="49" customFormat="1" x14ac:dyDescent="0.25">
      <c r="A1562" s="73">
        <v>600108350</v>
      </c>
      <c r="B1562" s="73">
        <f t="shared" si="72"/>
        <v>600108350</v>
      </c>
      <c r="C1562" s="73" t="s">
        <v>10086</v>
      </c>
      <c r="D1562" s="68">
        <v>1</v>
      </c>
      <c r="E1562" s="48">
        <f t="shared" si="73"/>
        <v>44994290</v>
      </c>
      <c r="F1562" s="57" t="s">
        <v>953</v>
      </c>
      <c r="G1562" s="57" t="s">
        <v>1104</v>
      </c>
      <c r="H1562" s="51">
        <v>800</v>
      </c>
      <c r="I1562" s="51" t="s">
        <v>17309</v>
      </c>
      <c r="J1562" s="69">
        <v>27.49</v>
      </c>
      <c r="K1562" s="69">
        <f t="shared" si="74"/>
        <v>21992</v>
      </c>
      <c r="L1562" s="90">
        <v>800</v>
      </c>
      <c r="M1562" s="51">
        <v>0</v>
      </c>
      <c r="N1562" s="62" t="s">
        <v>1485</v>
      </c>
      <c r="O1562" s="52" t="s">
        <v>1486</v>
      </c>
      <c r="P1562" s="52">
        <v>647</v>
      </c>
      <c r="Q1562" s="52">
        <v>2</v>
      </c>
      <c r="R1562" s="52" t="s">
        <v>1105</v>
      </c>
      <c r="S1562" s="49" t="s">
        <v>21333</v>
      </c>
      <c r="V1562" s="50" t="s">
        <v>14798</v>
      </c>
      <c r="W1562" s="50" t="s">
        <v>1105</v>
      </c>
      <c r="X1562" s="50" t="s">
        <v>14740</v>
      </c>
      <c r="Y1562" s="70" t="s">
        <v>17320</v>
      </c>
      <c r="Z1562" s="53">
        <v>63700</v>
      </c>
    </row>
    <row r="1563" spans="1:26" s="49" customFormat="1" x14ac:dyDescent="0.25">
      <c r="A1563" s="73">
        <v>600108368</v>
      </c>
      <c r="B1563" s="73">
        <f t="shared" si="72"/>
        <v>600108368</v>
      </c>
      <c r="C1563" s="73" t="s">
        <v>10087</v>
      </c>
      <c r="D1563" s="68">
        <v>1</v>
      </c>
      <c r="E1563" s="48">
        <f t="shared" si="73"/>
        <v>48511111</v>
      </c>
      <c r="F1563" s="57" t="s">
        <v>953</v>
      </c>
      <c r="G1563" s="57" t="s">
        <v>1104</v>
      </c>
      <c r="H1563" s="51">
        <v>0</v>
      </c>
      <c r="I1563" s="51" t="s">
        <v>17320</v>
      </c>
      <c r="J1563" s="69">
        <v>27.49</v>
      </c>
      <c r="K1563" s="69">
        <f t="shared" si="74"/>
        <v>0</v>
      </c>
      <c r="L1563" s="90">
        <v>0</v>
      </c>
      <c r="M1563" s="51"/>
      <c r="N1563" s="62" t="s">
        <v>1487</v>
      </c>
      <c r="O1563" s="52" t="s">
        <v>1488</v>
      </c>
      <c r="P1563" s="52">
        <v>734</v>
      </c>
      <c r="Q1563" s="52">
        <v>38</v>
      </c>
      <c r="R1563" s="52" t="s">
        <v>1105</v>
      </c>
      <c r="S1563" s="49" t="s">
        <v>21333</v>
      </c>
      <c r="V1563" s="50" t="s">
        <v>14798</v>
      </c>
      <c r="W1563" s="50" t="s">
        <v>1105</v>
      </c>
      <c r="X1563" s="50" t="s">
        <v>14740</v>
      </c>
      <c r="Y1563" s="70">
        <v>44326</v>
      </c>
      <c r="Z1563" s="53">
        <v>61500</v>
      </c>
    </row>
    <row r="1564" spans="1:26" s="49" customFormat="1" x14ac:dyDescent="0.25">
      <c r="A1564" s="73">
        <v>600108376</v>
      </c>
      <c r="B1564" s="73">
        <f t="shared" si="72"/>
        <v>600108376</v>
      </c>
      <c r="C1564" s="73" t="s">
        <v>10088</v>
      </c>
      <c r="D1564" s="68">
        <v>1</v>
      </c>
      <c r="E1564" s="48">
        <f t="shared" si="73"/>
        <v>48511226</v>
      </c>
      <c r="F1564" s="57" t="s">
        <v>953</v>
      </c>
      <c r="G1564" s="57" t="s">
        <v>1104</v>
      </c>
      <c r="H1564" s="51">
        <v>0</v>
      </c>
      <c r="I1564" s="51" t="s">
        <v>17320</v>
      </c>
      <c r="J1564" s="69">
        <v>27.49</v>
      </c>
      <c r="K1564" s="69">
        <f t="shared" si="74"/>
        <v>0</v>
      </c>
      <c r="L1564" s="90">
        <v>0</v>
      </c>
      <c r="M1564" s="51"/>
      <c r="N1564" s="62" t="s">
        <v>1489</v>
      </c>
      <c r="O1564" s="52" t="s">
        <v>1490</v>
      </c>
      <c r="P1564" s="52">
        <v>368</v>
      </c>
      <c r="Q1564" s="52">
        <v>5</v>
      </c>
      <c r="R1564" s="52" t="s">
        <v>1105</v>
      </c>
      <c r="S1564" s="49" t="s">
        <v>21333</v>
      </c>
      <c r="V1564" s="50" t="s">
        <v>14798</v>
      </c>
      <c r="W1564" s="50" t="s">
        <v>1105</v>
      </c>
      <c r="X1564" s="50" t="s">
        <v>14740</v>
      </c>
      <c r="Y1564" s="70">
        <v>44326</v>
      </c>
      <c r="Z1564" s="53">
        <v>63400</v>
      </c>
    </row>
    <row r="1565" spans="1:26" s="49" customFormat="1" ht="30" x14ac:dyDescent="0.25">
      <c r="A1565" s="73">
        <v>600108384</v>
      </c>
      <c r="B1565" s="73">
        <f t="shared" si="72"/>
        <v>600108384</v>
      </c>
      <c r="C1565" s="73" t="s">
        <v>10089</v>
      </c>
      <c r="D1565" s="68">
        <v>1</v>
      </c>
      <c r="E1565" s="48">
        <f t="shared" si="73"/>
        <v>48512184</v>
      </c>
      <c r="F1565" s="57" t="s">
        <v>953</v>
      </c>
      <c r="G1565" s="57" t="s">
        <v>1104</v>
      </c>
      <c r="H1565" s="51">
        <v>375</v>
      </c>
      <c r="I1565" s="51" t="s">
        <v>17309</v>
      </c>
      <c r="J1565" s="69">
        <v>27.49</v>
      </c>
      <c r="K1565" s="69">
        <f t="shared" si="74"/>
        <v>10308.75</v>
      </c>
      <c r="L1565" s="90">
        <v>375</v>
      </c>
      <c r="M1565" s="51">
        <v>0</v>
      </c>
      <c r="N1565" s="62" t="s">
        <v>1491</v>
      </c>
      <c r="O1565" s="52" t="s">
        <v>1492</v>
      </c>
      <c r="P1565" s="52">
        <v>1536</v>
      </c>
      <c r="Q1565" s="52">
        <v>10</v>
      </c>
      <c r="R1565" s="52" t="s">
        <v>1105</v>
      </c>
      <c r="S1565" s="49" t="s">
        <v>21333</v>
      </c>
      <c r="V1565" s="50" t="s">
        <v>14798</v>
      </c>
      <c r="W1565" s="50" t="s">
        <v>1105</v>
      </c>
      <c r="X1565" s="50" t="s">
        <v>14740</v>
      </c>
      <c r="Y1565" s="70" t="s">
        <v>17320</v>
      </c>
      <c r="Z1565" s="53">
        <v>61400</v>
      </c>
    </row>
    <row r="1566" spans="1:26" s="49" customFormat="1" ht="30" x14ac:dyDescent="0.25">
      <c r="A1566" s="73">
        <v>600108422</v>
      </c>
      <c r="B1566" s="73">
        <f t="shared" si="72"/>
        <v>600108422</v>
      </c>
      <c r="C1566" s="73" t="s">
        <v>10090</v>
      </c>
      <c r="D1566" s="68">
        <v>1</v>
      </c>
      <c r="E1566" s="48">
        <f t="shared" si="73"/>
        <v>48512664</v>
      </c>
      <c r="F1566" s="57" t="s">
        <v>953</v>
      </c>
      <c r="G1566" s="57" t="s">
        <v>1104</v>
      </c>
      <c r="H1566" s="51">
        <v>525</v>
      </c>
      <c r="I1566" s="51" t="s">
        <v>17309</v>
      </c>
      <c r="J1566" s="69">
        <v>27.49</v>
      </c>
      <c r="K1566" s="69">
        <f t="shared" si="74"/>
        <v>14432.25</v>
      </c>
      <c r="L1566" s="90">
        <v>525</v>
      </c>
      <c r="M1566" s="51">
        <v>0</v>
      </c>
      <c r="N1566" s="62" t="s">
        <v>1493</v>
      </c>
      <c r="O1566" s="52" t="s">
        <v>1126</v>
      </c>
      <c r="P1566" s="52">
        <v>99</v>
      </c>
      <c r="Q1566" s="52">
        <v>21</v>
      </c>
      <c r="R1566" s="52" t="s">
        <v>1105</v>
      </c>
      <c r="S1566" s="49" t="s">
        <v>21333</v>
      </c>
      <c r="V1566" s="50" t="s">
        <v>14798</v>
      </c>
      <c r="W1566" s="50" t="s">
        <v>1105</v>
      </c>
      <c r="X1566" s="50" t="s">
        <v>14740</v>
      </c>
      <c r="Y1566" s="70" t="s">
        <v>17320</v>
      </c>
      <c r="Z1566" s="53">
        <v>60200</v>
      </c>
    </row>
    <row r="1567" spans="1:26" s="49" customFormat="1" ht="30" x14ac:dyDescent="0.25">
      <c r="A1567" s="73">
        <v>600108431</v>
      </c>
      <c r="B1567" s="73">
        <f t="shared" si="72"/>
        <v>600108431</v>
      </c>
      <c r="C1567" s="73" t="s">
        <v>10091</v>
      </c>
      <c r="D1567" s="68">
        <v>1</v>
      </c>
      <c r="E1567" s="48">
        <f t="shared" si="73"/>
        <v>48512711</v>
      </c>
      <c r="F1567" s="57" t="s">
        <v>953</v>
      </c>
      <c r="G1567" s="57" t="s">
        <v>1104</v>
      </c>
      <c r="H1567" s="51">
        <v>900</v>
      </c>
      <c r="I1567" s="51" t="s">
        <v>17309</v>
      </c>
      <c r="J1567" s="69">
        <v>27.49</v>
      </c>
      <c r="K1567" s="69">
        <f t="shared" si="74"/>
        <v>24741</v>
      </c>
      <c r="L1567" s="90">
        <v>900</v>
      </c>
      <c r="M1567" s="51">
        <v>0</v>
      </c>
      <c r="N1567" s="62" t="s">
        <v>1494</v>
      </c>
      <c r="O1567" s="52" t="s">
        <v>1495</v>
      </c>
      <c r="P1567" s="52">
        <v>550</v>
      </c>
      <c r="Q1567" s="52">
        <v>3</v>
      </c>
      <c r="R1567" s="52" t="s">
        <v>1105</v>
      </c>
      <c r="S1567" s="49" t="s">
        <v>21333</v>
      </c>
      <c r="V1567" s="50" t="s">
        <v>14798</v>
      </c>
      <c r="W1567" s="50" t="s">
        <v>1105</v>
      </c>
      <c r="X1567" s="50" t="s">
        <v>14740</v>
      </c>
      <c r="Y1567" s="70" t="s">
        <v>17320</v>
      </c>
      <c r="Z1567" s="53">
        <v>60200</v>
      </c>
    </row>
    <row r="1568" spans="1:26" s="49" customFormat="1" x14ac:dyDescent="0.25">
      <c r="A1568" s="73">
        <v>600108449</v>
      </c>
      <c r="B1568" s="73">
        <f t="shared" si="72"/>
        <v>600108449</v>
      </c>
      <c r="C1568" s="73" t="s">
        <v>10092</v>
      </c>
      <c r="D1568" s="68">
        <v>1</v>
      </c>
      <c r="E1568" s="48">
        <f t="shared" si="73"/>
        <v>49465538</v>
      </c>
      <c r="F1568" s="57" t="s">
        <v>953</v>
      </c>
      <c r="G1568" s="57" t="s">
        <v>1104</v>
      </c>
      <c r="H1568" s="51">
        <v>725</v>
      </c>
      <c r="I1568" s="51" t="s">
        <v>17309</v>
      </c>
      <c r="J1568" s="69">
        <v>27.49</v>
      </c>
      <c r="K1568" s="69">
        <f t="shared" si="74"/>
        <v>19930.25</v>
      </c>
      <c r="L1568" s="90">
        <v>725</v>
      </c>
      <c r="M1568" s="51">
        <v>0</v>
      </c>
      <c r="N1568" s="62" t="s">
        <v>1496</v>
      </c>
      <c r="O1568" s="52" t="s">
        <v>1497</v>
      </c>
      <c r="P1568" s="52">
        <v>576</v>
      </c>
      <c r="Q1568" s="52">
        <v>12</v>
      </c>
      <c r="R1568" s="52" t="s">
        <v>1105</v>
      </c>
      <c r="S1568" s="49" t="s">
        <v>21333</v>
      </c>
      <c r="V1568" s="50" t="s">
        <v>14798</v>
      </c>
      <c r="W1568" s="50" t="s">
        <v>1105</v>
      </c>
      <c r="X1568" s="50" t="s">
        <v>14740</v>
      </c>
      <c r="Y1568" s="70" t="s">
        <v>17320</v>
      </c>
      <c r="Z1568" s="53">
        <v>61400</v>
      </c>
    </row>
    <row r="1569" spans="1:26" s="49" customFormat="1" x14ac:dyDescent="0.25">
      <c r="A1569" s="73">
        <v>600108465</v>
      </c>
      <c r="B1569" s="73">
        <f t="shared" si="72"/>
        <v>600108465</v>
      </c>
      <c r="C1569" s="73" t="s">
        <v>10093</v>
      </c>
      <c r="D1569" s="68">
        <v>1</v>
      </c>
      <c r="E1569" s="48">
        <f t="shared" si="73"/>
        <v>49466208</v>
      </c>
      <c r="F1569" s="57" t="s">
        <v>953</v>
      </c>
      <c r="G1569" s="57" t="s">
        <v>1104</v>
      </c>
      <c r="H1569" s="51">
        <v>0</v>
      </c>
      <c r="I1569" s="51" t="s">
        <v>17320</v>
      </c>
      <c r="J1569" s="69">
        <v>27.49</v>
      </c>
      <c r="K1569" s="69">
        <f t="shared" si="74"/>
        <v>0</v>
      </c>
      <c r="L1569" s="90">
        <v>0</v>
      </c>
      <c r="M1569" s="51"/>
      <c r="N1569" s="62" t="s">
        <v>1498</v>
      </c>
      <c r="O1569" s="52" t="s">
        <v>1499</v>
      </c>
      <c r="P1569" s="52">
        <v>986</v>
      </c>
      <c r="Q1569" s="52" t="s">
        <v>1309</v>
      </c>
      <c r="R1569" s="52" t="s">
        <v>1105</v>
      </c>
      <c r="S1569" s="49" t="s">
        <v>21333</v>
      </c>
      <c r="V1569" s="50" t="s">
        <v>14798</v>
      </c>
      <c r="W1569" s="50" t="s">
        <v>1105</v>
      </c>
      <c r="X1569" s="50" t="s">
        <v>14740</v>
      </c>
      <c r="Y1569" s="70">
        <v>44326</v>
      </c>
      <c r="Z1569" s="53">
        <v>64100</v>
      </c>
    </row>
    <row r="1570" spans="1:26" s="49" customFormat="1" x14ac:dyDescent="0.25">
      <c r="A1570" s="73">
        <v>600108473</v>
      </c>
      <c r="B1570" s="73">
        <f t="shared" si="72"/>
        <v>600108473</v>
      </c>
      <c r="C1570" s="73" t="s">
        <v>10094</v>
      </c>
      <c r="D1570" s="68">
        <v>1</v>
      </c>
      <c r="E1570" s="48">
        <f t="shared" si="73"/>
        <v>49466321</v>
      </c>
      <c r="F1570" s="57" t="s">
        <v>953</v>
      </c>
      <c r="G1570" s="57" t="s">
        <v>1104</v>
      </c>
      <c r="H1570" s="51">
        <v>575</v>
      </c>
      <c r="I1570" s="51" t="s">
        <v>17309</v>
      </c>
      <c r="J1570" s="69">
        <v>27.49</v>
      </c>
      <c r="K1570" s="69">
        <f t="shared" si="74"/>
        <v>15806.75</v>
      </c>
      <c r="L1570" s="90">
        <v>575</v>
      </c>
      <c r="M1570" s="51">
        <v>0</v>
      </c>
      <c r="N1570" s="62" t="s">
        <v>1500</v>
      </c>
      <c r="O1570" s="52" t="s">
        <v>1423</v>
      </c>
      <c r="P1570" s="52">
        <v>697</v>
      </c>
      <c r="Q1570" s="52">
        <v>28</v>
      </c>
      <c r="R1570" s="52" t="s">
        <v>1105</v>
      </c>
      <c r="S1570" s="49" t="s">
        <v>21333</v>
      </c>
      <c r="V1570" s="50" t="s">
        <v>14798</v>
      </c>
      <c r="W1570" s="50" t="s">
        <v>1105</v>
      </c>
      <c r="X1570" s="50" t="s">
        <v>14740</v>
      </c>
      <c r="Y1570" s="70" t="s">
        <v>17320</v>
      </c>
      <c r="Z1570" s="53">
        <v>61800</v>
      </c>
    </row>
    <row r="1571" spans="1:26" s="49" customFormat="1" ht="30" x14ac:dyDescent="0.25">
      <c r="A1571" s="73">
        <v>600108481</v>
      </c>
      <c r="B1571" s="73">
        <f t="shared" si="72"/>
        <v>600108481</v>
      </c>
      <c r="C1571" s="73" t="s">
        <v>10095</v>
      </c>
      <c r="D1571" s="68">
        <v>1</v>
      </c>
      <c r="E1571" s="48">
        <f t="shared" si="73"/>
        <v>60555882</v>
      </c>
      <c r="F1571" s="57" t="s">
        <v>953</v>
      </c>
      <c r="G1571" s="57" t="s">
        <v>1104</v>
      </c>
      <c r="H1571" s="51">
        <v>0</v>
      </c>
      <c r="I1571" s="51" t="s">
        <v>17320</v>
      </c>
      <c r="J1571" s="69">
        <v>27.49</v>
      </c>
      <c r="K1571" s="69">
        <f t="shared" si="74"/>
        <v>0</v>
      </c>
      <c r="L1571" s="90">
        <v>0</v>
      </c>
      <c r="M1571" s="51"/>
      <c r="N1571" s="62" t="s">
        <v>1501</v>
      </c>
      <c r="O1571" s="52" t="s">
        <v>1502</v>
      </c>
      <c r="P1571" s="52">
        <v>718</v>
      </c>
      <c r="Q1571" s="52">
        <v>70</v>
      </c>
      <c r="R1571" s="52" t="s">
        <v>1105</v>
      </c>
      <c r="S1571" s="49" t="s">
        <v>21333</v>
      </c>
      <c r="V1571" s="50" t="s">
        <v>14798</v>
      </c>
      <c r="W1571" s="50" t="s">
        <v>1105</v>
      </c>
      <c r="X1571" s="50" t="s">
        <v>14740</v>
      </c>
      <c r="Y1571" s="70">
        <v>44326</v>
      </c>
      <c r="Z1571" s="53">
        <v>62400</v>
      </c>
    </row>
    <row r="1572" spans="1:26" s="49" customFormat="1" x14ac:dyDescent="0.25">
      <c r="A1572" s="73">
        <v>600108490</v>
      </c>
      <c r="B1572" s="73">
        <f t="shared" si="72"/>
        <v>600108490</v>
      </c>
      <c r="C1572" s="73" t="s">
        <v>10096</v>
      </c>
      <c r="D1572" s="68">
        <v>1</v>
      </c>
      <c r="E1572" s="48">
        <f t="shared" si="73"/>
        <v>62156781</v>
      </c>
      <c r="F1572" s="57" t="s">
        <v>953</v>
      </c>
      <c r="G1572" s="57" t="s">
        <v>1104</v>
      </c>
      <c r="H1572" s="51">
        <v>0</v>
      </c>
      <c r="I1572" s="51" t="s">
        <v>17320</v>
      </c>
      <c r="J1572" s="69">
        <v>27.49</v>
      </c>
      <c r="K1572" s="69">
        <f t="shared" si="74"/>
        <v>0</v>
      </c>
      <c r="L1572" s="90">
        <v>0</v>
      </c>
      <c r="M1572" s="51"/>
      <c r="N1572" s="62" t="s">
        <v>1503</v>
      </c>
      <c r="O1572" s="52" t="s">
        <v>1504</v>
      </c>
      <c r="P1572" s="52">
        <v>371</v>
      </c>
      <c r="Q1572" s="52">
        <v>36</v>
      </c>
      <c r="R1572" s="52" t="s">
        <v>1105</v>
      </c>
      <c r="S1572" s="49" t="s">
        <v>21333</v>
      </c>
      <c r="V1572" s="50" t="s">
        <v>14798</v>
      </c>
      <c r="W1572" s="50" t="s">
        <v>1105</v>
      </c>
      <c r="X1572" s="50" t="s">
        <v>14740</v>
      </c>
      <c r="Y1572" s="70">
        <v>44326</v>
      </c>
      <c r="Z1572" s="53">
        <v>61600</v>
      </c>
    </row>
    <row r="1573" spans="1:26" s="49" customFormat="1" ht="30" x14ac:dyDescent="0.25">
      <c r="A1573" s="73">
        <v>600108503</v>
      </c>
      <c r="B1573" s="73">
        <f t="shared" si="72"/>
        <v>600108503</v>
      </c>
      <c r="C1573" s="73" t="s">
        <v>10097</v>
      </c>
      <c r="D1573" s="68">
        <v>1</v>
      </c>
      <c r="E1573" s="48">
        <f t="shared" si="73"/>
        <v>62157094</v>
      </c>
      <c r="F1573" s="57" t="s">
        <v>953</v>
      </c>
      <c r="G1573" s="57" t="s">
        <v>1104</v>
      </c>
      <c r="H1573" s="51">
        <v>0</v>
      </c>
      <c r="I1573" s="51" t="s">
        <v>17320</v>
      </c>
      <c r="J1573" s="69">
        <v>27.49</v>
      </c>
      <c r="K1573" s="69">
        <f t="shared" si="74"/>
        <v>0</v>
      </c>
      <c r="L1573" s="90">
        <v>0</v>
      </c>
      <c r="M1573" s="51"/>
      <c r="N1573" s="62" t="s">
        <v>1505</v>
      </c>
      <c r="O1573" s="52" t="s">
        <v>1506</v>
      </c>
      <c r="P1573" s="52">
        <v>327</v>
      </c>
      <c r="Q1573" s="52">
        <v>14</v>
      </c>
      <c r="R1573" s="52" t="s">
        <v>1105</v>
      </c>
      <c r="S1573" s="49" t="s">
        <v>21333</v>
      </c>
      <c r="V1573" s="50" t="s">
        <v>14798</v>
      </c>
      <c r="W1573" s="50" t="s">
        <v>1105</v>
      </c>
      <c r="X1573" s="50" t="s">
        <v>14740</v>
      </c>
      <c r="Y1573" s="70">
        <v>44333</v>
      </c>
      <c r="Z1573" s="53">
        <v>60200</v>
      </c>
    </row>
    <row r="1574" spans="1:26" s="49" customFormat="1" x14ac:dyDescent="0.25">
      <c r="A1574" s="73">
        <v>600108511</v>
      </c>
      <c r="B1574" s="73">
        <f t="shared" si="72"/>
        <v>600108511</v>
      </c>
      <c r="C1574" s="73" t="s">
        <v>10098</v>
      </c>
      <c r="D1574" s="68">
        <v>1</v>
      </c>
      <c r="E1574" s="48">
        <f t="shared" si="73"/>
        <v>70994218</v>
      </c>
      <c r="F1574" s="57" t="s">
        <v>953</v>
      </c>
      <c r="G1574" s="57" t="s">
        <v>1104</v>
      </c>
      <c r="H1574" s="51">
        <v>275</v>
      </c>
      <c r="I1574" s="51" t="s">
        <v>17309</v>
      </c>
      <c r="J1574" s="69">
        <v>27.49</v>
      </c>
      <c r="K1574" s="69">
        <f t="shared" si="74"/>
        <v>7559.75</v>
      </c>
      <c r="L1574" s="90">
        <v>275</v>
      </c>
      <c r="M1574" s="51">
        <v>0</v>
      </c>
      <c r="N1574" s="62" t="s">
        <v>1507</v>
      </c>
      <c r="O1574" s="52" t="s">
        <v>1508</v>
      </c>
      <c r="P1574" s="52">
        <v>72</v>
      </c>
      <c r="Q1574" s="52">
        <v>49</v>
      </c>
      <c r="R1574" s="52" t="s">
        <v>1105</v>
      </c>
      <c r="S1574" s="49" t="s">
        <v>21333</v>
      </c>
      <c r="V1574" s="50" t="s">
        <v>14798</v>
      </c>
      <c r="W1574" s="50" t="s">
        <v>1105</v>
      </c>
      <c r="X1574" s="50" t="s">
        <v>14740</v>
      </c>
      <c r="Y1574" s="70" t="s">
        <v>17320</v>
      </c>
      <c r="Z1574" s="53">
        <v>64400</v>
      </c>
    </row>
    <row r="1575" spans="1:26" s="49" customFormat="1" ht="30" x14ac:dyDescent="0.25">
      <c r="A1575" s="73">
        <v>600108520</v>
      </c>
      <c r="B1575" s="73">
        <f t="shared" si="72"/>
        <v>600108520</v>
      </c>
      <c r="C1575" s="73" t="s">
        <v>10099</v>
      </c>
      <c r="D1575" s="68">
        <v>1</v>
      </c>
      <c r="E1575" s="48">
        <f t="shared" si="73"/>
        <v>70829705</v>
      </c>
      <c r="F1575" s="57" t="s">
        <v>953</v>
      </c>
      <c r="G1575" s="57" t="s">
        <v>1104</v>
      </c>
      <c r="H1575" s="51">
        <v>200</v>
      </c>
      <c r="I1575" s="51" t="s">
        <v>17309</v>
      </c>
      <c r="J1575" s="69">
        <v>27.49</v>
      </c>
      <c r="K1575" s="69">
        <f t="shared" si="74"/>
        <v>5498</v>
      </c>
      <c r="L1575" s="90">
        <v>200</v>
      </c>
      <c r="M1575" s="51">
        <v>0</v>
      </c>
      <c r="N1575" s="62" t="s">
        <v>1509</v>
      </c>
      <c r="O1575" s="52" t="s">
        <v>1510</v>
      </c>
      <c r="P1575" s="52">
        <v>1</v>
      </c>
      <c r="Q1575" s="52">
        <v>2</v>
      </c>
      <c r="R1575" s="52" t="s">
        <v>1105</v>
      </c>
      <c r="S1575" s="49" t="s">
        <v>21333</v>
      </c>
      <c r="V1575" s="50" t="s">
        <v>14798</v>
      </c>
      <c r="W1575" s="50" t="s">
        <v>1105</v>
      </c>
      <c r="X1575" s="50" t="s">
        <v>14740</v>
      </c>
      <c r="Y1575" s="70" t="s">
        <v>17320</v>
      </c>
      <c r="Z1575" s="53">
        <v>62100</v>
      </c>
    </row>
    <row r="1576" spans="1:26" s="49" customFormat="1" x14ac:dyDescent="0.25">
      <c r="A1576" s="73">
        <v>600108538</v>
      </c>
      <c r="B1576" s="73">
        <f t="shared" si="72"/>
        <v>600108538</v>
      </c>
      <c r="C1576" s="73" t="s">
        <v>10100</v>
      </c>
      <c r="D1576" s="68">
        <v>1</v>
      </c>
      <c r="E1576" s="48">
        <f t="shared" si="73"/>
        <v>70435839</v>
      </c>
      <c r="F1576" s="57" t="s">
        <v>953</v>
      </c>
      <c r="G1576" s="57" t="s">
        <v>1104</v>
      </c>
      <c r="H1576" s="51">
        <v>450</v>
      </c>
      <c r="I1576" s="51" t="s">
        <v>17309</v>
      </c>
      <c r="J1576" s="69">
        <v>27.49</v>
      </c>
      <c r="K1576" s="69">
        <f t="shared" si="74"/>
        <v>12370.5</v>
      </c>
      <c r="L1576" s="90">
        <v>450</v>
      </c>
      <c r="M1576" s="51">
        <v>0</v>
      </c>
      <c r="N1576" s="62" t="s">
        <v>1511</v>
      </c>
      <c r="O1576" s="52" t="s">
        <v>1512</v>
      </c>
      <c r="P1576" s="52">
        <v>496</v>
      </c>
      <c r="Q1576" s="52">
        <v>28</v>
      </c>
      <c r="R1576" s="52" t="s">
        <v>1105</v>
      </c>
      <c r="S1576" s="49" t="s">
        <v>21333</v>
      </c>
      <c r="V1576" s="50" t="s">
        <v>14798</v>
      </c>
      <c r="W1576" s="50" t="s">
        <v>1105</v>
      </c>
      <c r="X1576" s="50" t="s">
        <v>14740</v>
      </c>
      <c r="Y1576" s="70" t="s">
        <v>17320</v>
      </c>
      <c r="Z1576" s="53">
        <v>61900</v>
      </c>
    </row>
    <row r="1577" spans="1:26" s="49" customFormat="1" x14ac:dyDescent="0.25">
      <c r="A1577" s="73">
        <v>600108546</v>
      </c>
      <c r="B1577" s="73">
        <f t="shared" si="72"/>
        <v>600108546</v>
      </c>
      <c r="C1577" s="73" t="s">
        <v>10101</v>
      </c>
      <c r="D1577" s="68">
        <v>1</v>
      </c>
      <c r="E1577" s="48">
        <f t="shared" si="73"/>
        <v>62156543</v>
      </c>
      <c r="F1577" s="57" t="s">
        <v>953</v>
      </c>
      <c r="G1577" s="57" t="s">
        <v>1104</v>
      </c>
      <c r="H1577" s="51">
        <v>775</v>
      </c>
      <c r="I1577" s="51" t="s">
        <v>17309</v>
      </c>
      <c r="J1577" s="69">
        <v>27.49</v>
      </c>
      <c r="K1577" s="69">
        <f t="shared" si="74"/>
        <v>21304.75</v>
      </c>
      <c r="L1577" s="90">
        <v>775</v>
      </c>
      <c r="M1577" s="51">
        <v>0</v>
      </c>
      <c r="N1577" s="62" t="s">
        <v>1513</v>
      </c>
      <c r="O1577" s="52" t="s">
        <v>1158</v>
      </c>
      <c r="P1577" s="52">
        <v>381</v>
      </c>
      <c r="Q1577" s="52">
        <v>9</v>
      </c>
      <c r="R1577" s="52" t="s">
        <v>1105</v>
      </c>
      <c r="S1577" s="49" t="s">
        <v>21333</v>
      </c>
      <c r="V1577" s="50" t="s">
        <v>14798</v>
      </c>
      <c r="W1577" s="50" t="s">
        <v>1105</v>
      </c>
      <c r="X1577" s="50" t="s">
        <v>14740</v>
      </c>
      <c r="Y1577" s="70" t="s">
        <v>17320</v>
      </c>
      <c r="Z1577" s="53">
        <v>62500</v>
      </c>
    </row>
    <row r="1578" spans="1:26" s="49" customFormat="1" x14ac:dyDescent="0.25">
      <c r="A1578" s="73">
        <v>600108562</v>
      </c>
      <c r="B1578" s="73">
        <f t="shared" si="72"/>
        <v>600108562</v>
      </c>
      <c r="C1578" s="73" t="s">
        <v>10102</v>
      </c>
      <c r="D1578" s="68">
        <v>1</v>
      </c>
      <c r="E1578" s="48">
        <f t="shared" si="73"/>
        <v>70867917</v>
      </c>
      <c r="F1578" s="57" t="s">
        <v>953</v>
      </c>
      <c r="G1578" s="57" t="s">
        <v>1104</v>
      </c>
      <c r="H1578" s="51">
        <v>750</v>
      </c>
      <c r="I1578" s="51" t="s">
        <v>17309</v>
      </c>
      <c r="J1578" s="69">
        <v>27.49</v>
      </c>
      <c r="K1578" s="69">
        <f t="shared" si="74"/>
        <v>20617.5</v>
      </c>
      <c r="L1578" s="90">
        <v>750</v>
      </c>
      <c r="M1578" s="51">
        <v>0</v>
      </c>
      <c r="N1578" s="62" t="s">
        <v>1514</v>
      </c>
      <c r="O1578" s="52" t="s">
        <v>1515</v>
      </c>
      <c r="P1578" s="52">
        <v>23</v>
      </c>
      <c r="Q1578" s="52">
        <v>25</v>
      </c>
      <c r="R1578" s="52" t="s">
        <v>1105</v>
      </c>
      <c r="S1578" s="49" t="s">
        <v>21333</v>
      </c>
      <c r="V1578" s="50" t="s">
        <v>14798</v>
      </c>
      <c r="W1578" s="50" t="s">
        <v>1105</v>
      </c>
      <c r="X1578" s="50" t="s">
        <v>14740</v>
      </c>
      <c r="Y1578" s="70" t="s">
        <v>17320</v>
      </c>
      <c r="Z1578" s="53">
        <v>61700</v>
      </c>
    </row>
    <row r="1579" spans="1:26" s="49" customFormat="1" x14ac:dyDescent="0.25">
      <c r="A1579" s="73">
        <v>600108571</v>
      </c>
      <c r="B1579" s="73">
        <f t="shared" si="72"/>
        <v>600108571</v>
      </c>
      <c r="C1579" s="73" t="s">
        <v>10103</v>
      </c>
      <c r="D1579" s="68">
        <v>1</v>
      </c>
      <c r="E1579" s="48">
        <f t="shared" si="73"/>
        <v>48510661</v>
      </c>
      <c r="F1579" s="57" t="s">
        <v>953</v>
      </c>
      <c r="G1579" s="57" t="s">
        <v>1104</v>
      </c>
      <c r="H1579" s="51">
        <v>0</v>
      </c>
      <c r="I1579" s="51" t="s">
        <v>17320</v>
      </c>
      <c r="J1579" s="69">
        <v>27.49</v>
      </c>
      <c r="K1579" s="69">
        <f t="shared" si="74"/>
        <v>0</v>
      </c>
      <c r="L1579" s="90">
        <v>0</v>
      </c>
      <c r="M1579" s="51"/>
      <c r="N1579" s="62" t="s">
        <v>1516</v>
      </c>
      <c r="O1579" s="52" t="s">
        <v>1261</v>
      </c>
      <c r="P1579" s="52">
        <v>3591</v>
      </c>
      <c r="Q1579" s="52">
        <v>4</v>
      </c>
      <c r="R1579" s="52" t="s">
        <v>1105</v>
      </c>
      <c r="S1579" s="49" t="s">
        <v>21333</v>
      </c>
      <c r="V1579" s="50" t="s">
        <v>14798</v>
      </c>
      <c r="W1579" s="50" t="s">
        <v>1105</v>
      </c>
      <c r="X1579" s="50" t="s">
        <v>14740</v>
      </c>
      <c r="Y1579" s="70">
        <v>44326</v>
      </c>
      <c r="Z1579" s="53">
        <v>63600</v>
      </c>
    </row>
    <row r="1580" spans="1:26" s="49" customFormat="1" x14ac:dyDescent="0.25">
      <c r="A1580" s="73">
        <v>600108589</v>
      </c>
      <c r="B1580" s="73">
        <f t="shared" si="72"/>
        <v>600108589</v>
      </c>
      <c r="C1580" s="73" t="s">
        <v>10104</v>
      </c>
      <c r="D1580" s="68">
        <v>1</v>
      </c>
      <c r="E1580" s="48">
        <f t="shared" si="73"/>
        <v>49466615</v>
      </c>
      <c r="F1580" s="57" t="s">
        <v>953</v>
      </c>
      <c r="G1580" s="57" t="s">
        <v>1104</v>
      </c>
      <c r="H1580" s="51">
        <v>925</v>
      </c>
      <c r="I1580" s="51" t="s">
        <v>17309</v>
      </c>
      <c r="J1580" s="69">
        <v>27.49</v>
      </c>
      <c r="K1580" s="69">
        <f t="shared" si="74"/>
        <v>25428.25</v>
      </c>
      <c r="L1580" s="90">
        <v>925</v>
      </c>
      <c r="M1580" s="51">
        <v>0</v>
      </c>
      <c r="N1580" s="62" t="s">
        <v>1517</v>
      </c>
      <c r="O1580" s="52" t="s">
        <v>1177</v>
      </c>
      <c r="P1580" s="52">
        <v>577</v>
      </c>
      <c r="Q1580" s="52">
        <v>2</v>
      </c>
      <c r="R1580" s="52" t="s">
        <v>1105</v>
      </c>
      <c r="S1580" s="49" t="s">
        <v>21333</v>
      </c>
      <c r="V1580" s="50" t="s">
        <v>14798</v>
      </c>
      <c r="W1580" s="50" t="s">
        <v>1105</v>
      </c>
      <c r="X1580" s="50" t="s">
        <v>14740</v>
      </c>
      <c r="Y1580" s="70" t="s">
        <v>17320</v>
      </c>
      <c r="Z1580" s="53">
        <v>61300</v>
      </c>
    </row>
    <row r="1581" spans="1:26" s="49" customFormat="1" x14ac:dyDescent="0.25">
      <c r="A1581" s="73">
        <v>600108597</v>
      </c>
      <c r="B1581" s="73">
        <f t="shared" si="72"/>
        <v>600108597</v>
      </c>
      <c r="C1581" s="73" t="s">
        <v>10105</v>
      </c>
      <c r="D1581" s="68">
        <v>1</v>
      </c>
      <c r="E1581" s="48">
        <f t="shared" si="73"/>
        <v>62156888</v>
      </c>
      <c r="F1581" s="57" t="s">
        <v>953</v>
      </c>
      <c r="G1581" s="57" t="s">
        <v>1104</v>
      </c>
      <c r="H1581" s="51">
        <v>0</v>
      </c>
      <c r="I1581" s="51" t="s">
        <v>17320</v>
      </c>
      <c r="J1581" s="69">
        <v>27.49</v>
      </c>
      <c r="K1581" s="69">
        <f t="shared" si="74"/>
        <v>0</v>
      </c>
      <c r="L1581" s="90">
        <v>0</v>
      </c>
      <c r="M1581" s="51"/>
      <c r="N1581" s="62" t="s">
        <v>1518</v>
      </c>
      <c r="O1581" s="52" t="s">
        <v>1377</v>
      </c>
      <c r="P1581" s="52">
        <v>81</v>
      </c>
      <c r="Q1581" s="52">
        <v>35</v>
      </c>
      <c r="R1581" s="52" t="s">
        <v>1105</v>
      </c>
      <c r="S1581" s="49" t="s">
        <v>21333</v>
      </c>
      <c r="V1581" s="50" t="s">
        <v>14798</v>
      </c>
      <c r="W1581" s="50" t="s">
        <v>1105</v>
      </c>
      <c r="X1581" s="50" t="s">
        <v>14740</v>
      </c>
      <c r="Y1581" s="70">
        <v>44326</v>
      </c>
      <c r="Z1581" s="53">
        <v>62100</v>
      </c>
    </row>
    <row r="1582" spans="1:26" s="49" customFormat="1" ht="30" x14ac:dyDescent="0.25">
      <c r="A1582" s="73">
        <v>600108601</v>
      </c>
      <c r="B1582" s="73">
        <f t="shared" si="72"/>
        <v>600108601</v>
      </c>
      <c r="C1582" s="73" t="s">
        <v>10106</v>
      </c>
      <c r="D1582" s="68">
        <v>1</v>
      </c>
      <c r="E1582" s="48">
        <f t="shared" si="73"/>
        <v>48513997</v>
      </c>
      <c r="F1582" s="57" t="s">
        <v>953</v>
      </c>
      <c r="G1582" s="57" t="s">
        <v>1104</v>
      </c>
      <c r="H1582" s="51">
        <v>250</v>
      </c>
      <c r="I1582" s="51" t="s">
        <v>17309</v>
      </c>
      <c r="J1582" s="69">
        <v>27.49</v>
      </c>
      <c r="K1582" s="69">
        <f t="shared" si="74"/>
        <v>6872.5</v>
      </c>
      <c r="L1582" s="90">
        <v>250</v>
      </c>
      <c r="M1582" s="51">
        <v>0</v>
      </c>
      <c r="N1582" s="62" t="s">
        <v>1519</v>
      </c>
      <c r="O1582" s="52" t="s">
        <v>1520</v>
      </c>
      <c r="P1582" s="52">
        <v>100</v>
      </c>
      <c r="Q1582" s="52">
        <v>44</v>
      </c>
      <c r="R1582" s="52" t="s">
        <v>1105</v>
      </c>
      <c r="S1582" s="49" t="s">
        <v>21333</v>
      </c>
      <c r="V1582" s="50" t="s">
        <v>14798</v>
      </c>
      <c r="W1582" s="50" t="s">
        <v>1105</v>
      </c>
      <c r="X1582" s="50" t="s">
        <v>14740</v>
      </c>
      <c r="Y1582" s="70" t="s">
        <v>17320</v>
      </c>
      <c r="Z1582" s="53">
        <v>64200</v>
      </c>
    </row>
    <row r="1583" spans="1:26" s="49" customFormat="1" ht="30" x14ac:dyDescent="0.25">
      <c r="A1583" s="73">
        <v>600108619</v>
      </c>
      <c r="B1583" s="73">
        <f t="shared" si="72"/>
        <v>600108619</v>
      </c>
      <c r="C1583" s="73" t="s">
        <v>10107</v>
      </c>
      <c r="D1583" s="68">
        <v>1</v>
      </c>
      <c r="E1583" s="48">
        <f t="shared" si="73"/>
        <v>49465091</v>
      </c>
      <c r="F1583" s="57" t="s">
        <v>953</v>
      </c>
      <c r="G1583" s="57" t="s">
        <v>1104</v>
      </c>
      <c r="H1583" s="51">
        <v>1025</v>
      </c>
      <c r="I1583" s="51" t="s">
        <v>17309</v>
      </c>
      <c r="J1583" s="69">
        <v>27.49</v>
      </c>
      <c r="K1583" s="69">
        <f t="shared" si="74"/>
        <v>28177.25</v>
      </c>
      <c r="L1583" s="90">
        <v>1025</v>
      </c>
      <c r="M1583" s="51">
        <v>0</v>
      </c>
      <c r="N1583" s="62" t="s">
        <v>1521</v>
      </c>
      <c r="O1583" s="52" t="s">
        <v>1522</v>
      </c>
      <c r="P1583" s="52">
        <v>173</v>
      </c>
      <c r="Q1583" s="52">
        <v>29</v>
      </c>
      <c r="R1583" s="52" t="s">
        <v>1105</v>
      </c>
      <c r="S1583" s="49" t="s">
        <v>21333</v>
      </c>
      <c r="V1583" s="50" t="s">
        <v>14798</v>
      </c>
      <c r="W1583" s="50" t="s">
        <v>1105</v>
      </c>
      <c r="X1583" s="50" t="s">
        <v>14740</v>
      </c>
      <c r="Y1583" s="70" t="s">
        <v>17320</v>
      </c>
      <c r="Z1583" s="53">
        <v>61300</v>
      </c>
    </row>
    <row r="1584" spans="1:26" s="49" customFormat="1" x14ac:dyDescent="0.25">
      <c r="A1584" s="73">
        <v>600108635</v>
      </c>
      <c r="B1584" s="73">
        <f t="shared" si="72"/>
        <v>600108635</v>
      </c>
      <c r="C1584" s="73" t="s">
        <v>10108</v>
      </c>
      <c r="D1584" s="68">
        <v>1</v>
      </c>
      <c r="E1584" s="48">
        <f t="shared" si="73"/>
        <v>70944776</v>
      </c>
      <c r="F1584" s="57" t="s">
        <v>953</v>
      </c>
      <c r="G1584" s="57" t="s">
        <v>1104</v>
      </c>
      <c r="H1584" s="51">
        <v>0</v>
      </c>
      <c r="I1584" s="51" t="s">
        <v>17320</v>
      </c>
      <c r="J1584" s="69">
        <v>27.49</v>
      </c>
      <c r="K1584" s="69">
        <f t="shared" si="74"/>
        <v>0</v>
      </c>
      <c r="L1584" s="90">
        <v>0</v>
      </c>
      <c r="M1584" s="51"/>
      <c r="N1584" s="62" t="s">
        <v>1523</v>
      </c>
      <c r="O1584" s="52" t="s">
        <v>1524</v>
      </c>
      <c r="P1584" s="52">
        <v>459</v>
      </c>
      <c r="Q1584" s="52">
        <v>21</v>
      </c>
      <c r="R1584" s="52" t="s">
        <v>1105</v>
      </c>
      <c r="S1584" s="49" t="s">
        <v>21333</v>
      </c>
      <c r="V1584" s="50" t="s">
        <v>14798</v>
      </c>
      <c r="W1584" s="50" t="s">
        <v>1105</v>
      </c>
      <c r="X1584" s="50" t="s">
        <v>14740</v>
      </c>
      <c r="Y1584" s="70">
        <v>44326</v>
      </c>
      <c r="Z1584" s="53">
        <v>62000</v>
      </c>
    </row>
    <row r="1585" spans="1:26" s="49" customFormat="1" x14ac:dyDescent="0.25">
      <c r="A1585" s="73">
        <v>600108937</v>
      </c>
      <c r="B1585" s="73">
        <f t="shared" si="72"/>
        <v>600108937</v>
      </c>
      <c r="C1585" s="73" t="s">
        <v>10109</v>
      </c>
      <c r="D1585" s="68">
        <v>1</v>
      </c>
      <c r="E1585" s="48">
        <f t="shared" si="73"/>
        <v>49466887</v>
      </c>
      <c r="F1585" s="57" t="s">
        <v>953</v>
      </c>
      <c r="G1585" s="57" t="s">
        <v>1104</v>
      </c>
      <c r="H1585" s="51">
        <v>25</v>
      </c>
      <c r="I1585" s="51" t="s">
        <v>17309</v>
      </c>
      <c r="J1585" s="69">
        <v>27.49</v>
      </c>
      <c r="K1585" s="69">
        <f t="shared" si="74"/>
        <v>687.25</v>
      </c>
      <c r="L1585" s="90">
        <v>25</v>
      </c>
      <c r="M1585" s="51">
        <v>0</v>
      </c>
      <c r="N1585" s="62" t="s">
        <v>1525</v>
      </c>
      <c r="O1585" s="52" t="s">
        <v>1479</v>
      </c>
      <c r="P1585" s="52">
        <v>2411</v>
      </c>
      <c r="Q1585" s="52">
        <v>10</v>
      </c>
      <c r="R1585" s="52" t="s">
        <v>1105</v>
      </c>
      <c r="S1585" s="49" t="s">
        <v>21333</v>
      </c>
      <c r="V1585" s="50" t="s">
        <v>14798</v>
      </c>
      <c r="W1585" s="50" t="s">
        <v>1105</v>
      </c>
      <c r="X1585" s="50" t="s">
        <v>14740</v>
      </c>
      <c r="Y1585" s="70" t="s">
        <v>17320</v>
      </c>
      <c r="Z1585" s="53">
        <v>62800</v>
      </c>
    </row>
    <row r="1586" spans="1:26" s="49" customFormat="1" ht="30" x14ac:dyDescent="0.25">
      <c r="A1586" s="73">
        <v>600108953</v>
      </c>
      <c r="B1586" s="73">
        <f t="shared" si="72"/>
        <v>600108953</v>
      </c>
      <c r="C1586" s="73" t="s">
        <v>10110</v>
      </c>
      <c r="D1586" s="68">
        <v>1</v>
      </c>
      <c r="E1586" s="48">
        <f t="shared" si="73"/>
        <v>49466968</v>
      </c>
      <c r="F1586" s="57" t="s">
        <v>953</v>
      </c>
      <c r="G1586" s="57" t="s">
        <v>1104</v>
      </c>
      <c r="H1586" s="51">
        <v>25</v>
      </c>
      <c r="I1586" s="51" t="s">
        <v>17309</v>
      </c>
      <c r="J1586" s="69">
        <v>27.49</v>
      </c>
      <c r="K1586" s="69">
        <f t="shared" si="74"/>
        <v>687.25</v>
      </c>
      <c r="L1586" s="90">
        <v>25</v>
      </c>
      <c r="M1586" s="51">
        <v>0</v>
      </c>
      <c r="N1586" s="62" t="s">
        <v>1526</v>
      </c>
      <c r="O1586" s="52" t="s">
        <v>1156</v>
      </c>
      <c r="P1586" s="52">
        <v>1066</v>
      </c>
      <c r="Q1586" s="52">
        <v>1</v>
      </c>
      <c r="R1586" s="52" t="s">
        <v>1105</v>
      </c>
      <c r="S1586" s="49" t="s">
        <v>21333</v>
      </c>
      <c r="V1586" s="50" t="s">
        <v>14798</v>
      </c>
      <c r="W1586" s="50" t="s">
        <v>1105</v>
      </c>
      <c r="X1586" s="50" t="s">
        <v>14740</v>
      </c>
      <c r="Y1586" s="70" t="s">
        <v>17320</v>
      </c>
      <c r="Z1586" s="53">
        <v>63500</v>
      </c>
    </row>
    <row r="1587" spans="1:26" s="49" customFormat="1" ht="30" x14ac:dyDescent="0.25">
      <c r="A1587" s="73">
        <v>600108961</v>
      </c>
      <c r="B1587" s="73">
        <f t="shared" si="72"/>
        <v>600108961</v>
      </c>
      <c r="C1587" s="73" t="s">
        <v>10111</v>
      </c>
      <c r="D1587" s="68">
        <v>1</v>
      </c>
      <c r="E1587" s="48">
        <f t="shared" si="73"/>
        <v>49466976</v>
      </c>
      <c r="F1587" s="57" t="s">
        <v>953</v>
      </c>
      <c r="G1587" s="57" t="s">
        <v>1104</v>
      </c>
      <c r="H1587" s="51">
        <v>25</v>
      </c>
      <c r="I1587" s="51" t="s">
        <v>17309</v>
      </c>
      <c r="J1587" s="69">
        <v>27.49</v>
      </c>
      <c r="K1587" s="69">
        <f t="shared" si="74"/>
        <v>687.25</v>
      </c>
      <c r="L1587" s="90">
        <v>25</v>
      </c>
      <c r="M1587" s="51">
        <v>0</v>
      </c>
      <c r="N1587" s="62" t="s">
        <v>1527</v>
      </c>
      <c r="O1587" s="52" t="s">
        <v>1391</v>
      </c>
      <c r="P1587" s="52">
        <v>920</v>
      </c>
      <c r="Q1587" s="52">
        <v>77</v>
      </c>
      <c r="R1587" s="52" t="s">
        <v>1105</v>
      </c>
      <c r="S1587" s="49" t="s">
        <v>21333</v>
      </c>
      <c r="V1587" s="50" t="s">
        <v>14798</v>
      </c>
      <c r="W1587" s="50" t="s">
        <v>1105</v>
      </c>
      <c r="X1587" s="50" t="s">
        <v>14740</v>
      </c>
      <c r="Y1587" s="70" t="s">
        <v>17320</v>
      </c>
      <c r="Z1587" s="53">
        <v>63500</v>
      </c>
    </row>
    <row r="1588" spans="1:26" s="49" customFormat="1" ht="30" x14ac:dyDescent="0.25">
      <c r="A1588" s="73">
        <v>600108970</v>
      </c>
      <c r="B1588" s="73">
        <f t="shared" si="72"/>
        <v>600108970</v>
      </c>
      <c r="C1588" s="73" t="s">
        <v>10112</v>
      </c>
      <c r="D1588" s="68">
        <v>1</v>
      </c>
      <c r="E1588" s="48">
        <f t="shared" si="73"/>
        <v>49466984</v>
      </c>
      <c r="F1588" s="57" t="s">
        <v>953</v>
      </c>
      <c r="G1588" s="57" t="s">
        <v>1104</v>
      </c>
      <c r="H1588" s="51">
        <v>0</v>
      </c>
      <c r="I1588" s="51" t="s">
        <v>17309</v>
      </c>
      <c r="J1588" s="69">
        <v>27.49</v>
      </c>
      <c r="K1588" s="69">
        <f t="shared" si="74"/>
        <v>0</v>
      </c>
      <c r="L1588" s="90">
        <v>25</v>
      </c>
      <c r="M1588" s="51">
        <v>25</v>
      </c>
      <c r="N1588" s="62" t="s">
        <v>1528</v>
      </c>
      <c r="O1588" s="52" t="s">
        <v>1181</v>
      </c>
      <c r="P1588" s="52">
        <v>611</v>
      </c>
      <c r="Q1588" s="52">
        <v>32</v>
      </c>
      <c r="R1588" s="52" t="s">
        <v>1105</v>
      </c>
      <c r="S1588" s="49" t="s">
        <v>21333</v>
      </c>
      <c r="V1588" s="50" t="s">
        <v>14798</v>
      </c>
      <c r="W1588" s="50" t="s">
        <v>1105</v>
      </c>
      <c r="X1588" s="50" t="s">
        <v>14740</v>
      </c>
      <c r="Y1588" s="70" t="s">
        <v>17320</v>
      </c>
      <c r="Z1588" s="53">
        <v>63500</v>
      </c>
    </row>
    <row r="1589" spans="1:26" s="49" customFormat="1" x14ac:dyDescent="0.25">
      <c r="A1589" s="73">
        <v>600108988</v>
      </c>
      <c r="B1589" s="73">
        <f t="shared" si="72"/>
        <v>600108988</v>
      </c>
      <c r="C1589" s="73" t="s">
        <v>10113</v>
      </c>
      <c r="D1589" s="68">
        <v>1</v>
      </c>
      <c r="E1589" s="48">
        <f t="shared" si="73"/>
        <v>60555912</v>
      </c>
      <c r="F1589" s="57" t="s">
        <v>953</v>
      </c>
      <c r="G1589" s="57" t="s">
        <v>1104</v>
      </c>
      <c r="H1589" s="51">
        <v>25</v>
      </c>
      <c r="I1589" s="51" t="s">
        <v>17309</v>
      </c>
      <c r="J1589" s="69">
        <v>27.49</v>
      </c>
      <c r="K1589" s="69">
        <f t="shared" si="74"/>
        <v>687.25</v>
      </c>
      <c r="L1589" s="90">
        <v>25</v>
      </c>
      <c r="M1589" s="51">
        <v>0</v>
      </c>
      <c r="N1589" s="62" t="s">
        <v>1529</v>
      </c>
      <c r="O1589" s="52" t="s">
        <v>1300</v>
      </c>
      <c r="P1589" s="52">
        <v>742</v>
      </c>
      <c r="Q1589" s="52">
        <v>16</v>
      </c>
      <c r="R1589" s="52" t="s">
        <v>1105</v>
      </c>
      <c r="S1589" s="49" t="s">
        <v>21333</v>
      </c>
      <c r="V1589" s="50" t="s">
        <v>14798</v>
      </c>
      <c r="W1589" s="50" t="s">
        <v>1105</v>
      </c>
      <c r="X1589" s="50" t="s">
        <v>14740</v>
      </c>
      <c r="Y1589" s="70" t="s">
        <v>17320</v>
      </c>
      <c r="Z1589" s="53">
        <v>63900</v>
      </c>
    </row>
    <row r="1590" spans="1:26" s="49" customFormat="1" ht="30" x14ac:dyDescent="0.25">
      <c r="A1590" s="73">
        <v>600108996</v>
      </c>
      <c r="B1590" s="73">
        <f t="shared" si="72"/>
        <v>600108996</v>
      </c>
      <c r="C1590" s="73" t="s">
        <v>17675</v>
      </c>
      <c r="D1590" s="68">
        <v>1</v>
      </c>
      <c r="E1590" s="48">
        <f t="shared" si="73"/>
        <v>60556005</v>
      </c>
      <c r="F1590" s="57" t="s">
        <v>953</v>
      </c>
      <c r="G1590" s="57" t="s">
        <v>1104</v>
      </c>
      <c r="H1590" s="51">
        <v>25</v>
      </c>
      <c r="I1590" s="51" t="s">
        <v>17309</v>
      </c>
      <c r="J1590" s="69">
        <v>27.49</v>
      </c>
      <c r="K1590" s="69">
        <f t="shared" si="74"/>
        <v>687.25</v>
      </c>
      <c r="L1590" s="90">
        <v>25</v>
      </c>
      <c r="M1590" s="51">
        <v>0</v>
      </c>
      <c r="N1590" s="62" t="s">
        <v>17676</v>
      </c>
      <c r="O1590" s="52" t="s">
        <v>1373</v>
      </c>
      <c r="P1590" s="52">
        <v>1089</v>
      </c>
      <c r="Q1590" s="52">
        <v>2</v>
      </c>
      <c r="R1590" s="52" t="s">
        <v>1105</v>
      </c>
      <c r="S1590" s="49" t="s">
        <v>21333</v>
      </c>
      <c r="V1590" s="50" t="s">
        <v>14798</v>
      </c>
      <c r="W1590" s="50" t="s">
        <v>1105</v>
      </c>
      <c r="X1590" s="50" t="s">
        <v>14740</v>
      </c>
      <c r="Y1590" s="70" t="s">
        <v>17320</v>
      </c>
      <c r="Z1590" s="53">
        <v>62700</v>
      </c>
    </row>
    <row r="1591" spans="1:26" s="49" customFormat="1" x14ac:dyDescent="0.25">
      <c r="A1591" s="73">
        <v>600109003</v>
      </c>
      <c r="B1591" s="73">
        <f t="shared" si="72"/>
        <v>600109003</v>
      </c>
      <c r="C1591" s="73" t="s">
        <v>10114</v>
      </c>
      <c r="D1591" s="68">
        <v>1</v>
      </c>
      <c r="E1591" s="48">
        <f t="shared" si="73"/>
        <v>62156659</v>
      </c>
      <c r="F1591" s="57" t="s">
        <v>953</v>
      </c>
      <c r="G1591" s="57" t="s">
        <v>1104</v>
      </c>
      <c r="H1591" s="51">
        <v>25</v>
      </c>
      <c r="I1591" s="51" t="s">
        <v>17309</v>
      </c>
      <c r="J1591" s="69">
        <v>27.49</v>
      </c>
      <c r="K1591" s="69">
        <f t="shared" si="74"/>
        <v>687.25</v>
      </c>
      <c r="L1591" s="90">
        <v>25</v>
      </c>
      <c r="M1591" s="51">
        <v>0</v>
      </c>
      <c r="N1591" s="62" t="s">
        <v>1530</v>
      </c>
      <c r="O1591" s="52" t="s">
        <v>1531</v>
      </c>
      <c r="P1591" s="52">
        <v>2571</v>
      </c>
      <c r="Q1591" s="52">
        <v>7</v>
      </c>
      <c r="R1591" s="52" t="s">
        <v>1105</v>
      </c>
      <c r="S1591" s="49" t="s">
        <v>21333</v>
      </c>
      <c r="V1591" s="50" t="s">
        <v>14798</v>
      </c>
      <c r="W1591" s="50" t="s">
        <v>1105</v>
      </c>
      <c r="X1591" s="50" t="s">
        <v>14740</v>
      </c>
      <c r="Y1591" s="70" t="s">
        <v>17320</v>
      </c>
      <c r="Z1591" s="53">
        <v>61600</v>
      </c>
    </row>
    <row r="1592" spans="1:26" s="49" customFormat="1" x14ac:dyDescent="0.25">
      <c r="A1592" s="73">
        <v>600109020</v>
      </c>
      <c r="B1592" s="73">
        <f t="shared" si="72"/>
        <v>600109020</v>
      </c>
      <c r="C1592" s="73" t="s">
        <v>10115</v>
      </c>
      <c r="D1592" s="68">
        <v>1</v>
      </c>
      <c r="E1592" s="48">
        <f t="shared" si="73"/>
        <v>62157558</v>
      </c>
      <c r="F1592" s="57" t="s">
        <v>953</v>
      </c>
      <c r="G1592" s="57" t="s">
        <v>1104</v>
      </c>
      <c r="H1592" s="51">
        <v>25</v>
      </c>
      <c r="I1592" s="51" t="s">
        <v>17309</v>
      </c>
      <c r="J1592" s="69">
        <v>27.49</v>
      </c>
      <c r="K1592" s="69">
        <f t="shared" si="74"/>
        <v>687.25</v>
      </c>
      <c r="L1592" s="90">
        <v>25</v>
      </c>
      <c r="M1592" s="51">
        <v>0</v>
      </c>
      <c r="N1592" s="62" t="s">
        <v>1532</v>
      </c>
      <c r="O1592" s="52" t="s">
        <v>1284</v>
      </c>
      <c r="P1592" s="52">
        <v>513</v>
      </c>
      <c r="Q1592" s="52">
        <v>1</v>
      </c>
      <c r="R1592" s="52" t="s">
        <v>1105</v>
      </c>
      <c r="S1592" s="49" t="s">
        <v>21333</v>
      </c>
      <c r="V1592" s="50" t="s">
        <v>14798</v>
      </c>
      <c r="W1592" s="50" t="s">
        <v>1105</v>
      </c>
      <c r="X1592" s="50" t="s">
        <v>14740</v>
      </c>
      <c r="Y1592" s="70" t="s">
        <v>17320</v>
      </c>
      <c r="Z1592" s="53">
        <v>60300</v>
      </c>
    </row>
    <row r="1593" spans="1:26" s="49" customFormat="1" ht="30" x14ac:dyDescent="0.25">
      <c r="A1593" s="73">
        <v>600109259</v>
      </c>
      <c r="B1593" s="73">
        <f t="shared" si="72"/>
        <v>600109259</v>
      </c>
      <c r="C1593" s="73" t="s">
        <v>17677</v>
      </c>
      <c r="D1593" s="68">
        <v>1</v>
      </c>
      <c r="E1593" s="48">
        <f t="shared" si="73"/>
        <v>60555840</v>
      </c>
      <c r="F1593" s="57" t="s">
        <v>953</v>
      </c>
      <c r="G1593" s="57" t="s">
        <v>1104</v>
      </c>
      <c r="H1593" s="51">
        <v>25</v>
      </c>
      <c r="I1593" s="51" t="s">
        <v>17309</v>
      </c>
      <c r="J1593" s="69">
        <v>27.49</v>
      </c>
      <c r="K1593" s="69">
        <f t="shared" si="74"/>
        <v>687.25</v>
      </c>
      <c r="L1593" s="90">
        <v>25</v>
      </c>
      <c r="M1593" s="51">
        <v>0</v>
      </c>
      <c r="N1593" s="62" t="s">
        <v>17678</v>
      </c>
      <c r="O1593" s="52" t="s">
        <v>1436</v>
      </c>
      <c r="P1593" s="52">
        <v>8</v>
      </c>
      <c r="Q1593" s="52">
        <v>8</v>
      </c>
      <c r="R1593" s="52" t="s">
        <v>1105</v>
      </c>
      <c r="S1593" s="49" t="s">
        <v>21333</v>
      </c>
      <c r="V1593" s="50" t="s">
        <v>14798</v>
      </c>
      <c r="W1593" s="50" t="s">
        <v>1105</v>
      </c>
      <c r="X1593" s="50" t="s">
        <v>14740</v>
      </c>
      <c r="Y1593" s="70" t="s">
        <v>17320</v>
      </c>
      <c r="Z1593" s="53">
        <v>63900</v>
      </c>
    </row>
    <row r="1594" spans="1:26" s="49" customFormat="1" ht="30" x14ac:dyDescent="0.25">
      <c r="A1594" s="73">
        <v>600171019</v>
      </c>
      <c r="B1594" s="73">
        <f t="shared" si="72"/>
        <v>600171019</v>
      </c>
      <c r="C1594" s="73" t="s">
        <v>9930</v>
      </c>
      <c r="D1594" s="68">
        <v>1</v>
      </c>
      <c r="E1594" s="48">
        <f t="shared" si="73"/>
        <v>226475</v>
      </c>
      <c r="F1594" s="57" t="s">
        <v>953</v>
      </c>
      <c r="G1594" s="57" t="s">
        <v>1104</v>
      </c>
      <c r="H1594" s="51">
        <v>2625</v>
      </c>
      <c r="I1594" s="51" t="s">
        <v>17309</v>
      </c>
      <c r="J1594" s="69">
        <v>27.49</v>
      </c>
      <c r="K1594" s="69">
        <f t="shared" si="74"/>
        <v>72161.25</v>
      </c>
      <c r="L1594" s="90">
        <v>2625</v>
      </c>
      <c r="M1594" s="51">
        <v>0</v>
      </c>
      <c r="N1594" s="62" t="s">
        <v>1211</v>
      </c>
      <c r="O1594" s="52" t="s">
        <v>1212</v>
      </c>
      <c r="P1594" s="52">
        <v>1140</v>
      </c>
      <c r="Q1594" s="52">
        <v>61</v>
      </c>
      <c r="R1594" s="52" t="s">
        <v>1105</v>
      </c>
      <c r="S1594" s="49" t="s">
        <v>21333</v>
      </c>
      <c r="V1594" s="50" t="s">
        <v>14788</v>
      </c>
      <c r="W1594" s="50" t="s">
        <v>1105</v>
      </c>
      <c r="X1594" s="50" t="s">
        <v>14738</v>
      </c>
      <c r="Y1594" s="70" t="s">
        <v>17320</v>
      </c>
      <c r="Z1594" s="53">
        <v>62700</v>
      </c>
    </row>
    <row r="1595" spans="1:26" s="49" customFormat="1" ht="30" x14ac:dyDescent="0.25">
      <c r="A1595" s="73">
        <v>600171027</v>
      </c>
      <c r="B1595" s="73">
        <f t="shared" si="72"/>
        <v>600171027</v>
      </c>
      <c r="C1595" s="73" t="s">
        <v>9931</v>
      </c>
      <c r="D1595" s="68">
        <v>1</v>
      </c>
      <c r="E1595" s="48">
        <f t="shared" si="73"/>
        <v>15530213</v>
      </c>
      <c r="F1595" s="57" t="s">
        <v>953</v>
      </c>
      <c r="G1595" s="57" t="s">
        <v>1104</v>
      </c>
      <c r="H1595" s="51">
        <v>2375</v>
      </c>
      <c r="I1595" s="51" t="s">
        <v>17309</v>
      </c>
      <c r="J1595" s="69">
        <v>27.49</v>
      </c>
      <c r="K1595" s="69">
        <f t="shared" si="74"/>
        <v>65288.749999999993</v>
      </c>
      <c r="L1595" s="90">
        <v>2375</v>
      </c>
      <c r="M1595" s="51">
        <v>0</v>
      </c>
      <c r="N1595" s="62" t="s">
        <v>1213</v>
      </c>
      <c r="O1595" s="52" t="s">
        <v>1214</v>
      </c>
      <c r="P1595" s="52">
        <v>2832</v>
      </c>
      <c r="Q1595" s="52">
        <v>97</v>
      </c>
      <c r="R1595" s="52" t="s">
        <v>1105</v>
      </c>
      <c r="S1595" s="49" t="s">
        <v>21333</v>
      </c>
      <c r="V1595" s="50" t="s">
        <v>14788</v>
      </c>
      <c r="W1595" s="50" t="s">
        <v>1105</v>
      </c>
      <c r="X1595" s="50" t="s">
        <v>14738</v>
      </c>
      <c r="Y1595" s="70" t="s">
        <v>17320</v>
      </c>
      <c r="Z1595" s="53">
        <v>61200</v>
      </c>
    </row>
    <row r="1596" spans="1:26" s="49" customFormat="1" x14ac:dyDescent="0.25">
      <c r="A1596" s="73">
        <v>600171531</v>
      </c>
      <c r="B1596" s="73">
        <f t="shared" si="72"/>
        <v>600171531</v>
      </c>
      <c r="C1596" s="73" t="s">
        <v>17679</v>
      </c>
      <c r="D1596" s="68">
        <v>1</v>
      </c>
      <c r="E1596" s="48">
        <f t="shared" si="73"/>
        <v>567191</v>
      </c>
      <c r="F1596" s="57" t="s">
        <v>953</v>
      </c>
      <c r="G1596" s="57" t="s">
        <v>1104</v>
      </c>
      <c r="H1596" s="51">
        <v>500</v>
      </c>
      <c r="I1596" s="51" t="s">
        <v>17309</v>
      </c>
      <c r="J1596" s="69">
        <v>27.49</v>
      </c>
      <c r="K1596" s="69">
        <f t="shared" si="74"/>
        <v>13745</v>
      </c>
      <c r="L1596" s="90">
        <v>500</v>
      </c>
      <c r="M1596" s="51">
        <v>0</v>
      </c>
      <c r="N1596" s="62" t="s">
        <v>17680</v>
      </c>
      <c r="O1596" s="52" t="s">
        <v>103</v>
      </c>
      <c r="P1596" s="52">
        <v>1694</v>
      </c>
      <c r="Q1596" s="52">
        <v>11</v>
      </c>
      <c r="R1596" s="52" t="s">
        <v>1105</v>
      </c>
      <c r="S1596" s="49" t="s">
        <v>21333</v>
      </c>
      <c r="V1596" s="50" t="s">
        <v>14788</v>
      </c>
      <c r="W1596" s="50" t="s">
        <v>1105</v>
      </c>
      <c r="X1596" s="50" t="s">
        <v>14738</v>
      </c>
      <c r="Y1596" s="70" t="s">
        <v>17320</v>
      </c>
      <c r="Z1596" s="53">
        <v>61200</v>
      </c>
    </row>
    <row r="1597" spans="1:26" s="49" customFormat="1" ht="30" x14ac:dyDescent="0.25">
      <c r="A1597" s="73">
        <v>600171850</v>
      </c>
      <c r="B1597" s="73">
        <f t="shared" si="72"/>
        <v>600171850</v>
      </c>
      <c r="C1597" s="73" t="s">
        <v>9932</v>
      </c>
      <c r="D1597" s="68">
        <v>1</v>
      </c>
      <c r="E1597" s="48">
        <f t="shared" si="73"/>
        <v>219321</v>
      </c>
      <c r="F1597" s="57" t="s">
        <v>953</v>
      </c>
      <c r="G1597" s="57" t="s">
        <v>1104</v>
      </c>
      <c r="H1597" s="51">
        <v>1850</v>
      </c>
      <c r="I1597" s="51" t="s">
        <v>17309</v>
      </c>
      <c r="J1597" s="69">
        <v>27.49</v>
      </c>
      <c r="K1597" s="69">
        <f t="shared" si="74"/>
        <v>50856.5</v>
      </c>
      <c r="L1597" s="90">
        <v>1850</v>
      </c>
      <c r="M1597" s="51">
        <v>0</v>
      </c>
      <c r="N1597" s="62" t="s">
        <v>1215</v>
      </c>
      <c r="O1597" s="52" t="s">
        <v>103</v>
      </c>
      <c r="P1597" s="52">
        <v>106</v>
      </c>
      <c r="Q1597" s="52">
        <v>15</v>
      </c>
      <c r="R1597" s="52" t="s">
        <v>1105</v>
      </c>
      <c r="S1597" s="49" t="s">
        <v>21333</v>
      </c>
      <c r="V1597" s="50" t="s">
        <v>14788</v>
      </c>
      <c r="W1597" s="50" t="s">
        <v>1105</v>
      </c>
      <c r="X1597" s="50" t="s">
        <v>14738</v>
      </c>
      <c r="Y1597" s="70" t="s">
        <v>17320</v>
      </c>
      <c r="Z1597" s="53">
        <v>61200</v>
      </c>
    </row>
    <row r="1598" spans="1:26" s="49" customFormat="1" x14ac:dyDescent="0.25">
      <c r="A1598" s="73">
        <v>650019687</v>
      </c>
      <c r="B1598" s="73">
        <f t="shared" si="72"/>
        <v>650019687</v>
      </c>
      <c r="C1598" s="73" t="s">
        <v>17681</v>
      </c>
      <c r="D1598" s="68">
        <v>1</v>
      </c>
      <c r="E1598" s="48">
        <f t="shared" si="73"/>
        <v>26307740</v>
      </c>
      <c r="F1598" s="57" t="s">
        <v>953</v>
      </c>
      <c r="G1598" s="57" t="s">
        <v>1104</v>
      </c>
      <c r="H1598" s="51">
        <v>25</v>
      </c>
      <c r="I1598" s="51" t="s">
        <v>17309</v>
      </c>
      <c r="J1598" s="69">
        <v>27.49</v>
      </c>
      <c r="K1598" s="69">
        <f t="shared" si="74"/>
        <v>687.25</v>
      </c>
      <c r="L1598" s="90">
        <v>25</v>
      </c>
      <c r="M1598" s="51">
        <v>0</v>
      </c>
      <c r="N1598" s="62" t="s">
        <v>17682</v>
      </c>
      <c r="O1598" s="52" t="s">
        <v>1216</v>
      </c>
      <c r="P1598" s="52">
        <v>438</v>
      </c>
      <c r="Q1598" s="52">
        <v>9</v>
      </c>
      <c r="R1598" s="52" t="s">
        <v>1105</v>
      </c>
      <c r="S1598" s="49" t="s">
        <v>21334</v>
      </c>
      <c r="V1598" s="50" t="s">
        <v>14788</v>
      </c>
      <c r="W1598" s="50" t="s">
        <v>1105</v>
      </c>
      <c r="X1598" s="50" t="s">
        <v>14742</v>
      </c>
      <c r="Y1598" s="70" t="s">
        <v>17320</v>
      </c>
      <c r="Z1598" s="53">
        <v>63400</v>
      </c>
    </row>
    <row r="1599" spans="1:26" s="49" customFormat="1" x14ac:dyDescent="0.25">
      <c r="A1599" s="73">
        <v>610300679</v>
      </c>
      <c r="B1599" s="73">
        <f t="shared" si="72"/>
        <v>610300679</v>
      </c>
      <c r="C1599" s="73" t="s">
        <v>17683</v>
      </c>
      <c r="D1599" s="68">
        <v>1</v>
      </c>
      <c r="E1599" s="48">
        <f t="shared" si="73"/>
        <v>401293</v>
      </c>
      <c r="F1599" s="57" t="s">
        <v>953</v>
      </c>
      <c r="G1599" s="57" t="s">
        <v>1104</v>
      </c>
      <c r="H1599" s="51">
        <v>25</v>
      </c>
      <c r="I1599" s="51" t="s">
        <v>17309</v>
      </c>
      <c r="J1599" s="69">
        <v>27.49</v>
      </c>
      <c r="K1599" s="69">
        <f t="shared" si="74"/>
        <v>687.25</v>
      </c>
      <c r="L1599" s="90">
        <v>25</v>
      </c>
      <c r="M1599" s="51">
        <v>0</v>
      </c>
      <c r="N1599" s="62" t="s">
        <v>17684</v>
      </c>
      <c r="O1599" s="52" t="s">
        <v>1107</v>
      </c>
      <c r="P1599" s="52">
        <v>119</v>
      </c>
      <c r="Q1599" s="52">
        <v>13</v>
      </c>
      <c r="R1599" s="52" t="s">
        <v>1105</v>
      </c>
      <c r="S1599" s="49" t="s">
        <v>21333</v>
      </c>
      <c r="V1599" s="50" t="s">
        <v>14788</v>
      </c>
      <c r="W1599" s="50" t="s">
        <v>1105</v>
      </c>
      <c r="X1599" s="50" t="s">
        <v>14738</v>
      </c>
      <c r="Y1599" s="70" t="s">
        <v>17320</v>
      </c>
      <c r="Z1599" s="53">
        <v>63900</v>
      </c>
    </row>
    <row r="1600" spans="1:26" s="49" customFormat="1" ht="30" x14ac:dyDescent="0.25">
      <c r="A1600" s="73">
        <v>610300733</v>
      </c>
      <c r="B1600" s="73">
        <f t="shared" si="72"/>
        <v>610300733</v>
      </c>
      <c r="C1600" s="73" t="s">
        <v>9933</v>
      </c>
      <c r="D1600" s="68">
        <v>1</v>
      </c>
      <c r="E1600" s="48">
        <f t="shared" si="73"/>
        <v>60555998</v>
      </c>
      <c r="F1600" s="57" t="s">
        <v>953</v>
      </c>
      <c r="G1600" s="57" t="s">
        <v>1104</v>
      </c>
      <c r="H1600" s="51">
        <v>275</v>
      </c>
      <c r="I1600" s="51" t="s">
        <v>17309</v>
      </c>
      <c r="J1600" s="69">
        <v>27.49</v>
      </c>
      <c r="K1600" s="69">
        <f t="shared" si="74"/>
        <v>7559.75</v>
      </c>
      <c r="L1600" s="90">
        <v>275</v>
      </c>
      <c r="M1600" s="51">
        <v>0</v>
      </c>
      <c r="N1600" s="62" t="s">
        <v>1217</v>
      </c>
      <c r="O1600" s="52" t="s">
        <v>1218</v>
      </c>
      <c r="P1600" s="52">
        <v>114</v>
      </c>
      <c r="Q1600" s="52">
        <v>1</v>
      </c>
      <c r="R1600" s="52" t="s">
        <v>1105</v>
      </c>
      <c r="S1600" s="49" t="s">
        <v>21333</v>
      </c>
      <c r="V1600" s="50" t="s">
        <v>14788</v>
      </c>
      <c r="W1600" s="50" t="s">
        <v>1105</v>
      </c>
      <c r="X1600" s="50" t="s">
        <v>14738</v>
      </c>
      <c r="Y1600" s="70" t="s">
        <v>17320</v>
      </c>
      <c r="Z1600" s="53">
        <v>63800</v>
      </c>
    </row>
    <row r="1601" spans="1:26" s="49" customFormat="1" x14ac:dyDescent="0.25">
      <c r="A1601" s="73">
        <v>618201254</v>
      </c>
      <c r="B1601" s="73">
        <f t="shared" si="72"/>
        <v>618201254</v>
      </c>
      <c r="C1601" s="73" t="s">
        <v>10116</v>
      </c>
      <c r="D1601" s="68">
        <v>1</v>
      </c>
      <c r="E1601" s="48">
        <f t="shared" si="73"/>
        <v>70919682</v>
      </c>
      <c r="F1601" s="57" t="s">
        <v>953</v>
      </c>
      <c r="G1601" s="57" t="s">
        <v>1104</v>
      </c>
      <c r="H1601" s="51">
        <v>600</v>
      </c>
      <c r="I1601" s="51" t="s">
        <v>17309</v>
      </c>
      <c r="J1601" s="69">
        <v>27.49</v>
      </c>
      <c r="K1601" s="69">
        <f t="shared" si="74"/>
        <v>16494</v>
      </c>
      <c r="L1601" s="90">
        <v>600</v>
      </c>
      <c r="M1601" s="51">
        <v>0</v>
      </c>
      <c r="N1601" s="62" t="s">
        <v>1533</v>
      </c>
      <c r="O1601" s="52" t="s">
        <v>1534</v>
      </c>
      <c r="P1601" s="52">
        <v>4339</v>
      </c>
      <c r="Q1601" s="52">
        <v>10</v>
      </c>
      <c r="R1601" s="52" t="s">
        <v>1105</v>
      </c>
      <c r="S1601" s="49" t="s">
        <v>21333</v>
      </c>
      <c r="V1601" s="50" t="s">
        <v>14798</v>
      </c>
      <c r="W1601" s="50" t="s">
        <v>1105</v>
      </c>
      <c r="X1601" s="50" t="s">
        <v>14740</v>
      </c>
      <c r="Y1601" s="70" t="s">
        <v>17320</v>
      </c>
      <c r="Z1601" s="53">
        <v>62800</v>
      </c>
    </row>
    <row r="1602" spans="1:26" s="49" customFormat="1" x14ac:dyDescent="0.25">
      <c r="A1602" s="73">
        <v>651040809</v>
      </c>
      <c r="B1602" s="73">
        <f t="shared" si="72"/>
        <v>651040809</v>
      </c>
      <c r="C1602" s="73" t="s">
        <v>9934</v>
      </c>
      <c r="D1602" s="68">
        <v>1</v>
      </c>
      <c r="E1602" s="48">
        <f t="shared" si="73"/>
        <v>71340955</v>
      </c>
      <c r="F1602" s="57" t="s">
        <v>953</v>
      </c>
      <c r="G1602" s="57" t="s">
        <v>1104</v>
      </c>
      <c r="H1602" s="51">
        <v>150</v>
      </c>
      <c r="I1602" s="51" t="s">
        <v>17309</v>
      </c>
      <c r="J1602" s="69">
        <v>27.49</v>
      </c>
      <c r="K1602" s="69">
        <f t="shared" si="74"/>
        <v>4123.5</v>
      </c>
      <c r="L1602" s="90">
        <v>150</v>
      </c>
      <c r="M1602" s="51">
        <v>0</v>
      </c>
      <c r="N1602" s="62" t="s">
        <v>1219</v>
      </c>
      <c r="O1602" s="52" t="s">
        <v>1220</v>
      </c>
      <c r="P1602" s="52">
        <v>357</v>
      </c>
      <c r="Q1602" s="52">
        <v>14</v>
      </c>
      <c r="R1602" s="52" t="s">
        <v>1105</v>
      </c>
      <c r="S1602" s="49" t="s">
        <v>21334</v>
      </c>
      <c r="V1602" s="50" t="s">
        <v>14788</v>
      </c>
      <c r="W1602" s="50" t="s">
        <v>1105</v>
      </c>
      <c r="X1602" s="50" t="s">
        <v>14742</v>
      </c>
      <c r="Y1602" s="70" t="s">
        <v>17320</v>
      </c>
      <c r="Z1602" s="53">
        <v>63800</v>
      </c>
    </row>
    <row r="1603" spans="1:26" s="49" customFormat="1" x14ac:dyDescent="0.25">
      <c r="A1603" s="73">
        <v>671000012</v>
      </c>
      <c r="B1603" s="73">
        <f t="shared" si="72"/>
        <v>671000012</v>
      </c>
      <c r="C1603" s="73" t="s">
        <v>10117</v>
      </c>
      <c r="D1603" s="68">
        <v>1</v>
      </c>
      <c r="E1603" s="48">
        <f t="shared" si="73"/>
        <v>70887641</v>
      </c>
      <c r="F1603" s="57" t="s">
        <v>953</v>
      </c>
      <c r="G1603" s="57" t="s">
        <v>1104</v>
      </c>
      <c r="H1603" s="51">
        <v>25</v>
      </c>
      <c r="I1603" s="51" t="s">
        <v>17309</v>
      </c>
      <c r="J1603" s="69">
        <v>27.49</v>
      </c>
      <c r="K1603" s="69">
        <f t="shared" si="74"/>
        <v>687.25</v>
      </c>
      <c r="L1603" s="90">
        <v>25</v>
      </c>
      <c r="M1603" s="51">
        <v>0</v>
      </c>
      <c r="N1603" s="62" t="s">
        <v>1535</v>
      </c>
      <c r="O1603" s="52" t="s">
        <v>1430</v>
      </c>
      <c r="P1603" s="52">
        <v>1960</v>
      </c>
      <c r="Q1603" s="52">
        <v>1</v>
      </c>
      <c r="R1603" s="52" t="s">
        <v>1105</v>
      </c>
      <c r="S1603" s="49" t="s">
        <v>21333</v>
      </c>
      <c r="V1603" s="50" t="s">
        <v>14798</v>
      </c>
      <c r="W1603" s="50" t="s">
        <v>1105</v>
      </c>
      <c r="X1603" s="50" t="s">
        <v>14740</v>
      </c>
      <c r="Y1603" s="70" t="s">
        <v>17320</v>
      </c>
      <c r="Z1603" s="53">
        <v>61600</v>
      </c>
    </row>
    <row r="1604" spans="1:26" s="49" customFormat="1" ht="30" x14ac:dyDescent="0.25">
      <c r="A1604" s="73">
        <v>671100769</v>
      </c>
      <c r="B1604" s="73">
        <f t="shared" ref="B1604:B1667" si="75">A1604/1</f>
        <v>671100769</v>
      </c>
      <c r="C1604" s="73" t="s">
        <v>9935</v>
      </c>
      <c r="D1604" s="68">
        <v>1</v>
      </c>
      <c r="E1604" s="48">
        <f t="shared" ref="E1604:E1667" si="76">C1604/1</f>
        <v>26916061</v>
      </c>
      <c r="F1604" s="57" t="s">
        <v>953</v>
      </c>
      <c r="G1604" s="57" t="s">
        <v>1104</v>
      </c>
      <c r="H1604" s="51">
        <v>150</v>
      </c>
      <c r="I1604" s="51" t="s">
        <v>17309</v>
      </c>
      <c r="J1604" s="69">
        <v>27.49</v>
      </c>
      <c r="K1604" s="69">
        <f t="shared" ref="K1604:K1667" si="77">H1604*J1604</f>
        <v>4123.5</v>
      </c>
      <c r="L1604" s="90">
        <v>150</v>
      </c>
      <c r="M1604" s="51">
        <v>0</v>
      </c>
      <c r="N1604" s="62" t="s">
        <v>1221</v>
      </c>
      <c r="O1604" s="52" t="s">
        <v>1222</v>
      </c>
      <c r="P1604" s="52">
        <v>2890</v>
      </c>
      <c r="Q1604" s="52">
        <v>8</v>
      </c>
      <c r="R1604" s="52" t="s">
        <v>1105</v>
      </c>
      <c r="S1604" s="49" t="s">
        <v>21334</v>
      </c>
      <c r="V1604" s="50" t="s">
        <v>14788</v>
      </c>
      <c r="W1604" s="50" t="s">
        <v>1105</v>
      </c>
      <c r="X1604" s="50" t="s">
        <v>14742</v>
      </c>
      <c r="Y1604" s="70" t="s">
        <v>17320</v>
      </c>
      <c r="Z1604" s="53">
        <v>61600</v>
      </c>
    </row>
    <row r="1605" spans="1:26" s="49" customFormat="1" ht="30" x14ac:dyDescent="0.25">
      <c r="A1605" s="73">
        <v>671102877</v>
      </c>
      <c r="B1605" s="73">
        <f t="shared" si="75"/>
        <v>671102877</v>
      </c>
      <c r="C1605" s="73" t="s">
        <v>10118</v>
      </c>
      <c r="D1605" s="68">
        <v>1</v>
      </c>
      <c r="E1605" s="48">
        <f t="shared" si="76"/>
        <v>75077434</v>
      </c>
      <c r="F1605" s="57" t="s">
        <v>953</v>
      </c>
      <c r="G1605" s="57" t="s">
        <v>1104</v>
      </c>
      <c r="H1605" s="51">
        <v>0</v>
      </c>
      <c r="I1605" s="51" t="s">
        <v>17309</v>
      </c>
      <c r="J1605" s="69">
        <v>27.49</v>
      </c>
      <c r="K1605" s="69">
        <f t="shared" si="77"/>
        <v>0</v>
      </c>
      <c r="L1605" s="90">
        <v>25</v>
      </c>
      <c r="M1605" s="51">
        <v>25</v>
      </c>
      <c r="N1605" s="62" t="s">
        <v>1536</v>
      </c>
      <c r="O1605" s="52" t="s">
        <v>1537</v>
      </c>
      <c r="P1605" s="52">
        <v>1249</v>
      </c>
      <c r="Q1605" s="52">
        <v>23</v>
      </c>
      <c r="R1605" s="52" t="s">
        <v>1105</v>
      </c>
      <c r="S1605" s="49" t="s">
        <v>21333</v>
      </c>
      <c r="V1605" s="50" t="s">
        <v>14798</v>
      </c>
      <c r="W1605" s="50" t="s">
        <v>1105</v>
      </c>
      <c r="X1605" s="50" t="s">
        <v>14740</v>
      </c>
      <c r="Y1605" s="70" t="s">
        <v>17320</v>
      </c>
      <c r="Z1605" s="53">
        <v>63500</v>
      </c>
    </row>
    <row r="1606" spans="1:26" s="49" customFormat="1" x14ac:dyDescent="0.25">
      <c r="A1606" s="73">
        <v>691000697</v>
      </c>
      <c r="B1606" s="73">
        <f t="shared" si="75"/>
        <v>691000697</v>
      </c>
      <c r="C1606" s="73" t="s">
        <v>9936</v>
      </c>
      <c r="D1606" s="68">
        <v>1</v>
      </c>
      <c r="E1606" s="48">
        <f t="shared" si="76"/>
        <v>28293240</v>
      </c>
      <c r="F1606" s="57" t="s">
        <v>953</v>
      </c>
      <c r="G1606" s="57" t="s">
        <v>1104</v>
      </c>
      <c r="H1606" s="51">
        <v>100</v>
      </c>
      <c r="I1606" s="51" t="s">
        <v>17309</v>
      </c>
      <c r="J1606" s="69">
        <v>27.49</v>
      </c>
      <c r="K1606" s="69">
        <f t="shared" si="77"/>
        <v>2749</v>
      </c>
      <c r="L1606" s="90">
        <v>100</v>
      </c>
      <c r="M1606" s="51">
        <v>0</v>
      </c>
      <c r="N1606" s="62" t="s">
        <v>1223</v>
      </c>
      <c r="O1606" s="52" t="s">
        <v>1224</v>
      </c>
      <c r="P1606" s="52">
        <v>356</v>
      </c>
      <c r="Q1606" s="52">
        <v>1</v>
      </c>
      <c r="R1606" s="52" t="s">
        <v>1105</v>
      </c>
      <c r="S1606" s="49" t="s">
        <v>21334</v>
      </c>
      <c r="V1606" s="50" t="s">
        <v>14788</v>
      </c>
      <c r="W1606" s="50" t="s">
        <v>1105</v>
      </c>
      <c r="X1606" s="50" t="s">
        <v>14742</v>
      </c>
      <c r="Y1606" s="70" t="s">
        <v>17320</v>
      </c>
      <c r="Z1606" s="53">
        <v>60200</v>
      </c>
    </row>
    <row r="1607" spans="1:26" s="49" customFormat="1" ht="30" x14ac:dyDescent="0.25">
      <c r="A1607" s="73">
        <v>691000735</v>
      </c>
      <c r="B1607" s="73">
        <f t="shared" si="75"/>
        <v>691000735</v>
      </c>
      <c r="C1607" s="73" t="s">
        <v>10119</v>
      </c>
      <c r="D1607" s="68">
        <v>1</v>
      </c>
      <c r="E1607" s="48">
        <f t="shared" si="76"/>
        <v>75156237</v>
      </c>
      <c r="F1607" s="57" t="s">
        <v>953</v>
      </c>
      <c r="G1607" s="57" t="s">
        <v>1104</v>
      </c>
      <c r="H1607" s="51">
        <v>0</v>
      </c>
      <c r="I1607" s="51" t="s">
        <v>17320</v>
      </c>
      <c r="J1607" s="69">
        <v>27.49</v>
      </c>
      <c r="K1607" s="69">
        <f t="shared" si="77"/>
        <v>0</v>
      </c>
      <c r="L1607" s="90">
        <v>0</v>
      </c>
      <c r="M1607" s="51"/>
      <c r="N1607" s="62" t="s">
        <v>1538</v>
      </c>
      <c r="O1607" s="52" t="s">
        <v>57</v>
      </c>
      <c r="P1607" s="52">
        <v>2572</v>
      </c>
      <c r="Q1607" s="52">
        <v>8</v>
      </c>
      <c r="R1607" s="52" t="s">
        <v>1105</v>
      </c>
      <c r="S1607" s="49" t="s">
        <v>21333</v>
      </c>
      <c r="V1607" s="50" t="s">
        <v>14798</v>
      </c>
      <c r="W1607" s="50" t="s">
        <v>1105</v>
      </c>
      <c r="X1607" s="50" t="s">
        <v>14740</v>
      </c>
      <c r="Y1607" s="70">
        <v>44326</v>
      </c>
      <c r="Z1607" s="53">
        <v>61600</v>
      </c>
    </row>
    <row r="1608" spans="1:26" s="49" customFormat="1" ht="30" x14ac:dyDescent="0.25">
      <c r="A1608" s="73">
        <v>691001839</v>
      </c>
      <c r="B1608" s="73">
        <f t="shared" si="75"/>
        <v>691001839</v>
      </c>
      <c r="C1608" s="73" t="s">
        <v>10120</v>
      </c>
      <c r="D1608" s="68">
        <v>1</v>
      </c>
      <c r="E1608" s="48">
        <f t="shared" si="76"/>
        <v>72065761</v>
      </c>
      <c r="F1608" s="57" t="s">
        <v>953</v>
      </c>
      <c r="G1608" s="57" t="s">
        <v>1104</v>
      </c>
      <c r="H1608" s="51">
        <v>0</v>
      </c>
      <c r="I1608" s="51" t="s">
        <v>17309</v>
      </c>
      <c r="J1608" s="69">
        <v>27.49</v>
      </c>
      <c r="K1608" s="69">
        <f t="shared" si="77"/>
        <v>0</v>
      </c>
      <c r="L1608" s="90">
        <v>50</v>
      </c>
      <c r="M1608" s="51">
        <v>50</v>
      </c>
      <c r="N1608" s="62" t="s">
        <v>1539</v>
      </c>
      <c r="O1608" s="52" t="s">
        <v>1540</v>
      </c>
      <c r="P1608" s="52">
        <v>1627</v>
      </c>
      <c r="Q1608" s="52">
        <v>7</v>
      </c>
      <c r="R1608" s="52" t="s">
        <v>1105</v>
      </c>
      <c r="S1608" s="49" t="s">
        <v>21333</v>
      </c>
      <c r="V1608" s="50" t="s">
        <v>14798</v>
      </c>
      <c r="W1608" s="50" t="s">
        <v>1105</v>
      </c>
      <c r="X1608" s="50" t="s">
        <v>14740</v>
      </c>
      <c r="Y1608" s="70" t="s">
        <v>17320</v>
      </c>
      <c r="Z1608" s="53">
        <v>62800</v>
      </c>
    </row>
    <row r="1609" spans="1:26" s="49" customFormat="1" x14ac:dyDescent="0.25">
      <c r="A1609" s="73">
        <v>691002347</v>
      </c>
      <c r="B1609" s="73">
        <f t="shared" si="75"/>
        <v>691002347</v>
      </c>
      <c r="C1609" s="73" t="s">
        <v>9937</v>
      </c>
      <c r="D1609" s="68">
        <v>1</v>
      </c>
      <c r="E1609" s="48">
        <f t="shared" si="76"/>
        <v>29240026</v>
      </c>
      <c r="F1609" s="57" t="s">
        <v>953</v>
      </c>
      <c r="G1609" s="57" t="s">
        <v>1104</v>
      </c>
      <c r="H1609" s="51">
        <v>25</v>
      </c>
      <c r="I1609" s="51" t="s">
        <v>17309</v>
      </c>
      <c r="J1609" s="69">
        <v>27.49</v>
      </c>
      <c r="K1609" s="69">
        <f t="shared" si="77"/>
        <v>687.25</v>
      </c>
      <c r="L1609" s="90">
        <v>25</v>
      </c>
      <c r="M1609" s="51">
        <v>0</v>
      </c>
      <c r="N1609" s="62" t="s">
        <v>1225</v>
      </c>
      <c r="O1609" s="52" t="s">
        <v>1226</v>
      </c>
      <c r="P1609" s="52">
        <v>758</v>
      </c>
      <c r="Q1609" s="52">
        <v>16</v>
      </c>
      <c r="R1609" s="52" t="s">
        <v>1105</v>
      </c>
      <c r="S1609" s="49" t="s">
        <v>21334</v>
      </c>
      <c r="V1609" s="50" t="s">
        <v>14788</v>
      </c>
      <c r="W1609" s="50" t="s">
        <v>1105</v>
      </c>
      <c r="X1609" s="50" t="s">
        <v>14742</v>
      </c>
      <c r="Y1609" s="70" t="s">
        <v>17320</v>
      </c>
      <c r="Z1609" s="53">
        <v>63500</v>
      </c>
    </row>
    <row r="1610" spans="1:26" s="49" customFormat="1" ht="30" x14ac:dyDescent="0.25">
      <c r="A1610" s="73">
        <v>691003971</v>
      </c>
      <c r="B1610" s="73">
        <f t="shared" si="75"/>
        <v>691003971</v>
      </c>
      <c r="C1610" s="73" t="s">
        <v>10121</v>
      </c>
      <c r="D1610" s="68">
        <v>1</v>
      </c>
      <c r="E1610" s="48">
        <f t="shared" si="76"/>
        <v>72546051</v>
      </c>
      <c r="F1610" s="57" t="s">
        <v>953</v>
      </c>
      <c r="G1610" s="57" t="s">
        <v>1104</v>
      </c>
      <c r="H1610" s="51">
        <v>75</v>
      </c>
      <c r="I1610" s="51" t="s">
        <v>17309</v>
      </c>
      <c r="J1610" s="69">
        <v>27.49</v>
      </c>
      <c r="K1610" s="69">
        <f t="shared" si="77"/>
        <v>2061.75</v>
      </c>
      <c r="L1610" s="90">
        <v>75</v>
      </c>
      <c r="M1610" s="51">
        <v>0</v>
      </c>
      <c r="N1610" s="62" t="s">
        <v>1541</v>
      </c>
      <c r="O1610" s="52" t="s">
        <v>1542</v>
      </c>
      <c r="P1610" s="52">
        <v>1362</v>
      </c>
      <c r="Q1610" s="52">
        <v>3</v>
      </c>
      <c r="R1610" s="52" t="s">
        <v>1105</v>
      </c>
      <c r="S1610" s="49" t="s">
        <v>21333</v>
      </c>
      <c r="V1610" s="50" t="s">
        <v>14798</v>
      </c>
      <c r="W1610" s="50" t="s">
        <v>1105</v>
      </c>
      <c r="X1610" s="50" t="s">
        <v>14740</v>
      </c>
      <c r="Y1610" s="70" t="s">
        <v>17320</v>
      </c>
      <c r="Z1610" s="53">
        <v>63500</v>
      </c>
    </row>
    <row r="1611" spans="1:26" s="49" customFormat="1" ht="30" x14ac:dyDescent="0.25">
      <c r="A1611" s="73">
        <v>691004676</v>
      </c>
      <c r="B1611" s="73">
        <f t="shared" si="75"/>
        <v>691004676</v>
      </c>
      <c r="C1611" s="73" t="s">
        <v>9938</v>
      </c>
      <c r="D1611" s="68">
        <v>1</v>
      </c>
      <c r="E1611" s="48">
        <f t="shared" si="76"/>
        <v>71342338</v>
      </c>
      <c r="F1611" s="57" t="s">
        <v>953</v>
      </c>
      <c r="G1611" s="57" t="s">
        <v>1104</v>
      </c>
      <c r="H1611" s="51">
        <v>25</v>
      </c>
      <c r="I1611" s="51" t="s">
        <v>17309</v>
      </c>
      <c r="J1611" s="69">
        <v>27.49</v>
      </c>
      <c r="K1611" s="69">
        <f t="shared" si="77"/>
        <v>687.25</v>
      </c>
      <c r="L1611" s="90">
        <v>25</v>
      </c>
      <c r="M1611" s="51">
        <v>0</v>
      </c>
      <c r="N1611" s="62" t="s">
        <v>1227</v>
      </c>
      <c r="O1611" s="52" t="s">
        <v>1228</v>
      </c>
      <c r="P1611" s="52">
        <v>1550</v>
      </c>
      <c r="Q1611" s="52">
        <v>11</v>
      </c>
      <c r="R1611" s="52" t="s">
        <v>1105</v>
      </c>
      <c r="S1611" s="49" t="s">
        <v>21334</v>
      </c>
      <c r="V1611" s="50" t="s">
        <v>14788</v>
      </c>
      <c r="W1611" s="50" t="s">
        <v>1105</v>
      </c>
      <c r="X1611" s="50" t="s">
        <v>14742</v>
      </c>
      <c r="Y1611" s="70" t="s">
        <v>17320</v>
      </c>
      <c r="Z1611" s="53">
        <v>61300</v>
      </c>
    </row>
    <row r="1612" spans="1:26" s="49" customFormat="1" x14ac:dyDescent="0.25">
      <c r="A1612" s="73">
        <v>691005958</v>
      </c>
      <c r="B1612" s="73">
        <f t="shared" si="75"/>
        <v>691005958</v>
      </c>
      <c r="C1612" s="73" t="s">
        <v>9939</v>
      </c>
      <c r="D1612" s="68">
        <v>1</v>
      </c>
      <c r="E1612" s="48">
        <f t="shared" si="76"/>
        <v>2077469</v>
      </c>
      <c r="F1612" s="57" t="s">
        <v>953</v>
      </c>
      <c r="G1612" s="57" t="s">
        <v>1104</v>
      </c>
      <c r="H1612" s="51">
        <v>250</v>
      </c>
      <c r="I1612" s="51" t="s">
        <v>17309</v>
      </c>
      <c r="J1612" s="69">
        <v>27.49</v>
      </c>
      <c r="K1612" s="69">
        <f t="shared" si="77"/>
        <v>6872.5</v>
      </c>
      <c r="L1612" s="90">
        <v>250</v>
      </c>
      <c r="M1612" s="51">
        <v>0</v>
      </c>
      <c r="N1612" s="62" t="s">
        <v>1229</v>
      </c>
      <c r="O1612" s="52" t="s">
        <v>1230</v>
      </c>
      <c r="P1612" s="52">
        <v>225</v>
      </c>
      <c r="Q1612" s="52">
        <v>44</v>
      </c>
      <c r="R1612" s="52" t="s">
        <v>1105</v>
      </c>
      <c r="S1612" s="49" t="s">
        <v>21334</v>
      </c>
      <c r="V1612" s="50" t="s">
        <v>14788</v>
      </c>
      <c r="W1612" s="50" t="s">
        <v>1105</v>
      </c>
      <c r="X1612" s="50" t="s">
        <v>14742</v>
      </c>
      <c r="Y1612" s="70" t="s">
        <v>17320</v>
      </c>
      <c r="Z1612" s="53">
        <v>60200</v>
      </c>
    </row>
    <row r="1613" spans="1:26" s="49" customFormat="1" x14ac:dyDescent="0.25">
      <c r="A1613" s="73">
        <v>691006156</v>
      </c>
      <c r="B1613" s="73">
        <f t="shared" si="75"/>
        <v>691006156</v>
      </c>
      <c r="C1613" s="73" t="s">
        <v>10122</v>
      </c>
      <c r="D1613" s="68">
        <v>1</v>
      </c>
      <c r="E1613" s="48">
        <f t="shared" si="76"/>
        <v>71294911</v>
      </c>
      <c r="F1613" s="57" t="s">
        <v>953</v>
      </c>
      <c r="G1613" s="57" t="s">
        <v>1104</v>
      </c>
      <c r="H1613" s="51">
        <v>0</v>
      </c>
      <c r="I1613" s="51" t="s">
        <v>17309</v>
      </c>
      <c r="J1613" s="69">
        <v>27.49</v>
      </c>
      <c r="K1613" s="69">
        <f t="shared" si="77"/>
        <v>0</v>
      </c>
      <c r="L1613" s="90">
        <v>25</v>
      </c>
      <c r="M1613" s="51">
        <v>25</v>
      </c>
      <c r="N1613" s="62" t="s">
        <v>1543</v>
      </c>
      <c r="O1613" s="52" t="s">
        <v>1544</v>
      </c>
      <c r="P1613" s="52">
        <v>645</v>
      </c>
      <c r="Q1613" s="52">
        <v>55</v>
      </c>
      <c r="R1613" s="52" t="s">
        <v>1105</v>
      </c>
      <c r="S1613" s="49" t="s">
        <v>21333</v>
      </c>
      <c r="V1613" s="50" t="s">
        <v>14798</v>
      </c>
      <c r="W1613" s="50" t="s">
        <v>1105</v>
      </c>
      <c r="X1613" s="50" t="s">
        <v>14740</v>
      </c>
      <c r="Y1613" s="70" t="s">
        <v>17320</v>
      </c>
      <c r="Z1613" s="53">
        <v>64300</v>
      </c>
    </row>
    <row r="1614" spans="1:26" s="49" customFormat="1" x14ac:dyDescent="0.25">
      <c r="A1614" s="73">
        <v>691006172</v>
      </c>
      <c r="B1614" s="73">
        <f t="shared" si="75"/>
        <v>691006172</v>
      </c>
      <c r="C1614" s="73" t="s">
        <v>9940</v>
      </c>
      <c r="D1614" s="68">
        <v>1</v>
      </c>
      <c r="E1614" s="48">
        <f t="shared" si="76"/>
        <v>2584735</v>
      </c>
      <c r="F1614" s="57" t="s">
        <v>953</v>
      </c>
      <c r="G1614" s="57" t="s">
        <v>1104</v>
      </c>
      <c r="H1614" s="51">
        <v>0</v>
      </c>
      <c r="I1614" s="51" t="s">
        <v>17320</v>
      </c>
      <c r="J1614" s="69">
        <v>27.49</v>
      </c>
      <c r="K1614" s="69">
        <f t="shared" si="77"/>
        <v>0</v>
      </c>
      <c r="L1614" s="90">
        <v>0</v>
      </c>
      <c r="M1614" s="51"/>
      <c r="N1614" s="62" t="s">
        <v>1231</v>
      </c>
      <c r="O1614" s="52" t="s">
        <v>1121</v>
      </c>
      <c r="P1614" s="52">
        <v>1947</v>
      </c>
      <c r="Q1614" s="52" t="s">
        <v>1232</v>
      </c>
      <c r="R1614" s="52" t="s">
        <v>1105</v>
      </c>
      <c r="S1614" s="49" t="s">
        <v>21334</v>
      </c>
      <c r="V1614" s="50" t="s">
        <v>14788</v>
      </c>
      <c r="W1614" s="50" t="s">
        <v>1105</v>
      </c>
      <c r="X1614" s="50" t="s">
        <v>14742</v>
      </c>
      <c r="Y1614" s="70">
        <v>44333</v>
      </c>
      <c r="Z1614" s="53">
        <v>62100</v>
      </c>
    </row>
    <row r="1615" spans="1:26" s="49" customFormat="1" x14ac:dyDescent="0.25">
      <c r="A1615" s="73">
        <v>691006270</v>
      </c>
      <c r="B1615" s="73">
        <f t="shared" si="75"/>
        <v>691006270</v>
      </c>
      <c r="C1615" s="73" t="s">
        <v>10124</v>
      </c>
      <c r="D1615" s="68">
        <v>1</v>
      </c>
      <c r="E1615" s="48">
        <f t="shared" si="76"/>
        <v>2900041</v>
      </c>
      <c r="F1615" s="57" t="s">
        <v>953</v>
      </c>
      <c r="G1615" s="57" t="s">
        <v>1547</v>
      </c>
      <c r="H1615" s="51">
        <v>75</v>
      </c>
      <c r="I1615" s="51" t="s">
        <v>17309</v>
      </c>
      <c r="J1615" s="69">
        <v>27.49</v>
      </c>
      <c r="K1615" s="69">
        <f t="shared" si="77"/>
        <v>2061.75</v>
      </c>
      <c r="L1615" s="90">
        <v>75</v>
      </c>
      <c r="M1615" s="51">
        <v>0</v>
      </c>
      <c r="N1615" s="62" t="s">
        <v>1548</v>
      </c>
      <c r="O1615" s="52"/>
      <c r="P1615" s="52">
        <v>61</v>
      </c>
      <c r="Q1615" s="52"/>
      <c r="R1615" s="52" t="s">
        <v>1549</v>
      </c>
      <c r="S1615" s="49" t="s">
        <v>21334</v>
      </c>
      <c r="V1615" s="50" t="s">
        <v>14788</v>
      </c>
      <c r="W1615" s="50" t="s">
        <v>1105</v>
      </c>
      <c r="X1615" s="50" t="s">
        <v>14742</v>
      </c>
      <c r="Y1615" s="70" t="s">
        <v>17320</v>
      </c>
      <c r="Z1615" s="53">
        <v>66404</v>
      </c>
    </row>
    <row r="1616" spans="1:26" s="49" customFormat="1" x14ac:dyDescent="0.25">
      <c r="A1616" s="73">
        <v>691007462</v>
      </c>
      <c r="B1616" s="73">
        <f t="shared" si="75"/>
        <v>691007462</v>
      </c>
      <c r="C1616" s="73" t="s">
        <v>9941</v>
      </c>
      <c r="D1616" s="68">
        <v>1</v>
      </c>
      <c r="E1616" s="48">
        <f t="shared" si="76"/>
        <v>3369684</v>
      </c>
      <c r="F1616" s="57" t="s">
        <v>953</v>
      </c>
      <c r="G1616" s="57" t="s">
        <v>1104</v>
      </c>
      <c r="H1616" s="51">
        <v>25</v>
      </c>
      <c r="I1616" s="51" t="s">
        <v>17309</v>
      </c>
      <c r="J1616" s="69">
        <v>27.49</v>
      </c>
      <c r="K1616" s="69">
        <f t="shared" si="77"/>
        <v>687.25</v>
      </c>
      <c r="L1616" s="90">
        <v>25</v>
      </c>
      <c r="M1616" s="51">
        <v>0</v>
      </c>
      <c r="N1616" s="62" t="s">
        <v>1233</v>
      </c>
      <c r="O1616" s="52" t="s">
        <v>1234</v>
      </c>
      <c r="P1616" s="52">
        <v>29</v>
      </c>
      <c r="Q1616" s="52">
        <v>76</v>
      </c>
      <c r="R1616" s="52" t="s">
        <v>1105</v>
      </c>
      <c r="S1616" s="49" t="s">
        <v>21334</v>
      </c>
      <c r="V1616" s="50" t="s">
        <v>14788</v>
      </c>
      <c r="W1616" s="50" t="s">
        <v>1105</v>
      </c>
      <c r="X1616" s="50" t="s">
        <v>14742</v>
      </c>
      <c r="Y1616" s="70" t="s">
        <v>17320</v>
      </c>
      <c r="Z1616" s="53">
        <v>60200</v>
      </c>
    </row>
    <row r="1617" spans="1:26" s="49" customFormat="1" x14ac:dyDescent="0.25">
      <c r="A1617" s="73">
        <v>691008400</v>
      </c>
      <c r="B1617" s="73">
        <f t="shared" si="75"/>
        <v>691008400</v>
      </c>
      <c r="C1617" s="73" t="s">
        <v>17685</v>
      </c>
      <c r="D1617" s="68">
        <v>1</v>
      </c>
      <c r="E1617" s="48">
        <f t="shared" si="76"/>
        <v>4300513</v>
      </c>
      <c r="F1617" s="57" t="s">
        <v>953</v>
      </c>
      <c r="G1617" s="57" t="s">
        <v>1104</v>
      </c>
      <c r="H1617" s="51">
        <v>25</v>
      </c>
      <c r="I1617" s="51" t="s">
        <v>17309</v>
      </c>
      <c r="J1617" s="69">
        <v>27.49</v>
      </c>
      <c r="K1617" s="69">
        <f t="shared" si="77"/>
        <v>687.25</v>
      </c>
      <c r="L1617" s="90">
        <v>25</v>
      </c>
      <c r="M1617" s="51">
        <v>0</v>
      </c>
      <c r="N1617" s="62" t="s">
        <v>17686</v>
      </c>
      <c r="O1617" s="52" t="s">
        <v>1121</v>
      </c>
      <c r="P1617" s="52">
        <v>1947</v>
      </c>
      <c r="Q1617" s="52" t="s">
        <v>1232</v>
      </c>
      <c r="R1617" s="52" t="s">
        <v>1105</v>
      </c>
      <c r="S1617" s="49" t="s">
        <v>21334</v>
      </c>
      <c r="V1617" s="50" t="s">
        <v>14788</v>
      </c>
      <c r="W1617" s="50" t="s">
        <v>1105</v>
      </c>
      <c r="X1617" s="50" t="s">
        <v>14742</v>
      </c>
      <c r="Y1617" s="70" t="s">
        <v>17320</v>
      </c>
      <c r="Z1617" s="53">
        <v>62100</v>
      </c>
    </row>
    <row r="1618" spans="1:26" s="49" customFormat="1" x14ac:dyDescent="0.25">
      <c r="A1618" s="73">
        <v>691009538</v>
      </c>
      <c r="B1618" s="73">
        <f t="shared" si="75"/>
        <v>691009538</v>
      </c>
      <c r="C1618" s="73" t="s">
        <v>9942</v>
      </c>
      <c r="D1618" s="68">
        <v>1</v>
      </c>
      <c r="E1618" s="48">
        <f t="shared" si="76"/>
        <v>4428757</v>
      </c>
      <c r="F1618" s="57" t="s">
        <v>953</v>
      </c>
      <c r="G1618" s="57" t="s">
        <v>1104</v>
      </c>
      <c r="H1618" s="51">
        <v>125</v>
      </c>
      <c r="I1618" s="51" t="s">
        <v>17309</v>
      </c>
      <c r="J1618" s="69">
        <v>27.49</v>
      </c>
      <c r="K1618" s="69">
        <f t="shared" si="77"/>
        <v>3436.25</v>
      </c>
      <c r="L1618" s="90">
        <v>125</v>
      </c>
      <c r="M1618" s="51">
        <v>0</v>
      </c>
      <c r="N1618" s="62" t="s">
        <v>1235</v>
      </c>
      <c r="O1618" s="52" t="s">
        <v>1236</v>
      </c>
      <c r="P1618" s="52">
        <v>20</v>
      </c>
      <c r="Q1618" s="52" t="s">
        <v>1237</v>
      </c>
      <c r="R1618" s="52" t="s">
        <v>1105</v>
      </c>
      <c r="S1618" s="49" t="s">
        <v>21334</v>
      </c>
      <c r="V1618" s="50" t="s">
        <v>14788</v>
      </c>
      <c r="W1618" s="50" t="s">
        <v>1105</v>
      </c>
      <c r="X1618" s="50" t="s">
        <v>14742</v>
      </c>
      <c r="Y1618" s="70" t="s">
        <v>17320</v>
      </c>
      <c r="Z1618" s="53">
        <v>60200</v>
      </c>
    </row>
    <row r="1619" spans="1:26" s="49" customFormat="1" x14ac:dyDescent="0.25">
      <c r="A1619" s="73">
        <v>691008698</v>
      </c>
      <c r="B1619" s="73">
        <f t="shared" si="75"/>
        <v>691008698</v>
      </c>
      <c r="C1619" s="73" t="s">
        <v>9943</v>
      </c>
      <c r="D1619" s="68">
        <v>1</v>
      </c>
      <c r="E1619" s="48">
        <f t="shared" si="76"/>
        <v>2050439</v>
      </c>
      <c r="F1619" s="57" t="s">
        <v>953</v>
      </c>
      <c r="G1619" s="57" t="s">
        <v>1104</v>
      </c>
      <c r="H1619" s="51">
        <v>175</v>
      </c>
      <c r="I1619" s="51" t="s">
        <v>17309</v>
      </c>
      <c r="J1619" s="69">
        <v>27.49</v>
      </c>
      <c r="K1619" s="69">
        <f t="shared" si="77"/>
        <v>4810.75</v>
      </c>
      <c r="L1619" s="90">
        <v>175</v>
      </c>
      <c r="M1619" s="51">
        <v>0</v>
      </c>
      <c r="N1619" s="62" t="s">
        <v>1238</v>
      </c>
      <c r="O1619" s="52" t="s">
        <v>1239</v>
      </c>
      <c r="P1619" s="52">
        <v>3178</v>
      </c>
      <c r="Q1619" s="52">
        <v>23</v>
      </c>
      <c r="R1619" s="52" t="s">
        <v>1105</v>
      </c>
      <c r="S1619" s="49" t="s">
        <v>21334</v>
      </c>
      <c r="V1619" s="50" t="s">
        <v>14788</v>
      </c>
      <c r="W1619" s="50" t="s">
        <v>1105</v>
      </c>
      <c r="X1619" s="50" t="s">
        <v>14742</v>
      </c>
      <c r="Y1619" s="70" t="s">
        <v>17320</v>
      </c>
      <c r="Z1619" s="53">
        <v>61600</v>
      </c>
    </row>
    <row r="1620" spans="1:26" s="49" customFormat="1" x14ac:dyDescent="0.25">
      <c r="A1620" s="73">
        <v>691008736</v>
      </c>
      <c r="B1620" s="73">
        <f t="shared" si="75"/>
        <v>691008736</v>
      </c>
      <c r="C1620" s="73" t="s">
        <v>9944</v>
      </c>
      <c r="D1620" s="68">
        <v>1</v>
      </c>
      <c r="E1620" s="48">
        <f t="shared" si="76"/>
        <v>4774850</v>
      </c>
      <c r="F1620" s="57" t="s">
        <v>953</v>
      </c>
      <c r="G1620" s="57" t="s">
        <v>1104</v>
      </c>
      <c r="H1620" s="51">
        <v>0</v>
      </c>
      <c r="I1620" s="51" t="s">
        <v>17320</v>
      </c>
      <c r="J1620" s="69">
        <v>27.49</v>
      </c>
      <c r="K1620" s="69">
        <f t="shared" si="77"/>
        <v>0</v>
      </c>
      <c r="L1620" s="90">
        <v>0</v>
      </c>
      <c r="M1620" s="51"/>
      <c r="N1620" s="62" t="s">
        <v>1240</v>
      </c>
      <c r="O1620" s="52" t="s">
        <v>1241</v>
      </c>
      <c r="P1620" s="52">
        <v>145</v>
      </c>
      <c r="Q1620" s="52">
        <v>4</v>
      </c>
      <c r="R1620" s="52" t="s">
        <v>1105</v>
      </c>
      <c r="S1620" s="49" t="s">
        <v>21334</v>
      </c>
      <c r="V1620" s="50" t="s">
        <v>14788</v>
      </c>
      <c r="W1620" s="50" t="s">
        <v>1105</v>
      </c>
      <c r="X1620" s="50" t="s">
        <v>14742</v>
      </c>
      <c r="Y1620" s="70">
        <v>44326</v>
      </c>
      <c r="Z1620" s="53">
        <v>61900</v>
      </c>
    </row>
    <row r="1621" spans="1:26" s="49" customFormat="1" x14ac:dyDescent="0.25">
      <c r="A1621" s="73">
        <v>691009015</v>
      </c>
      <c r="B1621" s="73">
        <f t="shared" si="75"/>
        <v>691009015</v>
      </c>
      <c r="C1621" s="73" t="s">
        <v>9945</v>
      </c>
      <c r="D1621" s="68">
        <v>1</v>
      </c>
      <c r="E1621" s="48">
        <f t="shared" si="76"/>
        <v>4494482</v>
      </c>
      <c r="F1621" s="57" t="s">
        <v>953</v>
      </c>
      <c r="G1621" s="57" t="s">
        <v>1104</v>
      </c>
      <c r="H1621" s="51">
        <v>0</v>
      </c>
      <c r="I1621" s="51" t="s">
        <v>17320</v>
      </c>
      <c r="J1621" s="69">
        <v>27.49</v>
      </c>
      <c r="K1621" s="69">
        <f t="shared" si="77"/>
        <v>0</v>
      </c>
      <c r="L1621" s="90">
        <v>0</v>
      </c>
      <c r="M1621" s="51"/>
      <c r="N1621" s="62" t="s">
        <v>1242</v>
      </c>
      <c r="O1621" s="52" t="s">
        <v>1243</v>
      </c>
      <c r="P1621" s="52">
        <v>112</v>
      </c>
      <c r="Q1621" s="52" t="s">
        <v>84</v>
      </c>
      <c r="R1621" s="52" t="s">
        <v>1105</v>
      </c>
      <c r="S1621" s="49" t="s">
        <v>21334</v>
      </c>
      <c r="V1621" s="50" t="s">
        <v>14788</v>
      </c>
      <c r="W1621" s="50" t="s">
        <v>1105</v>
      </c>
      <c r="X1621" s="50" t="s">
        <v>14742</v>
      </c>
      <c r="Y1621" s="70">
        <v>44333</v>
      </c>
      <c r="Z1621" s="53">
        <v>60200</v>
      </c>
    </row>
    <row r="1622" spans="1:26" s="49" customFormat="1" x14ac:dyDescent="0.25">
      <c r="A1622" s="73">
        <v>691009520</v>
      </c>
      <c r="B1622" s="73">
        <f t="shared" si="75"/>
        <v>691009520</v>
      </c>
      <c r="C1622" s="73" t="s">
        <v>9946</v>
      </c>
      <c r="D1622" s="68">
        <v>1</v>
      </c>
      <c r="E1622" s="48">
        <f t="shared" si="76"/>
        <v>26259451</v>
      </c>
      <c r="F1622" s="57" t="s">
        <v>953</v>
      </c>
      <c r="G1622" s="57" t="s">
        <v>1104</v>
      </c>
      <c r="H1622" s="51">
        <v>25</v>
      </c>
      <c r="I1622" s="51" t="s">
        <v>17309</v>
      </c>
      <c r="J1622" s="69">
        <v>27.49</v>
      </c>
      <c r="K1622" s="69">
        <f t="shared" si="77"/>
        <v>687.25</v>
      </c>
      <c r="L1622" s="90">
        <v>25</v>
      </c>
      <c r="M1622" s="51">
        <v>0</v>
      </c>
      <c r="N1622" s="62" t="s">
        <v>1244</v>
      </c>
      <c r="O1622" s="52" t="s">
        <v>1245</v>
      </c>
      <c r="P1622" s="52">
        <v>913</v>
      </c>
      <c r="Q1622" s="52">
        <v>1</v>
      </c>
      <c r="R1622" s="52" t="s">
        <v>1105</v>
      </c>
      <c r="S1622" s="49" t="s">
        <v>21334</v>
      </c>
      <c r="V1622" s="50" t="s">
        <v>14788</v>
      </c>
      <c r="W1622" s="50" t="s">
        <v>1105</v>
      </c>
      <c r="X1622" s="50" t="s">
        <v>14742</v>
      </c>
      <c r="Y1622" s="70" t="s">
        <v>17320</v>
      </c>
      <c r="Z1622" s="53">
        <v>61600</v>
      </c>
    </row>
    <row r="1623" spans="1:26" s="49" customFormat="1" x14ac:dyDescent="0.25">
      <c r="A1623" s="73">
        <v>691009627</v>
      </c>
      <c r="B1623" s="73">
        <f t="shared" si="75"/>
        <v>691009627</v>
      </c>
      <c r="C1623" s="73" t="s">
        <v>9947</v>
      </c>
      <c r="D1623" s="68">
        <v>1</v>
      </c>
      <c r="E1623" s="48">
        <f t="shared" si="76"/>
        <v>3972071</v>
      </c>
      <c r="F1623" s="57" t="s">
        <v>953</v>
      </c>
      <c r="G1623" s="57" t="s">
        <v>1104</v>
      </c>
      <c r="H1623" s="51">
        <v>425</v>
      </c>
      <c r="I1623" s="51" t="s">
        <v>17309</v>
      </c>
      <c r="J1623" s="69">
        <v>27.49</v>
      </c>
      <c r="K1623" s="69">
        <f t="shared" si="77"/>
        <v>11683.25</v>
      </c>
      <c r="L1623" s="90">
        <v>425</v>
      </c>
      <c r="M1623" s="51">
        <v>0</v>
      </c>
      <c r="N1623" s="62" t="s">
        <v>1246</v>
      </c>
      <c r="O1623" s="52" t="s">
        <v>204</v>
      </c>
      <c r="P1623" s="52">
        <v>1869</v>
      </c>
      <c r="Q1623" s="52">
        <v>28</v>
      </c>
      <c r="R1623" s="52" t="s">
        <v>1105</v>
      </c>
      <c r="S1623" s="49" t="s">
        <v>21334</v>
      </c>
      <c r="V1623" s="50" t="s">
        <v>14788</v>
      </c>
      <c r="W1623" s="50" t="s">
        <v>1105</v>
      </c>
      <c r="X1623" s="50" t="s">
        <v>14742</v>
      </c>
      <c r="Y1623" s="70" t="s">
        <v>17320</v>
      </c>
      <c r="Z1623" s="53">
        <v>60200</v>
      </c>
    </row>
    <row r="1624" spans="1:26" s="49" customFormat="1" x14ac:dyDescent="0.25">
      <c r="A1624" s="73">
        <v>691010480</v>
      </c>
      <c r="B1624" s="73">
        <f t="shared" si="75"/>
        <v>691010480</v>
      </c>
      <c r="C1624" s="73" t="s">
        <v>17687</v>
      </c>
      <c r="D1624" s="68">
        <v>1</v>
      </c>
      <c r="E1624" s="48">
        <f t="shared" si="76"/>
        <v>6138811</v>
      </c>
      <c r="F1624" s="57" t="s">
        <v>953</v>
      </c>
      <c r="G1624" s="57" t="s">
        <v>1104</v>
      </c>
      <c r="H1624" s="51">
        <v>25</v>
      </c>
      <c r="I1624" s="51" t="s">
        <v>17309</v>
      </c>
      <c r="J1624" s="69">
        <v>27.49</v>
      </c>
      <c r="K1624" s="69">
        <f t="shared" si="77"/>
        <v>687.25</v>
      </c>
      <c r="L1624" s="90">
        <v>25</v>
      </c>
      <c r="M1624" s="51">
        <v>0</v>
      </c>
      <c r="N1624" s="62" t="s">
        <v>17688</v>
      </c>
      <c r="O1624" s="52" t="s">
        <v>17689</v>
      </c>
      <c r="P1624" s="52">
        <v>1311</v>
      </c>
      <c r="Q1624" s="52">
        <v>11</v>
      </c>
      <c r="R1624" s="52" t="s">
        <v>1105</v>
      </c>
      <c r="S1624" s="49" t="s">
        <v>21334</v>
      </c>
      <c r="V1624" s="50" t="s">
        <v>14788</v>
      </c>
      <c r="W1624" s="50" t="s">
        <v>1105</v>
      </c>
      <c r="X1624" s="50" t="s">
        <v>14742</v>
      </c>
      <c r="Y1624" s="70" t="s">
        <v>17320</v>
      </c>
      <c r="Z1624" s="53">
        <v>63500</v>
      </c>
    </row>
    <row r="1625" spans="1:26" s="49" customFormat="1" x14ac:dyDescent="0.25">
      <c r="A1625" s="73">
        <v>691010552</v>
      </c>
      <c r="B1625" s="73">
        <f t="shared" si="75"/>
        <v>691010552</v>
      </c>
      <c r="C1625" s="73" t="s">
        <v>9948</v>
      </c>
      <c r="D1625" s="68">
        <v>1</v>
      </c>
      <c r="E1625" s="48">
        <f t="shared" si="76"/>
        <v>3217604</v>
      </c>
      <c r="F1625" s="57" t="s">
        <v>953</v>
      </c>
      <c r="G1625" s="57" t="s">
        <v>1104</v>
      </c>
      <c r="H1625" s="51">
        <v>25</v>
      </c>
      <c r="I1625" s="51" t="s">
        <v>17309</v>
      </c>
      <c r="J1625" s="69">
        <v>27.49</v>
      </c>
      <c r="K1625" s="69">
        <f t="shared" si="77"/>
        <v>687.25</v>
      </c>
      <c r="L1625" s="90">
        <v>25</v>
      </c>
      <c r="M1625" s="51">
        <v>0</v>
      </c>
      <c r="N1625" s="62" t="s">
        <v>1247</v>
      </c>
      <c r="O1625" s="52" t="s">
        <v>1248</v>
      </c>
      <c r="P1625" s="52">
        <v>1764</v>
      </c>
      <c r="Q1625" s="52">
        <v>41</v>
      </c>
      <c r="R1625" s="52" t="s">
        <v>1105</v>
      </c>
      <c r="S1625" s="49" t="s">
        <v>21334</v>
      </c>
      <c r="V1625" s="50" t="s">
        <v>14788</v>
      </c>
      <c r="W1625" s="50" t="s">
        <v>1105</v>
      </c>
      <c r="X1625" s="50" t="s">
        <v>14742</v>
      </c>
      <c r="Y1625" s="70" t="s">
        <v>17320</v>
      </c>
      <c r="Z1625" s="53">
        <v>61600</v>
      </c>
    </row>
    <row r="1626" spans="1:26" s="49" customFormat="1" x14ac:dyDescent="0.25">
      <c r="A1626" s="73">
        <v>691010994</v>
      </c>
      <c r="B1626" s="73">
        <f t="shared" si="75"/>
        <v>691010994</v>
      </c>
      <c r="C1626" s="73" t="s">
        <v>9949</v>
      </c>
      <c r="D1626" s="68">
        <v>1</v>
      </c>
      <c r="E1626" s="48">
        <f t="shared" si="76"/>
        <v>6162967</v>
      </c>
      <c r="F1626" s="57" t="s">
        <v>953</v>
      </c>
      <c r="G1626" s="57" t="s">
        <v>1104</v>
      </c>
      <c r="H1626" s="51">
        <v>25</v>
      </c>
      <c r="I1626" s="51" t="s">
        <v>17309</v>
      </c>
      <c r="J1626" s="69">
        <v>27.49</v>
      </c>
      <c r="K1626" s="69">
        <f t="shared" si="77"/>
        <v>687.25</v>
      </c>
      <c r="L1626" s="90">
        <v>25</v>
      </c>
      <c r="M1626" s="51">
        <v>0</v>
      </c>
      <c r="N1626" s="62" t="s">
        <v>1249</v>
      </c>
      <c r="O1626" s="52" t="s">
        <v>1002</v>
      </c>
      <c r="P1626" s="52">
        <v>567</v>
      </c>
      <c r="Q1626" s="52">
        <v>33</v>
      </c>
      <c r="R1626" s="52" t="s">
        <v>1105</v>
      </c>
      <c r="S1626" s="49" t="s">
        <v>21334</v>
      </c>
      <c r="V1626" s="50" t="s">
        <v>14788</v>
      </c>
      <c r="W1626" s="50" t="s">
        <v>1105</v>
      </c>
      <c r="X1626" s="50" t="s">
        <v>14742</v>
      </c>
      <c r="Y1626" s="70" t="s">
        <v>17320</v>
      </c>
      <c r="Z1626" s="53">
        <v>60200</v>
      </c>
    </row>
    <row r="1627" spans="1:26" s="49" customFormat="1" x14ac:dyDescent="0.25">
      <c r="A1627" s="73">
        <v>691012164</v>
      </c>
      <c r="B1627" s="73">
        <f t="shared" si="75"/>
        <v>691012164</v>
      </c>
      <c r="C1627" s="73" t="s">
        <v>9950</v>
      </c>
      <c r="D1627" s="68">
        <v>1</v>
      </c>
      <c r="E1627" s="48">
        <f t="shared" si="76"/>
        <v>6959474</v>
      </c>
      <c r="F1627" s="57" t="s">
        <v>953</v>
      </c>
      <c r="G1627" s="57" t="s">
        <v>1104</v>
      </c>
      <c r="H1627" s="51">
        <v>0</v>
      </c>
      <c r="I1627" s="51" t="s">
        <v>17320</v>
      </c>
      <c r="J1627" s="69">
        <v>27.49</v>
      </c>
      <c r="K1627" s="69">
        <f t="shared" si="77"/>
        <v>0</v>
      </c>
      <c r="L1627" s="90">
        <v>0</v>
      </c>
      <c r="M1627" s="51"/>
      <c r="N1627" s="62" t="s">
        <v>1250</v>
      </c>
      <c r="O1627" s="52" t="s">
        <v>1167</v>
      </c>
      <c r="P1627" s="52">
        <v>300</v>
      </c>
      <c r="Q1627" s="52">
        <v>1</v>
      </c>
      <c r="R1627" s="52" t="s">
        <v>1105</v>
      </c>
      <c r="S1627" s="49" t="s">
        <v>21334</v>
      </c>
      <c r="V1627" s="50" t="s">
        <v>14788</v>
      </c>
      <c r="W1627" s="50" t="s">
        <v>1105</v>
      </c>
      <c r="X1627" s="50" t="s">
        <v>14741</v>
      </c>
      <c r="Y1627" s="70">
        <v>44326</v>
      </c>
      <c r="Z1627" s="53">
        <v>61500</v>
      </c>
    </row>
    <row r="1628" spans="1:26" s="49" customFormat="1" ht="30" x14ac:dyDescent="0.25">
      <c r="A1628" s="73">
        <v>691013799</v>
      </c>
      <c r="B1628" s="73">
        <f t="shared" si="75"/>
        <v>691013799</v>
      </c>
      <c r="C1628" s="73" t="s">
        <v>10123</v>
      </c>
      <c r="D1628" s="68">
        <v>1</v>
      </c>
      <c r="E1628" s="48">
        <f t="shared" si="76"/>
        <v>8199876</v>
      </c>
      <c r="F1628" s="57" t="s">
        <v>953</v>
      </c>
      <c r="G1628" s="57" t="s">
        <v>1104</v>
      </c>
      <c r="H1628" s="51">
        <v>825</v>
      </c>
      <c r="I1628" s="51" t="s">
        <v>17309</v>
      </c>
      <c r="J1628" s="69">
        <v>27.49</v>
      </c>
      <c r="K1628" s="69">
        <f t="shared" si="77"/>
        <v>22679.25</v>
      </c>
      <c r="L1628" s="90">
        <v>825</v>
      </c>
      <c r="M1628" s="51">
        <v>0</v>
      </c>
      <c r="N1628" s="62" t="s">
        <v>1545</v>
      </c>
      <c r="O1628" s="52" t="s">
        <v>1531</v>
      </c>
      <c r="P1628" s="52">
        <v>2571</v>
      </c>
      <c r="Q1628" s="52">
        <v>7</v>
      </c>
      <c r="R1628" s="52" t="s">
        <v>1105</v>
      </c>
      <c r="S1628" s="49" t="s">
        <v>21333</v>
      </c>
      <c r="V1628" s="50" t="s">
        <v>14798</v>
      </c>
      <c r="W1628" s="50" t="s">
        <v>1105</v>
      </c>
      <c r="X1628" s="50" t="s">
        <v>14740</v>
      </c>
      <c r="Y1628" s="70" t="s">
        <v>17320</v>
      </c>
      <c r="Z1628" s="53">
        <v>61600</v>
      </c>
    </row>
    <row r="1629" spans="1:26" s="49" customFormat="1" ht="30" x14ac:dyDescent="0.25">
      <c r="A1629" s="73">
        <v>600025047</v>
      </c>
      <c r="B1629" s="73">
        <f t="shared" si="75"/>
        <v>600025047</v>
      </c>
      <c r="C1629" s="73" t="s">
        <v>14815</v>
      </c>
      <c r="D1629" s="68">
        <v>1</v>
      </c>
      <c r="E1629" s="48">
        <f t="shared" si="76"/>
        <v>65353650</v>
      </c>
      <c r="F1629" s="57" t="s">
        <v>953</v>
      </c>
      <c r="G1629" s="57" t="s">
        <v>1104</v>
      </c>
      <c r="H1629" s="51">
        <v>775</v>
      </c>
      <c r="I1629" s="51" t="s">
        <v>17309</v>
      </c>
      <c r="J1629" s="69">
        <v>27.49</v>
      </c>
      <c r="K1629" s="69">
        <f t="shared" si="77"/>
        <v>21304.75</v>
      </c>
      <c r="L1629" s="90">
        <v>775</v>
      </c>
      <c r="M1629" s="51">
        <v>0</v>
      </c>
      <c r="N1629" s="62" t="s">
        <v>14816</v>
      </c>
      <c r="O1629" s="52" t="s">
        <v>14817</v>
      </c>
      <c r="P1629" s="52">
        <v>124</v>
      </c>
      <c r="Q1629" s="52">
        <v>2</v>
      </c>
      <c r="R1629" s="52" t="s">
        <v>1105</v>
      </c>
      <c r="S1629" s="49" t="s">
        <v>21333</v>
      </c>
      <c r="V1629" s="50" t="s">
        <v>14745</v>
      </c>
      <c r="W1629" s="50" t="s">
        <v>1105</v>
      </c>
      <c r="X1629" s="50" t="s">
        <v>14746</v>
      </c>
      <c r="Y1629" s="70" t="s">
        <v>17320</v>
      </c>
      <c r="Z1629" s="53">
        <v>60300</v>
      </c>
    </row>
    <row r="1630" spans="1:26" s="49" customFormat="1" ht="30" x14ac:dyDescent="0.25">
      <c r="A1630" s="73">
        <v>600025110</v>
      </c>
      <c r="B1630" s="73">
        <f t="shared" si="75"/>
        <v>600025110</v>
      </c>
      <c r="C1630" s="73" t="s">
        <v>14818</v>
      </c>
      <c r="D1630" s="68">
        <v>1</v>
      </c>
      <c r="E1630" s="48">
        <f t="shared" si="76"/>
        <v>62157787</v>
      </c>
      <c r="F1630" s="57" t="s">
        <v>953</v>
      </c>
      <c r="G1630" s="57" t="s">
        <v>1104</v>
      </c>
      <c r="H1630" s="51">
        <v>425</v>
      </c>
      <c r="I1630" s="51" t="s">
        <v>17309</v>
      </c>
      <c r="J1630" s="69">
        <v>27.49</v>
      </c>
      <c r="K1630" s="69">
        <f t="shared" si="77"/>
        <v>11683.25</v>
      </c>
      <c r="L1630" s="90">
        <v>425</v>
      </c>
      <c r="M1630" s="51">
        <v>0</v>
      </c>
      <c r="N1630" s="62" t="s">
        <v>14819</v>
      </c>
      <c r="O1630" s="52" t="s">
        <v>1371</v>
      </c>
      <c r="P1630" s="52">
        <v>339</v>
      </c>
      <c r="Q1630" s="52">
        <v>234</v>
      </c>
      <c r="R1630" s="52" t="s">
        <v>1105</v>
      </c>
      <c r="S1630" s="49" t="s">
        <v>21333</v>
      </c>
      <c r="V1630" s="50" t="s">
        <v>14745</v>
      </c>
      <c r="W1630" s="50" t="s">
        <v>1105</v>
      </c>
      <c r="X1630" s="50" t="s">
        <v>14746</v>
      </c>
      <c r="Y1630" s="70" t="s">
        <v>17320</v>
      </c>
      <c r="Z1630" s="53">
        <v>63700</v>
      </c>
    </row>
    <row r="1631" spans="1:26" s="49" customFormat="1" ht="30" x14ac:dyDescent="0.25">
      <c r="A1631" s="73">
        <v>600030199</v>
      </c>
      <c r="B1631" s="73">
        <f t="shared" si="75"/>
        <v>600030199</v>
      </c>
      <c r="C1631" s="73" t="s">
        <v>14820</v>
      </c>
      <c r="D1631" s="68">
        <v>1</v>
      </c>
      <c r="E1631" s="48">
        <f t="shared" si="76"/>
        <v>62158384</v>
      </c>
      <c r="F1631" s="57" t="s">
        <v>953</v>
      </c>
      <c r="G1631" s="57" t="s">
        <v>1104</v>
      </c>
      <c r="H1631" s="51">
        <v>150</v>
      </c>
      <c r="I1631" s="51" t="s">
        <v>17309</v>
      </c>
      <c r="J1631" s="69">
        <v>27.49</v>
      </c>
      <c r="K1631" s="69">
        <f t="shared" si="77"/>
        <v>4123.5</v>
      </c>
      <c r="L1631" s="90">
        <v>150</v>
      </c>
      <c r="M1631" s="51">
        <v>0</v>
      </c>
      <c r="N1631" s="63" t="s">
        <v>14821</v>
      </c>
      <c r="O1631" s="50" t="s">
        <v>1371</v>
      </c>
      <c r="P1631" s="50">
        <v>345</v>
      </c>
      <c r="Q1631" s="50">
        <v>246</v>
      </c>
      <c r="R1631" s="50" t="s">
        <v>1105</v>
      </c>
      <c r="S1631" s="49" t="s">
        <v>21333</v>
      </c>
      <c r="V1631" s="50" t="s">
        <v>14745</v>
      </c>
      <c r="W1631" s="50" t="s">
        <v>1105</v>
      </c>
      <c r="X1631" s="50" t="s">
        <v>14746</v>
      </c>
      <c r="Y1631" s="70" t="s">
        <v>17320</v>
      </c>
      <c r="Z1631" s="53">
        <v>63700</v>
      </c>
    </row>
    <row r="1632" spans="1:26" s="49" customFormat="1" ht="30" x14ac:dyDescent="0.25">
      <c r="A1632" s="73">
        <v>600030211</v>
      </c>
      <c r="B1632" s="73">
        <f t="shared" si="75"/>
        <v>600030211</v>
      </c>
      <c r="C1632" s="73" t="s">
        <v>14822</v>
      </c>
      <c r="D1632" s="68">
        <v>1</v>
      </c>
      <c r="E1632" s="48">
        <f t="shared" si="76"/>
        <v>567256</v>
      </c>
      <c r="F1632" s="57" t="s">
        <v>953</v>
      </c>
      <c r="G1632" s="57" t="s">
        <v>1104</v>
      </c>
      <c r="H1632" s="51">
        <v>75</v>
      </c>
      <c r="I1632" s="51" t="s">
        <v>17309</v>
      </c>
      <c r="J1632" s="69">
        <v>27.49</v>
      </c>
      <c r="K1632" s="69">
        <f t="shared" si="77"/>
        <v>2061.75</v>
      </c>
      <c r="L1632" s="90">
        <v>75</v>
      </c>
      <c r="M1632" s="51">
        <v>0</v>
      </c>
      <c r="N1632" s="63" t="s">
        <v>14823</v>
      </c>
      <c r="O1632" s="50" t="s">
        <v>14824</v>
      </c>
      <c r="P1632" s="50">
        <v>55</v>
      </c>
      <c r="Q1632" s="50">
        <v>140</v>
      </c>
      <c r="R1632" s="50" t="s">
        <v>1105</v>
      </c>
      <c r="S1632" s="49" t="s">
        <v>21333</v>
      </c>
      <c r="V1632" s="50" t="s">
        <v>14745</v>
      </c>
      <c r="W1632" s="50" t="s">
        <v>1105</v>
      </c>
      <c r="X1632" s="50" t="s">
        <v>14746</v>
      </c>
      <c r="Y1632" s="70" t="s">
        <v>17320</v>
      </c>
      <c r="Z1632" s="53">
        <v>60300</v>
      </c>
    </row>
    <row r="1633" spans="1:26" s="49" customFormat="1" x14ac:dyDescent="0.25">
      <c r="A1633" s="73">
        <v>600111920</v>
      </c>
      <c r="B1633" s="73">
        <f t="shared" si="75"/>
        <v>600111920</v>
      </c>
      <c r="C1633" s="73" t="s">
        <v>10292</v>
      </c>
      <c r="D1633" s="68">
        <v>1</v>
      </c>
      <c r="E1633" s="48">
        <f t="shared" si="76"/>
        <v>49137158</v>
      </c>
      <c r="F1633" s="57" t="s">
        <v>953</v>
      </c>
      <c r="G1633" s="57" t="s">
        <v>1850</v>
      </c>
      <c r="H1633" s="51">
        <v>25</v>
      </c>
      <c r="I1633" s="51" t="s">
        <v>17309</v>
      </c>
      <c r="J1633" s="69">
        <v>27.49</v>
      </c>
      <c r="K1633" s="69">
        <f t="shared" si="77"/>
        <v>687.25</v>
      </c>
      <c r="L1633" s="90">
        <v>25</v>
      </c>
      <c r="M1633" s="51">
        <v>0</v>
      </c>
      <c r="N1633" s="62" t="s">
        <v>1872</v>
      </c>
      <c r="O1633" s="52" t="s">
        <v>1873</v>
      </c>
      <c r="P1633" s="52">
        <v>578</v>
      </c>
      <c r="Q1633" s="52">
        <v>6</v>
      </c>
      <c r="R1633" s="52" t="s">
        <v>1851</v>
      </c>
      <c r="S1633" s="49" t="s">
        <v>21333</v>
      </c>
      <c r="V1633" s="50" t="s">
        <v>14825</v>
      </c>
      <c r="W1633" s="50" t="s">
        <v>1851</v>
      </c>
      <c r="X1633" s="50" t="s">
        <v>14740</v>
      </c>
      <c r="Y1633" s="70" t="s">
        <v>17320</v>
      </c>
      <c r="Z1633" s="53">
        <v>69002</v>
      </c>
    </row>
    <row r="1634" spans="1:26" s="49" customFormat="1" x14ac:dyDescent="0.25">
      <c r="A1634" s="73">
        <v>600014177</v>
      </c>
      <c r="B1634" s="73">
        <f t="shared" si="75"/>
        <v>600014177</v>
      </c>
      <c r="C1634" s="73" t="s">
        <v>10282</v>
      </c>
      <c r="D1634" s="68">
        <v>1</v>
      </c>
      <c r="E1634" s="48">
        <f t="shared" si="76"/>
        <v>60680318</v>
      </c>
      <c r="F1634" s="57" t="s">
        <v>953</v>
      </c>
      <c r="G1634" s="57" t="s">
        <v>1850</v>
      </c>
      <c r="H1634" s="51">
        <v>425</v>
      </c>
      <c r="I1634" s="51" t="s">
        <v>17309</v>
      </c>
      <c r="J1634" s="69">
        <v>27.49</v>
      </c>
      <c r="K1634" s="69">
        <f t="shared" si="77"/>
        <v>11683.25</v>
      </c>
      <c r="L1634" s="90">
        <v>425</v>
      </c>
      <c r="M1634" s="51">
        <v>0</v>
      </c>
      <c r="N1634" s="62" t="s">
        <v>1852</v>
      </c>
      <c r="O1634" s="52" t="s">
        <v>1853</v>
      </c>
      <c r="P1634" s="52">
        <v>116</v>
      </c>
      <c r="Q1634" s="52"/>
      <c r="R1634" s="52" t="s">
        <v>1854</v>
      </c>
      <c r="S1634" s="49" t="s">
        <v>21333</v>
      </c>
      <c r="V1634" s="50" t="s">
        <v>14788</v>
      </c>
      <c r="W1634" s="50" t="s">
        <v>1851</v>
      </c>
      <c r="X1634" s="50" t="s">
        <v>14738</v>
      </c>
      <c r="Y1634" s="70" t="s">
        <v>17320</v>
      </c>
      <c r="Z1634" s="53">
        <v>69142</v>
      </c>
    </row>
    <row r="1635" spans="1:26" s="49" customFormat="1" ht="30" x14ac:dyDescent="0.25">
      <c r="A1635" s="73">
        <v>600014231</v>
      </c>
      <c r="B1635" s="73">
        <f t="shared" si="75"/>
        <v>600014231</v>
      </c>
      <c r="C1635" s="73" t="s">
        <v>10283</v>
      </c>
      <c r="D1635" s="68">
        <v>1</v>
      </c>
      <c r="E1635" s="48">
        <f t="shared" si="76"/>
        <v>60680342</v>
      </c>
      <c r="F1635" s="57" t="s">
        <v>953</v>
      </c>
      <c r="G1635" s="57" t="s">
        <v>1850</v>
      </c>
      <c r="H1635" s="51">
        <v>1550</v>
      </c>
      <c r="I1635" s="51" t="s">
        <v>17309</v>
      </c>
      <c r="J1635" s="69">
        <v>27.49</v>
      </c>
      <c r="K1635" s="69">
        <f t="shared" si="77"/>
        <v>42609.5</v>
      </c>
      <c r="L1635" s="90">
        <v>1550</v>
      </c>
      <c r="M1635" s="51">
        <v>0</v>
      </c>
      <c r="N1635" s="62" t="s">
        <v>1855</v>
      </c>
      <c r="O1635" s="52" t="s">
        <v>1856</v>
      </c>
      <c r="P1635" s="52">
        <v>1126</v>
      </c>
      <c r="Q1635" s="52">
        <v>1</v>
      </c>
      <c r="R1635" s="52" t="s">
        <v>1851</v>
      </c>
      <c r="S1635" s="49" t="s">
        <v>21333</v>
      </c>
      <c r="V1635" s="50" t="s">
        <v>14788</v>
      </c>
      <c r="W1635" s="50" t="s">
        <v>1851</v>
      </c>
      <c r="X1635" s="50" t="s">
        <v>14738</v>
      </c>
      <c r="Y1635" s="70" t="s">
        <v>17320</v>
      </c>
      <c r="Z1635" s="53">
        <v>69025</v>
      </c>
    </row>
    <row r="1636" spans="1:26" s="49" customFormat="1" ht="30" x14ac:dyDescent="0.25">
      <c r="A1636" s="73">
        <v>600014258</v>
      </c>
      <c r="B1636" s="73">
        <f t="shared" si="75"/>
        <v>600014258</v>
      </c>
      <c r="C1636" s="73" t="s">
        <v>10284</v>
      </c>
      <c r="D1636" s="68">
        <v>1</v>
      </c>
      <c r="E1636" s="48">
        <f t="shared" si="76"/>
        <v>60680351</v>
      </c>
      <c r="F1636" s="57" t="s">
        <v>953</v>
      </c>
      <c r="G1636" s="57" t="s">
        <v>1850</v>
      </c>
      <c r="H1636" s="51">
        <v>525</v>
      </c>
      <c r="I1636" s="51" t="s">
        <v>17309</v>
      </c>
      <c r="J1636" s="69">
        <v>27.49</v>
      </c>
      <c r="K1636" s="69">
        <f t="shared" si="77"/>
        <v>14432.25</v>
      </c>
      <c r="L1636" s="90">
        <v>525</v>
      </c>
      <c r="M1636" s="51">
        <v>0</v>
      </c>
      <c r="N1636" s="62" t="s">
        <v>1857</v>
      </c>
      <c r="O1636" s="52" t="s">
        <v>1858</v>
      </c>
      <c r="P1636" s="52">
        <v>674</v>
      </c>
      <c r="Q1636" s="52">
        <v>1</v>
      </c>
      <c r="R1636" s="52" t="s">
        <v>1851</v>
      </c>
      <c r="S1636" s="49" t="s">
        <v>21333</v>
      </c>
      <c r="V1636" s="50" t="s">
        <v>14788</v>
      </c>
      <c r="W1636" s="50" t="s">
        <v>1851</v>
      </c>
      <c r="X1636" s="50" t="s">
        <v>14738</v>
      </c>
      <c r="Y1636" s="70" t="s">
        <v>17320</v>
      </c>
      <c r="Z1636" s="53">
        <v>69021</v>
      </c>
    </row>
    <row r="1637" spans="1:26" s="49" customFormat="1" ht="30" x14ac:dyDescent="0.25">
      <c r="A1637" s="73">
        <v>600014266</v>
      </c>
      <c r="B1637" s="73">
        <f t="shared" si="75"/>
        <v>600014266</v>
      </c>
      <c r="C1637" s="73" t="s">
        <v>10285</v>
      </c>
      <c r="D1637" s="68">
        <v>1</v>
      </c>
      <c r="E1637" s="48">
        <f t="shared" si="76"/>
        <v>25315811</v>
      </c>
      <c r="F1637" s="57" t="s">
        <v>953</v>
      </c>
      <c r="G1637" s="57" t="s">
        <v>1850</v>
      </c>
      <c r="H1637" s="51">
        <v>225</v>
      </c>
      <c r="I1637" s="51" t="s">
        <v>17309</v>
      </c>
      <c r="J1637" s="69">
        <v>27.49</v>
      </c>
      <c r="K1637" s="69">
        <f t="shared" si="77"/>
        <v>6185.25</v>
      </c>
      <c r="L1637" s="90">
        <v>225</v>
      </c>
      <c r="M1637" s="51">
        <v>0</v>
      </c>
      <c r="N1637" s="62" t="s">
        <v>1859</v>
      </c>
      <c r="O1637" s="52" t="s">
        <v>1860</v>
      </c>
      <c r="P1637" s="52">
        <v>322</v>
      </c>
      <c r="Q1637" s="52" t="s">
        <v>19</v>
      </c>
      <c r="R1637" s="52" t="s">
        <v>1851</v>
      </c>
      <c r="S1637" s="49" t="s">
        <v>21334</v>
      </c>
      <c r="V1637" s="50" t="s">
        <v>14788</v>
      </c>
      <c r="W1637" s="50" t="s">
        <v>1851</v>
      </c>
      <c r="X1637" s="50" t="s">
        <v>14742</v>
      </c>
      <c r="Y1637" s="70" t="s">
        <v>17320</v>
      </c>
      <c r="Z1637" s="53">
        <v>69002</v>
      </c>
    </row>
    <row r="1638" spans="1:26" s="49" customFormat="1" x14ac:dyDescent="0.25">
      <c r="A1638" s="73">
        <v>600111580</v>
      </c>
      <c r="B1638" s="73">
        <f t="shared" si="75"/>
        <v>600111580</v>
      </c>
      <c r="C1638" s="73" t="s">
        <v>10293</v>
      </c>
      <c r="D1638" s="68">
        <v>1</v>
      </c>
      <c r="E1638" s="48">
        <f t="shared" si="76"/>
        <v>65341821</v>
      </c>
      <c r="F1638" s="57" t="s">
        <v>953</v>
      </c>
      <c r="G1638" s="57" t="s">
        <v>1850</v>
      </c>
      <c r="H1638" s="51">
        <v>25</v>
      </c>
      <c r="I1638" s="51" t="s">
        <v>17309</v>
      </c>
      <c r="J1638" s="69">
        <v>27.49</v>
      </c>
      <c r="K1638" s="69">
        <f t="shared" si="77"/>
        <v>687.25</v>
      </c>
      <c r="L1638" s="90">
        <v>25</v>
      </c>
      <c r="M1638" s="51">
        <v>0</v>
      </c>
      <c r="N1638" s="62" t="s">
        <v>1874</v>
      </c>
      <c r="O1638" s="52" t="s">
        <v>340</v>
      </c>
      <c r="P1638" s="52">
        <v>202</v>
      </c>
      <c r="Q1638" s="52">
        <v>2</v>
      </c>
      <c r="R1638" s="52" t="s">
        <v>1875</v>
      </c>
      <c r="S1638" s="49" t="s">
        <v>21333</v>
      </c>
      <c r="V1638" s="50" t="s">
        <v>14825</v>
      </c>
      <c r="W1638" s="50" t="s">
        <v>1851</v>
      </c>
      <c r="X1638" s="50" t="s">
        <v>14740</v>
      </c>
      <c r="Y1638" s="70" t="s">
        <v>17320</v>
      </c>
      <c r="Z1638" s="53">
        <v>69151</v>
      </c>
    </row>
    <row r="1639" spans="1:26" s="49" customFormat="1" x14ac:dyDescent="0.25">
      <c r="A1639" s="73">
        <v>600111695</v>
      </c>
      <c r="B1639" s="73">
        <f t="shared" si="75"/>
        <v>600111695</v>
      </c>
      <c r="C1639" s="73" t="s">
        <v>10294</v>
      </c>
      <c r="D1639" s="68">
        <v>1</v>
      </c>
      <c r="E1639" s="48">
        <f t="shared" si="76"/>
        <v>70499934</v>
      </c>
      <c r="F1639" s="57" t="s">
        <v>953</v>
      </c>
      <c r="G1639" s="57" t="s">
        <v>1850</v>
      </c>
      <c r="H1639" s="51">
        <v>25</v>
      </c>
      <c r="I1639" s="51" t="s">
        <v>17309</v>
      </c>
      <c r="J1639" s="69">
        <v>27.49</v>
      </c>
      <c r="K1639" s="69">
        <f t="shared" si="77"/>
        <v>687.25</v>
      </c>
      <c r="L1639" s="90">
        <v>25</v>
      </c>
      <c r="M1639" s="51">
        <v>0</v>
      </c>
      <c r="N1639" s="62" t="s">
        <v>1876</v>
      </c>
      <c r="O1639" s="52" t="s">
        <v>1860</v>
      </c>
      <c r="P1639" s="52">
        <v>250</v>
      </c>
      <c r="Q1639" s="52">
        <v>1</v>
      </c>
      <c r="R1639" s="52" t="s">
        <v>1877</v>
      </c>
      <c r="S1639" s="49" t="s">
        <v>21333</v>
      </c>
      <c r="V1639" s="50" t="s">
        <v>14825</v>
      </c>
      <c r="W1639" s="50" t="s">
        <v>1851</v>
      </c>
      <c r="X1639" s="50" t="s">
        <v>14740</v>
      </c>
      <c r="Y1639" s="70" t="s">
        <v>17320</v>
      </c>
      <c r="Z1639" s="53">
        <v>69153</v>
      </c>
    </row>
    <row r="1640" spans="1:26" s="49" customFormat="1" x14ac:dyDescent="0.25">
      <c r="A1640" s="73">
        <v>600111512</v>
      </c>
      <c r="B1640" s="73">
        <f t="shared" si="75"/>
        <v>600111512</v>
      </c>
      <c r="C1640" s="73" t="s">
        <v>10295</v>
      </c>
      <c r="D1640" s="68">
        <v>1</v>
      </c>
      <c r="E1640" s="48">
        <f t="shared" si="76"/>
        <v>70880140</v>
      </c>
      <c r="F1640" s="57" t="s">
        <v>953</v>
      </c>
      <c r="G1640" s="57" t="s">
        <v>1850</v>
      </c>
      <c r="H1640" s="51">
        <v>25</v>
      </c>
      <c r="I1640" s="51" t="s">
        <v>17309</v>
      </c>
      <c r="J1640" s="69">
        <v>27.49</v>
      </c>
      <c r="K1640" s="69">
        <f t="shared" si="77"/>
        <v>687.25</v>
      </c>
      <c r="L1640" s="90">
        <v>25</v>
      </c>
      <c r="M1640" s="51">
        <v>0</v>
      </c>
      <c r="N1640" s="62" t="s">
        <v>1878</v>
      </c>
      <c r="O1640" s="52" t="s">
        <v>215</v>
      </c>
      <c r="P1640" s="52">
        <v>52</v>
      </c>
      <c r="Q1640" s="52"/>
      <c r="R1640" s="52" t="s">
        <v>1879</v>
      </c>
      <c r="S1640" s="49" t="s">
        <v>21333</v>
      </c>
      <c r="V1640" s="50" t="s">
        <v>14825</v>
      </c>
      <c r="W1640" s="50" t="s">
        <v>1851</v>
      </c>
      <c r="X1640" s="50" t="s">
        <v>14740</v>
      </c>
      <c r="Y1640" s="70" t="s">
        <v>17320</v>
      </c>
      <c r="Z1640" s="53">
        <v>69156</v>
      </c>
    </row>
    <row r="1641" spans="1:26" s="49" customFormat="1" x14ac:dyDescent="0.25">
      <c r="A1641" s="73">
        <v>600112004</v>
      </c>
      <c r="B1641" s="73">
        <f t="shared" si="75"/>
        <v>600112004</v>
      </c>
      <c r="C1641" s="73" t="s">
        <v>10296</v>
      </c>
      <c r="D1641" s="68">
        <v>1</v>
      </c>
      <c r="E1641" s="48">
        <f t="shared" si="76"/>
        <v>49963406</v>
      </c>
      <c r="F1641" s="57" t="s">
        <v>953</v>
      </c>
      <c r="G1641" s="57" t="s">
        <v>1850</v>
      </c>
      <c r="H1641" s="51">
        <v>25</v>
      </c>
      <c r="I1641" s="51" t="s">
        <v>17309</v>
      </c>
      <c r="J1641" s="69">
        <v>27.49</v>
      </c>
      <c r="K1641" s="69">
        <f t="shared" si="77"/>
        <v>687.25</v>
      </c>
      <c r="L1641" s="90">
        <v>25</v>
      </c>
      <c r="M1641" s="51">
        <v>0</v>
      </c>
      <c r="N1641" s="62" t="s">
        <v>1880</v>
      </c>
      <c r="O1641" s="52" t="s">
        <v>979</v>
      </c>
      <c r="P1641" s="52">
        <v>864</v>
      </c>
      <c r="Q1641" s="52">
        <v>4</v>
      </c>
      <c r="R1641" s="52" t="s">
        <v>1881</v>
      </c>
      <c r="S1641" s="49" t="s">
        <v>21333</v>
      </c>
      <c r="V1641" s="50" t="s">
        <v>14825</v>
      </c>
      <c r="W1641" s="50" t="s">
        <v>1851</v>
      </c>
      <c r="X1641" s="50" t="s">
        <v>14740</v>
      </c>
      <c r="Y1641" s="70" t="s">
        <v>17320</v>
      </c>
      <c r="Z1641" s="53">
        <v>69145</v>
      </c>
    </row>
    <row r="1642" spans="1:26" s="49" customFormat="1" x14ac:dyDescent="0.25">
      <c r="A1642" s="73">
        <v>600112055</v>
      </c>
      <c r="B1642" s="73">
        <f t="shared" si="75"/>
        <v>600112055</v>
      </c>
      <c r="C1642" s="73" t="s">
        <v>10297</v>
      </c>
      <c r="D1642" s="68">
        <v>1</v>
      </c>
      <c r="E1642" s="48">
        <f t="shared" si="76"/>
        <v>70934487</v>
      </c>
      <c r="F1642" s="57" t="s">
        <v>953</v>
      </c>
      <c r="G1642" s="57" t="s">
        <v>1850</v>
      </c>
      <c r="H1642" s="51">
        <v>25</v>
      </c>
      <c r="I1642" s="51" t="s">
        <v>17309</v>
      </c>
      <c r="J1642" s="69">
        <v>27.49</v>
      </c>
      <c r="K1642" s="69">
        <f t="shared" si="77"/>
        <v>687.25</v>
      </c>
      <c r="L1642" s="90">
        <v>25</v>
      </c>
      <c r="M1642" s="51">
        <v>0</v>
      </c>
      <c r="N1642" s="62" t="s">
        <v>1882</v>
      </c>
      <c r="O1642" s="52" t="s">
        <v>215</v>
      </c>
      <c r="P1642" s="52">
        <v>196</v>
      </c>
      <c r="Q1642" s="52"/>
      <c r="R1642" s="52" t="s">
        <v>1883</v>
      </c>
      <c r="S1642" s="49" t="s">
        <v>21333</v>
      </c>
      <c r="V1642" s="50" t="s">
        <v>14825</v>
      </c>
      <c r="W1642" s="50" t="s">
        <v>1851</v>
      </c>
      <c r="X1642" s="50" t="s">
        <v>14740</v>
      </c>
      <c r="Y1642" s="70" t="s">
        <v>17320</v>
      </c>
      <c r="Z1642" s="53">
        <v>69105</v>
      </c>
    </row>
    <row r="1643" spans="1:26" s="49" customFormat="1" x14ac:dyDescent="0.25">
      <c r="A1643" s="73">
        <v>600111377</v>
      </c>
      <c r="B1643" s="73">
        <f t="shared" si="75"/>
        <v>600111377</v>
      </c>
      <c r="C1643" s="73" t="s">
        <v>10298</v>
      </c>
      <c r="D1643" s="68">
        <v>1</v>
      </c>
      <c r="E1643" s="48">
        <f t="shared" si="76"/>
        <v>49137131</v>
      </c>
      <c r="F1643" s="57" t="s">
        <v>953</v>
      </c>
      <c r="G1643" s="57" t="s">
        <v>1850</v>
      </c>
      <c r="H1643" s="51">
        <v>0</v>
      </c>
      <c r="I1643" s="51" t="s">
        <v>17309</v>
      </c>
      <c r="J1643" s="69">
        <v>27.49</v>
      </c>
      <c r="K1643" s="69">
        <f t="shared" si="77"/>
        <v>0</v>
      </c>
      <c r="L1643" s="90">
        <v>25</v>
      </c>
      <c r="M1643" s="51">
        <v>25</v>
      </c>
      <c r="N1643" s="62" t="s">
        <v>1884</v>
      </c>
      <c r="O1643" s="52" t="s">
        <v>930</v>
      </c>
      <c r="P1643" s="52">
        <v>47</v>
      </c>
      <c r="Q1643" s="52">
        <v>1</v>
      </c>
      <c r="R1643" s="52" t="s">
        <v>1851</v>
      </c>
      <c r="S1643" s="49" t="s">
        <v>21333</v>
      </c>
      <c r="V1643" s="50" t="s">
        <v>14825</v>
      </c>
      <c r="W1643" s="50" t="s">
        <v>1851</v>
      </c>
      <c r="X1643" s="50" t="s">
        <v>14740</v>
      </c>
      <c r="Y1643" s="70" t="s">
        <v>17320</v>
      </c>
      <c r="Z1643" s="53">
        <v>69141</v>
      </c>
    </row>
    <row r="1644" spans="1:26" s="49" customFormat="1" x14ac:dyDescent="0.25">
      <c r="A1644" s="73">
        <v>600111393</v>
      </c>
      <c r="B1644" s="73">
        <f t="shared" si="75"/>
        <v>600111393</v>
      </c>
      <c r="C1644" s="73" t="s">
        <v>10299</v>
      </c>
      <c r="D1644" s="68">
        <v>1</v>
      </c>
      <c r="E1644" s="48">
        <f t="shared" si="76"/>
        <v>49137115</v>
      </c>
      <c r="F1644" s="57" t="s">
        <v>953</v>
      </c>
      <c r="G1644" s="57" t="s">
        <v>1850</v>
      </c>
      <c r="H1644" s="51">
        <v>50</v>
      </c>
      <c r="I1644" s="51" t="s">
        <v>17309</v>
      </c>
      <c r="J1644" s="69">
        <v>27.49</v>
      </c>
      <c r="K1644" s="69">
        <f t="shared" si="77"/>
        <v>1374.5</v>
      </c>
      <c r="L1644" s="90">
        <v>50</v>
      </c>
      <c r="M1644" s="51">
        <v>0</v>
      </c>
      <c r="N1644" s="62" t="s">
        <v>1885</v>
      </c>
      <c r="O1644" s="52" t="s">
        <v>1886</v>
      </c>
      <c r="P1644" s="52">
        <v>2765</v>
      </c>
      <c r="Q1644" s="52">
        <v>9</v>
      </c>
      <c r="R1644" s="52" t="s">
        <v>1851</v>
      </c>
      <c r="S1644" s="49" t="s">
        <v>21333</v>
      </c>
      <c r="V1644" s="50" t="s">
        <v>14825</v>
      </c>
      <c r="W1644" s="50" t="s">
        <v>1851</v>
      </c>
      <c r="X1644" s="50" t="s">
        <v>14740</v>
      </c>
      <c r="Y1644" s="70" t="s">
        <v>17320</v>
      </c>
      <c r="Z1644" s="53">
        <v>69002</v>
      </c>
    </row>
    <row r="1645" spans="1:26" s="49" customFormat="1" x14ac:dyDescent="0.25">
      <c r="A1645" s="73">
        <v>600111598</v>
      </c>
      <c r="B1645" s="73">
        <f t="shared" si="75"/>
        <v>600111598</v>
      </c>
      <c r="C1645" s="73" t="s">
        <v>10300</v>
      </c>
      <c r="D1645" s="68">
        <v>1</v>
      </c>
      <c r="E1645" s="48">
        <f t="shared" si="76"/>
        <v>75022389</v>
      </c>
      <c r="F1645" s="57" t="s">
        <v>953</v>
      </c>
      <c r="G1645" s="57" t="s">
        <v>1850</v>
      </c>
      <c r="H1645" s="51">
        <v>25</v>
      </c>
      <c r="I1645" s="51" t="s">
        <v>17309</v>
      </c>
      <c r="J1645" s="69">
        <v>27.49</v>
      </c>
      <c r="K1645" s="69">
        <f t="shared" si="77"/>
        <v>687.25</v>
      </c>
      <c r="L1645" s="90">
        <v>25</v>
      </c>
      <c r="M1645" s="51">
        <v>0</v>
      </c>
      <c r="N1645" s="62" t="s">
        <v>1887</v>
      </c>
      <c r="O1645" s="52" t="s">
        <v>1888</v>
      </c>
      <c r="P1645" s="52">
        <v>360</v>
      </c>
      <c r="Q1645" s="52"/>
      <c r="R1645" s="52" t="s">
        <v>1889</v>
      </c>
      <c r="S1645" s="49" t="s">
        <v>21333</v>
      </c>
      <c r="V1645" s="50" t="s">
        <v>14825</v>
      </c>
      <c r="W1645" s="50" t="s">
        <v>1851</v>
      </c>
      <c r="X1645" s="50" t="s">
        <v>14740</v>
      </c>
      <c r="Y1645" s="70" t="s">
        <v>17320</v>
      </c>
      <c r="Z1645" s="53">
        <v>69144</v>
      </c>
    </row>
    <row r="1646" spans="1:26" s="49" customFormat="1" x14ac:dyDescent="0.25">
      <c r="A1646" s="73">
        <v>600111610</v>
      </c>
      <c r="B1646" s="73">
        <f t="shared" si="75"/>
        <v>600111610</v>
      </c>
      <c r="C1646" s="73" t="s">
        <v>10301</v>
      </c>
      <c r="D1646" s="68">
        <v>1</v>
      </c>
      <c r="E1646" s="48">
        <f t="shared" si="76"/>
        <v>70996091</v>
      </c>
      <c r="F1646" s="57" t="s">
        <v>953</v>
      </c>
      <c r="G1646" s="57" t="s">
        <v>1850</v>
      </c>
      <c r="H1646" s="51">
        <v>25</v>
      </c>
      <c r="I1646" s="51" t="s">
        <v>17309</v>
      </c>
      <c r="J1646" s="69">
        <v>27.49</v>
      </c>
      <c r="K1646" s="69">
        <f t="shared" si="77"/>
        <v>687.25</v>
      </c>
      <c r="L1646" s="90">
        <v>25</v>
      </c>
      <c r="M1646" s="51">
        <v>0</v>
      </c>
      <c r="N1646" s="62" t="s">
        <v>1890</v>
      </c>
      <c r="O1646" s="52" t="s">
        <v>54</v>
      </c>
      <c r="P1646" s="52">
        <v>340</v>
      </c>
      <c r="Q1646" s="52"/>
      <c r="R1646" s="52" t="s">
        <v>1891</v>
      </c>
      <c r="S1646" s="49" t="s">
        <v>21333</v>
      </c>
      <c r="V1646" s="50" t="s">
        <v>14825</v>
      </c>
      <c r="W1646" s="50" t="s">
        <v>1851</v>
      </c>
      <c r="X1646" s="50" t="s">
        <v>14740</v>
      </c>
      <c r="Y1646" s="70" t="s">
        <v>17320</v>
      </c>
      <c r="Z1646" s="53">
        <v>69101</v>
      </c>
    </row>
    <row r="1647" spans="1:26" s="49" customFormat="1" x14ac:dyDescent="0.25">
      <c r="A1647" s="73">
        <v>600111717</v>
      </c>
      <c r="B1647" s="73">
        <f t="shared" si="75"/>
        <v>600111717</v>
      </c>
      <c r="C1647" s="73" t="s">
        <v>10302</v>
      </c>
      <c r="D1647" s="68">
        <v>1</v>
      </c>
      <c r="E1647" s="48">
        <f t="shared" si="76"/>
        <v>70281262</v>
      </c>
      <c r="F1647" s="57" t="s">
        <v>953</v>
      </c>
      <c r="G1647" s="57" t="s">
        <v>1850</v>
      </c>
      <c r="H1647" s="51">
        <v>25</v>
      </c>
      <c r="I1647" s="51" t="s">
        <v>17309</v>
      </c>
      <c r="J1647" s="69">
        <v>27.49</v>
      </c>
      <c r="K1647" s="69">
        <f t="shared" si="77"/>
        <v>687.25</v>
      </c>
      <c r="L1647" s="90">
        <v>25</v>
      </c>
      <c r="M1647" s="51">
        <v>0</v>
      </c>
      <c r="N1647" s="62" t="s">
        <v>1892</v>
      </c>
      <c r="O1647" s="52" t="s">
        <v>1893</v>
      </c>
      <c r="P1647" s="52">
        <v>298</v>
      </c>
      <c r="Q1647" s="52"/>
      <c r="R1647" s="52" t="s">
        <v>1854</v>
      </c>
      <c r="S1647" s="49" t="s">
        <v>21333</v>
      </c>
      <c r="V1647" s="50" t="s">
        <v>14825</v>
      </c>
      <c r="W1647" s="50" t="s">
        <v>1851</v>
      </c>
      <c r="X1647" s="50" t="s">
        <v>14740</v>
      </c>
      <c r="Y1647" s="70" t="s">
        <v>17320</v>
      </c>
      <c r="Z1647" s="53">
        <v>69142</v>
      </c>
    </row>
    <row r="1648" spans="1:26" s="49" customFormat="1" x14ac:dyDescent="0.25">
      <c r="A1648" s="73">
        <v>600111733</v>
      </c>
      <c r="B1648" s="73">
        <f t="shared" si="75"/>
        <v>600111733</v>
      </c>
      <c r="C1648" s="73" t="s">
        <v>10303</v>
      </c>
      <c r="D1648" s="68">
        <v>1</v>
      </c>
      <c r="E1648" s="48">
        <f t="shared" si="76"/>
        <v>70941777</v>
      </c>
      <c r="F1648" s="57" t="s">
        <v>953</v>
      </c>
      <c r="G1648" s="57" t="s">
        <v>1850</v>
      </c>
      <c r="H1648" s="51">
        <v>25</v>
      </c>
      <c r="I1648" s="51" t="s">
        <v>17309</v>
      </c>
      <c r="J1648" s="69">
        <v>27.49</v>
      </c>
      <c r="K1648" s="69">
        <f t="shared" si="77"/>
        <v>687.25</v>
      </c>
      <c r="L1648" s="90">
        <v>25</v>
      </c>
      <c r="M1648" s="51">
        <v>0</v>
      </c>
      <c r="N1648" s="62" t="s">
        <v>1894</v>
      </c>
      <c r="O1648" s="52" t="s">
        <v>1895</v>
      </c>
      <c r="P1648" s="52">
        <v>1215</v>
      </c>
      <c r="Q1648" s="52"/>
      <c r="R1648" s="52" t="s">
        <v>1896</v>
      </c>
      <c r="S1648" s="49" t="s">
        <v>21333</v>
      </c>
      <c r="V1648" s="50" t="s">
        <v>14825</v>
      </c>
      <c r="W1648" s="50" t="s">
        <v>1851</v>
      </c>
      <c r="X1648" s="50" t="s">
        <v>14740</v>
      </c>
      <c r="Y1648" s="70" t="s">
        <v>17320</v>
      </c>
      <c r="Z1648" s="53">
        <v>69102</v>
      </c>
    </row>
    <row r="1649" spans="1:26" s="49" customFormat="1" x14ac:dyDescent="0.25">
      <c r="A1649" s="73">
        <v>600111792</v>
      </c>
      <c r="B1649" s="73">
        <f t="shared" si="75"/>
        <v>600111792</v>
      </c>
      <c r="C1649" s="73" t="s">
        <v>10304</v>
      </c>
      <c r="D1649" s="68">
        <v>1</v>
      </c>
      <c r="E1649" s="48">
        <f t="shared" si="76"/>
        <v>70983933</v>
      </c>
      <c r="F1649" s="57" t="s">
        <v>953</v>
      </c>
      <c r="G1649" s="57" t="s">
        <v>1850</v>
      </c>
      <c r="H1649" s="51">
        <v>25</v>
      </c>
      <c r="I1649" s="51" t="s">
        <v>17309</v>
      </c>
      <c r="J1649" s="69">
        <v>27.49</v>
      </c>
      <c r="K1649" s="69">
        <f t="shared" si="77"/>
        <v>687.25</v>
      </c>
      <c r="L1649" s="90">
        <v>25</v>
      </c>
      <c r="M1649" s="51">
        <v>0</v>
      </c>
      <c r="N1649" s="62" t="s">
        <v>1898</v>
      </c>
      <c r="O1649" s="52" t="s">
        <v>215</v>
      </c>
      <c r="P1649" s="52">
        <v>53</v>
      </c>
      <c r="Q1649" s="52">
        <v>2</v>
      </c>
      <c r="R1649" s="52" t="s">
        <v>1899</v>
      </c>
      <c r="S1649" s="49" t="s">
        <v>21333</v>
      </c>
      <c r="V1649" s="50" t="s">
        <v>14825</v>
      </c>
      <c r="W1649" s="50" t="s">
        <v>1851</v>
      </c>
      <c r="X1649" s="50" t="s">
        <v>14740</v>
      </c>
      <c r="Y1649" s="70" t="s">
        <v>17320</v>
      </c>
      <c r="Z1649" s="53">
        <v>69152</v>
      </c>
    </row>
    <row r="1650" spans="1:26" s="49" customFormat="1" ht="30" x14ac:dyDescent="0.25">
      <c r="A1650" s="73">
        <v>600111806</v>
      </c>
      <c r="B1650" s="73">
        <f t="shared" si="75"/>
        <v>600111806</v>
      </c>
      <c r="C1650" s="73" t="s">
        <v>10305</v>
      </c>
      <c r="D1650" s="68">
        <v>1</v>
      </c>
      <c r="E1650" s="48">
        <f t="shared" si="76"/>
        <v>75020351</v>
      </c>
      <c r="F1650" s="57" t="s">
        <v>953</v>
      </c>
      <c r="G1650" s="57" t="s">
        <v>1850</v>
      </c>
      <c r="H1650" s="51">
        <v>25</v>
      </c>
      <c r="I1650" s="51" t="s">
        <v>17309</v>
      </c>
      <c r="J1650" s="69">
        <v>27.49</v>
      </c>
      <c r="K1650" s="69">
        <f t="shared" si="77"/>
        <v>687.25</v>
      </c>
      <c r="L1650" s="90">
        <v>25</v>
      </c>
      <c r="M1650" s="51">
        <v>0</v>
      </c>
      <c r="N1650" s="62" t="s">
        <v>1900</v>
      </c>
      <c r="O1650" s="52" t="s">
        <v>1901</v>
      </c>
      <c r="P1650" s="52">
        <v>973</v>
      </c>
      <c r="Q1650" s="52"/>
      <c r="R1650" s="52" t="s">
        <v>1902</v>
      </c>
      <c r="S1650" s="49" t="s">
        <v>21333</v>
      </c>
      <c r="V1650" s="50" t="s">
        <v>14825</v>
      </c>
      <c r="W1650" s="50" t="s">
        <v>1851</v>
      </c>
      <c r="X1650" s="50" t="s">
        <v>14740</v>
      </c>
      <c r="Y1650" s="70" t="s">
        <v>17320</v>
      </c>
      <c r="Z1650" s="53">
        <v>69155</v>
      </c>
    </row>
    <row r="1651" spans="1:26" s="49" customFormat="1" x14ac:dyDescent="0.25">
      <c r="A1651" s="73">
        <v>600112021</v>
      </c>
      <c r="B1651" s="73">
        <f t="shared" si="75"/>
        <v>600112021</v>
      </c>
      <c r="C1651" s="73" t="s">
        <v>17690</v>
      </c>
      <c r="D1651" s="68">
        <v>1</v>
      </c>
      <c r="E1651" s="48">
        <f t="shared" si="76"/>
        <v>49963023</v>
      </c>
      <c r="F1651" s="57" t="s">
        <v>953</v>
      </c>
      <c r="G1651" s="57" t="s">
        <v>1850</v>
      </c>
      <c r="H1651" s="51">
        <v>25</v>
      </c>
      <c r="I1651" s="51" t="s">
        <v>17309</v>
      </c>
      <c r="J1651" s="69">
        <v>27.49</v>
      </c>
      <c r="K1651" s="69">
        <f t="shared" si="77"/>
        <v>687.25</v>
      </c>
      <c r="L1651" s="90">
        <v>25</v>
      </c>
      <c r="M1651" s="51">
        <v>0</v>
      </c>
      <c r="N1651" s="62" t="s">
        <v>17691</v>
      </c>
      <c r="O1651" s="52" t="s">
        <v>182</v>
      </c>
      <c r="P1651" s="52">
        <v>1091</v>
      </c>
      <c r="Q1651" s="52">
        <v>7</v>
      </c>
      <c r="R1651" s="52" t="s">
        <v>1851</v>
      </c>
      <c r="S1651" s="49" t="s">
        <v>21333</v>
      </c>
      <c r="V1651" s="50" t="s">
        <v>14825</v>
      </c>
      <c r="W1651" s="50" t="s">
        <v>1851</v>
      </c>
      <c r="X1651" s="50" t="s">
        <v>14740</v>
      </c>
      <c r="Y1651" s="70" t="s">
        <v>17320</v>
      </c>
      <c r="Z1651" s="53">
        <v>69141</v>
      </c>
    </row>
    <row r="1652" spans="1:26" s="49" customFormat="1" ht="30" x14ac:dyDescent="0.25">
      <c r="A1652" s="73">
        <v>600112071</v>
      </c>
      <c r="B1652" s="73">
        <f t="shared" si="75"/>
        <v>600112071</v>
      </c>
      <c r="C1652" s="73" t="s">
        <v>10306</v>
      </c>
      <c r="D1652" s="68">
        <v>1</v>
      </c>
      <c r="E1652" s="48">
        <f t="shared" si="76"/>
        <v>63433842</v>
      </c>
      <c r="F1652" s="57" t="s">
        <v>953</v>
      </c>
      <c r="G1652" s="57" t="s">
        <v>1850</v>
      </c>
      <c r="H1652" s="51">
        <v>25</v>
      </c>
      <c r="I1652" s="51" t="s">
        <v>17309</v>
      </c>
      <c r="J1652" s="69">
        <v>27.49</v>
      </c>
      <c r="K1652" s="69">
        <f t="shared" si="77"/>
        <v>687.25</v>
      </c>
      <c r="L1652" s="90">
        <v>25</v>
      </c>
      <c r="M1652" s="51">
        <v>0</v>
      </c>
      <c r="N1652" s="62" t="s">
        <v>1903</v>
      </c>
      <c r="O1652" s="52" t="s">
        <v>1904</v>
      </c>
      <c r="P1652" s="52">
        <v>727</v>
      </c>
      <c r="Q1652" s="52">
        <v>92</v>
      </c>
      <c r="R1652" s="52" t="s">
        <v>1851</v>
      </c>
      <c r="S1652" s="49" t="s">
        <v>21333</v>
      </c>
      <c r="V1652" s="50" t="s">
        <v>14825</v>
      </c>
      <c r="W1652" s="50" t="s">
        <v>1851</v>
      </c>
      <c r="X1652" s="50" t="s">
        <v>14740</v>
      </c>
      <c r="Y1652" s="70" t="s">
        <v>17320</v>
      </c>
      <c r="Z1652" s="53">
        <v>69141</v>
      </c>
    </row>
    <row r="1653" spans="1:26" s="49" customFormat="1" ht="30" x14ac:dyDescent="0.25">
      <c r="A1653" s="73">
        <v>600112144</v>
      </c>
      <c r="B1653" s="73">
        <f t="shared" si="75"/>
        <v>600112144</v>
      </c>
      <c r="C1653" s="73" t="s">
        <v>10307</v>
      </c>
      <c r="D1653" s="68">
        <v>1</v>
      </c>
      <c r="E1653" s="48">
        <f t="shared" si="76"/>
        <v>70982554</v>
      </c>
      <c r="F1653" s="57" t="s">
        <v>953</v>
      </c>
      <c r="G1653" s="57" t="s">
        <v>1850</v>
      </c>
      <c r="H1653" s="51">
        <v>125</v>
      </c>
      <c r="I1653" s="51" t="s">
        <v>17309</v>
      </c>
      <c r="J1653" s="69">
        <v>27.49</v>
      </c>
      <c r="K1653" s="69">
        <f t="shared" si="77"/>
        <v>3436.25</v>
      </c>
      <c r="L1653" s="90">
        <v>125</v>
      </c>
      <c r="M1653" s="51">
        <v>0</v>
      </c>
      <c r="N1653" s="62" t="s">
        <v>1905</v>
      </c>
      <c r="O1653" s="52" t="s">
        <v>1906</v>
      </c>
      <c r="P1653" s="52">
        <v>239</v>
      </c>
      <c r="Q1653" s="52"/>
      <c r="R1653" s="52" t="s">
        <v>1907</v>
      </c>
      <c r="S1653" s="49" t="s">
        <v>21333</v>
      </c>
      <c r="V1653" s="50" t="s">
        <v>14825</v>
      </c>
      <c r="W1653" s="50" t="s">
        <v>1851</v>
      </c>
      <c r="X1653" s="50" t="s">
        <v>14740</v>
      </c>
      <c r="Y1653" s="70" t="s">
        <v>17320</v>
      </c>
      <c r="Z1653" s="53">
        <v>69143</v>
      </c>
    </row>
    <row r="1654" spans="1:26" s="49" customFormat="1" ht="30" x14ac:dyDescent="0.25">
      <c r="A1654" s="73">
        <v>600112225</v>
      </c>
      <c r="B1654" s="73">
        <f t="shared" si="75"/>
        <v>600112225</v>
      </c>
      <c r="C1654" s="73" t="s">
        <v>17692</v>
      </c>
      <c r="D1654" s="68">
        <v>1</v>
      </c>
      <c r="E1654" s="48">
        <f t="shared" si="76"/>
        <v>60680539</v>
      </c>
      <c r="F1654" s="57" t="s">
        <v>953</v>
      </c>
      <c r="G1654" s="57" t="s">
        <v>1850</v>
      </c>
      <c r="H1654" s="51">
        <v>250</v>
      </c>
      <c r="I1654" s="51" t="s">
        <v>17309</v>
      </c>
      <c r="J1654" s="69">
        <v>27.49</v>
      </c>
      <c r="K1654" s="69">
        <f t="shared" si="77"/>
        <v>6872.5</v>
      </c>
      <c r="L1654" s="90">
        <v>250</v>
      </c>
      <c r="M1654" s="51">
        <v>0</v>
      </c>
      <c r="N1654" s="62" t="s">
        <v>17693</v>
      </c>
      <c r="O1654" s="52" t="s">
        <v>60</v>
      </c>
      <c r="P1654" s="52">
        <v>1589</v>
      </c>
      <c r="Q1654" s="52">
        <v>16</v>
      </c>
      <c r="R1654" s="52" t="s">
        <v>1851</v>
      </c>
      <c r="S1654" s="49" t="s">
        <v>21333</v>
      </c>
      <c r="V1654" s="50" t="s">
        <v>14825</v>
      </c>
      <c r="W1654" s="50" t="s">
        <v>1851</v>
      </c>
      <c r="X1654" s="50" t="s">
        <v>14740</v>
      </c>
      <c r="Y1654" s="70" t="s">
        <v>17320</v>
      </c>
      <c r="Z1654" s="53">
        <v>69003</v>
      </c>
    </row>
    <row r="1655" spans="1:26" s="49" customFormat="1" x14ac:dyDescent="0.25">
      <c r="A1655" s="73">
        <v>600112276</v>
      </c>
      <c r="B1655" s="73">
        <f t="shared" si="75"/>
        <v>600112276</v>
      </c>
      <c r="C1655" s="73" t="s">
        <v>10308</v>
      </c>
      <c r="D1655" s="68">
        <v>1</v>
      </c>
      <c r="E1655" s="48">
        <f t="shared" si="76"/>
        <v>60680709</v>
      </c>
      <c r="F1655" s="57" t="s">
        <v>953</v>
      </c>
      <c r="G1655" s="57" t="s">
        <v>1850</v>
      </c>
      <c r="H1655" s="51">
        <v>1325</v>
      </c>
      <c r="I1655" s="51" t="s">
        <v>17309</v>
      </c>
      <c r="J1655" s="69">
        <v>27.49</v>
      </c>
      <c r="K1655" s="69">
        <f t="shared" si="77"/>
        <v>36424.25</v>
      </c>
      <c r="L1655" s="90">
        <v>1325</v>
      </c>
      <c r="M1655" s="51">
        <v>0</v>
      </c>
      <c r="N1655" s="62" t="s">
        <v>1908</v>
      </c>
      <c r="O1655" s="52" t="s">
        <v>1860</v>
      </c>
      <c r="P1655" s="52">
        <v>2853</v>
      </c>
      <c r="Q1655" s="52">
        <v>40</v>
      </c>
      <c r="R1655" s="52" t="s">
        <v>1851</v>
      </c>
      <c r="S1655" s="49" t="s">
        <v>21333</v>
      </c>
      <c r="V1655" s="50" t="s">
        <v>14825</v>
      </c>
      <c r="W1655" s="50" t="s">
        <v>1851</v>
      </c>
      <c r="X1655" s="50" t="s">
        <v>14740</v>
      </c>
      <c r="Y1655" s="70" t="s">
        <v>17320</v>
      </c>
      <c r="Z1655" s="53">
        <v>69002</v>
      </c>
    </row>
    <row r="1656" spans="1:26" s="49" customFormat="1" x14ac:dyDescent="0.25">
      <c r="A1656" s="73">
        <v>600112365</v>
      </c>
      <c r="B1656" s="73">
        <f t="shared" si="75"/>
        <v>600112365</v>
      </c>
      <c r="C1656" s="73" t="s">
        <v>10309</v>
      </c>
      <c r="D1656" s="68">
        <v>1</v>
      </c>
      <c r="E1656" s="48">
        <f t="shared" si="76"/>
        <v>70880174</v>
      </c>
      <c r="F1656" s="57" t="s">
        <v>953</v>
      </c>
      <c r="G1656" s="57" t="s">
        <v>1850</v>
      </c>
      <c r="H1656" s="51">
        <v>175</v>
      </c>
      <c r="I1656" s="51" t="s">
        <v>17309</v>
      </c>
      <c r="J1656" s="69">
        <v>27.49</v>
      </c>
      <c r="K1656" s="69">
        <f t="shared" si="77"/>
        <v>4810.75</v>
      </c>
      <c r="L1656" s="90">
        <v>175</v>
      </c>
      <c r="M1656" s="51">
        <v>0</v>
      </c>
      <c r="N1656" s="62" t="s">
        <v>1909</v>
      </c>
      <c r="O1656" s="52" t="s">
        <v>215</v>
      </c>
      <c r="P1656" s="52">
        <v>94</v>
      </c>
      <c r="Q1656" s="52"/>
      <c r="R1656" s="52" t="s">
        <v>1879</v>
      </c>
      <c r="S1656" s="49" t="s">
        <v>21333</v>
      </c>
      <c r="V1656" s="50" t="s">
        <v>14825</v>
      </c>
      <c r="W1656" s="50" t="s">
        <v>1851</v>
      </c>
      <c r="X1656" s="50" t="s">
        <v>14740</v>
      </c>
      <c r="Y1656" s="70" t="s">
        <v>17320</v>
      </c>
      <c r="Z1656" s="53">
        <v>69156</v>
      </c>
    </row>
    <row r="1657" spans="1:26" s="49" customFormat="1" x14ac:dyDescent="0.25">
      <c r="A1657" s="73">
        <v>600112578</v>
      </c>
      <c r="B1657" s="73">
        <f t="shared" si="75"/>
        <v>600112578</v>
      </c>
      <c r="C1657" s="73" t="s">
        <v>10310</v>
      </c>
      <c r="D1657" s="68">
        <v>1</v>
      </c>
      <c r="E1657" s="48">
        <f t="shared" si="76"/>
        <v>70934479</v>
      </c>
      <c r="F1657" s="57" t="s">
        <v>953</v>
      </c>
      <c r="G1657" s="57" t="s">
        <v>1850</v>
      </c>
      <c r="H1657" s="51">
        <v>250</v>
      </c>
      <c r="I1657" s="51" t="s">
        <v>17309</v>
      </c>
      <c r="J1657" s="69">
        <v>27.49</v>
      </c>
      <c r="K1657" s="69">
        <f t="shared" si="77"/>
        <v>6872.5</v>
      </c>
      <c r="L1657" s="90">
        <v>250</v>
      </c>
      <c r="M1657" s="51">
        <v>0</v>
      </c>
      <c r="N1657" s="62" t="s">
        <v>1910</v>
      </c>
      <c r="O1657" s="52" t="s">
        <v>60</v>
      </c>
      <c r="P1657" s="52">
        <v>402</v>
      </c>
      <c r="Q1657" s="52"/>
      <c r="R1657" s="52" t="s">
        <v>1883</v>
      </c>
      <c r="S1657" s="49" t="s">
        <v>21333</v>
      </c>
      <c r="V1657" s="50" t="s">
        <v>14825</v>
      </c>
      <c r="W1657" s="50" t="s">
        <v>1851</v>
      </c>
      <c r="X1657" s="50" t="s">
        <v>14740</v>
      </c>
      <c r="Y1657" s="70" t="s">
        <v>17320</v>
      </c>
      <c r="Z1657" s="53">
        <v>69105</v>
      </c>
    </row>
    <row r="1658" spans="1:26" s="49" customFormat="1" ht="30" x14ac:dyDescent="0.25">
      <c r="A1658" s="73">
        <v>600112284</v>
      </c>
      <c r="B1658" s="73">
        <f t="shared" si="75"/>
        <v>600112284</v>
      </c>
      <c r="C1658" s="73" t="s">
        <v>10311</v>
      </c>
      <c r="D1658" s="68">
        <v>1</v>
      </c>
      <c r="E1658" s="48">
        <f t="shared" si="76"/>
        <v>63434474</v>
      </c>
      <c r="F1658" s="57" t="s">
        <v>953</v>
      </c>
      <c r="G1658" s="57" t="s">
        <v>1850</v>
      </c>
      <c r="H1658" s="51">
        <v>575</v>
      </c>
      <c r="I1658" s="51" t="s">
        <v>17309</v>
      </c>
      <c r="J1658" s="69">
        <v>27.49</v>
      </c>
      <c r="K1658" s="69">
        <f t="shared" si="77"/>
        <v>15806.75</v>
      </c>
      <c r="L1658" s="90">
        <v>575</v>
      </c>
      <c r="M1658" s="51">
        <v>0</v>
      </c>
      <c r="N1658" s="62" t="s">
        <v>1911</v>
      </c>
      <c r="O1658" s="52" t="s">
        <v>1904</v>
      </c>
      <c r="P1658" s="52">
        <v>641</v>
      </c>
      <c r="Q1658" s="52" t="s">
        <v>90</v>
      </c>
      <c r="R1658" s="52" t="s">
        <v>1851</v>
      </c>
      <c r="S1658" s="49" t="s">
        <v>21333</v>
      </c>
      <c r="V1658" s="50" t="s">
        <v>14825</v>
      </c>
      <c r="W1658" s="50" t="s">
        <v>1851</v>
      </c>
      <c r="X1658" s="50" t="s">
        <v>14740</v>
      </c>
      <c r="Y1658" s="70" t="s">
        <v>17320</v>
      </c>
      <c r="Z1658" s="53">
        <v>69141</v>
      </c>
    </row>
    <row r="1659" spans="1:26" s="49" customFormat="1" ht="30" x14ac:dyDescent="0.25">
      <c r="A1659" s="73">
        <v>600112292</v>
      </c>
      <c r="B1659" s="73">
        <f t="shared" si="75"/>
        <v>600112292</v>
      </c>
      <c r="C1659" s="73" t="s">
        <v>10312</v>
      </c>
      <c r="D1659" s="68">
        <v>1</v>
      </c>
      <c r="E1659" s="48">
        <f t="shared" si="76"/>
        <v>63434504</v>
      </c>
      <c r="F1659" s="57" t="s">
        <v>953</v>
      </c>
      <c r="G1659" s="57" t="s">
        <v>1850</v>
      </c>
      <c r="H1659" s="51">
        <v>400</v>
      </c>
      <c r="I1659" s="51" t="s">
        <v>17309</v>
      </c>
      <c r="J1659" s="69">
        <v>27.49</v>
      </c>
      <c r="K1659" s="69">
        <f t="shared" si="77"/>
        <v>10996</v>
      </c>
      <c r="L1659" s="90">
        <v>400</v>
      </c>
      <c r="M1659" s="51">
        <v>0</v>
      </c>
      <c r="N1659" s="62" t="s">
        <v>1912</v>
      </c>
      <c r="O1659" s="52" t="s">
        <v>1913</v>
      </c>
      <c r="P1659" s="52">
        <v>186</v>
      </c>
      <c r="Q1659" s="52">
        <v>7</v>
      </c>
      <c r="R1659" s="52" t="s">
        <v>1851</v>
      </c>
      <c r="S1659" s="49" t="s">
        <v>21333</v>
      </c>
      <c r="V1659" s="50" t="s">
        <v>14825</v>
      </c>
      <c r="W1659" s="50" t="s">
        <v>1851</v>
      </c>
      <c r="X1659" s="50" t="s">
        <v>14740</v>
      </c>
      <c r="Y1659" s="70" t="s">
        <v>17320</v>
      </c>
      <c r="Z1659" s="53">
        <v>69006</v>
      </c>
    </row>
    <row r="1660" spans="1:26" s="49" customFormat="1" x14ac:dyDescent="0.25">
      <c r="A1660" s="73">
        <v>600112306</v>
      </c>
      <c r="B1660" s="73">
        <f t="shared" si="75"/>
        <v>600112306</v>
      </c>
      <c r="C1660" s="73" t="s">
        <v>10313</v>
      </c>
      <c r="D1660" s="68">
        <v>1</v>
      </c>
      <c r="E1660" s="48">
        <f t="shared" si="76"/>
        <v>63434458</v>
      </c>
      <c r="F1660" s="57" t="s">
        <v>953</v>
      </c>
      <c r="G1660" s="57" t="s">
        <v>1850</v>
      </c>
      <c r="H1660" s="51">
        <v>675</v>
      </c>
      <c r="I1660" s="51" t="s">
        <v>17309</v>
      </c>
      <c r="J1660" s="69">
        <v>27.49</v>
      </c>
      <c r="K1660" s="69">
        <f t="shared" si="77"/>
        <v>18555.75</v>
      </c>
      <c r="L1660" s="90">
        <v>675</v>
      </c>
      <c r="M1660" s="51">
        <v>0</v>
      </c>
      <c r="N1660" s="62" t="s">
        <v>1914</v>
      </c>
      <c r="O1660" s="52" t="s">
        <v>340</v>
      </c>
      <c r="P1660" s="52">
        <v>60</v>
      </c>
      <c r="Q1660" s="52">
        <v>2</v>
      </c>
      <c r="R1660" s="52" t="s">
        <v>1851</v>
      </c>
      <c r="S1660" s="49" t="s">
        <v>21333</v>
      </c>
      <c r="V1660" s="50" t="s">
        <v>14825</v>
      </c>
      <c r="W1660" s="50" t="s">
        <v>1851</v>
      </c>
      <c r="X1660" s="50" t="s">
        <v>14740</v>
      </c>
      <c r="Y1660" s="70" t="s">
        <v>17320</v>
      </c>
      <c r="Z1660" s="53">
        <v>69141</v>
      </c>
    </row>
    <row r="1661" spans="1:26" s="49" customFormat="1" ht="30" x14ac:dyDescent="0.25">
      <c r="A1661" s="73">
        <v>600112314</v>
      </c>
      <c r="B1661" s="73">
        <f t="shared" si="75"/>
        <v>600112314</v>
      </c>
      <c r="C1661" s="73" t="s">
        <v>10314</v>
      </c>
      <c r="D1661" s="68">
        <v>1</v>
      </c>
      <c r="E1661" s="48">
        <f t="shared" si="76"/>
        <v>63434466</v>
      </c>
      <c r="F1661" s="57" t="s">
        <v>953</v>
      </c>
      <c r="G1661" s="57" t="s">
        <v>1850</v>
      </c>
      <c r="H1661" s="51">
        <v>1025</v>
      </c>
      <c r="I1661" s="51" t="s">
        <v>17309</v>
      </c>
      <c r="J1661" s="69">
        <v>27.49</v>
      </c>
      <c r="K1661" s="69">
        <f t="shared" si="77"/>
        <v>28177.25</v>
      </c>
      <c r="L1661" s="90">
        <v>1025</v>
      </c>
      <c r="M1661" s="51">
        <v>0</v>
      </c>
      <c r="N1661" s="62" t="s">
        <v>1915</v>
      </c>
      <c r="O1661" s="52" t="s">
        <v>1916</v>
      </c>
      <c r="P1661" s="52">
        <v>1020</v>
      </c>
      <c r="Q1661" s="52">
        <v>1</v>
      </c>
      <c r="R1661" s="52" t="s">
        <v>1851</v>
      </c>
      <c r="S1661" s="49" t="s">
        <v>21333</v>
      </c>
      <c r="V1661" s="50" t="s">
        <v>14825</v>
      </c>
      <c r="W1661" s="50" t="s">
        <v>1851</v>
      </c>
      <c r="X1661" s="50" t="s">
        <v>14740</v>
      </c>
      <c r="Y1661" s="70" t="s">
        <v>17320</v>
      </c>
      <c r="Z1661" s="53">
        <v>69002</v>
      </c>
    </row>
    <row r="1662" spans="1:26" s="49" customFormat="1" ht="30" x14ac:dyDescent="0.25">
      <c r="A1662" s="73">
        <v>600112403</v>
      </c>
      <c r="B1662" s="73">
        <f t="shared" si="75"/>
        <v>600112403</v>
      </c>
      <c r="C1662" s="73" t="s">
        <v>10315</v>
      </c>
      <c r="D1662" s="68">
        <v>1</v>
      </c>
      <c r="E1662" s="48">
        <f t="shared" si="76"/>
        <v>65267281</v>
      </c>
      <c r="F1662" s="57" t="s">
        <v>953</v>
      </c>
      <c r="G1662" s="57" t="s">
        <v>1850</v>
      </c>
      <c r="H1662" s="51">
        <v>575</v>
      </c>
      <c r="I1662" s="51" t="s">
        <v>17309</v>
      </c>
      <c r="J1662" s="69">
        <v>27.49</v>
      </c>
      <c r="K1662" s="69">
        <f t="shared" si="77"/>
        <v>15806.75</v>
      </c>
      <c r="L1662" s="90">
        <v>575</v>
      </c>
      <c r="M1662" s="51">
        <v>0</v>
      </c>
      <c r="N1662" s="62" t="s">
        <v>1917</v>
      </c>
      <c r="O1662" s="52" t="s">
        <v>593</v>
      </c>
      <c r="P1662" s="52">
        <v>730</v>
      </c>
      <c r="Q1662" s="52">
        <v>22</v>
      </c>
      <c r="R1662" s="52" t="s">
        <v>1875</v>
      </c>
      <c r="S1662" s="49" t="s">
        <v>21333</v>
      </c>
      <c r="V1662" s="50" t="s">
        <v>14825</v>
      </c>
      <c r="W1662" s="50" t="s">
        <v>1851</v>
      </c>
      <c r="X1662" s="50" t="s">
        <v>14740</v>
      </c>
      <c r="Y1662" s="70" t="s">
        <v>17320</v>
      </c>
      <c r="Z1662" s="53">
        <v>69151</v>
      </c>
    </row>
    <row r="1663" spans="1:26" s="49" customFormat="1" x14ac:dyDescent="0.25">
      <c r="A1663" s="73">
        <v>600112411</v>
      </c>
      <c r="B1663" s="73">
        <f t="shared" si="75"/>
        <v>600112411</v>
      </c>
      <c r="C1663" s="73" t="s">
        <v>10316</v>
      </c>
      <c r="D1663" s="68">
        <v>1</v>
      </c>
      <c r="E1663" s="48">
        <f t="shared" si="76"/>
        <v>60680270</v>
      </c>
      <c r="F1663" s="57" t="s">
        <v>953</v>
      </c>
      <c r="G1663" s="57" t="s">
        <v>1850</v>
      </c>
      <c r="H1663" s="51">
        <v>525</v>
      </c>
      <c r="I1663" s="51" t="s">
        <v>17309</v>
      </c>
      <c r="J1663" s="69">
        <v>27.49</v>
      </c>
      <c r="K1663" s="69">
        <f t="shared" si="77"/>
        <v>14432.25</v>
      </c>
      <c r="L1663" s="90">
        <v>525</v>
      </c>
      <c r="M1663" s="51">
        <v>0</v>
      </c>
      <c r="N1663" s="62" t="s">
        <v>1918</v>
      </c>
      <c r="O1663" s="52" t="s">
        <v>1888</v>
      </c>
      <c r="P1663" s="52">
        <v>510</v>
      </c>
      <c r="Q1663" s="52"/>
      <c r="R1663" s="52" t="s">
        <v>1889</v>
      </c>
      <c r="S1663" s="49" t="s">
        <v>21333</v>
      </c>
      <c r="V1663" s="50" t="s">
        <v>14825</v>
      </c>
      <c r="W1663" s="50" t="s">
        <v>1851</v>
      </c>
      <c r="X1663" s="50" t="s">
        <v>14740</v>
      </c>
      <c r="Y1663" s="70" t="s">
        <v>17320</v>
      </c>
      <c r="Z1663" s="53">
        <v>69144</v>
      </c>
    </row>
    <row r="1664" spans="1:26" s="49" customFormat="1" x14ac:dyDescent="0.25">
      <c r="A1664" s="73">
        <v>600112438</v>
      </c>
      <c r="B1664" s="73">
        <f t="shared" si="75"/>
        <v>600112438</v>
      </c>
      <c r="C1664" s="73" t="s">
        <v>10317</v>
      </c>
      <c r="D1664" s="68">
        <v>1</v>
      </c>
      <c r="E1664" s="48">
        <f t="shared" si="76"/>
        <v>70872015</v>
      </c>
      <c r="F1664" s="57" t="s">
        <v>953</v>
      </c>
      <c r="G1664" s="57" t="s">
        <v>1850</v>
      </c>
      <c r="H1664" s="51">
        <v>500</v>
      </c>
      <c r="I1664" s="51" t="s">
        <v>17309</v>
      </c>
      <c r="J1664" s="69">
        <v>27.49</v>
      </c>
      <c r="K1664" s="69">
        <f t="shared" si="77"/>
        <v>13745</v>
      </c>
      <c r="L1664" s="90">
        <v>500</v>
      </c>
      <c r="M1664" s="51">
        <v>0</v>
      </c>
      <c r="N1664" s="62" t="s">
        <v>1919</v>
      </c>
      <c r="O1664" s="52" t="s">
        <v>60</v>
      </c>
      <c r="P1664" s="52">
        <v>396</v>
      </c>
      <c r="Q1664" s="52"/>
      <c r="R1664" s="52" t="s">
        <v>1902</v>
      </c>
      <c r="S1664" s="49" t="s">
        <v>21333</v>
      </c>
      <c r="V1664" s="50" t="s">
        <v>14825</v>
      </c>
      <c r="W1664" s="50" t="s">
        <v>1851</v>
      </c>
      <c r="X1664" s="50" t="s">
        <v>14740</v>
      </c>
      <c r="Y1664" s="70" t="s">
        <v>17320</v>
      </c>
      <c r="Z1664" s="53">
        <v>69155</v>
      </c>
    </row>
    <row r="1665" spans="1:26" s="49" customFormat="1" ht="30" x14ac:dyDescent="0.25">
      <c r="A1665" s="73">
        <v>600112446</v>
      </c>
      <c r="B1665" s="73">
        <f t="shared" si="75"/>
        <v>600112446</v>
      </c>
      <c r="C1665" s="73" t="s">
        <v>10318</v>
      </c>
      <c r="D1665" s="68">
        <v>1</v>
      </c>
      <c r="E1665" s="48">
        <f t="shared" si="76"/>
        <v>70948305</v>
      </c>
      <c r="F1665" s="57" t="s">
        <v>953</v>
      </c>
      <c r="G1665" s="57" t="s">
        <v>1850</v>
      </c>
      <c r="H1665" s="51">
        <v>300</v>
      </c>
      <c r="I1665" s="51" t="s">
        <v>17309</v>
      </c>
      <c r="J1665" s="69">
        <v>27.49</v>
      </c>
      <c r="K1665" s="69">
        <f t="shared" si="77"/>
        <v>8247</v>
      </c>
      <c r="L1665" s="90">
        <v>300</v>
      </c>
      <c r="M1665" s="51">
        <v>0</v>
      </c>
      <c r="N1665" s="62" t="s">
        <v>1920</v>
      </c>
      <c r="O1665" s="52" t="s">
        <v>1921</v>
      </c>
      <c r="P1665" s="52">
        <v>78</v>
      </c>
      <c r="Q1665" s="52"/>
      <c r="R1665" s="52" t="s">
        <v>1891</v>
      </c>
      <c r="S1665" s="49" t="s">
        <v>21333</v>
      </c>
      <c r="V1665" s="50" t="s">
        <v>14825</v>
      </c>
      <c r="W1665" s="50" t="s">
        <v>1851</v>
      </c>
      <c r="X1665" s="50" t="s">
        <v>14740</v>
      </c>
      <c r="Y1665" s="70" t="s">
        <v>17320</v>
      </c>
      <c r="Z1665" s="53">
        <v>69101</v>
      </c>
    </row>
    <row r="1666" spans="1:26" s="49" customFormat="1" x14ac:dyDescent="0.25">
      <c r="A1666" s="73">
        <v>600112462</v>
      </c>
      <c r="B1666" s="73">
        <f t="shared" si="75"/>
        <v>600112462</v>
      </c>
      <c r="C1666" s="73" t="s">
        <v>10319</v>
      </c>
      <c r="D1666" s="68">
        <v>1</v>
      </c>
      <c r="E1666" s="48">
        <f t="shared" si="76"/>
        <v>70285471</v>
      </c>
      <c r="F1666" s="57" t="s">
        <v>953</v>
      </c>
      <c r="G1666" s="57" t="s">
        <v>1850</v>
      </c>
      <c r="H1666" s="51">
        <v>0</v>
      </c>
      <c r="I1666" s="51" t="s">
        <v>17320</v>
      </c>
      <c r="J1666" s="69">
        <v>27.49</v>
      </c>
      <c r="K1666" s="69">
        <f t="shared" si="77"/>
        <v>0</v>
      </c>
      <c r="L1666" s="90">
        <v>0</v>
      </c>
      <c r="M1666" s="51"/>
      <c r="N1666" s="62" t="s">
        <v>1922</v>
      </c>
      <c r="O1666" s="52" t="s">
        <v>1865</v>
      </c>
      <c r="P1666" s="52">
        <v>230</v>
      </c>
      <c r="Q1666" s="52">
        <v>23</v>
      </c>
      <c r="R1666" s="52" t="s">
        <v>1881</v>
      </c>
      <c r="S1666" s="49" t="s">
        <v>21333</v>
      </c>
      <c r="V1666" s="50" t="s">
        <v>14825</v>
      </c>
      <c r="W1666" s="50" t="s">
        <v>1851</v>
      </c>
      <c r="X1666" s="50" t="s">
        <v>14740</v>
      </c>
      <c r="Y1666" s="70">
        <v>44340</v>
      </c>
      <c r="Z1666" s="53">
        <v>69145</v>
      </c>
    </row>
    <row r="1667" spans="1:26" s="49" customFormat="1" x14ac:dyDescent="0.25">
      <c r="A1667" s="73">
        <v>600112489</v>
      </c>
      <c r="B1667" s="73">
        <f t="shared" si="75"/>
        <v>600112489</v>
      </c>
      <c r="C1667" s="73" t="s">
        <v>10320</v>
      </c>
      <c r="D1667" s="68">
        <v>1</v>
      </c>
      <c r="E1667" s="48">
        <f t="shared" si="76"/>
        <v>49963074</v>
      </c>
      <c r="F1667" s="57" t="s">
        <v>953</v>
      </c>
      <c r="G1667" s="57" t="s">
        <v>1850</v>
      </c>
      <c r="H1667" s="51">
        <v>400</v>
      </c>
      <c r="I1667" s="51" t="s">
        <v>17309</v>
      </c>
      <c r="J1667" s="69">
        <v>27.49</v>
      </c>
      <c r="K1667" s="69">
        <f t="shared" si="77"/>
        <v>10996</v>
      </c>
      <c r="L1667" s="90">
        <v>400</v>
      </c>
      <c r="M1667" s="51">
        <v>0</v>
      </c>
      <c r="N1667" s="62" t="s">
        <v>1923</v>
      </c>
      <c r="O1667" s="52" t="s">
        <v>1300</v>
      </c>
      <c r="P1667" s="52">
        <v>566</v>
      </c>
      <c r="Q1667" s="52"/>
      <c r="R1667" s="52" t="s">
        <v>1924</v>
      </c>
      <c r="S1667" s="49" t="s">
        <v>21333</v>
      </c>
      <c r="V1667" s="50" t="s">
        <v>14825</v>
      </c>
      <c r="W1667" s="50" t="s">
        <v>1851</v>
      </c>
      <c r="X1667" s="50" t="s">
        <v>14740</v>
      </c>
      <c r="Y1667" s="70" t="s">
        <v>17320</v>
      </c>
      <c r="Z1667" s="53">
        <v>69103</v>
      </c>
    </row>
    <row r="1668" spans="1:26" s="49" customFormat="1" x14ac:dyDescent="0.25">
      <c r="A1668" s="73">
        <v>600112501</v>
      </c>
      <c r="B1668" s="73">
        <f t="shared" ref="B1668:B1731" si="78">A1668/1</f>
        <v>600112501</v>
      </c>
      <c r="C1668" s="73" t="s">
        <v>10321</v>
      </c>
      <c r="D1668" s="68">
        <v>1</v>
      </c>
      <c r="E1668" s="48">
        <f t="shared" ref="E1668:E1731" si="79">C1668/1</f>
        <v>70942595</v>
      </c>
      <c r="F1668" s="57" t="s">
        <v>953</v>
      </c>
      <c r="G1668" s="57" t="s">
        <v>1850</v>
      </c>
      <c r="H1668" s="51">
        <v>575</v>
      </c>
      <c r="I1668" s="51" t="s">
        <v>17309</v>
      </c>
      <c r="J1668" s="69">
        <v>27.49</v>
      </c>
      <c r="K1668" s="69">
        <f t="shared" ref="K1668:K1731" si="80">H1668*J1668</f>
        <v>15806.75</v>
      </c>
      <c r="L1668" s="90">
        <v>575</v>
      </c>
      <c r="M1668" s="51">
        <v>0</v>
      </c>
      <c r="N1668" s="62" t="s">
        <v>1925</v>
      </c>
      <c r="O1668" s="52" t="s">
        <v>1926</v>
      </c>
      <c r="P1668" s="52">
        <v>600</v>
      </c>
      <c r="Q1668" s="52">
        <v>98</v>
      </c>
      <c r="R1668" s="52" t="s">
        <v>1877</v>
      </c>
      <c r="S1668" s="49" t="s">
        <v>21333</v>
      </c>
      <c r="V1668" s="50" t="s">
        <v>14825</v>
      </c>
      <c r="W1668" s="50" t="s">
        <v>1851</v>
      </c>
      <c r="X1668" s="50" t="s">
        <v>14740</v>
      </c>
      <c r="Y1668" s="70" t="s">
        <v>17320</v>
      </c>
      <c r="Z1668" s="53">
        <v>69153</v>
      </c>
    </row>
    <row r="1669" spans="1:26" s="49" customFormat="1" x14ac:dyDescent="0.25">
      <c r="A1669" s="73">
        <v>600112519</v>
      </c>
      <c r="B1669" s="73">
        <f t="shared" si="78"/>
        <v>600112519</v>
      </c>
      <c r="C1669" s="73" t="s">
        <v>10322</v>
      </c>
      <c r="D1669" s="68">
        <v>1</v>
      </c>
      <c r="E1669" s="48">
        <f t="shared" si="79"/>
        <v>70281254</v>
      </c>
      <c r="F1669" s="57" t="s">
        <v>953</v>
      </c>
      <c r="G1669" s="57" t="s">
        <v>1850</v>
      </c>
      <c r="H1669" s="51">
        <v>475</v>
      </c>
      <c r="I1669" s="51" t="s">
        <v>17309</v>
      </c>
      <c r="J1669" s="69">
        <v>27.49</v>
      </c>
      <c r="K1669" s="69">
        <f t="shared" si="80"/>
        <v>13057.75</v>
      </c>
      <c r="L1669" s="90">
        <v>475</v>
      </c>
      <c r="M1669" s="51">
        <v>0</v>
      </c>
      <c r="N1669" s="62" t="s">
        <v>1927</v>
      </c>
      <c r="O1669" s="52" t="s">
        <v>1928</v>
      </c>
      <c r="P1669" s="52">
        <v>38</v>
      </c>
      <c r="Q1669" s="52"/>
      <c r="R1669" s="52" t="s">
        <v>1854</v>
      </c>
      <c r="S1669" s="49" t="s">
        <v>21333</v>
      </c>
      <c r="V1669" s="50" t="s">
        <v>14825</v>
      </c>
      <c r="W1669" s="50" t="s">
        <v>1851</v>
      </c>
      <c r="X1669" s="50" t="s">
        <v>14740</v>
      </c>
      <c r="Y1669" s="70" t="s">
        <v>17320</v>
      </c>
      <c r="Z1669" s="53">
        <v>69142</v>
      </c>
    </row>
    <row r="1670" spans="1:26" s="49" customFormat="1" x14ac:dyDescent="0.25">
      <c r="A1670" s="73">
        <v>600112527</v>
      </c>
      <c r="B1670" s="73">
        <f t="shared" si="78"/>
        <v>600112527</v>
      </c>
      <c r="C1670" s="73" t="s">
        <v>10323</v>
      </c>
      <c r="D1670" s="68">
        <v>1</v>
      </c>
      <c r="E1670" s="48">
        <f t="shared" si="79"/>
        <v>70933219</v>
      </c>
      <c r="F1670" s="57" t="s">
        <v>953</v>
      </c>
      <c r="G1670" s="57" t="s">
        <v>1850</v>
      </c>
      <c r="H1670" s="51">
        <v>625</v>
      </c>
      <c r="I1670" s="51" t="s">
        <v>17309</v>
      </c>
      <c r="J1670" s="69">
        <v>27.49</v>
      </c>
      <c r="K1670" s="69">
        <f t="shared" si="80"/>
        <v>17181.25</v>
      </c>
      <c r="L1670" s="90">
        <v>625</v>
      </c>
      <c r="M1670" s="51">
        <v>0</v>
      </c>
      <c r="N1670" s="62" t="s">
        <v>1929</v>
      </c>
      <c r="O1670" s="52" t="s">
        <v>1895</v>
      </c>
      <c r="P1670" s="52">
        <v>1215</v>
      </c>
      <c r="Q1670" s="52"/>
      <c r="R1670" s="52" t="s">
        <v>1896</v>
      </c>
      <c r="S1670" s="49" t="s">
        <v>21333</v>
      </c>
      <c r="V1670" s="50" t="s">
        <v>14825</v>
      </c>
      <c r="W1670" s="50" t="s">
        <v>1851</v>
      </c>
      <c r="X1670" s="50" t="s">
        <v>14740</v>
      </c>
      <c r="Y1670" s="70" t="s">
        <v>17320</v>
      </c>
      <c r="Z1670" s="53">
        <v>69102</v>
      </c>
    </row>
    <row r="1671" spans="1:26" s="49" customFormat="1" ht="30" x14ac:dyDescent="0.25">
      <c r="A1671" s="73">
        <v>600112624</v>
      </c>
      <c r="B1671" s="73">
        <f t="shared" si="78"/>
        <v>600112624</v>
      </c>
      <c r="C1671" s="73" t="s">
        <v>10324</v>
      </c>
      <c r="D1671" s="68">
        <v>1</v>
      </c>
      <c r="E1671" s="48">
        <f t="shared" si="79"/>
        <v>65804228</v>
      </c>
      <c r="F1671" s="57" t="s">
        <v>953</v>
      </c>
      <c r="G1671" s="57" t="s">
        <v>1850</v>
      </c>
      <c r="H1671" s="51">
        <v>75</v>
      </c>
      <c r="I1671" s="51" t="s">
        <v>17309</v>
      </c>
      <c r="J1671" s="69">
        <v>27.49</v>
      </c>
      <c r="K1671" s="69">
        <f t="shared" si="80"/>
        <v>2061.75</v>
      </c>
      <c r="L1671" s="90">
        <v>75</v>
      </c>
      <c r="M1671" s="51">
        <v>0</v>
      </c>
      <c r="N1671" s="62" t="s">
        <v>1930</v>
      </c>
      <c r="O1671" s="52" t="s">
        <v>60</v>
      </c>
      <c r="P1671" s="52">
        <v>221</v>
      </c>
      <c r="Q1671" s="52"/>
      <c r="R1671" s="52" t="s">
        <v>1931</v>
      </c>
      <c r="S1671" s="49" t="s">
        <v>21333</v>
      </c>
      <c r="V1671" s="50" t="s">
        <v>14825</v>
      </c>
      <c r="W1671" s="50" t="s">
        <v>1851</v>
      </c>
      <c r="X1671" s="50" t="s">
        <v>14740</v>
      </c>
      <c r="Y1671" s="70" t="s">
        <v>17320</v>
      </c>
      <c r="Z1671" s="53">
        <v>69154</v>
      </c>
    </row>
    <row r="1672" spans="1:26" s="49" customFormat="1" ht="30" x14ac:dyDescent="0.25">
      <c r="A1672" s="73">
        <v>610251121</v>
      </c>
      <c r="B1672" s="73">
        <f t="shared" si="78"/>
        <v>610251121</v>
      </c>
      <c r="C1672" s="73" t="s">
        <v>10286</v>
      </c>
      <c r="D1672" s="68">
        <v>1</v>
      </c>
      <c r="E1672" s="48">
        <f t="shared" si="79"/>
        <v>70838771</v>
      </c>
      <c r="F1672" s="57" t="s">
        <v>953</v>
      </c>
      <c r="G1672" s="57" t="s">
        <v>1850</v>
      </c>
      <c r="H1672" s="51">
        <v>175</v>
      </c>
      <c r="I1672" s="51" t="s">
        <v>17309</v>
      </c>
      <c r="J1672" s="69">
        <v>27.49</v>
      </c>
      <c r="K1672" s="69">
        <f t="shared" si="80"/>
        <v>4810.75</v>
      </c>
      <c r="L1672" s="90">
        <v>175</v>
      </c>
      <c r="M1672" s="51">
        <v>0</v>
      </c>
      <c r="N1672" s="62" t="s">
        <v>1861</v>
      </c>
      <c r="O1672" s="52" t="s">
        <v>1862</v>
      </c>
      <c r="P1672" s="52">
        <v>2969</v>
      </c>
      <c r="Q1672" s="52">
        <v>4</v>
      </c>
      <c r="R1672" s="52" t="s">
        <v>1851</v>
      </c>
      <c r="S1672" s="49" t="s">
        <v>21333</v>
      </c>
      <c r="V1672" s="50" t="s">
        <v>14788</v>
      </c>
      <c r="W1672" s="50" t="s">
        <v>1851</v>
      </c>
      <c r="X1672" s="50" t="s">
        <v>14738</v>
      </c>
      <c r="Y1672" s="70" t="s">
        <v>17320</v>
      </c>
      <c r="Z1672" s="53">
        <v>69003</v>
      </c>
    </row>
    <row r="1673" spans="1:26" s="49" customFormat="1" x14ac:dyDescent="0.25">
      <c r="A1673" s="73">
        <v>671104152</v>
      </c>
      <c r="B1673" s="73">
        <f t="shared" si="78"/>
        <v>671104152</v>
      </c>
      <c r="C1673" s="73" t="s">
        <v>10325</v>
      </c>
      <c r="D1673" s="68">
        <v>1</v>
      </c>
      <c r="E1673" s="48">
        <f t="shared" si="79"/>
        <v>75092654</v>
      </c>
      <c r="F1673" s="57" t="s">
        <v>953</v>
      </c>
      <c r="G1673" s="57" t="s">
        <v>1850</v>
      </c>
      <c r="H1673" s="51">
        <v>0</v>
      </c>
      <c r="I1673" s="51" t="s">
        <v>17320</v>
      </c>
      <c r="J1673" s="69">
        <v>27.49</v>
      </c>
      <c r="K1673" s="69">
        <f t="shared" si="80"/>
        <v>0</v>
      </c>
      <c r="L1673" s="90">
        <v>0</v>
      </c>
      <c r="M1673" s="51"/>
      <c r="N1673" s="62" t="s">
        <v>1932</v>
      </c>
      <c r="O1673" s="52" t="s">
        <v>516</v>
      </c>
      <c r="P1673" s="52">
        <v>135</v>
      </c>
      <c r="Q1673" s="52">
        <v>13</v>
      </c>
      <c r="R1673" s="52" t="s">
        <v>1933</v>
      </c>
      <c r="S1673" s="49" t="s">
        <v>21333</v>
      </c>
      <c r="V1673" s="50" t="s">
        <v>14825</v>
      </c>
      <c r="W1673" s="50" t="s">
        <v>1851</v>
      </c>
      <c r="X1673" s="50" t="s">
        <v>14740</v>
      </c>
      <c r="Y1673" s="70">
        <v>44333</v>
      </c>
      <c r="Z1673" s="53">
        <v>69146</v>
      </c>
    </row>
    <row r="1674" spans="1:26" s="49" customFormat="1" ht="30" x14ac:dyDescent="0.25">
      <c r="A1674" s="73">
        <v>600015637</v>
      </c>
      <c r="B1674" s="73">
        <f t="shared" si="78"/>
        <v>600015637</v>
      </c>
      <c r="C1674" s="73" t="s">
        <v>10470</v>
      </c>
      <c r="D1674" s="68">
        <v>1</v>
      </c>
      <c r="E1674" s="48">
        <f t="shared" si="79"/>
        <v>559261</v>
      </c>
      <c r="F1674" s="57" t="s">
        <v>953</v>
      </c>
      <c r="G1674" s="57" t="s">
        <v>2200</v>
      </c>
      <c r="H1674" s="51">
        <v>550</v>
      </c>
      <c r="I1674" s="51" t="s">
        <v>17309</v>
      </c>
      <c r="J1674" s="69">
        <v>27.49</v>
      </c>
      <c r="K1674" s="69">
        <f t="shared" si="80"/>
        <v>15119.5</v>
      </c>
      <c r="L1674" s="90">
        <v>550</v>
      </c>
      <c r="M1674" s="51">
        <v>0</v>
      </c>
      <c r="N1674" s="62" t="s">
        <v>2202</v>
      </c>
      <c r="O1674" s="52" t="s">
        <v>2203</v>
      </c>
      <c r="P1674" s="52">
        <v>500</v>
      </c>
      <c r="Q1674" s="52"/>
      <c r="R1674" s="52" t="s">
        <v>2201</v>
      </c>
      <c r="S1674" s="49" t="s">
        <v>21333</v>
      </c>
      <c r="V1674" s="50" t="s">
        <v>14788</v>
      </c>
      <c r="W1674" s="50" t="s">
        <v>2201</v>
      </c>
      <c r="X1674" s="50" t="s">
        <v>14738</v>
      </c>
      <c r="Y1674" s="70" t="s">
        <v>17320</v>
      </c>
      <c r="Z1674" s="53">
        <v>68501</v>
      </c>
    </row>
    <row r="1675" spans="1:26" s="49" customFormat="1" x14ac:dyDescent="0.25">
      <c r="A1675" s="73">
        <v>600125611</v>
      </c>
      <c r="B1675" s="73">
        <f t="shared" si="78"/>
        <v>600125611</v>
      </c>
      <c r="C1675" s="73" t="s">
        <v>10477</v>
      </c>
      <c r="D1675" s="68">
        <v>1</v>
      </c>
      <c r="E1675" s="48">
        <f t="shared" si="79"/>
        <v>75022605</v>
      </c>
      <c r="F1675" s="57" t="s">
        <v>953</v>
      </c>
      <c r="G1675" s="57" t="s">
        <v>2200</v>
      </c>
      <c r="H1675" s="51">
        <v>100</v>
      </c>
      <c r="I1675" s="51" t="s">
        <v>17309</v>
      </c>
      <c r="J1675" s="69">
        <v>27.49</v>
      </c>
      <c r="K1675" s="69">
        <f t="shared" si="80"/>
        <v>2749</v>
      </c>
      <c r="L1675" s="90">
        <v>100</v>
      </c>
      <c r="M1675" s="51">
        <v>0</v>
      </c>
      <c r="N1675" s="62" t="s">
        <v>2216</v>
      </c>
      <c r="O1675" s="52" t="s">
        <v>60</v>
      </c>
      <c r="P1675" s="52">
        <v>320</v>
      </c>
      <c r="Q1675" s="52"/>
      <c r="R1675" s="52" t="s">
        <v>2217</v>
      </c>
      <c r="S1675" s="49" t="s">
        <v>21333</v>
      </c>
      <c r="V1675" s="50" t="s">
        <v>14826</v>
      </c>
      <c r="W1675" s="50" t="s">
        <v>2201</v>
      </c>
      <c r="X1675" s="50" t="s">
        <v>14740</v>
      </c>
      <c r="Y1675" s="70" t="s">
        <v>17320</v>
      </c>
      <c r="Z1675" s="53">
        <v>68335</v>
      </c>
    </row>
    <row r="1676" spans="1:26" s="49" customFormat="1" x14ac:dyDescent="0.25">
      <c r="A1676" s="73">
        <v>600125173</v>
      </c>
      <c r="B1676" s="73">
        <f t="shared" si="78"/>
        <v>600125173</v>
      </c>
      <c r="C1676" s="73" t="s">
        <v>10478</v>
      </c>
      <c r="D1676" s="68">
        <v>1</v>
      </c>
      <c r="E1676" s="48">
        <f t="shared" si="79"/>
        <v>75024489</v>
      </c>
      <c r="F1676" s="57" t="s">
        <v>953</v>
      </c>
      <c r="G1676" s="57" t="s">
        <v>2200</v>
      </c>
      <c r="H1676" s="51">
        <v>50</v>
      </c>
      <c r="I1676" s="51" t="s">
        <v>17309</v>
      </c>
      <c r="J1676" s="69">
        <v>27.49</v>
      </c>
      <c r="K1676" s="69">
        <f t="shared" si="80"/>
        <v>1374.5</v>
      </c>
      <c r="L1676" s="90">
        <v>50</v>
      </c>
      <c r="M1676" s="51">
        <v>0</v>
      </c>
      <c r="N1676" s="62" t="s">
        <v>2218</v>
      </c>
      <c r="O1676" s="52" t="s">
        <v>2219</v>
      </c>
      <c r="P1676" s="52">
        <v>931</v>
      </c>
      <c r="Q1676" s="52"/>
      <c r="R1676" s="52" t="s">
        <v>2201</v>
      </c>
      <c r="S1676" s="49" t="s">
        <v>21333</v>
      </c>
      <c r="V1676" s="50" t="s">
        <v>14826</v>
      </c>
      <c r="W1676" s="50" t="s">
        <v>2201</v>
      </c>
      <c r="X1676" s="50" t="s">
        <v>14740</v>
      </c>
      <c r="Y1676" s="70" t="s">
        <v>17320</v>
      </c>
      <c r="Z1676" s="53">
        <v>68501</v>
      </c>
    </row>
    <row r="1677" spans="1:26" s="49" customFormat="1" ht="30" x14ac:dyDescent="0.25">
      <c r="A1677" s="73">
        <v>600125475</v>
      </c>
      <c r="B1677" s="73">
        <f t="shared" si="78"/>
        <v>600125475</v>
      </c>
      <c r="C1677" s="73" t="s">
        <v>10479</v>
      </c>
      <c r="D1677" s="68">
        <v>1</v>
      </c>
      <c r="E1677" s="48">
        <f t="shared" si="79"/>
        <v>70991618</v>
      </c>
      <c r="F1677" s="57" t="s">
        <v>953</v>
      </c>
      <c r="G1677" s="57" t="s">
        <v>2200</v>
      </c>
      <c r="H1677" s="51">
        <v>75</v>
      </c>
      <c r="I1677" s="51" t="s">
        <v>17309</v>
      </c>
      <c r="J1677" s="69">
        <v>27.49</v>
      </c>
      <c r="K1677" s="69">
        <f t="shared" si="80"/>
        <v>2061.75</v>
      </c>
      <c r="L1677" s="90">
        <v>75</v>
      </c>
      <c r="M1677" s="51">
        <v>0</v>
      </c>
      <c r="N1677" s="62" t="s">
        <v>2220</v>
      </c>
      <c r="O1677" s="52"/>
      <c r="P1677" s="52">
        <v>31</v>
      </c>
      <c r="Q1677" s="52"/>
      <c r="R1677" s="52" t="s">
        <v>2221</v>
      </c>
      <c r="S1677" s="49" t="s">
        <v>21333</v>
      </c>
      <c r="V1677" s="50" t="s">
        <v>14826</v>
      </c>
      <c r="W1677" s="50" t="s">
        <v>2201</v>
      </c>
      <c r="X1677" s="50" t="s">
        <v>14740</v>
      </c>
      <c r="Y1677" s="70" t="s">
        <v>17320</v>
      </c>
      <c r="Z1677" s="53">
        <v>68501</v>
      </c>
    </row>
    <row r="1678" spans="1:26" s="49" customFormat="1" ht="30" x14ac:dyDescent="0.25">
      <c r="A1678" s="73">
        <v>600125521</v>
      </c>
      <c r="B1678" s="73">
        <f t="shared" si="78"/>
        <v>600125521</v>
      </c>
      <c r="C1678" s="73" t="s">
        <v>10480</v>
      </c>
      <c r="D1678" s="68">
        <v>1</v>
      </c>
      <c r="E1678" s="48">
        <f t="shared" si="79"/>
        <v>75024195</v>
      </c>
      <c r="F1678" s="57" t="s">
        <v>953</v>
      </c>
      <c r="G1678" s="57" t="s">
        <v>2200</v>
      </c>
      <c r="H1678" s="51">
        <v>100</v>
      </c>
      <c r="I1678" s="51" t="s">
        <v>17309</v>
      </c>
      <c r="J1678" s="69">
        <v>27.49</v>
      </c>
      <c r="K1678" s="69">
        <f t="shared" si="80"/>
        <v>2749</v>
      </c>
      <c r="L1678" s="90">
        <v>100</v>
      </c>
      <c r="M1678" s="51">
        <v>0</v>
      </c>
      <c r="N1678" s="62" t="s">
        <v>2222</v>
      </c>
      <c r="O1678" s="52"/>
      <c r="P1678" s="52">
        <v>121</v>
      </c>
      <c r="Q1678" s="52"/>
      <c r="R1678" s="52" t="s">
        <v>2223</v>
      </c>
      <c r="S1678" s="49" t="s">
        <v>21333</v>
      </c>
      <c r="V1678" s="50" t="s">
        <v>14826</v>
      </c>
      <c r="W1678" s="50" t="s">
        <v>2201</v>
      </c>
      <c r="X1678" s="50" t="s">
        <v>14740</v>
      </c>
      <c r="Y1678" s="70" t="s">
        <v>17320</v>
      </c>
      <c r="Z1678" s="53">
        <v>68301</v>
      </c>
    </row>
    <row r="1679" spans="1:26" s="49" customFormat="1" ht="30" x14ac:dyDescent="0.25">
      <c r="A1679" s="73">
        <v>600125661</v>
      </c>
      <c r="B1679" s="73">
        <f t="shared" si="78"/>
        <v>600125661</v>
      </c>
      <c r="C1679" s="73" t="s">
        <v>10481</v>
      </c>
      <c r="D1679" s="68">
        <v>1</v>
      </c>
      <c r="E1679" s="48">
        <f t="shared" si="79"/>
        <v>75022052</v>
      </c>
      <c r="F1679" s="57" t="s">
        <v>953</v>
      </c>
      <c r="G1679" s="57" t="s">
        <v>2200</v>
      </c>
      <c r="H1679" s="51">
        <v>175</v>
      </c>
      <c r="I1679" s="51" t="s">
        <v>17309</v>
      </c>
      <c r="J1679" s="69">
        <v>27.49</v>
      </c>
      <c r="K1679" s="69">
        <f t="shared" si="80"/>
        <v>4810.75</v>
      </c>
      <c r="L1679" s="90">
        <v>175</v>
      </c>
      <c r="M1679" s="51">
        <v>0</v>
      </c>
      <c r="N1679" s="62" t="s">
        <v>2224</v>
      </c>
      <c r="O1679" s="52"/>
      <c r="P1679" s="52">
        <v>154</v>
      </c>
      <c r="Q1679" s="52"/>
      <c r="R1679" s="52" t="s">
        <v>2225</v>
      </c>
      <c r="S1679" s="49" t="s">
        <v>21333</v>
      </c>
      <c r="V1679" s="50" t="s">
        <v>14826</v>
      </c>
      <c r="W1679" s="50" t="s">
        <v>2201</v>
      </c>
      <c r="X1679" s="50" t="s">
        <v>14740</v>
      </c>
      <c r="Y1679" s="70" t="s">
        <v>17320</v>
      </c>
      <c r="Z1679" s="53">
        <v>68333</v>
      </c>
    </row>
    <row r="1680" spans="1:26" s="49" customFormat="1" ht="30" x14ac:dyDescent="0.25">
      <c r="A1680" s="73">
        <v>600125688</v>
      </c>
      <c r="B1680" s="73">
        <f t="shared" si="78"/>
        <v>600125688</v>
      </c>
      <c r="C1680" s="73" t="s">
        <v>10482</v>
      </c>
      <c r="D1680" s="68">
        <v>1</v>
      </c>
      <c r="E1680" s="48">
        <f t="shared" si="79"/>
        <v>75021323</v>
      </c>
      <c r="F1680" s="57" t="s">
        <v>953</v>
      </c>
      <c r="G1680" s="57" t="s">
        <v>2200</v>
      </c>
      <c r="H1680" s="51">
        <v>75</v>
      </c>
      <c r="I1680" s="51" t="s">
        <v>17309</v>
      </c>
      <c r="J1680" s="69">
        <v>27.49</v>
      </c>
      <c r="K1680" s="69">
        <f t="shared" si="80"/>
        <v>2061.75</v>
      </c>
      <c r="L1680" s="90">
        <v>75</v>
      </c>
      <c r="M1680" s="51">
        <v>0</v>
      </c>
      <c r="N1680" s="62" t="s">
        <v>2226</v>
      </c>
      <c r="O1680" s="52"/>
      <c r="P1680" s="52">
        <v>66</v>
      </c>
      <c r="Q1680" s="52"/>
      <c r="R1680" s="52" t="s">
        <v>2227</v>
      </c>
      <c r="S1680" s="49" t="s">
        <v>21333</v>
      </c>
      <c r="V1680" s="50" t="s">
        <v>14826</v>
      </c>
      <c r="W1680" s="50" t="s">
        <v>2201</v>
      </c>
      <c r="X1680" s="50" t="s">
        <v>14740</v>
      </c>
      <c r="Y1680" s="70" t="s">
        <v>17320</v>
      </c>
      <c r="Z1680" s="53">
        <v>68501</v>
      </c>
    </row>
    <row r="1681" spans="1:26" s="49" customFormat="1" ht="30" x14ac:dyDescent="0.25">
      <c r="A1681" s="73">
        <v>600125807</v>
      </c>
      <c r="B1681" s="73">
        <f t="shared" si="78"/>
        <v>600125807</v>
      </c>
      <c r="C1681" s="73" t="s">
        <v>10483</v>
      </c>
      <c r="D1681" s="68">
        <v>1</v>
      </c>
      <c r="E1681" s="48">
        <f t="shared" si="79"/>
        <v>46270914</v>
      </c>
      <c r="F1681" s="57" t="s">
        <v>953</v>
      </c>
      <c r="G1681" s="57" t="s">
        <v>2200</v>
      </c>
      <c r="H1681" s="51">
        <v>525</v>
      </c>
      <c r="I1681" s="51" t="s">
        <v>17309</v>
      </c>
      <c r="J1681" s="69">
        <v>27.49</v>
      </c>
      <c r="K1681" s="69">
        <f t="shared" si="80"/>
        <v>14432.25</v>
      </c>
      <c r="L1681" s="90">
        <v>525</v>
      </c>
      <c r="M1681" s="51">
        <v>0</v>
      </c>
      <c r="N1681" s="62" t="s">
        <v>2228</v>
      </c>
      <c r="O1681" s="52" t="s">
        <v>2229</v>
      </c>
      <c r="P1681" s="52">
        <v>272</v>
      </c>
      <c r="Q1681" s="52"/>
      <c r="R1681" s="52" t="s">
        <v>2230</v>
      </c>
      <c r="S1681" s="49" t="s">
        <v>21333</v>
      </c>
      <c r="V1681" s="50" t="s">
        <v>14826</v>
      </c>
      <c r="W1681" s="50" t="s">
        <v>2201</v>
      </c>
      <c r="X1681" s="50" t="s">
        <v>14740</v>
      </c>
      <c r="Y1681" s="70" t="s">
        <v>17320</v>
      </c>
      <c r="Z1681" s="53">
        <v>68333</v>
      </c>
    </row>
    <row r="1682" spans="1:26" s="49" customFormat="1" x14ac:dyDescent="0.25">
      <c r="A1682" s="73">
        <v>600125815</v>
      </c>
      <c r="B1682" s="73">
        <f t="shared" si="78"/>
        <v>600125815</v>
      </c>
      <c r="C1682" s="73" t="s">
        <v>10484</v>
      </c>
      <c r="D1682" s="68">
        <v>1</v>
      </c>
      <c r="E1682" s="48">
        <f t="shared" si="79"/>
        <v>46271171</v>
      </c>
      <c r="F1682" s="57" t="s">
        <v>953</v>
      </c>
      <c r="G1682" s="57" t="s">
        <v>2200</v>
      </c>
      <c r="H1682" s="51">
        <v>675</v>
      </c>
      <c r="I1682" s="51" t="s">
        <v>17309</v>
      </c>
      <c r="J1682" s="69">
        <v>27.49</v>
      </c>
      <c r="K1682" s="69">
        <f t="shared" si="80"/>
        <v>18555.75</v>
      </c>
      <c r="L1682" s="90">
        <v>675</v>
      </c>
      <c r="M1682" s="51">
        <v>0</v>
      </c>
      <c r="N1682" s="62" t="s">
        <v>2231</v>
      </c>
      <c r="O1682" s="52" t="s">
        <v>60</v>
      </c>
      <c r="P1682" s="52">
        <v>711</v>
      </c>
      <c r="Q1682" s="52"/>
      <c r="R1682" s="52" t="s">
        <v>2201</v>
      </c>
      <c r="S1682" s="49" t="s">
        <v>21333</v>
      </c>
      <c r="V1682" s="50" t="s">
        <v>14826</v>
      </c>
      <c r="W1682" s="50" t="s">
        <v>2201</v>
      </c>
      <c r="X1682" s="50" t="s">
        <v>14740</v>
      </c>
      <c r="Y1682" s="70" t="s">
        <v>17320</v>
      </c>
      <c r="Z1682" s="53">
        <v>68501</v>
      </c>
    </row>
    <row r="1683" spans="1:26" s="49" customFormat="1" x14ac:dyDescent="0.25">
      <c r="A1683" s="73">
        <v>600125823</v>
      </c>
      <c r="B1683" s="73">
        <f t="shared" si="78"/>
        <v>600125823</v>
      </c>
      <c r="C1683" s="73" t="s">
        <v>10485</v>
      </c>
      <c r="D1683" s="68">
        <v>1</v>
      </c>
      <c r="E1683" s="48">
        <f t="shared" si="79"/>
        <v>46271104</v>
      </c>
      <c r="F1683" s="57" t="s">
        <v>953</v>
      </c>
      <c r="G1683" s="57" t="s">
        <v>2200</v>
      </c>
      <c r="H1683" s="51">
        <v>800</v>
      </c>
      <c r="I1683" s="51" t="s">
        <v>17309</v>
      </c>
      <c r="J1683" s="69">
        <v>27.49</v>
      </c>
      <c r="K1683" s="69">
        <f t="shared" si="80"/>
        <v>21992</v>
      </c>
      <c r="L1683" s="90">
        <v>800</v>
      </c>
      <c r="M1683" s="51">
        <v>0</v>
      </c>
      <c r="N1683" s="62" t="s">
        <v>2232</v>
      </c>
      <c r="O1683" s="52" t="s">
        <v>60</v>
      </c>
      <c r="P1683" s="52">
        <v>710</v>
      </c>
      <c r="Q1683" s="52"/>
      <c r="R1683" s="52" t="s">
        <v>2201</v>
      </c>
      <c r="S1683" s="49" t="s">
        <v>21333</v>
      </c>
      <c r="V1683" s="50" t="s">
        <v>14826</v>
      </c>
      <c r="W1683" s="50" t="s">
        <v>2201</v>
      </c>
      <c r="X1683" s="50" t="s">
        <v>14740</v>
      </c>
      <c r="Y1683" s="70" t="s">
        <v>17320</v>
      </c>
      <c r="Z1683" s="53">
        <v>68501</v>
      </c>
    </row>
    <row r="1684" spans="1:26" s="49" customFormat="1" x14ac:dyDescent="0.25">
      <c r="A1684" s="73">
        <v>600114741</v>
      </c>
      <c r="B1684" s="73">
        <f t="shared" si="78"/>
        <v>600114741</v>
      </c>
      <c r="C1684" s="73" t="s">
        <v>10390</v>
      </c>
      <c r="D1684" s="68">
        <v>1</v>
      </c>
      <c r="E1684" s="48">
        <f t="shared" si="79"/>
        <v>75022524</v>
      </c>
      <c r="F1684" s="57" t="s">
        <v>953</v>
      </c>
      <c r="G1684" s="57" t="s">
        <v>2018</v>
      </c>
      <c r="H1684" s="51">
        <v>0</v>
      </c>
      <c r="I1684" s="51" t="s">
        <v>17309</v>
      </c>
      <c r="J1684" s="69">
        <v>27.49</v>
      </c>
      <c r="K1684" s="69">
        <f t="shared" si="80"/>
        <v>0</v>
      </c>
      <c r="L1684" s="90">
        <v>25</v>
      </c>
      <c r="M1684" s="51">
        <v>25</v>
      </c>
      <c r="N1684" s="62" t="s">
        <v>2049</v>
      </c>
      <c r="O1684" s="52" t="s">
        <v>2050</v>
      </c>
      <c r="P1684" s="52">
        <v>1098</v>
      </c>
      <c r="Q1684" s="52"/>
      <c r="R1684" s="52" t="s">
        <v>2051</v>
      </c>
      <c r="S1684" s="49" t="s">
        <v>21333</v>
      </c>
      <c r="V1684" s="50" t="s">
        <v>14827</v>
      </c>
      <c r="W1684" s="50" t="s">
        <v>976</v>
      </c>
      <c r="X1684" s="50" t="s">
        <v>14740</v>
      </c>
      <c r="Y1684" s="70" t="s">
        <v>17320</v>
      </c>
      <c r="Z1684" s="53">
        <v>69603</v>
      </c>
    </row>
    <row r="1685" spans="1:26" s="49" customFormat="1" ht="30" x14ac:dyDescent="0.25">
      <c r="A1685" s="73">
        <v>600014673</v>
      </c>
      <c r="B1685" s="73">
        <f t="shared" si="78"/>
        <v>600014673</v>
      </c>
      <c r="C1685" s="73" t="s">
        <v>14828</v>
      </c>
      <c r="D1685" s="68">
        <v>1</v>
      </c>
      <c r="E1685" s="48">
        <f t="shared" si="79"/>
        <v>559130</v>
      </c>
      <c r="F1685" s="57" t="s">
        <v>953</v>
      </c>
      <c r="G1685" s="57" t="s">
        <v>2018</v>
      </c>
      <c r="H1685" s="51">
        <v>700</v>
      </c>
      <c r="I1685" s="51" t="s">
        <v>17309</v>
      </c>
      <c r="J1685" s="69">
        <v>27.49</v>
      </c>
      <c r="K1685" s="69">
        <f t="shared" si="80"/>
        <v>19243</v>
      </c>
      <c r="L1685" s="90">
        <v>700</v>
      </c>
      <c r="M1685" s="51">
        <v>0</v>
      </c>
      <c r="N1685" s="62" t="s">
        <v>14829</v>
      </c>
      <c r="O1685" s="52" t="s">
        <v>7307</v>
      </c>
      <c r="P1685" s="52">
        <v>813</v>
      </c>
      <c r="Q1685" s="52">
        <v>1</v>
      </c>
      <c r="R1685" s="52" t="s">
        <v>976</v>
      </c>
      <c r="S1685" s="49" t="s">
        <v>21333</v>
      </c>
      <c r="V1685" s="50" t="s">
        <v>14788</v>
      </c>
      <c r="W1685" s="50" t="s">
        <v>976</v>
      </c>
      <c r="X1685" s="50" t="s">
        <v>14738</v>
      </c>
      <c r="Y1685" s="70" t="s">
        <v>17320</v>
      </c>
      <c r="Z1685" s="53">
        <v>69511</v>
      </c>
    </row>
    <row r="1686" spans="1:26" s="49" customFormat="1" ht="30" x14ac:dyDescent="0.25">
      <c r="A1686" s="73">
        <v>600014681</v>
      </c>
      <c r="B1686" s="73">
        <f t="shared" si="78"/>
        <v>600014681</v>
      </c>
      <c r="C1686" s="73" t="s">
        <v>17694</v>
      </c>
      <c r="D1686" s="68">
        <v>1</v>
      </c>
      <c r="E1686" s="48">
        <f t="shared" si="79"/>
        <v>559539</v>
      </c>
      <c r="F1686" s="57" t="s">
        <v>953</v>
      </c>
      <c r="G1686" s="57" t="s">
        <v>2018</v>
      </c>
      <c r="H1686" s="51">
        <v>700</v>
      </c>
      <c r="I1686" s="51" t="s">
        <v>17309</v>
      </c>
      <c r="J1686" s="69">
        <v>27.49</v>
      </c>
      <c r="K1686" s="69">
        <f t="shared" si="80"/>
        <v>19243</v>
      </c>
      <c r="L1686" s="90">
        <v>700</v>
      </c>
      <c r="M1686" s="51">
        <v>0</v>
      </c>
      <c r="N1686" s="62" t="s">
        <v>17695</v>
      </c>
      <c r="O1686" s="52" t="s">
        <v>17696</v>
      </c>
      <c r="P1686" s="52">
        <v>2222</v>
      </c>
      <c r="Q1686" s="52">
        <v>32</v>
      </c>
      <c r="R1686" s="52" t="s">
        <v>976</v>
      </c>
      <c r="S1686" s="49" t="s">
        <v>21333</v>
      </c>
      <c r="V1686" s="50" t="s">
        <v>14788</v>
      </c>
      <c r="W1686" s="50" t="s">
        <v>976</v>
      </c>
      <c r="X1686" s="50" t="s">
        <v>14738</v>
      </c>
      <c r="Y1686" s="70" t="s">
        <v>17320</v>
      </c>
      <c r="Z1686" s="53">
        <v>69501</v>
      </c>
    </row>
    <row r="1687" spans="1:26" s="49" customFormat="1" x14ac:dyDescent="0.25">
      <c r="A1687" s="73">
        <v>600014690</v>
      </c>
      <c r="B1687" s="73">
        <f t="shared" si="78"/>
        <v>600014690</v>
      </c>
      <c r="C1687" s="73" t="s">
        <v>10373</v>
      </c>
      <c r="D1687" s="68">
        <v>1</v>
      </c>
      <c r="E1687" s="48">
        <f t="shared" si="79"/>
        <v>837385</v>
      </c>
      <c r="F1687" s="57" t="s">
        <v>953</v>
      </c>
      <c r="G1687" s="57" t="s">
        <v>2018</v>
      </c>
      <c r="H1687" s="51">
        <v>750</v>
      </c>
      <c r="I1687" s="51" t="s">
        <v>17309</v>
      </c>
      <c r="J1687" s="69">
        <v>27.49</v>
      </c>
      <c r="K1687" s="69">
        <f t="shared" si="80"/>
        <v>20617.5</v>
      </c>
      <c r="L1687" s="90">
        <v>750</v>
      </c>
      <c r="M1687" s="51">
        <v>0</v>
      </c>
      <c r="N1687" s="62" t="s">
        <v>2019</v>
      </c>
      <c r="O1687" s="52" t="s">
        <v>2020</v>
      </c>
      <c r="P1687" s="52">
        <v>890</v>
      </c>
      <c r="Q1687" s="52"/>
      <c r="R1687" s="52" t="s">
        <v>2021</v>
      </c>
      <c r="S1687" s="49" t="s">
        <v>21333</v>
      </c>
      <c r="V1687" s="50" t="s">
        <v>14788</v>
      </c>
      <c r="W1687" s="50" t="s">
        <v>976</v>
      </c>
      <c r="X1687" s="50" t="s">
        <v>14738</v>
      </c>
      <c r="Y1687" s="70" t="s">
        <v>17320</v>
      </c>
      <c r="Z1687" s="53">
        <v>69662</v>
      </c>
    </row>
    <row r="1688" spans="1:26" s="49" customFormat="1" ht="30" x14ac:dyDescent="0.25">
      <c r="A1688" s="73">
        <v>600025446</v>
      </c>
      <c r="B1688" s="73">
        <f t="shared" si="78"/>
        <v>600025446</v>
      </c>
      <c r="C1688" s="73" t="s">
        <v>10374</v>
      </c>
      <c r="D1688" s="68">
        <v>1</v>
      </c>
      <c r="E1688" s="48">
        <f t="shared" si="79"/>
        <v>70284831</v>
      </c>
      <c r="F1688" s="57" t="s">
        <v>953</v>
      </c>
      <c r="G1688" s="57" t="s">
        <v>2018</v>
      </c>
      <c r="H1688" s="51">
        <v>275</v>
      </c>
      <c r="I1688" s="51" t="s">
        <v>17309</v>
      </c>
      <c r="J1688" s="69">
        <v>27.49</v>
      </c>
      <c r="K1688" s="69">
        <f t="shared" si="80"/>
        <v>7559.75</v>
      </c>
      <c r="L1688" s="90">
        <v>275</v>
      </c>
      <c r="M1688" s="51">
        <v>0</v>
      </c>
      <c r="N1688" s="62" t="s">
        <v>2022</v>
      </c>
      <c r="O1688" s="52" t="s">
        <v>2023</v>
      </c>
      <c r="P1688" s="52">
        <v>2952</v>
      </c>
      <c r="Q1688" s="52">
        <v>5</v>
      </c>
      <c r="R1688" s="52" t="s">
        <v>976</v>
      </c>
      <c r="S1688" s="49" t="s">
        <v>21333</v>
      </c>
      <c r="V1688" s="50" t="s">
        <v>14788</v>
      </c>
      <c r="W1688" s="50" t="s">
        <v>976</v>
      </c>
      <c r="X1688" s="50" t="s">
        <v>14738</v>
      </c>
      <c r="Y1688" s="70" t="s">
        <v>17320</v>
      </c>
      <c r="Z1688" s="53">
        <v>69501</v>
      </c>
    </row>
    <row r="1689" spans="1:26" s="49" customFormat="1" x14ac:dyDescent="0.25">
      <c r="A1689" s="73">
        <v>600030547</v>
      </c>
      <c r="B1689" s="73">
        <f t="shared" si="78"/>
        <v>600030547</v>
      </c>
      <c r="C1689" s="73" t="s">
        <v>17697</v>
      </c>
      <c r="D1689" s="68">
        <v>1</v>
      </c>
      <c r="E1689" s="48">
        <f t="shared" si="79"/>
        <v>64480020</v>
      </c>
      <c r="F1689" s="57" t="s">
        <v>953</v>
      </c>
      <c r="G1689" s="57" t="s">
        <v>2018</v>
      </c>
      <c r="H1689" s="51">
        <v>25</v>
      </c>
      <c r="I1689" s="51" t="s">
        <v>17309</v>
      </c>
      <c r="J1689" s="69">
        <v>27.49</v>
      </c>
      <c r="K1689" s="69">
        <f t="shared" si="80"/>
        <v>687.25</v>
      </c>
      <c r="L1689" s="90">
        <v>25</v>
      </c>
      <c r="M1689" s="51">
        <v>0</v>
      </c>
      <c r="N1689" s="62" t="s">
        <v>17698</v>
      </c>
      <c r="O1689" s="52" t="s">
        <v>2024</v>
      </c>
      <c r="P1689" s="52">
        <v>2267</v>
      </c>
      <c r="Q1689" s="52">
        <v>1</v>
      </c>
      <c r="R1689" s="52" t="s">
        <v>976</v>
      </c>
      <c r="S1689" s="49" t="s">
        <v>21333</v>
      </c>
      <c r="V1689" s="50" t="s">
        <v>14788</v>
      </c>
      <c r="W1689" s="50" t="s">
        <v>976</v>
      </c>
      <c r="X1689" s="50" t="s">
        <v>14738</v>
      </c>
      <c r="Y1689" s="70" t="s">
        <v>17320</v>
      </c>
      <c r="Z1689" s="53">
        <v>69501</v>
      </c>
    </row>
    <row r="1690" spans="1:26" s="49" customFormat="1" ht="30" x14ac:dyDescent="0.25">
      <c r="A1690" s="73">
        <v>600114627</v>
      </c>
      <c r="B1690" s="73">
        <f t="shared" si="78"/>
        <v>600114627</v>
      </c>
      <c r="C1690" s="73" t="s">
        <v>10391</v>
      </c>
      <c r="D1690" s="68">
        <v>1</v>
      </c>
      <c r="E1690" s="48">
        <f t="shared" si="79"/>
        <v>70995516</v>
      </c>
      <c r="F1690" s="57" t="s">
        <v>953</v>
      </c>
      <c r="G1690" s="57" t="s">
        <v>2018</v>
      </c>
      <c r="H1690" s="51">
        <v>0</v>
      </c>
      <c r="I1690" s="51" t="s">
        <v>17309</v>
      </c>
      <c r="J1690" s="69">
        <v>27.49</v>
      </c>
      <c r="K1690" s="69">
        <f t="shared" si="80"/>
        <v>0</v>
      </c>
      <c r="L1690" s="90">
        <v>25</v>
      </c>
      <c r="M1690" s="51">
        <v>25</v>
      </c>
      <c r="N1690" s="62" t="s">
        <v>2052</v>
      </c>
      <c r="O1690" s="52" t="s">
        <v>2053</v>
      </c>
      <c r="P1690" s="52">
        <v>725</v>
      </c>
      <c r="Q1690" s="52"/>
      <c r="R1690" s="52" t="s">
        <v>281</v>
      </c>
      <c r="S1690" s="49" t="s">
        <v>21333</v>
      </c>
      <c r="V1690" s="50" t="s">
        <v>14827</v>
      </c>
      <c r="W1690" s="50" t="s">
        <v>976</v>
      </c>
      <c r="X1690" s="50" t="s">
        <v>14740</v>
      </c>
      <c r="Y1690" s="70" t="s">
        <v>17320</v>
      </c>
      <c r="Z1690" s="53">
        <v>69615</v>
      </c>
    </row>
    <row r="1691" spans="1:26" s="49" customFormat="1" x14ac:dyDescent="0.25">
      <c r="A1691" s="73">
        <v>600114643</v>
      </c>
      <c r="B1691" s="73">
        <f t="shared" si="78"/>
        <v>600114643</v>
      </c>
      <c r="C1691" s="73" t="s">
        <v>10392</v>
      </c>
      <c r="D1691" s="68">
        <v>1</v>
      </c>
      <c r="E1691" s="48">
        <f t="shared" si="79"/>
        <v>71002600</v>
      </c>
      <c r="F1691" s="57" t="s">
        <v>953</v>
      </c>
      <c r="G1691" s="57" t="s">
        <v>2018</v>
      </c>
      <c r="H1691" s="51">
        <v>0</v>
      </c>
      <c r="I1691" s="51" t="s">
        <v>17309</v>
      </c>
      <c r="J1691" s="69">
        <v>27.49</v>
      </c>
      <c r="K1691" s="69">
        <f t="shared" si="80"/>
        <v>0</v>
      </c>
      <c r="L1691" s="90">
        <v>50</v>
      </c>
      <c r="M1691" s="51">
        <v>50</v>
      </c>
      <c r="N1691" s="62" t="s">
        <v>2054</v>
      </c>
      <c r="O1691" s="52" t="s">
        <v>2055</v>
      </c>
      <c r="P1691" s="52">
        <v>3894</v>
      </c>
      <c r="Q1691" s="52">
        <v>2</v>
      </c>
      <c r="R1691" s="52" t="s">
        <v>976</v>
      </c>
      <c r="S1691" s="49" t="s">
        <v>21333</v>
      </c>
      <c r="V1691" s="50" t="s">
        <v>14827</v>
      </c>
      <c r="W1691" s="50" t="s">
        <v>976</v>
      </c>
      <c r="X1691" s="50" t="s">
        <v>14740</v>
      </c>
      <c r="Y1691" s="70" t="s">
        <v>17320</v>
      </c>
      <c r="Z1691" s="53">
        <v>69501</v>
      </c>
    </row>
    <row r="1692" spans="1:26" s="49" customFormat="1" ht="30" x14ac:dyDescent="0.25">
      <c r="A1692" s="73">
        <v>600114775</v>
      </c>
      <c r="B1692" s="73">
        <f t="shared" si="78"/>
        <v>600114775</v>
      </c>
      <c r="C1692" s="73" t="s">
        <v>10393</v>
      </c>
      <c r="D1692" s="68">
        <v>1</v>
      </c>
      <c r="E1692" s="48">
        <f t="shared" si="79"/>
        <v>71002570</v>
      </c>
      <c r="F1692" s="57" t="s">
        <v>953</v>
      </c>
      <c r="G1692" s="57" t="s">
        <v>2018</v>
      </c>
      <c r="H1692" s="51">
        <v>0</v>
      </c>
      <c r="I1692" s="51" t="s">
        <v>17309</v>
      </c>
      <c r="J1692" s="69">
        <v>27.49</v>
      </c>
      <c r="K1692" s="69">
        <f t="shared" si="80"/>
        <v>0</v>
      </c>
      <c r="L1692" s="90">
        <v>50</v>
      </c>
      <c r="M1692" s="51">
        <v>50</v>
      </c>
      <c r="N1692" s="62" t="s">
        <v>2056</v>
      </c>
      <c r="O1692" s="52" t="s">
        <v>72</v>
      </c>
      <c r="P1692" s="52">
        <v>3513</v>
      </c>
      <c r="Q1692" s="52">
        <v>11</v>
      </c>
      <c r="R1692" s="52" t="s">
        <v>976</v>
      </c>
      <c r="S1692" s="49" t="s">
        <v>21333</v>
      </c>
      <c r="V1692" s="50" t="s">
        <v>14827</v>
      </c>
      <c r="W1692" s="50" t="s">
        <v>976</v>
      </c>
      <c r="X1692" s="50" t="s">
        <v>14740</v>
      </c>
      <c r="Y1692" s="70" t="s">
        <v>17320</v>
      </c>
      <c r="Z1692" s="53">
        <v>69501</v>
      </c>
    </row>
    <row r="1693" spans="1:26" s="49" customFormat="1" ht="30" x14ac:dyDescent="0.25">
      <c r="A1693" s="73">
        <v>600114783</v>
      </c>
      <c r="B1693" s="73">
        <f t="shared" si="78"/>
        <v>600114783</v>
      </c>
      <c r="C1693" s="73" t="s">
        <v>10394</v>
      </c>
      <c r="D1693" s="68">
        <v>1</v>
      </c>
      <c r="E1693" s="48">
        <f t="shared" si="79"/>
        <v>71002596</v>
      </c>
      <c r="F1693" s="57" t="s">
        <v>953</v>
      </c>
      <c r="G1693" s="57" t="s">
        <v>2018</v>
      </c>
      <c r="H1693" s="51">
        <v>0</v>
      </c>
      <c r="I1693" s="51" t="s">
        <v>17309</v>
      </c>
      <c r="J1693" s="69">
        <v>27.49</v>
      </c>
      <c r="K1693" s="69">
        <f t="shared" si="80"/>
        <v>0</v>
      </c>
      <c r="L1693" s="90">
        <v>25</v>
      </c>
      <c r="M1693" s="51">
        <v>25</v>
      </c>
      <c r="N1693" s="62" t="s">
        <v>2057</v>
      </c>
      <c r="O1693" s="52" t="s">
        <v>2058</v>
      </c>
      <c r="P1693" s="52">
        <v>2794</v>
      </c>
      <c r="Q1693" s="52">
        <v>3</v>
      </c>
      <c r="R1693" s="52" t="s">
        <v>976</v>
      </c>
      <c r="S1693" s="49" t="s">
        <v>21333</v>
      </c>
      <c r="V1693" s="50" t="s">
        <v>14827</v>
      </c>
      <c r="W1693" s="50" t="s">
        <v>976</v>
      </c>
      <c r="X1693" s="50" t="s">
        <v>14740</v>
      </c>
      <c r="Y1693" s="70" t="s">
        <v>17320</v>
      </c>
      <c r="Z1693" s="53">
        <v>69503</v>
      </c>
    </row>
    <row r="1694" spans="1:26" s="49" customFormat="1" ht="30" x14ac:dyDescent="0.25">
      <c r="A1694" s="73">
        <v>600114805</v>
      </c>
      <c r="B1694" s="73">
        <f t="shared" si="78"/>
        <v>600114805</v>
      </c>
      <c r="C1694" s="73" t="s">
        <v>10395</v>
      </c>
      <c r="D1694" s="68">
        <v>1</v>
      </c>
      <c r="E1694" s="48">
        <f t="shared" si="79"/>
        <v>71002588</v>
      </c>
      <c r="F1694" s="57" t="s">
        <v>953</v>
      </c>
      <c r="G1694" s="57" t="s">
        <v>2018</v>
      </c>
      <c r="H1694" s="51">
        <v>0</v>
      </c>
      <c r="I1694" s="51" t="s">
        <v>17309</v>
      </c>
      <c r="J1694" s="69">
        <v>27.49</v>
      </c>
      <c r="K1694" s="69">
        <f t="shared" si="80"/>
        <v>0</v>
      </c>
      <c r="L1694" s="90">
        <v>50</v>
      </c>
      <c r="M1694" s="51">
        <v>50</v>
      </c>
      <c r="N1694" s="62" t="s">
        <v>2059</v>
      </c>
      <c r="O1694" s="52" t="s">
        <v>2027</v>
      </c>
      <c r="P1694" s="52">
        <v>3993</v>
      </c>
      <c r="Q1694" s="52">
        <v>4</v>
      </c>
      <c r="R1694" s="52" t="s">
        <v>976</v>
      </c>
      <c r="S1694" s="49" t="s">
        <v>21333</v>
      </c>
      <c r="V1694" s="50" t="s">
        <v>14827</v>
      </c>
      <c r="W1694" s="50" t="s">
        <v>976</v>
      </c>
      <c r="X1694" s="50" t="s">
        <v>14740</v>
      </c>
      <c r="Y1694" s="70" t="s">
        <v>17320</v>
      </c>
      <c r="Z1694" s="53">
        <v>69501</v>
      </c>
    </row>
    <row r="1695" spans="1:26" s="49" customFormat="1" x14ac:dyDescent="0.25">
      <c r="A1695" s="73">
        <v>600115283</v>
      </c>
      <c r="B1695" s="73">
        <f t="shared" si="78"/>
        <v>600115283</v>
      </c>
      <c r="C1695" s="73" t="s">
        <v>10396</v>
      </c>
      <c r="D1695" s="68">
        <v>1</v>
      </c>
      <c r="E1695" s="48">
        <f t="shared" si="79"/>
        <v>75022516</v>
      </c>
      <c r="F1695" s="57" t="s">
        <v>953</v>
      </c>
      <c r="G1695" s="57" t="s">
        <v>2018</v>
      </c>
      <c r="H1695" s="51">
        <v>0</v>
      </c>
      <c r="I1695" s="51" t="s">
        <v>17309</v>
      </c>
      <c r="J1695" s="69">
        <v>27.49</v>
      </c>
      <c r="K1695" s="69">
        <f t="shared" si="80"/>
        <v>0</v>
      </c>
      <c r="L1695" s="90">
        <v>25</v>
      </c>
      <c r="M1695" s="51">
        <v>25</v>
      </c>
      <c r="N1695" s="62" t="s">
        <v>2060</v>
      </c>
      <c r="O1695" s="52" t="s">
        <v>824</v>
      </c>
      <c r="P1695" s="52">
        <v>1500</v>
      </c>
      <c r="Q1695" s="52"/>
      <c r="R1695" s="52" t="s">
        <v>2051</v>
      </c>
      <c r="S1695" s="49" t="s">
        <v>21333</v>
      </c>
      <c r="V1695" s="50" t="s">
        <v>14827</v>
      </c>
      <c r="W1695" s="50" t="s">
        <v>976</v>
      </c>
      <c r="X1695" s="50" t="s">
        <v>14740</v>
      </c>
      <c r="Y1695" s="70" t="s">
        <v>17320</v>
      </c>
      <c r="Z1695" s="53">
        <v>69603</v>
      </c>
    </row>
    <row r="1696" spans="1:26" s="49" customFormat="1" ht="30" x14ac:dyDescent="0.25">
      <c r="A1696" s="73">
        <v>600115372</v>
      </c>
      <c r="B1696" s="73">
        <f t="shared" si="78"/>
        <v>600115372</v>
      </c>
      <c r="C1696" s="73" t="s">
        <v>10397</v>
      </c>
      <c r="D1696" s="68">
        <v>1</v>
      </c>
      <c r="E1696" s="48">
        <f t="shared" si="79"/>
        <v>65766628</v>
      </c>
      <c r="F1696" s="57" t="s">
        <v>953</v>
      </c>
      <c r="G1696" s="57" t="s">
        <v>2018</v>
      </c>
      <c r="H1696" s="51">
        <v>0</v>
      </c>
      <c r="I1696" s="51" t="s">
        <v>17309</v>
      </c>
      <c r="J1696" s="69">
        <v>27.49</v>
      </c>
      <c r="K1696" s="69">
        <f t="shared" si="80"/>
        <v>0</v>
      </c>
      <c r="L1696" s="90">
        <v>50</v>
      </c>
      <c r="M1696" s="51">
        <v>50</v>
      </c>
      <c r="N1696" s="62" t="s">
        <v>2061</v>
      </c>
      <c r="O1696" s="52" t="s">
        <v>2062</v>
      </c>
      <c r="P1696" s="52">
        <v>3149</v>
      </c>
      <c r="Q1696" s="52">
        <v>27</v>
      </c>
      <c r="R1696" s="52" t="s">
        <v>976</v>
      </c>
      <c r="S1696" s="49" t="s">
        <v>21333</v>
      </c>
      <c r="V1696" s="50" t="s">
        <v>14827</v>
      </c>
      <c r="W1696" s="50" t="s">
        <v>976</v>
      </c>
      <c r="X1696" s="50" t="s">
        <v>14740</v>
      </c>
      <c r="Y1696" s="70" t="s">
        <v>17320</v>
      </c>
      <c r="Z1696" s="53">
        <v>69501</v>
      </c>
    </row>
    <row r="1697" spans="1:26" s="49" customFormat="1" ht="30" x14ac:dyDescent="0.25">
      <c r="A1697" s="73">
        <v>600115518</v>
      </c>
      <c r="B1697" s="73">
        <f t="shared" si="78"/>
        <v>600115518</v>
      </c>
      <c r="C1697" s="73" t="s">
        <v>10398</v>
      </c>
      <c r="D1697" s="68">
        <v>1</v>
      </c>
      <c r="E1697" s="48">
        <f t="shared" si="79"/>
        <v>70869936</v>
      </c>
      <c r="F1697" s="57" t="s">
        <v>953</v>
      </c>
      <c r="G1697" s="57" t="s">
        <v>2018</v>
      </c>
      <c r="H1697" s="51">
        <v>400</v>
      </c>
      <c r="I1697" s="51" t="s">
        <v>17309</v>
      </c>
      <c r="J1697" s="69">
        <v>27.49</v>
      </c>
      <c r="K1697" s="69">
        <f t="shared" si="80"/>
        <v>10996</v>
      </c>
      <c r="L1697" s="90">
        <v>400</v>
      </c>
      <c r="M1697" s="51">
        <v>0</v>
      </c>
      <c r="N1697" s="62" t="s">
        <v>2063</v>
      </c>
      <c r="O1697" s="52" t="s">
        <v>60</v>
      </c>
      <c r="P1697" s="52">
        <v>800</v>
      </c>
      <c r="Q1697" s="52"/>
      <c r="R1697" s="52" t="s">
        <v>281</v>
      </c>
      <c r="S1697" s="49" t="s">
        <v>21333</v>
      </c>
      <c r="V1697" s="50" t="s">
        <v>14827</v>
      </c>
      <c r="W1697" s="50" t="s">
        <v>976</v>
      </c>
      <c r="X1697" s="50" t="s">
        <v>14740</v>
      </c>
      <c r="Y1697" s="70" t="s">
        <v>17320</v>
      </c>
      <c r="Z1697" s="53">
        <v>69615</v>
      </c>
    </row>
    <row r="1698" spans="1:26" s="49" customFormat="1" x14ac:dyDescent="0.25">
      <c r="A1698" s="73">
        <v>600115551</v>
      </c>
      <c r="B1698" s="73">
        <f t="shared" si="78"/>
        <v>600115551</v>
      </c>
      <c r="C1698" s="73" t="s">
        <v>10399</v>
      </c>
      <c r="D1698" s="68">
        <v>1</v>
      </c>
      <c r="E1698" s="48">
        <f t="shared" si="79"/>
        <v>227901</v>
      </c>
      <c r="F1698" s="57" t="s">
        <v>953</v>
      </c>
      <c r="G1698" s="57" t="s">
        <v>2018</v>
      </c>
      <c r="H1698" s="51">
        <v>675</v>
      </c>
      <c r="I1698" s="51" t="s">
        <v>17309</v>
      </c>
      <c r="J1698" s="69">
        <v>27.49</v>
      </c>
      <c r="K1698" s="69">
        <f t="shared" si="80"/>
        <v>18555.75</v>
      </c>
      <c r="L1698" s="90">
        <v>675</v>
      </c>
      <c r="M1698" s="51">
        <v>0</v>
      </c>
      <c r="N1698" s="62" t="s">
        <v>2064</v>
      </c>
      <c r="O1698" s="52" t="s">
        <v>2065</v>
      </c>
      <c r="P1698" s="52">
        <v>701</v>
      </c>
      <c r="Q1698" s="52"/>
      <c r="R1698" s="52" t="s">
        <v>2066</v>
      </c>
      <c r="S1698" s="49" t="s">
        <v>21333</v>
      </c>
      <c r="V1698" s="50" t="s">
        <v>14827</v>
      </c>
      <c r="W1698" s="50" t="s">
        <v>976</v>
      </c>
      <c r="X1698" s="50" t="s">
        <v>14740</v>
      </c>
      <c r="Y1698" s="70" t="s">
        <v>17320</v>
      </c>
      <c r="Z1698" s="53">
        <v>69602</v>
      </c>
    </row>
    <row r="1699" spans="1:26" s="49" customFormat="1" x14ac:dyDescent="0.25">
      <c r="A1699" s="73">
        <v>600115577</v>
      </c>
      <c r="B1699" s="73">
        <f t="shared" si="78"/>
        <v>600115577</v>
      </c>
      <c r="C1699" s="73" t="s">
        <v>10400</v>
      </c>
      <c r="D1699" s="68">
        <v>1</v>
      </c>
      <c r="E1699" s="48">
        <f t="shared" si="79"/>
        <v>68688512</v>
      </c>
      <c r="F1699" s="57" t="s">
        <v>953</v>
      </c>
      <c r="G1699" s="57" t="s">
        <v>2018</v>
      </c>
      <c r="H1699" s="51">
        <v>575</v>
      </c>
      <c r="I1699" s="51" t="s">
        <v>17309</v>
      </c>
      <c r="J1699" s="69">
        <v>27.49</v>
      </c>
      <c r="K1699" s="69">
        <f t="shared" si="80"/>
        <v>15806.75</v>
      </c>
      <c r="L1699" s="90">
        <v>575</v>
      </c>
      <c r="M1699" s="51">
        <v>0</v>
      </c>
      <c r="N1699" s="62" t="s">
        <v>2067</v>
      </c>
      <c r="O1699" s="52" t="s">
        <v>495</v>
      </c>
      <c r="P1699" s="52">
        <v>777</v>
      </c>
      <c r="Q1699" s="52"/>
      <c r="R1699" s="52" t="s">
        <v>2068</v>
      </c>
      <c r="S1699" s="49" t="s">
        <v>21333</v>
      </c>
      <c r="V1699" s="50" t="s">
        <v>14827</v>
      </c>
      <c r="W1699" s="50" t="s">
        <v>976</v>
      </c>
      <c r="X1699" s="50" t="s">
        <v>14740</v>
      </c>
      <c r="Y1699" s="70" t="s">
        <v>17320</v>
      </c>
      <c r="Z1699" s="53">
        <v>69611</v>
      </c>
    </row>
    <row r="1700" spans="1:26" s="49" customFormat="1" x14ac:dyDescent="0.25">
      <c r="A1700" s="73">
        <v>600115623</v>
      </c>
      <c r="B1700" s="73">
        <f t="shared" si="78"/>
        <v>600115623</v>
      </c>
      <c r="C1700" s="73" t="s">
        <v>10401</v>
      </c>
      <c r="D1700" s="68">
        <v>1</v>
      </c>
      <c r="E1700" s="48">
        <f t="shared" si="79"/>
        <v>49418815</v>
      </c>
      <c r="F1700" s="57" t="s">
        <v>953</v>
      </c>
      <c r="G1700" s="57" t="s">
        <v>2018</v>
      </c>
      <c r="H1700" s="51">
        <v>1150</v>
      </c>
      <c r="I1700" s="51" t="s">
        <v>17309</v>
      </c>
      <c r="J1700" s="69">
        <v>27.49</v>
      </c>
      <c r="K1700" s="69">
        <f t="shared" si="80"/>
        <v>31613.5</v>
      </c>
      <c r="L1700" s="90">
        <v>1150</v>
      </c>
      <c r="M1700" s="51">
        <v>0</v>
      </c>
      <c r="N1700" s="62" t="s">
        <v>2069</v>
      </c>
      <c r="O1700" s="52" t="s">
        <v>2070</v>
      </c>
      <c r="P1700" s="52">
        <v>3835</v>
      </c>
      <c r="Q1700" s="52">
        <v>1</v>
      </c>
      <c r="R1700" s="52" t="s">
        <v>976</v>
      </c>
      <c r="S1700" s="49" t="s">
        <v>21333</v>
      </c>
      <c r="V1700" s="50" t="s">
        <v>14827</v>
      </c>
      <c r="W1700" s="50" t="s">
        <v>976</v>
      </c>
      <c r="X1700" s="50" t="s">
        <v>14740</v>
      </c>
      <c r="Y1700" s="70" t="s">
        <v>17320</v>
      </c>
      <c r="Z1700" s="53">
        <v>69501</v>
      </c>
    </row>
    <row r="1701" spans="1:26" s="49" customFormat="1" x14ac:dyDescent="0.25">
      <c r="A1701" s="73">
        <v>600115631</v>
      </c>
      <c r="B1701" s="73">
        <f t="shared" si="78"/>
        <v>600115631</v>
      </c>
      <c r="C1701" s="73" t="s">
        <v>10402</v>
      </c>
      <c r="D1701" s="68">
        <v>1</v>
      </c>
      <c r="E1701" s="48">
        <f t="shared" si="79"/>
        <v>49418823</v>
      </c>
      <c r="F1701" s="57" t="s">
        <v>953</v>
      </c>
      <c r="G1701" s="57" t="s">
        <v>2018</v>
      </c>
      <c r="H1701" s="51">
        <v>1100</v>
      </c>
      <c r="I1701" s="51" t="s">
        <v>17309</v>
      </c>
      <c r="J1701" s="69">
        <v>27.49</v>
      </c>
      <c r="K1701" s="69">
        <f t="shared" si="80"/>
        <v>30239</v>
      </c>
      <c r="L1701" s="90">
        <v>1100</v>
      </c>
      <c r="M1701" s="51">
        <v>0</v>
      </c>
      <c r="N1701" s="62" t="s">
        <v>2071</v>
      </c>
      <c r="O1701" s="52" t="s">
        <v>2072</v>
      </c>
      <c r="P1701" s="52">
        <v>3423</v>
      </c>
      <c r="Q1701" s="52">
        <v>2</v>
      </c>
      <c r="R1701" s="52" t="s">
        <v>976</v>
      </c>
      <c r="S1701" s="49" t="s">
        <v>21333</v>
      </c>
      <c r="V1701" s="50" t="s">
        <v>14827</v>
      </c>
      <c r="W1701" s="50" t="s">
        <v>976</v>
      </c>
      <c r="X1701" s="50" t="s">
        <v>14740</v>
      </c>
      <c r="Y1701" s="70" t="s">
        <v>17320</v>
      </c>
      <c r="Z1701" s="53">
        <v>69501</v>
      </c>
    </row>
    <row r="1702" spans="1:26" s="49" customFormat="1" ht="30" x14ac:dyDescent="0.25">
      <c r="A1702" s="73">
        <v>600115640</v>
      </c>
      <c r="B1702" s="73">
        <f t="shared" si="78"/>
        <v>600115640</v>
      </c>
      <c r="C1702" s="73" t="s">
        <v>10403</v>
      </c>
      <c r="D1702" s="68">
        <v>1</v>
      </c>
      <c r="E1702" s="48">
        <f t="shared" si="79"/>
        <v>49418831</v>
      </c>
      <c r="F1702" s="57" t="s">
        <v>953</v>
      </c>
      <c r="G1702" s="57" t="s">
        <v>2018</v>
      </c>
      <c r="H1702" s="51">
        <v>900</v>
      </c>
      <c r="I1702" s="51" t="s">
        <v>17309</v>
      </c>
      <c r="J1702" s="69">
        <v>27.49</v>
      </c>
      <c r="K1702" s="69">
        <f t="shared" si="80"/>
        <v>24741</v>
      </c>
      <c r="L1702" s="90">
        <v>900</v>
      </c>
      <c r="M1702" s="51">
        <v>0</v>
      </c>
      <c r="N1702" s="62" t="s">
        <v>2073</v>
      </c>
      <c r="O1702" s="52" t="s">
        <v>2074</v>
      </c>
      <c r="P1702" s="52">
        <v>3206</v>
      </c>
      <c r="Q1702" s="52">
        <v>40</v>
      </c>
      <c r="R1702" s="52" t="s">
        <v>976</v>
      </c>
      <c r="S1702" s="49" t="s">
        <v>21333</v>
      </c>
      <c r="V1702" s="50" t="s">
        <v>14827</v>
      </c>
      <c r="W1702" s="50" t="s">
        <v>976</v>
      </c>
      <c r="X1702" s="50" t="s">
        <v>14740</v>
      </c>
      <c r="Y1702" s="70" t="s">
        <v>17320</v>
      </c>
      <c r="Z1702" s="53">
        <v>69501</v>
      </c>
    </row>
    <row r="1703" spans="1:26" s="49" customFormat="1" ht="30" x14ac:dyDescent="0.25">
      <c r="A1703" s="73">
        <v>600115704</v>
      </c>
      <c r="B1703" s="73">
        <f t="shared" si="78"/>
        <v>600115704</v>
      </c>
      <c r="C1703" s="73" t="s">
        <v>10404</v>
      </c>
      <c r="D1703" s="68">
        <v>1</v>
      </c>
      <c r="E1703" s="48">
        <f t="shared" si="79"/>
        <v>71005471</v>
      </c>
      <c r="F1703" s="57" t="s">
        <v>953</v>
      </c>
      <c r="G1703" s="57" t="s">
        <v>2018</v>
      </c>
      <c r="H1703" s="51">
        <v>0</v>
      </c>
      <c r="I1703" s="51" t="s">
        <v>17320</v>
      </c>
      <c r="J1703" s="69">
        <v>27.49</v>
      </c>
      <c r="K1703" s="69">
        <f t="shared" si="80"/>
        <v>0</v>
      </c>
      <c r="L1703" s="90">
        <v>0</v>
      </c>
      <c r="M1703" s="51"/>
      <c r="N1703" s="62" t="s">
        <v>2075</v>
      </c>
      <c r="O1703" s="52"/>
      <c r="P1703" s="52">
        <v>201</v>
      </c>
      <c r="Q1703" s="52"/>
      <c r="R1703" s="52" t="s">
        <v>2076</v>
      </c>
      <c r="S1703" s="49" t="s">
        <v>21333</v>
      </c>
      <c r="V1703" s="50" t="s">
        <v>14827</v>
      </c>
      <c r="W1703" s="50" t="s">
        <v>976</v>
      </c>
      <c r="X1703" s="50" t="s">
        <v>14740</v>
      </c>
      <c r="Y1703" s="70">
        <v>44333</v>
      </c>
      <c r="Z1703" s="53">
        <v>69614</v>
      </c>
    </row>
    <row r="1704" spans="1:26" s="49" customFormat="1" ht="30" x14ac:dyDescent="0.25">
      <c r="A1704" s="73">
        <v>600115771</v>
      </c>
      <c r="B1704" s="73">
        <f t="shared" si="78"/>
        <v>600115771</v>
      </c>
      <c r="C1704" s="73" t="s">
        <v>10405</v>
      </c>
      <c r="D1704" s="68">
        <v>1</v>
      </c>
      <c r="E1704" s="48">
        <f t="shared" si="79"/>
        <v>71007423</v>
      </c>
      <c r="F1704" s="57" t="s">
        <v>953</v>
      </c>
      <c r="G1704" s="57" t="s">
        <v>2018</v>
      </c>
      <c r="H1704" s="51">
        <v>100</v>
      </c>
      <c r="I1704" s="51" t="s">
        <v>17309</v>
      </c>
      <c r="J1704" s="69">
        <v>27.49</v>
      </c>
      <c r="K1704" s="69">
        <f t="shared" si="80"/>
        <v>2749</v>
      </c>
      <c r="L1704" s="90">
        <v>100</v>
      </c>
      <c r="M1704" s="51">
        <v>0</v>
      </c>
      <c r="N1704" s="62" t="s">
        <v>2077</v>
      </c>
      <c r="O1704" s="52"/>
      <c r="P1704" s="52">
        <v>281</v>
      </c>
      <c r="Q1704" s="52"/>
      <c r="R1704" s="52" t="s">
        <v>2078</v>
      </c>
      <c r="S1704" s="49" t="s">
        <v>21333</v>
      </c>
      <c r="V1704" s="50" t="s">
        <v>14827</v>
      </c>
      <c r="W1704" s="50" t="s">
        <v>976</v>
      </c>
      <c r="X1704" s="50" t="s">
        <v>14740</v>
      </c>
      <c r="Y1704" s="70" t="s">
        <v>17320</v>
      </c>
      <c r="Z1704" s="53">
        <v>69665</v>
      </c>
    </row>
    <row r="1705" spans="1:26" s="49" customFormat="1" ht="30" x14ac:dyDescent="0.25">
      <c r="A1705" s="73">
        <v>600115780</v>
      </c>
      <c r="B1705" s="73">
        <f t="shared" si="78"/>
        <v>600115780</v>
      </c>
      <c r="C1705" s="73" t="s">
        <v>10406</v>
      </c>
      <c r="D1705" s="68">
        <v>1</v>
      </c>
      <c r="E1705" s="48">
        <f t="shared" si="79"/>
        <v>75021200</v>
      </c>
      <c r="F1705" s="57" t="s">
        <v>953</v>
      </c>
      <c r="G1705" s="57" t="s">
        <v>2018</v>
      </c>
      <c r="H1705" s="51">
        <v>125</v>
      </c>
      <c r="I1705" s="51" t="s">
        <v>17309</v>
      </c>
      <c r="J1705" s="69">
        <v>27.49</v>
      </c>
      <c r="K1705" s="69">
        <f t="shared" si="80"/>
        <v>3436.25</v>
      </c>
      <c r="L1705" s="90">
        <v>125</v>
      </c>
      <c r="M1705" s="51">
        <v>0</v>
      </c>
      <c r="N1705" s="62" t="s">
        <v>2079</v>
      </c>
      <c r="O1705" s="52"/>
      <c r="P1705" s="52">
        <v>173</v>
      </c>
      <c r="Q1705" s="52"/>
      <c r="R1705" s="52" t="s">
        <v>2080</v>
      </c>
      <c r="S1705" s="49" t="s">
        <v>21333</v>
      </c>
      <c r="V1705" s="50" t="s">
        <v>14827</v>
      </c>
      <c r="W1705" s="50" t="s">
        <v>976</v>
      </c>
      <c r="X1705" s="50" t="s">
        <v>14740</v>
      </c>
      <c r="Y1705" s="70" t="s">
        <v>17320</v>
      </c>
      <c r="Z1705" s="53">
        <v>69616</v>
      </c>
    </row>
    <row r="1706" spans="1:26" s="49" customFormat="1" ht="30" x14ac:dyDescent="0.25">
      <c r="A1706" s="73">
        <v>600115801</v>
      </c>
      <c r="B1706" s="73">
        <f t="shared" si="78"/>
        <v>600115801</v>
      </c>
      <c r="C1706" s="73" t="s">
        <v>10407</v>
      </c>
      <c r="D1706" s="68">
        <v>1</v>
      </c>
      <c r="E1706" s="48">
        <f t="shared" si="79"/>
        <v>71010327</v>
      </c>
      <c r="F1706" s="57" t="s">
        <v>953</v>
      </c>
      <c r="G1706" s="57" t="s">
        <v>2018</v>
      </c>
      <c r="H1706" s="51">
        <v>125</v>
      </c>
      <c r="I1706" s="51" t="s">
        <v>17309</v>
      </c>
      <c r="J1706" s="69">
        <v>27.49</v>
      </c>
      <c r="K1706" s="69">
        <f t="shared" si="80"/>
        <v>3436.25</v>
      </c>
      <c r="L1706" s="90">
        <v>125</v>
      </c>
      <c r="M1706" s="51">
        <v>0</v>
      </c>
      <c r="N1706" s="62" t="s">
        <v>2081</v>
      </c>
      <c r="O1706" s="52"/>
      <c r="P1706" s="52">
        <v>29</v>
      </c>
      <c r="Q1706" s="52"/>
      <c r="R1706" s="52" t="s">
        <v>2082</v>
      </c>
      <c r="S1706" s="49" t="s">
        <v>21333</v>
      </c>
      <c r="V1706" s="50" t="s">
        <v>14827</v>
      </c>
      <c r="W1706" s="50" t="s">
        <v>976</v>
      </c>
      <c r="X1706" s="50" t="s">
        <v>14740</v>
      </c>
      <c r="Y1706" s="70" t="s">
        <v>17320</v>
      </c>
      <c r="Z1706" s="53">
        <v>69666</v>
      </c>
    </row>
    <row r="1707" spans="1:26" s="49" customFormat="1" ht="30" x14ac:dyDescent="0.25">
      <c r="A1707" s="73">
        <v>600115887</v>
      </c>
      <c r="B1707" s="73">
        <f t="shared" si="78"/>
        <v>600115887</v>
      </c>
      <c r="C1707" s="73" t="s">
        <v>10408</v>
      </c>
      <c r="D1707" s="68">
        <v>1</v>
      </c>
      <c r="E1707" s="48">
        <f t="shared" si="79"/>
        <v>70943044</v>
      </c>
      <c r="F1707" s="57" t="s">
        <v>953</v>
      </c>
      <c r="G1707" s="57" t="s">
        <v>2018</v>
      </c>
      <c r="H1707" s="51">
        <v>725</v>
      </c>
      <c r="I1707" s="51" t="s">
        <v>17309</v>
      </c>
      <c r="J1707" s="69">
        <v>27.49</v>
      </c>
      <c r="K1707" s="69">
        <f t="shared" si="80"/>
        <v>19930.25</v>
      </c>
      <c r="L1707" s="90">
        <v>725</v>
      </c>
      <c r="M1707" s="51">
        <v>0</v>
      </c>
      <c r="N1707" s="62" t="s">
        <v>2083</v>
      </c>
      <c r="O1707" s="52" t="s">
        <v>60</v>
      </c>
      <c r="P1707" s="52">
        <v>195</v>
      </c>
      <c r="Q1707" s="52"/>
      <c r="R1707" s="52" t="s">
        <v>2084</v>
      </c>
      <c r="S1707" s="49" t="s">
        <v>21333</v>
      </c>
      <c r="V1707" s="50" t="s">
        <v>14827</v>
      </c>
      <c r="W1707" s="50" t="s">
        <v>976</v>
      </c>
      <c r="X1707" s="50" t="s">
        <v>14740</v>
      </c>
      <c r="Y1707" s="70" t="s">
        <v>17320</v>
      </c>
      <c r="Z1707" s="53">
        <v>69617</v>
      </c>
    </row>
    <row r="1708" spans="1:26" s="49" customFormat="1" ht="30" x14ac:dyDescent="0.25">
      <c r="A1708" s="73">
        <v>600115895</v>
      </c>
      <c r="B1708" s="73">
        <f t="shared" si="78"/>
        <v>600115895</v>
      </c>
      <c r="C1708" s="73" t="s">
        <v>10409</v>
      </c>
      <c r="D1708" s="68">
        <v>1</v>
      </c>
      <c r="E1708" s="48">
        <f t="shared" si="79"/>
        <v>70284857</v>
      </c>
      <c r="F1708" s="57" t="s">
        <v>953</v>
      </c>
      <c r="G1708" s="57" t="s">
        <v>2018</v>
      </c>
      <c r="H1708" s="51">
        <v>625</v>
      </c>
      <c r="I1708" s="51" t="s">
        <v>17309</v>
      </c>
      <c r="J1708" s="69">
        <v>27.49</v>
      </c>
      <c r="K1708" s="69">
        <f t="shared" si="80"/>
        <v>17181.25</v>
      </c>
      <c r="L1708" s="90">
        <v>625</v>
      </c>
      <c r="M1708" s="51">
        <v>0</v>
      </c>
      <c r="N1708" s="62" t="s">
        <v>2085</v>
      </c>
      <c r="O1708" s="52" t="s">
        <v>645</v>
      </c>
      <c r="P1708" s="52">
        <v>2244</v>
      </c>
      <c r="Q1708" s="52">
        <v>19</v>
      </c>
      <c r="R1708" s="52" t="s">
        <v>976</v>
      </c>
      <c r="S1708" s="49" t="s">
        <v>21333</v>
      </c>
      <c r="V1708" s="50" t="s">
        <v>14827</v>
      </c>
      <c r="W1708" s="50" t="s">
        <v>976</v>
      </c>
      <c r="X1708" s="50" t="s">
        <v>14740</v>
      </c>
      <c r="Y1708" s="70" t="s">
        <v>17320</v>
      </c>
      <c r="Z1708" s="53">
        <v>69501</v>
      </c>
    </row>
    <row r="1709" spans="1:26" s="49" customFormat="1" ht="30" x14ac:dyDescent="0.25">
      <c r="A1709" s="73">
        <v>600115941</v>
      </c>
      <c r="B1709" s="73">
        <f t="shared" si="78"/>
        <v>600115941</v>
      </c>
      <c r="C1709" s="73" t="s">
        <v>10410</v>
      </c>
      <c r="D1709" s="68">
        <v>1</v>
      </c>
      <c r="E1709" s="48">
        <f t="shared" si="79"/>
        <v>75023369</v>
      </c>
      <c r="F1709" s="57" t="s">
        <v>953</v>
      </c>
      <c r="G1709" s="57" t="s">
        <v>2018</v>
      </c>
      <c r="H1709" s="51">
        <v>350</v>
      </c>
      <c r="I1709" s="51" t="s">
        <v>17309</v>
      </c>
      <c r="J1709" s="69">
        <v>27.49</v>
      </c>
      <c r="K1709" s="69">
        <f t="shared" si="80"/>
        <v>9621.5</v>
      </c>
      <c r="L1709" s="90">
        <v>350</v>
      </c>
      <c r="M1709" s="51">
        <v>0</v>
      </c>
      <c r="N1709" s="62" t="s">
        <v>2086</v>
      </c>
      <c r="O1709" s="52" t="s">
        <v>2087</v>
      </c>
      <c r="P1709" s="52">
        <v>220</v>
      </c>
      <c r="Q1709" s="52">
        <v>264</v>
      </c>
      <c r="R1709" s="52" t="s">
        <v>2030</v>
      </c>
      <c r="S1709" s="49" t="s">
        <v>21333</v>
      </c>
      <c r="V1709" s="50" t="s">
        <v>14827</v>
      </c>
      <c r="W1709" s="50" t="s">
        <v>976</v>
      </c>
      <c r="X1709" s="50" t="s">
        <v>14740</v>
      </c>
      <c r="Y1709" s="70" t="s">
        <v>17320</v>
      </c>
      <c r="Z1709" s="53">
        <v>69618</v>
      </c>
    </row>
    <row r="1710" spans="1:26" s="49" customFormat="1" ht="30" x14ac:dyDescent="0.25">
      <c r="A1710" s="73">
        <v>600115950</v>
      </c>
      <c r="B1710" s="73">
        <f t="shared" si="78"/>
        <v>600115950</v>
      </c>
      <c r="C1710" s="73" t="s">
        <v>10411</v>
      </c>
      <c r="D1710" s="68">
        <v>1</v>
      </c>
      <c r="E1710" s="48">
        <f t="shared" si="79"/>
        <v>75020441</v>
      </c>
      <c r="F1710" s="57" t="s">
        <v>953</v>
      </c>
      <c r="G1710" s="57" t="s">
        <v>2018</v>
      </c>
      <c r="H1710" s="51">
        <v>350</v>
      </c>
      <c r="I1710" s="51" t="s">
        <v>17309</v>
      </c>
      <c r="J1710" s="69">
        <v>27.49</v>
      </c>
      <c r="K1710" s="69">
        <f t="shared" si="80"/>
        <v>9621.5</v>
      </c>
      <c r="L1710" s="90">
        <v>350</v>
      </c>
      <c r="M1710" s="51">
        <v>0</v>
      </c>
      <c r="N1710" s="62" t="s">
        <v>2088</v>
      </c>
      <c r="O1710" s="52"/>
      <c r="P1710" s="52">
        <v>555</v>
      </c>
      <c r="Q1710" s="52"/>
      <c r="R1710" s="52" t="s">
        <v>2089</v>
      </c>
      <c r="S1710" s="49" t="s">
        <v>21333</v>
      </c>
      <c r="V1710" s="50" t="s">
        <v>14827</v>
      </c>
      <c r="W1710" s="50" t="s">
        <v>976</v>
      </c>
      <c r="X1710" s="50" t="s">
        <v>14740</v>
      </c>
      <c r="Y1710" s="70" t="s">
        <v>17320</v>
      </c>
      <c r="Z1710" s="53">
        <v>69619</v>
      </c>
    </row>
    <row r="1711" spans="1:26" s="49" customFormat="1" ht="30" x14ac:dyDescent="0.25">
      <c r="A1711" s="73">
        <v>600116000</v>
      </c>
      <c r="B1711" s="73">
        <f t="shared" si="78"/>
        <v>600116000</v>
      </c>
      <c r="C1711" s="73" t="s">
        <v>10412</v>
      </c>
      <c r="D1711" s="68">
        <v>1</v>
      </c>
      <c r="E1711" s="48">
        <f t="shared" si="79"/>
        <v>70915121</v>
      </c>
      <c r="F1711" s="57" t="s">
        <v>953</v>
      </c>
      <c r="G1711" s="57" t="s">
        <v>2018</v>
      </c>
      <c r="H1711" s="51">
        <v>450</v>
      </c>
      <c r="I1711" s="51" t="s">
        <v>17309</v>
      </c>
      <c r="J1711" s="69">
        <v>27.49</v>
      </c>
      <c r="K1711" s="69">
        <f t="shared" si="80"/>
        <v>12370.5</v>
      </c>
      <c r="L1711" s="90">
        <v>450</v>
      </c>
      <c r="M1711" s="51">
        <v>0</v>
      </c>
      <c r="N1711" s="62" t="s">
        <v>2090</v>
      </c>
      <c r="O1711" s="52"/>
      <c r="P1711" s="52">
        <v>289</v>
      </c>
      <c r="Q1711" s="52"/>
      <c r="R1711" s="52" t="s">
        <v>2091</v>
      </c>
      <c r="S1711" s="49" t="s">
        <v>21333</v>
      </c>
      <c r="V1711" s="50" t="s">
        <v>14827</v>
      </c>
      <c r="W1711" s="50" t="s">
        <v>976</v>
      </c>
      <c r="X1711" s="50" t="s">
        <v>14740</v>
      </c>
      <c r="Y1711" s="70" t="s">
        <v>17320</v>
      </c>
      <c r="Z1711" s="53">
        <v>69621</v>
      </c>
    </row>
    <row r="1712" spans="1:26" s="49" customFormat="1" ht="30" x14ac:dyDescent="0.25">
      <c r="A1712" s="73">
        <v>600116018</v>
      </c>
      <c r="B1712" s="73">
        <f t="shared" si="78"/>
        <v>600116018</v>
      </c>
      <c r="C1712" s="73" t="s">
        <v>10413</v>
      </c>
      <c r="D1712" s="68">
        <v>1</v>
      </c>
      <c r="E1712" s="48">
        <f t="shared" si="79"/>
        <v>61392871</v>
      </c>
      <c r="F1712" s="57" t="s">
        <v>953</v>
      </c>
      <c r="G1712" s="57" t="s">
        <v>2018</v>
      </c>
      <c r="H1712" s="51">
        <v>425</v>
      </c>
      <c r="I1712" s="51" t="s">
        <v>17309</v>
      </c>
      <c r="J1712" s="69">
        <v>27.49</v>
      </c>
      <c r="K1712" s="69">
        <f t="shared" si="80"/>
        <v>11683.25</v>
      </c>
      <c r="L1712" s="90">
        <v>425</v>
      </c>
      <c r="M1712" s="51">
        <v>0</v>
      </c>
      <c r="N1712" s="62" t="s">
        <v>2092</v>
      </c>
      <c r="O1712" s="52" t="s">
        <v>60</v>
      </c>
      <c r="P1712" s="52">
        <v>742</v>
      </c>
      <c r="Q1712" s="52">
        <v>50</v>
      </c>
      <c r="R1712" s="52" t="s">
        <v>2093</v>
      </c>
      <c r="S1712" s="49" t="s">
        <v>21333</v>
      </c>
      <c r="V1712" s="50" t="s">
        <v>14827</v>
      </c>
      <c r="W1712" s="50" t="s">
        <v>976</v>
      </c>
      <c r="X1712" s="50" t="s">
        <v>14740</v>
      </c>
      <c r="Y1712" s="70" t="s">
        <v>17320</v>
      </c>
      <c r="Z1712" s="53">
        <v>69601</v>
      </c>
    </row>
    <row r="1713" spans="1:26" s="49" customFormat="1" x14ac:dyDescent="0.25">
      <c r="A1713" s="73">
        <v>600171086</v>
      </c>
      <c r="B1713" s="73">
        <f t="shared" si="78"/>
        <v>600171086</v>
      </c>
      <c r="C1713" s="73" t="s">
        <v>10375</v>
      </c>
      <c r="D1713" s="68">
        <v>1</v>
      </c>
      <c r="E1713" s="48">
        <f t="shared" si="79"/>
        <v>838225</v>
      </c>
      <c r="F1713" s="57" t="s">
        <v>953</v>
      </c>
      <c r="G1713" s="57" t="s">
        <v>2018</v>
      </c>
      <c r="H1713" s="51">
        <v>925</v>
      </c>
      <c r="I1713" s="51" t="s">
        <v>17309</v>
      </c>
      <c r="J1713" s="69">
        <v>27.49</v>
      </c>
      <c r="K1713" s="69">
        <f t="shared" si="80"/>
        <v>25428.25</v>
      </c>
      <c r="L1713" s="90">
        <v>925</v>
      </c>
      <c r="M1713" s="51">
        <v>0</v>
      </c>
      <c r="N1713" s="62" t="s">
        <v>2025</v>
      </c>
      <c r="O1713" s="52" t="s">
        <v>600</v>
      </c>
      <c r="P1713" s="52">
        <v>3756</v>
      </c>
      <c r="Q1713" s="52">
        <v>21</v>
      </c>
      <c r="R1713" s="52" t="s">
        <v>976</v>
      </c>
      <c r="S1713" s="49" t="s">
        <v>21333</v>
      </c>
      <c r="V1713" s="50" t="s">
        <v>14788</v>
      </c>
      <c r="W1713" s="50" t="s">
        <v>976</v>
      </c>
      <c r="X1713" s="50" t="s">
        <v>14738</v>
      </c>
      <c r="Y1713" s="70" t="s">
        <v>17320</v>
      </c>
      <c r="Z1713" s="53">
        <v>69503</v>
      </c>
    </row>
    <row r="1714" spans="1:26" s="49" customFormat="1" x14ac:dyDescent="0.25">
      <c r="A1714" s="73">
        <v>618600663</v>
      </c>
      <c r="B1714" s="73">
        <f t="shared" si="78"/>
        <v>618600663</v>
      </c>
      <c r="C1714" s="73" t="s">
        <v>10414</v>
      </c>
      <c r="D1714" s="68">
        <v>1</v>
      </c>
      <c r="E1714" s="48">
        <f t="shared" si="79"/>
        <v>65268237</v>
      </c>
      <c r="F1714" s="57" t="s">
        <v>953</v>
      </c>
      <c r="G1714" s="57" t="s">
        <v>2018</v>
      </c>
      <c r="H1714" s="51">
        <v>850</v>
      </c>
      <c r="I1714" s="51" t="s">
        <v>17309</v>
      </c>
      <c r="J1714" s="69">
        <v>27.49</v>
      </c>
      <c r="K1714" s="69">
        <f t="shared" si="80"/>
        <v>23366.5</v>
      </c>
      <c r="L1714" s="90">
        <v>850</v>
      </c>
      <c r="M1714" s="51">
        <v>0</v>
      </c>
      <c r="N1714" s="62" t="s">
        <v>2094</v>
      </c>
      <c r="O1714" s="52" t="s">
        <v>2095</v>
      </c>
      <c r="P1714" s="52">
        <v>925</v>
      </c>
      <c r="Q1714" s="52"/>
      <c r="R1714" s="52" t="s">
        <v>2051</v>
      </c>
      <c r="S1714" s="49" t="s">
        <v>21333</v>
      </c>
      <c r="V1714" s="50" t="s">
        <v>14827</v>
      </c>
      <c r="W1714" s="50" t="s">
        <v>976</v>
      </c>
      <c r="X1714" s="50" t="s">
        <v>14740</v>
      </c>
      <c r="Y1714" s="70" t="s">
        <v>17320</v>
      </c>
      <c r="Z1714" s="53">
        <v>69603</v>
      </c>
    </row>
    <row r="1715" spans="1:26" s="49" customFormat="1" ht="30" x14ac:dyDescent="0.25">
      <c r="A1715" s="73">
        <v>618600698</v>
      </c>
      <c r="B1715" s="73">
        <f t="shared" si="78"/>
        <v>618600698</v>
      </c>
      <c r="C1715" s="73" t="s">
        <v>10415</v>
      </c>
      <c r="D1715" s="68">
        <v>1</v>
      </c>
      <c r="E1715" s="48">
        <f t="shared" si="79"/>
        <v>67007244</v>
      </c>
      <c r="F1715" s="57" t="s">
        <v>953</v>
      </c>
      <c r="G1715" s="57" t="s">
        <v>2018</v>
      </c>
      <c r="H1715" s="51">
        <v>0</v>
      </c>
      <c r="I1715" s="51" t="s">
        <v>17309</v>
      </c>
      <c r="J1715" s="69">
        <v>27.49</v>
      </c>
      <c r="K1715" s="69">
        <f t="shared" si="80"/>
        <v>0</v>
      </c>
      <c r="L1715" s="90">
        <v>25</v>
      </c>
      <c r="M1715" s="51">
        <v>25</v>
      </c>
      <c r="N1715" s="62" t="s">
        <v>2096</v>
      </c>
      <c r="O1715" s="52" t="s">
        <v>2095</v>
      </c>
      <c r="P1715" s="52">
        <v>925</v>
      </c>
      <c r="Q1715" s="52"/>
      <c r="R1715" s="52" t="s">
        <v>2051</v>
      </c>
      <c r="S1715" s="49" t="s">
        <v>21333</v>
      </c>
      <c r="V1715" s="50" t="s">
        <v>14827</v>
      </c>
      <c r="W1715" s="50" t="s">
        <v>976</v>
      </c>
      <c r="X1715" s="50" t="s">
        <v>14740</v>
      </c>
      <c r="Y1715" s="70" t="s">
        <v>17320</v>
      </c>
      <c r="Z1715" s="53">
        <v>69603</v>
      </c>
    </row>
    <row r="1716" spans="1:26" s="49" customFormat="1" x14ac:dyDescent="0.25">
      <c r="A1716" s="73">
        <v>650071999</v>
      </c>
      <c r="B1716" s="73">
        <f t="shared" si="78"/>
        <v>650071999</v>
      </c>
      <c r="C1716" s="73" t="s">
        <v>10376</v>
      </c>
      <c r="D1716" s="68">
        <v>1</v>
      </c>
      <c r="E1716" s="48">
        <f t="shared" si="79"/>
        <v>71197788</v>
      </c>
      <c r="F1716" s="57" t="s">
        <v>953</v>
      </c>
      <c r="G1716" s="57" t="s">
        <v>2018</v>
      </c>
      <c r="H1716" s="51">
        <v>0</v>
      </c>
      <c r="I1716" s="51" t="s">
        <v>17309</v>
      </c>
      <c r="J1716" s="69">
        <v>27.49</v>
      </c>
      <c r="K1716" s="69">
        <f t="shared" si="80"/>
        <v>0</v>
      </c>
      <c r="L1716" s="90">
        <v>25</v>
      </c>
      <c r="M1716" s="51">
        <v>25</v>
      </c>
      <c r="N1716" s="62" t="s">
        <v>2026</v>
      </c>
      <c r="O1716" s="52" t="s">
        <v>2027</v>
      </c>
      <c r="P1716" s="52">
        <v>3969</v>
      </c>
      <c r="Q1716" s="52">
        <v>2</v>
      </c>
      <c r="R1716" s="52" t="s">
        <v>976</v>
      </c>
      <c r="S1716" s="49" t="s">
        <v>21333</v>
      </c>
      <c r="V1716" s="50" t="s">
        <v>14788</v>
      </c>
      <c r="W1716" s="50" t="s">
        <v>976</v>
      </c>
      <c r="X1716" s="50" t="s">
        <v>14738</v>
      </c>
      <c r="Y1716" s="70" t="s">
        <v>17320</v>
      </c>
      <c r="Z1716" s="53">
        <v>69504</v>
      </c>
    </row>
    <row r="1717" spans="1:26" s="49" customFormat="1" x14ac:dyDescent="0.25">
      <c r="A1717" s="73">
        <v>691008370</v>
      </c>
      <c r="B1717" s="73">
        <f t="shared" si="78"/>
        <v>691008370</v>
      </c>
      <c r="C1717" s="73" t="s">
        <v>10377</v>
      </c>
      <c r="D1717" s="68">
        <v>1</v>
      </c>
      <c r="E1717" s="48">
        <f t="shared" si="79"/>
        <v>4295480</v>
      </c>
      <c r="F1717" s="57" t="s">
        <v>953</v>
      </c>
      <c r="G1717" s="57" t="s">
        <v>2018</v>
      </c>
      <c r="H1717" s="51">
        <v>0</v>
      </c>
      <c r="I1717" s="51" t="s">
        <v>17320</v>
      </c>
      <c r="J1717" s="69">
        <v>27.49</v>
      </c>
      <c r="K1717" s="69">
        <f t="shared" si="80"/>
        <v>0</v>
      </c>
      <c r="L1717" s="90">
        <v>0</v>
      </c>
      <c r="M1717" s="51"/>
      <c r="N1717" s="62" t="s">
        <v>2028</v>
      </c>
      <c r="O1717" s="52" t="s">
        <v>2029</v>
      </c>
      <c r="P1717" s="52">
        <v>667</v>
      </c>
      <c r="Q1717" s="52">
        <v>35</v>
      </c>
      <c r="R1717" s="52" t="s">
        <v>2030</v>
      </c>
      <c r="S1717" s="49" t="s">
        <v>21334</v>
      </c>
      <c r="V1717" s="50" t="s">
        <v>14788</v>
      </c>
      <c r="W1717" s="50" t="s">
        <v>976</v>
      </c>
      <c r="X1717" s="50" t="s">
        <v>14742</v>
      </c>
      <c r="Y1717" s="70">
        <v>44333</v>
      </c>
      <c r="Z1717" s="53">
        <v>69618</v>
      </c>
    </row>
    <row r="1718" spans="1:26" s="49" customFormat="1" ht="30" x14ac:dyDescent="0.25">
      <c r="A1718" s="73">
        <v>600014291</v>
      </c>
      <c r="B1718" s="73">
        <f t="shared" si="78"/>
        <v>600014291</v>
      </c>
      <c r="C1718" s="73" t="s">
        <v>10287</v>
      </c>
      <c r="D1718" s="68">
        <v>1</v>
      </c>
      <c r="E1718" s="48">
        <f t="shared" si="79"/>
        <v>16355474</v>
      </c>
      <c r="F1718" s="57" t="s">
        <v>953</v>
      </c>
      <c r="G1718" s="57" t="s">
        <v>1850</v>
      </c>
      <c r="H1718" s="51">
        <v>475</v>
      </c>
      <c r="I1718" s="51" t="s">
        <v>17309</v>
      </c>
      <c r="J1718" s="69">
        <v>27.49</v>
      </c>
      <c r="K1718" s="69">
        <f t="shared" si="80"/>
        <v>13057.75</v>
      </c>
      <c r="L1718" s="90">
        <v>475</v>
      </c>
      <c r="M1718" s="51">
        <v>0</v>
      </c>
      <c r="N1718" s="62" t="s">
        <v>1864</v>
      </c>
      <c r="O1718" s="52" t="s">
        <v>1865</v>
      </c>
      <c r="P1718" s="52">
        <v>136</v>
      </c>
      <c r="Q1718" s="52">
        <v>1</v>
      </c>
      <c r="R1718" s="52" t="s">
        <v>1863</v>
      </c>
      <c r="S1718" s="49" t="s">
        <v>21333</v>
      </c>
      <c r="V1718" s="50" t="s">
        <v>14788</v>
      </c>
      <c r="W1718" s="50" t="s">
        <v>1863</v>
      </c>
      <c r="X1718" s="50" t="s">
        <v>14738</v>
      </c>
      <c r="Y1718" s="70" t="s">
        <v>17320</v>
      </c>
      <c r="Z1718" s="53">
        <v>69301</v>
      </c>
    </row>
    <row r="1719" spans="1:26" s="49" customFormat="1" ht="30" x14ac:dyDescent="0.25">
      <c r="A1719" s="73">
        <v>600014118</v>
      </c>
      <c r="B1719" s="73">
        <f t="shared" si="78"/>
        <v>600014118</v>
      </c>
      <c r="C1719" s="73" t="s">
        <v>10326</v>
      </c>
      <c r="D1719" s="68">
        <v>1</v>
      </c>
      <c r="E1719" s="48">
        <f t="shared" si="79"/>
        <v>48455822</v>
      </c>
      <c r="F1719" s="57" t="s">
        <v>953</v>
      </c>
      <c r="G1719" s="57" t="s">
        <v>1850</v>
      </c>
      <c r="H1719" s="51">
        <v>300</v>
      </c>
      <c r="I1719" s="51" t="s">
        <v>17309</v>
      </c>
      <c r="J1719" s="69">
        <v>27.49</v>
      </c>
      <c r="K1719" s="69">
        <f t="shared" si="80"/>
        <v>8247</v>
      </c>
      <c r="L1719" s="90">
        <v>300</v>
      </c>
      <c r="M1719" s="51">
        <v>0</v>
      </c>
      <c r="N1719" s="62" t="s">
        <v>1934</v>
      </c>
      <c r="O1719" s="52" t="s">
        <v>1357</v>
      </c>
      <c r="P1719" s="52">
        <v>719</v>
      </c>
      <c r="Q1719" s="52">
        <v>29</v>
      </c>
      <c r="R1719" s="52" t="s">
        <v>1935</v>
      </c>
      <c r="S1719" s="49" t="s">
        <v>21333</v>
      </c>
      <c r="V1719" s="50" t="s">
        <v>14830</v>
      </c>
      <c r="W1719" s="50" t="s">
        <v>1863</v>
      </c>
      <c r="X1719" s="50" t="s">
        <v>14740</v>
      </c>
      <c r="Y1719" s="70" t="s">
        <v>17320</v>
      </c>
      <c r="Z1719" s="53">
        <v>69172</v>
      </c>
    </row>
    <row r="1720" spans="1:26" s="49" customFormat="1" x14ac:dyDescent="0.25">
      <c r="A1720" s="73">
        <v>600014134</v>
      </c>
      <c r="B1720" s="73">
        <f t="shared" si="78"/>
        <v>600014134</v>
      </c>
      <c r="C1720" s="73" t="s">
        <v>14831</v>
      </c>
      <c r="D1720" s="68">
        <v>1</v>
      </c>
      <c r="E1720" s="48">
        <f t="shared" si="79"/>
        <v>60680369</v>
      </c>
      <c r="F1720" s="57" t="s">
        <v>953</v>
      </c>
      <c r="G1720" s="57" t="s">
        <v>1850</v>
      </c>
      <c r="H1720" s="51">
        <v>350</v>
      </c>
      <c r="I1720" s="51" t="s">
        <v>17309</v>
      </c>
      <c r="J1720" s="69">
        <v>27.49</v>
      </c>
      <c r="K1720" s="69">
        <f t="shared" si="80"/>
        <v>9621.5</v>
      </c>
      <c r="L1720" s="90">
        <v>350</v>
      </c>
      <c r="M1720" s="51">
        <v>0</v>
      </c>
      <c r="N1720" s="62" t="s">
        <v>14832</v>
      </c>
      <c r="O1720" s="52" t="s">
        <v>14833</v>
      </c>
      <c r="P1720" s="52">
        <v>31</v>
      </c>
      <c r="Q1720" s="52">
        <v>7</v>
      </c>
      <c r="R1720" s="52" t="s">
        <v>1863</v>
      </c>
      <c r="S1720" s="49" t="s">
        <v>21333</v>
      </c>
      <c r="V1720" s="50" t="s">
        <v>14788</v>
      </c>
      <c r="W1720" s="50" t="s">
        <v>1863</v>
      </c>
      <c r="X1720" s="50" t="s">
        <v>14738</v>
      </c>
      <c r="Y1720" s="70" t="s">
        <v>17320</v>
      </c>
      <c r="Z1720" s="53">
        <v>69331</v>
      </c>
    </row>
    <row r="1721" spans="1:26" s="49" customFormat="1" ht="30" x14ac:dyDescent="0.25">
      <c r="A1721" s="73">
        <v>600025276</v>
      </c>
      <c r="B1721" s="73">
        <f t="shared" si="78"/>
        <v>600025276</v>
      </c>
      <c r="C1721" s="73" t="s">
        <v>10288</v>
      </c>
      <c r="D1721" s="68">
        <v>1</v>
      </c>
      <c r="E1721" s="48">
        <f t="shared" si="79"/>
        <v>70839034</v>
      </c>
      <c r="F1721" s="57" t="s">
        <v>953</v>
      </c>
      <c r="G1721" s="57" t="s">
        <v>1850</v>
      </c>
      <c r="H1721" s="51">
        <v>150</v>
      </c>
      <c r="I1721" s="51" t="s">
        <v>17309</v>
      </c>
      <c r="J1721" s="69">
        <v>27.49</v>
      </c>
      <c r="K1721" s="69">
        <f t="shared" si="80"/>
        <v>4123.5</v>
      </c>
      <c r="L1721" s="90">
        <v>150</v>
      </c>
      <c r="M1721" s="51">
        <v>0</v>
      </c>
      <c r="N1721" s="62" t="s">
        <v>1866</v>
      </c>
      <c r="O1721" s="52" t="s">
        <v>1867</v>
      </c>
      <c r="P1721" s="52">
        <v>999</v>
      </c>
      <c r="Q1721" s="52">
        <v>24</v>
      </c>
      <c r="R1721" s="52" t="s">
        <v>1863</v>
      </c>
      <c r="S1721" s="49" t="s">
        <v>21333</v>
      </c>
      <c r="V1721" s="50" t="s">
        <v>14788</v>
      </c>
      <c r="W1721" s="50" t="s">
        <v>1863</v>
      </c>
      <c r="X1721" s="50" t="s">
        <v>14738</v>
      </c>
      <c r="Y1721" s="70" t="s">
        <v>17320</v>
      </c>
      <c r="Z1721" s="53">
        <v>69301</v>
      </c>
    </row>
    <row r="1722" spans="1:26" s="49" customFormat="1" x14ac:dyDescent="0.25">
      <c r="A1722" s="73">
        <v>600111911</v>
      </c>
      <c r="B1722" s="73">
        <f t="shared" si="78"/>
        <v>600111911</v>
      </c>
      <c r="C1722" s="73" t="s">
        <v>10327</v>
      </c>
      <c r="D1722" s="68">
        <v>1</v>
      </c>
      <c r="E1722" s="48">
        <f t="shared" si="79"/>
        <v>70975574</v>
      </c>
      <c r="F1722" s="57" t="s">
        <v>953</v>
      </c>
      <c r="G1722" s="57" t="s">
        <v>1850</v>
      </c>
      <c r="H1722" s="51">
        <v>0</v>
      </c>
      <c r="I1722" s="51" t="s">
        <v>17309</v>
      </c>
      <c r="J1722" s="69">
        <v>27.49</v>
      </c>
      <c r="K1722" s="69">
        <f t="shared" si="80"/>
        <v>0</v>
      </c>
      <c r="L1722" s="90">
        <v>25</v>
      </c>
      <c r="M1722" s="51">
        <v>25</v>
      </c>
      <c r="N1722" s="62" t="s">
        <v>1936</v>
      </c>
      <c r="O1722" s="52"/>
      <c r="P1722" s="52">
        <v>380</v>
      </c>
      <c r="Q1722" s="52"/>
      <c r="R1722" s="52" t="s">
        <v>1937</v>
      </c>
      <c r="S1722" s="49" t="s">
        <v>21333</v>
      </c>
      <c r="V1722" s="50" t="s">
        <v>14830</v>
      </c>
      <c r="W1722" s="50" t="s">
        <v>1863</v>
      </c>
      <c r="X1722" s="50" t="s">
        <v>14740</v>
      </c>
      <c r="Y1722" s="70" t="s">
        <v>17320</v>
      </c>
      <c r="Z1722" s="53">
        <v>69109</v>
      </c>
    </row>
    <row r="1723" spans="1:26" s="49" customFormat="1" x14ac:dyDescent="0.25">
      <c r="A1723" s="73">
        <v>600111563</v>
      </c>
      <c r="B1723" s="73">
        <f t="shared" si="78"/>
        <v>600111563</v>
      </c>
      <c r="C1723" s="73" t="s">
        <v>10328</v>
      </c>
      <c r="D1723" s="68">
        <v>1</v>
      </c>
      <c r="E1723" s="48">
        <f t="shared" si="79"/>
        <v>70979634</v>
      </c>
      <c r="F1723" s="57" t="s">
        <v>953</v>
      </c>
      <c r="G1723" s="57" t="s">
        <v>1850</v>
      </c>
      <c r="H1723" s="51">
        <v>0</v>
      </c>
      <c r="I1723" s="51" t="s">
        <v>17309</v>
      </c>
      <c r="J1723" s="69">
        <v>27.49</v>
      </c>
      <c r="K1723" s="69">
        <f t="shared" si="80"/>
        <v>0</v>
      </c>
      <c r="L1723" s="90">
        <v>25</v>
      </c>
      <c r="M1723" s="51">
        <v>25</v>
      </c>
      <c r="N1723" s="62" t="s">
        <v>1938</v>
      </c>
      <c r="O1723" s="52"/>
      <c r="P1723" s="52">
        <v>212</v>
      </c>
      <c r="Q1723" s="52"/>
      <c r="R1723" s="52" t="s">
        <v>1939</v>
      </c>
      <c r="S1723" s="49" t="s">
        <v>21333</v>
      </c>
      <c r="V1723" s="50" t="s">
        <v>14830</v>
      </c>
      <c r="W1723" s="50" t="s">
        <v>1863</v>
      </c>
      <c r="X1723" s="50" t="s">
        <v>14740</v>
      </c>
      <c r="Y1723" s="70" t="s">
        <v>17320</v>
      </c>
      <c r="Z1723" s="53">
        <v>69165</v>
      </c>
    </row>
    <row r="1724" spans="1:26" s="49" customFormat="1" ht="30" x14ac:dyDescent="0.25">
      <c r="A1724" s="73">
        <v>600111539</v>
      </c>
      <c r="B1724" s="73">
        <f t="shared" si="78"/>
        <v>600111539</v>
      </c>
      <c r="C1724" s="73" t="s">
        <v>10329</v>
      </c>
      <c r="D1724" s="68">
        <v>1</v>
      </c>
      <c r="E1724" s="48">
        <f t="shared" si="79"/>
        <v>71009833</v>
      </c>
      <c r="F1724" s="57" t="s">
        <v>953</v>
      </c>
      <c r="G1724" s="57" t="s">
        <v>1850</v>
      </c>
      <c r="H1724" s="51">
        <v>0</v>
      </c>
      <c r="I1724" s="51" t="s">
        <v>17309</v>
      </c>
      <c r="J1724" s="69">
        <v>27.49</v>
      </c>
      <c r="K1724" s="69">
        <f t="shared" si="80"/>
        <v>0</v>
      </c>
      <c r="L1724" s="90">
        <v>25</v>
      </c>
      <c r="M1724" s="51">
        <v>25</v>
      </c>
      <c r="N1724" s="62" t="s">
        <v>1940</v>
      </c>
      <c r="O1724" s="52" t="s">
        <v>60</v>
      </c>
      <c r="P1724" s="52">
        <v>887</v>
      </c>
      <c r="Q1724" s="52">
        <v>25</v>
      </c>
      <c r="R1724" s="52" t="s">
        <v>1863</v>
      </c>
      <c r="S1724" s="49" t="s">
        <v>21333</v>
      </c>
      <c r="V1724" s="50" t="s">
        <v>14830</v>
      </c>
      <c r="W1724" s="50" t="s">
        <v>1863</v>
      </c>
      <c r="X1724" s="50" t="s">
        <v>14740</v>
      </c>
      <c r="Y1724" s="70" t="s">
        <v>17320</v>
      </c>
      <c r="Z1724" s="53">
        <v>69301</v>
      </c>
    </row>
    <row r="1725" spans="1:26" s="49" customFormat="1" ht="30" x14ac:dyDescent="0.25">
      <c r="A1725" s="73">
        <v>600111555</v>
      </c>
      <c r="B1725" s="73">
        <f t="shared" si="78"/>
        <v>600111555</v>
      </c>
      <c r="C1725" s="73" t="s">
        <v>10330</v>
      </c>
      <c r="D1725" s="68">
        <v>1</v>
      </c>
      <c r="E1725" s="48">
        <f t="shared" si="79"/>
        <v>75020572</v>
      </c>
      <c r="F1725" s="57" t="s">
        <v>953</v>
      </c>
      <c r="G1725" s="57" t="s">
        <v>1850</v>
      </c>
      <c r="H1725" s="51">
        <v>0</v>
      </c>
      <c r="I1725" s="51" t="s">
        <v>17309</v>
      </c>
      <c r="J1725" s="69">
        <v>27.49</v>
      </c>
      <c r="K1725" s="69">
        <f t="shared" si="80"/>
        <v>0</v>
      </c>
      <c r="L1725" s="90">
        <v>25</v>
      </c>
      <c r="M1725" s="51">
        <v>25</v>
      </c>
      <c r="N1725" s="62" t="s">
        <v>1941</v>
      </c>
      <c r="O1725" s="52"/>
      <c r="P1725" s="52">
        <v>722</v>
      </c>
      <c r="Q1725" s="52"/>
      <c r="R1725" s="52" t="s">
        <v>1942</v>
      </c>
      <c r="S1725" s="49" t="s">
        <v>21333</v>
      </c>
      <c r="V1725" s="50" t="s">
        <v>14830</v>
      </c>
      <c r="W1725" s="50" t="s">
        <v>1863</v>
      </c>
      <c r="X1725" s="50" t="s">
        <v>14740</v>
      </c>
      <c r="Y1725" s="70" t="s">
        <v>17320</v>
      </c>
      <c r="Z1725" s="53">
        <v>69110</v>
      </c>
    </row>
    <row r="1726" spans="1:26" s="49" customFormat="1" ht="30" x14ac:dyDescent="0.25">
      <c r="A1726" s="73">
        <v>600111679</v>
      </c>
      <c r="B1726" s="73">
        <f t="shared" si="78"/>
        <v>600111679</v>
      </c>
      <c r="C1726" s="73" t="s">
        <v>10331</v>
      </c>
      <c r="D1726" s="68">
        <v>1</v>
      </c>
      <c r="E1726" s="48">
        <f t="shared" si="79"/>
        <v>71010149</v>
      </c>
      <c r="F1726" s="57" t="s">
        <v>953</v>
      </c>
      <c r="G1726" s="57" t="s">
        <v>1850</v>
      </c>
      <c r="H1726" s="51">
        <v>0</v>
      </c>
      <c r="I1726" s="51" t="s">
        <v>17309</v>
      </c>
      <c r="J1726" s="69">
        <v>27.49</v>
      </c>
      <c r="K1726" s="69">
        <f t="shared" si="80"/>
        <v>0</v>
      </c>
      <c r="L1726" s="90">
        <v>25</v>
      </c>
      <c r="M1726" s="51">
        <v>25</v>
      </c>
      <c r="N1726" s="62" t="s">
        <v>1944</v>
      </c>
      <c r="O1726" s="52"/>
      <c r="P1726" s="52">
        <v>36</v>
      </c>
      <c r="Q1726" s="52"/>
      <c r="R1726" s="52" t="s">
        <v>1945</v>
      </c>
      <c r="S1726" s="49" t="s">
        <v>21333</v>
      </c>
      <c r="V1726" s="50" t="s">
        <v>14830</v>
      </c>
      <c r="W1726" s="50" t="s">
        <v>1863</v>
      </c>
      <c r="X1726" s="50" t="s">
        <v>14740</v>
      </c>
      <c r="Y1726" s="70" t="s">
        <v>17320</v>
      </c>
      <c r="Z1726" s="53">
        <v>69301</v>
      </c>
    </row>
    <row r="1727" spans="1:26" s="49" customFormat="1" ht="30" x14ac:dyDescent="0.25">
      <c r="A1727" s="73">
        <v>600111814</v>
      </c>
      <c r="B1727" s="73">
        <f t="shared" si="78"/>
        <v>600111814</v>
      </c>
      <c r="C1727" s="73" t="s">
        <v>10332</v>
      </c>
      <c r="D1727" s="68">
        <v>1</v>
      </c>
      <c r="E1727" s="48">
        <f t="shared" si="79"/>
        <v>75024331</v>
      </c>
      <c r="F1727" s="57" t="s">
        <v>953</v>
      </c>
      <c r="G1727" s="57" t="s">
        <v>1850</v>
      </c>
      <c r="H1727" s="51">
        <v>75</v>
      </c>
      <c r="I1727" s="51" t="s">
        <v>17309</v>
      </c>
      <c r="J1727" s="69">
        <v>27.49</v>
      </c>
      <c r="K1727" s="69">
        <f t="shared" si="80"/>
        <v>2061.75</v>
      </c>
      <c r="L1727" s="90">
        <v>75</v>
      </c>
      <c r="M1727" s="51">
        <v>0</v>
      </c>
      <c r="N1727" s="62" t="s">
        <v>1946</v>
      </c>
      <c r="O1727" s="52"/>
      <c r="P1727" s="52">
        <v>113</v>
      </c>
      <c r="Q1727" s="52"/>
      <c r="R1727" s="52" t="s">
        <v>1595</v>
      </c>
      <c r="S1727" s="49" t="s">
        <v>21333</v>
      </c>
      <c r="V1727" s="50" t="s">
        <v>14830</v>
      </c>
      <c r="W1727" s="50" t="s">
        <v>1863</v>
      </c>
      <c r="X1727" s="50" t="s">
        <v>14740</v>
      </c>
      <c r="Y1727" s="70" t="s">
        <v>17320</v>
      </c>
      <c r="Z1727" s="53">
        <v>69107</v>
      </c>
    </row>
    <row r="1728" spans="1:26" s="49" customFormat="1" ht="30" x14ac:dyDescent="0.25">
      <c r="A1728" s="73">
        <v>600111890</v>
      </c>
      <c r="B1728" s="73">
        <f t="shared" si="78"/>
        <v>600111890</v>
      </c>
      <c r="C1728" s="73" t="s">
        <v>10333</v>
      </c>
      <c r="D1728" s="68">
        <v>1</v>
      </c>
      <c r="E1728" s="48">
        <f t="shared" si="79"/>
        <v>75020017</v>
      </c>
      <c r="F1728" s="57" t="s">
        <v>953</v>
      </c>
      <c r="G1728" s="57" t="s">
        <v>1850</v>
      </c>
      <c r="H1728" s="51">
        <v>0</v>
      </c>
      <c r="I1728" s="51" t="s">
        <v>17309</v>
      </c>
      <c r="J1728" s="69">
        <v>27.49</v>
      </c>
      <c r="K1728" s="69">
        <f t="shared" si="80"/>
        <v>0</v>
      </c>
      <c r="L1728" s="90">
        <v>25</v>
      </c>
      <c r="M1728" s="51">
        <v>25</v>
      </c>
      <c r="N1728" s="62" t="s">
        <v>1947</v>
      </c>
      <c r="O1728" s="52" t="s">
        <v>1948</v>
      </c>
      <c r="P1728" s="52">
        <v>930</v>
      </c>
      <c r="Q1728" s="52">
        <v>48</v>
      </c>
      <c r="R1728" s="52" t="s">
        <v>1949</v>
      </c>
      <c r="S1728" s="49" t="s">
        <v>21333</v>
      </c>
      <c r="V1728" s="50" t="s">
        <v>14830</v>
      </c>
      <c r="W1728" s="50" t="s">
        <v>1863</v>
      </c>
      <c r="X1728" s="50" t="s">
        <v>14740</v>
      </c>
      <c r="Y1728" s="70" t="s">
        <v>17320</v>
      </c>
      <c r="Z1728" s="53">
        <v>69106</v>
      </c>
    </row>
    <row r="1729" spans="1:26" s="49" customFormat="1" ht="30" x14ac:dyDescent="0.25">
      <c r="A1729" s="73">
        <v>600112063</v>
      </c>
      <c r="B1729" s="73">
        <f t="shared" si="78"/>
        <v>600112063</v>
      </c>
      <c r="C1729" s="73" t="s">
        <v>10334</v>
      </c>
      <c r="D1729" s="68">
        <v>1</v>
      </c>
      <c r="E1729" s="48">
        <f t="shared" si="79"/>
        <v>70882291</v>
      </c>
      <c r="F1729" s="57" t="s">
        <v>953</v>
      </c>
      <c r="G1729" s="57" t="s">
        <v>1850</v>
      </c>
      <c r="H1729" s="51">
        <v>0</v>
      </c>
      <c r="I1729" s="51" t="s">
        <v>17309</v>
      </c>
      <c r="J1729" s="69">
        <v>27.49</v>
      </c>
      <c r="K1729" s="69">
        <f t="shared" si="80"/>
        <v>0</v>
      </c>
      <c r="L1729" s="90">
        <v>50</v>
      </c>
      <c r="M1729" s="51">
        <v>50</v>
      </c>
      <c r="N1729" s="62" t="s">
        <v>1950</v>
      </c>
      <c r="O1729" s="52" t="s">
        <v>1951</v>
      </c>
      <c r="P1729" s="52">
        <v>961</v>
      </c>
      <c r="Q1729" s="52">
        <v>5</v>
      </c>
      <c r="R1729" s="52" t="s">
        <v>1863</v>
      </c>
      <c r="S1729" s="49" t="s">
        <v>21333</v>
      </c>
      <c r="V1729" s="50" t="s">
        <v>14830</v>
      </c>
      <c r="W1729" s="50" t="s">
        <v>1863</v>
      </c>
      <c r="X1729" s="50" t="s">
        <v>14740</v>
      </c>
      <c r="Y1729" s="70" t="s">
        <v>17320</v>
      </c>
      <c r="Z1729" s="53">
        <v>69301</v>
      </c>
    </row>
    <row r="1730" spans="1:26" s="49" customFormat="1" x14ac:dyDescent="0.25">
      <c r="A1730" s="73">
        <v>600112080</v>
      </c>
      <c r="B1730" s="73">
        <f t="shared" si="78"/>
        <v>600112080</v>
      </c>
      <c r="C1730" s="73" t="s">
        <v>10335</v>
      </c>
      <c r="D1730" s="68">
        <v>1</v>
      </c>
      <c r="E1730" s="48">
        <f t="shared" si="79"/>
        <v>48455687</v>
      </c>
      <c r="F1730" s="57" t="s">
        <v>953</v>
      </c>
      <c r="G1730" s="57" t="s">
        <v>1850</v>
      </c>
      <c r="H1730" s="51">
        <v>25</v>
      </c>
      <c r="I1730" s="51" t="s">
        <v>17309</v>
      </c>
      <c r="J1730" s="69">
        <v>27.49</v>
      </c>
      <c r="K1730" s="69">
        <f t="shared" si="80"/>
        <v>687.25</v>
      </c>
      <c r="L1730" s="90">
        <v>25</v>
      </c>
      <c r="M1730" s="51">
        <v>0</v>
      </c>
      <c r="N1730" s="62" t="s">
        <v>1952</v>
      </c>
      <c r="O1730" s="52" t="s">
        <v>549</v>
      </c>
      <c r="P1730" s="52">
        <v>101</v>
      </c>
      <c r="Q1730" s="52">
        <v>6</v>
      </c>
      <c r="R1730" s="52" t="s">
        <v>1935</v>
      </c>
      <c r="S1730" s="49" t="s">
        <v>21333</v>
      </c>
      <c r="V1730" s="50" t="s">
        <v>14830</v>
      </c>
      <c r="W1730" s="50" t="s">
        <v>1863</v>
      </c>
      <c r="X1730" s="50" t="s">
        <v>14740</v>
      </c>
      <c r="Y1730" s="70" t="s">
        <v>17320</v>
      </c>
      <c r="Z1730" s="53">
        <v>69172</v>
      </c>
    </row>
    <row r="1731" spans="1:26" s="49" customFormat="1" ht="30" x14ac:dyDescent="0.25">
      <c r="A1731" s="73">
        <v>600112098</v>
      </c>
      <c r="B1731" s="73">
        <f t="shared" si="78"/>
        <v>600112098</v>
      </c>
      <c r="C1731" s="73" t="s">
        <v>10336</v>
      </c>
      <c r="D1731" s="68">
        <v>1</v>
      </c>
      <c r="E1731" s="48">
        <f t="shared" si="79"/>
        <v>71003266</v>
      </c>
      <c r="F1731" s="57" t="s">
        <v>953</v>
      </c>
      <c r="G1731" s="57" t="s">
        <v>1850</v>
      </c>
      <c r="H1731" s="51">
        <v>0</v>
      </c>
      <c r="I1731" s="51" t="s">
        <v>17309</v>
      </c>
      <c r="J1731" s="69">
        <v>27.49</v>
      </c>
      <c r="K1731" s="69">
        <f t="shared" si="80"/>
        <v>0</v>
      </c>
      <c r="L1731" s="90">
        <v>25</v>
      </c>
      <c r="M1731" s="51">
        <v>25</v>
      </c>
      <c r="N1731" s="62" t="s">
        <v>1953</v>
      </c>
      <c r="O1731" s="52" t="s">
        <v>60</v>
      </c>
      <c r="P1731" s="52">
        <v>550</v>
      </c>
      <c r="Q1731" s="52"/>
      <c r="R1731" s="52" t="s">
        <v>1954</v>
      </c>
      <c r="S1731" s="49" t="s">
        <v>21333</v>
      </c>
      <c r="V1731" s="50" t="s">
        <v>14830</v>
      </c>
      <c r="W1731" s="50" t="s">
        <v>1863</v>
      </c>
      <c r="X1731" s="50" t="s">
        <v>14740</v>
      </c>
      <c r="Y1731" s="70" t="s">
        <v>17320</v>
      </c>
      <c r="Z1731" s="53">
        <v>69163</v>
      </c>
    </row>
    <row r="1732" spans="1:26" s="49" customFormat="1" ht="30" x14ac:dyDescent="0.25">
      <c r="A1732" s="73">
        <v>600112128</v>
      </c>
      <c r="B1732" s="73">
        <f t="shared" ref="B1732:B1795" si="81">A1732/1</f>
        <v>600112128</v>
      </c>
      <c r="C1732" s="73" t="s">
        <v>10337</v>
      </c>
      <c r="D1732" s="68">
        <v>1</v>
      </c>
      <c r="E1732" s="48">
        <f t="shared" ref="E1732:E1795" si="82">C1732/1</f>
        <v>70915351</v>
      </c>
      <c r="F1732" s="57" t="s">
        <v>953</v>
      </c>
      <c r="G1732" s="57" t="s">
        <v>1850</v>
      </c>
      <c r="H1732" s="51">
        <v>75</v>
      </c>
      <c r="I1732" s="51" t="s">
        <v>17309</v>
      </c>
      <c r="J1732" s="69">
        <v>27.49</v>
      </c>
      <c r="K1732" s="69">
        <f t="shared" ref="K1732:K1795" si="83">H1732*J1732</f>
        <v>2061.75</v>
      </c>
      <c r="L1732" s="90">
        <v>75</v>
      </c>
      <c r="M1732" s="51">
        <v>0</v>
      </c>
      <c r="N1732" s="62" t="s">
        <v>1955</v>
      </c>
      <c r="O1732" s="52"/>
      <c r="P1732" s="52">
        <v>57</v>
      </c>
      <c r="Q1732" s="52"/>
      <c r="R1732" s="52" t="s">
        <v>1956</v>
      </c>
      <c r="S1732" s="49" t="s">
        <v>21333</v>
      </c>
      <c r="V1732" s="50" t="s">
        <v>14830</v>
      </c>
      <c r="W1732" s="50" t="s">
        <v>1863</v>
      </c>
      <c r="X1732" s="50" t="s">
        <v>14740</v>
      </c>
      <c r="Y1732" s="70" t="s">
        <v>17320</v>
      </c>
      <c r="Z1732" s="53">
        <v>69112</v>
      </c>
    </row>
    <row r="1733" spans="1:26" s="49" customFormat="1" ht="30" x14ac:dyDescent="0.25">
      <c r="A1733" s="73">
        <v>600112136</v>
      </c>
      <c r="B1733" s="73">
        <f t="shared" si="81"/>
        <v>600112136</v>
      </c>
      <c r="C1733" s="73" t="s">
        <v>10338</v>
      </c>
      <c r="D1733" s="68">
        <v>1</v>
      </c>
      <c r="E1733" s="48">
        <f t="shared" si="82"/>
        <v>70436479</v>
      </c>
      <c r="F1733" s="57" t="s">
        <v>953</v>
      </c>
      <c r="G1733" s="57" t="s">
        <v>1850</v>
      </c>
      <c r="H1733" s="51">
        <v>100</v>
      </c>
      <c r="I1733" s="51" t="s">
        <v>17309</v>
      </c>
      <c r="J1733" s="69">
        <v>27.49</v>
      </c>
      <c r="K1733" s="69">
        <f t="shared" si="83"/>
        <v>2749</v>
      </c>
      <c r="L1733" s="90">
        <v>100</v>
      </c>
      <c r="M1733" s="51">
        <v>0</v>
      </c>
      <c r="N1733" s="62" t="s">
        <v>1957</v>
      </c>
      <c r="O1733" s="52"/>
      <c r="P1733" s="52">
        <v>140</v>
      </c>
      <c r="Q1733" s="52"/>
      <c r="R1733" s="52" t="s">
        <v>1958</v>
      </c>
      <c r="S1733" s="49" t="s">
        <v>21333</v>
      </c>
      <c r="V1733" s="50" t="s">
        <v>14830</v>
      </c>
      <c r="W1733" s="50" t="s">
        <v>1863</v>
      </c>
      <c r="X1733" s="50" t="s">
        <v>14740</v>
      </c>
      <c r="Y1733" s="70" t="s">
        <v>17320</v>
      </c>
      <c r="Z1733" s="53">
        <v>69111</v>
      </c>
    </row>
    <row r="1734" spans="1:26" s="49" customFormat="1" ht="30" x14ac:dyDescent="0.25">
      <c r="A1734" s="73">
        <v>600112152</v>
      </c>
      <c r="B1734" s="73">
        <f t="shared" si="81"/>
        <v>600112152</v>
      </c>
      <c r="C1734" s="73" t="s">
        <v>10339</v>
      </c>
      <c r="D1734" s="68">
        <v>1</v>
      </c>
      <c r="E1734" s="48">
        <f t="shared" si="82"/>
        <v>70940126</v>
      </c>
      <c r="F1734" s="57" t="s">
        <v>953</v>
      </c>
      <c r="G1734" s="57" t="s">
        <v>1850</v>
      </c>
      <c r="H1734" s="51">
        <v>125</v>
      </c>
      <c r="I1734" s="51" t="s">
        <v>17309</v>
      </c>
      <c r="J1734" s="69">
        <v>27.49</v>
      </c>
      <c r="K1734" s="69">
        <f t="shared" si="83"/>
        <v>3436.25</v>
      </c>
      <c r="L1734" s="90">
        <v>125</v>
      </c>
      <c r="M1734" s="51">
        <v>0</v>
      </c>
      <c r="N1734" s="62" t="s">
        <v>1959</v>
      </c>
      <c r="O1734" s="52"/>
      <c r="P1734" s="52">
        <v>23</v>
      </c>
      <c r="Q1734" s="52"/>
      <c r="R1734" s="52" t="s">
        <v>1960</v>
      </c>
      <c r="S1734" s="49" t="s">
        <v>21333</v>
      </c>
      <c r="V1734" s="50" t="s">
        <v>14830</v>
      </c>
      <c r="W1734" s="50" t="s">
        <v>1863</v>
      </c>
      <c r="X1734" s="50" t="s">
        <v>14740</v>
      </c>
      <c r="Y1734" s="70" t="s">
        <v>17320</v>
      </c>
      <c r="Z1734" s="53">
        <v>69173</v>
      </c>
    </row>
    <row r="1735" spans="1:26" s="49" customFormat="1" x14ac:dyDescent="0.25">
      <c r="A1735" s="73">
        <v>600112161</v>
      </c>
      <c r="B1735" s="73">
        <f t="shared" si="81"/>
        <v>600112161</v>
      </c>
      <c r="C1735" s="73" t="s">
        <v>10340</v>
      </c>
      <c r="D1735" s="68">
        <v>1</v>
      </c>
      <c r="E1735" s="48">
        <f t="shared" si="82"/>
        <v>70979626</v>
      </c>
      <c r="F1735" s="57" t="s">
        <v>953</v>
      </c>
      <c r="G1735" s="57" t="s">
        <v>1850</v>
      </c>
      <c r="H1735" s="51">
        <v>125</v>
      </c>
      <c r="I1735" s="51" t="s">
        <v>17309</v>
      </c>
      <c r="J1735" s="69">
        <v>27.49</v>
      </c>
      <c r="K1735" s="69">
        <f t="shared" si="83"/>
        <v>3436.25</v>
      </c>
      <c r="L1735" s="90">
        <v>125</v>
      </c>
      <c r="M1735" s="51">
        <v>0</v>
      </c>
      <c r="N1735" s="62" t="s">
        <v>1961</v>
      </c>
      <c r="O1735" s="52"/>
      <c r="P1735" s="52">
        <v>217</v>
      </c>
      <c r="Q1735" s="52"/>
      <c r="R1735" s="52" t="s">
        <v>1939</v>
      </c>
      <c r="S1735" s="49" t="s">
        <v>21333</v>
      </c>
      <c r="V1735" s="50" t="s">
        <v>14830</v>
      </c>
      <c r="W1735" s="50" t="s">
        <v>1863</v>
      </c>
      <c r="X1735" s="50" t="s">
        <v>14740</v>
      </c>
      <c r="Y1735" s="70" t="s">
        <v>17320</v>
      </c>
      <c r="Z1735" s="53">
        <v>69165</v>
      </c>
    </row>
    <row r="1736" spans="1:26" s="49" customFormat="1" ht="30" x14ac:dyDescent="0.25">
      <c r="A1736" s="73">
        <v>600112187</v>
      </c>
      <c r="B1736" s="73">
        <f t="shared" si="81"/>
        <v>600112187</v>
      </c>
      <c r="C1736" s="73" t="s">
        <v>10341</v>
      </c>
      <c r="D1736" s="68">
        <v>1</v>
      </c>
      <c r="E1736" s="48">
        <f t="shared" si="82"/>
        <v>75020548</v>
      </c>
      <c r="F1736" s="57" t="s">
        <v>953</v>
      </c>
      <c r="G1736" s="57" t="s">
        <v>1850</v>
      </c>
      <c r="H1736" s="51">
        <v>0</v>
      </c>
      <c r="I1736" s="51" t="s">
        <v>17309</v>
      </c>
      <c r="J1736" s="69">
        <v>27.49</v>
      </c>
      <c r="K1736" s="69">
        <f t="shared" si="83"/>
        <v>0</v>
      </c>
      <c r="L1736" s="90">
        <v>100</v>
      </c>
      <c r="M1736" s="51">
        <v>100</v>
      </c>
      <c r="N1736" s="62" t="s">
        <v>1962</v>
      </c>
      <c r="O1736" s="52" t="s">
        <v>215</v>
      </c>
      <c r="P1736" s="52">
        <v>85</v>
      </c>
      <c r="Q1736" s="52"/>
      <c r="R1736" s="52" t="s">
        <v>1963</v>
      </c>
      <c r="S1736" s="49" t="s">
        <v>21333</v>
      </c>
      <c r="V1736" s="50" t="s">
        <v>14830</v>
      </c>
      <c r="W1736" s="50" t="s">
        <v>1863</v>
      </c>
      <c r="X1736" s="50" t="s">
        <v>14740</v>
      </c>
      <c r="Y1736" s="70" t="s">
        <v>17320</v>
      </c>
      <c r="Z1736" s="53">
        <v>69127</v>
      </c>
    </row>
    <row r="1737" spans="1:26" s="49" customFormat="1" ht="30" x14ac:dyDescent="0.25">
      <c r="A1737" s="73">
        <v>600112195</v>
      </c>
      <c r="B1737" s="73">
        <f t="shared" si="81"/>
        <v>600112195</v>
      </c>
      <c r="C1737" s="73" t="s">
        <v>10342</v>
      </c>
      <c r="D1737" s="68">
        <v>1</v>
      </c>
      <c r="E1737" s="48">
        <f t="shared" si="82"/>
        <v>70979375</v>
      </c>
      <c r="F1737" s="57" t="s">
        <v>953</v>
      </c>
      <c r="G1737" s="57" t="s">
        <v>1850</v>
      </c>
      <c r="H1737" s="51">
        <v>75</v>
      </c>
      <c r="I1737" s="51" t="s">
        <v>17309</v>
      </c>
      <c r="J1737" s="69">
        <v>27.49</v>
      </c>
      <c r="K1737" s="69">
        <f t="shared" si="83"/>
        <v>2061.75</v>
      </c>
      <c r="L1737" s="90">
        <v>75</v>
      </c>
      <c r="M1737" s="51">
        <v>0</v>
      </c>
      <c r="N1737" s="62" t="s">
        <v>1964</v>
      </c>
      <c r="O1737" s="52" t="s">
        <v>1965</v>
      </c>
      <c r="P1737" s="52">
        <v>279</v>
      </c>
      <c r="Q1737" s="52"/>
      <c r="R1737" s="52" t="s">
        <v>1943</v>
      </c>
      <c r="S1737" s="49" t="s">
        <v>21333</v>
      </c>
      <c r="V1737" s="50" t="s">
        <v>14830</v>
      </c>
      <c r="W1737" s="50" t="s">
        <v>1863</v>
      </c>
      <c r="X1737" s="50" t="s">
        <v>14740</v>
      </c>
      <c r="Y1737" s="70" t="s">
        <v>17320</v>
      </c>
      <c r="Z1737" s="53">
        <v>69126</v>
      </c>
    </row>
    <row r="1738" spans="1:26" s="49" customFormat="1" x14ac:dyDescent="0.25">
      <c r="A1738" s="73">
        <v>600112209</v>
      </c>
      <c r="B1738" s="73">
        <f t="shared" si="81"/>
        <v>600112209</v>
      </c>
      <c r="C1738" s="73" t="s">
        <v>10343</v>
      </c>
      <c r="D1738" s="68">
        <v>1</v>
      </c>
      <c r="E1738" s="48">
        <f t="shared" si="82"/>
        <v>70867984</v>
      </c>
      <c r="F1738" s="57" t="s">
        <v>953</v>
      </c>
      <c r="G1738" s="57" t="s">
        <v>1850</v>
      </c>
      <c r="H1738" s="51">
        <v>125</v>
      </c>
      <c r="I1738" s="51" t="s">
        <v>17309</v>
      </c>
      <c r="J1738" s="69">
        <v>27.49</v>
      </c>
      <c r="K1738" s="69">
        <f t="shared" si="83"/>
        <v>3436.25</v>
      </c>
      <c r="L1738" s="90">
        <v>125</v>
      </c>
      <c r="M1738" s="51">
        <v>0</v>
      </c>
      <c r="N1738" s="62" t="s">
        <v>1966</v>
      </c>
      <c r="O1738" s="52"/>
      <c r="P1738" s="52">
        <v>24</v>
      </c>
      <c r="Q1738" s="52"/>
      <c r="R1738" s="52" t="s">
        <v>1967</v>
      </c>
      <c r="S1738" s="49" t="s">
        <v>21333</v>
      </c>
      <c r="V1738" s="50" t="s">
        <v>14830</v>
      </c>
      <c r="W1738" s="50" t="s">
        <v>1863</v>
      </c>
      <c r="X1738" s="50" t="s">
        <v>14740</v>
      </c>
      <c r="Y1738" s="70" t="s">
        <v>17320</v>
      </c>
      <c r="Z1738" s="53">
        <v>69162</v>
      </c>
    </row>
    <row r="1739" spans="1:26" s="49" customFormat="1" x14ac:dyDescent="0.25">
      <c r="A1739" s="73">
        <v>600112217</v>
      </c>
      <c r="B1739" s="73">
        <f t="shared" si="81"/>
        <v>600112217</v>
      </c>
      <c r="C1739" s="73" t="s">
        <v>10344</v>
      </c>
      <c r="D1739" s="68">
        <v>1</v>
      </c>
      <c r="E1739" s="48">
        <f t="shared" si="82"/>
        <v>70965994</v>
      </c>
      <c r="F1739" s="57" t="s">
        <v>953</v>
      </c>
      <c r="G1739" s="57" t="s">
        <v>1850</v>
      </c>
      <c r="H1739" s="51">
        <v>125</v>
      </c>
      <c r="I1739" s="51" t="s">
        <v>17309</v>
      </c>
      <c r="J1739" s="69">
        <v>27.49</v>
      </c>
      <c r="K1739" s="69">
        <f t="shared" si="83"/>
        <v>3436.25</v>
      </c>
      <c r="L1739" s="90">
        <v>125</v>
      </c>
      <c r="M1739" s="51">
        <v>0</v>
      </c>
      <c r="N1739" s="62" t="s">
        <v>1968</v>
      </c>
      <c r="O1739" s="52"/>
      <c r="P1739" s="52">
        <v>239</v>
      </c>
      <c r="Q1739" s="52"/>
      <c r="R1739" s="52" t="s">
        <v>1937</v>
      </c>
      <c r="S1739" s="49" t="s">
        <v>21333</v>
      </c>
      <c r="V1739" s="50" t="s">
        <v>14830</v>
      </c>
      <c r="W1739" s="50" t="s">
        <v>1863</v>
      </c>
      <c r="X1739" s="50" t="s">
        <v>14740</v>
      </c>
      <c r="Y1739" s="70" t="s">
        <v>17320</v>
      </c>
      <c r="Z1739" s="53">
        <v>69109</v>
      </c>
    </row>
    <row r="1740" spans="1:26" s="49" customFormat="1" ht="30" x14ac:dyDescent="0.25">
      <c r="A1740" s="73">
        <v>600112241</v>
      </c>
      <c r="B1740" s="73">
        <f t="shared" si="81"/>
        <v>600112241</v>
      </c>
      <c r="C1740" s="73" t="s">
        <v>10345</v>
      </c>
      <c r="D1740" s="68">
        <v>1</v>
      </c>
      <c r="E1740" s="48">
        <f t="shared" si="82"/>
        <v>70880646</v>
      </c>
      <c r="F1740" s="57" t="s">
        <v>953</v>
      </c>
      <c r="G1740" s="57" t="s">
        <v>1850</v>
      </c>
      <c r="H1740" s="51">
        <v>125</v>
      </c>
      <c r="I1740" s="51" t="s">
        <v>17309</v>
      </c>
      <c r="J1740" s="69">
        <v>27.49</v>
      </c>
      <c r="K1740" s="69">
        <f t="shared" si="83"/>
        <v>3436.25</v>
      </c>
      <c r="L1740" s="90">
        <v>125</v>
      </c>
      <c r="M1740" s="51">
        <v>0</v>
      </c>
      <c r="N1740" s="62" t="s">
        <v>1969</v>
      </c>
      <c r="O1740" s="52"/>
      <c r="P1740" s="52">
        <v>112</v>
      </c>
      <c r="Q1740" s="52"/>
      <c r="R1740" s="52" t="s">
        <v>1970</v>
      </c>
      <c r="S1740" s="49" t="s">
        <v>21333</v>
      </c>
      <c r="V1740" s="50" t="s">
        <v>14830</v>
      </c>
      <c r="W1740" s="50" t="s">
        <v>1863</v>
      </c>
      <c r="X1740" s="50" t="s">
        <v>14740</v>
      </c>
      <c r="Y1740" s="70" t="s">
        <v>17320</v>
      </c>
      <c r="Z1740" s="53">
        <v>69108</v>
      </c>
    </row>
    <row r="1741" spans="1:26" s="49" customFormat="1" ht="30" x14ac:dyDescent="0.25">
      <c r="A1741" s="73">
        <v>600112268</v>
      </c>
      <c r="B1741" s="73">
        <f t="shared" si="81"/>
        <v>600112268</v>
      </c>
      <c r="C1741" s="73" t="s">
        <v>10346</v>
      </c>
      <c r="D1741" s="68">
        <v>1</v>
      </c>
      <c r="E1741" s="48">
        <f t="shared" si="82"/>
        <v>75022001</v>
      </c>
      <c r="F1741" s="57" t="s">
        <v>953</v>
      </c>
      <c r="G1741" s="57" t="s">
        <v>1850</v>
      </c>
      <c r="H1741" s="51">
        <v>0</v>
      </c>
      <c r="I1741" s="51" t="s">
        <v>17320</v>
      </c>
      <c r="J1741" s="69">
        <v>27.49</v>
      </c>
      <c r="K1741" s="69">
        <f t="shared" si="83"/>
        <v>0</v>
      </c>
      <c r="L1741" s="90">
        <v>0</v>
      </c>
      <c r="M1741" s="51"/>
      <c r="N1741" s="62" t="s">
        <v>1971</v>
      </c>
      <c r="O1741" s="52" t="s">
        <v>1972</v>
      </c>
      <c r="P1741" s="52">
        <v>531</v>
      </c>
      <c r="Q1741" s="52"/>
      <c r="R1741" s="52" t="s">
        <v>1973</v>
      </c>
      <c r="S1741" s="49" t="s">
        <v>21333</v>
      </c>
      <c r="V1741" s="50" t="s">
        <v>14830</v>
      </c>
      <c r="W1741" s="50" t="s">
        <v>1863</v>
      </c>
      <c r="X1741" s="50" t="s">
        <v>14740</v>
      </c>
      <c r="Y1741" s="70">
        <v>44333</v>
      </c>
      <c r="Z1741" s="53">
        <v>69176</v>
      </c>
    </row>
    <row r="1742" spans="1:26" s="49" customFormat="1" ht="30" x14ac:dyDescent="0.25">
      <c r="A1742" s="73">
        <v>600112373</v>
      </c>
      <c r="B1742" s="73">
        <f t="shared" si="81"/>
        <v>600112373</v>
      </c>
      <c r="C1742" s="73" t="s">
        <v>10347</v>
      </c>
      <c r="D1742" s="68">
        <v>1</v>
      </c>
      <c r="E1742" s="48">
        <f t="shared" si="82"/>
        <v>49137077</v>
      </c>
      <c r="F1742" s="57" t="s">
        <v>953</v>
      </c>
      <c r="G1742" s="57" t="s">
        <v>1850</v>
      </c>
      <c r="H1742" s="51">
        <v>0</v>
      </c>
      <c r="I1742" s="51" t="s">
        <v>17320</v>
      </c>
      <c r="J1742" s="69">
        <v>27.49</v>
      </c>
      <c r="K1742" s="69">
        <f t="shared" si="83"/>
        <v>0</v>
      </c>
      <c r="L1742" s="90">
        <v>0</v>
      </c>
      <c r="M1742" s="51"/>
      <c r="N1742" s="62" t="s">
        <v>1974</v>
      </c>
      <c r="O1742" s="52" t="s">
        <v>340</v>
      </c>
      <c r="P1742" s="52">
        <v>163</v>
      </c>
      <c r="Q1742" s="52">
        <v>2</v>
      </c>
      <c r="R1742" s="52" t="s">
        <v>1863</v>
      </c>
      <c r="S1742" s="49" t="s">
        <v>21333</v>
      </c>
      <c r="V1742" s="50" t="s">
        <v>14830</v>
      </c>
      <c r="W1742" s="50" t="s">
        <v>1863</v>
      </c>
      <c r="X1742" s="50" t="s">
        <v>14740</v>
      </c>
      <c r="Y1742" s="70">
        <v>44333</v>
      </c>
      <c r="Z1742" s="53">
        <v>69301</v>
      </c>
    </row>
    <row r="1743" spans="1:26" s="49" customFormat="1" x14ac:dyDescent="0.25">
      <c r="A1743" s="73">
        <v>600112381</v>
      </c>
      <c r="B1743" s="73">
        <f t="shared" si="81"/>
        <v>600112381</v>
      </c>
      <c r="C1743" s="73" t="s">
        <v>10348</v>
      </c>
      <c r="D1743" s="68">
        <v>1</v>
      </c>
      <c r="E1743" s="48">
        <f t="shared" si="82"/>
        <v>71009868</v>
      </c>
      <c r="F1743" s="57" t="s">
        <v>953</v>
      </c>
      <c r="G1743" s="57" t="s">
        <v>1850</v>
      </c>
      <c r="H1743" s="51">
        <v>675</v>
      </c>
      <c r="I1743" s="51" t="s">
        <v>17309</v>
      </c>
      <c r="J1743" s="69">
        <v>27.49</v>
      </c>
      <c r="K1743" s="69">
        <f t="shared" si="83"/>
        <v>18555.75</v>
      </c>
      <c r="L1743" s="90">
        <v>675</v>
      </c>
      <c r="M1743" s="51">
        <v>0</v>
      </c>
      <c r="N1743" s="62" t="s">
        <v>1975</v>
      </c>
      <c r="O1743" s="52" t="s">
        <v>1716</v>
      </c>
      <c r="P1743" s="52">
        <v>175</v>
      </c>
      <c r="Q1743" s="52">
        <v>4</v>
      </c>
      <c r="R1743" s="52" t="s">
        <v>1863</v>
      </c>
      <c r="S1743" s="49" t="s">
        <v>21333</v>
      </c>
      <c r="V1743" s="50" t="s">
        <v>14830</v>
      </c>
      <c r="W1743" s="50" t="s">
        <v>1863</v>
      </c>
      <c r="X1743" s="50" t="s">
        <v>14740</v>
      </c>
      <c r="Y1743" s="70" t="s">
        <v>17320</v>
      </c>
      <c r="Z1743" s="53">
        <v>69301</v>
      </c>
    </row>
    <row r="1744" spans="1:26" s="49" customFormat="1" x14ac:dyDescent="0.25">
      <c r="A1744" s="73">
        <v>600112390</v>
      </c>
      <c r="B1744" s="73">
        <f t="shared" si="81"/>
        <v>600112390</v>
      </c>
      <c r="C1744" s="73" t="s">
        <v>10349</v>
      </c>
      <c r="D1744" s="68">
        <v>1</v>
      </c>
      <c r="E1744" s="48">
        <f t="shared" si="82"/>
        <v>48452688</v>
      </c>
      <c r="F1744" s="57" t="s">
        <v>953</v>
      </c>
      <c r="G1744" s="57" t="s">
        <v>1850</v>
      </c>
      <c r="H1744" s="51">
        <v>675</v>
      </c>
      <c r="I1744" s="51" t="s">
        <v>17309</v>
      </c>
      <c r="J1744" s="69">
        <v>27.49</v>
      </c>
      <c r="K1744" s="69">
        <f t="shared" si="83"/>
        <v>18555.75</v>
      </c>
      <c r="L1744" s="90">
        <v>675</v>
      </c>
      <c r="M1744" s="51">
        <v>0</v>
      </c>
      <c r="N1744" s="62" t="s">
        <v>1976</v>
      </c>
      <c r="O1744" s="52" t="s">
        <v>1357</v>
      </c>
      <c r="P1744" s="52">
        <v>719</v>
      </c>
      <c r="Q1744" s="52">
        <v>29</v>
      </c>
      <c r="R1744" s="52" t="s">
        <v>1935</v>
      </c>
      <c r="S1744" s="49" t="s">
        <v>21333</v>
      </c>
      <c r="V1744" s="50" t="s">
        <v>14830</v>
      </c>
      <c r="W1744" s="50" t="s">
        <v>1863</v>
      </c>
      <c r="X1744" s="50" t="s">
        <v>14740</v>
      </c>
      <c r="Y1744" s="70" t="s">
        <v>17320</v>
      </c>
      <c r="Z1744" s="53">
        <v>69172</v>
      </c>
    </row>
    <row r="1745" spans="1:26" s="49" customFormat="1" ht="30" x14ac:dyDescent="0.25">
      <c r="A1745" s="73">
        <v>600112454</v>
      </c>
      <c r="B1745" s="73">
        <f t="shared" si="81"/>
        <v>600112454</v>
      </c>
      <c r="C1745" s="73" t="s">
        <v>10350</v>
      </c>
      <c r="D1745" s="68">
        <v>1</v>
      </c>
      <c r="E1745" s="48">
        <f t="shared" si="82"/>
        <v>70838046</v>
      </c>
      <c r="F1745" s="57" t="s">
        <v>953</v>
      </c>
      <c r="G1745" s="57" t="s">
        <v>1850</v>
      </c>
      <c r="H1745" s="51">
        <v>275</v>
      </c>
      <c r="I1745" s="51" t="s">
        <v>17309</v>
      </c>
      <c r="J1745" s="69">
        <v>27.49</v>
      </c>
      <c r="K1745" s="69">
        <f t="shared" si="83"/>
        <v>7559.75</v>
      </c>
      <c r="L1745" s="90">
        <v>275</v>
      </c>
      <c r="M1745" s="51">
        <v>0</v>
      </c>
      <c r="N1745" s="62" t="s">
        <v>1977</v>
      </c>
      <c r="O1745" s="52"/>
      <c r="P1745" s="52">
        <v>79</v>
      </c>
      <c r="Q1745" s="52"/>
      <c r="R1745" s="52" t="s">
        <v>1978</v>
      </c>
      <c r="S1745" s="49" t="s">
        <v>21333</v>
      </c>
      <c r="V1745" s="50" t="s">
        <v>14830</v>
      </c>
      <c r="W1745" s="50" t="s">
        <v>1863</v>
      </c>
      <c r="X1745" s="50" t="s">
        <v>14740</v>
      </c>
      <c r="Y1745" s="70" t="s">
        <v>17320</v>
      </c>
      <c r="Z1745" s="53">
        <v>69171</v>
      </c>
    </row>
    <row r="1746" spans="1:26" s="49" customFormat="1" ht="30" x14ac:dyDescent="0.25">
      <c r="A1746" s="73">
        <v>600112497</v>
      </c>
      <c r="B1746" s="73">
        <f t="shared" si="81"/>
        <v>600112497</v>
      </c>
      <c r="C1746" s="73" t="s">
        <v>10351</v>
      </c>
      <c r="D1746" s="68">
        <v>1</v>
      </c>
      <c r="E1746" s="48">
        <f t="shared" si="82"/>
        <v>70826129</v>
      </c>
      <c r="F1746" s="57" t="s">
        <v>953</v>
      </c>
      <c r="G1746" s="57" t="s">
        <v>1850</v>
      </c>
      <c r="H1746" s="51">
        <v>200</v>
      </c>
      <c r="I1746" s="51" t="s">
        <v>17309</v>
      </c>
      <c r="J1746" s="69">
        <v>27.49</v>
      </c>
      <c r="K1746" s="69">
        <f t="shared" si="83"/>
        <v>5498</v>
      </c>
      <c r="L1746" s="90">
        <v>200</v>
      </c>
      <c r="M1746" s="51">
        <v>0</v>
      </c>
      <c r="N1746" s="62" t="s">
        <v>1979</v>
      </c>
      <c r="O1746" s="52" t="s">
        <v>215</v>
      </c>
      <c r="P1746" s="52">
        <v>41</v>
      </c>
      <c r="Q1746" s="52"/>
      <c r="R1746" s="52" t="s">
        <v>1980</v>
      </c>
      <c r="S1746" s="49" t="s">
        <v>21333</v>
      </c>
      <c r="V1746" s="50" t="s">
        <v>14830</v>
      </c>
      <c r="W1746" s="50" t="s">
        <v>1863</v>
      </c>
      <c r="X1746" s="50" t="s">
        <v>14740</v>
      </c>
      <c r="Y1746" s="70" t="s">
        <v>17320</v>
      </c>
      <c r="Z1746" s="53">
        <v>69167</v>
      </c>
    </row>
    <row r="1747" spans="1:26" s="49" customFormat="1" ht="30" x14ac:dyDescent="0.25">
      <c r="A1747" s="73">
        <v>600112535</v>
      </c>
      <c r="B1747" s="73">
        <f t="shared" si="81"/>
        <v>600112535</v>
      </c>
      <c r="C1747" s="73" t="s">
        <v>10352</v>
      </c>
      <c r="D1747" s="68">
        <v>1</v>
      </c>
      <c r="E1747" s="48">
        <f t="shared" si="82"/>
        <v>60680008</v>
      </c>
      <c r="F1747" s="57" t="s">
        <v>953</v>
      </c>
      <c r="G1747" s="57" t="s">
        <v>1850</v>
      </c>
      <c r="H1747" s="51">
        <v>475</v>
      </c>
      <c r="I1747" s="51" t="s">
        <v>17309</v>
      </c>
      <c r="J1747" s="69">
        <v>27.49</v>
      </c>
      <c r="K1747" s="69">
        <f t="shared" si="83"/>
        <v>13057.75</v>
      </c>
      <c r="L1747" s="90">
        <v>475</v>
      </c>
      <c r="M1747" s="51">
        <v>0</v>
      </c>
      <c r="N1747" s="62" t="s">
        <v>1981</v>
      </c>
      <c r="O1747" s="52" t="s">
        <v>60</v>
      </c>
      <c r="P1747" s="52">
        <v>105</v>
      </c>
      <c r="Q1747" s="52"/>
      <c r="R1747" s="52" t="s">
        <v>1954</v>
      </c>
      <c r="S1747" s="49" t="s">
        <v>21333</v>
      </c>
      <c r="V1747" s="50" t="s">
        <v>14830</v>
      </c>
      <c r="W1747" s="50" t="s">
        <v>1863</v>
      </c>
      <c r="X1747" s="50" t="s">
        <v>14740</v>
      </c>
      <c r="Y1747" s="70" t="s">
        <v>17320</v>
      </c>
      <c r="Z1747" s="53">
        <v>69163</v>
      </c>
    </row>
    <row r="1748" spans="1:26" s="49" customFormat="1" ht="30" x14ac:dyDescent="0.25">
      <c r="A1748" s="73">
        <v>600112543</v>
      </c>
      <c r="B1748" s="73">
        <f t="shared" si="81"/>
        <v>600112543</v>
      </c>
      <c r="C1748" s="73" t="s">
        <v>10353</v>
      </c>
      <c r="D1748" s="68">
        <v>1</v>
      </c>
      <c r="E1748" s="48">
        <f t="shared" si="82"/>
        <v>70878421</v>
      </c>
      <c r="F1748" s="57" t="s">
        <v>953</v>
      </c>
      <c r="G1748" s="57" t="s">
        <v>1850</v>
      </c>
      <c r="H1748" s="51">
        <v>550</v>
      </c>
      <c r="I1748" s="51" t="s">
        <v>17309</v>
      </c>
      <c r="J1748" s="69">
        <v>27.49</v>
      </c>
      <c r="K1748" s="69">
        <f t="shared" si="83"/>
        <v>15119.5</v>
      </c>
      <c r="L1748" s="90">
        <v>550</v>
      </c>
      <c r="M1748" s="51">
        <v>0</v>
      </c>
      <c r="N1748" s="62" t="s">
        <v>1982</v>
      </c>
      <c r="O1748" s="52" t="s">
        <v>1983</v>
      </c>
      <c r="P1748" s="52">
        <v>46</v>
      </c>
      <c r="Q1748" s="52">
        <v>2</v>
      </c>
      <c r="R1748" s="52" t="s">
        <v>1949</v>
      </c>
      <c r="S1748" s="49" t="s">
        <v>21333</v>
      </c>
      <c r="V1748" s="50" t="s">
        <v>14830</v>
      </c>
      <c r="W1748" s="50" t="s">
        <v>1863</v>
      </c>
      <c r="X1748" s="50" t="s">
        <v>14740</v>
      </c>
      <c r="Y1748" s="70" t="s">
        <v>17320</v>
      </c>
      <c r="Z1748" s="53">
        <v>69106</v>
      </c>
    </row>
    <row r="1749" spans="1:26" s="49" customFormat="1" ht="30" x14ac:dyDescent="0.25">
      <c r="A1749" s="73">
        <v>600112586</v>
      </c>
      <c r="B1749" s="73">
        <f t="shared" si="81"/>
        <v>600112586</v>
      </c>
      <c r="C1749" s="73" t="s">
        <v>10354</v>
      </c>
      <c r="D1749" s="68">
        <v>1</v>
      </c>
      <c r="E1749" s="48">
        <f t="shared" si="82"/>
        <v>75024004</v>
      </c>
      <c r="F1749" s="57" t="s">
        <v>953</v>
      </c>
      <c r="G1749" s="57" t="s">
        <v>1850</v>
      </c>
      <c r="H1749" s="51">
        <v>75</v>
      </c>
      <c r="I1749" s="51" t="s">
        <v>17309</v>
      </c>
      <c r="J1749" s="69">
        <v>27.49</v>
      </c>
      <c r="K1749" s="69">
        <f t="shared" si="83"/>
        <v>2061.75</v>
      </c>
      <c r="L1749" s="90">
        <v>75</v>
      </c>
      <c r="M1749" s="51">
        <v>0</v>
      </c>
      <c r="N1749" s="62" t="s">
        <v>1984</v>
      </c>
      <c r="O1749" s="52"/>
      <c r="P1749" s="52">
        <v>49</v>
      </c>
      <c r="Q1749" s="52"/>
      <c r="R1749" s="52" t="s">
        <v>1985</v>
      </c>
      <c r="S1749" s="49" t="s">
        <v>21333</v>
      </c>
      <c r="V1749" s="50" t="s">
        <v>14830</v>
      </c>
      <c r="W1749" s="50" t="s">
        <v>1863</v>
      </c>
      <c r="X1749" s="50" t="s">
        <v>14740</v>
      </c>
      <c r="Y1749" s="70" t="s">
        <v>17320</v>
      </c>
      <c r="Z1749" s="53">
        <v>69175</v>
      </c>
    </row>
    <row r="1750" spans="1:26" s="49" customFormat="1" ht="30" x14ac:dyDescent="0.25">
      <c r="A1750" s="73">
        <v>600112594</v>
      </c>
      <c r="B1750" s="73">
        <f t="shared" si="81"/>
        <v>600112594</v>
      </c>
      <c r="C1750" s="73" t="s">
        <v>10355</v>
      </c>
      <c r="D1750" s="68">
        <v>1</v>
      </c>
      <c r="E1750" s="48">
        <f t="shared" si="82"/>
        <v>70914320</v>
      </c>
      <c r="F1750" s="57" t="s">
        <v>953</v>
      </c>
      <c r="G1750" s="57" t="s">
        <v>1850</v>
      </c>
      <c r="H1750" s="51">
        <v>125</v>
      </c>
      <c r="I1750" s="51" t="s">
        <v>17309</v>
      </c>
      <c r="J1750" s="69">
        <v>27.49</v>
      </c>
      <c r="K1750" s="69">
        <f t="shared" si="83"/>
        <v>3436.25</v>
      </c>
      <c r="L1750" s="90">
        <v>125</v>
      </c>
      <c r="M1750" s="51">
        <v>0</v>
      </c>
      <c r="N1750" s="62" t="s">
        <v>1986</v>
      </c>
      <c r="O1750" s="52"/>
      <c r="P1750" s="52">
        <v>123</v>
      </c>
      <c r="Q1750" s="52"/>
      <c r="R1750" s="52" t="s">
        <v>1987</v>
      </c>
      <c r="S1750" s="49" t="s">
        <v>21333</v>
      </c>
      <c r="V1750" s="50" t="s">
        <v>14830</v>
      </c>
      <c r="W1750" s="50" t="s">
        <v>1863</v>
      </c>
      <c r="X1750" s="50" t="s">
        <v>14740</v>
      </c>
      <c r="Y1750" s="70" t="s">
        <v>17320</v>
      </c>
      <c r="Z1750" s="53">
        <v>69168</v>
      </c>
    </row>
    <row r="1751" spans="1:26" s="49" customFormat="1" x14ac:dyDescent="0.25">
      <c r="A1751" s="73">
        <v>600112659</v>
      </c>
      <c r="B1751" s="73">
        <f t="shared" si="81"/>
        <v>600112659</v>
      </c>
      <c r="C1751" s="73" t="s">
        <v>10356</v>
      </c>
      <c r="D1751" s="68">
        <v>1</v>
      </c>
      <c r="E1751" s="48">
        <f t="shared" si="82"/>
        <v>63402939</v>
      </c>
      <c r="F1751" s="57" t="s">
        <v>953</v>
      </c>
      <c r="G1751" s="57" t="s">
        <v>1850</v>
      </c>
      <c r="H1751" s="51">
        <v>525</v>
      </c>
      <c r="I1751" s="51" t="s">
        <v>17309</v>
      </c>
      <c r="J1751" s="69">
        <v>27.49</v>
      </c>
      <c r="K1751" s="69">
        <f t="shared" si="83"/>
        <v>14432.25</v>
      </c>
      <c r="L1751" s="90">
        <v>525</v>
      </c>
      <c r="M1751" s="51">
        <v>0</v>
      </c>
      <c r="N1751" s="62" t="s">
        <v>1988</v>
      </c>
      <c r="O1751" s="52"/>
      <c r="P1751" s="52">
        <v>661</v>
      </c>
      <c r="Q1751" s="52"/>
      <c r="R1751" s="52" t="s">
        <v>1942</v>
      </c>
      <c r="S1751" s="49" t="s">
        <v>21333</v>
      </c>
      <c r="V1751" s="50" t="s">
        <v>14830</v>
      </c>
      <c r="W1751" s="50" t="s">
        <v>1863</v>
      </c>
      <c r="X1751" s="50" t="s">
        <v>14740</v>
      </c>
      <c r="Y1751" s="70" t="s">
        <v>17320</v>
      </c>
      <c r="Z1751" s="53">
        <v>69110</v>
      </c>
    </row>
    <row r="1752" spans="1:26" s="49" customFormat="1" x14ac:dyDescent="0.25">
      <c r="A1752" s="73">
        <v>600112764</v>
      </c>
      <c r="B1752" s="73">
        <f t="shared" si="81"/>
        <v>600112764</v>
      </c>
      <c r="C1752" s="73" t="s">
        <v>10357</v>
      </c>
      <c r="D1752" s="68">
        <v>1</v>
      </c>
      <c r="E1752" s="48">
        <f t="shared" si="82"/>
        <v>70287392</v>
      </c>
      <c r="F1752" s="57" t="s">
        <v>953</v>
      </c>
      <c r="G1752" s="57" t="s">
        <v>1850</v>
      </c>
      <c r="H1752" s="51">
        <v>25</v>
      </c>
      <c r="I1752" s="51" t="s">
        <v>17309</v>
      </c>
      <c r="J1752" s="69">
        <v>27.49</v>
      </c>
      <c r="K1752" s="69">
        <f t="shared" si="83"/>
        <v>687.25</v>
      </c>
      <c r="L1752" s="90">
        <v>25</v>
      </c>
      <c r="M1752" s="51">
        <v>0</v>
      </c>
      <c r="N1752" s="62" t="s">
        <v>1989</v>
      </c>
      <c r="O1752" s="52" t="s">
        <v>60</v>
      </c>
      <c r="P1752" s="52">
        <v>550</v>
      </c>
      <c r="Q1752" s="52"/>
      <c r="R1752" s="52" t="s">
        <v>1954</v>
      </c>
      <c r="S1752" s="49" t="s">
        <v>21333</v>
      </c>
      <c r="V1752" s="50" t="s">
        <v>14830</v>
      </c>
      <c r="W1752" s="50" t="s">
        <v>1863</v>
      </c>
      <c r="X1752" s="50" t="s">
        <v>14740</v>
      </c>
      <c r="Y1752" s="70" t="s">
        <v>17320</v>
      </c>
      <c r="Z1752" s="53">
        <v>69163</v>
      </c>
    </row>
    <row r="1753" spans="1:26" s="49" customFormat="1" ht="30" x14ac:dyDescent="0.25">
      <c r="A1753" s="73">
        <v>650071409</v>
      </c>
      <c r="B1753" s="73">
        <f t="shared" si="81"/>
        <v>650071409</v>
      </c>
      <c r="C1753" s="73" t="s">
        <v>10358</v>
      </c>
      <c r="D1753" s="68">
        <v>1</v>
      </c>
      <c r="E1753" s="48">
        <f t="shared" si="82"/>
        <v>71219978</v>
      </c>
      <c r="F1753" s="57" t="s">
        <v>953</v>
      </c>
      <c r="G1753" s="57" t="s">
        <v>1850</v>
      </c>
      <c r="H1753" s="51">
        <v>325</v>
      </c>
      <c r="I1753" s="51" t="s">
        <v>17309</v>
      </c>
      <c r="J1753" s="69">
        <v>27.49</v>
      </c>
      <c r="K1753" s="69">
        <f t="shared" si="83"/>
        <v>8934.25</v>
      </c>
      <c r="L1753" s="90">
        <v>325</v>
      </c>
      <c r="M1753" s="51">
        <v>0</v>
      </c>
      <c r="N1753" s="62" t="s">
        <v>1990</v>
      </c>
      <c r="O1753" s="52" t="s">
        <v>549</v>
      </c>
      <c r="P1753" s="52">
        <v>101</v>
      </c>
      <c r="Q1753" s="52">
        <v>6</v>
      </c>
      <c r="R1753" s="52" t="s">
        <v>1935</v>
      </c>
      <c r="S1753" s="49" t="s">
        <v>21333</v>
      </c>
      <c r="V1753" s="50" t="s">
        <v>14830</v>
      </c>
      <c r="W1753" s="50" t="s">
        <v>1863</v>
      </c>
      <c r="X1753" s="50" t="s">
        <v>14740</v>
      </c>
      <c r="Y1753" s="70" t="s">
        <v>17320</v>
      </c>
      <c r="Z1753" s="53">
        <v>69172</v>
      </c>
    </row>
    <row r="1754" spans="1:26" s="49" customFormat="1" ht="30" x14ac:dyDescent="0.25">
      <c r="A1754" s="73">
        <v>650071484</v>
      </c>
      <c r="B1754" s="73">
        <f t="shared" si="81"/>
        <v>650071484</v>
      </c>
      <c r="C1754" s="73" t="s">
        <v>10359</v>
      </c>
      <c r="D1754" s="68">
        <v>1</v>
      </c>
      <c r="E1754" s="48">
        <f t="shared" si="82"/>
        <v>71220321</v>
      </c>
      <c r="F1754" s="57" t="s">
        <v>953</v>
      </c>
      <c r="G1754" s="57" t="s">
        <v>1850</v>
      </c>
      <c r="H1754" s="51">
        <v>300</v>
      </c>
      <c r="I1754" s="51" t="s">
        <v>17309</v>
      </c>
      <c r="J1754" s="69">
        <v>27.49</v>
      </c>
      <c r="K1754" s="69">
        <f t="shared" si="83"/>
        <v>8247</v>
      </c>
      <c r="L1754" s="90">
        <v>300</v>
      </c>
      <c r="M1754" s="51">
        <v>0</v>
      </c>
      <c r="N1754" s="62" t="s">
        <v>1991</v>
      </c>
      <c r="O1754" s="52" t="s">
        <v>1992</v>
      </c>
      <c r="P1754" s="52">
        <v>10</v>
      </c>
      <c r="Q1754" s="52">
        <v>10</v>
      </c>
      <c r="R1754" s="52" t="s">
        <v>1949</v>
      </c>
      <c r="S1754" s="49" t="s">
        <v>21333</v>
      </c>
      <c r="V1754" s="50" t="s">
        <v>14830</v>
      </c>
      <c r="W1754" s="50" t="s">
        <v>1863</v>
      </c>
      <c r="X1754" s="50" t="s">
        <v>14740</v>
      </c>
      <c r="Y1754" s="70" t="s">
        <v>17320</v>
      </c>
      <c r="Z1754" s="53">
        <v>69106</v>
      </c>
    </row>
    <row r="1755" spans="1:26" s="49" customFormat="1" x14ac:dyDescent="0.25">
      <c r="A1755" s="73">
        <v>600014053</v>
      </c>
      <c r="B1755" s="73">
        <f t="shared" si="81"/>
        <v>600014053</v>
      </c>
      <c r="C1755" s="73" t="s">
        <v>14835</v>
      </c>
      <c r="D1755" s="68">
        <v>1</v>
      </c>
      <c r="E1755" s="48">
        <f t="shared" si="82"/>
        <v>66596769</v>
      </c>
      <c r="F1755" s="57" t="s">
        <v>953</v>
      </c>
      <c r="G1755" s="57" t="s">
        <v>1547</v>
      </c>
      <c r="H1755" s="51">
        <v>400</v>
      </c>
      <c r="I1755" s="51" t="s">
        <v>17309</v>
      </c>
      <c r="J1755" s="69">
        <v>27.49</v>
      </c>
      <c r="K1755" s="69">
        <f t="shared" si="83"/>
        <v>10996</v>
      </c>
      <c r="L1755" s="90">
        <v>400</v>
      </c>
      <c r="M1755" s="51">
        <v>0</v>
      </c>
      <c r="N1755" s="62" t="s">
        <v>14836</v>
      </c>
      <c r="O1755" s="52" t="s">
        <v>7289</v>
      </c>
      <c r="P1755" s="52">
        <v>859</v>
      </c>
      <c r="Q1755" s="52">
        <v>2</v>
      </c>
      <c r="R1755" s="52" t="s">
        <v>1550</v>
      </c>
      <c r="S1755" s="49" t="s">
        <v>21333</v>
      </c>
      <c r="V1755" s="50" t="s">
        <v>14788</v>
      </c>
      <c r="W1755" s="50" t="s">
        <v>1550</v>
      </c>
      <c r="X1755" s="50" t="s">
        <v>14738</v>
      </c>
      <c r="Y1755" s="70" t="s">
        <v>17320</v>
      </c>
      <c r="Z1755" s="53">
        <v>66491</v>
      </c>
    </row>
    <row r="1756" spans="1:26" s="49" customFormat="1" ht="30" x14ac:dyDescent="0.25">
      <c r="A1756" s="73">
        <v>600025128</v>
      </c>
      <c r="B1756" s="73">
        <f t="shared" si="81"/>
        <v>600025128</v>
      </c>
      <c r="C1756" s="73" t="s">
        <v>10125</v>
      </c>
      <c r="D1756" s="68">
        <v>1</v>
      </c>
      <c r="E1756" s="48">
        <f t="shared" si="82"/>
        <v>70840661</v>
      </c>
      <c r="F1756" s="57" t="s">
        <v>953</v>
      </c>
      <c r="G1756" s="57" t="s">
        <v>1547</v>
      </c>
      <c r="H1756" s="51">
        <v>250</v>
      </c>
      <c r="I1756" s="51" t="s">
        <v>17309</v>
      </c>
      <c r="J1756" s="69">
        <v>27.49</v>
      </c>
      <c r="K1756" s="69">
        <f t="shared" si="83"/>
        <v>6872.5</v>
      </c>
      <c r="L1756" s="90">
        <v>250</v>
      </c>
      <c r="M1756" s="51">
        <v>0</v>
      </c>
      <c r="N1756" s="62" t="s">
        <v>1551</v>
      </c>
      <c r="O1756" s="52" t="s">
        <v>1552</v>
      </c>
      <c r="P1756" s="52">
        <v>484</v>
      </c>
      <c r="Q1756" s="52">
        <v>42</v>
      </c>
      <c r="R1756" s="52" t="s">
        <v>1550</v>
      </c>
      <c r="S1756" s="49" t="s">
        <v>21333</v>
      </c>
      <c r="V1756" s="50" t="s">
        <v>14788</v>
      </c>
      <c r="W1756" s="50" t="s">
        <v>1550</v>
      </c>
      <c r="X1756" s="50" t="s">
        <v>14738</v>
      </c>
      <c r="Y1756" s="70" t="s">
        <v>17320</v>
      </c>
      <c r="Z1756" s="53">
        <v>66491</v>
      </c>
    </row>
    <row r="1757" spans="1:26" s="49" customFormat="1" ht="30" x14ac:dyDescent="0.25">
      <c r="A1757" s="73">
        <v>600109909</v>
      </c>
      <c r="B1757" s="73">
        <f t="shared" si="81"/>
        <v>600109909</v>
      </c>
      <c r="C1757" s="73" t="s">
        <v>10140</v>
      </c>
      <c r="D1757" s="68">
        <v>1</v>
      </c>
      <c r="E1757" s="48">
        <f t="shared" si="82"/>
        <v>75007606</v>
      </c>
      <c r="F1757" s="57" t="s">
        <v>953</v>
      </c>
      <c r="G1757" s="57" t="s">
        <v>1547</v>
      </c>
      <c r="H1757" s="51">
        <v>25</v>
      </c>
      <c r="I1757" s="51" t="s">
        <v>17309</v>
      </c>
      <c r="J1757" s="69">
        <v>27.49</v>
      </c>
      <c r="K1757" s="69">
        <f t="shared" si="83"/>
        <v>687.25</v>
      </c>
      <c r="L1757" s="90">
        <v>25</v>
      </c>
      <c r="M1757" s="51">
        <v>0</v>
      </c>
      <c r="N1757" s="62" t="s">
        <v>1590</v>
      </c>
      <c r="O1757" s="52" t="s">
        <v>1591</v>
      </c>
      <c r="P1757" s="52">
        <v>167</v>
      </c>
      <c r="Q1757" s="52">
        <v>26</v>
      </c>
      <c r="R1757" s="52" t="s">
        <v>1592</v>
      </c>
      <c r="S1757" s="49" t="s">
        <v>21333</v>
      </c>
      <c r="V1757" s="50" t="s">
        <v>14834</v>
      </c>
      <c r="W1757" s="50" t="s">
        <v>1550</v>
      </c>
      <c r="X1757" s="50" t="s">
        <v>14740</v>
      </c>
      <c r="Y1757" s="70" t="s">
        <v>17320</v>
      </c>
      <c r="Z1757" s="53">
        <v>66464</v>
      </c>
    </row>
    <row r="1758" spans="1:26" s="49" customFormat="1" ht="30" x14ac:dyDescent="0.25">
      <c r="A1758" s="73">
        <v>600109941</v>
      </c>
      <c r="B1758" s="73">
        <f t="shared" si="81"/>
        <v>600109941</v>
      </c>
      <c r="C1758" s="73" t="s">
        <v>10141</v>
      </c>
      <c r="D1758" s="68">
        <v>1</v>
      </c>
      <c r="E1758" s="48">
        <f t="shared" si="82"/>
        <v>70935467</v>
      </c>
      <c r="F1758" s="57" t="s">
        <v>953</v>
      </c>
      <c r="G1758" s="57" t="s">
        <v>1547</v>
      </c>
      <c r="H1758" s="51">
        <v>25</v>
      </c>
      <c r="I1758" s="51" t="s">
        <v>17309</v>
      </c>
      <c r="J1758" s="69">
        <v>27.49</v>
      </c>
      <c r="K1758" s="69">
        <f t="shared" si="83"/>
        <v>687.25</v>
      </c>
      <c r="L1758" s="90">
        <v>25</v>
      </c>
      <c r="M1758" s="51">
        <v>0</v>
      </c>
      <c r="N1758" s="62" t="s">
        <v>1593</v>
      </c>
      <c r="O1758" s="52" t="s">
        <v>1594</v>
      </c>
      <c r="P1758" s="52">
        <v>1350</v>
      </c>
      <c r="Q1758" s="52">
        <v>19</v>
      </c>
      <c r="R1758" s="52" t="s">
        <v>1550</v>
      </c>
      <c r="S1758" s="49" t="s">
        <v>21333</v>
      </c>
      <c r="V1758" s="50" t="s">
        <v>14834</v>
      </c>
      <c r="W1758" s="50" t="s">
        <v>1550</v>
      </c>
      <c r="X1758" s="50" t="s">
        <v>14740</v>
      </c>
      <c r="Y1758" s="70" t="s">
        <v>17320</v>
      </c>
      <c r="Z1758" s="53">
        <v>66491</v>
      </c>
    </row>
    <row r="1759" spans="1:26" s="49" customFormat="1" ht="30" x14ac:dyDescent="0.25">
      <c r="A1759" s="73">
        <v>600110419</v>
      </c>
      <c r="B1759" s="73">
        <f t="shared" si="81"/>
        <v>600110419</v>
      </c>
      <c r="C1759" s="73" t="s">
        <v>10142</v>
      </c>
      <c r="D1759" s="68">
        <v>1</v>
      </c>
      <c r="E1759" s="48">
        <f t="shared" si="82"/>
        <v>70935335</v>
      </c>
      <c r="F1759" s="57" t="s">
        <v>953</v>
      </c>
      <c r="G1759" s="57" t="s">
        <v>1547</v>
      </c>
      <c r="H1759" s="51">
        <v>25</v>
      </c>
      <c r="I1759" s="51" t="s">
        <v>17309</v>
      </c>
      <c r="J1759" s="69">
        <v>27.49</v>
      </c>
      <c r="K1759" s="69">
        <f t="shared" si="83"/>
        <v>687.25</v>
      </c>
      <c r="L1759" s="90">
        <v>25</v>
      </c>
      <c r="M1759" s="51">
        <v>0</v>
      </c>
      <c r="N1759" s="62" t="s">
        <v>1596</v>
      </c>
      <c r="O1759" s="52" t="s">
        <v>1597</v>
      </c>
      <c r="P1759" s="52">
        <v>1550</v>
      </c>
      <c r="Q1759" s="52">
        <v>1</v>
      </c>
      <c r="R1759" s="52" t="s">
        <v>1550</v>
      </c>
      <c r="S1759" s="49" t="s">
        <v>21333</v>
      </c>
      <c r="V1759" s="50" t="s">
        <v>14834</v>
      </c>
      <c r="W1759" s="50" t="s">
        <v>1550</v>
      </c>
      <c r="X1759" s="50" t="s">
        <v>14740</v>
      </c>
      <c r="Y1759" s="70" t="s">
        <v>17320</v>
      </c>
      <c r="Z1759" s="53">
        <v>66491</v>
      </c>
    </row>
    <row r="1760" spans="1:26" s="49" customFormat="1" ht="30" x14ac:dyDescent="0.25">
      <c r="A1760" s="73">
        <v>600110478</v>
      </c>
      <c r="B1760" s="73">
        <f t="shared" si="81"/>
        <v>600110478</v>
      </c>
      <c r="C1760" s="73" t="s">
        <v>10143</v>
      </c>
      <c r="D1760" s="68">
        <v>1</v>
      </c>
      <c r="E1760" s="48">
        <f t="shared" si="82"/>
        <v>70981345</v>
      </c>
      <c r="F1760" s="57" t="s">
        <v>953</v>
      </c>
      <c r="G1760" s="57" t="s">
        <v>1547</v>
      </c>
      <c r="H1760" s="51">
        <v>75</v>
      </c>
      <c r="I1760" s="51" t="s">
        <v>17309</v>
      </c>
      <c r="J1760" s="69">
        <v>27.49</v>
      </c>
      <c r="K1760" s="69">
        <f t="shared" si="83"/>
        <v>2061.75</v>
      </c>
      <c r="L1760" s="90">
        <v>75</v>
      </c>
      <c r="M1760" s="51">
        <v>0</v>
      </c>
      <c r="N1760" s="62" t="s">
        <v>1598</v>
      </c>
      <c r="O1760" s="52"/>
      <c r="P1760" s="52">
        <v>146</v>
      </c>
      <c r="Q1760" s="52"/>
      <c r="R1760" s="52" t="s">
        <v>1599</v>
      </c>
      <c r="S1760" s="49" t="s">
        <v>21333</v>
      </c>
      <c r="V1760" s="50" t="s">
        <v>14834</v>
      </c>
      <c r="W1760" s="50" t="s">
        <v>1550</v>
      </c>
      <c r="X1760" s="50" t="s">
        <v>14740</v>
      </c>
      <c r="Y1760" s="70" t="s">
        <v>17320</v>
      </c>
      <c r="Z1760" s="53">
        <v>66491</v>
      </c>
    </row>
    <row r="1761" spans="1:26" s="49" customFormat="1" ht="30" x14ac:dyDescent="0.25">
      <c r="A1761" s="73">
        <v>600110486</v>
      </c>
      <c r="B1761" s="73">
        <f t="shared" si="81"/>
        <v>600110486</v>
      </c>
      <c r="C1761" s="73" t="s">
        <v>10144</v>
      </c>
      <c r="D1761" s="68">
        <v>1</v>
      </c>
      <c r="E1761" s="48">
        <f t="shared" si="82"/>
        <v>49458787</v>
      </c>
      <c r="F1761" s="57" t="s">
        <v>953</v>
      </c>
      <c r="G1761" s="57" t="s">
        <v>1547</v>
      </c>
      <c r="H1761" s="51">
        <v>750</v>
      </c>
      <c r="I1761" s="51" t="s">
        <v>17309</v>
      </c>
      <c r="J1761" s="69">
        <v>27.49</v>
      </c>
      <c r="K1761" s="69">
        <f t="shared" si="83"/>
        <v>20617.5</v>
      </c>
      <c r="L1761" s="90">
        <v>750</v>
      </c>
      <c r="M1761" s="51">
        <v>0</v>
      </c>
      <c r="N1761" s="62" t="s">
        <v>1600</v>
      </c>
      <c r="O1761" s="52" t="s">
        <v>725</v>
      </c>
      <c r="P1761" s="52">
        <v>547</v>
      </c>
      <c r="Q1761" s="52">
        <v>2</v>
      </c>
      <c r="R1761" s="52" t="s">
        <v>1592</v>
      </c>
      <c r="S1761" s="49" t="s">
        <v>21333</v>
      </c>
      <c r="V1761" s="50" t="s">
        <v>14834</v>
      </c>
      <c r="W1761" s="50" t="s">
        <v>1550</v>
      </c>
      <c r="X1761" s="50" t="s">
        <v>14740</v>
      </c>
      <c r="Y1761" s="70" t="s">
        <v>17320</v>
      </c>
      <c r="Z1761" s="53">
        <v>66464</v>
      </c>
    </row>
    <row r="1762" spans="1:26" s="49" customFormat="1" x14ac:dyDescent="0.25">
      <c r="A1762" s="73">
        <v>600110885</v>
      </c>
      <c r="B1762" s="73">
        <f t="shared" si="81"/>
        <v>600110885</v>
      </c>
      <c r="C1762" s="73" t="s">
        <v>10145</v>
      </c>
      <c r="D1762" s="68">
        <v>1</v>
      </c>
      <c r="E1762" s="48">
        <f t="shared" si="82"/>
        <v>70880859</v>
      </c>
      <c r="F1762" s="57" t="s">
        <v>953</v>
      </c>
      <c r="G1762" s="57" t="s">
        <v>1547</v>
      </c>
      <c r="H1762" s="51">
        <v>25</v>
      </c>
      <c r="I1762" s="51" t="s">
        <v>17309</v>
      </c>
      <c r="J1762" s="69">
        <v>27.49</v>
      </c>
      <c r="K1762" s="69">
        <f t="shared" si="83"/>
        <v>687.25</v>
      </c>
      <c r="L1762" s="90">
        <v>25</v>
      </c>
      <c r="M1762" s="51">
        <v>0</v>
      </c>
      <c r="N1762" s="62" t="s">
        <v>1601</v>
      </c>
      <c r="O1762" s="52"/>
      <c r="P1762" s="52">
        <v>100</v>
      </c>
      <c r="Q1762" s="52"/>
      <c r="R1762" s="52" t="s">
        <v>1602</v>
      </c>
      <c r="S1762" s="49" t="s">
        <v>21333</v>
      </c>
      <c r="V1762" s="50" t="s">
        <v>14834</v>
      </c>
      <c r="W1762" s="50" t="s">
        <v>1550</v>
      </c>
      <c r="X1762" s="50" t="s">
        <v>14740</v>
      </c>
      <c r="Y1762" s="70" t="s">
        <v>17320</v>
      </c>
      <c r="Z1762" s="53">
        <v>66464</v>
      </c>
    </row>
    <row r="1763" spans="1:26" s="49" customFormat="1" ht="30" x14ac:dyDescent="0.25">
      <c r="A1763" s="73">
        <v>600110729</v>
      </c>
      <c r="B1763" s="73">
        <f t="shared" si="81"/>
        <v>600110729</v>
      </c>
      <c r="C1763" s="73" t="s">
        <v>10146</v>
      </c>
      <c r="D1763" s="68">
        <v>1</v>
      </c>
      <c r="E1763" s="48">
        <f t="shared" si="82"/>
        <v>70852022</v>
      </c>
      <c r="F1763" s="57" t="s">
        <v>953</v>
      </c>
      <c r="G1763" s="57" t="s">
        <v>1547</v>
      </c>
      <c r="H1763" s="51">
        <v>300</v>
      </c>
      <c r="I1763" s="51" t="s">
        <v>17309</v>
      </c>
      <c r="J1763" s="69">
        <v>27.49</v>
      </c>
      <c r="K1763" s="69">
        <f t="shared" si="83"/>
        <v>8247</v>
      </c>
      <c r="L1763" s="90">
        <v>300</v>
      </c>
      <c r="M1763" s="51">
        <v>0</v>
      </c>
      <c r="N1763" s="62" t="s">
        <v>1603</v>
      </c>
      <c r="O1763" s="52" t="s">
        <v>60</v>
      </c>
      <c r="P1763" s="52">
        <v>230</v>
      </c>
      <c r="Q1763" s="52">
        <v>34</v>
      </c>
      <c r="R1763" s="52" t="s">
        <v>1550</v>
      </c>
      <c r="S1763" s="49" t="s">
        <v>21333</v>
      </c>
      <c r="V1763" s="50" t="s">
        <v>14834</v>
      </c>
      <c r="W1763" s="50" t="s">
        <v>1550</v>
      </c>
      <c r="X1763" s="50" t="s">
        <v>14740</v>
      </c>
      <c r="Y1763" s="70" t="s">
        <v>17320</v>
      </c>
      <c r="Z1763" s="53">
        <v>66491</v>
      </c>
    </row>
    <row r="1764" spans="1:26" s="49" customFormat="1" ht="30" x14ac:dyDescent="0.25">
      <c r="A1764" s="73">
        <v>600110770</v>
      </c>
      <c r="B1764" s="73">
        <f t="shared" si="81"/>
        <v>600110770</v>
      </c>
      <c r="C1764" s="73" t="s">
        <v>10147</v>
      </c>
      <c r="D1764" s="68">
        <v>1</v>
      </c>
      <c r="E1764" s="48">
        <f t="shared" si="82"/>
        <v>70918767</v>
      </c>
      <c r="F1764" s="57" t="s">
        <v>953</v>
      </c>
      <c r="G1764" s="57" t="s">
        <v>1547</v>
      </c>
      <c r="H1764" s="51">
        <v>925</v>
      </c>
      <c r="I1764" s="51" t="s">
        <v>17309</v>
      </c>
      <c r="J1764" s="69">
        <v>27.49</v>
      </c>
      <c r="K1764" s="69">
        <f t="shared" si="83"/>
        <v>25428.25</v>
      </c>
      <c r="L1764" s="90">
        <v>925</v>
      </c>
      <c r="M1764" s="51">
        <v>0</v>
      </c>
      <c r="N1764" s="62" t="s">
        <v>1604</v>
      </c>
      <c r="O1764" s="52" t="s">
        <v>1605</v>
      </c>
      <c r="P1764" s="52">
        <v>545</v>
      </c>
      <c r="Q1764" s="52">
        <v>1</v>
      </c>
      <c r="R1764" s="52" t="s">
        <v>1550</v>
      </c>
      <c r="S1764" s="49" t="s">
        <v>21333</v>
      </c>
      <c r="V1764" s="50" t="s">
        <v>14834</v>
      </c>
      <c r="W1764" s="50" t="s">
        <v>1550</v>
      </c>
      <c r="X1764" s="50" t="s">
        <v>14740</v>
      </c>
      <c r="Y1764" s="70" t="s">
        <v>17320</v>
      </c>
      <c r="Z1764" s="53">
        <v>66491</v>
      </c>
    </row>
    <row r="1765" spans="1:26" s="49" customFormat="1" ht="30" x14ac:dyDescent="0.25">
      <c r="A1765" s="73">
        <v>600110800</v>
      </c>
      <c r="B1765" s="73">
        <f t="shared" si="81"/>
        <v>600110800</v>
      </c>
      <c r="C1765" s="73" t="s">
        <v>10148</v>
      </c>
      <c r="D1765" s="68">
        <v>1</v>
      </c>
      <c r="E1765" s="48">
        <f t="shared" si="82"/>
        <v>65265530</v>
      </c>
      <c r="F1765" s="57" t="s">
        <v>953</v>
      </c>
      <c r="G1765" s="57" t="s">
        <v>1547</v>
      </c>
      <c r="H1765" s="51">
        <v>150</v>
      </c>
      <c r="I1765" s="51" t="s">
        <v>17309</v>
      </c>
      <c r="J1765" s="69">
        <v>27.49</v>
      </c>
      <c r="K1765" s="69">
        <f t="shared" si="83"/>
        <v>4123.5</v>
      </c>
      <c r="L1765" s="90">
        <v>150</v>
      </c>
      <c r="M1765" s="51">
        <v>0</v>
      </c>
      <c r="N1765" s="62" t="s">
        <v>1606</v>
      </c>
      <c r="O1765" s="52"/>
      <c r="P1765" s="52">
        <v>88</v>
      </c>
      <c r="Q1765" s="52"/>
      <c r="R1765" s="52" t="s">
        <v>1550</v>
      </c>
      <c r="S1765" s="49" t="s">
        <v>21333</v>
      </c>
      <c r="V1765" s="50" t="s">
        <v>14834</v>
      </c>
      <c r="W1765" s="50" t="s">
        <v>1550</v>
      </c>
      <c r="X1765" s="50" t="s">
        <v>14740</v>
      </c>
      <c r="Y1765" s="70" t="s">
        <v>17320</v>
      </c>
      <c r="Z1765" s="53">
        <v>66491</v>
      </c>
    </row>
    <row r="1766" spans="1:26" s="49" customFormat="1" ht="30" x14ac:dyDescent="0.25">
      <c r="A1766" s="73">
        <v>600110842</v>
      </c>
      <c r="B1766" s="73">
        <f t="shared" si="81"/>
        <v>600110842</v>
      </c>
      <c r="C1766" s="73" t="s">
        <v>10149</v>
      </c>
      <c r="D1766" s="68">
        <v>1</v>
      </c>
      <c r="E1766" s="48">
        <f t="shared" si="82"/>
        <v>75023628</v>
      </c>
      <c r="F1766" s="57" t="s">
        <v>953</v>
      </c>
      <c r="G1766" s="57" t="s">
        <v>1547</v>
      </c>
      <c r="H1766" s="51">
        <v>75</v>
      </c>
      <c r="I1766" s="51" t="s">
        <v>17309</v>
      </c>
      <c r="J1766" s="69">
        <v>27.49</v>
      </c>
      <c r="K1766" s="69">
        <f t="shared" si="83"/>
        <v>2061.75</v>
      </c>
      <c r="L1766" s="90">
        <v>75</v>
      </c>
      <c r="M1766" s="51">
        <v>0</v>
      </c>
      <c r="N1766" s="62" t="s">
        <v>1607</v>
      </c>
      <c r="O1766" s="52"/>
      <c r="P1766" s="52">
        <v>74</v>
      </c>
      <c r="Q1766" s="52"/>
      <c r="R1766" s="52" t="s">
        <v>1608</v>
      </c>
      <c r="S1766" s="49" t="s">
        <v>21333</v>
      </c>
      <c r="V1766" s="50" t="s">
        <v>14834</v>
      </c>
      <c r="W1766" s="50" t="s">
        <v>1550</v>
      </c>
      <c r="X1766" s="50" t="s">
        <v>14740</v>
      </c>
      <c r="Y1766" s="70" t="s">
        <v>17320</v>
      </c>
      <c r="Z1766" s="53">
        <v>66464</v>
      </c>
    </row>
    <row r="1767" spans="1:26" s="49" customFormat="1" ht="30" x14ac:dyDescent="0.25">
      <c r="A1767" s="73">
        <v>600110851</v>
      </c>
      <c r="B1767" s="73">
        <f t="shared" si="81"/>
        <v>600110851</v>
      </c>
      <c r="C1767" s="73" t="s">
        <v>10150</v>
      </c>
      <c r="D1767" s="68">
        <v>1</v>
      </c>
      <c r="E1767" s="48">
        <f t="shared" si="82"/>
        <v>75003805</v>
      </c>
      <c r="F1767" s="57" t="s">
        <v>953</v>
      </c>
      <c r="G1767" s="57" t="s">
        <v>1547</v>
      </c>
      <c r="H1767" s="51">
        <v>75</v>
      </c>
      <c r="I1767" s="51" t="s">
        <v>17309</v>
      </c>
      <c r="J1767" s="69">
        <v>27.49</v>
      </c>
      <c r="K1767" s="69">
        <f t="shared" si="83"/>
        <v>2061.75</v>
      </c>
      <c r="L1767" s="90">
        <v>75</v>
      </c>
      <c r="M1767" s="51">
        <v>0</v>
      </c>
      <c r="N1767" s="62" t="s">
        <v>1609</v>
      </c>
      <c r="O1767" s="52"/>
      <c r="P1767" s="52">
        <v>18</v>
      </c>
      <c r="Q1767" s="52"/>
      <c r="R1767" s="52" t="s">
        <v>219</v>
      </c>
      <c r="S1767" s="49" t="s">
        <v>21333</v>
      </c>
      <c r="V1767" s="50" t="s">
        <v>14834</v>
      </c>
      <c r="W1767" s="50" t="s">
        <v>1550</v>
      </c>
      <c r="X1767" s="50" t="s">
        <v>14740</v>
      </c>
      <c r="Y1767" s="70" t="s">
        <v>17320</v>
      </c>
      <c r="Z1767" s="53">
        <v>66491</v>
      </c>
    </row>
    <row r="1768" spans="1:26" s="49" customFormat="1" ht="30" x14ac:dyDescent="0.25">
      <c r="A1768" s="73">
        <v>600110869</v>
      </c>
      <c r="B1768" s="73">
        <f t="shared" si="81"/>
        <v>600110869</v>
      </c>
      <c r="C1768" s="73" t="s">
        <v>10151</v>
      </c>
      <c r="D1768" s="68">
        <v>1</v>
      </c>
      <c r="E1768" s="48">
        <f t="shared" si="82"/>
        <v>49458795</v>
      </c>
      <c r="F1768" s="57" t="s">
        <v>953</v>
      </c>
      <c r="G1768" s="57" t="s">
        <v>1547</v>
      </c>
      <c r="H1768" s="51">
        <v>50</v>
      </c>
      <c r="I1768" s="51" t="s">
        <v>17309</v>
      </c>
      <c r="J1768" s="69">
        <v>27.49</v>
      </c>
      <c r="K1768" s="69">
        <f t="shared" si="83"/>
        <v>1374.5</v>
      </c>
      <c r="L1768" s="90">
        <v>50</v>
      </c>
      <c r="M1768" s="51">
        <v>0</v>
      </c>
      <c r="N1768" s="62" t="s">
        <v>1610</v>
      </c>
      <c r="O1768" s="52"/>
      <c r="P1768" s="52">
        <v>131</v>
      </c>
      <c r="Q1768" s="52"/>
      <c r="R1768" s="52" t="s">
        <v>1611</v>
      </c>
      <c r="S1768" s="49" t="s">
        <v>21333</v>
      </c>
      <c r="V1768" s="50" t="s">
        <v>14834</v>
      </c>
      <c r="W1768" s="50" t="s">
        <v>1550</v>
      </c>
      <c r="X1768" s="50" t="s">
        <v>14740</v>
      </c>
      <c r="Y1768" s="70" t="s">
        <v>17320</v>
      </c>
      <c r="Z1768" s="53">
        <v>66464</v>
      </c>
    </row>
    <row r="1769" spans="1:26" s="49" customFormat="1" x14ac:dyDescent="0.25">
      <c r="A1769" s="73">
        <v>600111041</v>
      </c>
      <c r="B1769" s="73">
        <f t="shared" si="81"/>
        <v>600111041</v>
      </c>
      <c r="C1769" s="73" t="s">
        <v>10152</v>
      </c>
      <c r="D1769" s="68">
        <v>1</v>
      </c>
      <c r="E1769" s="48">
        <f t="shared" si="82"/>
        <v>70919453</v>
      </c>
      <c r="F1769" s="57" t="s">
        <v>953</v>
      </c>
      <c r="G1769" s="57" t="s">
        <v>1547</v>
      </c>
      <c r="H1769" s="51">
        <v>675</v>
      </c>
      <c r="I1769" s="51" t="s">
        <v>17309</v>
      </c>
      <c r="J1769" s="69">
        <v>27.49</v>
      </c>
      <c r="K1769" s="69">
        <f t="shared" si="83"/>
        <v>18555.75</v>
      </c>
      <c r="L1769" s="90">
        <v>675</v>
      </c>
      <c r="M1769" s="51">
        <v>0</v>
      </c>
      <c r="N1769" s="62" t="s">
        <v>1612</v>
      </c>
      <c r="O1769" s="52" t="s">
        <v>514</v>
      </c>
      <c r="P1769" s="52">
        <v>149</v>
      </c>
      <c r="Q1769" s="52">
        <v>7</v>
      </c>
      <c r="R1769" s="52" t="s">
        <v>1550</v>
      </c>
      <c r="S1769" s="49" t="s">
        <v>21333</v>
      </c>
      <c r="V1769" s="50" t="s">
        <v>14834</v>
      </c>
      <c r="W1769" s="50" t="s">
        <v>1550</v>
      </c>
      <c r="X1769" s="50" t="s">
        <v>14740</v>
      </c>
      <c r="Y1769" s="70" t="s">
        <v>17320</v>
      </c>
      <c r="Z1769" s="53">
        <v>66491</v>
      </c>
    </row>
    <row r="1770" spans="1:26" s="49" customFormat="1" x14ac:dyDescent="0.25">
      <c r="A1770" s="73">
        <v>600111105</v>
      </c>
      <c r="B1770" s="73">
        <f t="shared" si="81"/>
        <v>600111105</v>
      </c>
      <c r="C1770" s="73" t="s">
        <v>10153</v>
      </c>
      <c r="D1770" s="68">
        <v>1</v>
      </c>
      <c r="E1770" s="48">
        <f t="shared" si="82"/>
        <v>49459619</v>
      </c>
      <c r="F1770" s="57" t="s">
        <v>953</v>
      </c>
      <c r="G1770" s="57" t="s">
        <v>1547</v>
      </c>
      <c r="H1770" s="51">
        <v>825</v>
      </c>
      <c r="I1770" s="51" t="s">
        <v>17309</v>
      </c>
      <c r="J1770" s="69">
        <v>27.49</v>
      </c>
      <c r="K1770" s="69">
        <f t="shared" si="83"/>
        <v>22679.25</v>
      </c>
      <c r="L1770" s="90">
        <v>825</v>
      </c>
      <c r="M1770" s="51">
        <v>0</v>
      </c>
      <c r="N1770" s="62" t="s">
        <v>1613</v>
      </c>
      <c r="O1770" s="52" t="s">
        <v>215</v>
      </c>
      <c r="P1770" s="52">
        <v>850</v>
      </c>
      <c r="Q1770" s="52">
        <v>43</v>
      </c>
      <c r="R1770" s="52" t="s">
        <v>1614</v>
      </c>
      <c r="S1770" s="49" t="s">
        <v>21333</v>
      </c>
      <c r="V1770" s="50" t="s">
        <v>14834</v>
      </c>
      <c r="W1770" s="50" t="s">
        <v>1550</v>
      </c>
      <c r="X1770" s="50" t="s">
        <v>14740</v>
      </c>
      <c r="Y1770" s="70" t="s">
        <v>17320</v>
      </c>
      <c r="Z1770" s="53">
        <v>66412</v>
      </c>
    </row>
    <row r="1771" spans="1:26" s="49" customFormat="1" ht="30" x14ac:dyDescent="0.25">
      <c r="A1771" s="73">
        <v>600111318</v>
      </c>
      <c r="B1771" s="73">
        <f t="shared" si="81"/>
        <v>600111318</v>
      </c>
      <c r="C1771" s="73" t="s">
        <v>10154</v>
      </c>
      <c r="D1771" s="68">
        <v>1</v>
      </c>
      <c r="E1771" s="48">
        <f t="shared" si="82"/>
        <v>70999503</v>
      </c>
      <c r="F1771" s="57" t="s">
        <v>953</v>
      </c>
      <c r="G1771" s="57" t="s">
        <v>1547</v>
      </c>
      <c r="H1771" s="51">
        <v>425</v>
      </c>
      <c r="I1771" s="51" t="s">
        <v>17309</v>
      </c>
      <c r="J1771" s="69">
        <v>27.49</v>
      </c>
      <c r="K1771" s="69">
        <f t="shared" si="83"/>
        <v>11683.25</v>
      </c>
      <c r="L1771" s="90">
        <v>425</v>
      </c>
      <c r="M1771" s="51">
        <v>0</v>
      </c>
      <c r="N1771" s="62" t="s">
        <v>1615</v>
      </c>
      <c r="O1771" s="52" t="s">
        <v>215</v>
      </c>
      <c r="P1771" s="52">
        <v>71</v>
      </c>
      <c r="Q1771" s="52"/>
      <c r="R1771" s="52" t="s">
        <v>1616</v>
      </c>
      <c r="S1771" s="49" t="s">
        <v>21333</v>
      </c>
      <c r="V1771" s="50" t="s">
        <v>14834</v>
      </c>
      <c r="W1771" s="50" t="s">
        <v>1550</v>
      </c>
      <c r="X1771" s="50" t="s">
        <v>14740</v>
      </c>
      <c r="Y1771" s="70" t="s">
        <v>17320</v>
      </c>
      <c r="Z1771" s="53">
        <v>66491</v>
      </c>
    </row>
    <row r="1772" spans="1:26" s="49" customFormat="1" ht="30" x14ac:dyDescent="0.25">
      <c r="A1772" s="73">
        <v>671000039</v>
      </c>
      <c r="B1772" s="73">
        <f t="shared" si="81"/>
        <v>671000039</v>
      </c>
      <c r="C1772" s="73" t="s">
        <v>17699</v>
      </c>
      <c r="D1772" s="68">
        <v>1</v>
      </c>
      <c r="E1772" s="48">
        <f t="shared" si="82"/>
        <v>70918775</v>
      </c>
      <c r="F1772" s="57" t="s">
        <v>953</v>
      </c>
      <c r="G1772" s="57" t="s">
        <v>1547</v>
      </c>
      <c r="H1772" s="51">
        <v>25</v>
      </c>
      <c r="I1772" s="51" t="s">
        <v>17309</v>
      </c>
      <c r="J1772" s="69">
        <v>27.49</v>
      </c>
      <c r="K1772" s="69">
        <f t="shared" si="83"/>
        <v>687.25</v>
      </c>
      <c r="L1772" s="90">
        <v>25</v>
      </c>
      <c r="M1772" s="51">
        <v>0</v>
      </c>
      <c r="N1772" s="62" t="s">
        <v>17700</v>
      </c>
      <c r="O1772" s="52" t="s">
        <v>1605</v>
      </c>
      <c r="P1772" s="52">
        <v>545</v>
      </c>
      <c r="Q1772" s="52">
        <v>1</v>
      </c>
      <c r="R1772" s="52" t="s">
        <v>1550</v>
      </c>
      <c r="S1772" s="49" t="s">
        <v>21333</v>
      </c>
      <c r="V1772" s="50" t="s">
        <v>14834</v>
      </c>
      <c r="W1772" s="50" t="s">
        <v>1550</v>
      </c>
      <c r="X1772" s="50" t="s">
        <v>14740</v>
      </c>
      <c r="Y1772" s="70" t="s">
        <v>17320</v>
      </c>
      <c r="Z1772" s="53">
        <v>66491</v>
      </c>
    </row>
    <row r="1773" spans="1:26" s="49" customFormat="1" ht="30" x14ac:dyDescent="0.25">
      <c r="A1773" s="73">
        <v>671000055</v>
      </c>
      <c r="B1773" s="73">
        <f t="shared" si="81"/>
        <v>671000055</v>
      </c>
      <c r="C1773" s="73" t="s">
        <v>10155</v>
      </c>
      <c r="D1773" s="68">
        <v>1</v>
      </c>
      <c r="E1773" s="48">
        <f t="shared" si="82"/>
        <v>70915202</v>
      </c>
      <c r="F1773" s="57" t="s">
        <v>953</v>
      </c>
      <c r="G1773" s="57" t="s">
        <v>1547</v>
      </c>
      <c r="H1773" s="51">
        <v>25</v>
      </c>
      <c r="I1773" s="51" t="s">
        <v>17309</v>
      </c>
      <c r="J1773" s="69">
        <v>27.49</v>
      </c>
      <c r="K1773" s="69">
        <f t="shared" si="83"/>
        <v>687.25</v>
      </c>
      <c r="L1773" s="90">
        <v>25</v>
      </c>
      <c r="M1773" s="51">
        <v>0</v>
      </c>
      <c r="N1773" s="62" t="s">
        <v>1617</v>
      </c>
      <c r="O1773" s="52" t="s">
        <v>978</v>
      </c>
      <c r="P1773" s="52">
        <v>52</v>
      </c>
      <c r="Q1773" s="52">
        <v>3</v>
      </c>
      <c r="R1773" s="52" t="s">
        <v>1614</v>
      </c>
      <c r="S1773" s="49" t="s">
        <v>21333</v>
      </c>
      <c r="V1773" s="50" t="s">
        <v>14834</v>
      </c>
      <c r="W1773" s="50" t="s">
        <v>1550</v>
      </c>
      <c r="X1773" s="50" t="s">
        <v>14740</v>
      </c>
      <c r="Y1773" s="70" t="s">
        <v>17320</v>
      </c>
      <c r="Z1773" s="53">
        <v>66412</v>
      </c>
    </row>
    <row r="1774" spans="1:26" s="49" customFormat="1" ht="30" x14ac:dyDescent="0.25">
      <c r="A1774" s="73">
        <v>691000191</v>
      </c>
      <c r="B1774" s="73">
        <f t="shared" si="81"/>
        <v>691000191</v>
      </c>
      <c r="C1774" s="73" t="s">
        <v>10156</v>
      </c>
      <c r="D1774" s="68">
        <v>1</v>
      </c>
      <c r="E1774" s="48">
        <f t="shared" si="82"/>
        <v>75146959</v>
      </c>
      <c r="F1774" s="57" t="s">
        <v>953</v>
      </c>
      <c r="G1774" s="57" t="s">
        <v>1547</v>
      </c>
      <c r="H1774" s="51">
        <v>50</v>
      </c>
      <c r="I1774" s="51" t="s">
        <v>17309</v>
      </c>
      <c r="J1774" s="69">
        <v>27.49</v>
      </c>
      <c r="K1774" s="69">
        <f t="shared" si="83"/>
        <v>1374.5</v>
      </c>
      <c r="L1774" s="90">
        <v>50</v>
      </c>
      <c r="M1774" s="51">
        <v>0</v>
      </c>
      <c r="N1774" s="62" t="s">
        <v>1618</v>
      </c>
      <c r="O1774" s="52" t="s">
        <v>516</v>
      </c>
      <c r="P1774" s="52">
        <v>965</v>
      </c>
      <c r="Q1774" s="52">
        <v>12</v>
      </c>
      <c r="R1774" s="52" t="s">
        <v>1614</v>
      </c>
      <c r="S1774" s="49" t="s">
        <v>21333</v>
      </c>
      <c r="V1774" s="50" t="s">
        <v>14834</v>
      </c>
      <c r="W1774" s="50" t="s">
        <v>1550</v>
      </c>
      <c r="X1774" s="50" t="s">
        <v>14740</v>
      </c>
      <c r="Y1774" s="70" t="s">
        <v>17320</v>
      </c>
      <c r="Z1774" s="53">
        <v>66412</v>
      </c>
    </row>
    <row r="1775" spans="1:26" s="49" customFormat="1" x14ac:dyDescent="0.25">
      <c r="A1775" s="73">
        <v>600014029</v>
      </c>
      <c r="B1775" s="73">
        <f t="shared" si="81"/>
        <v>600014029</v>
      </c>
      <c r="C1775" s="73" t="s">
        <v>10126</v>
      </c>
      <c r="D1775" s="68">
        <v>1</v>
      </c>
      <c r="E1775" s="48">
        <f t="shared" si="82"/>
        <v>47917865</v>
      </c>
      <c r="F1775" s="57" t="s">
        <v>953</v>
      </c>
      <c r="G1775" s="57" t="s">
        <v>1547</v>
      </c>
      <c r="H1775" s="51">
        <v>450</v>
      </c>
      <c r="I1775" s="51" t="s">
        <v>17309</v>
      </c>
      <c r="J1775" s="69">
        <v>27.49</v>
      </c>
      <c r="K1775" s="69">
        <f t="shared" si="83"/>
        <v>12370.5</v>
      </c>
      <c r="L1775" s="90">
        <v>450</v>
      </c>
      <c r="M1775" s="51">
        <v>0</v>
      </c>
      <c r="N1775" s="62" t="s">
        <v>1554</v>
      </c>
      <c r="O1775" s="52" t="s">
        <v>1555</v>
      </c>
      <c r="P1775" s="52">
        <v>48</v>
      </c>
      <c r="Q1775" s="52">
        <v>2</v>
      </c>
      <c r="R1775" s="52" t="s">
        <v>1553</v>
      </c>
      <c r="S1775" s="49" t="s">
        <v>21334</v>
      </c>
      <c r="V1775" s="50" t="s">
        <v>14788</v>
      </c>
      <c r="W1775" s="50" t="s">
        <v>1553</v>
      </c>
      <c r="X1775" s="50" t="s">
        <v>14742</v>
      </c>
      <c r="Y1775" s="70" t="s">
        <v>17320</v>
      </c>
      <c r="Z1775" s="53">
        <v>66434</v>
      </c>
    </row>
    <row r="1776" spans="1:26" s="49" customFormat="1" ht="30" x14ac:dyDescent="0.25">
      <c r="A1776" s="73">
        <v>600109861</v>
      </c>
      <c r="B1776" s="73">
        <f t="shared" si="81"/>
        <v>600109861</v>
      </c>
      <c r="C1776" s="73" t="s">
        <v>10157</v>
      </c>
      <c r="D1776" s="68">
        <v>1</v>
      </c>
      <c r="E1776" s="48">
        <f t="shared" si="82"/>
        <v>75023237</v>
      </c>
      <c r="F1776" s="57" t="s">
        <v>953</v>
      </c>
      <c r="G1776" s="57" t="s">
        <v>1547</v>
      </c>
      <c r="H1776" s="51">
        <v>50</v>
      </c>
      <c r="I1776" s="51" t="s">
        <v>17309</v>
      </c>
      <c r="J1776" s="69">
        <v>27.49</v>
      </c>
      <c r="K1776" s="69">
        <f t="shared" si="83"/>
        <v>1374.5</v>
      </c>
      <c r="L1776" s="90">
        <v>50</v>
      </c>
      <c r="M1776" s="51">
        <v>0</v>
      </c>
      <c r="N1776" s="62" t="s">
        <v>1619</v>
      </c>
      <c r="O1776" s="52"/>
      <c r="P1776" s="52">
        <v>431</v>
      </c>
      <c r="Q1776" s="52"/>
      <c r="R1776" s="52" t="s">
        <v>1620</v>
      </c>
      <c r="S1776" s="49" t="s">
        <v>21333</v>
      </c>
      <c r="V1776" s="50" t="s">
        <v>14837</v>
      </c>
      <c r="W1776" s="50" t="s">
        <v>1553</v>
      </c>
      <c r="X1776" s="50" t="s">
        <v>14740</v>
      </c>
      <c r="Y1776" s="70" t="s">
        <v>17320</v>
      </c>
      <c r="Z1776" s="53">
        <v>66423</v>
      </c>
    </row>
    <row r="1777" spans="1:26" s="49" customFormat="1" ht="30" x14ac:dyDescent="0.25">
      <c r="A1777" s="73">
        <v>600109283</v>
      </c>
      <c r="B1777" s="73">
        <f t="shared" si="81"/>
        <v>600109283</v>
      </c>
      <c r="C1777" s="73" t="s">
        <v>10158</v>
      </c>
      <c r="D1777" s="68">
        <v>1</v>
      </c>
      <c r="E1777" s="48">
        <f t="shared" si="82"/>
        <v>70988293</v>
      </c>
      <c r="F1777" s="57" t="s">
        <v>953</v>
      </c>
      <c r="G1777" s="57" t="s">
        <v>1547</v>
      </c>
      <c r="H1777" s="51">
        <v>100</v>
      </c>
      <c r="I1777" s="51" t="s">
        <v>17309</v>
      </c>
      <c r="J1777" s="69">
        <v>27.49</v>
      </c>
      <c r="K1777" s="69">
        <f t="shared" si="83"/>
        <v>2749</v>
      </c>
      <c r="L1777" s="90">
        <v>100</v>
      </c>
      <c r="M1777" s="51">
        <v>0</v>
      </c>
      <c r="N1777" s="62" t="s">
        <v>1621</v>
      </c>
      <c r="O1777" s="52" t="s">
        <v>856</v>
      </c>
      <c r="P1777" s="52">
        <v>887</v>
      </c>
      <c r="Q1777" s="52">
        <v>5</v>
      </c>
      <c r="R1777" s="52" t="s">
        <v>1553</v>
      </c>
      <c r="S1777" s="49" t="s">
        <v>21333</v>
      </c>
      <c r="V1777" s="50" t="s">
        <v>14837</v>
      </c>
      <c r="W1777" s="50" t="s">
        <v>1553</v>
      </c>
      <c r="X1777" s="50" t="s">
        <v>14740</v>
      </c>
      <c r="Y1777" s="70" t="s">
        <v>17320</v>
      </c>
      <c r="Z1777" s="53">
        <v>66434</v>
      </c>
    </row>
    <row r="1778" spans="1:26" s="49" customFormat="1" ht="30" x14ac:dyDescent="0.25">
      <c r="A1778" s="73">
        <v>600109879</v>
      </c>
      <c r="B1778" s="73">
        <f t="shared" si="81"/>
        <v>600109879</v>
      </c>
      <c r="C1778" s="73" t="s">
        <v>10159</v>
      </c>
      <c r="D1778" s="68">
        <v>1</v>
      </c>
      <c r="E1778" s="48">
        <f t="shared" si="82"/>
        <v>75002981</v>
      </c>
      <c r="F1778" s="57" t="s">
        <v>953</v>
      </c>
      <c r="G1778" s="57" t="s">
        <v>1547</v>
      </c>
      <c r="H1778" s="51">
        <v>75</v>
      </c>
      <c r="I1778" s="51" t="s">
        <v>17309</v>
      </c>
      <c r="J1778" s="69">
        <v>27.49</v>
      </c>
      <c r="K1778" s="69">
        <f t="shared" si="83"/>
        <v>2061.75</v>
      </c>
      <c r="L1778" s="90">
        <v>75</v>
      </c>
      <c r="M1778" s="51">
        <v>0</v>
      </c>
      <c r="N1778" s="62" t="s">
        <v>1623</v>
      </c>
      <c r="O1778" s="52"/>
      <c r="P1778" s="52">
        <v>19</v>
      </c>
      <c r="Q1778" s="52"/>
      <c r="R1778" s="52" t="s">
        <v>1624</v>
      </c>
      <c r="S1778" s="49" t="s">
        <v>21333</v>
      </c>
      <c r="V1778" s="50" t="s">
        <v>14837</v>
      </c>
      <c r="W1778" s="50" t="s">
        <v>1553</v>
      </c>
      <c r="X1778" s="50" t="s">
        <v>14740</v>
      </c>
      <c r="Y1778" s="70" t="s">
        <v>17320</v>
      </c>
      <c r="Z1778" s="53">
        <v>66471</v>
      </c>
    </row>
    <row r="1779" spans="1:26" s="49" customFormat="1" ht="30" x14ac:dyDescent="0.25">
      <c r="A1779" s="73">
        <v>600110222</v>
      </c>
      <c r="B1779" s="73">
        <f t="shared" si="81"/>
        <v>600110222</v>
      </c>
      <c r="C1779" s="73" t="s">
        <v>10160</v>
      </c>
      <c r="D1779" s="68">
        <v>1</v>
      </c>
      <c r="E1779" s="48">
        <f t="shared" si="82"/>
        <v>70994633</v>
      </c>
      <c r="F1779" s="57" t="s">
        <v>953</v>
      </c>
      <c r="G1779" s="57" t="s">
        <v>1547</v>
      </c>
      <c r="H1779" s="51">
        <v>25</v>
      </c>
      <c r="I1779" s="51" t="s">
        <v>17309</v>
      </c>
      <c r="J1779" s="69">
        <v>27.49</v>
      </c>
      <c r="K1779" s="69">
        <f t="shared" si="83"/>
        <v>687.25</v>
      </c>
      <c r="L1779" s="90">
        <v>25</v>
      </c>
      <c r="M1779" s="51">
        <v>0</v>
      </c>
      <c r="N1779" s="62" t="s">
        <v>1625</v>
      </c>
      <c r="O1779" s="52" t="s">
        <v>1626</v>
      </c>
      <c r="P1779" s="52">
        <v>333</v>
      </c>
      <c r="Q1779" s="52"/>
      <c r="R1779" s="52" t="s">
        <v>1627</v>
      </c>
      <c r="S1779" s="49" t="s">
        <v>21333</v>
      </c>
      <c r="V1779" s="50" t="s">
        <v>14837</v>
      </c>
      <c r="W1779" s="50" t="s">
        <v>1553</v>
      </c>
      <c r="X1779" s="50" t="s">
        <v>14740</v>
      </c>
      <c r="Y1779" s="70" t="s">
        <v>17320</v>
      </c>
      <c r="Z1779" s="53">
        <v>66471</v>
      </c>
    </row>
    <row r="1780" spans="1:26" s="49" customFormat="1" ht="30" x14ac:dyDescent="0.25">
      <c r="A1780" s="73">
        <v>600110494</v>
      </c>
      <c r="B1780" s="73">
        <f t="shared" si="81"/>
        <v>600110494</v>
      </c>
      <c r="C1780" s="73" t="s">
        <v>10161</v>
      </c>
      <c r="D1780" s="68">
        <v>1</v>
      </c>
      <c r="E1780" s="48">
        <f t="shared" si="82"/>
        <v>49457888</v>
      </c>
      <c r="F1780" s="57" t="s">
        <v>953</v>
      </c>
      <c r="G1780" s="57" t="s">
        <v>1547</v>
      </c>
      <c r="H1780" s="51">
        <v>975</v>
      </c>
      <c r="I1780" s="51" t="s">
        <v>17309</v>
      </c>
      <c r="J1780" s="69">
        <v>27.49</v>
      </c>
      <c r="K1780" s="69">
        <f t="shared" si="83"/>
        <v>26802.75</v>
      </c>
      <c r="L1780" s="90">
        <v>975</v>
      </c>
      <c r="M1780" s="51">
        <v>0</v>
      </c>
      <c r="N1780" s="62" t="s">
        <v>1628</v>
      </c>
      <c r="O1780" s="52" t="s">
        <v>519</v>
      </c>
      <c r="P1780" s="52">
        <v>1255</v>
      </c>
      <c r="Q1780" s="52">
        <v>56</v>
      </c>
      <c r="R1780" s="52" t="s">
        <v>1553</v>
      </c>
      <c r="S1780" s="49" t="s">
        <v>21333</v>
      </c>
      <c r="V1780" s="50" t="s">
        <v>14837</v>
      </c>
      <c r="W1780" s="50" t="s">
        <v>1553</v>
      </c>
      <c r="X1780" s="50" t="s">
        <v>14740</v>
      </c>
      <c r="Y1780" s="70" t="s">
        <v>17320</v>
      </c>
      <c r="Z1780" s="53">
        <v>66434</v>
      </c>
    </row>
    <row r="1781" spans="1:26" s="49" customFormat="1" ht="30" x14ac:dyDescent="0.25">
      <c r="A1781" s="73">
        <v>600110591</v>
      </c>
      <c r="B1781" s="73">
        <f t="shared" si="81"/>
        <v>600110591</v>
      </c>
      <c r="C1781" s="73" t="s">
        <v>10162</v>
      </c>
      <c r="D1781" s="68">
        <v>1</v>
      </c>
      <c r="E1781" s="48">
        <f t="shared" si="82"/>
        <v>70875481</v>
      </c>
      <c r="F1781" s="57" t="s">
        <v>953</v>
      </c>
      <c r="G1781" s="57" t="s">
        <v>1547</v>
      </c>
      <c r="H1781" s="51">
        <v>150</v>
      </c>
      <c r="I1781" s="51" t="s">
        <v>17309</v>
      </c>
      <c r="J1781" s="69">
        <v>27.49</v>
      </c>
      <c r="K1781" s="69">
        <f t="shared" si="83"/>
        <v>4123.5</v>
      </c>
      <c r="L1781" s="90">
        <v>150</v>
      </c>
      <c r="M1781" s="51">
        <v>0</v>
      </c>
      <c r="N1781" s="62" t="s">
        <v>1629</v>
      </c>
      <c r="O1781" s="52" t="s">
        <v>1630</v>
      </c>
      <c r="P1781" s="52">
        <v>99</v>
      </c>
      <c r="Q1781" s="52"/>
      <c r="R1781" s="52" t="s">
        <v>1631</v>
      </c>
      <c r="S1781" s="49" t="s">
        <v>21333</v>
      </c>
      <c r="V1781" s="50" t="s">
        <v>14837</v>
      </c>
      <c r="W1781" s="50" t="s">
        <v>1553</v>
      </c>
      <c r="X1781" s="50" t="s">
        <v>14740</v>
      </c>
      <c r="Y1781" s="70" t="s">
        <v>17320</v>
      </c>
      <c r="Z1781" s="53">
        <v>66434</v>
      </c>
    </row>
    <row r="1782" spans="1:26" s="49" customFormat="1" ht="30" x14ac:dyDescent="0.25">
      <c r="A1782" s="73">
        <v>600110664</v>
      </c>
      <c r="B1782" s="73">
        <f t="shared" si="81"/>
        <v>600110664</v>
      </c>
      <c r="C1782" s="73" t="s">
        <v>10163</v>
      </c>
      <c r="D1782" s="68">
        <v>1</v>
      </c>
      <c r="E1782" s="48">
        <f t="shared" si="82"/>
        <v>75003759</v>
      </c>
      <c r="F1782" s="57" t="s">
        <v>953</v>
      </c>
      <c r="G1782" s="57" t="s">
        <v>1547</v>
      </c>
      <c r="H1782" s="51">
        <v>175</v>
      </c>
      <c r="I1782" s="51" t="s">
        <v>17309</v>
      </c>
      <c r="J1782" s="69">
        <v>27.49</v>
      </c>
      <c r="K1782" s="69">
        <f t="shared" si="83"/>
        <v>4810.75</v>
      </c>
      <c r="L1782" s="90">
        <v>175</v>
      </c>
      <c r="M1782" s="51">
        <v>0</v>
      </c>
      <c r="N1782" s="62" t="s">
        <v>1632</v>
      </c>
      <c r="O1782" s="52" t="s">
        <v>1633</v>
      </c>
      <c r="P1782" s="52">
        <v>54</v>
      </c>
      <c r="Q1782" s="52"/>
      <c r="R1782" s="52" t="s">
        <v>1634</v>
      </c>
      <c r="S1782" s="49" t="s">
        <v>21333</v>
      </c>
      <c r="V1782" s="50" t="s">
        <v>14837</v>
      </c>
      <c r="W1782" s="50" t="s">
        <v>1553</v>
      </c>
      <c r="X1782" s="50" t="s">
        <v>14740</v>
      </c>
      <c r="Y1782" s="70" t="s">
        <v>17320</v>
      </c>
      <c r="Z1782" s="53">
        <v>66434</v>
      </c>
    </row>
    <row r="1783" spans="1:26" s="49" customFormat="1" ht="30" x14ac:dyDescent="0.25">
      <c r="A1783" s="73">
        <v>600110702</v>
      </c>
      <c r="B1783" s="73">
        <f t="shared" si="81"/>
        <v>600110702</v>
      </c>
      <c r="C1783" s="73" t="s">
        <v>10164</v>
      </c>
      <c r="D1783" s="68">
        <v>1</v>
      </c>
      <c r="E1783" s="48">
        <f t="shared" si="82"/>
        <v>75023211</v>
      </c>
      <c r="F1783" s="57" t="s">
        <v>953</v>
      </c>
      <c r="G1783" s="57" t="s">
        <v>1547</v>
      </c>
      <c r="H1783" s="51">
        <v>250</v>
      </c>
      <c r="I1783" s="51" t="s">
        <v>17309</v>
      </c>
      <c r="J1783" s="69">
        <v>27.49</v>
      </c>
      <c r="K1783" s="69">
        <f t="shared" si="83"/>
        <v>6872.5</v>
      </c>
      <c r="L1783" s="90">
        <v>250</v>
      </c>
      <c r="M1783" s="51">
        <v>0</v>
      </c>
      <c r="N1783" s="62" t="s">
        <v>1635</v>
      </c>
      <c r="O1783" s="52"/>
      <c r="P1783" s="52">
        <v>118</v>
      </c>
      <c r="Q1783" s="52"/>
      <c r="R1783" s="52" t="s">
        <v>1620</v>
      </c>
      <c r="S1783" s="49" t="s">
        <v>21333</v>
      </c>
      <c r="V1783" s="50" t="s">
        <v>14837</v>
      </c>
      <c r="W1783" s="50" t="s">
        <v>1553</v>
      </c>
      <c r="X1783" s="50" t="s">
        <v>14740</v>
      </c>
      <c r="Y1783" s="70" t="s">
        <v>17320</v>
      </c>
      <c r="Z1783" s="53">
        <v>66423</v>
      </c>
    </row>
    <row r="1784" spans="1:26" s="49" customFormat="1" ht="30" x14ac:dyDescent="0.25">
      <c r="A1784" s="73">
        <v>600110737</v>
      </c>
      <c r="B1784" s="73">
        <f t="shared" si="81"/>
        <v>600110737</v>
      </c>
      <c r="C1784" s="73" t="s">
        <v>10165</v>
      </c>
      <c r="D1784" s="68">
        <v>1</v>
      </c>
      <c r="E1784" s="48">
        <f t="shared" si="82"/>
        <v>75021871</v>
      </c>
      <c r="F1784" s="57" t="s">
        <v>953</v>
      </c>
      <c r="G1784" s="57" t="s">
        <v>1547</v>
      </c>
      <c r="H1784" s="51">
        <v>275</v>
      </c>
      <c r="I1784" s="51" t="s">
        <v>17309</v>
      </c>
      <c r="J1784" s="69">
        <v>27.49</v>
      </c>
      <c r="K1784" s="69">
        <f t="shared" si="83"/>
        <v>7559.75</v>
      </c>
      <c r="L1784" s="90">
        <v>275</v>
      </c>
      <c r="M1784" s="51">
        <v>0</v>
      </c>
      <c r="N1784" s="62" t="s">
        <v>1636</v>
      </c>
      <c r="O1784" s="52" t="s">
        <v>215</v>
      </c>
      <c r="P1784" s="52">
        <v>102</v>
      </c>
      <c r="Q1784" s="52">
        <v>32</v>
      </c>
      <c r="R1784" s="52" t="s">
        <v>1637</v>
      </c>
      <c r="S1784" s="49" t="s">
        <v>21333</v>
      </c>
      <c r="V1784" s="50" t="s">
        <v>14837</v>
      </c>
      <c r="W1784" s="50" t="s">
        <v>1553</v>
      </c>
      <c r="X1784" s="50" t="s">
        <v>14740</v>
      </c>
      <c r="Y1784" s="70" t="s">
        <v>17320</v>
      </c>
      <c r="Z1784" s="53">
        <v>66431</v>
      </c>
    </row>
    <row r="1785" spans="1:26" s="49" customFormat="1" ht="30" x14ac:dyDescent="0.25">
      <c r="A1785" s="73">
        <v>600111059</v>
      </c>
      <c r="B1785" s="73">
        <f t="shared" si="81"/>
        <v>600111059</v>
      </c>
      <c r="C1785" s="73" t="s">
        <v>10166</v>
      </c>
      <c r="D1785" s="68">
        <v>1</v>
      </c>
      <c r="E1785" s="48">
        <f t="shared" si="82"/>
        <v>70988285</v>
      </c>
      <c r="F1785" s="57" t="s">
        <v>953</v>
      </c>
      <c r="G1785" s="57" t="s">
        <v>1547</v>
      </c>
      <c r="H1785" s="51">
        <v>1150</v>
      </c>
      <c r="I1785" s="51" t="s">
        <v>17309</v>
      </c>
      <c r="J1785" s="69">
        <v>27.49</v>
      </c>
      <c r="K1785" s="69">
        <f t="shared" si="83"/>
        <v>31613.5</v>
      </c>
      <c r="L1785" s="90">
        <v>1150</v>
      </c>
      <c r="M1785" s="51">
        <v>0</v>
      </c>
      <c r="N1785" s="62" t="s">
        <v>1638</v>
      </c>
      <c r="O1785" s="52" t="s">
        <v>1639</v>
      </c>
      <c r="P1785" s="52">
        <v>813</v>
      </c>
      <c r="Q1785" s="52">
        <v>5</v>
      </c>
      <c r="R1785" s="52" t="s">
        <v>1553</v>
      </c>
      <c r="S1785" s="49" t="s">
        <v>21333</v>
      </c>
      <c r="V1785" s="50" t="s">
        <v>14837</v>
      </c>
      <c r="W1785" s="50" t="s">
        <v>1553</v>
      </c>
      <c r="X1785" s="50" t="s">
        <v>14740</v>
      </c>
      <c r="Y1785" s="70" t="s">
        <v>17320</v>
      </c>
      <c r="Z1785" s="53">
        <v>66434</v>
      </c>
    </row>
    <row r="1786" spans="1:26" s="49" customFormat="1" ht="30" x14ac:dyDescent="0.25">
      <c r="A1786" s="73">
        <v>600111164</v>
      </c>
      <c r="B1786" s="73">
        <f t="shared" si="81"/>
        <v>600111164</v>
      </c>
      <c r="C1786" s="73" t="s">
        <v>10167</v>
      </c>
      <c r="D1786" s="68">
        <v>1</v>
      </c>
      <c r="E1786" s="48">
        <f t="shared" si="82"/>
        <v>70982970</v>
      </c>
      <c r="F1786" s="57" t="s">
        <v>953</v>
      </c>
      <c r="G1786" s="57" t="s">
        <v>1547</v>
      </c>
      <c r="H1786" s="51">
        <v>0</v>
      </c>
      <c r="I1786" s="51" t="s">
        <v>17320</v>
      </c>
      <c r="J1786" s="69">
        <v>27.49</v>
      </c>
      <c r="K1786" s="69">
        <f t="shared" si="83"/>
        <v>0</v>
      </c>
      <c r="L1786" s="90">
        <v>0</v>
      </c>
      <c r="M1786" s="51"/>
      <c r="N1786" s="62" t="s">
        <v>1640</v>
      </c>
      <c r="O1786" s="52" t="s">
        <v>1641</v>
      </c>
      <c r="P1786" s="52">
        <v>51</v>
      </c>
      <c r="Q1786" s="52"/>
      <c r="R1786" s="52" t="s">
        <v>1627</v>
      </c>
      <c r="S1786" s="49" t="s">
        <v>21333</v>
      </c>
      <c r="V1786" s="50" t="s">
        <v>14837</v>
      </c>
      <c r="W1786" s="50" t="s">
        <v>1553</v>
      </c>
      <c r="X1786" s="50" t="s">
        <v>14740</v>
      </c>
      <c r="Y1786" s="70">
        <v>44326</v>
      </c>
      <c r="Z1786" s="53">
        <v>66471</v>
      </c>
    </row>
    <row r="1787" spans="1:26" s="49" customFormat="1" x14ac:dyDescent="0.25">
      <c r="A1787" s="73">
        <v>691013101</v>
      </c>
      <c r="B1787" s="73">
        <f t="shared" si="81"/>
        <v>691013101</v>
      </c>
      <c r="C1787" s="73" t="s">
        <v>10127</v>
      </c>
      <c r="D1787" s="68">
        <v>1</v>
      </c>
      <c r="E1787" s="48">
        <f t="shared" si="82"/>
        <v>7488866</v>
      </c>
      <c r="F1787" s="57" t="s">
        <v>953</v>
      </c>
      <c r="G1787" s="57" t="s">
        <v>1547</v>
      </c>
      <c r="H1787" s="51">
        <v>50</v>
      </c>
      <c r="I1787" s="51" t="s">
        <v>17309</v>
      </c>
      <c r="J1787" s="69">
        <v>27.49</v>
      </c>
      <c r="K1787" s="69">
        <f t="shared" si="83"/>
        <v>1374.5</v>
      </c>
      <c r="L1787" s="90">
        <v>50</v>
      </c>
      <c r="M1787" s="51">
        <v>0</v>
      </c>
      <c r="N1787" s="62" t="s">
        <v>1556</v>
      </c>
      <c r="O1787" s="52" t="s">
        <v>1557</v>
      </c>
      <c r="P1787" s="52">
        <v>508</v>
      </c>
      <c r="Q1787" s="52">
        <v>33</v>
      </c>
      <c r="R1787" s="52" t="s">
        <v>1553</v>
      </c>
      <c r="S1787" s="49" t="s">
        <v>21334</v>
      </c>
      <c r="V1787" s="50" t="s">
        <v>14788</v>
      </c>
      <c r="W1787" s="50" t="s">
        <v>1553</v>
      </c>
      <c r="X1787" s="50" t="s">
        <v>14742</v>
      </c>
      <c r="Y1787" s="70" t="s">
        <v>17320</v>
      </c>
      <c r="Z1787" s="53">
        <v>66434</v>
      </c>
    </row>
    <row r="1788" spans="1:26" s="49" customFormat="1" x14ac:dyDescent="0.25">
      <c r="A1788" s="73">
        <v>600115054</v>
      </c>
      <c r="B1788" s="73">
        <f t="shared" si="81"/>
        <v>600115054</v>
      </c>
      <c r="C1788" s="73" t="s">
        <v>10416</v>
      </c>
      <c r="D1788" s="68">
        <v>1</v>
      </c>
      <c r="E1788" s="48">
        <f t="shared" si="82"/>
        <v>70940525</v>
      </c>
      <c r="F1788" s="57" t="s">
        <v>953</v>
      </c>
      <c r="G1788" s="57" t="s">
        <v>2018</v>
      </c>
      <c r="H1788" s="51">
        <v>50</v>
      </c>
      <c r="I1788" s="51" t="s">
        <v>17309</v>
      </c>
      <c r="J1788" s="69">
        <v>27.49</v>
      </c>
      <c r="K1788" s="69">
        <f t="shared" si="83"/>
        <v>1374.5</v>
      </c>
      <c r="L1788" s="90">
        <v>50</v>
      </c>
      <c r="M1788" s="51">
        <v>0</v>
      </c>
      <c r="N1788" s="62" t="s">
        <v>2097</v>
      </c>
      <c r="O1788" s="52" t="s">
        <v>2098</v>
      </c>
      <c r="P1788" s="52">
        <v>581</v>
      </c>
      <c r="Q1788" s="52"/>
      <c r="R1788" s="52" t="s">
        <v>2099</v>
      </c>
      <c r="S1788" s="49" t="s">
        <v>21333</v>
      </c>
      <c r="V1788" s="50" t="s">
        <v>14838</v>
      </c>
      <c r="W1788" s="50" t="s">
        <v>2031</v>
      </c>
      <c r="X1788" s="50" t="s">
        <v>14740</v>
      </c>
      <c r="Y1788" s="70" t="s">
        <v>17320</v>
      </c>
      <c r="Z1788" s="53">
        <v>69606</v>
      </c>
    </row>
    <row r="1789" spans="1:26" s="49" customFormat="1" ht="30" x14ac:dyDescent="0.25">
      <c r="A1789" s="73">
        <v>600014533</v>
      </c>
      <c r="B1789" s="73">
        <f t="shared" si="81"/>
        <v>600014533</v>
      </c>
      <c r="C1789" s="73" t="s">
        <v>10378</v>
      </c>
      <c r="D1789" s="68">
        <v>1</v>
      </c>
      <c r="E1789" s="48">
        <f t="shared" si="82"/>
        <v>559148</v>
      </c>
      <c r="F1789" s="57" t="s">
        <v>953</v>
      </c>
      <c r="G1789" s="57" t="s">
        <v>2018</v>
      </c>
      <c r="H1789" s="51">
        <v>850</v>
      </c>
      <c r="I1789" s="51" t="s">
        <v>17309</v>
      </c>
      <c r="J1789" s="69">
        <v>27.49</v>
      </c>
      <c r="K1789" s="69">
        <f t="shared" si="83"/>
        <v>23366.5</v>
      </c>
      <c r="L1789" s="90">
        <v>850</v>
      </c>
      <c r="M1789" s="51">
        <v>0</v>
      </c>
      <c r="N1789" s="62" t="s">
        <v>2032</v>
      </c>
      <c r="O1789" s="52" t="s">
        <v>2033</v>
      </c>
      <c r="P1789" s="52">
        <v>549</v>
      </c>
      <c r="Q1789" s="52">
        <v>23</v>
      </c>
      <c r="R1789" s="52" t="s">
        <v>2031</v>
      </c>
      <c r="S1789" s="49" t="s">
        <v>21333</v>
      </c>
      <c r="V1789" s="50" t="s">
        <v>14788</v>
      </c>
      <c r="W1789" s="50" t="s">
        <v>2031</v>
      </c>
      <c r="X1789" s="50" t="s">
        <v>14738</v>
      </c>
      <c r="Y1789" s="70" t="s">
        <v>17320</v>
      </c>
      <c r="Z1789" s="53">
        <v>69701</v>
      </c>
    </row>
    <row r="1790" spans="1:26" s="49" customFormat="1" ht="30" x14ac:dyDescent="0.25">
      <c r="A1790" s="73">
        <v>600014614</v>
      </c>
      <c r="B1790" s="73">
        <f t="shared" si="81"/>
        <v>600014614</v>
      </c>
      <c r="C1790" s="73" t="s">
        <v>10379</v>
      </c>
      <c r="D1790" s="68">
        <v>1</v>
      </c>
      <c r="E1790" s="48">
        <f t="shared" si="82"/>
        <v>53155</v>
      </c>
      <c r="F1790" s="57" t="s">
        <v>953</v>
      </c>
      <c r="G1790" s="57" t="s">
        <v>2018</v>
      </c>
      <c r="H1790" s="51">
        <v>750</v>
      </c>
      <c r="I1790" s="51" t="s">
        <v>17309</v>
      </c>
      <c r="J1790" s="69">
        <v>27.49</v>
      </c>
      <c r="K1790" s="69">
        <f t="shared" si="83"/>
        <v>20617.5</v>
      </c>
      <c r="L1790" s="90">
        <v>750</v>
      </c>
      <c r="M1790" s="51">
        <v>0</v>
      </c>
      <c r="N1790" s="62" t="s">
        <v>2034</v>
      </c>
      <c r="O1790" s="52" t="s">
        <v>93</v>
      </c>
      <c r="P1790" s="52">
        <v>318</v>
      </c>
      <c r="Q1790" s="52"/>
      <c r="R1790" s="52" t="s">
        <v>2035</v>
      </c>
      <c r="S1790" s="49" t="s">
        <v>21333</v>
      </c>
      <c r="V1790" s="50" t="s">
        <v>14788</v>
      </c>
      <c r="W1790" s="50" t="s">
        <v>2031</v>
      </c>
      <c r="X1790" s="50" t="s">
        <v>14738</v>
      </c>
      <c r="Y1790" s="70" t="s">
        <v>17320</v>
      </c>
      <c r="Z1790" s="53">
        <v>69681</v>
      </c>
    </row>
    <row r="1791" spans="1:26" s="49" customFormat="1" x14ac:dyDescent="0.25">
      <c r="A1791" s="73">
        <v>600014649</v>
      </c>
      <c r="B1791" s="73">
        <f t="shared" si="81"/>
        <v>600014649</v>
      </c>
      <c r="C1791" s="73" t="s">
        <v>10380</v>
      </c>
      <c r="D1791" s="68">
        <v>1</v>
      </c>
      <c r="E1791" s="48">
        <f t="shared" si="82"/>
        <v>53163</v>
      </c>
      <c r="F1791" s="57" t="s">
        <v>953</v>
      </c>
      <c r="G1791" s="57" t="s">
        <v>2018</v>
      </c>
      <c r="H1791" s="51">
        <v>1025</v>
      </c>
      <c r="I1791" s="51" t="s">
        <v>17309</v>
      </c>
      <c r="J1791" s="69">
        <v>27.49</v>
      </c>
      <c r="K1791" s="69">
        <f t="shared" si="83"/>
        <v>28177.25</v>
      </c>
      <c r="L1791" s="90">
        <v>1025</v>
      </c>
      <c r="M1791" s="51">
        <v>0</v>
      </c>
      <c r="N1791" s="62" t="s">
        <v>2036</v>
      </c>
      <c r="O1791" s="52" t="s">
        <v>1557</v>
      </c>
      <c r="P1791" s="52">
        <v>1223</v>
      </c>
      <c r="Q1791" s="52">
        <v>17</v>
      </c>
      <c r="R1791" s="52" t="s">
        <v>2031</v>
      </c>
      <c r="S1791" s="49" t="s">
        <v>21333</v>
      </c>
      <c r="V1791" s="50" t="s">
        <v>14788</v>
      </c>
      <c r="W1791" s="50" t="s">
        <v>2031</v>
      </c>
      <c r="X1791" s="50" t="s">
        <v>14738</v>
      </c>
      <c r="Y1791" s="70" t="s">
        <v>17320</v>
      </c>
      <c r="Z1791" s="53">
        <v>69701</v>
      </c>
    </row>
    <row r="1792" spans="1:26" s="49" customFormat="1" ht="30" x14ac:dyDescent="0.25">
      <c r="A1792" s="73">
        <v>600025438</v>
      </c>
      <c r="B1792" s="73">
        <f t="shared" si="81"/>
        <v>600025438</v>
      </c>
      <c r="C1792" s="73" t="s">
        <v>10381</v>
      </c>
      <c r="D1792" s="68">
        <v>1</v>
      </c>
      <c r="E1792" s="48">
        <f t="shared" si="82"/>
        <v>69651914</v>
      </c>
      <c r="F1792" s="57" t="s">
        <v>953</v>
      </c>
      <c r="G1792" s="57" t="s">
        <v>2018</v>
      </c>
      <c r="H1792" s="51">
        <v>200</v>
      </c>
      <c r="I1792" s="51" t="s">
        <v>17309</v>
      </c>
      <c r="J1792" s="69">
        <v>27.49</v>
      </c>
      <c r="K1792" s="69">
        <f t="shared" si="83"/>
        <v>5498</v>
      </c>
      <c r="L1792" s="90">
        <v>200</v>
      </c>
      <c r="M1792" s="51">
        <v>0</v>
      </c>
      <c r="N1792" s="62" t="s">
        <v>2037</v>
      </c>
      <c r="O1792" s="52"/>
      <c r="P1792" s="52">
        <v>243</v>
      </c>
      <c r="Q1792" s="52"/>
      <c r="R1792" s="52" t="s">
        <v>2038</v>
      </c>
      <c r="S1792" s="49" t="s">
        <v>21333</v>
      </c>
      <c r="V1792" s="50" t="s">
        <v>14788</v>
      </c>
      <c r="W1792" s="50" t="s">
        <v>2031</v>
      </c>
      <c r="X1792" s="50" t="s">
        <v>14738</v>
      </c>
      <c r="Y1792" s="70" t="s">
        <v>17320</v>
      </c>
      <c r="Z1792" s="53">
        <v>69648</v>
      </c>
    </row>
    <row r="1793" spans="1:26" s="49" customFormat="1" ht="30" x14ac:dyDescent="0.25">
      <c r="A1793" s="73">
        <v>600025501</v>
      </c>
      <c r="B1793" s="73">
        <f t="shared" si="81"/>
        <v>600025501</v>
      </c>
      <c r="C1793" s="73" t="s">
        <v>10382</v>
      </c>
      <c r="D1793" s="68">
        <v>1</v>
      </c>
      <c r="E1793" s="48">
        <f t="shared" si="82"/>
        <v>567043</v>
      </c>
      <c r="F1793" s="57" t="s">
        <v>953</v>
      </c>
      <c r="G1793" s="57" t="s">
        <v>2018</v>
      </c>
      <c r="H1793" s="51">
        <v>225</v>
      </c>
      <c r="I1793" s="51" t="s">
        <v>17309</v>
      </c>
      <c r="J1793" s="69">
        <v>27.49</v>
      </c>
      <c r="K1793" s="69">
        <f t="shared" si="83"/>
        <v>6185.25</v>
      </c>
      <c r="L1793" s="90">
        <v>225</v>
      </c>
      <c r="M1793" s="51">
        <v>0</v>
      </c>
      <c r="N1793" s="62" t="s">
        <v>2039</v>
      </c>
      <c r="O1793" s="52" t="s">
        <v>60</v>
      </c>
      <c r="P1793" s="52">
        <v>3208</v>
      </c>
      <c r="Q1793" s="52">
        <v>51</v>
      </c>
      <c r="R1793" s="52" t="s">
        <v>2031</v>
      </c>
      <c r="S1793" s="49" t="s">
        <v>21333</v>
      </c>
      <c r="V1793" s="50" t="s">
        <v>14788</v>
      </c>
      <c r="W1793" s="50" t="s">
        <v>2031</v>
      </c>
      <c r="X1793" s="50" t="s">
        <v>14738</v>
      </c>
      <c r="Y1793" s="70" t="s">
        <v>17320</v>
      </c>
      <c r="Z1793" s="53">
        <v>69701</v>
      </c>
    </row>
    <row r="1794" spans="1:26" s="49" customFormat="1" ht="30" x14ac:dyDescent="0.25">
      <c r="A1794" s="73">
        <v>600025519</v>
      </c>
      <c r="B1794" s="73">
        <f t="shared" si="81"/>
        <v>600025519</v>
      </c>
      <c r="C1794" s="73" t="s">
        <v>10383</v>
      </c>
      <c r="D1794" s="68">
        <v>1</v>
      </c>
      <c r="E1794" s="48">
        <f t="shared" si="82"/>
        <v>70284849</v>
      </c>
      <c r="F1794" s="57" t="s">
        <v>953</v>
      </c>
      <c r="G1794" s="57" t="s">
        <v>2018</v>
      </c>
      <c r="H1794" s="51">
        <v>175</v>
      </c>
      <c r="I1794" s="51" t="s">
        <v>17309</v>
      </c>
      <c r="J1794" s="69">
        <v>27.49</v>
      </c>
      <c r="K1794" s="69">
        <f t="shared" si="83"/>
        <v>4810.75</v>
      </c>
      <c r="L1794" s="90">
        <v>175</v>
      </c>
      <c r="M1794" s="51">
        <v>0</v>
      </c>
      <c r="N1794" s="62" t="s">
        <v>2040</v>
      </c>
      <c r="O1794" s="52" t="s">
        <v>2041</v>
      </c>
      <c r="P1794" s="52">
        <v>3304</v>
      </c>
      <c r="Q1794" s="52">
        <v>46</v>
      </c>
      <c r="R1794" s="52" t="s">
        <v>2031</v>
      </c>
      <c r="S1794" s="49" t="s">
        <v>21333</v>
      </c>
      <c r="V1794" s="50" t="s">
        <v>14788</v>
      </c>
      <c r="W1794" s="50" t="s">
        <v>2031</v>
      </c>
      <c r="X1794" s="50" t="s">
        <v>14738</v>
      </c>
      <c r="Y1794" s="70" t="s">
        <v>17320</v>
      </c>
      <c r="Z1794" s="53">
        <v>69701</v>
      </c>
    </row>
    <row r="1795" spans="1:26" s="49" customFormat="1" x14ac:dyDescent="0.25">
      <c r="A1795" s="73">
        <v>618600736</v>
      </c>
      <c r="B1795" s="73">
        <f t="shared" si="81"/>
        <v>618600736</v>
      </c>
      <c r="C1795" s="73" t="s">
        <v>10417</v>
      </c>
      <c r="D1795" s="68">
        <v>1</v>
      </c>
      <c r="E1795" s="48">
        <f t="shared" si="82"/>
        <v>69651221</v>
      </c>
      <c r="F1795" s="57" t="s">
        <v>953</v>
      </c>
      <c r="G1795" s="57" t="s">
        <v>2018</v>
      </c>
      <c r="H1795" s="51">
        <v>0</v>
      </c>
      <c r="I1795" s="51" t="s">
        <v>17309</v>
      </c>
      <c r="J1795" s="69">
        <v>27.49</v>
      </c>
      <c r="K1795" s="69">
        <f t="shared" si="83"/>
        <v>0</v>
      </c>
      <c r="L1795" s="90">
        <v>25</v>
      </c>
      <c r="M1795" s="51">
        <v>25</v>
      </c>
      <c r="N1795" s="62" t="s">
        <v>2100</v>
      </c>
      <c r="O1795" s="52" t="s">
        <v>2101</v>
      </c>
      <c r="P1795" s="52">
        <v>811</v>
      </c>
      <c r="Q1795" s="52">
        <v>2</v>
      </c>
      <c r="R1795" s="52" t="s">
        <v>2031</v>
      </c>
      <c r="S1795" s="49" t="s">
        <v>21333</v>
      </c>
      <c r="V1795" s="50" t="s">
        <v>14838</v>
      </c>
      <c r="W1795" s="50" t="s">
        <v>2031</v>
      </c>
      <c r="X1795" s="50" t="s">
        <v>14740</v>
      </c>
      <c r="Y1795" s="70" t="s">
        <v>17320</v>
      </c>
      <c r="Z1795" s="53">
        <v>69701</v>
      </c>
    </row>
    <row r="1796" spans="1:26" s="49" customFormat="1" x14ac:dyDescent="0.25">
      <c r="A1796" s="73">
        <v>600115259</v>
      </c>
      <c r="B1796" s="73">
        <f t="shared" ref="B1796:B1859" si="84">A1796/1</f>
        <v>600115259</v>
      </c>
      <c r="C1796" s="73" t="s">
        <v>10418</v>
      </c>
      <c r="D1796" s="68">
        <v>1</v>
      </c>
      <c r="E1796" s="48">
        <f t="shared" ref="E1796:E1859" si="85">C1796/1</f>
        <v>70967491</v>
      </c>
      <c r="F1796" s="57" t="s">
        <v>953</v>
      </c>
      <c r="G1796" s="57" t="s">
        <v>2018</v>
      </c>
      <c r="H1796" s="51">
        <v>25</v>
      </c>
      <c r="I1796" s="51" t="s">
        <v>17309</v>
      </c>
      <c r="J1796" s="69">
        <v>27.49</v>
      </c>
      <c r="K1796" s="69">
        <f t="shared" ref="K1796:K1859" si="86">H1796*J1796</f>
        <v>687.25</v>
      </c>
      <c r="L1796" s="90">
        <v>25</v>
      </c>
      <c r="M1796" s="51">
        <v>0</v>
      </c>
      <c r="N1796" s="62" t="s">
        <v>2102</v>
      </c>
      <c r="O1796" s="52"/>
      <c r="P1796" s="52">
        <v>750</v>
      </c>
      <c r="Q1796" s="52"/>
      <c r="R1796" s="52" t="s">
        <v>2103</v>
      </c>
      <c r="S1796" s="49" t="s">
        <v>21333</v>
      </c>
      <c r="V1796" s="50" t="s">
        <v>14838</v>
      </c>
      <c r="W1796" s="50" t="s">
        <v>2031</v>
      </c>
      <c r="X1796" s="50" t="s">
        <v>14740</v>
      </c>
      <c r="Y1796" s="70" t="s">
        <v>17320</v>
      </c>
      <c r="Z1796" s="53">
        <v>69613</v>
      </c>
    </row>
    <row r="1797" spans="1:26" s="49" customFormat="1" ht="30" x14ac:dyDescent="0.25">
      <c r="A1797" s="73">
        <v>600115381</v>
      </c>
      <c r="B1797" s="73">
        <f t="shared" si="84"/>
        <v>600115381</v>
      </c>
      <c r="C1797" s="73" t="s">
        <v>10419</v>
      </c>
      <c r="D1797" s="68">
        <v>1</v>
      </c>
      <c r="E1797" s="48">
        <f t="shared" si="85"/>
        <v>69651213</v>
      </c>
      <c r="F1797" s="57" t="s">
        <v>953</v>
      </c>
      <c r="G1797" s="57" t="s">
        <v>2018</v>
      </c>
      <c r="H1797" s="51">
        <v>50</v>
      </c>
      <c r="I1797" s="51" t="s">
        <v>17309</v>
      </c>
      <c r="J1797" s="69">
        <v>27.49</v>
      </c>
      <c r="K1797" s="69">
        <f t="shared" si="86"/>
        <v>1374.5</v>
      </c>
      <c r="L1797" s="90">
        <v>50</v>
      </c>
      <c r="M1797" s="51">
        <v>0</v>
      </c>
      <c r="N1797" s="62" t="s">
        <v>2104</v>
      </c>
      <c r="O1797" s="52" t="s">
        <v>1716</v>
      </c>
      <c r="P1797" s="52">
        <v>829</v>
      </c>
      <c r="Q1797" s="52">
        <v>32</v>
      </c>
      <c r="R1797" s="52" t="s">
        <v>2031</v>
      </c>
      <c r="S1797" s="49" t="s">
        <v>21333</v>
      </c>
      <c r="V1797" s="50" t="s">
        <v>14838</v>
      </c>
      <c r="W1797" s="50" t="s">
        <v>2031</v>
      </c>
      <c r="X1797" s="50" t="s">
        <v>14740</v>
      </c>
      <c r="Y1797" s="70" t="s">
        <v>17320</v>
      </c>
      <c r="Z1797" s="53">
        <v>69701</v>
      </c>
    </row>
    <row r="1798" spans="1:26" s="49" customFormat="1" x14ac:dyDescent="0.25">
      <c r="A1798" s="73">
        <v>600115127</v>
      </c>
      <c r="B1798" s="73">
        <f t="shared" si="84"/>
        <v>600115127</v>
      </c>
      <c r="C1798" s="73" t="s">
        <v>10420</v>
      </c>
      <c r="D1798" s="68">
        <v>1</v>
      </c>
      <c r="E1798" s="48">
        <f t="shared" si="85"/>
        <v>75020734</v>
      </c>
      <c r="F1798" s="57" t="s">
        <v>953</v>
      </c>
      <c r="G1798" s="57" t="s">
        <v>2018</v>
      </c>
      <c r="H1798" s="51">
        <v>25</v>
      </c>
      <c r="I1798" s="51" t="s">
        <v>17309</v>
      </c>
      <c r="J1798" s="69">
        <v>27.49</v>
      </c>
      <c r="K1798" s="69">
        <f t="shared" si="86"/>
        <v>687.25</v>
      </c>
      <c r="L1798" s="90">
        <v>25</v>
      </c>
      <c r="M1798" s="51">
        <v>0</v>
      </c>
      <c r="N1798" s="62" t="s">
        <v>2105</v>
      </c>
      <c r="O1798" s="52" t="s">
        <v>182</v>
      </c>
      <c r="P1798" s="52">
        <v>1335</v>
      </c>
      <c r="Q1798" s="52"/>
      <c r="R1798" s="52" t="s">
        <v>2106</v>
      </c>
      <c r="S1798" s="49" t="s">
        <v>21333</v>
      </c>
      <c r="V1798" s="50" t="s">
        <v>14838</v>
      </c>
      <c r="W1798" s="50" t="s">
        <v>2031</v>
      </c>
      <c r="X1798" s="50" t="s">
        <v>14740</v>
      </c>
      <c r="Y1798" s="70" t="s">
        <v>17320</v>
      </c>
      <c r="Z1798" s="53">
        <v>69642</v>
      </c>
    </row>
    <row r="1799" spans="1:26" s="49" customFormat="1" ht="30" x14ac:dyDescent="0.25">
      <c r="A1799" s="73">
        <v>600115135</v>
      </c>
      <c r="B1799" s="73">
        <f t="shared" si="84"/>
        <v>600115135</v>
      </c>
      <c r="C1799" s="73" t="s">
        <v>10421</v>
      </c>
      <c r="D1799" s="68">
        <v>1</v>
      </c>
      <c r="E1799" s="48">
        <f t="shared" si="85"/>
        <v>70987131</v>
      </c>
      <c r="F1799" s="57" t="s">
        <v>953</v>
      </c>
      <c r="G1799" s="57" t="s">
        <v>2018</v>
      </c>
      <c r="H1799" s="51">
        <v>75</v>
      </c>
      <c r="I1799" s="51" t="s">
        <v>17309</v>
      </c>
      <c r="J1799" s="69">
        <v>27.49</v>
      </c>
      <c r="K1799" s="69">
        <f t="shared" si="86"/>
        <v>2061.75</v>
      </c>
      <c r="L1799" s="90">
        <v>75</v>
      </c>
      <c r="M1799" s="51">
        <v>0</v>
      </c>
      <c r="N1799" s="62" t="s">
        <v>2107</v>
      </c>
      <c r="O1799" s="52"/>
      <c r="P1799" s="52">
        <v>119</v>
      </c>
      <c r="Q1799" s="52"/>
      <c r="R1799" s="52" t="s">
        <v>2108</v>
      </c>
      <c r="S1799" s="49" t="s">
        <v>21333</v>
      </c>
      <c r="V1799" s="50" t="s">
        <v>14838</v>
      </c>
      <c r="W1799" s="50" t="s">
        <v>2031</v>
      </c>
      <c r="X1799" s="50" t="s">
        <v>14740</v>
      </c>
      <c r="Y1799" s="70" t="s">
        <v>17320</v>
      </c>
      <c r="Z1799" s="53">
        <v>69639</v>
      </c>
    </row>
    <row r="1800" spans="1:26" s="49" customFormat="1" ht="30" x14ac:dyDescent="0.25">
      <c r="A1800" s="73">
        <v>600115399</v>
      </c>
      <c r="B1800" s="73">
        <f t="shared" si="84"/>
        <v>600115399</v>
      </c>
      <c r="C1800" s="73" t="s">
        <v>10422</v>
      </c>
      <c r="D1800" s="68">
        <v>1</v>
      </c>
      <c r="E1800" s="48">
        <f t="shared" si="85"/>
        <v>69651205</v>
      </c>
      <c r="F1800" s="57" t="s">
        <v>953</v>
      </c>
      <c r="G1800" s="57" t="s">
        <v>2018</v>
      </c>
      <c r="H1800" s="51">
        <v>0</v>
      </c>
      <c r="I1800" s="51" t="s">
        <v>17309</v>
      </c>
      <c r="J1800" s="69">
        <v>27.49</v>
      </c>
      <c r="K1800" s="69">
        <f t="shared" si="86"/>
        <v>0</v>
      </c>
      <c r="L1800" s="90">
        <v>25</v>
      </c>
      <c r="M1800" s="51">
        <v>25</v>
      </c>
      <c r="N1800" s="62" t="s">
        <v>2109</v>
      </c>
      <c r="O1800" s="52" t="s">
        <v>2110</v>
      </c>
      <c r="P1800" s="52">
        <v>1224</v>
      </c>
      <c r="Q1800" s="52">
        <v>27</v>
      </c>
      <c r="R1800" s="52" t="s">
        <v>2031</v>
      </c>
      <c r="S1800" s="49" t="s">
        <v>21333</v>
      </c>
      <c r="V1800" s="50" t="s">
        <v>14838</v>
      </c>
      <c r="W1800" s="50" t="s">
        <v>2031</v>
      </c>
      <c r="X1800" s="50" t="s">
        <v>14740</v>
      </c>
      <c r="Y1800" s="70" t="s">
        <v>17320</v>
      </c>
      <c r="Z1800" s="53">
        <v>69701</v>
      </c>
    </row>
    <row r="1801" spans="1:26" s="49" customFormat="1" ht="30" x14ac:dyDescent="0.25">
      <c r="A1801" s="73">
        <v>600115411</v>
      </c>
      <c r="B1801" s="73">
        <f t="shared" si="84"/>
        <v>600115411</v>
      </c>
      <c r="C1801" s="73" t="s">
        <v>10423</v>
      </c>
      <c r="D1801" s="68">
        <v>1</v>
      </c>
      <c r="E1801" s="48">
        <f t="shared" si="85"/>
        <v>75023610</v>
      </c>
      <c r="F1801" s="57" t="s">
        <v>953</v>
      </c>
      <c r="G1801" s="57" t="s">
        <v>2018</v>
      </c>
      <c r="H1801" s="51">
        <v>25</v>
      </c>
      <c r="I1801" s="51" t="s">
        <v>17309</v>
      </c>
      <c r="J1801" s="69">
        <v>27.49</v>
      </c>
      <c r="K1801" s="69">
        <f t="shared" si="86"/>
        <v>687.25</v>
      </c>
      <c r="L1801" s="90">
        <v>25</v>
      </c>
      <c r="M1801" s="51">
        <v>0</v>
      </c>
      <c r="N1801" s="62" t="s">
        <v>2111</v>
      </c>
      <c r="O1801" s="52" t="s">
        <v>2112</v>
      </c>
      <c r="P1801" s="52">
        <v>788</v>
      </c>
      <c r="Q1801" s="52"/>
      <c r="R1801" s="52" t="s">
        <v>2113</v>
      </c>
      <c r="S1801" s="49" t="s">
        <v>21333</v>
      </c>
      <c r="V1801" s="50" t="s">
        <v>14838</v>
      </c>
      <c r="W1801" s="50" t="s">
        <v>2031</v>
      </c>
      <c r="X1801" s="50" t="s">
        <v>14740</v>
      </c>
      <c r="Y1801" s="70" t="s">
        <v>17320</v>
      </c>
      <c r="Z1801" s="53">
        <v>69632</v>
      </c>
    </row>
    <row r="1802" spans="1:26" s="49" customFormat="1" ht="30" x14ac:dyDescent="0.25">
      <c r="A1802" s="73">
        <v>600115496</v>
      </c>
      <c r="B1802" s="73">
        <f t="shared" si="84"/>
        <v>600115496</v>
      </c>
      <c r="C1802" s="73" t="s">
        <v>10424</v>
      </c>
      <c r="D1802" s="68">
        <v>1</v>
      </c>
      <c r="E1802" s="48">
        <f t="shared" si="85"/>
        <v>70993611</v>
      </c>
      <c r="F1802" s="57" t="s">
        <v>953</v>
      </c>
      <c r="G1802" s="57" t="s">
        <v>2018</v>
      </c>
      <c r="H1802" s="51">
        <v>175</v>
      </c>
      <c r="I1802" s="51" t="s">
        <v>17309</v>
      </c>
      <c r="J1802" s="69">
        <v>27.49</v>
      </c>
      <c r="K1802" s="69">
        <f t="shared" si="86"/>
        <v>4810.75</v>
      </c>
      <c r="L1802" s="90">
        <v>175</v>
      </c>
      <c r="M1802" s="51">
        <v>0</v>
      </c>
      <c r="N1802" s="62" t="s">
        <v>2114</v>
      </c>
      <c r="O1802" s="52"/>
      <c r="P1802" s="52">
        <v>37</v>
      </c>
      <c r="Q1802" s="52"/>
      <c r="R1802" s="52" t="s">
        <v>2115</v>
      </c>
      <c r="S1802" s="49" t="s">
        <v>21333</v>
      </c>
      <c r="V1802" s="50" t="s">
        <v>14838</v>
      </c>
      <c r="W1802" s="50" t="s">
        <v>2031</v>
      </c>
      <c r="X1802" s="50" t="s">
        <v>14740</v>
      </c>
      <c r="Y1802" s="70" t="s">
        <v>17320</v>
      </c>
      <c r="Z1802" s="53">
        <v>69647</v>
      </c>
    </row>
    <row r="1803" spans="1:26" s="49" customFormat="1" ht="30" x14ac:dyDescent="0.25">
      <c r="A1803" s="73">
        <v>600115500</v>
      </c>
      <c r="B1803" s="73">
        <f t="shared" si="84"/>
        <v>600115500</v>
      </c>
      <c r="C1803" s="73" t="s">
        <v>10425</v>
      </c>
      <c r="D1803" s="68">
        <v>1</v>
      </c>
      <c r="E1803" s="48">
        <f t="shared" si="85"/>
        <v>48847721</v>
      </c>
      <c r="F1803" s="57" t="s">
        <v>953</v>
      </c>
      <c r="G1803" s="57" t="s">
        <v>2018</v>
      </c>
      <c r="H1803" s="51">
        <v>1400</v>
      </c>
      <c r="I1803" s="51" t="s">
        <v>17309</v>
      </c>
      <c r="J1803" s="69">
        <v>27.49</v>
      </c>
      <c r="K1803" s="69">
        <f t="shared" si="86"/>
        <v>38486</v>
      </c>
      <c r="L1803" s="90">
        <v>1400</v>
      </c>
      <c r="M1803" s="51">
        <v>0</v>
      </c>
      <c r="N1803" s="62" t="s">
        <v>2116</v>
      </c>
      <c r="O1803" s="52" t="s">
        <v>2117</v>
      </c>
      <c r="P1803" s="52">
        <v>990</v>
      </c>
      <c r="Q1803" s="52">
        <v>2</v>
      </c>
      <c r="R1803" s="52" t="s">
        <v>2031</v>
      </c>
      <c r="S1803" s="49" t="s">
        <v>21333</v>
      </c>
      <c r="V1803" s="50" t="s">
        <v>14838</v>
      </c>
      <c r="W1803" s="50" t="s">
        <v>2031</v>
      </c>
      <c r="X1803" s="50" t="s">
        <v>14740</v>
      </c>
      <c r="Y1803" s="70" t="s">
        <v>17320</v>
      </c>
      <c r="Z1803" s="53">
        <v>69701</v>
      </c>
    </row>
    <row r="1804" spans="1:26" s="49" customFormat="1" x14ac:dyDescent="0.25">
      <c r="A1804" s="73">
        <v>600115526</v>
      </c>
      <c r="B1804" s="73">
        <f t="shared" si="84"/>
        <v>600115526</v>
      </c>
      <c r="C1804" s="73" t="s">
        <v>10426</v>
      </c>
      <c r="D1804" s="68">
        <v>1</v>
      </c>
      <c r="E1804" s="48">
        <f t="shared" si="85"/>
        <v>70998086</v>
      </c>
      <c r="F1804" s="57" t="s">
        <v>953</v>
      </c>
      <c r="G1804" s="57" t="s">
        <v>2018</v>
      </c>
      <c r="H1804" s="51">
        <v>200</v>
      </c>
      <c r="I1804" s="51" t="s">
        <v>17309</v>
      </c>
      <c r="J1804" s="69">
        <v>27.49</v>
      </c>
      <c r="K1804" s="69">
        <f t="shared" si="86"/>
        <v>5498</v>
      </c>
      <c r="L1804" s="90">
        <v>200</v>
      </c>
      <c r="M1804" s="51">
        <v>0</v>
      </c>
      <c r="N1804" s="62" t="s">
        <v>2118</v>
      </c>
      <c r="O1804" s="52"/>
      <c r="P1804" s="52">
        <v>50</v>
      </c>
      <c r="Q1804" s="52"/>
      <c r="R1804" s="52" t="s">
        <v>2119</v>
      </c>
      <c r="S1804" s="49" t="s">
        <v>21333</v>
      </c>
      <c r="V1804" s="50" t="s">
        <v>14838</v>
      </c>
      <c r="W1804" s="50" t="s">
        <v>2031</v>
      </c>
      <c r="X1804" s="50" t="s">
        <v>14740</v>
      </c>
      <c r="Y1804" s="70" t="s">
        <v>17320</v>
      </c>
      <c r="Z1804" s="53">
        <v>69648</v>
      </c>
    </row>
    <row r="1805" spans="1:26" s="49" customFormat="1" ht="30" x14ac:dyDescent="0.25">
      <c r="A1805" s="73">
        <v>600115534</v>
      </c>
      <c r="B1805" s="73">
        <f t="shared" si="84"/>
        <v>600115534</v>
      </c>
      <c r="C1805" s="73" t="s">
        <v>10427</v>
      </c>
      <c r="D1805" s="68">
        <v>1</v>
      </c>
      <c r="E1805" s="48">
        <f t="shared" si="85"/>
        <v>70924538</v>
      </c>
      <c r="F1805" s="57" t="s">
        <v>953</v>
      </c>
      <c r="G1805" s="57" t="s">
        <v>2018</v>
      </c>
      <c r="H1805" s="51">
        <v>425</v>
      </c>
      <c r="I1805" s="51" t="s">
        <v>17309</v>
      </c>
      <c r="J1805" s="69">
        <v>27.49</v>
      </c>
      <c r="K1805" s="69">
        <f t="shared" si="86"/>
        <v>11683.25</v>
      </c>
      <c r="L1805" s="90">
        <v>425</v>
      </c>
      <c r="M1805" s="51">
        <v>0</v>
      </c>
      <c r="N1805" s="62" t="s">
        <v>2120</v>
      </c>
      <c r="O1805" s="52"/>
      <c r="P1805" s="52">
        <v>321</v>
      </c>
      <c r="Q1805" s="52"/>
      <c r="R1805" s="52" t="s">
        <v>2121</v>
      </c>
      <c r="S1805" s="49" t="s">
        <v>21333</v>
      </c>
      <c r="V1805" s="50" t="s">
        <v>14838</v>
      </c>
      <c r="W1805" s="50" t="s">
        <v>2031</v>
      </c>
      <c r="X1805" s="50" t="s">
        <v>14740</v>
      </c>
      <c r="Y1805" s="70" t="s">
        <v>17320</v>
      </c>
      <c r="Z1805" s="53">
        <v>69634</v>
      </c>
    </row>
    <row r="1806" spans="1:26" s="49" customFormat="1" x14ac:dyDescent="0.25">
      <c r="A1806" s="73">
        <v>600115585</v>
      </c>
      <c r="B1806" s="73">
        <f t="shared" si="84"/>
        <v>600115585</v>
      </c>
      <c r="C1806" s="73" t="s">
        <v>10428</v>
      </c>
      <c r="D1806" s="68">
        <v>1</v>
      </c>
      <c r="E1806" s="48">
        <f t="shared" si="85"/>
        <v>48847682</v>
      </c>
      <c r="F1806" s="57" t="s">
        <v>953</v>
      </c>
      <c r="G1806" s="57" t="s">
        <v>2018</v>
      </c>
      <c r="H1806" s="51">
        <v>725</v>
      </c>
      <c r="I1806" s="51" t="s">
        <v>17309</v>
      </c>
      <c r="J1806" s="69">
        <v>27.49</v>
      </c>
      <c r="K1806" s="69">
        <f t="shared" si="86"/>
        <v>19930.25</v>
      </c>
      <c r="L1806" s="90">
        <v>725</v>
      </c>
      <c r="M1806" s="51">
        <v>0</v>
      </c>
      <c r="N1806" s="62" t="s">
        <v>2122</v>
      </c>
      <c r="O1806" s="52" t="s">
        <v>340</v>
      </c>
      <c r="P1806" s="52">
        <v>950</v>
      </c>
      <c r="Q1806" s="52"/>
      <c r="R1806" s="52" t="s">
        <v>2106</v>
      </c>
      <c r="S1806" s="49" t="s">
        <v>21333</v>
      </c>
      <c r="V1806" s="50" t="s">
        <v>14838</v>
      </c>
      <c r="W1806" s="50" t="s">
        <v>2031</v>
      </c>
      <c r="X1806" s="50" t="s">
        <v>14740</v>
      </c>
      <c r="Y1806" s="70" t="s">
        <v>17320</v>
      </c>
      <c r="Z1806" s="53">
        <v>69642</v>
      </c>
    </row>
    <row r="1807" spans="1:26" s="49" customFormat="1" ht="30" x14ac:dyDescent="0.25">
      <c r="A1807" s="73">
        <v>600115607</v>
      </c>
      <c r="B1807" s="73">
        <f t="shared" si="84"/>
        <v>600115607</v>
      </c>
      <c r="C1807" s="73" t="s">
        <v>10429</v>
      </c>
      <c r="D1807" s="68">
        <v>1</v>
      </c>
      <c r="E1807" s="48">
        <f t="shared" si="85"/>
        <v>48847747</v>
      </c>
      <c r="F1807" s="57" t="s">
        <v>953</v>
      </c>
      <c r="G1807" s="57" t="s">
        <v>2018</v>
      </c>
      <c r="H1807" s="51">
        <v>900</v>
      </c>
      <c r="I1807" s="51" t="s">
        <v>17309</v>
      </c>
      <c r="J1807" s="69">
        <v>27.49</v>
      </c>
      <c r="K1807" s="69">
        <f t="shared" si="86"/>
        <v>24741</v>
      </c>
      <c r="L1807" s="90">
        <v>900</v>
      </c>
      <c r="M1807" s="51">
        <v>0</v>
      </c>
      <c r="N1807" s="62" t="s">
        <v>2123</v>
      </c>
      <c r="O1807" s="52" t="s">
        <v>2124</v>
      </c>
      <c r="P1807" s="52">
        <v>1261</v>
      </c>
      <c r="Q1807" s="52">
        <v>18</v>
      </c>
      <c r="R1807" s="52" t="s">
        <v>2031</v>
      </c>
      <c r="S1807" s="49" t="s">
        <v>21333</v>
      </c>
      <c r="V1807" s="50" t="s">
        <v>14838</v>
      </c>
      <c r="W1807" s="50" t="s">
        <v>2031</v>
      </c>
      <c r="X1807" s="50" t="s">
        <v>14740</v>
      </c>
      <c r="Y1807" s="70" t="s">
        <v>17320</v>
      </c>
      <c r="Z1807" s="53">
        <v>69701</v>
      </c>
    </row>
    <row r="1808" spans="1:26" s="49" customFormat="1" ht="30" x14ac:dyDescent="0.25">
      <c r="A1808" s="73">
        <v>600115674</v>
      </c>
      <c r="B1808" s="73">
        <f t="shared" si="84"/>
        <v>600115674</v>
      </c>
      <c r="C1808" s="73" t="s">
        <v>10430</v>
      </c>
      <c r="D1808" s="68">
        <v>1</v>
      </c>
      <c r="E1808" s="48">
        <f t="shared" si="85"/>
        <v>49939840</v>
      </c>
      <c r="F1808" s="57" t="s">
        <v>953</v>
      </c>
      <c r="G1808" s="57" t="s">
        <v>2018</v>
      </c>
      <c r="H1808" s="51">
        <v>775</v>
      </c>
      <c r="I1808" s="51" t="s">
        <v>17309</v>
      </c>
      <c r="J1808" s="69">
        <v>27.49</v>
      </c>
      <c r="K1808" s="69">
        <f t="shared" si="86"/>
        <v>21304.75</v>
      </c>
      <c r="L1808" s="90">
        <v>775</v>
      </c>
      <c r="M1808" s="51">
        <v>0</v>
      </c>
      <c r="N1808" s="62" t="s">
        <v>2125</v>
      </c>
      <c r="O1808" s="52" t="s">
        <v>2126</v>
      </c>
      <c r="P1808" s="52">
        <v>1428</v>
      </c>
      <c r="Q1808" s="52"/>
      <c r="R1808" s="52" t="s">
        <v>2035</v>
      </c>
      <c r="S1808" s="49" t="s">
        <v>21333</v>
      </c>
      <c r="V1808" s="50" t="s">
        <v>14838</v>
      </c>
      <c r="W1808" s="50" t="s">
        <v>2031</v>
      </c>
      <c r="X1808" s="50" t="s">
        <v>14740</v>
      </c>
      <c r="Y1808" s="70" t="s">
        <v>17320</v>
      </c>
      <c r="Z1808" s="53">
        <v>69681</v>
      </c>
    </row>
    <row r="1809" spans="1:26" s="49" customFormat="1" x14ac:dyDescent="0.25">
      <c r="A1809" s="73">
        <v>600115712</v>
      </c>
      <c r="B1809" s="73">
        <f t="shared" si="84"/>
        <v>600115712</v>
      </c>
      <c r="C1809" s="73" t="s">
        <v>10431</v>
      </c>
      <c r="D1809" s="68">
        <v>1</v>
      </c>
      <c r="E1809" s="48">
        <f t="shared" si="85"/>
        <v>71003754</v>
      </c>
      <c r="F1809" s="57" t="s">
        <v>953</v>
      </c>
      <c r="G1809" s="57" t="s">
        <v>2018</v>
      </c>
      <c r="H1809" s="51">
        <v>175</v>
      </c>
      <c r="I1809" s="51" t="s">
        <v>17309</v>
      </c>
      <c r="J1809" s="69">
        <v>27.49</v>
      </c>
      <c r="K1809" s="69">
        <f t="shared" si="86"/>
        <v>4810.75</v>
      </c>
      <c r="L1809" s="90">
        <v>175</v>
      </c>
      <c r="M1809" s="51">
        <v>0</v>
      </c>
      <c r="N1809" s="62" t="s">
        <v>2127</v>
      </c>
      <c r="O1809" s="52"/>
      <c r="P1809" s="52">
        <v>256</v>
      </c>
      <c r="Q1809" s="52"/>
      <c r="R1809" s="52" t="s">
        <v>2128</v>
      </c>
      <c r="S1809" s="49" t="s">
        <v>21333</v>
      </c>
      <c r="V1809" s="50" t="s">
        <v>14838</v>
      </c>
      <c r="W1809" s="50" t="s">
        <v>2031</v>
      </c>
      <c r="X1809" s="50" t="s">
        <v>14740</v>
      </c>
      <c r="Y1809" s="70" t="s">
        <v>17320</v>
      </c>
      <c r="Z1809" s="53">
        <v>69683</v>
      </c>
    </row>
    <row r="1810" spans="1:26" s="49" customFormat="1" ht="30" x14ac:dyDescent="0.25">
      <c r="A1810" s="73">
        <v>600115747</v>
      </c>
      <c r="B1810" s="73">
        <f t="shared" si="84"/>
        <v>600115747</v>
      </c>
      <c r="C1810" s="73" t="s">
        <v>10432</v>
      </c>
      <c r="D1810" s="68">
        <v>1</v>
      </c>
      <c r="E1810" s="48">
        <f t="shared" si="85"/>
        <v>75022435</v>
      </c>
      <c r="F1810" s="57" t="s">
        <v>953</v>
      </c>
      <c r="G1810" s="57" t="s">
        <v>2018</v>
      </c>
      <c r="H1810" s="51">
        <v>125</v>
      </c>
      <c r="I1810" s="51" t="s">
        <v>17309</v>
      </c>
      <c r="J1810" s="69">
        <v>27.49</v>
      </c>
      <c r="K1810" s="69">
        <f t="shared" si="86"/>
        <v>3436.25</v>
      </c>
      <c r="L1810" s="90">
        <v>125</v>
      </c>
      <c r="M1810" s="51">
        <v>0</v>
      </c>
      <c r="N1810" s="62" t="s">
        <v>2129</v>
      </c>
      <c r="O1810" s="52"/>
      <c r="P1810" s="52">
        <v>3</v>
      </c>
      <c r="Q1810" s="52"/>
      <c r="R1810" s="52" t="s">
        <v>2130</v>
      </c>
      <c r="S1810" s="49" t="s">
        <v>21333</v>
      </c>
      <c r="V1810" s="50" t="s">
        <v>14838</v>
      </c>
      <c r="W1810" s="50" t="s">
        <v>2031</v>
      </c>
      <c r="X1810" s="50" t="s">
        <v>14740</v>
      </c>
      <c r="Y1810" s="70" t="s">
        <v>17320</v>
      </c>
      <c r="Z1810" s="53">
        <v>69651</v>
      </c>
    </row>
    <row r="1811" spans="1:26" s="49" customFormat="1" ht="30" x14ac:dyDescent="0.25">
      <c r="A1811" s="73">
        <v>600115755</v>
      </c>
      <c r="B1811" s="73">
        <f t="shared" si="84"/>
        <v>600115755</v>
      </c>
      <c r="C1811" s="73" t="s">
        <v>10433</v>
      </c>
      <c r="D1811" s="68">
        <v>1</v>
      </c>
      <c r="E1811" s="48">
        <f t="shared" si="85"/>
        <v>71009825</v>
      </c>
      <c r="F1811" s="57" t="s">
        <v>953</v>
      </c>
      <c r="G1811" s="57" t="s">
        <v>2018</v>
      </c>
      <c r="H1811" s="51">
        <v>100</v>
      </c>
      <c r="I1811" s="51" t="s">
        <v>17309</v>
      </c>
      <c r="J1811" s="69">
        <v>27.49</v>
      </c>
      <c r="K1811" s="69">
        <f t="shared" si="86"/>
        <v>2749</v>
      </c>
      <c r="L1811" s="90">
        <v>100</v>
      </c>
      <c r="M1811" s="51">
        <v>0</v>
      </c>
      <c r="N1811" s="62" t="s">
        <v>2131</v>
      </c>
      <c r="O1811" s="52"/>
      <c r="P1811" s="52">
        <v>72</v>
      </c>
      <c r="Q1811" s="52"/>
      <c r="R1811" s="52" t="s">
        <v>1741</v>
      </c>
      <c r="S1811" s="49" t="s">
        <v>21333</v>
      </c>
      <c r="V1811" s="50" t="s">
        <v>14838</v>
      </c>
      <c r="W1811" s="50" t="s">
        <v>2031</v>
      </c>
      <c r="X1811" s="50" t="s">
        <v>14740</v>
      </c>
      <c r="Y1811" s="70" t="s">
        <v>17320</v>
      </c>
      <c r="Z1811" s="53">
        <v>69650</v>
      </c>
    </row>
    <row r="1812" spans="1:26" s="49" customFormat="1" x14ac:dyDescent="0.25">
      <c r="A1812" s="73">
        <v>600115763</v>
      </c>
      <c r="B1812" s="73">
        <f t="shared" si="84"/>
        <v>600115763</v>
      </c>
      <c r="C1812" s="73" t="s">
        <v>10434</v>
      </c>
      <c r="D1812" s="68">
        <v>1</v>
      </c>
      <c r="E1812" s="48">
        <f t="shared" si="85"/>
        <v>71002154</v>
      </c>
      <c r="F1812" s="57" t="s">
        <v>953</v>
      </c>
      <c r="G1812" s="57" t="s">
        <v>2018</v>
      </c>
      <c r="H1812" s="51">
        <v>25</v>
      </c>
      <c r="I1812" s="51" t="s">
        <v>17309</v>
      </c>
      <c r="J1812" s="69">
        <v>27.49</v>
      </c>
      <c r="K1812" s="69">
        <f t="shared" si="86"/>
        <v>687.25</v>
      </c>
      <c r="L1812" s="90">
        <v>25</v>
      </c>
      <c r="M1812" s="51">
        <v>0</v>
      </c>
      <c r="N1812" s="62" t="s">
        <v>2132</v>
      </c>
      <c r="O1812" s="52"/>
      <c r="P1812" s="52">
        <v>16</v>
      </c>
      <c r="Q1812" s="52"/>
      <c r="R1812" s="52" t="s">
        <v>2133</v>
      </c>
      <c r="S1812" s="49" t="s">
        <v>21333</v>
      </c>
      <c r="V1812" s="50" t="s">
        <v>14838</v>
      </c>
      <c r="W1812" s="50" t="s">
        <v>2031</v>
      </c>
      <c r="X1812" s="50" t="s">
        <v>14740</v>
      </c>
      <c r="Y1812" s="70" t="s">
        <v>17320</v>
      </c>
      <c r="Z1812" s="53">
        <v>69631</v>
      </c>
    </row>
    <row r="1813" spans="1:26" s="49" customFormat="1" ht="30" x14ac:dyDescent="0.25">
      <c r="A1813" s="73">
        <v>600115798</v>
      </c>
      <c r="B1813" s="73">
        <f t="shared" si="84"/>
        <v>600115798</v>
      </c>
      <c r="C1813" s="73" t="s">
        <v>10435</v>
      </c>
      <c r="D1813" s="68">
        <v>1</v>
      </c>
      <c r="E1813" s="48">
        <f t="shared" si="85"/>
        <v>70989699</v>
      </c>
      <c r="F1813" s="57" t="s">
        <v>953</v>
      </c>
      <c r="G1813" s="57" t="s">
        <v>2018</v>
      </c>
      <c r="H1813" s="51">
        <v>100</v>
      </c>
      <c r="I1813" s="51" t="s">
        <v>17309</v>
      </c>
      <c r="J1813" s="69">
        <v>27.49</v>
      </c>
      <c r="K1813" s="69">
        <f t="shared" si="86"/>
        <v>2749</v>
      </c>
      <c r="L1813" s="90">
        <v>100</v>
      </c>
      <c r="M1813" s="51">
        <v>0</v>
      </c>
      <c r="N1813" s="62" t="s">
        <v>2134</v>
      </c>
      <c r="O1813" s="52"/>
      <c r="P1813" s="52">
        <v>280</v>
      </c>
      <c r="Q1813" s="52"/>
      <c r="R1813" s="52" t="s">
        <v>2135</v>
      </c>
      <c r="S1813" s="49" t="s">
        <v>21333</v>
      </c>
      <c r="V1813" s="50" t="s">
        <v>14838</v>
      </c>
      <c r="W1813" s="50" t="s">
        <v>2031</v>
      </c>
      <c r="X1813" s="50" t="s">
        <v>14740</v>
      </c>
      <c r="Y1813" s="70" t="s">
        <v>17320</v>
      </c>
      <c r="Z1813" s="53">
        <v>69701</v>
      </c>
    </row>
    <row r="1814" spans="1:26" s="49" customFormat="1" x14ac:dyDescent="0.25">
      <c r="A1814" s="73">
        <v>600115828</v>
      </c>
      <c r="B1814" s="73">
        <f t="shared" si="84"/>
        <v>600115828</v>
      </c>
      <c r="C1814" s="73" t="s">
        <v>10436</v>
      </c>
      <c r="D1814" s="68">
        <v>1</v>
      </c>
      <c r="E1814" s="48">
        <f t="shared" si="85"/>
        <v>70995273</v>
      </c>
      <c r="F1814" s="57" t="s">
        <v>953</v>
      </c>
      <c r="G1814" s="57" t="s">
        <v>2018</v>
      </c>
      <c r="H1814" s="51">
        <v>225</v>
      </c>
      <c r="I1814" s="51" t="s">
        <v>17309</v>
      </c>
      <c r="J1814" s="69">
        <v>27.49</v>
      </c>
      <c r="K1814" s="69">
        <f t="shared" si="86"/>
        <v>6185.25</v>
      </c>
      <c r="L1814" s="90">
        <v>225</v>
      </c>
      <c r="M1814" s="51">
        <v>0</v>
      </c>
      <c r="N1814" s="62" t="s">
        <v>2136</v>
      </c>
      <c r="O1814" s="52" t="s">
        <v>2137</v>
      </c>
      <c r="P1814" s="52">
        <v>41</v>
      </c>
      <c r="Q1814" s="52"/>
      <c r="R1814" s="52" t="s">
        <v>2099</v>
      </c>
      <c r="S1814" s="49" t="s">
        <v>21333</v>
      </c>
      <c r="V1814" s="50" t="s">
        <v>14838</v>
      </c>
      <c r="W1814" s="50" t="s">
        <v>2031</v>
      </c>
      <c r="X1814" s="50" t="s">
        <v>14740</v>
      </c>
      <c r="Y1814" s="70" t="s">
        <v>17320</v>
      </c>
      <c r="Z1814" s="53">
        <v>69606</v>
      </c>
    </row>
    <row r="1815" spans="1:26" s="49" customFormat="1" ht="30" x14ac:dyDescent="0.25">
      <c r="A1815" s="73">
        <v>600115836</v>
      </c>
      <c r="B1815" s="73">
        <f t="shared" si="84"/>
        <v>600115836</v>
      </c>
      <c r="C1815" s="73" t="s">
        <v>10437</v>
      </c>
      <c r="D1815" s="68">
        <v>1</v>
      </c>
      <c r="E1815" s="48">
        <f t="shared" si="85"/>
        <v>70299668</v>
      </c>
      <c r="F1815" s="57" t="s">
        <v>953</v>
      </c>
      <c r="G1815" s="57" t="s">
        <v>2018</v>
      </c>
      <c r="H1815" s="51">
        <v>150</v>
      </c>
      <c r="I1815" s="51" t="s">
        <v>17309</v>
      </c>
      <c r="J1815" s="69">
        <v>27.49</v>
      </c>
      <c r="K1815" s="69">
        <f t="shared" si="86"/>
        <v>4123.5</v>
      </c>
      <c r="L1815" s="90">
        <v>150</v>
      </c>
      <c r="M1815" s="51">
        <v>0</v>
      </c>
      <c r="N1815" s="62" t="s">
        <v>2138</v>
      </c>
      <c r="O1815" s="52"/>
      <c r="P1815" s="52">
        <v>285</v>
      </c>
      <c r="Q1815" s="52"/>
      <c r="R1815" s="52" t="s">
        <v>2139</v>
      </c>
      <c r="S1815" s="49" t="s">
        <v>21333</v>
      </c>
      <c r="V1815" s="50" t="s">
        <v>14838</v>
      </c>
      <c r="W1815" s="50" t="s">
        <v>2031</v>
      </c>
      <c r="X1815" s="50" t="s">
        <v>14740</v>
      </c>
      <c r="Y1815" s="70" t="s">
        <v>17320</v>
      </c>
      <c r="Z1815" s="53">
        <v>69641</v>
      </c>
    </row>
    <row r="1816" spans="1:26" s="49" customFormat="1" ht="30" x14ac:dyDescent="0.25">
      <c r="A1816" s="73">
        <v>600115852</v>
      </c>
      <c r="B1816" s="73">
        <f t="shared" si="84"/>
        <v>600115852</v>
      </c>
      <c r="C1816" s="73" t="s">
        <v>10438</v>
      </c>
      <c r="D1816" s="68">
        <v>1</v>
      </c>
      <c r="E1816" s="48">
        <f t="shared" si="85"/>
        <v>70993297</v>
      </c>
      <c r="F1816" s="57" t="s">
        <v>953</v>
      </c>
      <c r="G1816" s="57" t="s">
        <v>2018</v>
      </c>
      <c r="H1816" s="51">
        <v>200</v>
      </c>
      <c r="I1816" s="51" t="s">
        <v>17309</v>
      </c>
      <c r="J1816" s="69">
        <v>27.49</v>
      </c>
      <c r="K1816" s="69">
        <f t="shared" si="86"/>
        <v>5498</v>
      </c>
      <c r="L1816" s="90">
        <v>200</v>
      </c>
      <c r="M1816" s="51">
        <v>0</v>
      </c>
      <c r="N1816" s="62" t="s">
        <v>2140</v>
      </c>
      <c r="O1816" s="52"/>
      <c r="P1816" s="52">
        <v>357</v>
      </c>
      <c r="Q1816" s="52"/>
      <c r="R1816" s="52" t="s">
        <v>2141</v>
      </c>
      <c r="S1816" s="49" t="s">
        <v>21333</v>
      </c>
      <c r="V1816" s="50" t="s">
        <v>14838</v>
      </c>
      <c r="W1816" s="50" t="s">
        <v>2031</v>
      </c>
      <c r="X1816" s="50" t="s">
        <v>14740</v>
      </c>
      <c r="Y1816" s="70" t="s">
        <v>17320</v>
      </c>
      <c r="Z1816" s="53">
        <v>69633</v>
      </c>
    </row>
    <row r="1817" spans="1:26" s="49" customFormat="1" ht="30" x14ac:dyDescent="0.25">
      <c r="A1817" s="73">
        <v>600115879</v>
      </c>
      <c r="B1817" s="73">
        <f t="shared" si="84"/>
        <v>600115879</v>
      </c>
      <c r="C1817" s="73" t="s">
        <v>10439</v>
      </c>
      <c r="D1817" s="68">
        <v>1</v>
      </c>
      <c r="E1817" s="48">
        <f t="shared" si="85"/>
        <v>70995711</v>
      </c>
      <c r="F1817" s="57" t="s">
        <v>953</v>
      </c>
      <c r="G1817" s="57" t="s">
        <v>2018</v>
      </c>
      <c r="H1817" s="51">
        <v>375</v>
      </c>
      <c r="I1817" s="51" t="s">
        <v>17309</v>
      </c>
      <c r="J1817" s="69">
        <v>27.49</v>
      </c>
      <c r="K1817" s="69">
        <f t="shared" si="86"/>
        <v>10308.75</v>
      </c>
      <c r="L1817" s="90">
        <v>375</v>
      </c>
      <c r="M1817" s="51">
        <v>0</v>
      </c>
      <c r="N1817" s="62" t="s">
        <v>2142</v>
      </c>
      <c r="O1817" s="52" t="s">
        <v>2143</v>
      </c>
      <c r="P1817" s="52">
        <v>466</v>
      </c>
      <c r="Q1817" s="52"/>
      <c r="R1817" s="52" t="s">
        <v>2144</v>
      </c>
      <c r="S1817" s="49" t="s">
        <v>21333</v>
      </c>
      <c r="V1817" s="50" t="s">
        <v>14838</v>
      </c>
      <c r="W1817" s="50" t="s">
        <v>2031</v>
      </c>
      <c r="X1817" s="50" t="s">
        <v>14740</v>
      </c>
      <c r="Y1817" s="70" t="s">
        <v>17320</v>
      </c>
      <c r="Z1817" s="53">
        <v>69635</v>
      </c>
    </row>
    <row r="1818" spans="1:26" s="49" customFormat="1" ht="30" x14ac:dyDescent="0.25">
      <c r="A1818" s="73">
        <v>600115909</v>
      </c>
      <c r="B1818" s="73">
        <f t="shared" si="84"/>
        <v>600115909</v>
      </c>
      <c r="C1818" s="73" t="s">
        <v>10440</v>
      </c>
      <c r="D1818" s="68">
        <v>1</v>
      </c>
      <c r="E1818" s="48">
        <f t="shared" si="85"/>
        <v>70995753</v>
      </c>
      <c r="F1818" s="57" t="s">
        <v>953</v>
      </c>
      <c r="G1818" s="57" t="s">
        <v>2018</v>
      </c>
      <c r="H1818" s="51">
        <v>525</v>
      </c>
      <c r="I1818" s="51" t="s">
        <v>17309</v>
      </c>
      <c r="J1818" s="69">
        <v>27.49</v>
      </c>
      <c r="K1818" s="69">
        <f t="shared" si="86"/>
        <v>14432.25</v>
      </c>
      <c r="L1818" s="90">
        <v>525</v>
      </c>
      <c r="M1818" s="51">
        <v>0</v>
      </c>
      <c r="N1818" s="62" t="s">
        <v>2145</v>
      </c>
      <c r="O1818" s="52"/>
      <c r="P1818" s="52">
        <v>594</v>
      </c>
      <c r="Q1818" s="52"/>
      <c r="R1818" s="52" t="s">
        <v>2146</v>
      </c>
      <c r="S1818" s="49" t="s">
        <v>21333</v>
      </c>
      <c r="V1818" s="50" t="s">
        <v>14838</v>
      </c>
      <c r="W1818" s="50" t="s">
        <v>2031</v>
      </c>
      <c r="X1818" s="50" t="s">
        <v>14740</v>
      </c>
      <c r="Y1818" s="70" t="s">
        <v>17320</v>
      </c>
      <c r="Z1818" s="53">
        <v>69612</v>
      </c>
    </row>
    <row r="1819" spans="1:26" s="49" customFormat="1" x14ac:dyDescent="0.25">
      <c r="A1819" s="73">
        <v>600115968</v>
      </c>
      <c r="B1819" s="73">
        <f t="shared" si="84"/>
        <v>600115968</v>
      </c>
      <c r="C1819" s="73" t="s">
        <v>10441</v>
      </c>
      <c r="D1819" s="68">
        <v>1</v>
      </c>
      <c r="E1819" s="48">
        <f t="shared" si="85"/>
        <v>70284351</v>
      </c>
      <c r="F1819" s="57" t="s">
        <v>953</v>
      </c>
      <c r="G1819" s="57" t="s">
        <v>2018</v>
      </c>
      <c r="H1819" s="51">
        <v>0</v>
      </c>
      <c r="I1819" s="51" t="s">
        <v>17320</v>
      </c>
      <c r="J1819" s="69">
        <v>27.49</v>
      </c>
      <c r="K1819" s="69">
        <f t="shared" si="86"/>
        <v>0</v>
      </c>
      <c r="L1819" s="90">
        <v>0</v>
      </c>
      <c r="M1819" s="51"/>
      <c r="N1819" s="62" t="s">
        <v>2147</v>
      </c>
      <c r="O1819" s="52" t="s">
        <v>60</v>
      </c>
      <c r="P1819" s="52">
        <v>375</v>
      </c>
      <c r="Q1819" s="52"/>
      <c r="R1819" s="52" t="s">
        <v>2148</v>
      </c>
      <c r="S1819" s="49" t="s">
        <v>21333</v>
      </c>
      <c r="V1819" s="50" t="s">
        <v>14838</v>
      </c>
      <c r="W1819" s="50" t="s">
        <v>2031</v>
      </c>
      <c r="X1819" s="50" t="s">
        <v>14740</v>
      </c>
      <c r="Y1819" s="70">
        <v>44340</v>
      </c>
      <c r="Z1819" s="53">
        <v>69605</v>
      </c>
    </row>
    <row r="1820" spans="1:26" s="49" customFormat="1" ht="30" x14ac:dyDescent="0.25">
      <c r="A1820" s="73">
        <v>600115984</v>
      </c>
      <c r="B1820" s="73">
        <f t="shared" si="84"/>
        <v>600115984</v>
      </c>
      <c r="C1820" s="73" t="s">
        <v>10442</v>
      </c>
      <c r="D1820" s="68">
        <v>1</v>
      </c>
      <c r="E1820" s="48">
        <f t="shared" si="85"/>
        <v>75023172</v>
      </c>
      <c r="F1820" s="57" t="s">
        <v>953</v>
      </c>
      <c r="G1820" s="57" t="s">
        <v>2018</v>
      </c>
      <c r="H1820" s="51">
        <v>175</v>
      </c>
      <c r="I1820" s="51" t="s">
        <v>17309</v>
      </c>
      <c r="J1820" s="69">
        <v>27.49</v>
      </c>
      <c r="K1820" s="69">
        <f t="shared" si="86"/>
        <v>4810.75</v>
      </c>
      <c r="L1820" s="90">
        <v>175</v>
      </c>
      <c r="M1820" s="51">
        <v>0</v>
      </c>
      <c r="N1820" s="62" t="s">
        <v>2149</v>
      </c>
      <c r="O1820" s="52"/>
      <c r="P1820" s="52">
        <v>222</v>
      </c>
      <c r="Q1820" s="52"/>
      <c r="R1820" s="52" t="s">
        <v>2150</v>
      </c>
      <c r="S1820" s="49" t="s">
        <v>21333</v>
      </c>
      <c r="V1820" s="50" t="s">
        <v>14838</v>
      </c>
      <c r="W1820" s="50" t="s">
        <v>2031</v>
      </c>
      <c r="X1820" s="50" t="s">
        <v>14740</v>
      </c>
      <c r="Y1820" s="70" t="s">
        <v>17320</v>
      </c>
      <c r="Z1820" s="53">
        <v>69637</v>
      </c>
    </row>
    <row r="1821" spans="1:26" s="49" customFormat="1" ht="30" x14ac:dyDescent="0.25">
      <c r="A1821" s="73">
        <v>600116034</v>
      </c>
      <c r="B1821" s="73">
        <f t="shared" si="84"/>
        <v>600116034</v>
      </c>
      <c r="C1821" s="73" t="s">
        <v>10443</v>
      </c>
      <c r="D1821" s="68">
        <v>1</v>
      </c>
      <c r="E1821" s="48">
        <f t="shared" si="85"/>
        <v>70938482</v>
      </c>
      <c r="F1821" s="57" t="s">
        <v>953</v>
      </c>
      <c r="G1821" s="57" t="s">
        <v>2018</v>
      </c>
      <c r="H1821" s="51">
        <v>600</v>
      </c>
      <c r="I1821" s="51" t="s">
        <v>17309</v>
      </c>
      <c r="J1821" s="69">
        <v>27.49</v>
      </c>
      <c r="K1821" s="69">
        <f t="shared" si="86"/>
        <v>16494</v>
      </c>
      <c r="L1821" s="90">
        <v>600</v>
      </c>
      <c r="M1821" s="51">
        <v>0</v>
      </c>
      <c r="N1821" s="62" t="s">
        <v>2151</v>
      </c>
      <c r="O1821" s="52" t="s">
        <v>215</v>
      </c>
      <c r="P1821" s="52">
        <v>871</v>
      </c>
      <c r="Q1821" s="52">
        <v>198</v>
      </c>
      <c r="R1821" s="52" t="s">
        <v>2152</v>
      </c>
      <c r="S1821" s="49" t="s">
        <v>21333</v>
      </c>
      <c r="V1821" s="50" t="s">
        <v>14838</v>
      </c>
      <c r="W1821" s="50" t="s">
        <v>2031</v>
      </c>
      <c r="X1821" s="50" t="s">
        <v>14740</v>
      </c>
      <c r="Y1821" s="70" t="s">
        <v>17320</v>
      </c>
      <c r="Z1821" s="53">
        <v>69604</v>
      </c>
    </row>
    <row r="1822" spans="1:26" s="49" customFormat="1" ht="30" x14ac:dyDescent="0.25">
      <c r="A1822" s="73">
        <v>600116042</v>
      </c>
      <c r="B1822" s="73">
        <f t="shared" si="84"/>
        <v>600116042</v>
      </c>
      <c r="C1822" s="73" t="s">
        <v>10444</v>
      </c>
      <c r="D1822" s="68">
        <v>1</v>
      </c>
      <c r="E1822" s="48">
        <f t="shared" si="85"/>
        <v>70995346</v>
      </c>
      <c r="F1822" s="57" t="s">
        <v>953</v>
      </c>
      <c r="G1822" s="57" t="s">
        <v>2018</v>
      </c>
      <c r="H1822" s="51">
        <v>250</v>
      </c>
      <c r="I1822" s="51" t="s">
        <v>17309</v>
      </c>
      <c r="J1822" s="69">
        <v>27.49</v>
      </c>
      <c r="K1822" s="69">
        <f t="shared" si="86"/>
        <v>6872.5</v>
      </c>
      <c r="L1822" s="90">
        <v>250</v>
      </c>
      <c r="M1822" s="51">
        <v>0</v>
      </c>
      <c r="N1822" s="62" t="s">
        <v>2153</v>
      </c>
      <c r="O1822" s="52"/>
      <c r="P1822" s="52">
        <v>521</v>
      </c>
      <c r="Q1822" s="52"/>
      <c r="R1822" s="52" t="s">
        <v>2103</v>
      </c>
      <c r="S1822" s="49" t="s">
        <v>21333</v>
      </c>
      <c r="V1822" s="50" t="s">
        <v>14838</v>
      </c>
      <c r="W1822" s="50" t="s">
        <v>2031</v>
      </c>
      <c r="X1822" s="50" t="s">
        <v>14740</v>
      </c>
      <c r="Y1822" s="70" t="s">
        <v>17320</v>
      </c>
      <c r="Z1822" s="53">
        <v>69613</v>
      </c>
    </row>
    <row r="1823" spans="1:26" s="49" customFormat="1" x14ac:dyDescent="0.25">
      <c r="A1823" s="73">
        <v>600116085</v>
      </c>
      <c r="B1823" s="73">
        <f t="shared" si="84"/>
        <v>600116085</v>
      </c>
      <c r="C1823" s="73" t="s">
        <v>10445</v>
      </c>
      <c r="D1823" s="68">
        <v>1</v>
      </c>
      <c r="E1823" s="48">
        <f t="shared" si="85"/>
        <v>62812947</v>
      </c>
      <c r="F1823" s="57" t="s">
        <v>953</v>
      </c>
      <c r="G1823" s="57" t="s">
        <v>2018</v>
      </c>
      <c r="H1823" s="51">
        <v>475</v>
      </c>
      <c r="I1823" s="51" t="s">
        <v>17309</v>
      </c>
      <c r="J1823" s="69">
        <v>27.49</v>
      </c>
      <c r="K1823" s="69">
        <f t="shared" si="86"/>
        <v>13057.75</v>
      </c>
      <c r="L1823" s="90">
        <v>475</v>
      </c>
      <c r="M1823" s="51">
        <v>0</v>
      </c>
      <c r="N1823" s="62" t="s">
        <v>2154</v>
      </c>
      <c r="O1823" s="52" t="s">
        <v>2155</v>
      </c>
      <c r="P1823" s="52">
        <v>18</v>
      </c>
      <c r="Q1823" s="52"/>
      <c r="R1823" s="52" t="s">
        <v>2113</v>
      </c>
      <c r="S1823" s="49" t="s">
        <v>21333</v>
      </c>
      <c r="V1823" s="50" t="s">
        <v>14838</v>
      </c>
      <c r="W1823" s="50" t="s">
        <v>2031</v>
      </c>
      <c r="X1823" s="50" t="s">
        <v>14740</v>
      </c>
      <c r="Y1823" s="70" t="s">
        <v>17320</v>
      </c>
      <c r="Z1823" s="53">
        <v>69632</v>
      </c>
    </row>
    <row r="1824" spans="1:26" s="49" customFormat="1" ht="30" x14ac:dyDescent="0.25">
      <c r="A1824" s="73">
        <v>600116093</v>
      </c>
      <c r="B1824" s="73">
        <f t="shared" si="84"/>
        <v>600116093</v>
      </c>
      <c r="C1824" s="73" t="s">
        <v>10446</v>
      </c>
      <c r="D1824" s="68">
        <v>1</v>
      </c>
      <c r="E1824" s="48">
        <f t="shared" si="85"/>
        <v>75024080</v>
      </c>
      <c r="F1824" s="57" t="s">
        <v>953</v>
      </c>
      <c r="G1824" s="57" t="s">
        <v>2018</v>
      </c>
      <c r="H1824" s="51">
        <v>50</v>
      </c>
      <c r="I1824" s="51" t="s">
        <v>17309</v>
      </c>
      <c r="J1824" s="69">
        <v>27.49</v>
      </c>
      <c r="K1824" s="69">
        <f t="shared" si="86"/>
        <v>1374.5</v>
      </c>
      <c r="L1824" s="90">
        <v>50</v>
      </c>
      <c r="M1824" s="51">
        <v>0</v>
      </c>
      <c r="N1824" s="62" t="s">
        <v>2156</v>
      </c>
      <c r="O1824" s="52"/>
      <c r="P1824" s="52">
        <v>36</v>
      </c>
      <c r="Q1824" s="52"/>
      <c r="R1824" s="52" t="s">
        <v>2157</v>
      </c>
      <c r="S1824" s="49" t="s">
        <v>21333</v>
      </c>
      <c r="V1824" s="50" t="s">
        <v>14838</v>
      </c>
      <c r="W1824" s="50" t="s">
        <v>2031</v>
      </c>
      <c r="X1824" s="50" t="s">
        <v>14740</v>
      </c>
      <c r="Y1824" s="70" t="s">
        <v>17320</v>
      </c>
      <c r="Z1824" s="53">
        <v>69638</v>
      </c>
    </row>
    <row r="1825" spans="1:26" s="49" customFormat="1" ht="30" x14ac:dyDescent="0.25">
      <c r="A1825" s="73">
        <v>600116107</v>
      </c>
      <c r="B1825" s="73">
        <f t="shared" si="84"/>
        <v>600116107</v>
      </c>
      <c r="C1825" s="73" t="s">
        <v>10447</v>
      </c>
      <c r="D1825" s="68">
        <v>1</v>
      </c>
      <c r="E1825" s="48">
        <f t="shared" si="85"/>
        <v>70982309</v>
      </c>
      <c r="F1825" s="57" t="s">
        <v>953</v>
      </c>
      <c r="G1825" s="57" t="s">
        <v>2018</v>
      </c>
      <c r="H1825" s="51">
        <v>50</v>
      </c>
      <c r="I1825" s="51" t="s">
        <v>17309</v>
      </c>
      <c r="J1825" s="69">
        <v>27.49</v>
      </c>
      <c r="K1825" s="69">
        <f t="shared" si="86"/>
        <v>1374.5</v>
      </c>
      <c r="L1825" s="90">
        <v>50</v>
      </c>
      <c r="M1825" s="51">
        <v>0</v>
      </c>
      <c r="N1825" s="62" t="s">
        <v>2158</v>
      </c>
      <c r="O1825" s="52"/>
      <c r="P1825" s="52">
        <v>4177</v>
      </c>
      <c r="Q1825" s="52"/>
      <c r="R1825" s="52" t="s">
        <v>2031</v>
      </c>
      <c r="S1825" s="49" t="s">
        <v>21333</v>
      </c>
      <c r="V1825" s="50" t="s">
        <v>14838</v>
      </c>
      <c r="W1825" s="50" t="s">
        <v>2031</v>
      </c>
      <c r="X1825" s="50" t="s">
        <v>14740</v>
      </c>
      <c r="Y1825" s="70" t="s">
        <v>17320</v>
      </c>
      <c r="Z1825" s="53">
        <v>69655</v>
      </c>
    </row>
    <row r="1826" spans="1:26" s="49" customFormat="1" x14ac:dyDescent="0.25">
      <c r="A1826" s="73">
        <v>600116115</v>
      </c>
      <c r="B1826" s="73">
        <f t="shared" si="84"/>
        <v>600116115</v>
      </c>
      <c r="C1826" s="73" t="s">
        <v>10448</v>
      </c>
      <c r="D1826" s="68">
        <v>1</v>
      </c>
      <c r="E1826" s="48">
        <f t="shared" si="85"/>
        <v>71008942</v>
      </c>
      <c r="F1826" s="57" t="s">
        <v>953</v>
      </c>
      <c r="G1826" s="57" t="s">
        <v>2018</v>
      </c>
      <c r="H1826" s="51">
        <v>75</v>
      </c>
      <c r="I1826" s="51" t="s">
        <v>17309</v>
      </c>
      <c r="J1826" s="69">
        <v>27.49</v>
      </c>
      <c r="K1826" s="69">
        <f t="shared" si="86"/>
        <v>2061.75</v>
      </c>
      <c r="L1826" s="90">
        <v>75</v>
      </c>
      <c r="M1826" s="51">
        <v>0</v>
      </c>
      <c r="N1826" s="62" t="s">
        <v>2159</v>
      </c>
      <c r="O1826" s="52"/>
      <c r="P1826" s="52">
        <v>90</v>
      </c>
      <c r="Q1826" s="52"/>
      <c r="R1826" s="52" t="s">
        <v>2160</v>
      </c>
      <c r="S1826" s="49" t="s">
        <v>21333</v>
      </c>
      <c r="V1826" s="50" t="s">
        <v>14838</v>
      </c>
      <c r="W1826" s="50" t="s">
        <v>2031</v>
      </c>
      <c r="X1826" s="50" t="s">
        <v>14740</v>
      </c>
      <c r="Y1826" s="70" t="s">
        <v>17320</v>
      </c>
      <c r="Z1826" s="53">
        <v>69634</v>
      </c>
    </row>
    <row r="1827" spans="1:26" s="49" customFormat="1" ht="30" x14ac:dyDescent="0.25">
      <c r="A1827" s="73">
        <v>600116123</v>
      </c>
      <c r="B1827" s="73">
        <f t="shared" si="84"/>
        <v>600116123</v>
      </c>
      <c r="C1827" s="73" t="s">
        <v>10449</v>
      </c>
      <c r="D1827" s="68">
        <v>1</v>
      </c>
      <c r="E1827" s="48">
        <f t="shared" si="85"/>
        <v>70984042</v>
      </c>
      <c r="F1827" s="57" t="s">
        <v>953</v>
      </c>
      <c r="G1827" s="57" t="s">
        <v>2018</v>
      </c>
      <c r="H1827" s="51">
        <v>50</v>
      </c>
      <c r="I1827" s="51" t="s">
        <v>17309</v>
      </c>
      <c r="J1827" s="69">
        <v>27.49</v>
      </c>
      <c r="K1827" s="69">
        <f t="shared" si="86"/>
        <v>1374.5</v>
      </c>
      <c r="L1827" s="90">
        <v>50</v>
      </c>
      <c r="M1827" s="51">
        <v>0</v>
      </c>
      <c r="N1827" s="62" t="s">
        <v>2161</v>
      </c>
      <c r="O1827" s="52"/>
      <c r="P1827" s="52">
        <v>132</v>
      </c>
      <c r="Q1827" s="52"/>
      <c r="R1827" s="52" t="s">
        <v>2162</v>
      </c>
      <c r="S1827" s="49" t="s">
        <v>21333</v>
      </c>
      <c r="V1827" s="50" t="s">
        <v>14838</v>
      </c>
      <c r="W1827" s="50" t="s">
        <v>2031</v>
      </c>
      <c r="X1827" s="50" t="s">
        <v>14740</v>
      </c>
      <c r="Y1827" s="70" t="s">
        <v>17320</v>
      </c>
      <c r="Z1827" s="53">
        <v>69631</v>
      </c>
    </row>
    <row r="1828" spans="1:26" s="49" customFormat="1" x14ac:dyDescent="0.25">
      <c r="A1828" s="73">
        <v>600171094</v>
      </c>
      <c r="B1828" s="73">
        <f t="shared" si="84"/>
        <v>600171094</v>
      </c>
      <c r="C1828" s="73" t="s">
        <v>10384</v>
      </c>
      <c r="D1828" s="68">
        <v>1</v>
      </c>
      <c r="E1828" s="48">
        <f t="shared" si="85"/>
        <v>838217</v>
      </c>
      <c r="F1828" s="57" t="s">
        <v>953</v>
      </c>
      <c r="G1828" s="57" t="s">
        <v>2018</v>
      </c>
      <c r="H1828" s="51">
        <v>475</v>
      </c>
      <c r="I1828" s="51" t="s">
        <v>17309</v>
      </c>
      <c r="J1828" s="69">
        <v>27.49</v>
      </c>
      <c r="K1828" s="69">
        <f t="shared" si="86"/>
        <v>13057.75</v>
      </c>
      <c r="L1828" s="90">
        <v>475</v>
      </c>
      <c r="M1828" s="51">
        <v>0</v>
      </c>
      <c r="N1828" s="62" t="s">
        <v>2042</v>
      </c>
      <c r="O1828" s="52" t="s">
        <v>1716</v>
      </c>
      <c r="P1828" s="52">
        <v>471</v>
      </c>
      <c r="Q1828" s="52">
        <v>48</v>
      </c>
      <c r="R1828" s="52" t="s">
        <v>2031</v>
      </c>
      <c r="S1828" s="49" t="s">
        <v>21333</v>
      </c>
      <c r="V1828" s="50" t="s">
        <v>14788</v>
      </c>
      <c r="W1828" s="50" t="s">
        <v>2031</v>
      </c>
      <c r="X1828" s="50" t="s">
        <v>14738</v>
      </c>
      <c r="Y1828" s="70" t="s">
        <v>17320</v>
      </c>
      <c r="Z1828" s="53">
        <v>69701</v>
      </c>
    </row>
    <row r="1829" spans="1:26" s="49" customFormat="1" x14ac:dyDescent="0.25">
      <c r="A1829" s="73">
        <v>691013853</v>
      </c>
      <c r="B1829" s="73">
        <f t="shared" si="84"/>
        <v>691013853</v>
      </c>
      <c r="C1829" s="73" t="s">
        <v>10385</v>
      </c>
      <c r="D1829" s="68">
        <v>1</v>
      </c>
      <c r="E1829" s="48">
        <f t="shared" si="85"/>
        <v>8849510</v>
      </c>
      <c r="F1829" s="57" t="s">
        <v>953</v>
      </c>
      <c r="G1829" s="57" t="s">
        <v>2018</v>
      </c>
      <c r="H1829" s="51">
        <v>25</v>
      </c>
      <c r="I1829" s="51" t="s">
        <v>17309</v>
      </c>
      <c r="J1829" s="69">
        <v>27.49</v>
      </c>
      <c r="K1829" s="69">
        <f t="shared" si="86"/>
        <v>687.25</v>
      </c>
      <c r="L1829" s="90">
        <v>25</v>
      </c>
      <c r="M1829" s="51">
        <v>0</v>
      </c>
      <c r="N1829" s="62" t="s">
        <v>2043</v>
      </c>
      <c r="O1829" s="52" t="s">
        <v>292</v>
      </c>
      <c r="P1829" s="52">
        <v>2290</v>
      </c>
      <c r="Q1829" s="52">
        <v>10</v>
      </c>
      <c r="R1829" s="52" t="s">
        <v>2031</v>
      </c>
      <c r="S1829" s="49" t="s">
        <v>21334</v>
      </c>
      <c r="V1829" s="50" t="s">
        <v>14788</v>
      </c>
      <c r="W1829" s="50" t="s">
        <v>2031</v>
      </c>
      <c r="X1829" s="50" t="s">
        <v>14742</v>
      </c>
      <c r="Y1829" s="70" t="s">
        <v>17320</v>
      </c>
      <c r="Z1829" s="53">
        <v>69701</v>
      </c>
    </row>
    <row r="1830" spans="1:26" s="49" customFormat="1" ht="30" x14ac:dyDescent="0.25">
      <c r="A1830" s="73">
        <v>600014151</v>
      </c>
      <c r="B1830" s="73">
        <f t="shared" si="84"/>
        <v>600014151</v>
      </c>
      <c r="C1830" s="73" t="s">
        <v>10289</v>
      </c>
      <c r="D1830" s="68">
        <v>1</v>
      </c>
      <c r="E1830" s="48">
        <f t="shared" si="85"/>
        <v>60680377</v>
      </c>
      <c r="F1830" s="57" t="s">
        <v>953</v>
      </c>
      <c r="G1830" s="57" t="s">
        <v>1850</v>
      </c>
      <c r="H1830" s="51">
        <v>625</v>
      </c>
      <c r="I1830" s="51" t="s">
        <v>17309</v>
      </c>
      <c r="J1830" s="69">
        <v>27.49</v>
      </c>
      <c r="K1830" s="69">
        <f t="shared" si="86"/>
        <v>17181.25</v>
      </c>
      <c r="L1830" s="90">
        <v>625</v>
      </c>
      <c r="M1830" s="51">
        <v>0</v>
      </c>
      <c r="N1830" s="62" t="s">
        <v>1869</v>
      </c>
      <c r="O1830" s="52" t="s">
        <v>340</v>
      </c>
      <c r="P1830" s="52">
        <v>273</v>
      </c>
      <c r="Q1830" s="52">
        <v>7</v>
      </c>
      <c r="R1830" s="52" t="s">
        <v>1868</v>
      </c>
      <c r="S1830" s="49" t="s">
        <v>21333</v>
      </c>
      <c r="V1830" s="50" t="s">
        <v>14788</v>
      </c>
      <c r="W1830" s="50" t="s">
        <v>1868</v>
      </c>
      <c r="X1830" s="50" t="s">
        <v>14738</v>
      </c>
      <c r="Y1830" s="70" t="s">
        <v>17320</v>
      </c>
      <c r="Z1830" s="53">
        <v>69216</v>
      </c>
    </row>
    <row r="1831" spans="1:26" s="49" customFormat="1" x14ac:dyDescent="0.25">
      <c r="A1831" s="73">
        <v>600025284</v>
      </c>
      <c r="B1831" s="73">
        <f t="shared" si="84"/>
        <v>600025284</v>
      </c>
      <c r="C1831" s="73" t="s">
        <v>10290</v>
      </c>
      <c r="D1831" s="68">
        <v>1</v>
      </c>
      <c r="E1831" s="48">
        <f t="shared" si="85"/>
        <v>70838763</v>
      </c>
      <c r="F1831" s="57" t="s">
        <v>953</v>
      </c>
      <c r="G1831" s="57" t="s">
        <v>1850</v>
      </c>
      <c r="H1831" s="51">
        <v>100</v>
      </c>
      <c r="I1831" s="51" t="s">
        <v>17309</v>
      </c>
      <c r="J1831" s="69">
        <v>27.49</v>
      </c>
      <c r="K1831" s="69">
        <f t="shared" si="86"/>
        <v>2749</v>
      </c>
      <c r="L1831" s="90">
        <v>100</v>
      </c>
      <c r="M1831" s="51">
        <v>0</v>
      </c>
      <c r="N1831" s="62" t="s">
        <v>1870</v>
      </c>
      <c r="O1831" s="52" t="s">
        <v>60</v>
      </c>
      <c r="P1831" s="52">
        <v>184</v>
      </c>
      <c r="Q1831" s="52">
        <v>1</v>
      </c>
      <c r="R1831" s="52" t="s">
        <v>1868</v>
      </c>
      <c r="S1831" s="49" t="s">
        <v>21333</v>
      </c>
      <c r="V1831" s="50" t="s">
        <v>14788</v>
      </c>
      <c r="W1831" s="50" t="s">
        <v>1868</v>
      </c>
      <c r="X1831" s="50" t="s">
        <v>14738</v>
      </c>
      <c r="Y1831" s="70" t="s">
        <v>17320</v>
      </c>
      <c r="Z1831" s="53">
        <v>69201</v>
      </c>
    </row>
    <row r="1832" spans="1:26" s="49" customFormat="1" x14ac:dyDescent="0.25">
      <c r="A1832" s="73">
        <v>600030351</v>
      </c>
      <c r="B1832" s="73">
        <f t="shared" si="84"/>
        <v>600030351</v>
      </c>
      <c r="C1832" s="73" t="s">
        <v>17701</v>
      </c>
      <c r="D1832" s="68">
        <v>1</v>
      </c>
      <c r="E1832" s="48">
        <f t="shared" si="85"/>
        <v>63434610</v>
      </c>
      <c r="F1832" s="57" t="s">
        <v>953</v>
      </c>
      <c r="G1832" s="57" t="s">
        <v>1850</v>
      </c>
      <c r="H1832" s="51">
        <v>25</v>
      </c>
      <c r="I1832" s="51" t="s">
        <v>17309</v>
      </c>
      <c r="J1832" s="69">
        <v>27.49</v>
      </c>
      <c r="K1832" s="69">
        <f t="shared" si="86"/>
        <v>687.25</v>
      </c>
      <c r="L1832" s="90">
        <v>25</v>
      </c>
      <c r="M1832" s="51">
        <v>0</v>
      </c>
      <c r="N1832" s="62" t="s">
        <v>17702</v>
      </c>
      <c r="O1832" s="52" t="s">
        <v>1716</v>
      </c>
      <c r="P1832" s="52">
        <v>974</v>
      </c>
      <c r="Q1832" s="52">
        <v>26</v>
      </c>
      <c r="R1832" s="52" t="s">
        <v>1868</v>
      </c>
      <c r="S1832" s="49" t="s">
        <v>21333</v>
      </c>
      <c r="V1832" s="50" t="s">
        <v>14788</v>
      </c>
      <c r="W1832" s="50" t="s">
        <v>1868</v>
      </c>
      <c r="X1832" s="50" t="s">
        <v>14738</v>
      </c>
      <c r="Y1832" s="70" t="s">
        <v>17320</v>
      </c>
      <c r="Z1832" s="53">
        <v>69201</v>
      </c>
    </row>
    <row r="1833" spans="1:26" s="49" customFormat="1" ht="30" x14ac:dyDescent="0.25">
      <c r="A1833" s="73">
        <v>600111601</v>
      </c>
      <c r="B1833" s="73">
        <f t="shared" si="84"/>
        <v>600111601</v>
      </c>
      <c r="C1833" s="73" t="s">
        <v>10360</v>
      </c>
      <c r="D1833" s="68">
        <v>1</v>
      </c>
      <c r="E1833" s="48">
        <f t="shared" si="85"/>
        <v>70876991</v>
      </c>
      <c r="F1833" s="57" t="s">
        <v>953</v>
      </c>
      <c r="G1833" s="57" t="s">
        <v>1850</v>
      </c>
      <c r="H1833" s="51">
        <v>25</v>
      </c>
      <c r="I1833" s="51" t="s">
        <v>17309</v>
      </c>
      <c r="J1833" s="69">
        <v>27.49</v>
      </c>
      <c r="K1833" s="69">
        <f t="shared" si="86"/>
        <v>687.25</v>
      </c>
      <c r="L1833" s="90">
        <v>25</v>
      </c>
      <c r="M1833" s="51">
        <v>0</v>
      </c>
      <c r="N1833" s="62" t="s">
        <v>1993</v>
      </c>
      <c r="O1833" s="52" t="s">
        <v>1994</v>
      </c>
      <c r="P1833" s="52">
        <v>1290</v>
      </c>
      <c r="Q1833" s="52">
        <v>6</v>
      </c>
      <c r="R1833" s="52" t="s">
        <v>1868</v>
      </c>
      <c r="S1833" s="49" t="s">
        <v>21333</v>
      </c>
      <c r="V1833" s="50" t="s">
        <v>14839</v>
      </c>
      <c r="W1833" s="50" t="s">
        <v>1868</v>
      </c>
      <c r="X1833" s="50" t="s">
        <v>14740</v>
      </c>
      <c r="Y1833" s="70" t="s">
        <v>17320</v>
      </c>
      <c r="Z1833" s="53">
        <v>69201</v>
      </c>
    </row>
    <row r="1834" spans="1:26" s="49" customFormat="1" ht="30" x14ac:dyDescent="0.25">
      <c r="A1834" s="73">
        <v>600111636</v>
      </c>
      <c r="B1834" s="73">
        <f t="shared" si="84"/>
        <v>600111636</v>
      </c>
      <c r="C1834" s="73" t="s">
        <v>10361</v>
      </c>
      <c r="D1834" s="68">
        <v>1</v>
      </c>
      <c r="E1834" s="48">
        <f t="shared" si="85"/>
        <v>75022664</v>
      </c>
      <c r="F1834" s="57" t="s">
        <v>953</v>
      </c>
      <c r="G1834" s="57" t="s">
        <v>1850</v>
      </c>
      <c r="H1834" s="51">
        <v>25</v>
      </c>
      <c r="I1834" s="51" t="s">
        <v>17309</v>
      </c>
      <c r="J1834" s="69">
        <v>27.49</v>
      </c>
      <c r="K1834" s="69">
        <f t="shared" si="86"/>
        <v>687.25</v>
      </c>
      <c r="L1834" s="90">
        <v>25</v>
      </c>
      <c r="M1834" s="51">
        <v>0</v>
      </c>
      <c r="N1834" s="62" t="s">
        <v>1995</v>
      </c>
      <c r="O1834" s="52"/>
      <c r="P1834" s="52">
        <v>108</v>
      </c>
      <c r="Q1834" s="52"/>
      <c r="R1834" s="52" t="s">
        <v>792</v>
      </c>
      <c r="S1834" s="49" t="s">
        <v>21333</v>
      </c>
      <c r="V1834" s="50" t="s">
        <v>14839</v>
      </c>
      <c r="W1834" s="50" t="s">
        <v>1868</v>
      </c>
      <c r="X1834" s="50" t="s">
        <v>14740</v>
      </c>
      <c r="Y1834" s="70" t="s">
        <v>17320</v>
      </c>
      <c r="Z1834" s="53">
        <v>69182</v>
      </c>
    </row>
    <row r="1835" spans="1:26" s="49" customFormat="1" x14ac:dyDescent="0.25">
      <c r="A1835" s="73">
        <v>600111822</v>
      </c>
      <c r="B1835" s="73">
        <f t="shared" si="84"/>
        <v>600111822</v>
      </c>
      <c r="C1835" s="73" t="s">
        <v>10362</v>
      </c>
      <c r="D1835" s="68">
        <v>1</v>
      </c>
      <c r="E1835" s="48">
        <f t="shared" si="85"/>
        <v>75024462</v>
      </c>
      <c r="F1835" s="57" t="s">
        <v>953</v>
      </c>
      <c r="G1835" s="57" t="s">
        <v>1850</v>
      </c>
      <c r="H1835" s="51">
        <v>25</v>
      </c>
      <c r="I1835" s="51" t="s">
        <v>17309</v>
      </c>
      <c r="J1835" s="69">
        <v>27.49</v>
      </c>
      <c r="K1835" s="69">
        <f t="shared" si="86"/>
        <v>687.25</v>
      </c>
      <c r="L1835" s="90">
        <v>25</v>
      </c>
      <c r="M1835" s="51">
        <v>0</v>
      </c>
      <c r="N1835" s="62" t="s">
        <v>1996</v>
      </c>
      <c r="O1835" s="52" t="s">
        <v>1997</v>
      </c>
      <c r="P1835" s="52">
        <v>10</v>
      </c>
      <c r="Q1835" s="52"/>
      <c r="R1835" s="52" t="s">
        <v>1998</v>
      </c>
      <c r="S1835" s="49" t="s">
        <v>21333</v>
      </c>
      <c r="V1835" s="50" t="s">
        <v>14839</v>
      </c>
      <c r="W1835" s="50" t="s">
        <v>1868</v>
      </c>
      <c r="X1835" s="50" t="s">
        <v>14740</v>
      </c>
      <c r="Y1835" s="70" t="s">
        <v>17320</v>
      </c>
      <c r="Z1835" s="53">
        <v>69201</v>
      </c>
    </row>
    <row r="1836" spans="1:26" s="49" customFormat="1" x14ac:dyDescent="0.25">
      <c r="A1836" s="73">
        <v>600111971</v>
      </c>
      <c r="B1836" s="73">
        <f t="shared" si="84"/>
        <v>600111971</v>
      </c>
      <c r="C1836" s="73" t="s">
        <v>10363</v>
      </c>
      <c r="D1836" s="68">
        <v>1</v>
      </c>
      <c r="E1836" s="48">
        <f t="shared" si="85"/>
        <v>49137051</v>
      </c>
      <c r="F1836" s="57" t="s">
        <v>953</v>
      </c>
      <c r="G1836" s="57" t="s">
        <v>1850</v>
      </c>
      <c r="H1836" s="51">
        <v>25</v>
      </c>
      <c r="I1836" s="51" t="s">
        <v>17309</v>
      </c>
      <c r="J1836" s="69">
        <v>27.49</v>
      </c>
      <c r="K1836" s="69">
        <f t="shared" si="86"/>
        <v>687.25</v>
      </c>
      <c r="L1836" s="90">
        <v>25</v>
      </c>
      <c r="M1836" s="51">
        <v>0</v>
      </c>
      <c r="N1836" s="62" t="s">
        <v>1999</v>
      </c>
      <c r="O1836" s="52" t="s">
        <v>2000</v>
      </c>
      <c r="P1836" s="52">
        <v>685</v>
      </c>
      <c r="Q1836" s="52">
        <v>82</v>
      </c>
      <c r="R1836" s="52" t="s">
        <v>1868</v>
      </c>
      <c r="S1836" s="49" t="s">
        <v>21333</v>
      </c>
      <c r="V1836" s="50" t="s">
        <v>14839</v>
      </c>
      <c r="W1836" s="50" t="s">
        <v>1868</v>
      </c>
      <c r="X1836" s="50" t="s">
        <v>14740</v>
      </c>
      <c r="Y1836" s="70" t="s">
        <v>17320</v>
      </c>
      <c r="Z1836" s="53">
        <v>69201</v>
      </c>
    </row>
    <row r="1837" spans="1:26" s="49" customFormat="1" ht="30" x14ac:dyDescent="0.25">
      <c r="A1837" s="73">
        <v>600112110</v>
      </c>
      <c r="B1837" s="73">
        <f t="shared" si="84"/>
        <v>600112110</v>
      </c>
      <c r="C1837" s="73" t="s">
        <v>10364</v>
      </c>
      <c r="D1837" s="68">
        <v>1</v>
      </c>
      <c r="E1837" s="48">
        <f t="shared" si="85"/>
        <v>69749779</v>
      </c>
      <c r="F1837" s="57" t="s">
        <v>953</v>
      </c>
      <c r="G1837" s="57" t="s">
        <v>1850</v>
      </c>
      <c r="H1837" s="51">
        <v>75</v>
      </c>
      <c r="I1837" s="51" t="s">
        <v>17309</v>
      </c>
      <c r="J1837" s="69">
        <v>27.49</v>
      </c>
      <c r="K1837" s="69">
        <f t="shared" si="86"/>
        <v>2061.75</v>
      </c>
      <c r="L1837" s="90">
        <v>75</v>
      </c>
      <c r="M1837" s="51">
        <v>0</v>
      </c>
      <c r="N1837" s="62" t="s">
        <v>2001</v>
      </c>
      <c r="O1837" s="52"/>
      <c r="P1837" s="52">
        <v>101</v>
      </c>
      <c r="Q1837" s="52"/>
      <c r="R1837" s="52" t="s">
        <v>200</v>
      </c>
      <c r="S1837" s="49" t="s">
        <v>21333</v>
      </c>
      <c r="V1837" s="50" t="s">
        <v>14839</v>
      </c>
      <c r="W1837" s="50" t="s">
        <v>1868</v>
      </c>
      <c r="X1837" s="50" t="s">
        <v>14740</v>
      </c>
      <c r="Y1837" s="70" t="s">
        <v>17320</v>
      </c>
      <c r="Z1837" s="53">
        <v>69121</v>
      </c>
    </row>
    <row r="1838" spans="1:26" s="49" customFormat="1" ht="30" x14ac:dyDescent="0.25">
      <c r="A1838" s="73">
        <v>600112179</v>
      </c>
      <c r="B1838" s="73">
        <f t="shared" si="84"/>
        <v>600112179</v>
      </c>
      <c r="C1838" s="73" t="s">
        <v>10365</v>
      </c>
      <c r="D1838" s="68">
        <v>1</v>
      </c>
      <c r="E1838" s="48">
        <f t="shared" si="85"/>
        <v>75022656</v>
      </c>
      <c r="F1838" s="57" t="s">
        <v>953</v>
      </c>
      <c r="G1838" s="57" t="s">
        <v>1850</v>
      </c>
      <c r="H1838" s="51">
        <v>150</v>
      </c>
      <c r="I1838" s="51" t="s">
        <v>17309</v>
      </c>
      <c r="J1838" s="69">
        <v>27.49</v>
      </c>
      <c r="K1838" s="69">
        <f t="shared" si="86"/>
        <v>4123.5</v>
      </c>
      <c r="L1838" s="90">
        <v>150</v>
      </c>
      <c r="M1838" s="51">
        <v>0</v>
      </c>
      <c r="N1838" s="62" t="s">
        <v>2002</v>
      </c>
      <c r="O1838" s="52"/>
      <c r="P1838" s="52">
        <v>3</v>
      </c>
      <c r="Q1838" s="52"/>
      <c r="R1838" s="52" t="s">
        <v>792</v>
      </c>
      <c r="S1838" s="49" t="s">
        <v>21333</v>
      </c>
      <c r="V1838" s="50" t="s">
        <v>14839</v>
      </c>
      <c r="W1838" s="50" t="s">
        <v>1868</v>
      </c>
      <c r="X1838" s="50" t="s">
        <v>14740</v>
      </c>
      <c r="Y1838" s="70" t="s">
        <v>17320</v>
      </c>
      <c r="Z1838" s="53">
        <v>69182</v>
      </c>
    </row>
    <row r="1839" spans="1:26" s="49" customFormat="1" x14ac:dyDescent="0.25">
      <c r="A1839" s="73">
        <v>600112322</v>
      </c>
      <c r="B1839" s="73">
        <f t="shared" si="84"/>
        <v>600112322</v>
      </c>
      <c r="C1839" s="73" t="s">
        <v>10366</v>
      </c>
      <c r="D1839" s="68">
        <v>1</v>
      </c>
      <c r="E1839" s="48">
        <f t="shared" si="85"/>
        <v>71007580</v>
      </c>
      <c r="F1839" s="57" t="s">
        <v>953</v>
      </c>
      <c r="G1839" s="57" t="s">
        <v>1850</v>
      </c>
      <c r="H1839" s="51">
        <v>350</v>
      </c>
      <c r="I1839" s="51" t="s">
        <v>17309</v>
      </c>
      <c r="J1839" s="69">
        <v>27.49</v>
      </c>
      <c r="K1839" s="69">
        <f t="shared" si="86"/>
        <v>9621.5</v>
      </c>
      <c r="L1839" s="90">
        <v>350</v>
      </c>
      <c r="M1839" s="51">
        <v>0</v>
      </c>
      <c r="N1839" s="62" t="s">
        <v>2003</v>
      </c>
      <c r="O1839" s="52" t="s">
        <v>60</v>
      </c>
      <c r="P1839" s="52">
        <v>194</v>
      </c>
      <c r="Q1839" s="52"/>
      <c r="R1839" s="52" t="s">
        <v>2004</v>
      </c>
      <c r="S1839" s="49" t="s">
        <v>21333</v>
      </c>
      <c r="V1839" s="50" t="s">
        <v>14839</v>
      </c>
      <c r="W1839" s="50" t="s">
        <v>1868</v>
      </c>
      <c r="X1839" s="50" t="s">
        <v>14740</v>
      </c>
      <c r="Y1839" s="70" t="s">
        <v>17320</v>
      </c>
      <c r="Z1839" s="53">
        <v>69181</v>
      </c>
    </row>
    <row r="1840" spans="1:26" s="49" customFormat="1" ht="30" x14ac:dyDescent="0.25">
      <c r="A1840" s="73">
        <v>600112331</v>
      </c>
      <c r="B1840" s="73">
        <f t="shared" si="84"/>
        <v>600112331</v>
      </c>
      <c r="C1840" s="73" t="s">
        <v>10367</v>
      </c>
      <c r="D1840" s="68">
        <v>1</v>
      </c>
      <c r="E1840" s="48">
        <f t="shared" si="85"/>
        <v>75020866</v>
      </c>
      <c r="F1840" s="57" t="s">
        <v>953</v>
      </c>
      <c r="G1840" s="57" t="s">
        <v>1850</v>
      </c>
      <c r="H1840" s="51">
        <v>375</v>
      </c>
      <c r="I1840" s="51" t="s">
        <v>17309</v>
      </c>
      <c r="J1840" s="69">
        <v>27.49</v>
      </c>
      <c r="K1840" s="69">
        <f t="shared" si="86"/>
        <v>10308.75</v>
      </c>
      <c r="L1840" s="90">
        <v>375</v>
      </c>
      <c r="M1840" s="51">
        <v>0</v>
      </c>
      <c r="N1840" s="62" t="s">
        <v>2005</v>
      </c>
      <c r="O1840" s="52" t="s">
        <v>215</v>
      </c>
      <c r="P1840" s="52">
        <v>82</v>
      </c>
      <c r="Q1840" s="52"/>
      <c r="R1840" s="52" t="s">
        <v>2006</v>
      </c>
      <c r="S1840" s="49" t="s">
        <v>21333</v>
      </c>
      <c r="V1840" s="50" t="s">
        <v>14839</v>
      </c>
      <c r="W1840" s="50" t="s">
        <v>1868</v>
      </c>
      <c r="X1840" s="50" t="s">
        <v>14740</v>
      </c>
      <c r="Y1840" s="70" t="s">
        <v>17320</v>
      </c>
      <c r="Z1840" s="53">
        <v>69185</v>
      </c>
    </row>
    <row r="1841" spans="1:26" s="49" customFormat="1" x14ac:dyDescent="0.25">
      <c r="A1841" s="73">
        <v>600112349</v>
      </c>
      <c r="B1841" s="73">
        <f t="shared" si="84"/>
        <v>600112349</v>
      </c>
      <c r="C1841" s="73" t="s">
        <v>10368</v>
      </c>
      <c r="D1841" s="68">
        <v>1</v>
      </c>
      <c r="E1841" s="48">
        <f t="shared" si="85"/>
        <v>70901554</v>
      </c>
      <c r="F1841" s="57" t="s">
        <v>953</v>
      </c>
      <c r="G1841" s="57" t="s">
        <v>1850</v>
      </c>
      <c r="H1841" s="51">
        <v>250</v>
      </c>
      <c r="I1841" s="51" t="s">
        <v>17309</v>
      </c>
      <c r="J1841" s="69">
        <v>27.49</v>
      </c>
      <c r="K1841" s="69">
        <f t="shared" si="86"/>
        <v>6872.5</v>
      </c>
      <c r="L1841" s="90">
        <v>250</v>
      </c>
      <c r="M1841" s="51">
        <v>0</v>
      </c>
      <c r="N1841" s="62" t="s">
        <v>2007</v>
      </c>
      <c r="O1841" s="52"/>
      <c r="P1841" s="52">
        <v>84</v>
      </c>
      <c r="Q1841" s="52"/>
      <c r="R1841" s="52" t="s">
        <v>2008</v>
      </c>
      <c r="S1841" s="49" t="s">
        <v>21333</v>
      </c>
      <c r="V1841" s="50" t="s">
        <v>14839</v>
      </c>
      <c r="W1841" s="50" t="s">
        <v>1868</v>
      </c>
      <c r="X1841" s="50" t="s">
        <v>14740</v>
      </c>
      <c r="Y1841" s="70" t="s">
        <v>17320</v>
      </c>
      <c r="Z1841" s="53">
        <v>69129</v>
      </c>
    </row>
    <row r="1842" spans="1:26" s="49" customFormat="1" ht="30" x14ac:dyDescent="0.25">
      <c r="A1842" s="73">
        <v>600112357</v>
      </c>
      <c r="B1842" s="73">
        <f t="shared" si="84"/>
        <v>600112357</v>
      </c>
      <c r="C1842" s="73" t="s">
        <v>10369</v>
      </c>
      <c r="D1842" s="68">
        <v>1</v>
      </c>
      <c r="E1842" s="48">
        <f t="shared" si="85"/>
        <v>70282790</v>
      </c>
      <c r="F1842" s="57" t="s">
        <v>953</v>
      </c>
      <c r="G1842" s="57" t="s">
        <v>1850</v>
      </c>
      <c r="H1842" s="51">
        <v>525</v>
      </c>
      <c r="I1842" s="51" t="s">
        <v>17309</v>
      </c>
      <c r="J1842" s="69">
        <v>27.49</v>
      </c>
      <c r="K1842" s="69">
        <f t="shared" si="86"/>
        <v>14432.25</v>
      </c>
      <c r="L1842" s="90">
        <v>525</v>
      </c>
      <c r="M1842" s="51">
        <v>0</v>
      </c>
      <c r="N1842" s="62" t="s">
        <v>2009</v>
      </c>
      <c r="O1842" s="52" t="s">
        <v>2010</v>
      </c>
      <c r="P1842" s="52">
        <v>277</v>
      </c>
      <c r="Q1842" s="52">
        <v>2</v>
      </c>
      <c r="R1842" s="52" t="s">
        <v>2011</v>
      </c>
      <c r="S1842" s="49" t="s">
        <v>21333</v>
      </c>
      <c r="V1842" s="50" t="s">
        <v>14839</v>
      </c>
      <c r="W1842" s="50" t="s">
        <v>1868</v>
      </c>
      <c r="X1842" s="50" t="s">
        <v>14740</v>
      </c>
      <c r="Y1842" s="70" t="s">
        <v>17320</v>
      </c>
      <c r="Z1842" s="53">
        <v>69183</v>
      </c>
    </row>
    <row r="1843" spans="1:26" s="49" customFormat="1" x14ac:dyDescent="0.25">
      <c r="A1843" s="73">
        <v>600112420</v>
      </c>
      <c r="B1843" s="73">
        <f t="shared" si="84"/>
        <v>600112420</v>
      </c>
      <c r="C1843" s="73" t="s">
        <v>10370</v>
      </c>
      <c r="D1843" s="68">
        <v>1</v>
      </c>
      <c r="E1843" s="48">
        <f t="shared" si="85"/>
        <v>70262179</v>
      </c>
      <c r="F1843" s="57" t="s">
        <v>953</v>
      </c>
      <c r="G1843" s="57" t="s">
        <v>1850</v>
      </c>
      <c r="H1843" s="51">
        <v>825</v>
      </c>
      <c r="I1843" s="51" t="s">
        <v>17309</v>
      </c>
      <c r="J1843" s="69">
        <v>27.49</v>
      </c>
      <c r="K1843" s="69">
        <f t="shared" si="86"/>
        <v>22679.25</v>
      </c>
      <c r="L1843" s="90">
        <v>825</v>
      </c>
      <c r="M1843" s="51">
        <v>0</v>
      </c>
      <c r="N1843" s="62" t="s">
        <v>2012</v>
      </c>
      <c r="O1843" s="52" t="s">
        <v>2013</v>
      </c>
      <c r="P1843" s="52">
        <v>845</v>
      </c>
      <c r="Q1843" s="52">
        <v>3</v>
      </c>
      <c r="R1843" s="52" t="s">
        <v>1868</v>
      </c>
      <c r="S1843" s="49" t="s">
        <v>21333</v>
      </c>
      <c r="V1843" s="50" t="s">
        <v>14839</v>
      </c>
      <c r="W1843" s="50" t="s">
        <v>1868</v>
      </c>
      <c r="X1843" s="50" t="s">
        <v>14740</v>
      </c>
      <c r="Y1843" s="70" t="s">
        <v>17320</v>
      </c>
      <c r="Z1843" s="53">
        <v>69201</v>
      </c>
    </row>
    <row r="1844" spans="1:26" s="49" customFormat="1" ht="30" x14ac:dyDescent="0.25">
      <c r="A1844" s="73">
        <v>600112667</v>
      </c>
      <c r="B1844" s="73">
        <f t="shared" si="84"/>
        <v>600112667</v>
      </c>
      <c r="C1844" s="73" t="s">
        <v>10371</v>
      </c>
      <c r="D1844" s="68">
        <v>1</v>
      </c>
      <c r="E1844" s="48">
        <f t="shared" si="85"/>
        <v>70279055</v>
      </c>
      <c r="F1844" s="57" t="s">
        <v>953</v>
      </c>
      <c r="G1844" s="57" t="s">
        <v>1850</v>
      </c>
      <c r="H1844" s="51">
        <v>750</v>
      </c>
      <c r="I1844" s="51" t="s">
        <v>17309</v>
      </c>
      <c r="J1844" s="69">
        <v>27.49</v>
      </c>
      <c r="K1844" s="69">
        <f t="shared" si="86"/>
        <v>20617.5</v>
      </c>
      <c r="L1844" s="90">
        <v>750</v>
      </c>
      <c r="M1844" s="51">
        <v>0</v>
      </c>
      <c r="N1844" s="62" t="s">
        <v>2014</v>
      </c>
      <c r="O1844" s="52" t="s">
        <v>2015</v>
      </c>
      <c r="P1844" s="52">
        <v>69</v>
      </c>
      <c r="Q1844" s="52" t="s">
        <v>2016</v>
      </c>
      <c r="R1844" s="52" t="s">
        <v>1868</v>
      </c>
      <c r="S1844" s="49" t="s">
        <v>21333</v>
      </c>
      <c r="V1844" s="50" t="s">
        <v>14839</v>
      </c>
      <c r="W1844" s="50" t="s">
        <v>1868</v>
      </c>
      <c r="X1844" s="50" t="s">
        <v>14740</v>
      </c>
      <c r="Y1844" s="70" t="s">
        <v>17320</v>
      </c>
      <c r="Z1844" s="53">
        <v>69201</v>
      </c>
    </row>
    <row r="1845" spans="1:26" s="49" customFormat="1" ht="30" x14ac:dyDescent="0.25">
      <c r="A1845" s="73">
        <v>651039428</v>
      </c>
      <c r="B1845" s="73">
        <f t="shared" si="84"/>
        <v>651039428</v>
      </c>
      <c r="C1845" s="73" t="s">
        <v>10291</v>
      </c>
      <c r="D1845" s="68">
        <v>1</v>
      </c>
      <c r="E1845" s="48">
        <f t="shared" si="85"/>
        <v>27661172</v>
      </c>
      <c r="F1845" s="57" t="s">
        <v>953</v>
      </c>
      <c r="G1845" s="57" t="s">
        <v>1850</v>
      </c>
      <c r="H1845" s="51">
        <v>75</v>
      </c>
      <c r="I1845" s="51" t="s">
        <v>17309</v>
      </c>
      <c r="J1845" s="69">
        <v>27.49</v>
      </c>
      <c r="K1845" s="69">
        <f t="shared" si="86"/>
        <v>2061.75</v>
      </c>
      <c r="L1845" s="90">
        <v>75</v>
      </c>
      <c r="M1845" s="51">
        <v>0</v>
      </c>
      <c r="N1845" s="62" t="s">
        <v>1871</v>
      </c>
      <c r="O1845" s="52"/>
      <c r="P1845" s="52">
        <v>101</v>
      </c>
      <c r="Q1845" s="52"/>
      <c r="R1845" s="52" t="s">
        <v>200</v>
      </c>
      <c r="S1845" s="49" t="s">
        <v>21334</v>
      </c>
      <c r="V1845" s="50" t="s">
        <v>14788</v>
      </c>
      <c r="W1845" s="50" t="s">
        <v>1868</v>
      </c>
      <c r="X1845" s="50" t="s">
        <v>14742</v>
      </c>
      <c r="Y1845" s="70" t="s">
        <v>17320</v>
      </c>
      <c r="Z1845" s="53">
        <v>69121</v>
      </c>
    </row>
    <row r="1846" spans="1:26" s="49" customFormat="1" x14ac:dyDescent="0.25">
      <c r="A1846" s="73">
        <v>691013608</v>
      </c>
      <c r="B1846" s="73">
        <f t="shared" si="84"/>
        <v>691013608</v>
      </c>
      <c r="C1846" s="73" t="s">
        <v>10372</v>
      </c>
      <c r="D1846" s="68">
        <v>1</v>
      </c>
      <c r="E1846" s="48">
        <f t="shared" si="85"/>
        <v>8310441</v>
      </c>
      <c r="F1846" s="57" t="s">
        <v>953</v>
      </c>
      <c r="G1846" s="57" t="s">
        <v>1850</v>
      </c>
      <c r="H1846" s="51">
        <v>25</v>
      </c>
      <c r="I1846" s="51" t="s">
        <v>17309</v>
      </c>
      <c r="J1846" s="69">
        <v>27.49</v>
      </c>
      <c r="K1846" s="69">
        <f t="shared" si="86"/>
        <v>687.25</v>
      </c>
      <c r="L1846" s="90">
        <v>25</v>
      </c>
      <c r="M1846" s="51">
        <v>0</v>
      </c>
      <c r="N1846" s="62" t="s">
        <v>2017</v>
      </c>
      <c r="O1846" s="52" t="s">
        <v>53</v>
      </c>
      <c r="P1846" s="52">
        <v>258</v>
      </c>
      <c r="Q1846" s="52"/>
      <c r="R1846" s="52" t="s">
        <v>2004</v>
      </c>
      <c r="S1846" s="49" t="s">
        <v>21333</v>
      </c>
      <c r="V1846" s="50" t="s">
        <v>14839</v>
      </c>
      <c r="W1846" s="50" t="s">
        <v>1868</v>
      </c>
      <c r="X1846" s="50" t="s">
        <v>14740</v>
      </c>
      <c r="Y1846" s="70" t="s">
        <v>17320</v>
      </c>
      <c r="Z1846" s="53">
        <v>69181</v>
      </c>
    </row>
    <row r="1847" spans="1:26" s="49" customFormat="1" x14ac:dyDescent="0.25">
      <c r="A1847" s="73">
        <v>600015726</v>
      </c>
      <c r="B1847" s="73">
        <f t="shared" si="84"/>
        <v>600015726</v>
      </c>
      <c r="C1847" s="73" t="s">
        <v>17703</v>
      </c>
      <c r="D1847" s="68">
        <v>1</v>
      </c>
      <c r="E1847" s="48">
        <f t="shared" si="85"/>
        <v>49438875</v>
      </c>
      <c r="F1847" s="57" t="s">
        <v>953</v>
      </c>
      <c r="G1847" s="57" t="s">
        <v>2325</v>
      </c>
      <c r="H1847" s="51">
        <v>225</v>
      </c>
      <c r="I1847" s="51" t="s">
        <v>17309</v>
      </c>
      <c r="J1847" s="69">
        <v>27.49</v>
      </c>
      <c r="K1847" s="69">
        <f t="shared" si="86"/>
        <v>6185.25</v>
      </c>
      <c r="L1847" s="90">
        <v>225</v>
      </c>
      <c r="M1847" s="51">
        <v>0</v>
      </c>
      <c r="N1847" s="62" t="s">
        <v>17704</v>
      </c>
      <c r="O1847" s="52" t="s">
        <v>725</v>
      </c>
      <c r="P1847" s="52">
        <v>168</v>
      </c>
      <c r="Q1847" s="52"/>
      <c r="R1847" s="52" t="s">
        <v>2326</v>
      </c>
      <c r="S1847" s="49" t="s">
        <v>21333</v>
      </c>
      <c r="V1847" s="50" t="s">
        <v>14788</v>
      </c>
      <c r="W1847" s="50" t="s">
        <v>2326</v>
      </c>
      <c r="X1847" s="50" t="s">
        <v>14738</v>
      </c>
      <c r="Y1847" s="70" t="s">
        <v>17320</v>
      </c>
      <c r="Z1847" s="53">
        <v>67201</v>
      </c>
    </row>
    <row r="1848" spans="1:26" s="49" customFormat="1" ht="30" x14ac:dyDescent="0.25">
      <c r="A1848" s="73">
        <v>600015793</v>
      </c>
      <c r="B1848" s="73">
        <f t="shared" si="84"/>
        <v>600015793</v>
      </c>
      <c r="C1848" s="73" t="s">
        <v>10540</v>
      </c>
      <c r="D1848" s="68">
        <v>1</v>
      </c>
      <c r="E1848" s="48">
        <f t="shared" si="85"/>
        <v>55166</v>
      </c>
      <c r="F1848" s="57" t="s">
        <v>953</v>
      </c>
      <c r="G1848" s="57" t="s">
        <v>2325</v>
      </c>
      <c r="H1848" s="51">
        <v>850</v>
      </c>
      <c r="I1848" s="51" t="s">
        <v>17309</v>
      </c>
      <c r="J1848" s="69">
        <v>27.49</v>
      </c>
      <c r="K1848" s="69">
        <f t="shared" si="86"/>
        <v>23366.5</v>
      </c>
      <c r="L1848" s="90">
        <v>850</v>
      </c>
      <c r="M1848" s="51">
        <v>0</v>
      </c>
      <c r="N1848" s="62" t="s">
        <v>2327</v>
      </c>
      <c r="O1848" s="52" t="s">
        <v>2328</v>
      </c>
      <c r="P1848" s="52">
        <v>127</v>
      </c>
      <c r="Q1848" s="52"/>
      <c r="R1848" s="52" t="s">
        <v>2326</v>
      </c>
      <c r="S1848" s="49" t="s">
        <v>21333</v>
      </c>
      <c r="V1848" s="50" t="s">
        <v>14788</v>
      </c>
      <c r="W1848" s="50" t="s">
        <v>2326</v>
      </c>
      <c r="X1848" s="50" t="s">
        <v>14738</v>
      </c>
      <c r="Y1848" s="70" t="s">
        <v>17320</v>
      </c>
      <c r="Z1848" s="53">
        <v>67201</v>
      </c>
    </row>
    <row r="1849" spans="1:26" s="49" customFormat="1" x14ac:dyDescent="0.25">
      <c r="A1849" s="73">
        <v>600127397</v>
      </c>
      <c r="B1849" s="73">
        <f t="shared" si="84"/>
        <v>600127397</v>
      </c>
      <c r="C1849" s="73" t="s">
        <v>10546</v>
      </c>
      <c r="D1849" s="68">
        <v>1</v>
      </c>
      <c r="E1849" s="48">
        <f t="shared" si="85"/>
        <v>70997233</v>
      </c>
      <c r="F1849" s="57" t="s">
        <v>953</v>
      </c>
      <c r="G1849" s="57" t="s">
        <v>2325</v>
      </c>
      <c r="H1849" s="51">
        <v>150</v>
      </c>
      <c r="I1849" s="51" t="s">
        <v>17309</v>
      </c>
      <c r="J1849" s="69">
        <v>27.49</v>
      </c>
      <c r="K1849" s="69">
        <f t="shared" si="86"/>
        <v>4123.5</v>
      </c>
      <c r="L1849" s="90">
        <v>150</v>
      </c>
      <c r="M1849" s="51">
        <v>0</v>
      </c>
      <c r="N1849" s="62" t="s">
        <v>2340</v>
      </c>
      <c r="O1849" s="52"/>
      <c r="P1849" s="52">
        <v>36</v>
      </c>
      <c r="Q1849" s="52"/>
      <c r="R1849" s="52" t="s">
        <v>2341</v>
      </c>
      <c r="S1849" s="49" t="s">
        <v>21333</v>
      </c>
      <c r="V1849" s="50" t="s">
        <v>14840</v>
      </c>
      <c r="W1849" s="50" t="s">
        <v>2326</v>
      </c>
      <c r="X1849" s="50" t="s">
        <v>14740</v>
      </c>
      <c r="Y1849" s="70" t="s">
        <v>17320</v>
      </c>
      <c r="Z1849" s="53">
        <v>67171</v>
      </c>
    </row>
    <row r="1850" spans="1:26" s="49" customFormat="1" ht="30" x14ac:dyDescent="0.25">
      <c r="A1850" s="73">
        <v>600126358</v>
      </c>
      <c r="B1850" s="73">
        <f t="shared" si="84"/>
        <v>600126358</v>
      </c>
      <c r="C1850" s="73" t="s">
        <v>10547</v>
      </c>
      <c r="D1850" s="68">
        <v>1</v>
      </c>
      <c r="E1850" s="48">
        <f t="shared" si="85"/>
        <v>70995095</v>
      </c>
      <c r="F1850" s="57" t="s">
        <v>953</v>
      </c>
      <c r="G1850" s="57" t="s">
        <v>2325</v>
      </c>
      <c r="H1850" s="51">
        <v>0</v>
      </c>
      <c r="I1850" s="51" t="s">
        <v>17309</v>
      </c>
      <c r="J1850" s="69">
        <v>27.49</v>
      </c>
      <c r="K1850" s="69">
        <f t="shared" si="86"/>
        <v>0</v>
      </c>
      <c r="L1850" s="90">
        <v>50</v>
      </c>
      <c r="M1850" s="51">
        <v>50</v>
      </c>
      <c r="N1850" s="62" t="s">
        <v>2342</v>
      </c>
      <c r="O1850" s="52" t="s">
        <v>478</v>
      </c>
      <c r="P1850" s="52">
        <v>299</v>
      </c>
      <c r="Q1850" s="52"/>
      <c r="R1850" s="52" t="s">
        <v>2326</v>
      </c>
      <c r="S1850" s="49" t="s">
        <v>21333</v>
      </c>
      <c r="V1850" s="50" t="s">
        <v>14840</v>
      </c>
      <c r="W1850" s="50" t="s">
        <v>2326</v>
      </c>
      <c r="X1850" s="50" t="s">
        <v>14740</v>
      </c>
      <c r="Y1850" s="70" t="s">
        <v>17320</v>
      </c>
      <c r="Z1850" s="53">
        <v>67201</v>
      </c>
    </row>
    <row r="1851" spans="1:26" s="49" customFormat="1" ht="30" x14ac:dyDescent="0.25">
      <c r="A1851" s="73">
        <v>600126544</v>
      </c>
      <c r="B1851" s="73">
        <f t="shared" si="84"/>
        <v>600126544</v>
      </c>
      <c r="C1851" s="73" t="s">
        <v>10548</v>
      </c>
      <c r="D1851" s="68">
        <v>1</v>
      </c>
      <c r="E1851" s="48">
        <f t="shared" si="85"/>
        <v>71011277</v>
      </c>
      <c r="F1851" s="57" t="s">
        <v>953</v>
      </c>
      <c r="G1851" s="57" t="s">
        <v>2325</v>
      </c>
      <c r="H1851" s="51">
        <v>0</v>
      </c>
      <c r="I1851" s="51" t="s">
        <v>17309</v>
      </c>
      <c r="J1851" s="69">
        <v>27.49</v>
      </c>
      <c r="K1851" s="69">
        <f t="shared" si="86"/>
        <v>0</v>
      </c>
      <c r="L1851" s="90">
        <v>25</v>
      </c>
      <c r="M1851" s="51">
        <v>25</v>
      </c>
      <c r="N1851" s="62" t="s">
        <v>2343</v>
      </c>
      <c r="O1851" s="52"/>
      <c r="P1851" s="52">
        <v>28</v>
      </c>
      <c r="Q1851" s="52"/>
      <c r="R1851" s="52" t="s">
        <v>2344</v>
      </c>
      <c r="S1851" s="49" t="s">
        <v>21333</v>
      </c>
      <c r="V1851" s="50" t="s">
        <v>14840</v>
      </c>
      <c r="W1851" s="50" t="s">
        <v>2326</v>
      </c>
      <c r="X1851" s="50" t="s">
        <v>14740</v>
      </c>
      <c r="Y1851" s="70" t="s">
        <v>17320</v>
      </c>
      <c r="Z1851" s="53">
        <v>67142</v>
      </c>
    </row>
    <row r="1852" spans="1:26" s="49" customFormat="1" ht="30" x14ac:dyDescent="0.25">
      <c r="A1852" s="73">
        <v>600126781</v>
      </c>
      <c r="B1852" s="73">
        <f t="shared" si="84"/>
        <v>600126781</v>
      </c>
      <c r="C1852" s="73" t="s">
        <v>10549</v>
      </c>
      <c r="D1852" s="68">
        <v>1</v>
      </c>
      <c r="E1852" s="48">
        <f t="shared" si="85"/>
        <v>70997276</v>
      </c>
      <c r="F1852" s="57" t="s">
        <v>953</v>
      </c>
      <c r="G1852" s="57" t="s">
        <v>2325</v>
      </c>
      <c r="H1852" s="51">
        <v>25</v>
      </c>
      <c r="I1852" s="51" t="s">
        <v>17309</v>
      </c>
      <c r="J1852" s="69">
        <v>27.49</v>
      </c>
      <c r="K1852" s="69">
        <f t="shared" si="86"/>
        <v>687.25</v>
      </c>
      <c r="L1852" s="90">
        <v>25</v>
      </c>
      <c r="M1852" s="51">
        <v>0</v>
      </c>
      <c r="N1852" s="62" t="s">
        <v>2345</v>
      </c>
      <c r="O1852" s="52"/>
      <c r="P1852" s="52">
        <v>81</v>
      </c>
      <c r="Q1852" s="52"/>
      <c r="R1852" s="52" t="s">
        <v>2341</v>
      </c>
      <c r="S1852" s="49" t="s">
        <v>21333</v>
      </c>
      <c r="V1852" s="50" t="s">
        <v>14840</v>
      </c>
      <c r="W1852" s="50" t="s">
        <v>2326</v>
      </c>
      <c r="X1852" s="50" t="s">
        <v>14740</v>
      </c>
      <c r="Y1852" s="70" t="s">
        <v>17320</v>
      </c>
      <c r="Z1852" s="53">
        <v>67171</v>
      </c>
    </row>
    <row r="1853" spans="1:26" s="49" customFormat="1" ht="30" x14ac:dyDescent="0.25">
      <c r="A1853" s="73">
        <v>600126978</v>
      </c>
      <c r="B1853" s="73">
        <f t="shared" si="84"/>
        <v>600126978</v>
      </c>
      <c r="C1853" s="73" t="s">
        <v>10550</v>
      </c>
      <c r="D1853" s="68">
        <v>1</v>
      </c>
      <c r="E1853" s="48">
        <f t="shared" si="85"/>
        <v>71010017</v>
      </c>
      <c r="F1853" s="57" t="s">
        <v>953</v>
      </c>
      <c r="G1853" s="57" t="s">
        <v>2325</v>
      </c>
      <c r="H1853" s="51">
        <v>0</v>
      </c>
      <c r="I1853" s="51" t="s">
        <v>17309</v>
      </c>
      <c r="J1853" s="69">
        <v>27.49</v>
      </c>
      <c r="K1853" s="69">
        <f t="shared" si="86"/>
        <v>0</v>
      </c>
      <c r="L1853" s="90">
        <v>25</v>
      </c>
      <c r="M1853" s="51">
        <v>25</v>
      </c>
      <c r="N1853" s="62" t="s">
        <v>2347</v>
      </c>
      <c r="O1853" s="52" t="s">
        <v>478</v>
      </c>
      <c r="P1853" s="52">
        <v>55</v>
      </c>
      <c r="Q1853" s="52">
        <v>32</v>
      </c>
      <c r="R1853" s="52" t="s">
        <v>2348</v>
      </c>
      <c r="S1853" s="49" t="s">
        <v>21333</v>
      </c>
      <c r="V1853" s="50" t="s">
        <v>14840</v>
      </c>
      <c r="W1853" s="50" t="s">
        <v>2326</v>
      </c>
      <c r="X1853" s="50" t="s">
        <v>14740</v>
      </c>
      <c r="Y1853" s="70" t="s">
        <v>17320</v>
      </c>
      <c r="Z1853" s="53">
        <v>67172</v>
      </c>
    </row>
    <row r="1854" spans="1:26" s="49" customFormat="1" x14ac:dyDescent="0.25">
      <c r="A1854" s="73">
        <v>600127214</v>
      </c>
      <c r="B1854" s="73">
        <f t="shared" si="84"/>
        <v>600127214</v>
      </c>
      <c r="C1854" s="73" t="s">
        <v>10551</v>
      </c>
      <c r="D1854" s="68">
        <v>1</v>
      </c>
      <c r="E1854" s="48">
        <f t="shared" si="85"/>
        <v>70285136</v>
      </c>
      <c r="F1854" s="57" t="s">
        <v>953</v>
      </c>
      <c r="G1854" s="57" t="s">
        <v>2325</v>
      </c>
      <c r="H1854" s="51">
        <v>100</v>
      </c>
      <c r="I1854" s="51" t="s">
        <v>17309</v>
      </c>
      <c r="J1854" s="69">
        <v>27.49</v>
      </c>
      <c r="K1854" s="69">
        <f t="shared" si="86"/>
        <v>2749</v>
      </c>
      <c r="L1854" s="90">
        <v>100</v>
      </c>
      <c r="M1854" s="51">
        <v>0</v>
      </c>
      <c r="N1854" s="62" t="s">
        <v>2349</v>
      </c>
      <c r="O1854" s="52"/>
      <c r="P1854" s="52">
        <v>74</v>
      </c>
      <c r="Q1854" s="52"/>
      <c r="R1854" s="52" t="s">
        <v>2350</v>
      </c>
      <c r="S1854" s="49" t="s">
        <v>21333</v>
      </c>
      <c r="V1854" s="50" t="s">
        <v>14840</v>
      </c>
      <c r="W1854" s="50" t="s">
        <v>2326</v>
      </c>
      <c r="X1854" s="50" t="s">
        <v>14740</v>
      </c>
      <c r="Y1854" s="70" t="s">
        <v>17320</v>
      </c>
      <c r="Z1854" s="53">
        <v>67173</v>
      </c>
    </row>
    <row r="1855" spans="1:26" s="49" customFormat="1" ht="30" x14ac:dyDescent="0.25">
      <c r="A1855" s="73">
        <v>600127265</v>
      </c>
      <c r="B1855" s="73">
        <f t="shared" si="84"/>
        <v>600127265</v>
      </c>
      <c r="C1855" s="73" t="s">
        <v>10552</v>
      </c>
      <c r="D1855" s="68">
        <v>1</v>
      </c>
      <c r="E1855" s="48">
        <f t="shared" si="85"/>
        <v>71012966</v>
      </c>
      <c r="F1855" s="57" t="s">
        <v>953</v>
      </c>
      <c r="G1855" s="57" t="s">
        <v>2325</v>
      </c>
      <c r="H1855" s="51">
        <v>50</v>
      </c>
      <c r="I1855" s="51" t="s">
        <v>17309</v>
      </c>
      <c r="J1855" s="69">
        <v>27.49</v>
      </c>
      <c r="K1855" s="69">
        <f t="shared" si="86"/>
        <v>1374.5</v>
      </c>
      <c r="L1855" s="90">
        <v>50</v>
      </c>
      <c r="M1855" s="51">
        <v>0</v>
      </c>
      <c r="N1855" s="62" t="s">
        <v>2351</v>
      </c>
      <c r="O1855" s="52"/>
      <c r="P1855" s="52">
        <v>73</v>
      </c>
      <c r="Q1855" s="52"/>
      <c r="R1855" s="52" t="s">
        <v>2352</v>
      </c>
      <c r="S1855" s="49" t="s">
        <v>21333</v>
      </c>
      <c r="V1855" s="50" t="s">
        <v>14840</v>
      </c>
      <c r="W1855" s="50" t="s">
        <v>2326</v>
      </c>
      <c r="X1855" s="50" t="s">
        <v>14740</v>
      </c>
      <c r="Y1855" s="70" t="s">
        <v>17320</v>
      </c>
      <c r="Z1855" s="53">
        <v>67201</v>
      </c>
    </row>
    <row r="1856" spans="1:26" s="49" customFormat="1" ht="30" x14ac:dyDescent="0.25">
      <c r="A1856" s="73">
        <v>600127303</v>
      </c>
      <c r="B1856" s="73">
        <f t="shared" si="84"/>
        <v>600127303</v>
      </c>
      <c r="C1856" s="73" t="s">
        <v>10553</v>
      </c>
      <c r="D1856" s="68">
        <v>1</v>
      </c>
      <c r="E1856" s="48">
        <f t="shared" si="85"/>
        <v>71001778</v>
      </c>
      <c r="F1856" s="57" t="s">
        <v>953</v>
      </c>
      <c r="G1856" s="57" t="s">
        <v>2325</v>
      </c>
      <c r="H1856" s="51">
        <v>50</v>
      </c>
      <c r="I1856" s="51" t="s">
        <v>17309</v>
      </c>
      <c r="J1856" s="69">
        <v>27.49</v>
      </c>
      <c r="K1856" s="69">
        <f t="shared" si="86"/>
        <v>1374.5</v>
      </c>
      <c r="L1856" s="90">
        <v>50</v>
      </c>
      <c r="M1856" s="51">
        <v>0</v>
      </c>
      <c r="N1856" s="62" t="s">
        <v>2353</v>
      </c>
      <c r="O1856" s="52"/>
      <c r="P1856" s="52">
        <v>108</v>
      </c>
      <c r="Q1856" s="52"/>
      <c r="R1856" s="52" t="s">
        <v>2354</v>
      </c>
      <c r="S1856" s="49" t="s">
        <v>21333</v>
      </c>
      <c r="V1856" s="50" t="s">
        <v>14840</v>
      </c>
      <c r="W1856" s="50" t="s">
        <v>2326</v>
      </c>
      <c r="X1856" s="50" t="s">
        <v>14740</v>
      </c>
      <c r="Y1856" s="70" t="s">
        <v>17320</v>
      </c>
      <c r="Z1856" s="53">
        <v>67171</v>
      </c>
    </row>
    <row r="1857" spans="1:26" s="49" customFormat="1" ht="30" x14ac:dyDescent="0.25">
      <c r="A1857" s="73">
        <v>600127338</v>
      </c>
      <c r="B1857" s="73">
        <f t="shared" si="84"/>
        <v>600127338</v>
      </c>
      <c r="C1857" s="73" t="s">
        <v>10554</v>
      </c>
      <c r="D1857" s="68">
        <v>1</v>
      </c>
      <c r="E1857" s="48">
        <f t="shared" si="85"/>
        <v>70992045</v>
      </c>
      <c r="F1857" s="57" t="s">
        <v>953</v>
      </c>
      <c r="G1857" s="57" t="s">
        <v>2325</v>
      </c>
      <c r="H1857" s="51">
        <v>50</v>
      </c>
      <c r="I1857" s="51" t="s">
        <v>17309</v>
      </c>
      <c r="J1857" s="69">
        <v>27.49</v>
      </c>
      <c r="K1857" s="69">
        <f t="shared" si="86"/>
        <v>1374.5</v>
      </c>
      <c r="L1857" s="90">
        <v>50</v>
      </c>
      <c r="M1857" s="51">
        <v>0</v>
      </c>
      <c r="N1857" s="62" t="s">
        <v>2355</v>
      </c>
      <c r="O1857" s="52"/>
      <c r="P1857" s="52">
        <v>62</v>
      </c>
      <c r="Q1857" s="52"/>
      <c r="R1857" s="52" t="s">
        <v>2356</v>
      </c>
      <c r="S1857" s="49" t="s">
        <v>21333</v>
      </c>
      <c r="V1857" s="50" t="s">
        <v>14840</v>
      </c>
      <c r="W1857" s="50" t="s">
        <v>2326</v>
      </c>
      <c r="X1857" s="50" t="s">
        <v>14740</v>
      </c>
      <c r="Y1857" s="70" t="s">
        <v>17320</v>
      </c>
      <c r="Z1857" s="53">
        <v>67140</v>
      </c>
    </row>
    <row r="1858" spans="1:26" s="49" customFormat="1" ht="30" x14ac:dyDescent="0.25">
      <c r="A1858" s="73">
        <v>600127362</v>
      </c>
      <c r="B1858" s="73">
        <f t="shared" si="84"/>
        <v>600127362</v>
      </c>
      <c r="C1858" s="73" t="s">
        <v>10555</v>
      </c>
      <c r="D1858" s="68">
        <v>1</v>
      </c>
      <c r="E1858" s="48">
        <f t="shared" si="85"/>
        <v>70998159</v>
      </c>
      <c r="F1858" s="57" t="s">
        <v>953</v>
      </c>
      <c r="G1858" s="57" t="s">
        <v>2325</v>
      </c>
      <c r="H1858" s="51">
        <v>75</v>
      </c>
      <c r="I1858" s="51" t="s">
        <v>17309</v>
      </c>
      <c r="J1858" s="69">
        <v>27.49</v>
      </c>
      <c r="K1858" s="69">
        <f t="shared" si="86"/>
        <v>2061.75</v>
      </c>
      <c r="L1858" s="90">
        <v>75</v>
      </c>
      <c r="M1858" s="51">
        <v>0</v>
      </c>
      <c r="N1858" s="62" t="s">
        <v>2357</v>
      </c>
      <c r="O1858" s="52"/>
      <c r="P1858" s="52">
        <v>325</v>
      </c>
      <c r="Q1858" s="52"/>
      <c r="R1858" s="52" t="s">
        <v>2358</v>
      </c>
      <c r="S1858" s="49" t="s">
        <v>21333</v>
      </c>
      <c r="V1858" s="50" t="s">
        <v>14840</v>
      </c>
      <c r="W1858" s="50" t="s">
        <v>2326</v>
      </c>
      <c r="X1858" s="50" t="s">
        <v>14740</v>
      </c>
      <c r="Y1858" s="70" t="s">
        <v>17320</v>
      </c>
      <c r="Z1858" s="53">
        <v>67175</v>
      </c>
    </row>
    <row r="1859" spans="1:26" s="49" customFormat="1" ht="30" x14ac:dyDescent="0.25">
      <c r="A1859" s="73">
        <v>600127613</v>
      </c>
      <c r="B1859" s="73">
        <f t="shared" si="84"/>
        <v>600127613</v>
      </c>
      <c r="C1859" s="73" t="s">
        <v>10556</v>
      </c>
      <c r="D1859" s="68">
        <v>1</v>
      </c>
      <c r="E1859" s="48">
        <f t="shared" si="85"/>
        <v>49438000</v>
      </c>
      <c r="F1859" s="57" t="s">
        <v>953</v>
      </c>
      <c r="G1859" s="57" t="s">
        <v>2325</v>
      </c>
      <c r="H1859" s="51">
        <v>775</v>
      </c>
      <c r="I1859" s="51" t="s">
        <v>17309</v>
      </c>
      <c r="J1859" s="69">
        <v>27.49</v>
      </c>
      <c r="K1859" s="69">
        <f t="shared" si="86"/>
        <v>21304.75</v>
      </c>
      <c r="L1859" s="90">
        <v>775</v>
      </c>
      <c r="M1859" s="51">
        <v>0</v>
      </c>
      <c r="N1859" s="62" t="s">
        <v>2359</v>
      </c>
      <c r="O1859" s="52" t="s">
        <v>2360</v>
      </c>
      <c r="P1859" s="52">
        <v>135</v>
      </c>
      <c r="Q1859" s="52">
        <v>19</v>
      </c>
      <c r="R1859" s="52" t="s">
        <v>2348</v>
      </c>
      <c r="S1859" s="49" t="s">
        <v>21333</v>
      </c>
      <c r="V1859" s="50" t="s">
        <v>14840</v>
      </c>
      <c r="W1859" s="50" t="s">
        <v>2326</v>
      </c>
      <c r="X1859" s="50" t="s">
        <v>14740</v>
      </c>
      <c r="Y1859" s="70" t="s">
        <v>17320</v>
      </c>
      <c r="Z1859" s="53">
        <v>67172</v>
      </c>
    </row>
    <row r="1860" spans="1:26" s="49" customFormat="1" ht="30" x14ac:dyDescent="0.25">
      <c r="A1860" s="73">
        <v>600127621</v>
      </c>
      <c r="B1860" s="73">
        <f t="shared" ref="B1860:B1923" si="87">A1860/1</f>
        <v>600127621</v>
      </c>
      <c r="C1860" s="73" t="s">
        <v>10557</v>
      </c>
      <c r="D1860" s="68">
        <v>1</v>
      </c>
      <c r="E1860" s="48">
        <f t="shared" ref="E1860:E1923" si="88">C1860/1</f>
        <v>49439324</v>
      </c>
      <c r="F1860" s="57" t="s">
        <v>953</v>
      </c>
      <c r="G1860" s="57" t="s">
        <v>2325</v>
      </c>
      <c r="H1860" s="51">
        <v>825</v>
      </c>
      <c r="I1860" s="51" t="s">
        <v>17309</v>
      </c>
      <c r="J1860" s="69">
        <v>27.49</v>
      </c>
      <c r="K1860" s="69">
        <f t="shared" ref="K1860:K1923" si="89">H1860*J1860</f>
        <v>22679.25</v>
      </c>
      <c r="L1860" s="90">
        <v>825</v>
      </c>
      <c r="M1860" s="51">
        <v>0</v>
      </c>
      <c r="N1860" s="62" t="s">
        <v>2361</v>
      </c>
      <c r="O1860" s="52" t="s">
        <v>2328</v>
      </c>
      <c r="P1860" s="52">
        <v>134</v>
      </c>
      <c r="Q1860" s="52"/>
      <c r="R1860" s="52" t="s">
        <v>2326</v>
      </c>
      <c r="S1860" s="49" t="s">
        <v>21333</v>
      </c>
      <c r="V1860" s="50" t="s">
        <v>14840</v>
      </c>
      <c r="W1860" s="50" t="s">
        <v>2326</v>
      </c>
      <c r="X1860" s="50" t="s">
        <v>14740</v>
      </c>
      <c r="Y1860" s="70" t="s">
        <v>17320</v>
      </c>
      <c r="Z1860" s="53">
        <v>67201</v>
      </c>
    </row>
    <row r="1861" spans="1:26" s="49" customFormat="1" ht="30" x14ac:dyDescent="0.25">
      <c r="A1861" s="73">
        <v>600127630</v>
      </c>
      <c r="B1861" s="73">
        <f t="shared" si="87"/>
        <v>600127630</v>
      </c>
      <c r="C1861" s="73" t="s">
        <v>10558</v>
      </c>
      <c r="D1861" s="68">
        <v>1</v>
      </c>
      <c r="E1861" s="48">
        <f t="shared" si="88"/>
        <v>75022451</v>
      </c>
      <c r="F1861" s="57" t="s">
        <v>953</v>
      </c>
      <c r="G1861" s="57" t="s">
        <v>2325</v>
      </c>
      <c r="H1861" s="51">
        <v>375</v>
      </c>
      <c r="I1861" s="51" t="s">
        <v>17309</v>
      </c>
      <c r="J1861" s="69">
        <v>27.49</v>
      </c>
      <c r="K1861" s="69">
        <f t="shared" si="89"/>
        <v>10308.75</v>
      </c>
      <c r="L1861" s="90">
        <v>375</v>
      </c>
      <c r="M1861" s="51">
        <v>0</v>
      </c>
      <c r="N1861" s="62" t="s">
        <v>2362</v>
      </c>
      <c r="O1861" s="52"/>
      <c r="P1861" s="52">
        <v>125</v>
      </c>
      <c r="Q1861" s="52"/>
      <c r="R1861" s="52" t="s">
        <v>2363</v>
      </c>
      <c r="S1861" s="49" t="s">
        <v>21333</v>
      </c>
      <c r="V1861" s="50" t="s">
        <v>14840</v>
      </c>
      <c r="W1861" s="50" t="s">
        <v>2326</v>
      </c>
      <c r="X1861" s="50" t="s">
        <v>14740</v>
      </c>
      <c r="Y1861" s="70" t="s">
        <v>17320</v>
      </c>
      <c r="Z1861" s="53">
        <v>67176</v>
      </c>
    </row>
    <row r="1862" spans="1:26" s="49" customFormat="1" ht="30" x14ac:dyDescent="0.25">
      <c r="A1862" s="73">
        <v>600127681</v>
      </c>
      <c r="B1862" s="73">
        <f t="shared" si="87"/>
        <v>600127681</v>
      </c>
      <c r="C1862" s="73" t="s">
        <v>10559</v>
      </c>
      <c r="D1862" s="68">
        <v>1</v>
      </c>
      <c r="E1862" s="48">
        <f t="shared" si="88"/>
        <v>71011269</v>
      </c>
      <c r="F1862" s="57" t="s">
        <v>953</v>
      </c>
      <c r="G1862" s="57" t="s">
        <v>2325</v>
      </c>
      <c r="H1862" s="51">
        <v>175</v>
      </c>
      <c r="I1862" s="51" t="s">
        <v>17309</v>
      </c>
      <c r="J1862" s="69">
        <v>27.49</v>
      </c>
      <c r="K1862" s="69">
        <f t="shared" si="89"/>
        <v>4810.75</v>
      </c>
      <c r="L1862" s="90">
        <v>175</v>
      </c>
      <c r="M1862" s="51">
        <v>0</v>
      </c>
      <c r="N1862" s="62" t="s">
        <v>2364</v>
      </c>
      <c r="O1862" s="52"/>
      <c r="P1862" s="52">
        <v>213</v>
      </c>
      <c r="Q1862" s="52"/>
      <c r="R1862" s="52" t="s">
        <v>2344</v>
      </c>
      <c r="S1862" s="49" t="s">
        <v>21333</v>
      </c>
      <c r="V1862" s="50" t="s">
        <v>14840</v>
      </c>
      <c r="W1862" s="50" t="s">
        <v>2326</v>
      </c>
      <c r="X1862" s="50" t="s">
        <v>14740</v>
      </c>
      <c r="Y1862" s="70" t="s">
        <v>17320</v>
      </c>
      <c r="Z1862" s="53">
        <v>67142</v>
      </c>
    </row>
    <row r="1863" spans="1:26" s="49" customFormat="1" ht="30" x14ac:dyDescent="0.25">
      <c r="A1863" s="73">
        <v>600127770</v>
      </c>
      <c r="B1863" s="73">
        <f t="shared" si="87"/>
        <v>600127770</v>
      </c>
      <c r="C1863" s="73" t="s">
        <v>10560</v>
      </c>
      <c r="D1863" s="68">
        <v>1</v>
      </c>
      <c r="E1863" s="48">
        <f t="shared" si="88"/>
        <v>70995087</v>
      </c>
      <c r="F1863" s="57" t="s">
        <v>953</v>
      </c>
      <c r="G1863" s="57" t="s">
        <v>2325</v>
      </c>
      <c r="H1863" s="51">
        <v>475</v>
      </c>
      <c r="I1863" s="51" t="s">
        <v>17309</v>
      </c>
      <c r="J1863" s="69">
        <v>27.49</v>
      </c>
      <c r="K1863" s="69">
        <f t="shared" si="89"/>
        <v>13057.75</v>
      </c>
      <c r="L1863" s="90">
        <v>475</v>
      </c>
      <c r="M1863" s="51">
        <v>0</v>
      </c>
      <c r="N1863" s="62" t="s">
        <v>2365</v>
      </c>
      <c r="O1863" s="52" t="s">
        <v>2366</v>
      </c>
      <c r="P1863" s="52">
        <v>218</v>
      </c>
      <c r="Q1863" s="52"/>
      <c r="R1863" s="52" t="s">
        <v>2326</v>
      </c>
      <c r="S1863" s="49" t="s">
        <v>21333</v>
      </c>
      <c r="V1863" s="50" t="s">
        <v>14840</v>
      </c>
      <c r="W1863" s="50" t="s">
        <v>2326</v>
      </c>
      <c r="X1863" s="50" t="s">
        <v>14740</v>
      </c>
      <c r="Y1863" s="70" t="s">
        <v>17320</v>
      </c>
      <c r="Z1863" s="53">
        <v>67201</v>
      </c>
    </row>
    <row r="1864" spans="1:26" s="49" customFormat="1" ht="30" x14ac:dyDescent="0.25">
      <c r="A1864" s="73">
        <v>600127788</v>
      </c>
      <c r="B1864" s="73">
        <f t="shared" si="87"/>
        <v>600127788</v>
      </c>
      <c r="C1864" s="73" t="s">
        <v>10561</v>
      </c>
      <c r="D1864" s="68">
        <v>1</v>
      </c>
      <c r="E1864" s="48">
        <f t="shared" si="88"/>
        <v>70997969</v>
      </c>
      <c r="F1864" s="57" t="s">
        <v>953</v>
      </c>
      <c r="G1864" s="57" t="s">
        <v>2325</v>
      </c>
      <c r="H1864" s="51">
        <v>50</v>
      </c>
      <c r="I1864" s="51" t="s">
        <v>17309</v>
      </c>
      <c r="J1864" s="69">
        <v>27.49</v>
      </c>
      <c r="K1864" s="69">
        <f t="shared" si="89"/>
        <v>1374.5</v>
      </c>
      <c r="L1864" s="90">
        <v>50</v>
      </c>
      <c r="M1864" s="51">
        <v>0</v>
      </c>
      <c r="N1864" s="62" t="s">
        <v>2367</v>
      </c>
      <c r="O1864" s="52"/>
      <c r="P1864" s="52">
        <v>200</v>
      </c>
      <c r="Q1864" s="52"/>
      <c r="R1864" s="52" t="s">
        <v>2368</v>
      </c>
      <c r="S1864" s="49" t="s">
        <v>21333</v>
      </c>
      <c r="V1864" s="50" t="s">
        <v>14840</v>
      </c>
      <c r="W1864" s="50" t="s">
        <v>2326</v>
      </c>
      <c r="X1864" s="50" t="s">
        <v>14740</v>
      </c>
      <c r="Y1864" s="70" t="s">
        <v>17320</v>
      </c>
      <c r="Z1864" s="53">
        <v>67171</v>
      </c>
    </row>
    <row r="1865" spans="1:26" s="49" customFormat="1" ht="30" x14ac:dyDescent="0.25">
      <c r="A1865" s="73">
        <v>600127796</v>
      </c>
      <c r="B1865" s="73">
        <f t="shared" si="87"/>
        <v>600127796</v>
      </c>
      <c r="C1865" s="73" t="s">
        <v>10562</v>
      </c>
      <c r="D1865" s="68">
        <v>1</v>
      </c>
      <c r="E1865" s="48">
        <f t="shared" si="88"/>
        <v>71010670</v>
      </c>
      <c r="F1865" s="57" t="s">
        <v>953</v>
      </c>
      <c r="G1865" s="57" t="s">
        <v>2325</v>
      </c>
      <c r="H1865" s="51">
        <v>25</v>
      </c>
      <c r="I1865" s="51" t="s">
        <v>17309</v>
      </c>
      <c r="J1865" s="69">
        <v>27.49</v>
      </c>
      <c r="K1865" s="69">
        <f t="shared" si="89"/>
        <v>687.25</v>
      </c>
      <c r="L1865" s="90">
        <v>25</v>
      </c>
      <c r="M1865" s="51">
        <v>0</v>
      </c>
      <c r="N1865" s="62" t="s">
        <v>2369</v>
      </c>
      <c r="O1865" s="52"/>
      <c r="P1865" s="52">
        <v>10</v>
      </c>
      <c r="Q1865" s="52"/>
      <c r="R1865" s="52" t="s">
        <v>2370</v>
      </c>
      <c r="S1865" s="49" t="s">
        <v>21333</v>
      </c>
      <c r="V1865" s="50" t="s">
        <v>14840</v>
      </c>
      <c r="W1865" s="50" t="s">
        <v>2326</v>
      </c>
      <c r="X1865" s="50" t="s">
        <v>14740</v>
      </c>
      <c r="Y1865" s="70" t="s">
        <v>17320</v>
      </c>
      <c r="Z1865" s="53">
        <v>67176</v>
      </c>
    </row>
    <row r="1866" spans="1:26" s="49" customFormat="1" ht="30" x14ac:dyDescent="0.25">
      <c r="A1866" s="73">
        <v>600127800</v>
      </c>
      <c r="B1866" s="73">
        <f t="shared" si="87"/>
        <v>600127800</v>
      </c>
      <c r="C1866" s="73" t="s">
        <v>10563</v>
      </c>
      <c r="D1866" s="68">
        <v>1</v>
      </c>
      <c r="E1866" s="48">
        <f t="shared" si="88"/>
        <v>71011595</v>
      </c>
      <c r="F1866" s="57" t="s">
        <v>953</v>
      </c>
      <c r="G1866" s="57" t="s">
        <v>2325</v>
      </c>
      <c r="H1866" s="51">
        <v>100</v>
      </c>
      <c r="I1866" s="51" t="s">
        <v>17309</v>
      </c>
      <c r="J1866" s="69">
        <v>27.49</v>
      </c>
      <c r="K1866" s="69">
        <f t="shared" si="89"/>
        <v>2749</v>
      </c>
      <c r="L1866" s="90">
        <v>100</v>
      </c>
      <c r="M1866" s="51">
        <v>0</v>
      </c>
      <c r="N1866" s="62" t="s">
        <v>2371</v>
      </c>
      <c r="O1866" s="52"/>
      <c r="P1866" s="52">
        <v>55</v>
      </c>
      <c r="Q1866" s="52"/>
      <c r="R1866" s="52" t="s">
        <v>2372</v>
      </c>
      <c r="S1866" s="49" t="s">
        <v>21333</v>
      </c>
      <c r="V1866" s="50" t="s">
        <v>14840</v>
      </c>
      <c r="W1866" s="50" t="s">
        <v>2326</v>
      </c>
      <c r="X1866" s="50" t="s">
        <v>14740</v>
      </c>
      <c r="Y1866" s="70" t="s">
        <v>17320</v>
      </c>
      <c r="Z1866" s="53">
        <v>67201</v>
      </c>
    </row>
    <row r="1867" spans="1:26" s="49" customFormat="1" ht="30" x14ac:dyDescent="0.25">
      <c r="A1867" s="73">
        <v>600127818</v>
      </c>
      <c r="B1867" s="73">
        <f t="shared" si="87"/>
        <v>600127818</v>
      </c>
      <c r="C1867" s="73" t="s">
        <v>10564</v>
      </c>
      <c r="D1867" s="68">
        <v>1</v>
      </c>
      <c r="E1867" s="48">
        <f t="shared" si="88"/>
        <v>75022214</v>
      </c>
      <c r="F1867" s="57" t="s">
        <v>953</v>
      </c>
      <c r="G1867" s="57" t="s">
        <v>2325</v>
      </c>
      <c r="H1867" s="51">
        <v>75</v>
      </c>
      <c r="I1867" s="51" t="s">
        <v>17309</v>
      </c>
      <c r="J1867" s="69">
        <v>27.49</v>
      </c>
      <c r="K1867" s="69">
        <f t="shared" si="89"/>
        <v>2061.75</v>
      </c>
      <c r="L1867" s="90">
        <v>75</v>
      </c>
      <c r="M1867" s="51">
        <v>0</v>
      </c>
      <c r="N1867" s="62" t="s">
        <v>2373</v>
      </c>
      <c r="O1867" s="52"/>
      <c r="P1867" s="52">
        <v>120</v>
      </c>
      <c r="Q1867" s="52"/>
      <c r="R1867" s="52" t="s">
        <v>2374</v>
      </c>
      <c r="S1867" s="49" t="s">
        <v>21333</v>
      </c>
      <c r="V1867" s="50" t="s">
        <v>14840</v>
      </c>
      <c r="W1867" s="50" t="s">
        <v>2326</v>
      </c>
      <c r="X1867" s="50" t="s">
        <v>14740</v>
      </c>
      <c r="Y1867" s="70" t="s">
        <v>17320</v>
      </c>
      <c r="Z1867" s="53">
        <v>67172</v>
      </c>
    </row>
    <row r="1868" spans="1:26" s="49" customFormat="1" ht="30" x14ac:dyDescent="0.25">
      <c r="A1868" s="73">
        <v>600127834</v>
      </c>
      <c r="B1868" s="73">
        <f t="shared" si="87"/>
        <v>600127834</v>
      </c>
      <c r="C1868" s="73" t="s">
        <v>10565</v>
      </c>
      <c r="D1868" s="68">
        <v>1</v>
      </c>
      <c r="E1868" s="48">
        <f t="shared" si="88"/>
        <v>75021781</v>
      </c>
      <c r="F1868" s="57" t="s">
        <v>953</v>
      </c>
      <c r="G1868" s="57" t="s">
        <v>2325</v>
      </c>
      <c r="H1868" s="51">
        <v>75</v>
      </c>
      <c r="I1868" s="51" t="s">
        <v>17309</v>
      </c>
      <c r="J1868" s="69">
        <v>27.49</v>
      </c>
      <c r="K1868" s="69">
        <f t="shared" si="89"/>
        <v>2061.75</v>
      </c>
      <c r="L1868" s="90">
        <v>75</v>
      </c>
      <c r="M1868" s="51">
        <v>0</v>
      </c>
      <c r="N1868" s="62" t="s">
        <v>2375</v>
      </c>
      <c r="O1868" s="52"/>
      <c r="P1868" s="52">
        <v>143</v>
      </c>
      <c r="Q1868" s="52"/>
      <c r="R1868" s="52" t="s">
        <v>2376</v>
      </c>
      <c r="S1868" s="49" t="s">
        <v>21333</v>
      </c>
      <c r="V1868" s="50" t="s">
        <v>14840</v>
      </c>
      <c r="W1868" s="50" t="s">
        <v>2326</v>
      </c>
      <c r="X1868" s="50" t="s">
        <v>14740</v>
      </c>
      <c r="Y1868" s="70" t="s">
        <v>17320</v>
      </c>
      <c r="Z1868" s="53">
        <v>67175</v>
      </c>
    </row>
    <row r="1869" spans="1:26" s="49" customFormat="1" ht="30" x14ac:dyDescent="0.25">
      <c r="A1869" s="73">
        <v>600127842</v>
      </c>
      <c r="B1869" s="73">
        <f t="shared" si="87"/>
        <v>600127842</v>
      </c>
      <c r="C1869" s="73" t="s">
        <v>10566</v>
      </c>
      <c r="D1869" s="68">
        <v>1</v>
      </c>
      <c r="E1869" s="48">
        <f t="shared" si="88"/>
        <v>70996296</v>
      </c>
      <c r="F1869" s="57" t="s">
        <v>953</v>
      </c>
      <c r="G1869" s="57" t="s">
        <v>2325</v>
      </c>
      <c r="H1869" s="51">
        <v>100</v>
      </c>
      <c r="I1869" s="51" t="s">
        <v>17309</v>
      </c>
      <c r="J1869" s="69">
        <v>27.49</v>
      </c>
      <c r="K1869" s="69">
        <f t="shared" si="89"/>
        <v>2749</v>
      </c>
      <c r="L1869" s="90">
        <v>100</v>
      </c>
      <c r="M1869" s="51">
        <v>0</v>
      </c>
      <c r="N1869" s="62" t="s">
        <v>2377</v>
      </c>
      <c r="O1869" s="52"/>
      <c r="P1869" s="52">
        <v>87</v>
      </c>
      <c r="Q1869" s="52"/>
      <c r="R1869" s="52" t="s">
        <v>2346</v>
      </c>
      <c r="S1869" s="49" t="s">
        <v>21333</v>
      </c>
      <c r="V1869" s="50" t="s">
        <v>14840</v>
      </c>
      <c r="W1869" s="50" t="s">
        <v>2326</v>
      </c>
      <c r="X1869" s="50" t="s">
        <v>14740</v>
      </c>
      <c r="Y1869" s="70" t="s">
        <v>17320</v>
      </c>
      <c r="Z1869" s="53">
        <v>67178</v>
      </c>
    </row>
    <row r="1870" spans="1:26" s="49" customFormat="1" ht="30" x14ac:dyDescent="0.25">
      <c r="A1870" s="73">
        <v>600030989</v>
      </c>
      <c r="B1870" s="73">
        <f t="shared" si="87"/>
        <v>600030989</v>
      </c>
      <c r="C1870" s="73" t="s">
        <v>14841</v>
      </c>
      <c r="D1870" s="68">
        <v>1</v>
      </c>
      <c r="E1870" s="48">
        <f t="shared" si="88"/>
        <v>49438905</v>
      </c>
      <c r="F1870" s="57" t="s">
        <v>953</v>
      </c>
      <c r="G1870" s="57" t="s">
        <v>2325</v>
      </c>
      <c r="H1870" s="51">
        <v>250</v>
      </c>
      <c r="I1870" s="51" t="s">
        <v>17309</v>
      </c>
      <c r="J1870" s="69">
        <v>27.49</v>
      </c>
      <c r="K1870" s="69">
        <f t="shared" si="89"/>
        <v>6872.5</v>
      </c>
      <c r="L1870" s="90">
        <v>250</v>
      </c>
      <c r="M1870" s="51">
        <v>0</v>
      </c>
      <c r="N1870" s="62" t="s">
        <v>14842</v>
      </c>
      <c r="O1870" s="52" t="s">
        <v>1716</v>
      </c>
      <c r="P1870" s="52">
        <v>698</v>
      </c>
      <c r="Q1870" s="52"/>
      <c r="R1870" s="52" t="s">
        <v>2326</v>
      </c>
      <c r="S1870" s="49" t="s">
        <v>21333</v>
      </c>
      <c r="V1870" s="50" t="s">
        <v>14745</v>
      </c>
      <c r="W1870" s="50" t="s">
        <v>2326</v>
      </c>
      <c r="X1870" s="50" t="s">
        <v>14746</v>
      </c>
      <c r="Y1870" s="70" t="s">
        <v>17320</v>
      </c>
      <c r="Z1870" s="53">
        <v>67201</v>
      </c>
    </row>
    <row r="1871" spans="1:26" s="49" customFormat="1" x14ac:dyDescent="0.25">
      <c r="A1871" s="73">
        <v>600025241</v>
      </c>
      <c r="B1871" s="73">
        <f t="shared" si="87"/>
        <v>600025241</v>
      </c>
      <c r="C1871" s="73" t="s">
        <v>10128</v>
      </c>
      <c r="D1871" s="68">
        <v>1</v>
      </c>
      <c r="E1871" s="48">
        <f t="shared" si="88"/>
        <v>60680300</v>
      </c>
      <c r="F1871" s="57" t="s">
        <v>953</v>
      </c>
      <c r="G1871" s="57" t="s">
        <v>1547</v>
      </c>
      <c r="H1871" s="51">
        <v>275</v>
      </c>
      <c r="I1871" s="51" t="s">
        <v>17309</v>
      </c>
      <c r="J1871" s="69">
        <v>27.49</v>
      </c>
      <c r="K1871" s="69">
        <f t="shared" si="89"/>
        <v>7559.75</v>
      </c>
      <c r="L1871" s="90">
        <v>275</v>
      </c>
      <c r="M1871" s="51">
        <v>0</v>
      </c>
      <c r="N1871" s="62" t="s">
        <v>1559</v>
      </c>
      <c r="O1871" s="52"/>
      <c r="P1871" s="52">
        <v>131</v>
      </c>
      <c r="Q1871" s="52"/>
      <c r="R1871" s="52" t="s">
        <v>1560</v>
      </c>
      <c r="S1871" s="49" t="s">
        <v>21333</v>
      </c>
      <c r="V1871" s="50" t="s">
        <v>14788</v>
      </c>
      <c r="W1871" s="50" t="s">
        <v>1558</v>
      </c>
      <c r="X1871" s="50" t="s">
        <v>14738</v>
      </c>
      <c r="Y1871" s="70" t="s">
        <v>17320</v>
      </c>
      <c r="Z1871" s="53">
        <v>69123</v>
      </c>
    </row>
    <row r="1872" spans="1:26" s="49" customFormat="1" x14ac:dyDescent="0.25">
      <c r="A1872" s="73">
        <v>600112012</v>
      </c>
      <c r="B1872" s="73">
        <f t="shared" si="87"/>
        <v>600112012</v>
      </c>
      <c r="C1872" s="73" t="s">
        <v>10168</v>
      </c>
      <c r="D1872" s="68">
        <v>1</v>
      </c>
      <c r="E1872" s="48">
        <f t="shared" si="88"/>
        <v>49137042</v>
      </c>
      <c r="F1872" s="57" t="s">
        <v>953</v>
      </c>
      <c r="G1872" s="57" t="s">
        <v>1547</v>
      </c>
      <c r="H1872" s="51">
        <v>75</v>
      </c>
      <c r="I1872" s="51" t="s">
        <v>17309</v>
      </c>
      <c r="J1872" s="69">
        <v>27.49</v>
      </c>
      <c r="K1872" s="69">
        <f t="shared" si="89"/>
        <v>2061.75</v>
      </c>
      <c r="L1872" s="90">
        <v>75</v>
      </c>
      <c r="M1872" s="51">
        <v>0</v>
      </c>
      <c r="N1872" s="62" t="s">
        <v>1642</v>
      </c>
      <c r="O1872" s="52" t="s">
        <v>978</v>
      </c>
      <c r="P1872" s="52">
        <v>955</v>
      </c>
      <c r="Q1872" s="52"/>
      <c r="R1872" s="52" t="s">
        <v>1558</v>
      </c>
      <c r="S1872" s="49" t="s">
        <v>21333</v>
      </c>
      <c r="V1872" s="50" t="s">
        <v>14843</v>
      </c>
      <c r="W1872" s="50" t="s">
        <v>1558</v>
      </c>
      <c r="X1872" s="50" t="s">
        <v>14740</v>
      </c>
      <c r="Y1872" s="70" t="s">
        <v>17320</v>
      </c>
      <c r="Z1872" s="53">
        <v>69123</v>
      </c>
    </row>
    <row r="1873" spans="1:26" s="49" customFormat="1" x14ac:dyDescent="0.25">
      <c r="A1873" s="73">
        <v>600112608</v>
      </c>
      <c r="B1873" s="73">
        <f t="shared" si="87"/>
        <v>600112608</v>
      </c>
      <c r="C1873" s="73" t="s">
        <v>10169</v>
      </c>
      <c r="D1873" s="68">
        <v>1</v>
      </c>
      <c r="E1873" s="48">
        <f t="shared" si="88"/>
        <v>49963520</v>
      </c>
      <c r="F1873" s="57" t="s">
        <v>953</v>
      </c>
      <c r="G1873" s="57" t="s">
        <v>1547</v>
      </c>
      <c r="H1873" s="51">
        <v>100</v>
      </c>
      <c r="I1873" s="51" t="s">
        <v>17309</v>
      </c>
      <c r="J1873" s="69">
        <v>27.49</v>
      </c>
      <c r="K1873" s="69">
        <f t="shared" si="89"/>
        <v>2749</v>
      </c>
      <c r="L1873" s="90">
        <v>100</v>
      </c>
      <c r="M1873" s="51">
        <v>0</v>
      </c>
      <c r="N1873" s="62" t="s">
        <v>1643</v>
      </c>
      <c r="O1873" s="52"/>
      <c r="P1873" s="52">
        <v>73</v>
      </c>
      <c r="Q1873" s="52"/>
      <c r="R1873" s="52" t="s">
        <v>1644</v>
      </c>
      <c r="S1873" s="49" t="s">
        <v>21333</v>
      </c>
      <c r="V1873" s="50" t="s">
        <v>14843</v>
      </c>
      <c r="W1873" s="50" t="s">
        <v>1558</v>
      </c>
      <c r="X1873" s="50" t="s">
        <v>14740</v>
      </c>
      <c r="Y1873" s="70" t="s">
        <v>17320</v>
      </c>
      <c r="Z1873" s="53">
        <v>69123</v>
      </c>
    </row>
    <row r="1874" spans="1:26" s="49" customFormat="1" ht="30" x14ac:dyDescent="0.25">
      <c r="A1874" s="73">
        <v>600112471</v>
      </c>
      <c r="B1874" s="73">
        <f t="shared" si="87"/>
        <v>600112471</v>
      </c>
      <c r="C1874" s="73" t="s">
        <v>10170</v>
      </c>
      <c r="D1874" s="68">
        <v>1</v>
      </c>
      <c r="E1874" s="48">
        <f t="shared" si="88"/>
        <v>65268687</v>
      </c>
      <c r="F1874" s="57" t="s">
        <v>953</v>
      </c>
      <c r="G1874" s="57" t="s">
        <v>1547</v>
      </c>
      <c r="H1874" s="51">
        <v>1300</v>
      </c>
      <c r="I1874" s="51" t="s">
        <v>17309</v>
      </c>
      <c r="J1874" s="69">
        <v>27.49</v>
      </c>
      <c r="K1874" s="69">
        <f t="shared" si="89"/>
        <v>35737</v>
      </c>
      <c r="L1874" s="90">
        <v>1300</v>
      </c>
      <c r="M1874" s="51">
        <v>0</v>
      </c>
      <c r="N1874" s="62" t="s">
        <v>1645</v>
      </c>
      <c r="O1874" s="52" t="s">
        <v>202</v>
      </c>
      <c r="P1874" s="52">
        <v>35</v>
      </c>
      <c r="Q1874" s="52"/>
      <c r="R1874" s="52" t="s">
        <v>1558</v>
      </c>
      <c r="S1874" s="49" t="s">
        <v>21333</v>
      </c>
      <c r="V1874" s="50" t="s">
        <v>14843</v>
      </c>
      <c r="W1874" s="50" t="s">
        <v>1558</v>
      </c>
      <c r="X1874" s="50" t="s">
        <v>14740</v>
      </c>
      <c r="Y1874" s="70" t="s">
        <v>17320</v>
      </c>
      <c r="Z1874" s="53">
        <v>69123</v>
      </c>
    </row>
    <row r="1875" spans="1:26" s="49" customFormat="1" ht="30" x14ac:dyDescent="0.25">
      <c r="A1875" s="73">
        <v>600112551</v>
      </c>
      <c r="B1875" s="73">
        <f t="shared" si="87"/>
        <v>600112551</v>
      </c>
      <c r="C1875" s="73" t="s">
        <v>10171</v>
      </c>
      <c r="D1875" s="68">
        <v>1</v>
      </c>
      <c r="E1875" s="48">
        <f t="shared" si="88"/>
        <v>70499969</v>
      </c>
      <c r="F1875" s="57" t="s">
        <v>953</v>
      </c>
      <c r="G1875" s="57" t="s">
        <v>1547</v>
      </c>
      <c r="H1875" s="51">
        <v>175</v>
      </c>
      <c r="I1875" s="51" t="s">
        <v>17309</v>
      </c>
      <c r="J1875" s="69">
        <v>27.49</v>
      </c>
      <c r="K1875" s="69">
        <f t="shared" si="89"/>
        <v>4810.75</v>
      </c>
      <c r="L1875" s="90">
        <v>175</v>
      </c>
      <c r="M1875" s="51">
        <v>0</v>
      </c>
      <c r="N1875" s="62" t="s">
        <v>1646</v>
      </c>
      <c r="O1875" s="52"/>
      <c r="P1875" s="52">
        <v>3</v>
      </c>
      <c r="Q1875" s="52"/>
      <c r="R1875" s="52" t="s">
        <v>1647</v>
      </c>
      <c r="S1875" s="49" t="s">
        <v>21333</v>
      </c>
      <c r="V1875" s="50" t="s">
        <v>14843</v>
      </c>
      <c r="W1875" s="50" t="s">
        <v>1558</v>
      </c>
      <c r="X1875" s="50" t="s">
        <v>14740</v>
      </c>
      <c r="Y1875" s="70" t="s">
        <v>17320</v>
      </c>
      <c r="Z1875" s="53">
        <v>69130</v>
      </c>
    </row>
    <row r="1876" spans="1:26" s="49" customFormat="1" ht="30" x14ac:dyDescent="0.25">
      <c r="A1876" s="73">
        <v>600112560</v>
      </c>
      <c r="B1876" s="73">
        <f t="shared" si="87"/>
        <v>600112560</v>
      </c>
      <c r="C1876" s="73" t="s">
        <v>10172</v>
      </c>
      <c r="D1876" s="68">
        <v>1</v>
      </c>
      <c r="E1876" s="48">
        <f t="shared" si="88"/>
        <v>68729928</v>
      </c>
      <c r="F1876" s="57" t="s">
        <v>953</v>
      </c>
      <c r="G1876" s="57" t="s">
        <v>1547</v>
      </c>
      <c r="H1876" s="51">
        <v>575</v>
      </c>
      <c r="I1876" s="51" t="s">
        <v>17309</v>
      </c>
      <c r="J1876" s="69">
        <v>27.49</v>
      </c>
      <c r="K1876" s="69">
        <f t="shared" si="89"/>
        <v>15806.75</v>
      </c>
      <c r="L1876" s="90">
        <v>575</v>
      </c>
      <c r="M1876" s="51">
        <v>0</v>
      </c>
      <c r="N1876" s="62" t="s">
        <v>1648</v>
      </c>
      <c r="O1876" s="52" t="s">
        <v>593</v>
      </c>
      <c r="P1876" s="52">
        <v>178</v>
      </c>
      <c r="Q1876" s="52"/>
      <c r="R1876" s="52" t="s">
        <v>1649</v>
      </c>
      <c r="S1876" s="49" t="s">
        <v>21333</v>
      </c>
      <c r="V1876" s="50" t="s">
        <v>14843</v>
      </c>
      <c r="W1876" s="50" t="s">
        <v>1558</v>
      </c>
      <c r="X1876" s="50" t="s">
        <v>14740</v>
      </c>
      <c r="Y1876" s="70" t="s">
        <v>17320</v>
      </c>
      <c r="Z1876" s="53">
        <v>69125</v>
      </c>
    </row>
    <row r="1877" spans="1:26" s="49" customFormat="1" ht="30" x14ac:dyDescent="0.25">
      <c r="A1877" s="73">
        <v>600112616</v>
      </c>
      <c r="B1877" s="73">
        <f t="shared" si="87"/>
        <v>600112616</v>
      </c>
      <c r="C1877" s="73" t="s">
        <v>10173</v>
      </c>
      <c r="D1877" s="68">
        <v>1</v>
      </c>
      <c r="E1877" s="48">
        <f t="shared" si="88"/>
        <v>70877076</v>
      </c>
      <c r="F1877" s="57" t="s">
        <v>953</v>
      </c>
      <c r="G1877" s="57" t="s">
        <v>1547</v>
      </c>
      <c r="H1877" s="51">
        <v>100</v>
      </c>
      <c r="I1877" s="51" t="s">
        <v>17309</v>
      </c>
      <c r="J1877" s="69">
        <v>27.49</v>
      </c>
      <c r="K1877" s="69">
        <f t="shared" si="89"/>
        <v>2749</v>
      </c>
      <c r="L1877" s="90">
        <v>100</v>
      </c>
      <c r="M1877" s="51">
        <v>0</v>
      </c>
      <c r="N1877" s="62" t="s">
        <v>1650</v>
      </c>
      <c r="O1877" s="52"/>
      <c r="P1877" s="52">
        <v>46</v>
      </c>
      <c r="Q1877" s="52"/>
      <c r="R1877" s="52" t="s">
        <v>1651</v>
      </c>
      <c r="S1877" s="49" t="s">
        <v>21333</v>
      </c>
      <c r="V1877" s="50" t="s">
        <v>14843</v>
      </c>
      <c r="W1877" s="50" t="s">
        <v>1558</v>
      </c>
      <c r="X1877" s="50" t="s">
        <v>14740</v>
      </c>
      <c r="Y1877" s="70" t="s">
        <v>17320</v>
      </c>
      <c r="Z1877" s="53">
        <v>69124</v>
      </c>
    </row>
    <row r="1878" spans="1:26" s="49" customFormat="1" ht="30" x14ac:dyDescent="0.25">
      <c r="A1878" s="73">
        <v>600127346</v>
      </c>
      <c r="B1878" s="73">
        <f t="shared" si="87"/>
        <v>600127346</v>
      </c>
      <c r="C1878" s="73" t="s">
        <v>10174</v>
      </c>
      <c r="D1878" s="68">
        <v>1</v>
      </c>
      <c r="E1878" s="48">
        <f t="shared" si="88"/>
        <v>71011285</v>
      </c>
      <c r="F1878" s="57" t="s">
        <v>953</v>
      </c>
      <c r="G1878" s="57" t="s">
        <v>1547</v>
      </c>
      <c r="H1878" s="51">
        <v>75</v>
      </c>
      <c r="I1878" s="51" t="s">
        <v>17309</v>
      </c>
      <c r="J1878" s="69">
        <v>27.49</v>
      </c>
      <c r="K1878" s="69">
        <f t="shared" si="89"/>
        <v>2061.75</v>
      </c>
      <c r="L1878" s="90">
        <v>75</v>
      </c>
      <c r="M1878" s="51">
        <v>0</v>
      </c>
      <c r="N1878" s="62" t="s">
        <v>1652</v>
      </c>
      <c r="O1878" s="52"/>
      <c r="P1878" s="52">
        <v>160</v>
      </c>
      <c r="Q1878" s="52"/>
      <c r="R1878" s="52" t="s">
        <v>1653</v>
      </c>
      <c r="S1878" s="49" t="s">
        <v>21333</v>
      </c>
      <c r="V1878" s="50" t="s">
        <v>14843</v>
      </c>
      <c r="W1878" s="50" t="s">
        <v>1558</v>
      </c>
      <c r="X1878" s="50" t="s">
        <v>14740</v>
      </c>
      <c r="Y1878" s="70" t="s">
        <v>17320</v>
      </c>
      <c r="Z1878" s="53">
        <v>67178</v>
      </c>
    </row>
    <row r="1879" spans="1:26" s="49" customFormat="1" ht="30" x14ac:dyDescent="0.25">
      <c r="A1879" s="73">
        <v>600127494</v>
      </c>
      <c r="B1879" s="73">
        <f t="shared" si="87"/>
        <v>600127494</v>
      </c>
      <c r="C1879" s="73" t="s">
        <v>10175</v>
      </c>
      <c r="D1879" s="68">
        <v>1</v>
      </c>
      <c r="E1879" s="48">
        <f t="shared" si="88"/>
        <v>75021315</v>
      </c>
      <c r="F1879" s="57" t="s">
        <v>953</v>
      </c>
      <c r="G1879" s="57" t="s">
        <v>1547</v>
      </c>
      <c r="H1879" s="51">
        <v>325</v>
      </c>
      <c r="I1879" s="51" t="s">
        <v>17309</v>
      </c>
      <c r="J1879" s="69">
        <v>27.49</v>
      </c>
      <c r="K1879" s="69">
        <f t="shared" si="89"/>
        <v>8934.25</v>
      </c>
      <c r="L1879" s="90">
        <v>325</v>
      </c>
      <c r="M1879" s="51">
        <v>0</v>
      </c>
      <c r="N1879" s="62" t="s">
        <v>1654</v>
      </c>
      <c r="O1879" s="52"/>
      <c r="P1879" s="52">
        <v>134</v>
      </c>
      <c r="Q1879" s="52"/>
      <c r="R1879" s="52" t="s">
        <v>1655</v>
      </c>
      <c r="S1879" s="49" t="s">
        <v>21333</v>
      </c>
      <c r="V1879" s="50" t="s">
        <v>14843</v>
      </c>
      <c r="W1879" s="50" t="s">
        <v>1558</v>
      </c>
      <c r="X1879" s="50" t="s">
        <v>14740</v>
      </c>
      <c r="Y1879" s="70" t="s">
        <v>17320</v>
      </c>
      <c r="Z1879" s="53">
        <v>67175</v>
      </c>
    </row>
    <row r="1880" spans="1:26" s="49" customFormat="1" x14ac:dyDescent="0.25">
      <c r="A1880" s="73">
        <v>600013987</v>
      </c>
      <c r="B1880" s="73">
        <f t="shared" si="87"/>
        <v>600013987</v>
      </c>
      <c r="C1880" s="73" t="s">
        <v>10129</v>
      </c>
      <c r="D1880" s="68">
        <v>1</v>
      </c>
      <c r="E1880" s="48">
        <f t="shared" si="88"/>
        <v>49459899</v>
      </c>
      <c r="F1880" s="57" t="s">
        <v>953</v>
      </c>
      <c r="G1880" s="57" t="s">
        <v>1547</v>
      </c>
      <c r="H1880" s="51">
        <v>300</v>
      </c>
      <c r="I1880" s="51" t="s">
        <v>17309</v>
      </c>
      <c r="J1880" s="69">
        <v>27.49</v>
      </c>
      <c r="K1880" s="69">
        <f t="shared" si="89"/>
        <v>8247</v>
      </c>
      <c r="L1880" s="90">
        <v>300</v>
      </c>
      <c r="M1880" s="51">
        <v>0</v>
      </c>
      <c r="N1880" s="62" t="s">
        <v>1562</v>
      </c>
      <c r="O1880" s="52" t="s">
        <v>30</v>
      </c>
      <c r="P1880" s="52">
        <v>39</v>
      </c>
      <c r="Q1880" s="52"/>
      <c r="R1880" s="52" t="s">
        <v>1563</v>
      </c>
      <c r="S1880" s="49" t="s">
        <v>21333</v>
      </c>
      <c r="V1880" s="50" t="s">
        <v>14788</v>
      </c>
      <c r="W1880" s="50" t="s">
        <v>1561</v>
      </c>
      <c r="X1880" s="50" t="s">
        <v>14738</v>
      </c>
      <c r="Y1880" s="70" t="s">
        <v>17320</v>
      </c>
      <c r="Z1880" s="53">
        <v>66484</v>
      </c>
    </row>
    <row r="1881" spans="1:26" s="49" customFormat="1" x14ac:dyDescent="0.25">
      <c r="A1881" s="73">
        <v>600110982</v>
      </c>
      <c r="B1881" s="73">
        <f t="shared" si="87"/>
        <v>600110982</v>
      </c>
      <c r="C1881" s="73" t="s">
        <v>10176</v>
      </c>
      <c r="D1881" s="68">
        <v>1</v>
      </c>
      <c r="E1881" s="48">
        <f t="shared" si="88"/>
        <v>49461311</v>
      </c>
      <c r="F1881" s="57" t="s">
        <v>953</v>
      </c>
      <c r="G1881" s="57" t="s">
        <v>1547</v>
      </c>
      <c r="H1881" s="51">
        <v>0</v>
      </c>
      <c r="I1881" s="51" t="s">
        <v>17309</v>
      </c>
      <c r="J1881" s="69">
        <v>27.49</v>
      </c>
      <c r="K1881" s="69">
        <f t="shared" si="89"/>
        <v>0</v>
      </c>
      <c r="L1881" s="90">
        <v>200</v>
      </c>
      <c r="M1881" s="51">
        <v>200</v>
      </c>
      <c r="N1881" s="62" t="s">
        <v>1656</v>
      </c>
      <c r="O1881" s="52" t="s">
        <v>1657</v>
      </c>
      <c r="P1881" s="52">
        <v>145</v>
      </c>
      <c r="Q1881" s="52"/>
      <c r="R1881" s="52" t="s">
        <v>1658</v>
      </c>
      <c r="S1881" s="49" t="s">
        <v>21333</v>
      </c>
      <c r="V1881" s="50" t="s">
        <v>14844</v>
      </c>
      <c r="W1881" s="50" t="s">
        <v>1561</v>
      </c>
      <c r="X1881" s="50" t="s">
        <v>14740</v>
      </c>
      <c r="Y1881" s="70" t="s">
        <v>17320</v>
      </c>
      <c r="Z1881" s="53">
        <v>66482</v>
      </c>
    </row>
    <row r="1882" spans="1:26" s="49" customFormat="1" ht="30" x14ac:dyDescent="0.25">
      <c r="A1882" s="73">
        <v>600110117</v>
      </c>
      <c r="B1882" s="73">
        <f t="shared" si="87"/>
        <v>600110117</v>
      </c>
      <c r="C1882" s="73" t="s">
        <v>10177</v>
      </c>
      <c r="D1882" s="68">
        <v>1</v>
      </c>
      <c r="E1882" s="48">
        <f t="shared" si="88"/>
        <v>75023695</v>
      </c>
      <c r="F1882" s="57" t="s">
        <v>953</v>
      </c>
      <c r="G1882" s="57" t="s">
        <v>1547</v>
      </c>
      <c r="H1882" s="51">
        <v>25</v>
      </c>
      <c r="I1882" s="51" t="s">
        <v>17309</v>
      </c>
      <c r="J1882" s="69">
        <v>27.49</v>
      </c>
      <c r="K1882" s="69">
        <f t="shared" si="89"/>
        <v>687.25</v>
      </c>
      <c r="L1882" s="90">
        <v>25</v>
      </c>
      <c r="M1882" s="51">
        <v>0</v>
      </c>
      <c r="N1882" s="62" t="s">
        <v>1661</v>
      </c>
      <c r="O1882" s="52" t="s">
        <v>1662</v>
      </c>
      <c r="P1882" s="52">
        <v>440</v>
      </c>
      <c r="Q1882" s="52"/>
      <c r="R1882" s="52" t="s">
        <v>1658</v>
      </c>
      <c r="S1882" s="49" t="s">
        <v>21333</v>
      </c>
      <c r="V1882" s="50" t="s">
        <v>14844</v>
      </c>
      <c r="W1882" s="50" t="s">
        <v>1561</v>
      </c>
      <c r="X1882" s="50" t="s">
        <v>14740</v>
      </c>
      <c r="Y1882" s="70" t="s">
        <v>17320</v>
      </c>
      <c r="Z1882" s="53">
        <v>66482</v>
      </c>
    </row>
    <row r="1883" spans="1:26" s="49" customFormat="1" ht="30" x14ac:dyDescent="0.25">
      <c r="A1883" s="73">
        <v>600110133</v>
      </c>
      <c r="B1883" s="73">
        <f t="shared" si="87"/>
        <v>600110133</v>
      </c>
      <c r="C1883" s="73" t="s">
        <v>10178</v>
      </c>
      <c r="D1883" s="68">
        <v>1</v>
      </c>
      <c r="E1883" s="48">
        <f t="shared" si="88"/>
        <v>75004518</v>
      </c>
      <c r="F1883" s="57" t="s">
        <v>953</v>
      </c>
      <c r="G1883" s="57" t="s">
        <v>1547</v>
      </c>
      <c r="H1883" s="51">
        <v>75</v>
      </c>
      <c r="I1883" s="51" t="s">
        <v>17309</v>
      </c>
      <c r="J1883" s="69">
        <v>27.49</v>
      </c>
      <c r="K1883" s="69">
        <f t="shared" si="89"/>
        <v>2061.75</v>
      </c>
      <c r="L1883" s="90">
        <v>75</v>
      </c>
      <c r="M1883" s="51">
        <v>0</v>
      </c>
      <c r="N1883" s="62" t="s">
        <v>1663</v>
      </c>
      <c r="O1883" s="52" t="s">
        <v>1042</v>
      </c>
      <c r="P1883" s="52">
        <v>1031</v>
      </c>
      <c r="Q1883" s="52"/>
      <c r="R1883" s="52" t="s">
        <v>1561</v>
      </c>
      <c r="S1883" s="49" t="s">
        <v>21333</v>
      </c>
      <c r="V1883" s="50" t="s">
        <v>14844</v>
      </c>
      <c r="W1883" s="50" t="s">
        <v>1561</v>
      </c>
      <c r="X1883" s="50" t="s">
        <v>14740</v>
      </c>
      <c r="Y1883" s="70" t="s">
        <v>17320</v>
      </c>
      <c r="Z1883" s="53">
        <v>66501</v>
      </c>
    </row>
    <row r="1884" spans="1:26" s="49" customFormat="1" ht="30" x14ac:dyDescent="0.25">
      <c r="A1884" s="73">
        <v>600110265</v>
      </c>
      <c r="B1884" s="73">
        <f t="shared" si="87"/>
        <v>600110265</v>
      </c>
      <c r="C1884" s="73" t="s">
        <v>10179</v>
      </c>
      <c r="D1884" s="68">
        <v>1</v>
      </c>
      <c r="E1884" s="48">
        <f t="shared" si="88"/>
        <v>71007636</v>
      </c>
      <c r="F1884" s="57" t="s">
        <v>953</v>
      </c>
      <c r="G1884" s="57" t="s">
        <v>1547</v>
      </c>
      <c r="H1884" s="51">
        <v>0</v>
      </c>
      <c r="I1884" s="51" t="s">
        <v>17309</v>
      </c>
      <c r="J1884" s="69">
        <v>27.49</v>
      </c>
      <c r="K1884" s="69">
        <f t="shared" si="89"/>
        <v>0</v>
      </c>
      <c r="L1884" s="90">
        <v>25</v>
      </c>
      <c r="M1884" s="51">
        <v>25</v>
      </c>
      <c r="N1884" s="62" t="s">
        <v>1664</v>
      </c>
      <c r="O1884" s="52" t="s">
        <v>60</v>
      </c>
      <c r="P1884" s="52">
        <v>412</v>
      </c>
      <c r="Q1884" s="52"/>
      <c r="R1884" s="52" t="s">
        <v>1665</v>
      </c>
      <c r="S1884" s="49" t="s">
        <v>21333</v>
      </c>
      <c r="V1884" s="50" t="s">
        <v>14844</v>
      </c>
      <c r="W1884" s="50" t="s">
        <v>1561</v>
      </c>
      <c r="X1884" s="50" t="s">
        <v>14740</v>
      </c>
      <c r="Y1884" s="70" t="s">
        <v>17320</v>
      </c>
      <c r="Z1884" s="53">
        <v>66411</v>
      </c>
    </row>
    <row r="1885" spans="1:26" s="49" customFormat="1" ht="30" x14ac:dyDescent="0.25">
      <c r="A1885" s="73">
        <v>600110559</v>
      </c>
      <c r="B1885" s="73">
        <f t="shared" si="87"/>
        <v>600110559</v>
      </c>
      <c r="C1885" s="73" t="s">
        <v>10180</v>
      </c>
      <c r="D1885" s="68">
        <v>1</v>
      </c>
      <c r="E1885" s="48">
        <f t="shared" si="88"/>
        <v>70994099</v>
      </c>
      <c r="F1885" s="57" t="s">
        <v>953</v>
      </c>
      <c r="G1885" s="57" t="s">
        <v>1547</v>
      </c>
      <c r="H1885" s="51">
        <v>400</v>
      </c>
      <c r="I1885" s="51" t="s">
        <v>17309</v>
      </c>
      <c r="J1885" s="69">
        <v>27.49</v>
      </c>
      <c r="K1885" s="69">
        <f t="shared" si="89"/>
        <v>10996</v>
      </c>
      <c r="L1885" s="90">
        <v>400</v>
      </c>
      <c r="M1885" s="51">
        <v>0</v>
      </c>
      <c r="N1885" s="62" t="s">
        <v>1666</v>
      </c>
      <c r="O1885" s="52" t="s">
        <v>340</v>
      </c>
      <c r="P1885" s="52">
        <v>280</v>
      </c>
      <c r="Q1885" s="52"/>
      <c r="R1885" s="52" t="s">
        <v>1660</v>
      </c>
      <c r="S1885" s="49" t="s">
        <v>21333</v>
      </c>
      <c r="V1885" s="50" t="s">
        <v>14844</v>
      </c>
      <c r="W1885" s="50" t="s">
        <v>1561</v>
      </c>
      <c r="X1885" s="50" t="s">
        <v>14740</v>
      </c>
      <c r="Y1885" s="70" t="s">
        <v>17320</v>
      </c>
      <c r="Z1885" s="53">
        <v>66484</v>
      </c>
    </row>
    <row r="1886" spans="1:26" s="49" customFormat="1" ht="30" x14ac:dyDescent="0.25">
      <c r="A1886" s="73">
        <v>600110711</v>
      </c>
      <c r="B1886" s="73">
        <f t="shared" si="87"/>
        <v>600110711</v>
      </c>
      <c r="C1886" s="73" t="s">
        <v>10181</v>
      </c>
      <c r="D1886" s="68">
        <v>1</v>
      </c>
      <c r="E1886" s="48">
        <f t="shared" si="88"/>
        <v>70981892</v>
      </c>
      <c r="F1886" s="57" t="s">
        <v>953</v>
      </c>
      <c r="G1886" s="57" t="s">
        <v>1547</v>
      </c>
      <c r="H1886" s="51">
        <v>150</v>
      </c>
      <c r="I1886" s="51" t="s">
        <v>17309</v>
      </c>
      <c r="J1886" s="69">
        <v>27.49</v>
      </c>
      <c r="K1886" s="69">
        <f t="shared" si="89"/>
        <v>4123.5</v>
      </c>
      <c r="L1886" s="90">
        <v>150</v>
      </c>
      <c r="M1886" s="51">
        <v>0</v>
      </c>
      <c r="N1886" s="62" t="s">
        <v>1667</v>
      </c>
      <c r="O1886" s="52" t="s">
        <v>1668</v>
      </c>
      <c r="P1886" s="52">
        <v>48</v>
      </c>
      <c r="Q1886" s="52"/>
      <c r="R1886" s="52" t="s">
        <v>1669</v>
      </c>
      <c r="S1886" s="49" t="s">
        <v>21333</v>
      </c>
      <c r="V1886" s="50" t="s">
        <v>14844</v>
      </c>
      <c r="W1886" s="50" t="s">
        <v>1561</v>
      </c>
      <c r="X1886" s="50" t="s">
        <v>14740</v>
      </c>
      <c r="Y1886" s="70" t="s">
        <v>17320</v>
      </c>
      <c r="Z1886" s="53">
        <v>66483</v>
      </c>
    </row>
    <row r="1887" spans="1:26" s="49" customFormat="1" ht="30" x14ac:dyDescent="0.25">
      <c r="A1887" s="73">
        <v>600110931</v>
      </c>
      <c r="B1887" s="73">
        <f t="shared" si="87"/>
        <v>600110931</v>
      </c>
      <c r="C1887" s="73" t="s">
        <v>10182</v>
      </c>
      <c r="D1887" s="68">
        <v>1</v>
      </c>
      <c r="E1887" s="48">
        <f t="shared" si="88"/>
        <v>70990891</v>
      </c>
      <c r="F1887" s="57" t="s">
        <v>953</v>
      </c>
      <c r="G1887" s="57" t="s">
        <v>1547</v>
      </c>
      <c r="H1887" s="51">
        <v>75</v>
      </c>
      <c r="I1887" s="51" t="s">
        <v>17309</v>
      </c>
      <c r="J1887" s="69">
        <v>27.49</v>
      </c>
      <c r="K1887" s="69">
        <f t="shared" si="89"/>
        <v>2061.75</v>
      </c>
      <c r="L1887" s="90">
        <v>75</v>
      </c>
      <c r="M1887" s="51">
        <v>0</v>
      </c>
      <c r="N1887" s="62" t="s">
        <v>1670</v>
      </c>
      <c r="O1887" s="52"/>
      <c r="P1887" s="52">
        <v>44</v>
      </c>
      <c r="Q1887" s="52"/>
      <c r="R1887" s="52" t="s">
        <v>1671</v>
      </c>
      <c r="S1887" s="49" t="s">
        <v>21333</v>
      </c>
      <c r="V1887" s="50" t="s">
        <v>14844</v>
      </c>
      <c r="W1887" s="50" t="s">
        <v>1561</v>
      </c>
      <c r="X1887" s="50" t="s">
        <v>14740</v>
      </c>
      <c r="Y1887" s="70" t="s">
        <v>17320</v>
      </c>
      <c r="Z1887" s="53">
        <v>66481</v>
      </c>
    </row>
    <row r="1888" spans="1:26" s="49" customFormat="1" x14ac:dyDescent="0.25">
      <c r="A1888" s="73">
        <v>600110940</v>
      </c>
      <c r="B1888" s="73">
        <f t="shared" si="87"/>
        <v>600110940</v>
      </c>
      <c r="C1888" s="73" t="s">
        <v>10183</v>
      </c>
      <c r="D1888" s="68">
        <v>1</v>
      </c>
      <c r="E1888" s="48">
        <f t="shared" si="88"/>
        <v>71005587</v>
      </c>
      <c r="F1888" s="57" t="s">
        <v>953</v>
      </c>
      <c r="G1888" s="57" t="s">
        <v>1547</v>
      </c>
      <c r="H1888" s="51">
        <v>100</v>
      </c>
      <c r="I1888" s="51" t="s">
        <v>17309</v>
      </c>
      <c r="J1888" s="69">
        <v>27.49</v>
      </c>
      <c r="K1888" s="69">
        <f t="shared" si="89"/>
        <v>2749</v>
      </c>
      <c r="L1888" s="90">
        <v>100</v>
      </c>
      <c r="M1888" s="51">
        <v>0</v>
      </c>
      <c r="N1888" s="62" t="s">
        <v>1672</v>
      </c>
      <c r="O1888" s="52"/>
      <c r="P1888" s="52">
        <v>134</v>
      </c>
      <c r="Q1888" s="52"/>
      <c r="R1888" s="52" t="s">
        <v>1673</v>
      </c>
      <c r="S1888" s="49" t="s">
        <v>21333</v>
      </c>
      <c r="V1888" s="50" t="s">
        <v>14844</v>
      </c>
      <c r="W1888" s="50" t="s">
        <v>1561</v>
      </c>
      <c r="X1888" s="50" t="s">
        <v>14740</v>
      </c>
      <c r="Y1888" s="70" t="s">
        <v>17320</v>
      </c>
      <c r="Z1888" s="53">
        <v>66484</v>
      </c>
    </row>
    <row r="1889" spans="1:26" s="49" customFormat="1" ht="30" x14ac:dyDescent="0.25">
      <c r="A1889" s="73">
        <v>600111016</v>
      </c>
      <c r="B1889" s="73">
        <f t="shared" si="87"/>
        <v>600111016</v>
      </c>
      <c r="C1889" s="73" t="s">
        <v>10184</v>
      </c>
      <c r="D1889" s="68">
        <v>1</v>
      </c>
      <c r="E1889" s="48">
        <f t="shared" si="88"/>
        <v>70979049</v>
      </c>
      <c r="F1889" s="57" t="s">
        <v>953</v>
      </c>
      <c r="G1889" s="57" t="s">
        <v>1547</v>
      </c>
      <c r="H1889" s="51">
        <v>450</v>
      </c>
      <c r="I1889" s="51" t="s">
        <v>17309</v>
      </c>
      <c r="J1889" s="69">
        <v>27.49</v>
      </c>
      <c r="K1889" s="69">
        <f t="shared" si="89"/>
        <v>12370.5</v>
      </c>
      <c r="L1889" s="90">
        <v>450</v>
      </c>
      <c r="M1889" s="51">
        <v>0</v>
      </c>
      <c r="N1889" s="62" t="s">
        <v>1674</v>
      </c>
      <c r="O1889" s="52" t="s">
        <v>1675</v>
      </c>
      <c r="P1889" s="52">
        <v>43</v>
      </c>
      <c r="Q1889" s="52"/>
      <c r="R1889" s="52" t="s">
        <v>1676</v>
      </c>
      <c r="S1889" s="49" t="s">
        <v>21333</v>
      </c>
      <c r="V1889" s="50" t="s">
        <v>14844</v>
      </c>
      <c r="W1889" s="50" t="s">
        <v>1561</v>
      </c>
      <c r="X1889" s="50" t="s">
        <v>14740</v>
      </c>
      <c r="Y1889" s="70" t="s">
        <v>17320</v>
      </c>
      <c r="Z1889" s="53">
        <v>66481</v>
      </c>
    </row>
    <row r="1890" spans="1:26" s="49" customFormat="1" x14ac:dyDescent="0.25">
      <c r="A1890" s="73">
        <v>600111130</v>
      </c>
      <c r="B1890" s="73">
        <f t="shared" si="87"/>
        <v>600111130</v>
      </c>
      <c r="C1890" s="73" t="s">
        <v>10185</v>
      </c>
      <c r="D1890" s="68">
        <v>1</v>
      </c>
      <c r="E1890" s="48">
        <f t="shared" si="88"/>
        <v>70876843</v>
      </c>
      <c r="F1890" s="57" t="s">
        <v>953</v>
      </c>
      <c r="G1890" s="57" t="s">
        <v>1547</v>
      </c>
      <c r="H1890" s="51">
        <v>1175</v>
      </c>
      <c r="I1890" s="51" t="s">
        <v>17309</v>
      </c>
      <c r="J1890" s="69">
        <v>27.49</v>
      </c>
      <c r="K1890" s="69">
        <f t="shared" si="89"/>
        <v>32300.749999999996</v>
      </c>
      <c r="L1890" s="90">
        <v>1175</v>
      </c>
      <c r="M1890" s="51">
        <v>0</v>
      </c>
      <c r="N1890" s="62" t="s">
        <v>1677</v>
      </c>
      <c r="O1890" s="52" t="s">
        <v>1678</v>
      </c>
      <c r="P1890" s="52">
        <v>120</v>
      </c>
      <c r="Q1890" s="52"/>
      <c r="R1890" s="52" t="s">
        <v>1561</v>
      </c>
      <c r="S1890" s="49" t="s">
        <v>21333</v>
      </c>
      <c r="V1890" s="50" t="s">
        <v>14844</v>
      </c>
      <c r="W1890" s="50" t="s">
        <v>1561</v>
      </c>
      <c r="X1890" s="50" t="s">
        <v>14740</v>
      </c>
      <c r="Y1890" s="70" t="s">
        <v>17320</v>
      </c>
      <c r="Z1890" s="53">
        <v>66501</v>
      </c>
    </row>
    <row r="1891" spans="1:26" s="49" customFormat="1" ht="30" x14ac:dyDescent="0.25">
      <c r="A1891" s="73">
        <v>600111172</v>
      </c>
      <c r="B1891" s="73">
        <f t="shared" si="87"/>
        <v>600111172</v>
      </c>
      <c r="C1891" s="73" t="s">
        <v>10186</v>
      </c>
      <c r="D1891" s="68">
        <v>1</v>
      </c>
      <c r="E1891" s="48">
        <f t="shared" si="88"/>
        <v>49461541</v>
      </c>
      <c r="F1891" s="57" t="s">
        <v>953</v>
      </c>
      <c r="G1891" s="57" t="s">
        <v>1547</v>
      </c>
      <c r="H1891" s="51">
        <v>0</v>
      </c>
      <c r="I1891" s="51" t="s">
        <v>17320</v>
      </c>
      <c r="J1891" s="69">
        <v>27.49</v>
      </c>
      <c r="K1891" s="69">
        <f t="shared" si="89"/>
        <v>0</v>
      </c>
      <c r="L1891" s="90">
        <v>0</v>
      </c>
      <c r="M1891" s="51"/>
      <c r="N1891" s="62" t="s">
        <v>1679</v>
      </c>
      <c r="O1891" s="52" t="s">
        <v>30</v>
      </c>
      <c r="P1891" s="52">
        <v>181</v>
      </c>
      <c r="Q1891" s="52"/>
      <c r="R1891" s="52" t="s">
        <v>1563</v>
      </c>
      <c r="S1891" s="49" t="s">
        <v>21333</v>
      </c>
      <c r="V1891" s="50" t="s">
        <v>14844</v>
      </c>
      <c r="W1891" s="50" t="s">
        <v>1561</v>
      </c>
      <c r="X1891" s="50" t="s">
        <v>14740</v>
      </c>
      <c r="Y1891" s="70">
        <v>44340</v>
      </c>
      <c r="Z1891" s="53">
        <v>66484</v>
      </c>
    </row>
    <row r="1892" spans="1:26" s="49" customFormat="1" ht="30" x14ac:dyDescent="0.25">
      <c r="A1892" s="73">
        <v>600111181</v>
      </c>
      <c r="B1892" s="73">
        <f t="shared" si="87"/>
        <v>600111181</v>
      </c>
      <c r="C1892" s="73" t="s">
        <v>10187</v>
      </c>
      <c r="D1892" s="68">
        <v>1</v>
      </c>
      <c r="E1892" s="48">
        <f t="shared" si="88"/>
        <v>71007628</v>
      </c>
      <c r="F1892" s="57" t="s">
        <v>953</v>
      </c>
      <c r="G1892" s="57" t="s">
        <v>1547</v>
      </c>
      <c r="H1892" s="51">
        <v>700</v>
      </c>
      <c r="I1892" s="51" t="s">
        <v>17309</v>
      </c>
      <c r="J1892" s="69">
        <v>27.49</v>
      </c>
      <c r="K1892" s="69">
        <f t="shared" si="89"/>
        <v>19243</v>
      </c>
      <c r="L1892" s="90">
        <v>700</v>
      </c>
      <c r="M1892" s="51">
        <v>0</v>
      </c>
      <c r="N1892" s="62" t="s">
        <v>1680</v>
      </c>
      <c r="O1892" s="52" t="s">
        <v>630</v>
      </c>
      <c r="P1892" s="52">
        <v>473</v>
      </c>
      <c r="Q1892" s="52"/>
      <c r="R1892" s="52" t="s">
        <v>1665</v>
      </c>
      <c r="S1892" s="49" t="s">
        <v>21333</v>
      </c>
      <c r="V1892" s="50" t="s">
        <v>14844</v>
      </c>
      <c r="W1892" s="50" t="s">
        <v>1561</v>
      </c>
      <c r="X1892" s="50" t="s">
        <v>14740</v>
      </c>
      <c r="Y1892" s="70" t="s">
        <v>17320</v>
      </c>
      <c r="Z1892" s="53">
        <v>66411</v>
      </c>
    </row>
    <row r="1893" spans="1:26" s="49" customFormat="1" ht="30" x14ac:dyDescent="0.25">
      <c r="A1893" s="73">
        <v>600111270</v>
      </c>
      <c r="B1893" s="73">
        <f t="shared" si="87"/>
        <v>600111270</v>
      </c>
      <c r="C1893" s="73" t="s">
        <v>10188</v>
      </c>
      <c r="D1893" s="68">
        <v>1</v>
      </c>
      <c r="E1893" s="48">
        <f t="shared" si="88"/>
        <v>71007946</v>
      </c>
      <c r="F1893" s="57" t="s">
        <v>953</v>
      </c>
      <c r="G1893" s="57" t="s">
        <v>1547</v>
      </c>
      <c r="H1893" s="51">
        <v>0</v>
      </c>
      <c r="I1893" s="51" t="s">
        <v>17309</v>
      </c>
      <c r="J1893" s="69">
        <v>27.49</v>
      </c>
      <c r="K1893" s="69">
        <f t="shared" si="89"/>
        <v>0</v>
      </c>
      <c r="L1893" s="90">
        <v>50</v>
      </c>
      <c r="M1893" s="51">
        <v>50</v>
      </c>
      <c r="N1893" s="62" t="s">
        <v>1681</v>
      </c>
      <c r="O1893" s="52"/>
      <c r="P1893" s="52">
        <v>102</v>
      </c>
      <c r="Q1893" s="52"/>
      <c r="R1893" s="52" t="s">
        <v>1682</v>
      </c>
      <c r="S1893" s="49" t="s">
        <v>21333</v>
      </c>
      <c r="V1893" s="50" t="s">
        <v>14844</v>
      </c>
      <c r="W1893" s="50" t="s">
        <v>1561</v>
      </c>
      <c r="X1893" s="50" t="s">
        <v>14740</v>
      </c>
      <c r="Y1893" s="70" t="s">
        <v>17320</v>
      </c>
      <c r="Z1893" s="53">
        <v>66484</v>
      </c>
    </row>
    <row r="1894" spans="1:26" s="49" customFormat="1" ht="30" x14ac:dyDescent="0.25">
      <c r="A1894" s="73">
        <v>651031567</v>
      </c>
      <c r="B1894" s="73">
        <f t="shared" si="87"/>
        <v>651031567</v>
      </c>
      <c r="C1894" s="73" t="s">
        <v>10189</v>
      </c>
      <c r="D1894" s="68">
        <v>1</v>
      </c>
      <c r="E1894" s="48">
        <f t="shared" si="88"/>
        <v>75081521</v>
      </c>
      <c r="F1894" s="57" t="s">
        <v>953</v>
      </c>
      <c r="G1894" s="57" t="s">
        <v>1547</v>
      </c>
      <c r="H1894" s="51">
        <v>50</v>
      </c>
      <c r="I1894" s="51" t="s">
        <v>17309</v>
      </c>
      <c r="J1894" s="69">
        <v>27.49</v>
      </c>
      <c r="K1894" s="69">
        <f t="shared" si="89"/>
        <v>1374.5</v>
      </c>
      <c r="L1894" s="90">
        <v>50</v>
      </c>
      <c r="M1894" s="51">
        <v>0</v>
      </c>
      <c r="N1894" s="62" t="s">
        <v>1683</v>
      </c>
      <c r="O1894" s="52"/>
      <c r="P1894" s="52">
        <v>188</v>
      </c>
      <c r="Q1894" s="52"/>
      <c r="R1894" s="52" t="s">
        <v>1684</v>
      </c>
      <c r="S1894" s="49" t="s">
        <v>21333</v>
      </c>
      <c r="V1894" s="50" t="s">
        <v>14844</v>
      </c>
      <c r="W1894" s="50" t="s">
        <v>1561</v>
      </c>
      <c r="X1894" s="50" t="s">
        <v>14740</v>
      </c>
      <c r="Y1894" s="70" t="s">
        <v>17320</v>
      </c>
      <c r="Z1894" s="53">
        <v>66484</v>
      </c>
    </row>
    <row r="1895" spans="1:26" s="49" customFormat="1" x14ac:dyDescent="0.25">
      <c r="A1895" s="73">
        <v>691008396</v>
      </c>
      <c r="B1895" s="73">
        <f t="shared" si="87"/>
        <v>691008396</v>
      </c>
      <c r="C1895" s="73" t="s">
        <v>10190</v>
      </c>
      <c r="D1895" s="68">
        <v>1</v>
      </c>
      <c r="E1895" s="48">
        <f t="shared" si="88"/>
        <v>4354061</v>
      </c>
      <c r="F1895" s="57" t="s">
        <v>953</v>
      </c>
      <c r="G1895" s="57" t="s">
        <v>1547</v>
      </c>
      <c r="H1895" s="51">
        <v>25</v>
      </c>
      <c r="I1895" s="51" t="s">
        <v>17309</v>
      </c>
      <c r="J1895" s="69">
        <v>27.49</v>
      </c>
      <c r="K1895" s="69">
        <f t="shared" si="89"/>
        <v>687.25</v>
      </c>
      <c r="L1895" s="90">
        <v>25</v>
      </c>
      <c r="M1895" s="51">
        <v>0</v>
      </c>
      <c r="N1895" s="62" t="s">
        <v>1685</v>
      </c>
      <c r="O1895" s="52" t="s">
        <v>519</v>
      </c>
      <c r="P1895" s="52">
        <v>304</v>
      </c>
      <c r="Q1895" s="52"/>
      <c r="R1895" s="52" t="s">
        <v>1686</v>
      </c>
      <c r="S1895" s="49" t="s">
        <v>21333</v>
      </c>
      <c r="V1895" s="50" t="s">
        <v>14844</v>
      </c>
      <c r="W1895" s="50" t="s">
        <v>1561</v>
      </c>
      <c r="X1895" s="50" t="s">
        <v>14740</v>
      </c>
      <c r="Y1895" s="70" t="s">
        <v>17320</v>
      </c>
      <c r="Z1895" s="53">
        <v>66417</v>
      </c>
    </row>
    <row r="1896" spans="1:26" s="49" customFormat="1" ht="30" x14ac:dyDescent="0.25">
      <c r="A1896" s="73">
        <v>691014205</v>
      </c>
      <c r="B1896" s="73">
        <f t="shared" si="87"/>
        <v>691014205</v>
      </c>
      <c r="C1896" s="73" t="s">
        <v>17705</v>
      </c>
      <c r="D1896" s="68">
        <v>1</v>
      </c>
      <c r="E1896" s="48">
        <f t="shared" si="88"/>
        <v>9264922</v>
      </c>
      <c r="F1896" s="57" t="s">
        <v>953</v>
      </c>
      <c r="G1896" s="57" t="s">
        <v>1547</v>
      </c>
      <c r="H1896" s="51">
        <v>0</v>
      </c>
      <c r="I1896" s="51" t="s">
        <v>17309</v>
      </c>
      <c r="J1896" s="69">
        <v>27.49</v>
      </c>
      <c r="K1896" s="69">
        <f t="shared" si="89"/>
        <v>0</v>
      </c>
      <c r="L1896" s="90">
        <v>25</v>
      </c>
      <c r="M1896" s="51">
        <v>25</v>
      </c>
      <c r="N1896" s="62" t="s">
        <v>17706</v>
      </c>
      <c r="O1896" s="52"/>
      <c r="P1896" s="52">
        <v>67</v>
      </c>
      <c r="Q1896" s="52"/>
      <c r="R1896" s="52" t="s">
        <v>1671</v>
      </c>
      <c r="S1896" s="49" t="s">
        <v>21333</v>
      </c>
      <c r="V1896" s="50" t="s">
        <v>14844</v>
      </c>
      <c r="W1896" s="50" t="s">
        <v>1561</v>
      </c>
      <c r="X1896" s="50" t="s">
        <v>14740</v>
      </c>
      <c r="Y1896" s="70" t="s">
        <v>17320</v>
      </c>
      <c r="Z1896" s="53">
        <v>66481</v>
      </c>
    </row>
    <row r="1897" spans="1:26" s="49" customFormat="1" ht="30" x14ac:dyDescent="0.25">
      <c r="A1897" s="73">
        <v>600124746</v>
      </c>
      <c r="B1897" s="73">
        <f t="shared" si="87"/>
        <v>600124746</v>
      </c>
      <c r="C1897" s="73" t="s">
        <v>17707</v>
      </c>
      <c r="D1897" s="68">
        <v>1</v>
      </c>
      <c r="E1897" s="48">
        <f t="shared" si="88"/>
        <v>70993289</v>
      </c>
      <c r="F1897" s="57" t="s">
        <v>953</v>
      </c>
      <c r="G1897" s="57" t="s">
        <v>2200</v>
      </c>
      <c r="H1897" s="51">
        <v>25</v>
      </c>
      <c r="I1897" s="51" t="s">
        <v>17309</v>
      </c>
      <c r="J1897" s="69">
        <v>27.49</v>
      </c>
      <c r="K1897" s="69">
        <f t="shared" si="89"/>
        <v>687.25</v>
      </c>
      <c r="L1897" s="90">
        <v>25</v>
      </c>
      <c r="M1897" s="51">
        <v>0</v>
      </c>
      <c r="N1897" s="62" t="s">
        <v>17708</v>
      </c>
      <c r="O1897" s="52"/>
      <c r="P1897" s="52">
        <v>235</v>
      </c>
      <c r="Q1897" s="52"/>
      <c r="R1897" s="52" t="s">
        <v>2233</v>
      </c>
      <c r="S1897" s="49" t="s">
        <v>21333</v>
      </c>
      <c r="V1897" s="50" t="s">
        <v>14845</v>
      </c>
      <c r="W1897" s="50" t="s">
        <v>2204</v>
      </c>
      <c r="X1897" s="50" t="s">
        <v>14740</v>
      </c>
      <c r="Y1897" s="70" t="s">
        <v>17320</v>
      </c>
      <c r="Z1897" s="53">
        <v>68401</v>
      </c>
    </row>
    <row r="1898" spans="1:26" s="49" customFormat="1" ht="30" x14ac:dyDescent="0.25">
      <c r="A1898" s="73">
        <v>600125360</v>
      </c>
      <c r="B1898" s="73">
        <f t="shared" si="87"/>
        <v>600125360</v>
      </c>
      <c r="C1898" s="73" t="s">
        <v>10486</v>
      </c>
      <c r="D1898" s="68">
        <v>1</v>
      </c>
      <c r="E1898" s="48">
        <f t="shared" si="88"/>
        <v>71002391</v>
      </c>
      <c r="F1898" s="57" t="s">
        <v>953</v>
      </c>
      <c r="G1898" s="57" t="s">
        <v>2200</v>
      </c>
      <c r="H1898" s="51">
        <v>50</v>
      </c>
      <c r="I1898" s="51" t="s">
        <v>17309</v>
      </c>
      <c r="J1898" s="69">
        <v>27.49</v>
      </c>
      <c r="K1898" s="69">
        <f t="shared" si="89"/>
        <v>1374.5</v>
      </c>
      <c r="L1898" s="90">
        <v>50</v>
      </c>
      <c r="M1898" s="51">
        <v>0</v>
      </c>
      <c r="N1898" s="62" t="s">
        <v>2234</v>
      </c>
      <c r="O1898" s="52" t="s">
        <v>48</v>
      </c>
      <c r="P1898" s="52">
        <v>495</v>
      </c>
      <c r="Q1898" s="52"/>
      <c r="R1898" s="52" t="s">
        <v>2204</v>
      </c>
      <c r="S1898" s="49" t="s">
        <v>21333</v>
      </c>
      <c r="V1898" s="50" t="s">
        <v>14845</v>
      </c>
      <c r="W1898" s="50" t="s">
        <v>2204</v>
      </c>
      <c r="X1898" s="50" t="s">
        <v>14740</v>
      </c>
      <c r="Y1898" s="70" t="s">
        <v>17320</v>
      </c>
      <c r="Z1898" s="53">
        <v>68401</v>
      </c>
    </row>
    <row r="1899" spans="1:26" s="49" customFormat="1" ht="30" x14ac:dyDescent="0.25">
      <c r="A1899" s="73">
        <v>600125505</v>
      </c>
      <c r="B1899" s="73">
        <f t="shared" si="87"/>
        <v>600125505</v>
      </c>
      <c r="C1899" s="73" t="s">
        <v>10487</v>
      </c>
      <c r="D1899" s="68">
        <v>1</v>
      </c>
      <c r="E1899" s="48">
        <f t="shared" si="88"/>
        <v>75021617</v>
      </c>
      <c r="F1899" s="57" t="s">
        <v>953</v>
      </c>
      <c r="G1899" s="57" t="s">
        <v>2200</v>
      </c>
      <c r="H1899" s="51">
        <v>150</v>
      </c>
      <c r="I1899" s="51" t="s">
        <v>17309</v>
      </c>
      <c r="J1899" s="69">
        <v>27.49</v>
      </c>
      <c r="K1899" s="69">
        <f t="shared" si="89"/>
        <v>4123.5</v>
      </c>
      <c r="L1899" s="90">
        <v>150</v>
      </c>
      <c r="M1899" s="51">
        <v>0</v>
      </c>
      <c r="N1899" s="62" t="s">
        <v>2235</v>
      </c>
      <c r="O1899" s="52"/>
      <c r="P1899" s="52">
        <v>106</v>
      </c>
      <c r="Q1899" s="52"/>
      <c r="R1899" s="52" t="s">
        <v>2236</v>
      </c>
      <c r="S1899" s="49" t="s">
        <v>21333</v>
      </c>
      <c r="V1899" s="50" t="s">
        <v>14845</v>
      </c>
      <c r="W1899" s="50" t="s">
        <v>2204</v>
      </c>
      <c r="X1899" s="50" t="s">
        <v>14740</v>
      </c>
      <c r="Y1899" s="70" t="s">
        <v>17320</v>
      </c>
      <c r="Z1899" s="53">
        <v>68354</v>
      </c>
    </row>
    <row r="1900" spans="1:26" s="49" customFormat="1" x14ac:dyDescent="0.25">
      <c r="A1900" s="73">
        <v>600125556</v>
      </c>
      <c r="B1900" s="73">
        <f t="shared" si="87"/>
        <v>600125556</v>
      </c>
      <c r="C1900" s="73" t="s">
        <v>10488</v>
      </c>
      <c r="D1900" s="68">
        <v>1</v>
      </c>
      <c r="E1900" s="48">
        <f t="shared" si="88"/>
        <v>70993301</v>
      </c>
      <c r="F1900" s="57" t="s">
        <v>953</v>
      </c>
      <c r="G1900" s="57" t="s">
        <v>2200</v>
      </c>
      <c r="H1900" s="51">
        <v>100</v>
      </c>
      <c r="I1900" s="51" t="s">
        <v>17309</v>
      </c>
      <c r="J1900" s="69">
        <v>27.49</v>
      </c>
      <c r="K1900" s="69">
        <f t="shared" si="89"/>
        <v>2749</v>
      </c>
      <c r="L1900" s="90">
        <v>100</v>
      </c>
      <c r="M1900" s="51">
        <v>0</v>
      </c>
      <c r="N1900" s="62" t="s">
        <v>2237</v>
      </c>
      <c r="O1900" s="52"/>
      <c r="P1900" s="52">
        <v>230</v>
      </c>
      <c r="Q1900" s="52"/>
      <c r="R1900" s="52" t="s">
        <v>2233</v>
      </c>
      <c r="S1900" s="49" t="s">
        <v>21333</v>
      </c>
      <c r="V1900" s="50" t="s">
        <v>14845</v>
      </c>
      <c r="W1900" s="50" t="s">
        <v>2204</v>
      </c>
      <c r="X1900" s="50" t="s">
        <v>14740</v>
      </c>
      <c r="Y1900" s="70" t="s">
        <v>17320</v>
      </c>
      <c r="Z1900" s="53">
        <v>68401</v>
      </c>
    </row>
    <row r="1901" spans="1:26" s="49" customFormat="1" ht="30" x14ac:dyDescent="0.25">
      <c r="A1901" s="73">
        <v>600125572</v>
      </c>
      <c r="B1901" s="73">
        <f t="shared" si="87"/>
        <v>600125572</v>
      </c>
      <c r="C1901" s="73" t="s">
        <v>10489</v>
      </c>
      <c r="D1901" s="68">
        <v>1</v>
      </c>
      <c r="E1901" s="48">
        <f t="shared" si="88"/>
        <v>70994188</v>
      </c>
      <c r="F1901" s="57" t="s">
        <v>953</v>
      </c>
      <c r="G1901" s="57" t="s">
        <v>2200</v>
      </c>
      <c r="H1901" s="51">
        <v>75</v>
      </c>
      <c r="I1901" s="51" t="s">
        <v>17309</v>
      </c>
      <c r="J1901" s="69">
        <v>27.49</v>
      </c>
      <c r="K1901" s="69">
        <f t="shared" si="89"/>
        <v>2061.75</v>
      </c>
      <c r="L1901" s="90">
        <v>75</v>
      </c>
      <c r="M1901" s="51">
        <v>0</v>
      </c>
      <c r="N1901" s="62" t="s">
        <v>2238</v>
      </c>
      <c r="O1901" s="52"/>
      <c r="P1901" s="52">
        <v>69</v>
      </c>
      <c r="Q1901" s="52"/>
      <c r="R1901" s="52" t="s">
        <v>1879</v>
      </c>
      <c r="S1901" s="49" t="s">
        <v>21333</v>
      </c>
      <c r="V1901" s="50" t="s">
        <v>14845</v>
      </c>
      <c r="W1901" s="50" t="s">
        <v>2204</v>
      </c>
      <c r="X1901" s="50" t="s">
        <v>14740</v>
      </c>
      <c r="Y1901" s="70" t="s">
        <v>17320</v>
      </c>
      <c r="Z1901" s="53">
        <v>68352</v>
      </c>
    </row>
    <row r="1902" spans="1:26" s="49" customFormat="1" ht="30" x14ac:dyDescent="0.25">
      <c r="A1902" s="73">
        <v>600125581</v>
      </c>
      <c r="B1902" s="73">
        <f t="shared" si="87"/>
        <v>600125581</v>
      </c>
      <c r="C1902" s="73" t="s">
        <v>10490</v>
      </c>
      <c r="D1902" s="68">
        <v>1</v>
      </c>
      <c r="E1902" s="48">
        <f t="shared" si="88"/>
        <v>70983640</v>
      </c>
      <c r="F1902" s="57" t="s">
        <v>953</v>
      </c>
      <c r="G1902" s="57" t="s">
        <v>2200</v>
      </c>
      <c r="H1902" s="51">
        <v>75</v>
      </c>
      <c r="I1902" s="51" t="s">
        <v>17309</v>
      </c>
      <c r="J1902" s="69">
        <v>27.49</v>
      </c>
      <c r="K1902" s="69">
        <f t="shared" si="89"/>
        <v>2061.75</v>
      </c>
      <c r="L1902" s="90">
        <v>75</v>
      </c>
      <c r="M1902" s="51">
        <v>0</v>
      </c>
      <c r="N1902" s="62" t="s">
        <v>2239</v>
      </c>
      <c r="O1902" s="52" t="s">
        <v>2240</v>
      </c>
      <c r="P1902" s="52">
        <v>181</v>
      </c>
      <c r="Q1902" s="52"/>
      <c r="R1902" s="52" t="s">
        <v>2241</v>
      </c>
      <c r="S1902" s="49" t="s">
        <v>21333</v>
      </c>
      <c r="V1902" s="50" t="s">
        <v>14845</v>
      </c>
      <c r="W1902" s="50" t="s">
        <v>2204</v>
      </c>
      <c r="X1902" s="50" t="s">
        <v>14740</v>
      </c>
      <c r="Y1902" s="70" t="s">
        <v>17320</v>
      </c>
      <c r="Z1902" s="53">
        <v>68401</v>
      </c>
    </row>
    <row r="1903" spans="1:26" s="49" customFormat="1" ht="30" x14ac:dyDescent="0.25">
      <c r="A1903" s="73">
        <v>600125629</v>
      </c>
      <c r="B1903" s="73">
        <f t="shared" si="87"/>
        <v>600125629</v>
      </c>
      <c r="C1903" s="73" t="s">
        <v>10491</v>
      </c>
      <c r="D1903" s="68">
        <v>1</v>
      </c>
      <c r="E1903" s="48">
        <f t="shared" si="88"/>
        <v>70984069</v>
      </c>
      <c r="F1903" s="57" t="s">
        <v>953</v>
      </c>
      <c r="G1903" s="57" t="s">
        <v>2200</v>
      </c>
      <c r="H1903" s="51">
        <v>75</v>
      </c>
      <c r="I1903" s="51" t="s">
        <v>17309</v>
      </c>
      <c r="J1903" s="69">
        <v>27.49</v>
      </c>
      <c r="K1903" s="69">
        <f t="shared" si="89"/>
        <v>2061.75</v>
      </c>
      <c r="L1903" s="90">
        <v>75</v>
      </c>
      <c r="M1903" s="51">
        <v>0</v>
      </c>
      <c r="N1903" s="62" t="s">
        <v>2242</v>
      </c>
      <c r="O1903" s="52" t="s">
        <v>2243</v>
      </c>
      <c r="P1903" s="52"/>
      <c r="Q1903" s="52"/>
      <c r="R1903" s="52" t="s">
        <v>2244</v>
      </c>
      <c r="S1903" s="49" t="s">
        <v>21333</v>
      </c>
      <c r="V1903" s="50" t="s">
        <v>14845</v>
      </c>
      <c r="W1903" s="50" t="s">
        <v>2204</v>
      </c>
      <c r="X1903" s="50" t="s">
        <v>14740</v>
      </c>
      <c r="Y1903" s="70" t="s">
        <v>17320</v>
      </c>
      <c r="Z1903" s="53">
        <v>68354</v>
      </c>
    </row>
    <row r="1904" spans="1:26" s="49" customFormat="1" ht="30" x14ac:dyDescent="0.25">
      <c r="A1904" s="73">
        <v>600125645</v>
      </c>
      <c r="B1904" s="73">
        <f t="shared" si="87"/>
        <v>600125645</v>
      </c>
      <c r="C1904" s="73" t="s">
        <v>10492</v>
      </c>
      <c r="D1904" s="68">
        <v>1</v>
      </c>
      <c r="E1904" s="48">
        <f t="shared" si="88"/>
        <v>75023318</v>
      </c>
      <c r="F1904" s="57" t="s">
        <v>953</v>
      </c>
      <c r="G1904" s="57" t="s">
        <v>2200</v>
      </c>
      <c r="H1904" s="51">
        <v>75</v>
      </c>
      <c r="I1904" s="51" t="s">
        <v>17309</v>
      </c>
      <c r="J1904" s="69">
        <v>27.49</v>
      </c>
      <c r="K1904" s="69">
        <f t="shared" si="89"/>
        <v>2061.75</v>
      </c>
      <c r="L1904" s="90">
        <v>75</v>
      </c>
      <c r="M1904" s="51">
        <v>0</v>
      </c>
      <c r="N1904" s="62" t="s">
        <v>2245</v>
      </c>
      <c r="O1904" s="52"/>
      <c r="P1904" s="52">
        <v>37</v>
      </c>
      <c r="Q1904" s="52"/>
      <c r="R1904" s="52" t="s">
        <v>2246</v>
      </c>
      <c r="S1904" s="49" t="s">
        <v>21333</v>
      </c>
      <c r="V1904" s="50" t="s">
        <v>14845</v>
      </c>
      <c r="W1904" s="50" t="s">
        <v>2204</v>
      </c>
      <c r="X1904" s="50" t="s">
        <v>14740</v>
      </c>
      <c r="Y1904" s="70" t="s">
        <v>17320</v>
      </c>
      <c r="Z1904" s="53">
        <v>68401</v>
      </c>
    </row>
    <row r="1905" spans="1:26" s="49" customFormat="1" ht="30" x14ac:dyDescent="0.25">
      <c r="A1905" s="73">
        <v>600125670</v>
      </c>
      <c r="B1905" s="73">
        <f t="shared" si="87"/>
        <v>600125670</v>
      </c>
      <c r="C1905" s="73" t="s">
        <v>10493</v>
      </c>
      <c r="D1905" s="68">
        <v>1</v>
      </c>
      <c r="E1905" s="48">
        <f t="shared" si="88"/>
        <v>75024365</v>
      </c>
      <c r="F1905" s="57" t="s">
        <v>953</v>
      </c>
      <c r="G1905" s="57" t="s">
        <v>2200</v>
      </c>
      <c r="H1905" s="51">
        <v>75</v>
      </c>
      <c r="I1905" s="51" t="s">
        <v>17309</v>
      </c>
      <c r="J1905" s="69">
        <v>27.49</v>
      </c>
      <c r="K1905" s="69">
        <f t="shared" si="89"/>
        <v>2061.75</v>
      </c>
      <c r="L1905" s="90">
        <v>75</v>
      </c>
      <c r="M1905" s="51">
        <v>0</v>
      </c>
      <c r="N1905" s="62" t="s">
        <v>2247</v>
      </c>
      <c r="O1905" s="52"/>
      <c r="P1905" s="52">
        <v>164</v>
      </c>
      <c r="Q1905" s="52"/>
      <c r="R1905" s="52" t="s">
        <v>2248</v>
      </c>
      <c r="S1905" s="49" t="s">
        <v>21333</v>
      </c>
      <c r="V1905" s="50" t="s">
        <v>14845</v>
      </c>
      <c r="W1905" s="50" t="s">
        <v>2204</v>
      </c>
      <c r="X1905" s="50" t="s">
        <v>14740</v>
      </c>
      <c r="Y1905" s="70" t="s">
        <v>17320</v>
      </c>
      <c r="Z1905" s="53">
        <v>68401</v>
      </c>
    </row>
    <row r="1906" spans="1:26" s="49" customFormat="1" ht="30" x14ac:dyDescent="0.25">
      <c r="A1906" s="73">
        <v>600125742</v>
      </c>
      <c r="B1906" s="73">
        <f t="shared" si="87"/>
        <v>600125742</v>
      </c>
      <c r="C1906" s="73" t="s">
        <v>10494</v>
      </c>
      <c r="D1906" s="68">
        <v>1</v>
      </c>
      <c r="E1906" s="48">
        <f t="shared" si="88"/>
        <v>70990514</v>
      </c>
      <c r="F1906" s="57" t="s">
        <v>953</v>
      </c>
      <c r="G1906" s="57" t="s">
        <v>2200</v>
      </c>
      <c r="H1906" s="51">
        <v>100</v>
      </c>
      <c r="I1906" s="51" t="s">
        <v>17309</v>
      </c>
      <c r="J1906" s="69">
        <v>27.49</v>
      </c>
      <c r="K1906" s="69">
        <f t="shared" si="89"/>
        <v>2749</v>
      </c>
      <c r="L1906" s="90">
        <v>100</v>
      </c>
      <c r="M1906" s="51">
        <v>0</v>
      </c>
      <c r="N1906" s="62" t="s">
        <v>2249</v>
      </c>
      <c r="O1906" s="52"/>
      <c r="P1906" s="52">
        <v>181</v>
      </c>
      <c r="Q1906" s="52"/>
      <c r="R1906" s="52" t="s">
        <v>2250</v>
      </c>
      <c r="S1906" s="49" t="s">
        <v>21333</v>
      </c>
      <c r="V1906" s="50" t="s">
        <v>14845</v>
      </c>
      <c r="W1906" s="50" t="s">
        <v>2204</v>
      </c>
      <c r="X1906" s="50" t="s">
        <v>14740</v>
      </c>
      <c r="Y1906" s="70" t="s">
        <v>17320</v>
      </c>
      <c r="Z1906" s="53">
        <v>68301</v>
      </c>
    </row>
    <row r="1907" spans="1:26" s="49" customFormat="1" ht="30" x14ac:dyDescent="0.25">
      <c r="A1907" s="73">
        <v>600125769</v>
      </c>
      <c r="B1907" s="73">
        <f t="shared" si="87"/>
        <v>600125769</v>
      </c>
      <c r="C1907" s="73" t="s">
        <v>10495</v>
      </c>
      <c r="D1907" s="68">
        <v>1</v>
      </c>
      <c r="E1907" s="48">
        <f t="shared" si="88"/>
        <v>71005013</v>
      </c>
      <c r="F1907" s="57" t="s">
        <v>953</v>
      </c>
      <c r="G1907" s="57" t="s">
        <v>2200</v>
      </c>
      <c r="H1907" s="51">
        <v>175</v>
      </c>
      <c r="I1907" s="51" t="s">
        <v>17309</v>
      </c>
      <c r="J1907" s="69">
        <v>27.49</v>
      </c>
      <c r="K1907" s="69">
        <f t="shared" si="89"/>
        <v>4810.75</v>
      </c>
      <c r="L1907" s="90">
        <v>175</v>
      </c>
      <c r="M1907" s="51">
        <v>0</v>
      </c>
      <c r="N1907" s="62" t="s">
        <v>2251</v>
      </c>
      <c r="O1907" s="52"/>
      <c r="P1907" s="52">
        <v>20</v>
      </c>
      <c r="Q1907" s="52"/>
      <c r="R1907" s="52" t="s">
        <v>2252</v>
      </c>
      <c r="S1907" s="49" t="s">
        <v>21333</v>
      </c>
      <c r="V1907" s="50" t="s">
        <v>14845</v>
      </c>
      <c r="W1907" s="50" t="s">
        <v>2204</v>
      </c>
      <c r="X1907" s="50" t="s">
        <v>14740</v>
      </c>
      <c r="Y1907" s="70" t="s">
        <v>17320</v>
      </c>
      <c r="Z1907" s="53">
        <v>68351</v>
      </c>
    </row>
    <row r="1908" spans="1:26" s="49" customFormat="1" x14ac:dyDescent="0.25">
      <c r="A1908" s="73">
        <v>600125858</v>
      </c>
      <c r="B1908" s="73">
        <f t="shared" si="87"/>
        <v>600125858</v>
      </c>
      <c r="C1908" s="73" t="s">
        <v>10496</v>
      </c>
      <c r="D1908" s="68">
        <v>1</v>
      </c>
      <c r="E1908" s="48">
        <f t="shared" si="88"/>
        <v>46270922</v>
      </c>
      <c r="F1908" s="57" t="s">
        <v>953</v>
      </c>
      <c r="G1908" s="57" t="s">
        <v>2200</v>
      </c>
      <c r="H1908" s="51">
        <v>475</v>
      </c>
      <c r="I1908" s="51" t="s">
        <v>17309</v>
      </c>
      <c r="J1908" s="69">
        <v>27.49</v>
      </c>
      <c r="K1908" s="69">
        <f t="shared" si="89"/>
        <v>13057.75</v>
      </c>
      <c r="L1908" s="90">
        <v>475</v>
      </c>
      <c r="M1908" s="51">
        <v>0</v>
      </c>
      <c r="N1908" s="62" t="s">
        <v>2253</v>
      </c>
      <c r="O1908" s="52" t="s">
        <v>60</v>
      </c>
      <c r="P1908" s="52">
        <v>140</v>
      </c>
      <c r="Q1908" s="52"/>
      <c r="R1908" s="52" t="s">
        <v>2254</v>
      </c>
      <c r="S1908" s="49" t="s">
        <v>21333</v>
      </c>
      <c r="V1908" s="50" t="s">
        <v>14845</v>
      </c>
      <c r="W1908" s="50" t="s">
        <v>2204</v>
      </c>
      <c r="X1908" s="50" t="s">
        <v>14740</v>
      </c>
      <c r="Y1908" s="70" t="s">
        <v>17320</v>
      </c>
      <c r="Z1908" s="53">
        <v>68352</v>
      </c>
    </row>
    <row r="1909" spans="1:26" s="49" customFormat="1" ht="30" x14ac:dyDescent="0.25">
      <c r="A1909" s="73">
        <v>600125866</v>
      </c>
      <c r="B1909" s="73">
        <f t="shared" si="87"/>
        <v>600125866</v>
      </c>
      <c r="C1909" s="73" t="s">
        <v>10497</v>
      </c>
      <c r="D1909" s="68">
        <v>1</v>
      </c>
      <c r="E1909" s="48">
        <f t="shared" si="88"/>
        <v>46270868</v>
      </c>
      <c r="F1909" s="57" t="s">
        <v>953</v>
      </c>
      <c r="G1909" s="57" t="s">
        <v>2200</v>
      </c>
      <c r="H1909" s="51">
        <v>625</v>
      </c>
      <c r="I1909" s="51" t="s">
        <v>17309</v>
      </c>
      <c r="J1909" s="69">
        <v>27.49</v>
      </c>
      <c r="K1909" s="69">
        <f t="shared" si="89"/>
        <v>17181.25</v>
      </c>
      <c r="L1909" s="90">
        <v>625</v>
      </c>
      <c r="M1909" s="51">
        <v>0</v>
      </c>
      <c r="N1909" s="62" t="s">
        <v>2255</v>
      </c>
      <c r="O1909" s="52" t="s">
        <v>60</v>
      </c>
      <c r="P1909" s="52">
        <v>352</v>
      </c>
      <c r="Q1909" s="52"/>
      <c r="R1909" s="52" t="s">
        <v>2244</v>
      </c>
      <c r="S1909" s="49" t="s">
        <v>21333</v>
      </c>
      <c r="V1909" s="50" t="s">
        <v>14845</v>
      </c>
      <c r="W1909" s="50" t="s">
        <v>2204</v>
      </c>
      <c r="X1909" s="50" t="s">
        <v>14740</v>
      </c>
      <c r="Y1909" s="70" t="s">
        <v>17320</v>
      </c>
      <c r="Z1909" s="53">
        <v>68354</v>
      </c>
    </row>
    <row r="1910" spans="1:26" s="49" customFormat="1" ht="30" x14ac:dyDescent="0.25">
      <c r="A1910" s="73">
        <v>600125882</v>
      </c>
      <c r="B1910" s="73">
        <f t="shared" si="87"/>
        <v>600125882</v>
      </c>
      <c r="C1910" s="73" t="s">
        <v>10498</v>
      </c>
      <c r="D1910" s="68">
        <v>1</v>
      </c>
      <c r="E1910" s="48">
        <f t="shared" si="88"/>
        <v>46270931</v>
      </c>
      <c r="F1910" s="57" t="s">
        <v>953</v>
      </c>
      <c r="G1910" s="57" t="s">
        <v>2200</v>
      </c>
      <c r="H1910" s="51">
        <v>1200</v>
      </c>
      <c r="I1910" s="51" t="s">
        <v>17309</v>
      </c>
      <c r="J1910" s="69">
        <v>27.49</v>
      </c>
      <c r="K1910" s="69">
        <f t="shared" si="89"/>
        <v>32988</v>
      </c>
      <c r="L1910" s="90">
        <v>1200</v>
      </c>
      <c r="M1910" s="51">
        <v>0</v>
      </c>
      <c r="N1910" s="62" t="s">
        <v>2256</v>
      </c>
      <c r="O1910" s="52" t="s">
        <v>48</v>
      </c>
      <c r="P1910" s="52">
        <v>495</v>
      </c>
      <c r="Q1910" s="52"/>
      <c r="R1910" s="52" t="s">
        <v>2204</v>
      </c>
      <c r="S1910" s="49" t="s">
        <v>21333</v>
      </c>
      <c r="V1910" s="50" t="s">
        <v>14845</v>
      </c>
      <c r="W1910" s="50" t="s">
        <v>2204</v>
      </c>
      <c r="X1910" s="50" t="s">
        <v>14740</v>
      </c>
      <c r="Y1910" s="70" t="s">
        <v>17320</v>
      </c>
      <c r="Z1910" s="53">
        <v>68401</v>
      </c>
    </row>
    <row r="1911" spans="1:26" s="49" customFormat="1" x14ac:dyDescent="0.25">
      <c r="A1911" s="73">
        <v>600125891</v>
      </c>
      <c r="B1911" s="73">
        <f t="shared" si="87"/>
        <v>600125891</v>
      </c>
      <c r="C1911" s="73" t="s">
        <v>10499</v>
      </c>
      <c r="D1911" s="68">
        <v>1</v>
      </c>
      <c r="E1911" s="48">
        <f t="shared" si="88"/>
        <v>46270949</v>
      </c>
      <c r="F1911" s="57" t="s">
        <v>953</v>
      </c>
      <c r="G1911" s="57" t="s">
        <v>2200</v>
      </c>
      <c r="H1911" s="51">
        <v>775</v>
      </c>
      <c r="I1911" s="51" t="s">
        <v>17309</v>
      </c>
      <c r="J1911" s="69">
        <v>27.49</v>
      </c>
      <c r="K1911" s="69">
        <f t="shared" si="89"/>
        <v>21304.75</v>
      </c>
      <c r="L1911" s="90">
        <v>775</v>
      </c>
      <c r="M1911" s="51">
        <v>0</v>
      </c>
      <c r="N1911" s="62" t="s">
        <v>2257</v>
      </c>
      <c r="O1911" s="52" t="s">
        <v>519</v>
      </c>
      <c r="P1911" s="52">
        <v>977</v>
      </c>
      <c r="Q1911" s="52"/>
      <c r="R1911" s="52" t="s">
        <v>2204</v>
      </c>
      <c r="S1911" s="49" t="s">
        <v>21333</v>
      </c>
      <c r="V1911" s="50" t="s">
        <v>14845</v>
      </c>
      <c r="W1911" s="50" t="s">
        <v>2204</v>
      </c>
      <c r="X1911" s="50" t="s">
        <v>14740</v>
      </c>
      <c r="Y1911" s="70" t="s">
        <v>17320</v>
      </c>
      <c r="Z1911" s="53">
        <v>68401</v>
      </c>
    </row>
    <row r="1912" spans="1:26" s="49" customFormat="1" ht="30" x14ac:dyDescent="0.25">
      <c r="A1912" s="73">
        <v>600125971</v>
      </c>
      <c r="B1912" s="73">
        <f t="shared" si="87"/>
        <v>600125971</v>
      </c>
      <c r="C1912" s="73" t="s">
        <v>10500</v>
      </c>
      <c r="D1912" s="68">
        <v>1</v>
      </c>
      <c r="E1912" s="48">
        <f t="shared" si="88"/>
        <v>75024250</v>
      </c>
      <c r="F1912" s="57" t="s">
        <v>953</v>
      </c>
      <c r="G1912" s="57" t="s">
        <v>2200</v>
      </c>
      <c r="H1912" s="51">
        <v>75</v>
      </c>
      <c r="I1912" s="51" t="s">
        <v>17309</v>
      </c>
      <c r="J1912" s="69">
        <v>27.49</v>
      </c>
      <c r="K1912" s="69">
        <f t="shared" si="89"/>
        <v>2061.75</v>
      </c>
      <c r="L1912" s="90">
        <v>75</v>
      </c>
      <c r="M1912" s="51">
        <v>0</v>
      </c>
      <c r="N1912" s="62" t="s">
        <v>2258</v>
      </c>
      <c r="O1912" s="52"/>
      <c r="P1912" s="52">
        <v>17</v>
      </c>
      <c r="Q1912" s="52"/>
      <c r="R1912" s="52" t="s">
        <v>2259</v>
      </c>
      <c r="S1912" s="49" t="s">
        <v>21333</v>
      </c>
      <c r="V1912" s="50" t="s">
        <v>14845</v>
      </c>
      <c r="W1912" s="50" t="s">
        <v>2204</v>
      </c>
      <c r="X1912" s="50" t="s">
        <v>14740</v>
      </c>
      <c r="Y1912" s="70" t="s">
        <v>17320</v>
      </c>
      <c r="Z1912" s="53">
        <v>68401</v>
      </c>
    </row>
    <row r="1913" spans="1:26" s="49" customFormat="1" ht="30" x14ac:dyDescent="0.25">
      <c r="A1913" s="73">
        <v>600126030</v>
      </c>
      <c r="B1913" s="73">
        <f t="shared" si="87"/>
        <v>600126030</v>
      </c>
      <c r="C1913" s="73" t="s">
        <v>10501</v>
      </c>
      <c r="D1913" s="68">
        <v>1</v>
      </c>
      <c r="E1913" s="48">
        <f t="shared" si="88"/>
        <v>46271074</v>
      </c>
      <c r="F1913" s="57" t="s">
        <v>953</v>
      </c>
      <c r="G1913" s="57" t="s">
        <v>2200</v>
      </c>
      <c r="H1913" s="51">
        <v>550</v>
      </c>
      <c r="I1913" s="51" t="s">
        <v>17309</v>
      </c>
      <c r="J1913" s="69">
        <v>27.49</v>
      </c>
      <c r="K1913" s="69">
        <f t="shared" si="89"/>
        <v>15119.5</v>
      </c>
      <c r="L1913" s="90">
        <v>550</v>
      </c>
      <c r="M1913" s="51">
        <v>0</v>
      </c>
      <c r="N1913" s="62" t="s">
        <v>2260</v>
      </c>
      <c r="O1913" s="52" t="s">
        <v>1100</v>
      </c>
      <c r="P1913" s="52">
        <v>96</v>
      </c>
      <c r="Q1913" s="52"/>
      <c r="R1913" s="52" t="s">
        <v>2261</v>
      </c>
      <c r="S1913" s="49" t="s">
        <v>21333</v>
      </c>
      <c r="V1913" s="50" t="s">
        <v>14845</v>
      </c>
      <c r="W1913" s="50" t="s">
        <v>2204</v>
      </c>
      <c r="X1913" s="50" t="s">
        <v>14740</v>
      </c>
      <c r="Y1913" s="70" t="s">
        <v>17320</v>
      </c>
      <c r="Z1913" s="53">
        <v>68352</v>
      </c>
    </row>
    <row r="1914" spans="1:26" s="49" customFormat="1" ht="30" x14ac:dyDescent="0.25">
      <c r="A1914" s="73">
        <v>600171141</v>
      </c>
      <c r="B1914" s="73">
        <f t="shared" si="87"/>
        <v>600171141</v>
      </c>
      <c r="C1914" s="73" t="s">
        <v>10471</v>
      </c>
      <c r="D1914" s="68">
        <v>1</v>
      </c>
      <c r="E1914" s="48">
        <f t="shared" si="88"/>
        <v>49408381</v>
      </c>
      <c r="F1914" s="57" t="s">
        <v>953</v>
      </c>
      <c r="G1914" s="57" t="s">
        <v>2200</v>
      </c>
      <c r="H1914" s="51">
        <v>950</v>
      </c>
      <c r="I1914" s="51" t="s">
        <v>17309</v>
      </c>
      <c r="J1914" s="69">
        <v>27.49</v>
      </c>
      <c r="K1914" s="69">
        <f t="shared" si="89"/>
        <v>26115.5</v>
      </c>
      <c r="L1914" s="90">
        <v>950</v>
      </c>
      <c r="M1914" s="51">
        <v>0</v>
      </c>
      <c r="N1914" s="62" t="s">
        <v>2205</v>
      </c>
      <c r="O1914" s="52" t="s">
        <v>519</v>
      </c>
      <c r="P1914" s="52">
        <v>479</v>
      </c>
      <c r="Q1914" s="52"/>
      <c r="R1914" s="52" t="s">
        <v>2204</v>
      </c>
      <c r="S1914" s="49" t="s">
        <v>21333</v>
      </c>
      <c r="V1914" s="50" t="s">
        <v>14788</v>
      </c>
      <c r="W1914" s="50" t="s">
        <v>2204</v>
      </c>
      <c r="X1914" s="50" t="s">
        <v>14738</v>
      </c>
      <c r="Y1914" s="70" t="s">
        <v>17320</v>
      </c>
      <c r="Z1914" s="53">
        <v>68401</v>
      </c>
    </row>
    <row r="1915" spans="1:26" s="49" customFormat="1" ht="30" x14ac:dyDescent="0.25">
      <c r="A1915" s="73">
        <v>650072031</v>
      </c>
      <c r="B1915" s="73">
        <f t="shared" si="87"/>
        <v>650072031</v>
      </c>
      <c r="C1915" s="73" t="s">
        <v>10472</v>
      </c>
      <c r="D1915" s="68">
        <v>1</v>
      </c>
      <c r="E1915" s="48">
        <f t="shared" si="88"/>
        <v>71197770</v>
      </c>
      <c r="F1915" s="57" t="s">
        <v>953</v>
      </c>
      <c r="G1915" s="57" t="s">
        <v>2200</v>
      </c>
      <c r="H1915" s="51">
        <v>125</v>
      </c>
      <c r="I1915" s="51" t="s">
        <v>17309</v>
      </c>
      <c r="J1915" s="69">
        <v>27.49</v>
      </c>
      <c r="K1915" s="69">
        <f t="shared" si="89"/>
        <v>3436.25</v>
      </c>
      <c r="L1915" s="90">
        <v>125</v>
      </c>
      <c r="M1915" s="51">
        <v>0</v>
      </c>
      <c r="N1915" s="62" t="s">
        <v>2206</v>
      </c>
      <c r="O1915" s="52" t="s">
        <v>2207</v>
      </c>
      <c r="P1915" s="52">
        <v>280</v>
      </c>
      <c r="Q1915" s="52"/>
      <c r="R1915" s="52" t="s">
        <v>2204</v>
      </c>
      <c r="S1915" s="49" t="s">
        <v>21333</v>
      </c>
      <c r="V1915" s="50" t="s">
        <v>14788</v>
      </c>
      <c r="W1915" s="50" t="s">
        <v>2204</v>
      </c>
      <c r="X1915" s="50" t="s">
        <v>14738</v>
      </c>
      <c r="Y1915" s="70" t="s">
        <v>17320</v>
      </c>
      <c r="Z1915" s="53">
        <v>68401</v>
      </c>
    </row>
    <row r="1916" spans="1:26" s="49" customFormat="1" x14ac:dyDescent="0.25">
      <c r="A1916" s="73">
        <v>691002134</v>
      </c>
      <c r="B1916" s="73">
        <f t="shared" si="87"/>
        <v>691002134</v>
      </c>
      <c r="C1916" s="73" t="s">
        <v>10473</v>
      </c>
      <c r="D1916" s="68">
        <v>1</v>
      </c>
      <c r="E1916" s="48">
        <f t="shared" si="88"/>
        <v>71341251</v>
      </c>
      <c r="F1916" s="57" t="s">
        <v>953</v>
      </c>
      <c r="G1916" s="57" t="s">
        <v>2200</v>
      </c>
      <c r="H1916" s="51">
        <v>25</v>
      </c>
      <c r="I1916" s="51" t="s">
        <v>17309</v>
      </c>
      <c r="J1916" s="69">
        <v>27.49</v>
      </c>
      <c r="K1916" s="69">
        <f t="shared" si="89"/>
        <v>687.25</v>
      </c>
      <c r="L1916" s="90">
        <v>25</v>
      </c>
      <c r="M1916" s="51">
        <v>0</v>
      </c>
      <c r="N1916" s="62" t="s">
        <v>2208</v>
      </c>
      <c r="O1916" s="52" t="s">
        <v>2207</v>
      </c>
      <c r="P1916" s="52">
        <v>280</v>
      </c>
      <c r="Q1916" s="52"/>
      <c r="R1916" s="52" t="s">
        <v>2204</v>
      </c>
      <c r="S1916" s="49" t="s">
        <v>21334</v>
      </c>
      <c r="V1916" s="50" t="s">
        <v>14788</v>
      </c>
      <c r="W1916" s="50" t="s">
        <v>2204</v>
      </c>
      <c r="X1916" s="50" t="s">
        <v>14741</v>
      </c>
      <c r="Y1916" s="70" t="s">
        <v>17320</v>
      </c>
      <c r="Z1916" s="53">
        <v>68401</v>
      </c>
    </row>
    <row r="1917" spans="1:26" s="49" customFormat="1" ht="30" x14ac:dyDescent="0.25">
      <c r="A1917" s="73">
        <v>600014061</v>
      </c>
      <c r="B1917" s="73">
        <f t="shared" si="87"/>
        <v>600014061</v>
      </c>
      <c r="C1917" s="73" t="s">
        <v>14846</v>
      </c>
      <c r="D1917" s="68">
        <v>1</v>
      </c>
      <c r="E1917" s="48">
        <f t="shared" si="88"/>
        <v>49461249</v>
      </c>
      <c r="F1917" s="57" t="s">
        <v>953</v>
      </c>
      <c r="G1917" s="57" t="s">
        <v>1547</v>
      </c>
      <c r="H1917" s="51">
        <v>375</v>
      </c>
      <c r="I1917" s="51" t="s">
        <v>17309</v>
      </c>
      <c r="J1917" s="69">
        <v>27.49</v>
      </c>
      <c r="K1917" s="69">
        <f t="shared" si="89"/>
        <v>10308.75</v>
      </c>
      <c r="L1917" s="90">
        <v>375</v>
      </c>
      <c r="M1917" s="51">
        <v>0</v>
      </c>
      <c r="N1917" s="62" t="s">
        <v>14847</v>
      </c>
      <c r="O1917" s="52" t="s">
        <v>1586</v>
      </c>
      <c r="P1917" s="52">
        <v>40</v>
      </c>
      <c r="Q1917" s="52">
        <v>17</v>
      </c>
      <c r="R1917" s="52" t="s">
        <v>1564</v>
      </c>
      <c r="S1917" s="49" t="s">
        <v>21333</v>
      </c>
      <c r="V1917" s="50" t="s">
        <v>14788</v>
      </c>
      <c r="W1917" s="50" t="s">
        <v>1564</v>
      </c>
      <c r="X1917" s="50" t="s">
        <v>14738</v>
      </c>
      <c r="Y1917" s="70" t="s">
        <v>17320</v>
      </c>
      <c r="Z1917" s="53">
        <v>66451</v>
      </c>
    </row>
    <row r="1918" spans="1:26" s="49" customFormat="1" x14ac:dyDescent="0.25">
      <c r="A1918" s="73">
        <v>600025144</v>
      </c>
      <c r="B1918" s="73">
        <f t="shared" si="87"/>
        <v>600025144</v>
      </c>
      <c r="C1918" s="73" t="s">
        <v>10130</v>
      </c>
      <c r="D1918" s="68">
        <v>1</v>
      </c>
      <c r="E1918" s="48">
        <f t="shared" si="88"/>
        <v>70842663</v>
      </c>
      <c r="F1918" s="57" t="s">
        <v>953</v>
      </c>
      <c r="G1918" s="57" t="s">
        <v>1547</v>
      </c>
      <c r="H1918" s="51">
        <v>200</v>
      </c>
      <c r="I1918" s="51" t="s">
        <v>17309</v>
      </c>
      <c r="J1918" s="69">
        <v>27.49</v>
      </c>
      <c r="K1918" s="69">
        <f t="shared" si="89"/>
        <v>5498</v>
      </c>
      <c r="L1918" s="90">
        <v>200</v>
      </c>
      <c r="M1918" s="51">
        <v>0</v>
      </c>
      <c r="N1918" s="62" t="s">
        <v>1565</v>
      </c>
      <c r="O1918" s="52" t="s">
        <v>979</v>
      </c>
      <c r="P1918" s="52">
        <v>530</v>
      </c>
      <c r="Q1918" s="52"/>
      <c r="R1918" s="52" t="s">
        <v>1566</v>
      </c>
      <c r="S1918" s="49" t="s">
        <v>21333</v>
      </c>
      <c r="V1918" s="50" t="s">
        <v>14788</v>
      </c>
      <c r="W1918" s="50" t="s">
        <v>1564</v>
      </c>
      <c r="X1918" s="50" t="s">
        <v>14738</v>
      </c>
      <c r="Y1918" s="70" t="s">
        <v>17320</v>
      </c>
      <c r="Z1918" s="53">
        <v>66443</v>
      </c>
    </row>
    <row r="1919" spans="1:26" s="49" customFormat="1" x14ac:dyDescent="0.25">
      <c r="A1919" s="73">
        <v>600025161</v>
      </c>
      <c r="B1919" s="73">
        <f t="shared" si="87"/>
        <v>600025161</v>
      </c>
      <c r="C1919" s="73" t="s">
        <v>17709</v>
      </c>
      <c r="D1919" s="68">
        <v>1</v>
      </c>
      <c r="E1919" s="48">
        <f t="shared" si="88"/>
        <v>70842680</v>
      </c>
      <c r="F1919" s="57" t="s">
        <v>953</v>
      </c>
      <c r="G1919" s="57" t="s">
        <v>1547</v>
      </c>
      <c r="H1919" s="51">
        <v>25</v>
      </c>
      <c r="I1919" s="51" t="s">
        <v>17309</v>
      </c>
      <c r="J1919" s="69">
        <v>27.49</v>
      </c>
      <c r="K1919" s="69">
        <f t="shared" si="89"/>
        <v>687.25</v>
      </c>
      <c r="L1919" s="90">
        <v>25</v>
      </c>
      <c r="M1919" s="51">
        <v>0</v>
      </c>
      <c r="N1919" s="62" t="s">
        <v>17710</v>
      </c>
      <c r="O1919" s="52"/>
      <c r="P1919" s="52">
        <v>160</v>
      </c>
      <c r="Q1919" s="52"/>
      <c r="R1919" s="52" t="s">
        <v>1567</v>
      </c>
      <c r="S1919" s="49" t="s">
        <v>21333</v>
      </c>
      <c r="V1919" s="50" t="s">
        <v>14788</v>
      </c>
      <c r="W1919" s="50" t="s">
        <v>1564</v>
      </c>
      <c r="X1919" s="50" t="s">
        <v>14738</v>
      </c>
      <c r="Y1919" s="70" t="s">
        <v>17320</v>
      </c>
      <c r="Z1919" s="53">
        <v>66432</v>
      </c>
    </row>
    <row r="1920" spans="1:26" s="49" customFormat="1" ht="30" x14ac:dyDescent="0.25">
      <c r="A1920" s="73">
        <v>600106420</v>
      </c>
      <c r="B1920" s="73">
        <f t="shared" si="87"/>
        <v>600106420</v>
      </c>
      <c r="C1920" s="73" t="s">
        <v>10191</v>
      </c>
      <c r="D1920" s="68">
        <v>1</v>
      </c>
      <c r="E1920" s="48">
        <f t="shared" si="88"/>
        <v>75020858</v>
      </c>
      <c r="F1920" s="57" t="s">
        <v>953</v>
      </c>
      <c r="G1920" s="57" t="s">
        <v>1547</v>
      </c>
      <c r="H1920" s="51">
        <v>150</v>
      </c>
      <c r="I1920" s="51" t="s">
        <v>17309</v>
      </c>
      <c r="J1920" s="69">
        <v>27.49</v>
      </c>
      <c r="K1920" s="69">
        <f t="shared" si="89"/>
        <v>4123.5</v>
      </c>
      <c r="L1920" s="90">
        <v>150</v>
      </c>
      <c r="M1920" s="51">
        <v>0</v>
      </c>
      <c r="N1920" s="62" t="s">
        <v>1687</v>
      </c>
      <c r="O1920" s="52"/>
      <c r="P1920" s="52">
        <v>50</v>
      </c>
      <c r="Q1920" s="52"/>
      <c r="R1920" s="52" t="s">
        <v>1571</v>
      </c>
      <c r="S1920" s="49" t="s">
        <v>21333</v>
      </c>
      <c r="V1920" s="50" t="s">
        <v>14848</v>
      </c>
      <c r="W1920" s="50" t="s">
        <v>1564</v>
      </c>
      <c r="X1920" s="50" t="s">
        <v>14740</v>
      </c>
      <c r="Y1920" s="70" t="s">
        <v>17320</v>
      </c>
      <c r="Z1920" s="53">
        <v>67905</v>
      </c>
    </row>
    <row r="1921" spans="1:26" s="49" customFormat="1" x14ac:dyDescent="0.25">
      <c r="A1921" s="73">
        <v>600109976</v>
      </c>
      <c r="B1921" s="73">
        <f t="shared" si="87"/>
        <v>600109976</v>
      </c>
      <c r="C1921" s="73" t="s">
        <v>10192</v>
      </c>
      <c r="D1921" s="68">
        <v>1</v>
      </c>
      <c r="E1921" s="48">
        <f t="shared" si="88"/>
        <v>75022371</v>
      </c>
      <c r="F1921" s="57" t="s">
        <v>953</v>
      </c>
      <c r="G1921" s="57" t="s">
        <v>1547</v>
      </c>
      <c r="H1921" s="51">
        <v>25</v>
      </c>
      <c r="I1921" s="51" t="s">
        <v>17309</v>
      </c>
      <c r="J1921" s="69">
        <v>27.49</v>
      </c>
      <c r="K1921" s="69">
        <f t="shared" si="89"/>
        <v>687.25</v>
      </c>
      <c r="L1921" s="90">
        <v>25</v>
      </c>
      <c r="M1921" s="51">
        <v>0</v>
      </c>
      <c r="N1921" s="62" t="s">
        <v>1688</v>
      </c>
      <c r="O1921" s="52"/>
      <c r="P1921" s="52">
        <v>78</v>
      </c>
      <c r="Q1921" s="52"/>
      <c r="R1921" s="52" t="s">
        <v>1689</v>
      </c>
      <c r="S1921" s="49" t="s">
        <v>21333</v>
      </c>
      <c r="V1921" s="50" t="s">
        <v>14848</v>
      </c>
      <c r="W1921" s="50" t="s">
        <v>1564</v>
      </c>
      <c r="X1921" s="50" t="s">
        <v>14740</v>
      </c>
      <c r="Y1921" s="70" t="s">
        <v>17320</v>
      </c>
      <c r="Z1921" s="53">
        <v>66448</v>
      </c>
    </row>
    <row r="1922" spans="1:26" s="49" customFormat="1" ht="30" x14ac:dyDescent="0.25">
      <c r="A1922" s="73">
        <v>600109402</v>
      </c>
      <c r="B1922" s="73">
        <f t="shared" si="87"/>
        <v>600109402</v>
      </c>
      <c r="C1922" s="73" t="s">
        <v>10193</v>
      </c>
      <c r="D1922" s="68">
        <v>1</v>
      </c>
      <c r="E1922" s="48">
        <f t="shared" si="88"/>
        <v>71005862</v>
      </c>
      <c r="F1922" s="57" t="s">
        <v>953</v>
      </c>
      <c r="G1922" s="57" t="s">
        <v>1547</v>
      </c>
      <c r="H1922" s="51">
        <v>0</v>
      </c>
      <c r="I1922" s="51" t="s">
        <v>17309</v>
      </c>
      <c r="J1922" s="69">
        <v>27.49</v>
      </c>
      <c r="K1922" s="69">
        <f t="shared" si="89"/>
        <v>0</v>
      </c>
      <c r="L1922" s="90">
        <v>25</v>
      </c>
      <c r="M1922" s="51">
        <v>25</v>
      </c>
      <c r="N1922" s="62" t="s">
        <v>1690</v>
      </c>
      <c r="O1922" s="52"/>
      <c r="P1922" s="52">
        <v>95</v>
      </c>
      <c r="Q1922" s="52"/>
      <c r="R1922" s="52" t="s">
        <v>1691</v>
      </c>
      <c r="S1922" s="49" t="s">
        <v>21333</v>
      </c>
      <c r="V1922" s="50" t="s">
        <v>14848</v>
      </c>
      <c r="W1922" s="50" t="s">
        <v>1564</v>
      </c>
      <c r="X1922" s="50" t="s">
        <v>14740</v>
      </c>
      <c r="Y1922" s="70" t="s">
        <v>17320</v>
      </c>
      <c r="Z1922" s="53">
        <v>66404</v>
      </c>
    </row>
    <row r="1923" spans="1:26" s="49" customFormat="1" ht="30" x14ac:dyDescent="0.25">
      <c r="A1923" s="73">
        <v>600109518</v>
      </c>
      <c r="B1923" s="73">
        <f t="shared" si="87"/>
        <v>600109518</v>
      </c>
      <c r="C1923" s="73" t="s">
        <v>10194</v>
      </c>
      <c r="D1923" s="68">
        <v>1</v>
      </c>
      <c r="E1923" s="48">
        <f t="shared" si="88"/>
        <v>75023334</v>
      </c>
      <c r="F1923" s="57" t="s">
        <v>953</v>
      </c>
      <c r="G1923" s="57" t="s">
        <v>1547</v>
      </c>
      <c r="H1923" s="51">
        <v>0</v>
      </c>
      <c r="I1923" s="51" t="s">
        <v>17309</v>
      </c>
      <c r="J1923" s="69">
        <v>27.49</v>
      </c>
      <c r="K1923" s="69">
        <f t="shared" si="89"/>
        <v>0</v>
      </c>
      <c r="L1923" s="90">
        <v>50</v>
      </c>
      <c r="M1923" s="51">
        <v>50</v>
      </c>
      <c r="N1923" s="62" t="s">
        <v>1692</v>
      </c>
      <c r="O1923" s="52" t="s">
        <v>668</v>
      </c>
      <c r="P1923" s="52">
        <v>590</v>
      </c>
      <c r="Q1923" s="52"/>
      <c r="R1923" s="52" t="s">
        <v>1693</v>
      </c>
      <c r="S1923" s="49" t="s">
        <v>21333</v>
      </c>
      <c r="V1923" s="50" t="s">
        <v>14848</v>
      </c>
      <c r="W1923" s="50" t="s">
        <v>1564</v>
      </c>
      <c r="X1923" s="50" t="s">
        <v>14740</v>
      </c>
      <c r="Y1923" s="70" t="s">
        <v>17320</v>
      </c>
      <c r="Z1923" s="53">
        <v>66442</v>
      </c>
    </row>
    <row r="1924" spans="1:26" s="49" customFormat="1" ht="30" x14ac:dyDescent="0.25">
      <c r="A1924" s="73">
        <v>600109585</v>
      </c>
      <c r="B1924" s="73">
        <f t="shared" ref="B1924:B1987" si="90">A1924/1</f>
        <v>600109585</v>
      </c>
      <c r="C1924" s="73" t="s">
        <v>10195</v>
      </c>
      <c r="D1924" s="68">
        <v>1</v>
      </c>
      <c r="E1924" s="48">
        <f t="shared" ref="E1924:E1987" si="91">C1924/1</f>
        <v>75023954</v>
      </c>
      <c r="F1924" s="57" t="s">
        <v>953</v>
      </c>
      <c r="G1924" s="57" t="s">
        <v>1547</v>
      </c>
      <c r="H1924" s="51">
        <v>50</v>
      </c>
      <c r="I1924" s="51" t="s">
        <v>17309</v>
      </c>
      <c r="J1924" s="69">
        <v>27.49</v>
      </c>
      <c r="K1924" s="69">
        <f t="shared" ref="K1924:K1987" si="92">H1924*J1924</f>
        <v>1374.5</v>
      </c>
      <c r="L1924" s="90">
        <v>50</v>
      </c>
      <c r="M1924" s="51">
        <v>0</v>
      </c>
      <c r="N1924" s="62" t="s">
        <v>1694</v>
      </c>
      <c r="O1924" s="52" t="s">
        <v>1557</v>
      </c>
      <c r="P1924" s="52">
        <v>1444</v>
      </c>
      <c r="Q1924" s="52">
        <v>8</v>
      </c>
      <c r="R1924" s="52" t="s">
        <v>1564</v>
      </c>
      <c r="S1924" s="49" t="s">
        <v>21333</v>
      </c>
      <c r="V1924" s="50" t="s">
        <v>14848</v>
      </c>
      <c r="W1924" s="50" t="s">
        <v>1564</v>
      </c>
      <c r="X1924" s="50" t="s">
        <v>14740</v>
      </c>
      <c r="Y1924" s="70" t="s">
        <v>17320</v>
      </c>
      <c r="Z1924" s="53">
        <v>66451</v>
      </c>
    </row>
    <row r="1925" spans="1:26" s="49" customFormat="1" ht="30" x14ac:dyDescent="0.25">
      <c r="A1925" s="73">
        <v>600109593</v>
      </c>
      <c r="B1925" s="73">
        <f t="shared" si="90"/>
        <v>600109593</v>
      </c>
      <c r="C1925" s="73" t="s">
        <v>10196</v>
      </c>
      <c r="D1925" s="68">
        <v>1</v>
      </c>
      <c r="E1925" s="48">
        <f t="shared" si="91"/>
        <v>75024233</v>
      </c>
      <c r="F1925" s="57" t="s">
        <v>953</v>
      </c>
      <c r="G1925" s="57" t="s">
        <v>1547</v>
      </c>
      <c r="H1925" s="51">
        <v>25</v>
      </c>
      <c r="I1925" s="51" t="s">
        <v>17309</v>
      </c>
      <c r="J1925" s="69">
        <v>27.49</v>
      </c>
      <c r="K1925" s="69">
        <f t="shared" si="92"/>
        <v>687.25</v>
      </c>
      <c r="L1925" s="90">
        <v>25</v>
      </c>
      <c r="M1925" s="51">
        <v>0</v>
      </c>
      <c r="N1925" s="62" t="s">
        <v>1695</v>
      </c>
      <c r="O1925" s="52" t="s">
        <v>314</v>
      </c>
      <c r="P1925" s="52">
        <v>185</v>
      </c>
      <c r="Q1925" s="52"/>
      <c r="R1925" s="52" t="s">
        <v>1696</v>
      </c>
      <c r="S1925" s="49" t="s">
        <v>21333</v>
      </c>
      <c r="V1925" s="50" t="s">
        <v>14848</v>
      </c>
      <c r="W1925" s="50" t="s">
        <v>1564</v>
      </c>
      <c r="X1925" s="50" t="s">
        <v>14740</v>
      </c>
      <c r="Y1925" s="70" t="s">
        <v>17320</v>
      </c>
      <c r="Z1925" s="53">
        <v>66451</v>
      </c>
    </row>
    <row r="1926" spans="1:26" s="49" customFormat="1" ht="30" x14ac:dyDescent="0.25">
      <c r="A1926" s="73">
        <v>600109674</v>
      </c>
      <c r="B1926" s="73">
        <f t="shared" si="90"/>
        <v>600109674</v>
      </c>
      <c r="C1926" s="73" t="s">
        <v>10197</v>
      </c>
      <c r="D1926" s="68">
        <v>1</v>
      </c>
      <c r="E1926" s="48">
        <f t="shared" si="91"/>
        <v>70875502</v>
      </c>
      <c r="F1926" s="57" t="s">
        <v>953</v>
      </c>
      <c r="G1926" s="57" t="s">
        <v>1547</v>
      </c>
      <c r="H1926" s="51">
        <v>25</v>
      </c>
      <c r="I1926" s="51" t="s">
        <v>17309</v>
      </c>
      <c r="J1926" s="69">
        <v>27.49</v>
      </c>
      <c r="K1926" s="69">
        <f t="shared" si="92"/>
        <v>687.25</v>
      </c>
      <c r="L1926" s="90">
        <v>25</v>
      </c>
      <c r="M1926" s="51">
        <v>0</v>
      </c>
      <c r="N1926" s="62" t="s">
        <v>1697</v>
      </c>
      <c r="O1926" s="52"/>
      <c r="P1926" s="52">
        <v>344</v>
      </c>
      <c r="Q1926" s="52"/>
      <c r="R1926" s="52" t="s">
        <v>1698</v>
      </c>
      <c r="S1926" s="49" t="s">
        <v>21333</v>
      </c>
      <c r="V1926" s="50" t="s">
        <v>14848</v>
      </c>
      <c r="W1926" s="50" t="s">
        <v>1564</v>
      </c>
      <c r="X1926" s="50" t="s">
        <v>14740</v>
      </c>
      <c r="Y1926" s="70" t="s">
        <v>17320</v>
      </c>
      <c r="Z1926" s="53">
        <v>66405</v>
      </c>
    </row>
    <row r="1927" spans="1:26" s="49" customFormat="1" ht="30" x14ac:dyDescent="0.25">
      <c r="A1927" s="73">
        <v>600109682</v>
      </c>
      <c r="B1927" s="73">
        <f t="shared" si="90"/>
        <v>600109682</v>
      </c>
      <c r="C1927" s="73" t="s">
        <v>10198</v>
      </c>
      <c r="D1927" s="68">
        <v>1</v>
      </c>
      <c r="E1927" s="48">
        <f t="shared" si="91"/>
        <v>75021579</v>
      </c>
      <c r="F1927" s="57" t="s">
        <v>953</v>
      </c>
      <c r="G1927" s="57" t="s">
        <v>1547</v>
      </c>
      <c r="H1927" s="51">
        <v>25</v>
      </c>
      <c r="I1927" s="51" t="s">
        <v>17309</v>
      </c>
      <c r="J1927" s="69">
        <v>27.49</v>
      </c>
      <c r="K1927" s="69">
        <f t="shared" si="92"/>
        <v>687.25</v>
      </c>
      <c r="L1927" s="90">
        <v>25</v>
      </c>
      <c r="M1927" s="51">
        <v>0</v>
      </c>
      <c r="N1927" s="62" t="s">
        <v>1699</v>
      </c>
      <c r="O1927" s="52"/>
      <c r="P1927" s="52">
        <v>159</v>
      </c>
      <c r="Q1927" s="52"/>
      <c r="R1927" s="52" t="s">
        <v>1700</v>
      </c>
      <c r="S1927" s="49" t="s">
        <v>21333</v>
      </c>
      <c r="V1927" s="50" t="s">
        <v>14848</v>
      </c>
      <c r="W1927" s="50" t="s">
        <v>1564</v>
      </c>
      <c r="X1927" s="50" t="s">
        <v>14740</v>
      </c>
      <c r="Y1927" s="70" t="s">
        <v>17320</v>
      </c>
      <c r="Z1927" s="53">
        <v>66405</v>
      </c>
    </row>
    <row r="1928" spans="1:26" s="49" customFormat="1" ht="30" x14ac:dyDescent="0.25">
      <c r="A1928" s="73">
        <v>600109691</v>
      </c>
      <c r="B1928" s="73">
        <f t="shared" si="90"/>
        <v>600109691</v>
      </c>
      <c r="C1928" s="73" t="s">
        <v>10199</v>
      </c>
      <c r="D1928" s="68">
        <v>1</v>
      </c>
      <c r="E1928" s="48">
        <f t="shared" si="91"/>
        <v>70990778</v>
      </c>
      <c r="F1928" s="57" t="s">
        <v>953</v>
      </c>
      <c r="G1928" s="57" t="s">
        <v>1547</v>
      </c>
      <c r="H1928" s="51">
        <v>0</v>
      </c>
      <c r="I1928" s="51" t="s">
        <v>17309</v>
      </c>
      <c r="J1928" s="69">
        <v>27.49</v>
      </c>
      <c r="K1928" s="69">
        <f t="shared" si="92"/>
        <v>0</v>
      </c>
      <c r="L1928" s="90">
        <v>25</v>
      </c>
      <c r="M1928" s="51">
        <v>25</v>
      </c>
      <c r="N1928" s="62" t="s">
        <v>1701</v>
      </c>
      <c r="O1928" s="52" t="s">
        <v>764</v>
      </c>
      <c r="P1928" s="52">
        <v>200</v>
      </c>
      <c r="Q1928" s="52"/>
      <c r="R1928" s="52" t="s">
        <v>1702</v>
      </c>
      <c r="S1928" s="49" t="s">
        <v>21333</v>
      </c>
      <c r="V1928" s="50" t="s">
        <v>14848</v>
      </c>
      <c r="W1928" s="50" t="s">
        <v>1564</v>
      </c>
      <c r="X1928" s="50" t="s">
        <v>14740</v>
      </c>
      <c r="Y1928" s="70" t="s">
        <v>17320</v>
      </c>
      <c r="Z1928" s="53">
        <v>66453</v>
      </c>
    </row>
    <row r="1929" spans="1:26" s="49" customFormat="1" ht="30" x14ac:dyDescent="0.25">
      <c r="A1929" s="73">
        <v>600109704</v>
      </c>
      <c r="B1929" s="73">
        <f t="shared" si="90"/>
        <v>600109704</v>
      </c>
      <c r="C1929" s="73" t="s">
        <v>10200</v>
      </c>
      <c r="D1929" s="68">
        <v>1</v>
      </c>
      <c r="E1929" s="48">
        <f t="shared" si="91"/>
        <v>70999554</v>
      </c>
      <c r="F1929" s="57" t="s">
        <v>953</v>
      </c>
      <c r="G1929" s="57" t="s">
        <v>1547</v>
      </c>
      <c r="H1929" s="51">
        <v>0</v>
      </c>
      <c r="I1929" s="51" t="s">
        <v>17309</v>
      </c>
      <c r="J1929" s="69">
        <v>27.49</v>
      </c>
      <c r="K1929" s="69">
        <f t="shared" si="92"/>
        <v>0</v>
      </c>
      <c r="L1929" s="90">
        <v>25</v>
      </c>
      <c r="M1929" s="51">
        <v>25</v>
      </c>
      <c r="N1929" s="62" t="s">
        <v>1703</v>
      </c>
      <c r="O1929" s="52"/>
      <c r="P1929" s="52">
        <v>15</v>
      </c>
      <c r="Q1929" s="52"/>
      <c r="R1929" s="52" t="s">
        <v>1704</v>
      </c>
      <c r="S1929" s="49" t="s">
        <v>21333</v>
      </c>
      <c r="V1929" s="50" t="s">
        <v>14848</v>
      </c>
      <c r="W1929" s="50" t="s">
        <v>1564</v>
      </c>
      <c r="X1929" s="50" t="s">
        <v>14740</v>
      </c>
      <c r="Y1929" s="70" t="s">
        <v>17320</v>
      </c>
      <c r="Z1929" s="53">
        <v>66406</v>
      </c>
    </row>
    <row r="1930" spans="1:26" s="49" customFormat="1" ht="30" x14ac:dyDescent="0.25">
      <c r="A1930" s="73">
        <v>600109852</v>
      </c>
      <c r="B1930" s="73">
        <f t="shared" si="90"/>
        <v>600109852</v>
      </c>
      <c r="C1930" s="73" t="s">
        <v>10201</v>
      </c>
      <c r="D1930" s="68">
        <v>1</v>
      </c>
      <c r="E1930" s="48">
        <f t="shared" si="91"/>
        <v>71001891</v>
      </c>
      <c r="F1930" s="57" t="s">
        <v>953</v>
      </c>
      <c r="G1930" s="57" t="s">
        <v>1547</v>
      </c>
      <c r="H1930" s="51">
        <v>25</v>
      </c>
      <c r="I1930" s="51" t="s">
        <v>17309</v>
      </c>
      <c r="J1930" s="69">
        <v>27.49</v>
      </c>
      <c r="K1930" s="69">
        <f t="shared" si="92"/>
        <v>687.25</v>
      </c>
      <c r="L1930" s="90">
        <v>25</v>
      </c>
      <c r="M1930" s="51">
        <v>0</v>
      </c>
      <c r="N1930" s="62" t="s">
        <v>1705</v>
      </c>
      <c r="O1930" s="52" t="s">
        <v>1706</v>
      </c>
      <c r="P1930" s="52">
        <v>611</v>
      </c>
      <c r="Q1930" s="52"/>
      <c r="R1930" s="52" t="s">
        <v>1575</v>
      </c>
      <c r="S1930" s="49" t="s">
        <v>21333</v>
      </c>
      <c r="V1930" s="50" t="s">
        <v>14848</v>
      </c>
      <c r="W1930" s="50" t="s">
        <v>1564</v>
      </c>
      <c r="X1930" s="50" t="s">
        <v>14740</v>
      </c>
      <c r="Y1930" s="70" t="s">
        <v>17320</v>
      </c>
      <c r="Z1930" s="53">
        <v>66401</v>
      </c>
    </row>
    <row r="1931" spans="1:26" s="49" customFormat="1" x14ac:dyDescent="0.25">
      <c r="A1931" s="73">
        <v>600110371</v>
      </c>
      <c r="B1931" s="73">
        <f t="shared" si="90"/>
        <v>600110371</v>
      </c>
      <c r="C1931" s="73" t="s">
        <v>10202</v>
      </c>
      <c r="D1931" s="68">
        <v>1</v>
      </c>
      <c r="E1931" s="48">
        <f t="shared" si="91"/>
        <v>75020742</v>
      </c>
      <c r="F1931" s="57" t="s">
        <v>953</v>
      </c>
      <c r="G1931" s="57" t="s">
        <v>1547</v>
      </c>
      <c r="H1931" s="51">
        <v>25</v>
      </c>
      <c r="I1931" s="51" t="s">
        <v>17309</v>
      </c>
      <c r="J1931" s="69">
        <v>27.49</v>
      </c>
      <c r="K1931" s="69">
        <f t="shared" si="92"/>
        <v>687.25</v>
      </c>
      <c r="L1931" s="90">
        <v>25</v>
      </c>
      <c r="M1931" s="51">
        <v>0</v>
      </c>
      <c r="N1931" s="62" t="s">
        <v>1707</v>
      </c>
      <c r="O1931" s="52"/>
      <c r="P1931" s="52">
        <v>356</v>
      </c>
      <c r="Q1931" s="52"/>
      <c r="R1931" s="52" t="s">
        <v>1549</v>
      </c>
      <c r="S1931" s="49" t="s">
        <v>21333</v>
      </c>
      <c r="V1931" s="50" t="s">
        <v>14848</v>
      </c>
      <c r="W1931" s="50" t="s">
        <v>1564</v>
      </c>
      <c r="X1931" s="50" t="s">
        <v>14740</v>
      </c>
      <c r="Y1931" s="70" t="s">
        <v>17320</v>
      </c>
      <c r="Z1931" s="53">
        <v>66404</v>
      </c>
    </row>
    <row r="1932" spans="1:26" s="49" customFormat="1" ht="30" x14ac:dyDescent="0.25">
      <c r="A1932" s="73">
        <v>600110427</v>
      </c>
      <c r="B1932" s="73">
        <f t="shared" si="90"/>
        <v>600110427</v>
      </c>
      <c r="C1932" s="73" t="s">
        <v>10203</v>
      </c>
      <c r="D1932" s="68">
        <v>1</v>
      </c>
      <c r="E1932" s="48">
        <f t="shared" si="91"/>
        <v>75023946</v>
      </c>
      <c r="F1932" s="57" t="s">
        <v>953</v>
      </c>
      <c r="G1932" s="57" t="s">
        <v>1547</v>
      </c>
      <c r="H1932" s="51">
        <v>25</v>
      </c>
      <c r="I1932" s="51" t="s">
        <v>17309</v>
      </c>
      <c r="J1932" s="69">
        <v>27.49</v>
      </c>
      <c r="K1932" s="69">
        <f t="shared" si="92"/>
        <v>687.25</v>
      </c>
      <c r="L1932" s="90">
        <v>25</v>
      </c>
      <c r="M1932" s="51">
        <v>0</v>
      </c>
      <c r="N1932" s="62" t="s">
        <v>1708</v>
      </c>
      <c r="O1932" s="52" t="s">
        <v>1709</v>
      </c>
      <c r="P1932" s="52">
        <v>1664</v>
      </c>
      <c r="Q1932" s="52">
        <v>6</v>
      </c>
      <c r="R1932" s="52" t="s">
        <v>1564</v>
      </c>
      <c r="S1932" s="49" t="s">
        <v>21333</v>
      </c>
      <c r="V1932" s="50" t="s">
        <v>14848</v>
      </c>
      <c r="W1932" s="50" t="s">
        <v>1564</v>
      </c>
      <c r="X1932" s="50" t="s">
        <v>14740</v>
      </c>
      <c r="Y1932" s="70" t="s">
        <v>17320</v>
      </c>
      <c r="Z1932" s="53">
        <v>66451</v>
      </c>
    </row>
    <row r="1933" spans="1:26" s="49" customFormat="1" ht="30" x14ac:dyDescent="0.25">
      <c r="A1933" s="73">
        <v>600110435</v>
      </c>
      <c r="B1933" s="73">
        <f t="shared" si="90"/>
        <v>600110435</v>
      </c>
      <c r="C1933" s="73" t="s">
        <v>10204</v>
      </c>
      <c r="D1933" s="68">
        <v>1</v>
      </c>
      <c r="E1933" s="48">
        <f t="shared" si="91"/>
        <v>70499985</v>
      </c>
      <c r="F1933" s="57" t="s">
        <v>953</v>
      </c>
      <c r="G1933" s="57" t="s">
        <v>1547</v>
      </c>
      <c r="H1933" s="51">
        <v>0</v>
      </c>
      <c r="I1933" s="51" t="s">
        <v>17309</v>
      </c>
      <c r="J1933" s="69">
        <v>27.49</v>
      </c>
      <c r="K1933" s="69">
        <f t="shared" si="92"/>
        <v>0</v>
      </c>
      <c r="L1933" s="90">
        <v>25</v>
      </c>
      <c r="M1933" s="51">
        <v>25</v>
      </c>
      <c r="N1933" s="62" t="s">
        <v>1710</v>
      </c>
      <c r="O1933" s="52" t="s">
        <v>668</v>
      </c>
      <c r="P1933" s="52">
        <v>494</v>
      </c>
      <c r="Q1933" s="52"/>
      <c r="R1933" s="52" t="s">
        <v>1570</v>
      </c>
      <c r="S1933" s="49" t="s">
        <v>21333</v>
      </c>
      <c r="V1933" s="50" t="s">
        <v>14848</v>
      </c>
      <c r="W1933" s="50" t="s">
        <v>1564</v>
      </c>
      <c r="X1933" s="50" t="s">
        <v>14740</v>
      </c>
      <c r="Y1933" s="70" t="s">
        <v>17320</v>
      </c>
      <c r="Z1933" s="53">
        <v>66452</v>
      </c>
    </row>
    <row r="1934" spans="1:26" s="49" customFormat="1" ht="30" x14ac:dyDescent="0.25">
      <c r="A1934" s="73">
        <v>600110508</v>
      </c>
      <c r="B1934" s="73">
        <f t="shared" si="90"/>
        <v>600110508</v>
      </c>
      <c r="C1934" s="73" t="s">
        <v>10205</v>
      </c>
      <c r="D1934" s="68">
        <v>1</v>
      </c>
      <c r="E1934" s="48">
        <f t="shared" si="91"/>
        <v>71011528</v>
      </c>
      <c r="F1934" s="57" t="s">
        <v>953</v>
      </c>
      <c r="G1934" s="57" t="s">
        <v>1547</v>
      </c>
      <c r="H1934" s="51">
        <v>775</v>
      </c>
      <c r="I1934" s="51" t="s">
        <v>17309</v>
      </c>
      <c r="J1934" s="69">
        <v>27.49</v>
      </c>
      <c r="K1934" s="69">
        <f t="shared" si="92"/>
        <v>21304.75</v>
      </c>
      <c r="L1934" s="90">
        <v>775</v>
      </c>
      <c r="M1934" s="51">
        <v>0</v>
      </c>
      <c r="N1934" s="62" t="s">
        <v>1711</v>
      </c>
      <c r="O1934" s="52" t="s">
        <v>340</v>
      </c>
      <c r="P1934" s="52">
        <v>585</v>
      </c>
      <c r="Q1934" s="52">
        <v>2</v>
      </c>
      <c r="R1934" s="52" t="s">
        <v>1712</v>
      </c>
      <c r="S1934" s="49" t="s">
        <v>21333</v>
      </c>
      <c r="V1934" s="50" t="s">
        <v>14848</v>
      </c>
      <c r="W1934" s="50" t="s">
        <v>1564</v>
      </c>
      <c r="X1934" s="50" t="s">
        <v>14740</v>
      </c>
      <c r="Y1934" s="70" t="s">
        <v>17320</v>
      </c>
      <c r="Z1934" s="53">
        <v>66447</v>
      </c>
    </row>
    <row r="1935" spans="1:26" s="49" customFormat="1" ht="30" x14ac:dyDescent="0.25">
      <c r="A1935" s="73">
        <v>600110516</v>
      </c>
      <c r="B1935" s="73">
        <f t="shared" si="90"/>
        <v>600110516</v>
      </c>
      <c r="C1935" s="73" t="s">
        <v>10206</v>
      </c>
      <c r="D1935" s="68">
        <v>1</v>
      </c>
      <c r="E1935" s="48">
        <f t="shared" si="91"/>
        <v>75023920</v>
      </c>
      <c r="F1935" s="57" t="s">
        <v>953</v>
      </c>
      <c r="G1935" s="57" t="s">
        <v>1547</v>
      </c>
      <c r="H1935" s="51">
        <v>1750</v>
      </c>
      <c r="I1935" s="51" t="s">
        <v>17309</v>
      </c>
      <c r="J1935" s="69">
        <v>27.49</v>
      </c>
      <c r="K1935" s="69">
        <f t="shared" si="92"/>
        <v>48107.5</v>
      </c>
      <c r="L1935" s="90">
        <v>1750</v>
      </c>
      <c r="M1935" s="51">
        <v>0</v>
      </c>
      <c r="N1935" s="62" t="s">
        <v>1713</v>
      </c>
      <c r="O1935" s="52" t="s">
        <v>1709</v>
      </c>
      <c r="P1935" s="52">
        <v>1594</v>
      </c>
      <c r="Q1935" s="52">
        <v>16</v>
      </c>
      <c r="R1935" s="52" t="s">
        <v>1564</v>
      </c>
      <c r="S1935" s="49" t="s">
        <v>21333</v>
      </c>
      <c r="V1935" s="50" t="s">
        <v>14848</v>
      </c>
      <c r="W1935" s="50" t="s">
        <v>1564</v>
      </c>
      <c r="X1935" s="50" t="s">
        <v>14740</v>
      </c>
      <c r="Y1935" s="70" t="s">
        <v>17320</v>
      </c>
      <c r="Z1935" s="53">
        <v>66451</v>
      </c>
    </row>
    <row r="1936" spans="1:26" s="49" customFormat="1" ht="30" x14ac:dyDescent="0.25">
      <c r="A1936" s="73">
        <v>600110541</v>
      </c>
      <c r="B1936" s="73">
        <f t="shared" si="90"/>
        <v>600110541</v>
      </c>
      <c r="C1936" s="73" t="s">
        <v>10207</v>
      </c>
      <c r="D1936" s="68">
        <v>1</v>
      </c>
      <c r="E1936" s="48">
        <f t="shared" si="91"/>
        <v>70990794</v>
      </c>
      <c r="F1936" s="57" t="s">
        <v>953</v>
      </c>
      <c r="G1936" s="57" t="s">
        <v>1547</v>
      </c>
      <c r="H1936" s="51">
        <v>675</v>
      </c>
      <c r="I1936" s="51" t="s">
        <v>17309</v>
      </c>
      <c r="J1936" s="69">
        <v>27.49</v>
      </c>
      <c r="K1936" s="69">
        <f t="shared" si="92"/>
        <v>18555.75</v>
      </c>
      <c r="L1936" s="90">
        <v>675</v>
      </c>
      <c r="M1936" s="51">
        <v>0</v>
      </c>
      <c r="N1936" s="62" t="s">
        <v>1714</v>
      </c>
      <c r="O1936" s="52" t="s">
        <v>60</v>
      </c>
      <c r="P1936" s="52">
        <v>284</v>
      </c>
      <c r="Q1936" s="52"/>
      <c r="R1936" s="52" t="s">
        <v>1702</v>
      </c>
      <c r="S1936" s="49" t="s">
        <v>21333</v>
      </c>
      <c r="V1936" s="50" t="s">
        <v>14848</v>
      </c>
      <c r="W1936" s="50" t="s">
        <v>1564</v>
      </c>
      <c r="X1936" s="50" t="s">
        <v>14740</v>
      </c>
      <c r="Y1936" s="70" t="s">
        <v>17320</v>
      </c>
      <c r="Z1936" s="53">
        <v>66453</v>
      </c>
    </row>
    <row r="1937" spans="1:26" s="49" customFormat="1" ht="30" x14ac:dyDescent="0.25">
      <c r="A1937" s="73">
        <v>600110567</v>
      </c>
      <c r="B1937" s="73">
        <f t="shared" si="90"/>
        <v>600110567</v>
      </c>
      <c r="C1937" s="73" t="s">
        <v>10208</v>
      </c>
      <c r="D1937" s="68">
        <v>1</v>
      </c>
      <c r="E1937" s="48">
        <f t="shared" si="91"/>
        <v>70998825</v>
      </c>
      <c r="F1937" s="57" t="s">
        <v>953</v>
      </c>
      <c r="G1937" s="57" t="s">
        <v>1547</v>
      </c>
      <c r="H1937" s="51">
        <v>200</v>
      </c>
      <c r="I1937" s="51" t="s">
        <v>17309</v>
      </c>
      <c r="J1937" s="69">
        <v>27.49</v>
      </c>
      <c r="K1937" s="69">
        <f t="shared" si="92"/>
        <v>5498</v>
      </c>
      <c r="L1937" s="90">
        <v>200</v>
      </c>
      <c r="M1937" s="51">
        <v>0</v>
      </c>
      <c r="N1937" s="62" t="s">
        <v>1715</v>
      </c>
      <c r="O1937" s="52" t="s">
        <v>1716</v>
      </c>
      <c r="P1937" s="52">
        <v>7</v>
      </c>
      <c r="Q1937" s="52"/>
      <c r="R1937" s="52" t="s">
        <v>1717</v>
      </c>
      <c r="S1937" s="49" t="s">
        <v>21333</v>
      </c>
      <c r="V1937" s="50" t="s">
        <v>14848</v>
      </c>
      <c r="W1937" s="50" t="s">
        <v>1564</v>
      </c>
      <c r="X1937" s="50" t="s">
        <v>14740</v>
      </c>
      <c r="Y1937" s="70" t="s">
        <v>17320</v>
      </c>
      <c r="Z1937" s="53">
        <v>66408</v>
      </c>
    </row>
    <row r="1938" spans="1:26" s="49" customFormat="1" ht="30" x14ac:dyDescent="0.25">
      <c r="A1938" s="73">
        <v>600110583</v>
      </c>
      <c r="B1938" s="73">
        <f t="shared" si="90"/>
        <v>600110583</v>
      </c>
      <c r="C1938" s="73" t="s">
        <v>10209</v>
      </c>
      <c r="D1938" s="68">
        <v>1</v>
      </c>
      <c r="E1938" s="48">
        <f t="shared" si="91"/>
        <v>75024241</v>
      </c>
      <c r="F1938" s="57" t="s">
        <v>953</v>
      </c>
      <c r="G1938" s="57" t="s">
        <v>1547</v>
      </c>
      <c r="H1938" s="51">
        <v>100</v>
      </c>
      <c r="I1938" s="51" t="s">
        <v>17309</v>
      </c>
      <c r="J1938" s="69">
        <v>27.49</v>
      </c>
      <c r="K1938" s="69">
        <f t="shared" si="92"/>
        <v>2749</v>
      </c>
      <c r="L1938" s="90">
        <v>100</v>
      </c>
      <c r="M1938" s="51">
        <v>0</v>
      </c>
      <c r="N1938" s="62" t="s">
        <v>1718</v>
      </c>
      <c r="O1938" s="52" t="s">
        <v>1719</v>
      </c>
      <c r="P1938" s="52">
        <v>79</v>
      </c>
      <c r="Q1938" s="52"/>
      <c r="R1938" s="52" t="s">
        <v>1696</v>
      </c>
      <c r="S1938" s="49" t="s">
        <v>21333</v>
      </c>
      <c r="V1938" s="50" t="s">
        <v>14848</v>
      </c>
      <c r="W1938" s="50" t="s">
        <v>1564</v>
      </c>
      <c r="X1938" s="50" t="s">
        <v>14740</v>
      </c>
      <c r="Y1938" s="70" t="s">
        <v>17320</v>
      </c>
      <c r="Z1938" s="53">
        <v>66451</v>
      </c>
    </row>
    <row r="1939" spans="1:26" s="49" customFormat="1" x14ac:dyDescent="0.25">
      <c r="A1939" s="73">
        <v>600110613</v>
      </c>
      <c r="B1939" s="73">
        <f t="shared" si="90"/>
        <v>600110613</v>
      </c>
      <c r="C1939" s="73" t="s">
        <v>10210</v>
      </c>
      <c r="D1939" s="68">
        <v>1</v>
      </c>
      <c r="E1939" s="48">
        <f t="shared" si="91"/>
        <v>70997152</v>
      </c>
      <c r="F1939" s="57" t="s">
        <v>953</v>
      </c>
      <c r="G1939" s="57" t="s">
        <v>1547</v>
      </c>
      <c r="H1939" s="51">
        <v>0</v>
      </c>
      <c r="I1939" s="51" t="s">
        <v>17320</v>
      </c>
      <c r="J1939" s="69">
        <v>27.49</v>
      </c>
      <c r="K1939" s="69">
        <f t="shared" si="92"/>
        <v>0</v>
      </c>
      <c r="L1939" s="90">
        <v>0</v>
      </c>
      <c r="M1939" s="51"/>
      <c r="N1939" s="62" t="s">
        <v>1720</v>
      </c>
      <c r="O1939" s="52"/>
      <c r="P1939" s="52">
        <v>23</v>
      </c>
      <c r="Q1939" s="52"/>
      <c r="R1939" s="52" t="s">
        <v>1721</v>
      </c>
      <c r="S1939" s="49" t="s">
        <v>21333</v>
      </c>
      <c r="V1939" s="50" t="s">
        <v>14848</v>
      </c>
      <c r="W1939" s="50" t="s">
        <v>1564</v>
      </c>
      <c r="X1939" s="50" t="s">
        <v>14740</v>
      </c>
      <c r="Y1939" s="70">
        <v>44340</v>
      </c>
      <c r="Z1939" s="53">
        <v>66403</v>
      </c>
    </row>
    <row r="1940" spans="1:26" s="49" customFormat="1" x14ac:dyDescent="0.25">
      <c r="A1940" s="73">
        <v>600110621</v>
      </c>
      <c r="B1940" s="73">
        <f t="shared" si="90"/>
        <v>600110621</v>
      </c>
      <c r="C1940" s="73" t="s">
        <v>10211</v>
      </c>
      <c r="D1940" s="68">
        <v>1</v>
      </c>
      <c r="E1940" s="48">
        <f t="shared" si="91"/>
        <v>75024284</v>
      </c>
      <c r="F1940" s="57" t="s">
        <v>953</v>
      </c>
      <c r="G1940" s="57" t="s">
        <v>1547</v>
      </c>
      <c r="H1940" s="51">
        <v>75</v>
      </c>
      <c r="I1940" s="51" t="s">
        <v>17309</v>
      </c>
      <c r="J1940" s="69">
        <v>27.49</v>
      </c>
      <c r="K1940" s="69">
        <f t="shared" si="92"/>
        <v>2061.75</v>
      </c>
      <c r="L1940" s="90">
        <v>75</v>
      </c>
      <c r="M1940" s="51">
        <v>0</v>
      </c>
      <c r="N1940" s="62" t="s">
        <v>1722</v>
      </c>
      <c r="O1940" s="52" t="s">
        <v>60</v>
      </c>
      <c r="P1940" s="52">
        <v>63</v>
      </c>
      <c r="Q1940" s="52">
        <v>9</v>
      </c>
      <c r="R1940" s="52" t="s">
        <v>1723</v>
      </c>
      <c r="S1940" s="49" t="s">
        <v>21333</v>
      </c>
      <c r="V1940" s="50" t="s">
        <v>14848</v>
      </c>
      <c r="W1940" s="50" t="s">
        <v>1564</v>
      </c>
      <c r="X1940" s="50" t="s">
        <v>14740</v>
      </c>
      <c r="Y1940" s="70" t="s">
        <v>17320</v>
      </c>
      <c r="Z1940" s="53">
        <v>66441</v>
      </c>
    </row>
    <row r="1941" spans="1:26" s="49" customFormat="1" ht="30" x14ac:dyDescent="0.25">
      <c r="A1941" s="73">
        <v>600110630</v>
      </c>
      <c r="B1941" s="73">
        <f t="shared" si="90"/>
        <v>600110630</v>
      </c>
      <c r="C1941" s="73" t="s">
        <v>10212</v>
      </c>
      <c r="D1941" s="68">
        <v>1</v>
      </c>
      <c r="E1941" s="48">
        <f t="shared" si="91"/>
        <v>70499870</v>
      </c>
      <c r="F1941" s="57" t="s">
        <v>953</v>
      </c>
      <c r="G1941" s="57" t="s">
        <v>1547</v>
      </c>
      <c r="H1941" s="51">
        <v>100</v>
      </c>
      <c r="I1941" s="51" t="s">
        <v>17309</v>
      </c>
      <c r="J1941" s="69">
        <v>27.49</v>
      </c>
      <c r="K1941" s="69">
        <f t="shared" si="92"/>
        <v>2749</v>
      </c>
      <c r="L1941" s="90">
        <v>100</v>
      </c>
      <c r="M1941" s="51">
        <v>0</v>
      </c>
      <c r="N1941" s="62" t="s">
        <v>1724</v>
      </c>
      <c r="O1941" s="52" t="s">
        <v>60</v>
      </c>
      <c r="P1941" s="52">
        <v>109</v>
      </c>
      <c r="Q1941" s="52"/>
      <c r="R1941" s="52" t="s">
        <v>1725</v>
      </c>
      <c r="S1941" s="49" t="s">
        <v>21333</v>
      </c>
      <c r="V1941" s="50" t="s">
        <v>14848</v>
      </c>
      <c r="W1941" s="50" t="s">
        <v>1564</v>
      </c>
      <c r="X1941" s="50" t="s">
        <v>14740</v>
      </c>
      <c r="Y1941" s="70" t="s">
        <v>17320</v>
      </c>
      <c r="Z1941" s="53">
        <v>66458</v>
      </c>
    </row>
    <row r="1942" spans="1:26" s="49" customFormat="1" ht="30" x14ac:dyDescent="0.25">
      <c r="A1942" s="73">
        <v>600110648</v>
      </c>
      <c r="B1942" s="73">
        <f t="shared" si="90"/>
        <v>600110648</v>
      </c>
      <c r="C1942" s="73" t="s">
        <v>10213</v>
      </c>
      <c r="D1942" s="68">
        <v>1</v>
      </c>
      <c r="E1942" s="48">
        <f t="shared" si="91"/>
        <v>70995141</v>
      </c>
      <c r="F1942" s="57" t="s">
        <v>953</v>
      </c>
      <c r="G1942" s="57" t="s">
        <v>1547</v>
      </c>
      <c r="H1942" s="51">
        <v>75</v>
      </c>
      <c r="I1942" s="51" t="s">
        <v>17309</v>
      </c>
      <c r="J1942" s="69">
        <v>27.49</v>
      </c>
      <c r="K1942" s="69">
        <f t="shared" si="92"/>
        <v>2061.75</v>
      </c>
      <c r="L1942" s="90">
        <v>75</v>
      </c>
      <c r="M1942" s="51">
        <v>0</v>
      </c>
      <c r="N1942" s="62" t="s">
        <v>1726</v>
      </c>
      <c r="O1942" s="52" t="s">
        <v>60</v>
      </c>
      <c r="P1942" s="52">
        <v>80</v>
      </c>
      <c r="Q1942" s="52"/>
      <c r="R1942" s="52" t="s">
        <v>1727</v>
      </c>
      <c r="S1942" s="49" t="s">
        <v>21333</v>
      </c>
      <c r="V1942" s="50" t="s">
        <v>14848</v>
      </c>
      <c r="W1942" s="50" t="s">
        <v>1564</v>
      </c>
      <c r="X1942" s="50" t="s">
        <v>14740</v>
      </c>
      <c r="Y1942" s="70" t="s">
        <v>17320</v>
      </c>
      <c r="Z1942" s="53">
        <v>66446</v>
      </c>
    </row>
    <row r="1943" spans="1:26" s="49" customFormat="1" ht="30" x14ac:dyDescent="0.25">
      <c r="A1943" s="73">
        <v>600110672</v>
      </c>
      <c r="B1943" s="73">
        <f t="shared" si="90"/>
        <v>600110672</v>
      </c>
      <c r="C1943" s="73" t="s">
        <v>10214</v>
      </c>
      <c r="D1943" s="68">
        <v>1</v>
      </c>
      <c r="E1943" s="48">
        <f t="shared" si="91"/>
        <v>75022621</v>
      </c>
      <c r="F1943" s="57" t="s">
        <v>953</v>
      </c>
      <c r="G1943" s="57" t="s">
        <v>1547</v>
      </c>
      <c r="H1943" s="51">
        <v>175</v>
      </c>
      <c r="I1943" s="51" t="s">
        <v>17309</v>
      </c>
      <c r="J1943" s="69">
        <v>27.49</v>
      </c>
      <c r="K1943" s="69">
        <f t="shared" si="92"/>
        <v>4810.75</v>
      </c>
      <c r="L1943" s="90">
        <v>175</v>
      </c>
      <c r="M1943" s="51">
        <v>0</v>
      </c>
      <c r="N1943" s="62" t="s">
        <v>1728</v>
      </c>
      <c r="O1943" s="52" t="s">
        <v>1709</v>
      </c>
      <c r="P1943" s="52">
        <v>4</v>
      </c>
      <c r="Q1943" s="52"/>
      <c r="R1943" s="52" t="s">
        <v>1729</v>
      </c>
      <c r="S1943" s="49" t="s">
        <v>21333</v>
      </c>
      <c r="V1943" s="50" t="s">
        <v>14848</v>
      </c>
      <c r="W1943" s="50" t="s">
        <v>1564</v>
      </c>
      <c r="X1943" s="50" t="s">
        <v>14740</v>
      </c>
      <c r="Y1943" s="70" t="s">
        <v>17320</v>
      </c>
      <c r="Z1943" s="53">
        <v>66459</v>
      </c>
    </row>
    <row r="1944" spans="1:26" s="49" customFormat="1" ht="30" x14ac:dyDescent="0.25">
      <c r="A1944" s="73">
        <v>600110745</v>
      </c>
      <c r="B1944" s="73">
        <f t="shared" si="90"/>
        <v>600110745</v>
      </c>
      <c r="C1944" s="73" t="s">
        <v>10215</v>
      </c>
      <c r="D1944" s="68">
        <v>1</v>
      </c>
      <c r="E1944" s="48">
        <f t="shared" si="91"/>
        <v>71003762</v>
      </c>
      <c r="F1944" s="57" t="s">
        <v>953</v>
      </c>
      <c r="G1944" s="57" t="s">
        <v>1547</v>
      </c>
      <c r="H1944" s="51">
        <v>75</v>
      </c>
      <c r="I1944" s="51" t="s">
        <v>17309</v>
      </c>
      <c r="J1944" s="69">
        <v>27.49</v>
      </c>
      <c r="K1944" s="69">
        <f t="shared" si="92"/>
        <v>2061.75</v>
      </c>
      <c r="L1944" s="90">
        <v>75</v>
      </c>
      <c r="M1944" s="51">
        <v>0</v>
      </c>
      <c r="N1944" s="62" t="s">
        <v>1730</v>
      </c>
      <c r="O1944" s="52" t="s">
        <v>584</v>
      </c>
      <c r="P1944" s="52">
        <v>81</v>
      </c>
      <c r="Q1944" s="52"/>
      <c r="R1944" s="52" t="s">
        <v>1731</v>
      </c>
      <c r="S1944" s="49" t="s">
        <v>21333</v>
      </c>
      <c r="V1944" s="50" t="s">
        <v>14848</v>
      </c>
      <c r="W1944" s="50" t="s">
        <v>1564</v>
      </c>
      <c r="X1944" s="50" t="s">
        <v>14740</v>
      </c>
      <c r="Y1944" s="70" t="s">
        <v>17320</v>
      </c>
      <c r="Z1944" s="53">
        <v>66446</v>
      </c>
    </row>
    <row r="1945" spans="1:26" s="49" customFormat="1" x14ac:dyDescent="0.25">
      <c r="A1945" s="73">
        <v>600110796</v>
      </c>
      <c r="B1945" s="73">
        <f t="shared" si="90"/>
        <v>600110796</v>
      </c>
      <c r="C1945" s="73" t="s">
        <v>10216</v>
      </c>
      <c r="D1945" s="68">
        <v>1</v>
      </c>
      <c r="E1945" s="48">
        <f t="shared" si="91"/>
        <v>70299641</v>
      </c>
      <c r="F1945" s="57" t="s">
        <v>953</v>
      </c>
      <c r="G1945" s="57" t="s">
        <v>1547</v>
      </c>
      <c r="H1945" s="51">
        <v>175</v>
      </c>
      <c r="I1945" s="51" t="s">
        <v>17309</v>
      </c>
      <c r="J1945" s="69">
        <v>27.49</v>
      </c>
      <c r="K1945" s="69">
        <f t="shared" si="92"/>
        <v>4810.75</v>
      </c>
      <c r="L1945" s="90">
        <v>175</v>
      </c>
      <c r="M1945" s="51">
        <v>0</v>
      </c>
      <c r="N1945" s="62" t="s">
        <v>1732</v>
      </c>
      <c r="O1945" s="52"/>
      <c r="P1945" s="52">
        <v>139</v>
      </c>
      <c r="Q1945" s="52"/>
      <c r="R1945" s="52" t="s">
        <v>1572</v>
      </c>
      <c r="S1945" s="49" t="s">
        <v>21333</v>
      </c>
      <c r="V1945" s="50" t="s">
        <v>14848</v>
      </c>
      <c r="W1945" s="50" t="s">
        <v>1564</v>
      </c>
      <c r="X1945" s="50" t="s">
        <v>14740</v>
      </c>
      <c r="Y1945" s="70" t="s">
        <v>17320</v>
      </c>
      <c r="Z1945" s="53">
        <v>66401</v>
      </c>
    </row>
    <row r="1946" spans="1:26" s="49" customFormat="1" ht="30" x14ac:dyDescent="0.25">
      <c r="A1946" s="73">
        <v>600110818</v>
      </c>
      <c r="B1946" s="73">
        <f t="shared" si="90"/>
        <v>600110818</v>
      </c>
      <c r="C1946" s="73" t="s">
        <v>10217</v>
      </c>
      <c r="D1946" s="68">
        <v>1</v>
      </c>
      <c r="E1946" s="48">
        <f t="shared" si="91"/>
        <v>75023016</v>
      </c>
      <c r="F1946" s="57" t="s">
        <v>953</v>
      </c>
      <c r="G1946" s="57" t="s">
        <v>1547</v>
      </c>
      <c r="H1946" s="51">
        <v>150</v>
      </c>
      <c r="I1946" s="51" t="s">
        <v>17309</v>
      </c>
      <c r="J1946" s="69">
        <v>27.49</v>
      </c>
      <c r="K1946" s="69">
        <f t="shared" si="92"/>
        <v>4123.5</v>
      </c>
      <c r="L1946" s="90">
        <v>150</v>
      </c>
      <c r="M1946" s="51">
        <v>0</v>
      </c>
      <c r="N1946" s="62" t="s">
        <v>1733</v>
      </c>
      <c r="O1946" s="52" t="s">
        <v>1734</v>
      </c>
      <c r="P1946" s="52">
        <v>80</v>
      </c>
      <c r="Q1946" s="52"/>
      <c r="R1946" s="52" t="s">
        <v>1735</v>
      </c>
      <c r="S1946" s="49" t="s">
        <v>21333</v>
      </c>
      <c r="V1946" s="50" t="s">
        <v>14848</v>
      </c>
      <c r="W1946" s="50" t="s">
        <v>1564</v>
      </c>
      <c r="X1946" s="50" t="s">
        <v>14740</v>
      </c>
      <c r="Y1946" s="70" t="s">
        <v>17320</v>
      </c>
      <c r="Z1946" s="53">
        <v>66451</v>
      </c>
    </row>
    <row r="1947" spans="1:26" s="49" customFormat="1" ht="30" x14ac:dyDescent="0.25">
      <c r="A1947" s="73">
        <v>600110893</v>
      </c>
      <c r="B1947" s="73">
        <f t="shared" si="90"/>
        <v>600110893</v>
      </c>
      <c r="C1947" s="73" t="s">
        <v>10218</v>
      </c>
      <c r="D1947" s="68">
        <v>1</v>
      </c>
      <c r="E1947" s="48">
        <f t="shared" si="91"/>
        <v>71001581</v>
      </c>
      <c r="F1947" s="57" t="s">
        <v>953</v>
      </c>
      <c r="G1947" s="57" t="s">
        <v>1547</v>
      </c>
      <c r="H1947" s="51">
        <v>125</v>
      </c>
      <c r="I1947" s="51" t="s">
        <v>17309</v>
      </c>
      <c r="J1947" s="69">
        <v>27.49</v>
      </c>
      <c r="K1947" s="69">
        <f t="shared" si="92"/>
        <v>3436.25</v>
      </c>
      <c r="L1947" s="90">
        <v>125</v>
      </c>
      <c r="M1947" s="51">
        <v>0</v>
      </c>
      <c r="N1947" s="62" t="s">
        <v>1736</v>
      </c>
      <c r="O1947" s="52" t="s">
        <v>215</v>
      </c>
      <c r="P1947" s="52">
        <v>13</v>
      </c>
      <c r="Q1947" s="52"/>
      <c r="R1947" s="52" t="s">
        <v>1737</v>
      </c>
      <c r="S1947" s="49" t="s">
        <v>21333</v>
      </c>
      <c r="V1947" s="50" t="s">
        <v>14848</v>
      </c>
      <c r="W1947" s="50" t="s">
        <v>1564</v>
      </c>
      <c r="X1947" s="50" t="s">
        <v>14740</v>
      </c>
      <c r="Y1947" s="70" t="s">
        <v>17320</v>
      </c>
      <c r="Z1947" s="53">
        <v>66446</v>
      </c>
    </row>
    <row r="1948" spans="1:26" s="49" customFormat="1" ht="30" x14ac:dyDescent="0.25">
      <c r="A1948" s="73">
        <v>600110923</v>
      </c>
      <c r="B1948" s="73">
        <f t="shared" si="90"/>
        <v>600110923</v>
      </c>
      <c r="C1948" s="73" t="s">
        <v>10219</v>
      </c>
      <c r="D1948" s="68">
        <v>1</v>
      </c>
      <c r="E1948" s="48">
        <f t="shared" si="91"/>
        <v>75023181</v>
      </c>
      <c r="F1948" s="57" t="s">
        <v>953</v>
      </c>
      <c r="G1948" s="57" t="s">
        <v>1547</v>
      </c>
      <c r="H1948" s="51">
        <v>175</v>
      </c>
      <c r="I1948" s="51" t="s">
        <v>17309</v>
      </c>
      <c r="J1948" s="69">
        <v>27.49</v>
      </c>
      <c r="K1948" s="69">
        <f t="shared" si="92"/>
        <v>4810.75</v>
      </c>
      <c r="L1948" s="90">
        <v>175</v>
      </c>
      <c r="M1948" s="51">
        <v>0</v>
      </c>
      <c r="N1948" s="62" t="s">
        <v>1738</v>
      </c>
      <c r="O1948" s="52" t="s">
        <v>60</v>
      </c>
      <c r="P1948" s="52">
        <v>11</v>
      </c>
      <c r="Q1948" s="52">
        <v>22</v>
      </c>
      <c r="R1948" s="52" t="s">
        <v>1739</v>
      </c>
      <c r="S1948" s="49" t="s">
        <v>21333</v>
      </c>
      <c r="V1948" s="50" t="s">
        <v>14848</v>
      </c>
      <c r="W1948" s="50" t="s">
        <v>1564</v>
      </c>
      <c r="X1948" s="50" t="s">
        <v>14740</v>
      </c>
      <c r="Y1948" s="70" t="s">
        <v>17320</v>
      </c>
      <c r="Z1948" s="53">
        <v>66441</v>
      </c>
    </row>
    <row r="1949" spans="1:26" s="49" customFormat="1" ht="30" x14ac:dyDescent="0.25">
      <c r="A1949" s="73">
        <v>600110974</v>
      </c>
      <c r="B1949" s="73">
        <f t="shared" si="90"/>
        <v>600110974</v>
      </c>
      <c r="C1949" s="73" t="s">
        <v>10220</v>
      </c>
      <c r="D1949" s="68">
        <v>1</v>
      </c>
      <c r="E1949" s="48">
        <f t="shared" si="91"/>
        <v>71010980</v>
      </c>
      <c r="F1949" s="57" t="s">
        <v>953</v>
      </c>
      <c r="G1949" s="57" t="s">
        <v>1547</v>
      </c>
      <c r="H1949" s="51">
        <v>250</v>
      </c>
      <c r="I1949" s="51" t="s">
        <v>17309</v>
      </c>
      <c r="J1949" s="69">
        <v>27.49</v>
      </c>
      <c r="K1949" s="69">
        <f t="shared" si="92"/>
        <v>6872.5</v>
      </c>
      <c r="L1949" s="90">
        <v>250</v>
      </c>
      <c r="M1949" s="51">
        <v>0</v>
      </c>
      <c r="N1949" s="62" t="s">
        <v>1740</v>
      </c>
      <c r="O1949" s="52" t="s">
        <v>60</v>
      </c>
      <c r="P1949" s="52">
        <v>36</v>
      </c>
      <c r="Q1949" s="52">
        <v>10</v>
      </c>
      <c r="R1949" s="52" t="s">
        <v>1741</v>
      </c>
      <c r="S1949" s="49" t="s">
        <v>21333</v>
      </c>
      <c r="V1949" s="50" t="s">
        <v>14848</v>
      </c>
      <c r="W1949" s="50" t="s">
        <v>1564</v>
      </c>
      <c r="X1949" s="50" t="s">
        <v>14740</v>
      </c>
      <c r="Y1949" s="70" t="s">
        <v>17320</v>
      </c>
      <c r="Z1949" s="53">
        <v>66448</v>
      </c>
    </row>
    <row r="1950" spans="1:26" s="49" customFormat="1" ht="30" x14ac:dyDescent="0.25">
      <c r="A1950" s="73">
        <v>600110991</v>
      </c>
      <c r="B1950" s="73">
        <f t="shared" si="90"/>
        <v>600110991</v>
      </c>
      <c r="C1950" s="73" t="s">
        <v>10221</v>
      </c>
      <c r="D1950" s="68">
        <v>1</v>
      </c>
      <c r="E1950" s="48">
        <f t="shared" si="91"/>
        <v>49458884</v>
      </c>
      <c r="F1950" s="57" t="s">
        <v>953</v>
      </c>
      <c r="G1950" s="57" t="s">
        <v>1547</v>
      </c>
      <c r="H1950" s="51">
        <v>225</v>
      </c>
      <c r="I1950" s="51" t="s">
        <v>17309</v>
      </c>
      <c r="J1950" s="69">
        <v>27.49</v>
      </c>
      <c r="K1950" s="69">
        <f t="shared" si="92"/>
        <v>6185.25</v>
      </c>
      <c r="L1950" s="90">
        <v>225</v>
      </c>
      <c r="M1950" s="51">
        <v>0</v>
      </c>
      <c r="N1950" s="62" t="s">
        <v>1742</v>
      </c>
      <c r="O1950" s="52"/>
      <c r="P1950" s="52">
        <v>42</v>
      </c>
      <c r="Q1950" s="52"/>
      <c r="R1950" s="52" t="s">
        <v>1574</v>
      </c>
      <c r="S1950" s="49" t="s">
        <v>21333</v>
      </c>
      <c r="V1950" s="50" t="s">
        <v>14848</v>
      </c>
      <c r="W1950" s="50" t="s">
        <v>1564</v>
      </c>
      <c r="X1950" s="50" t="s">
        <v>14740</v>
      </c>
      <c r="Y1950" s="70" t="s">
        <v>17320</v>
      </c>
      <c r="Z1950" s="53">
        <v>66406</v>
      </c>
    </row>
    <row r="1951" spans="1:26" s="49" customFormat="1" ht="30" x14ac:dyDescent="0.25">
      <c r="A1951" s="73">
        <v>600111008</v>
      </c>
      <c r="B1951" s="73">
        <f t="shared" si="90"/>
        <v>600111008</v>
      </c>
      <c r="C1951" s="73" t="s">
        <v>10222</v>
      </c>
      <c r="D1951" s="68">
        <v>1</v>
      </c>
      <c r="E1951" s="48">
        <f t="shared" si="91"/>
        <v>71001689</v>
      </c>
      <c r="F1951" s="57" t="s">
        <v>953</v>
      </c>
      <c r="G1951" s="57" t="s">
        <v>1547</v>
      </c>
      <c r="H1951" s="51">
        <v>450</v>
      </c>
      <c r="I1951" s="51" t="s">
        <v>17309</v>
      </c>
      <c r="J1951" s="69">
        <v>27.49</v>
      </c>
      <c r="K1951" s="69">
        <f t="shared" si="92"/>
        <v>12370.5</v>
      </c>
      <c r="L1951" s="90">
        <v>450</v>
      </c>
      <c r="M1951" s="51">
        <v>0</v>
      </c>
      <c r="N1951" s="62" t="s">
        <v>1743</v>
      </c>
      <c r="O1951" s="52"/>
      <c r="P1951" s="52">
        <v>135</v>
      </c>
      <c r="Q1951" s="52"/>
      <c r="R1951" s="52" t="s">
        <v>1744</v>
      </c>
      <c r="S1951" s="49" t="s">
        <v>21333</v>
      </c>
      <c r="V1951" s="50" t="s">
        <v>14848</v>
      </c>
      <c r="W1951" s="50" t="s">
        <v>1564</v>
      </c>
      <c r="X1951" s="50" t="s">
        <v>14740</v>
      </c>
      <c r="Y1951" s="70" t="s">
        <v>17320</v>
      </c>
      <c r="Z1951" s="53">
        <v>66401</v>
      </c>
    </row>
    <row r="1952" spans="1:26" s="49" customFormat="1" ht="30" x14ac:dyDescent="0.25">
      <c r="A1952" s="73">
        <v>600111024</v>
      </c>
      <c r="B1952" s="73">
        <f t="shared" si="90"/>
        <v>600111024</v>
      </c>
      <c r="C1952" s="73" t="s">
        <v>10223</v>
      </c>
      <c r="D1952" s="68">
        <v>1</v>
      </c>
      <c r="E1952" s="48">
        <f t="shared" si="91"/>
        <v>71001883</v>
      </c>
      <c r="F1952" s="57" t="s">
        <v>953</v>
      </c>
      <c r="G1952" s="57" t="s">
        <v>1547</v>
      </c>
      <c r="H1952" s="51">
        <v>1025</v>
      </c>
      <c r="I1952" s="51" t="s">
        <v>17309</v>
      </c>
      <c r="J1952" s="69">
        <v>27.49</v>
      </c>
      <c r="K1952" s="69">
        <f t="shared" si="92"/>
        <v>28177.25</v>
      </c>
      <c r="L1952" s="90">
        <v>1025</v>
      </c>
      <c r="M1952" s="51">
        <v>0</v>
      </c>
      <c r="N1952" s="62" t="s">
        <v>1745</v>
      </c>
      <c r="O1952" s="52" t="s">
        <v>340</v>
      </c>
      <c r="P1952" s="52">
        <v>151</v>
      </c>
      <c r="Q1952" s="52"/>
      <c r="R1952" s="52" t="s">
        <v>1575</v>
      </c>
      <c r="S1952" s="49" t="s">
        <v>21333</v>
      </c>
      <c r="V1952" s="50" t="s">
        <v>14848</v>
      </c>
      <c r="W1952" s="50" t="s">
        <v>1564</v>
      </c>
      <c r="X1952" s="50" t="s">
        <v>14740</v>
      </c>
      <c r="Y1952" s="70" t="s">
        <v>17320</v>
      </c>
      <c r="Z1952" s="53">
        <v>66401</v>
      </c>
    </row>
    <row r="1953" spans="1:26" s="49" customFormat="1" ht="30" x14ac:dyDescent="0.25">
      <c r="A1953" s="73">
        <v>600111075</v>
      </c>
      <c r="B1953" s="73">
        <f t="shared" si="90"/>
        <v>600111075</v>
      </c>
      <c r="C1953" s="73" t="s">
        <v>10224</v>
      </c>
      <c r="D1953" s="68">
        <v>1</v>
      </c>
      <c r="E1953" s="48">
        <f t="shared" si="91"/>
        <v>75023326</v>
      </c>
      <c r="F1953" s="57" t="s">
        <v>953</v>
      </c>
      <c r="G1953" s="57" t="s">
        <v>1547</v>
      </c>
      <c r="H1953" s="51">
        <v>0</v>
      </c>
      <c r="I1953" s="51" t="s">
        <v>17320</v>
      </c>
      <c r="J1953" s="69">
        <v>27.49</v>
      </c>
      <c r="K1953" s="69">
        <f t="shared" si="92"/>
        <v>0</v>
      </c>
      <c r="L1953" s="90">
        <v>0</v>
      </c>
      <c r="M1953" s="51"/>
      <c r="N1953" s="62" t="s">
        <v>1746</v>
      </c>
      <c r="O1953" s="52" t="s">
        <v>1747</v>
      </c>
      <c r="P1953" s="52">
        <v>332</v>
      </c>
      <c r="Q1953" s="52"/>
      <c r="R1953" s="52" t="s">
        <v>1693</v>
      </c>
      <c r="S1953" s="49" t="s">
        <v>21333</v>
      </c>
      <c r="V1953" s="50" t="s">
        <v>14848</v>
      </c>
      <c r="W1953" s="50" t="s">
        <v>1564</v>
      </c>
      <c r="X1953" s="50" t="s">
        <v>14740</v>
      </c>
      <c r="Y1953" s="70">
        <v>44326</v>
      </c>
      <c r="Z1953" s="53">
        <v>66442</v>
      </c>
    </row>
    <row r="1954" spans="1:26" s="49" customFormat="1" x14ac:dyDescent="0.25">
      <c r="A1954" s="73">
        <v>600111083</v>
      </c>
      <c r="B1954" s="73">
        <f t="shared" si="90"/>
        <v>600111083</v>
      </c>
      <c r="C1954" s="73" t="s">
        <v>10225</v>
      </c>
      <c r="D1954" s="68">
        <v>1</v>
      </c>
      <c r="E1954" s="48">
        <f t="shared" si="91"/>
        <v>49458876</v>
      </c>
      <c r="F1954" s="57" t="s">
        <v>953</v>
      </c>
      <c r="G1954" s="57" t="s">
        <v>1547</v>
      </c>
      <c r="H1954" s="51">
        <v>700</v>
      </c>
      <c r="I1954" s="51" t="s">
        <v>17309</v>
      </c>
      <c r="J1954" s="69">
        <v>27.49</v>
      </c>
      <c r="K1954" s="69">
        <f t="shared" si="92"/>
        <v>19243</v>
      </c>
      <c r="L1954" s="90">
        <v>700</v>
      </c>
      <c r="M1954" s="51">
        <v>0</v>
      </c>
      <c r="N1954" s="62" t="s">
        <v>1748</v>
      </c>
      <c r="O1954" s="52"/>
      <c r="P1954" s="52">
        <v>352</v>
      </c>
      <c r="Q1954" s="52"/>
      <c r="R1954" s="52" t="s">
        <v>1549</v>
      </c>
      <c r="S1954" s="49" t="s">
        <v>21333</v>
      </c>
      <c r="V1954" s="50" t="s">
        <v>14848</v>
      </c>
      <c r="W1954" s="50" t="s">
        <v>1564</v>
      </c>
      <c r="X1954" s="50" t="s">
        <v>14740</v>
      </c>
      <c r="Y1954" s="70" t="s">
        <v>17320</v>
      </c>
      <c r="Z1954" s="53">
        <v>66404</v>
      </c>
    </row>
    <row r="1955" spans="1:26" s="49" customFormat="1" ht="30" x14ac:dyDescent="0.25">
      <c r="A1955" s="73">
        <v>600111091</v>
      </c>
      <c r="B1955" s="73">
        <f t="shared" si="90"/>
        <v>600111091</v>
      </c>
      <c r="C1955" s="73" t="s">
        <v>10226</v>
      </c>
      <c r="D1955" s="68">
        <v>1</v>
      </c>
      <c r="E1955" s="48">
        <f t="shared" si="91"/>
        <v>49458949</v>
      </c>
      <c r="F1955" s="57" t="s">
        <v>953</v>
      </c>
      <c r="G1955" s="57" t="s">
        <v>1547</v>
      </c>
      <c r="H1955" s="51">
        <v>825</v>
      </c>
      <c r="I1955" s="51" t="s">
        <v>17309</v>
      </c>
      <c r="J1955" s="69">
        <v>27.49</v>
      </c>
      <c r="K1955" s="69">
        <f t="shared" si="92"/>
        <v>22679.25</v>
      </c>
      <c r="L1955" s="90">
        <v>825</v>
      </c>
      <c r="M1955" s="51">
        <v>0</v>
      </c>
      <c r="N1955" s="62" t="s">
        <v>1749</v>
      </c>
      <c r="O1955" s="52" t="s">
        <v>340</v>
      </c>
      <c r="P1955" s="52">
        <v>703</v>
      </c>
      <c r="Q1955" s="52">
        <v>2</v>
      </c>
      <c r="R1955" s="52" t="s">
        <v>1750</v>
      </c>
      <c r="S1955" s="49" t="s">
        <v>21333</v>
      </c>
      <c r="V1955" s="50" t="s">
        <v>14848</v>
      </c>
      <c r="W1955" s="50" t="s">
        <v>1564</v>
      </c>
      <c r="X1955" s="50" t="s">
        <v>14740</v>
      </c>
      <c r="Y1955" s="70" t="s">
        <v>17320</v>
      </c>
      <c r="Z1955" s="53">
        <v>66444</v>
      </c>
    </row>
    <row r="1956" spans="1:26" s="49" customFormat="1" ht="30" x14ac:dyDescent="0.25">
      <c r="A1956" s="73">
        <v>600111113</v>
      </c>
      <c r="B1956" s="73">
        <f t="shared" si="90"/>
        <v>600111113</v>
      </c>
      <c r="C1956" s="73" t="s">
        <v>10227</v>
      </c>
      <c r="D1956" s="68">
        <v>1</v>
      </c>
      <c r="E1956" s="48">
        <f t="shared" si="91"/>
        <v>49459724</v>
      </c>
      <c r="F1956" s="57" t="s">
        <v>953</v>
      </c>
      <c r="G1956" s="57" t="s">
        <v>1547</v>
      </c>
      <c r="H1956" s="51">
        <v>1000</v>
      </c>
      <c r="I1956" s="51" t="s">
        <v>17309</v>
      </c>
      <c r="J1956" s="69">
        <v>27.49</v>
      </c>
      <c r="K1956" s="69">
        <f t="shared" si="92"/>
        <v>27490</v>
      </c>
      <c r="L1956" s="90">
        <v>1000</v>
      </c>
      <c r="M1956" s="51">
        <v>0</v>
      </c>
      <c r="N1956" s="62" t="s">
        <v>1751</v>
      </c>
      <c r="O1956" s="52" t="s">
        <v>1752</v>
      </c>
      <c r="P1956" s="52">
        <v>386</v>
      </c>
      <c r="Q1956" s="52"/>
      <c r="R1956" s="52" t="s">
        <v>1753</v>
      </c>
      <c r="S1956" s="49" t="s">
        <v>21333</v>
      </c>
      <c r="V1956" s="50" t="s">
        <v>14848</v>
      </c>
      <c r="W1956" s="50" t="s">
        <v>1564</v>
      </c>
      <c r="X1956" s="50" t="s">
        <v>14740</v>
      </c>
      <c r="Y1956" s="70" t="s">
        <v>17320</v>
      </c>
      <c r="Z1956" s="53">
        <v>66407</v>
      </c>
    </row>
    <row r="1957" spans="1:26" s="49" customFormat="1" ht="30" x14ac:dyDescent="0.25">
      <c r="A1957" s="73">
        <v>600111148</v>
      </c>
      <c r="B1957" s="73">
        <f t="shared" si="90"/>
        <v>600111148</v>
      </c>
      <c r="C1957" s="73" t="s">
        <v>10228</v>
      </c>
      <c r="D1957" s="68">
        <v>1</v>
      </c>
      <c r="E1957" s="48">
        <f t="shared" si="91"/>
        <v>70499977</v>
      </c>
      <c r="F1957" s="57" t="s">
        <v>953</v>
      </c>
      <c r="G1957" s="57" t="s">
        <v>1547</v>
      </c>
      <c r="H1957" s="51">
        <v>550</v>
      </c>
      <c r="I1957" s="51" t="s">
        <v>17309</v>
      </c>
      <c r="J1957" s="69">
        <v>27.49</v>
      </c>
      <c r="K1957" s="69">
        <f t="shared" si="92"/>
        <v>15119.5</v>
      </c>
      <c r="L1957" s="90">
        <v>550</v>
      </c>
      <c r="M1957" s="51">
        <v>0</v>
      </c>
      <c r="N1957" s="62" t="s">
        <v>1754</v>
      </c>
      <c r="O1957" s="52" t="s">
        <v>593</v>
      </c>
      <c r="P1957" s="52">
        <v>20</v>
      </c>
      <c r="Q1957" s="52"/>
      <c r="R1957" s="52" t="s">
        <v>1570</v>
      </c>
      <c r="S1957" s="49" t="s">
        <v>21333</v>
      </c>
      <c r="V1957" s="50" t="s">
        <v>14848</v>
      </c>
      <c r="W1957" s="50" t="s">
        <v>1564</v>
      </c>
      <c r="X1957" s="50" t="s">
        <v>14740</v>
      </c>
      <c r="Y1957" s="70" t="s">
        <v>17320</v>
      </c>
      <c r="Z1957" s="53">
        <v>66452</v>
      </c>
    </row>
    <row r="1958" spans="1:26" s="49" customFormat="1" ht="30" x14ac:dyDescent="0.25">
      <c r="A1958" s="73">
        <v>600111199</v>
      </c>
      <c r="B1958" s="73">
        <f t="shared" si="90"/>
        <v>600111199</v>
      </c>
      <c r="C1958" s="73" t="s">
        <v>10229</v>
      </c>
      <c r="D1958" s="68">
        <v>1</v>
      </c>
      <c r="E1958" s="48">
        <f t="shared" si="91"/>
        <v>49459767</v>
      </c>
      <c r="F1958" s="57" t="s">
        <v>953</v>
      </c>
      <c r="G1958" s="57" t="s">
        <v>1547</v>
      </c>
      <c r="H1958" s="51">
        <v>350</v>
      </c>
      <c r="I1958" s="51" t="s">
        <v>17309</v>
      </c>
      <c r="J1958" s="69">
        <v>27.49</v>
      </c>
      <c r="K1958" s="69">
        <f t="shared" si="92"/>
        <v>9621.5</v>
      </c>
      <c r="L1958" s="90">
        <v>350</v>
      </c>
      <c r="M1958" s="51">
        <v>0</v>
      </c>
      <c r="N1958" s="62" t="s">
        <v>1755</v>
      </c>
      <c r="O1958" s="52" t="s">
        <v>1756</v>
      </c>
      <c r="P1958" s="52">
        <v>270</v>
      </c>
      <c r="Q1958" s="52"/>
      <c r="R1958" s="52" t="s">
        <v>1566</v>
      </c>
      <c r="S1958" s="49" t="s">
        <v>21333</v>
      </c>
      <c r="V1958" s="50" t="s">
        <v>14848</v>
      </c>
      <c r="W1958" s="50" t="s">
        <v>1564</v>
      </c>
      <c r="X1958" s="50" t="s">
        <v>14740</v>
      </c>
      <c r="Y1958" s="70" t="s">
        <v>17320</v>
      </c>
      <c r="Z1958" s="53">
        <v>66443</v>
      </c>
    </row>
    <row r="1959" spans="1:26" s="49" customFormat="1" x14ac:dyDescent="0.25">
      <c r="A1959" s="73">
        <v>600111229</v>
      </c>
      <c r="B1959" s="73">
        <f t="shared" si="90"/>
        <v>600111229</v>
      </c>
      <c r="C1959" s="73" t="s">
        <v>10230</v>
      </c>
      <c r="D1959" s="68">
        <v>1</v>
      </c>
      <c r="E1959" s="48">
        <f t="shared" si="91"/>
        <v>70873232</v>
      </c>
      <c r="F1959" s="57" t="s">
        <v>953</v>
      </c>
      <c r="G1959" s="57" t="s">
        <v>1547</v>
      </c>
      <c r="H1959" s="51">
        <v>200</v>
      </c>
      <c r="I1959" s="51" t="s">
        <v>17309</v>
      </c>
      <c r="J1959" s="69">
        <v>27.49</v>
      </c>
      <c r="K1959" s="69">
        <f t="shared" si="92"/>
        <v>5498</v>
      </c>
      <c r="L1959" s="90">
        <v>200</v>
      </c>
      <c r="M1959" s="51">
        <v>0</v>
      </c>
      <c r="N1959" s="62" t="s">
        <v>1757</v>
      </c>
      <c r="O1959" s="52"/>
      <c r="P1959" s="52">
        <v>85</v>
      </c>
      <c r="Q1959" s="52"/>
      <c r="R1959" s="52" t="s">
        <v>1567</v>
      </c>
      <c r="S1959" s="49" t="s">
        <v>21333</v>
      </c>
      <c r="V1959" s="50" t="s">
        <v>14848</v>
      </c>
      <c r="W1959" s="50" t="s">
        <v>1564</v>
      </c>
      <c r="X1959" s="50" t="s">
        <v>14740</v>
      </c>
      <c r="Y1959" s="70" t="s">
        <v>17320</v>
      </c>
      <c r="Z1959" s="53">
        <v>66432</v>
      </c>
    </row>
    <row r="1960" spans="1:26" s="49" customFormat="1" ht="30" x14ac:dyDescent="0.25">
      <c r="A1960" s="73">
        <v>600111237</v>
      </c>
      <c r="B1960" s="73">
        <f t="shared" si="90"/>
        <v>600111237</v>
      </c>
      <c r="C1960" s="73" t="s">
        <v>10231</v>
      </c>
      <c r="D1960" s="68">
        <v>1</v>
      </c>
      <c r="E1960" s="48">
        <f t="shared" si="91"/>
        <v>71008322</v>
      </c>
      <c r="F1960" s="57" t="s">
        <v>953</v>
      </c>
      <c r="G1960" s="57" t="s">
        <v>1547</v>
      </c>
      <c r="H1960" s="51">
        <v>150</v>
      </c>
      <c r="I1960" s="51" t="s">
        <v>17309</v>
      </c>
      <c r="J1960" s="69">
        <v>27.49</v>
      </c>
      <c r="K1960" s="69">
        <f t="shared" si="92"/>
        <v>4123.5</v>
      </c>
      <c r="L1960" s="90">
        <v>150</v>
      </c>
      <c r="M1960" s="51">
        <v>0</v>
      </c>
      <c r="N1960" s="62" t="s">
        <v>1758</v>
      </c>
      <c r="O1960" s="52"/>
      <c r="P1960" s="52">
        <v>131</v>
      </c>
      <c r="Q1960" s="52"/>
      <c r="R1960" s="52" t="s">
        <v>1759</v>
      </c>
      <c r="S1960" s="49" t="s">
        <v>21333</v>
      </c>
      <c r="V1960" s="50" t="s">
        <v>14848</v>
      </c>
      <c r="W1960" s="50" t="s">
        <v>1564</v>
      </c>
      <c r="X1960" s="50" t="s">
        <v>14740</v>
      </c>
      <c r="Y1960" s="70" t="s">
        <v>17320</v>
      </c>
      <c r="Z1960" s="53">
        <v>66407</v>
      </c>
    </row>
    <row r="1961" spans="1:26" s="49" customFormat="1" ht="30" x14ac:dyDescent="0.25">
      <c r="A1961" s="73">
        <v>600111245</v>
      </c>
      <c r="B1961" s="73">
        <f t="shared" si="90"/>
        <v>600111245</v>
      </c>
      <c r="C1961" s="73" t="s">
        <v>10232</v>
      </c>
      <c r="D1961" s="68">
        <v>1</v>
      </c>
      <c r="E1961" s="48">
        <f t="shared" si="91"/>
        <v>71000453</v>
      </c>
      <c r="F1961" s="57" t="s">
        <v>953</v>
      </c>
      <c r="G1961" s="57" t="s">
        <v>1547</v>
      </c>
      <c r="H1961" s="51">
        <v>0</v>
      </c>
      <c r="I1961" s="51" t="s">
        <v>17320</v>
      </c>
      <c r="J1961" s="69">
        <v>27.49</v>
      </c>
      <c r="K1961" s="69">
        <f t="shared" si="92"/>
        <v>0</v>
      </c>
      <c r="L1961" s="90">
        <v>0</v>
      </c>
      <c r="M1961" s="51"/>
      <c r="N1961" s="62" t="s">
        <v>1760</v>
      </c>
      <c r="O1961" s="52" t="s">
        <v>60</v>
      </c>
      <c r="P1961" s="52">
        <v>2</v>
      </c>
      <c r="Q1961" s="52">
        <v>18</v>
      </c>
      <c r="R1961" s="52" t="s">
        <v>1761</v>
      </c>
      <c r="S1961" s="49" t="s">
        <v>21333</v>
      </c>
      <c r="V1961" s="50" t="s">
        <v>14848</v>
      </c>
      <c r="W1961" s="50" t="s">
        <v>1564</v>
      </c>
      <c r="X1961" s="50" t="s">
        <v>14740</v>
      </c>
      <c r="Y1961" s="70">
        <v>44333</v>
      </c>
      <c r="Z1961" s="53">
        <v>66449</v>
      </c>
    </row>
    <row r="1962" spans="1:26" s="49" customFormat="1" ht="30" x14ac:dyDescent="0.25">
      <c r="A1962" s="73">
        <v>600111261</v>
      </c>
      <c r="B1962" s="73">
        <f t="shared" si="90"/>
        <v>600111261</v>
      </c>
      <c r="C1962" s="73" t="s">
        <v>10233</v>
      </c>
      <c r="D1962" s="68">
        <v>1</v>
      </c>
      <c r="E1962" s="48">
        <f t="shared" si="91"/>
        <v>49459473</v>
      </c>
      <c r="F1962" s="57" t="s">
        <v>953</v>
      </c>
      <c r="G1962" s="57" t="s">
        <v>1547</v>
      </c>
      <c r="H1962" s="51">
        <v>150</v>
      </c>
      <c r="I1962" s="51" t="s">
        <v>17309</v>
      </c>
      <c r="J1962" s="69">
        <v>27.49</v>
      </c>
      <c r="K1962" s="69">
        <f t="shared" si="92"/>
        <v>4123.5</v>
      </c>
      <c r="L1962" s="90">
        <v>150</v>
      </c>
      <c r="M1962" s="51">
        <v>0</v>
      </c>
      <c r="N1962" s="62" t="s">
        <v>1762</v>
      </c>
      <c r="O1962" s="52" t="s">
        <v>495</v>
      </c>
      <c r="P1962" s="52">
        <v>75</v>
      </c>
      <c r="Q1962" s="52"/>
      <c r="R1962" s="52" t="s">
        <v>1763</v>
      </c>
      <c r="S1962" s="49" t="s">
        <v>21333</v>
      </c>
      <c r="V1962" s="50" t="s">
        <v>14848</v>
      </c>
      <c r="W1962" s="50" t="s">
        <v>1564</v>
      </c>
      <c r="X1962" s="50" t="s">
        <v>14740</v>
      </c>
      <c r="Y1962" s="70" t="s">
        <v>17320</v>
      </c>
      <c r="Z1962" s="53">
        <v>66402</v>
      </c>
    </row>
    <row r="1963" spans="1:26" s="49" customFormat="1" x14ac:dyDescent="0.25">
      <c r="A1963" s="73">
        <v>600111288</v>
      </c>
      <c r="B1963" s="73">
        <f t="shared" si="90"/>
        <v>600111288</v>
      </c>
      <c r="C1963" s="73" t="s">
        <v>10234</v>
      </c>
      <c r="D1963" s="68">
        <v>1</v>
      </c>
      <c r="E1963" s="48">
        <f t="shared" si="91"/>
        <v>70875472</v>
      </c>
      <c r="F1963" s="57" t="s">
        <v>953</v>
      </c>
      <c r="G1963" s="57" t="s">
        <v>1547</v>
      </c>
      <c r="H1963" s="51">
        <v>175</v>
      </c>
      <c r="I1963" s="51" t="s">
        <v>17309</v>
      </c>
      <c r="J1963" s="69">
        <v>27.49</v>
      </c>
      <c r="K1963" s="69">
        <f t="shared" si="92"/>
        <v>4810.75</v>
      </c>
      <c r="L1963" s="90">
        <v>175</v>
      </c>
      <c r="M1963" s="51">
        <v>0</v>
      </c>
      <c r="N1963" s="62" t="s">
        <v>1764</v>
      </c>
      <c r="O1963" s="52"/>
      <c r="P1963" s="52">
        <v>176</v>
      </c>
      <c r="Q1963" s="52"/>
      <c r="R1963" s="52" t="s">
        <v>1698</v>
      </c>
      <c r="S1963" s="49" t="s">
        <v>21333</v>
      </c>
      <c r="V1963" s="50" t="s">
        <v>14848</v>
      </c>
      <c r="W1963" s="50" t="s">
        <v>1564</v>
      </c>
      <c r="X1963" s="50" t="s">
        <v>14740</v>
      </c>
      <c r="Y1963" s="70" t="s">
        <v>17320</v>
      </c>
      <c r="Z1963" s="53">
        <v>66405</v>
      </c>
    </row>
    <row r="1964" spans="1:26" s="49" customFormat="1" ht="30" x14ac:dyDescent="0.25">
      <c r="A1964" s="73">
        <v>600171035</v>
      </c>
      <c r="B1964" s="73">
        <f t="shared" si="90"/>
        <v>600171035</v>
      </c>
      <c r="C1964" s="73" t="s">
        <v>10131</v>
      </c>
      <c r="D1964" s="68">
        <v>1</v>
      </c>
      <c r="E1964" s="48">
        <f t="shared" si="91"/>
        <v>380407</v>
      </c>
      <c r="F1964" s="57" t="s">
        <v>953</v>
      </c>
      <c r="G1964" s="57" t="s">
        <v>1547</v>
      </c>
      <c r="H1964" s="51">
        <v>750</v>
      </c>
      <c r="I1964" s="51" t="s">
        <v>17309</v>
      </c>
      <c r="J1964" s="69">
        <v>27.49</v>
      </c>
      <c r="K1964" s="69">
        <f t="shared" si="92"/>
        <v>20617.5</v>
      </c>
      <c r="L1964" s="90">
        <v>750</v>
      </c>
      <c r="M1964" s="51">
        <v>0</v>
      </c>
      <c r="N1964" s="62" t="s">
        <v>1568</v>
      </c>
      <c r="O1964" s="52" t="s">
        <v>1569</v>
      </c>
      <c r="P1964" s="52">
        <v>496</v>
      </c>
      <c r="Q1964" s="52"/>
      <c r="R1964" s="52" t="s">
        <v>1570</v>
      </c>
      <c r="S1964" s="49" t="s">
        <v>21333</v>
      </c>
      <c r="V1964" s="50" t="s">
        <v>14788</v>
      </c>
      <c r="W1964" s="50" t="s">
        <v>1564</v>
      </c>
      <c r="X1964" s="50" t="s">
        <v>14738</v>
      </c>
      <c r="Y1964" s="70" t="s">
        <v>17320</v>
      </c>
      <c r="Z1964" s="53">
        <v>66452</v>
      </c>
    </row>
    <row r="1965" spans="1:26" s="49" customFormat="1" ht="30" x14ac:dyDescent="0.25">
      <c r="A1965" s="73">
        <v>691000166</v>
      </c>
      <c r="B1965" s="73">
        <f t="shared" si="90"/>
        <v>691000166</v>
      </c>
      <c r="C1965" s="73" t="s">
        <v>10235</v>
      </c>
      <c r="D1965" s="68">
        <v>1</v>
      </c>
      <c r="E1965" s="48">
        <f t="shared" si="91"/>
        <v>75143381</v>
      </c>
      <c r="F1965" s="57" t="s">
        <v>953</v>
      </c>
      <c r="G1965" s="57" t="s">
        <v>1547</v>
      </c>
      <c r="H1965" s="51">
        <v>50</v>
      </c>
      <c r="I1965" s="51" t="s">
        <v>17309</v>
      </c>
      <c r="J1965" s="69">
        <v>27.49</v>
      </c>
      <c r="K1965" s="69">
        <f t="shared" si="92"/>
        <v>1374.5</v>
      </c>
      <c r="L1965" s="90">
        <v>50</v>
      </c>
      <c r="M1965" s="51">
        <v>0</v>
      </c>
      <c r="N1965" s="62" t="s">
        <v>1765</v>
      </c>
      <c r="O1965" s="52" t="s">
        <v>1766</v>
      </c>
      <c r="P1965" s="52">
        <v>619</v>
      </c>
      <c r="Q1965" s="52">
        <v>39</v>
      </c>
      <c r="R1965" s="52" t="s">
        <v>1741</v>
      </c>
      <c r="S1965" s="49" t="s">
        <v>21333</v>
      </c>
      <c r="V1965" s="50" t="s">
        <v>14848</v>
      </c>
      <c r="W1965" s="50" t="s">
        <v>1564</v>
      </c>
      <c r="X1965" s="50" t="s">
        <v>14740</v>
      </c>
      <c r="Y1965" s="70" t="s">
        <v>17320</v>
      </c>
      <c r="Z1965" s="53">
        <v>66448</v>
      </c>
    </row>
    <row r="1966" spans="1:26" s="49" customFormat="1" x14ac:dyDescent="0.25">
      <c r="A1966" s="73">
        <v>691004340</v>
      </c>
      <c r="B1966" s="73">
        <f t="shared" si="90"/>
        <v>691004340</v>
      </c>
      <c r="C1966" s="73" t="s">
        <v>10236</v>
      </c>
      <c r="D1966" s="68">
        <v>1</v>
      </c>
      <c r="E1966" s="48">
        <f t="shared" si="91"/>
        <v>72562498</v>
      </c>
      <c r="F1966" s="57" t="s">
        <v>953</v>
      </c>
      <c r="G1966" s="57" t="s">
        <v>1547</v>
      </c>
      <c r="H1966" s="51">
        <v>25</v>
      </c>
      <c r="I1966" s="51" t="s">
        <v>17309</v>
      </c>
      <c r="J1966" s="69">
        <v>27.49</v>
      </c>
      <c r="K1966" s="69">
        <f t="shared" si="92"/>
        <v>687.25</v>
      </c>
      <c r="L1966" s="90">
        <v>25</v>
      </c>
      <c r="M1966" s="51">
        <v>0</v>
      </c>
      <c r="N1966" s="62" t="s">
        <v>1767</v>
      </c>
      <c r="O1966" s="52" t="s">
        <v>60</v>
      </c>
      <c r="P1966" s="52">
        <v>83</v>
      </c>
      <c r="Q1966" s="52">
        <v>44</v>
      </c>
      <c r="R1966" s="52" t="s">
        <v>1723</v>
      </c>
      <c r="S1966" s="49" t="s">
        <v>21333</v>
      </c>
      <c r="V1966" s="50" t="s">
        <v>14848</v>
      </c>
      <c r="W1966" s="50" t="s">
        <v>1564</v>
      </c>
      <c r="X1966" s="50" t="s">
        <v>14740</v>
      </c>
      <c r="Y1966" s="70" t="s">
        <v>17320</v>
      </c>
      <c r="Z1966" s="53">
        <v>66441</v>
      </c>
    </row>
    <row r="1967" spans="1:26" s="49" customFormat="1" x14ac:dyDescent="0.25">
      <c r="A1967" s="73">
        <v>691010528</v>
      </c>
      <c r="B1967" s="73">
        <f t="shared" si="90"/>
        <v>691010528</v>
      </c>
      <c r="C1967" s="73" t="s">
        <v>10132</v>
      </c>
      <c r="D1967" s="68">
        <v>1</v>
      </c>
      <c r="E1967" s="48">
        <f t="shared" si="91"/>
        <v>6107591</v>
      </c>
      <c r="F1967" s="57" t="s">
        <v>953</v>
      </c>
      <c r="G1967" s="57" t="s">
        <v>1547</v>
      </c>
      <c r="H1967" s="51">
        <v>0</v>
      </c>
      <c r="I1967" s="51" t="s">
        <v>17309</v>
      </c>
      <c r="J1967" s="69">
        <v>27.49</v>
      </c>
      <c r="K1967" s="69">
        <f t="shared" si="92"/>
        <v>0</v>
      </c>
      <c r="L1967" s="90">
        <v>25</v>
      </c>
      <c r="M1967" s="51">
        <v>25</v>
      </c>
      <c r="N1967" s="62" t="s">
        <v>1573</v>
      </c>
      <c r="O1967" s="52"/>
      <c r="P1967" s="52">
        <v>137</v>
      </c>
      <c r="Q1967" s="52"/>
      <c r="R1967" s="52" t="s">
        <v>1574</v>
      </c>
      <c r="S1967" s="49" t="s">
        <v>21334</v>
      </c>
      <c r="V1967" s="50" t="s">
        <v>14788</v>
      </c>
      <c r="W1967" s="50" t="s">
        <v>1564</v>
      </c>
      <c r="X1967" s="50" t="s">
        <v>14742</v>
      </c>
      <c r="Y1967" s="70" t="s">
        <v>17320</v>
      </c>
      <c r="Z1967" s="53">
        <v>66406</v>
      </c>
    </row>
    <row r="1968" spans="1:26" s="49" customFormat="1" x14ac:dyDescent="0.25">
      <c r="A1968" s="73">
        <v>600014011</v>
      </c>
      <c r="B1968" s="73">
        <f t="shared" si="90"/>
        <v>600014011</v>
      </c>
      <c r="C1968" s="73" t="s">
        <v>10133</v>
      </c>
      <c r="D1968" s="68">
        <v>1</v>
      </c>
      <c r="E1968" s="48">
        <f t="shared" si="91"/>
        <v>53198</v>
      </c>
      <c r="F1968" s="57" t="s">
        <v>953</v>
      </c>
      <c r="G1968" s="57" t="s">
        <v>1547</v>
      </c>
      <c r="H1968" s="51">
        <v>300</v>
      </c>
      <c r="I1968" s="51" t="s">
        <v>17309</v>
      </c>
      <c r="J1968" s="69">
        <v>27.49</v>
      </c>
      <c r="K1968" s="69">
        <f t="shared" si="92"/>
        <v>8247</v>
      </c>
      <c r="L1968" s="90">
        <v>300</v>
      </c>
      <c r="M1968" s="51">
        <v>0</v>
      </c>
      <c r="N1968" s="62" t="s">
        <v>1577</v>
      </c>
      <c r="O1968" s="52" t="s">
        <v>549</v>
      </c>
      <c r="P1968" s="52">
        <v>22</v>
      </c>
      <c r="Q1968" s="52"/>
      <c r="R1968" s="52" t="s">
        <v>1576</v>
      </c>
      <c r="S1968" s="49" t="s">
        <v>21333</v>
      </c>
      <c r="V1968" s="50" t="s">
        <v>14788</v>
      </c>
      <c r="W1968" s="50" t="s">
        <v>1576</v>
      </c>
      <c r="X1968" s="50" t="s">
        <v>14738</v>
      </c>
      <c r="Y1968" s="70" t="s">
        <v>17320</v>
      </c>
      <c r="Z1968" s="53">
        <v>66625</v>
      </c>
    </row>
    <row r="1969" spans="1:26" s="49" customFormat="1" x14ac:dyDescent="0.25">
      <c r="A1969" s="73">
        <v>600014070</v>
      </c>
      <c r="B1969" s="73">
        <f t="shared" si="90"/>
        <v>600014070</v>
      </c>
      <c r="C1969" s="73" t="s">
        <v>10134</v>
      </c>
      <c r="D1969" s="68">
        <v>1</v>
      </c>
      <c r="E1969" s="48">
        <f t="shared" si="91"/>
        <v>49459881</v>
      </c>
      <c r="F1969" s="57" t="s">
        <v>953</v>
      </c>
      <c r="G1969" s="57" t="s">
        <v>1547</v>
      </c>
      <c r="H1969" s="51">
        <v>525</v>
      </c>
      <c r="I1969" s="51" t="s">
        <v>17309</v>
      </c>
      <c r="J1969" s="69">
        <v>27.49</v>
      </c>
      <c r="K1969" s="69">
        <f t="shared" si="92"/>
        <v>14432.25</v>
      </c>
      <c r="L1969" s="90">
        <v>525</v>
      </c>
      <c r="M1969" s="51">
        <v>0</v>
      </c>
      <c r="N1969" s="62" t="s">
        <v>1578</v>
      </c>
      <c r="O1969" s="52" t="s">
        <v>1579</v>
      </c>
      <c r="P1969" s="52">
        <v>20</v>
      </c>
      <c r="Q1969" s="52"/>
      <c r="R1969" s="52" t="s">
        <v>1576</v>
      </c>
      <c r="S1969" s="49" t="s">
        <v>21333</v>
      </c>
      <c r="V1969" s="50" t="s">
        <v>14788</v>
      </c>
      <c r="W1969" s="50" t="s">
        <v>1576</v>
      </c>
      <c r="X1969" s="50" t="s">
        <v>14738</v>
      </c>
      <c r="Y1969" s="70" t="s">
        <v>17320</v>
      </c>
      <c r="Z1969" s="53">
        <v>66601</v>
      </c>
    </row>
    <row r="1970" spans="1:26" s="49" customFormat="1" x14ac:dyDescent="0.25">
      <c r="A1970" s="73">
        <v>600013286</v>
      </c>
      <c r="B1970" s="73">
        <f t="shared" si="90"/>
        <v>600013286</v>
      </c>
      <c r="C1970" s="73" t="s">
        <v>10135</v>
      </c>
      <c r="D1970" s="68">
        <v>1</v>
      </c>
      <c r="E1970" s="48">
        <f t="shared" si="91"/>
        <v>62073257</v>
      </c>
      <c r="F1970" s="57" t="s">
        <v>953</v>
      </c>
      <c r="G1970" s="57" t="s">
        <v>1547</v>
      </c>
      <c r="H1970" s="51">
        <v>250</v>
      </c>
      <c r="I1970" s="51" t="s">
        <v>17309</v>
      </c>
      <c r="J1970" s="69">
        <v>27.49</v>
      </c>
      <c r="K1970" s="69">
        <f t="shared" si="92"/>
        <v>6872.5</v>
      </c>
      <c r="L1970" s="90">
        <v>250</v>
      </c>
      <c r="M1970" s="51">
        <v>0</v>
      </c>
      <c r="N1970" s="62" t="s">
        <v>1580</v>
      </c>
      <c r="O1970" s="52" t="s">
        <v>998</v>
      </c>
      <c r="P1970" s="52">
        <v>15</v>
      </c>
      <c r="Q1970" s="52"/>
      <c r="R1970" s="52" t="s">
        <v>1581</v>
      </c>
      <c r="S1970" s="49" t="s">
        <v>21333</v>
      </c>
      <c r="V1970" s="50" t="s">
        <v>14788</v>
      </c>
      <c r="W1970" s="50" t="s">
        <v>1576</v>
      </c>
      <c r="X1970" s="50" t="s">
        <v>14738</v>
      </c>
      <c r="Y1970" s="70" t="s">
        <v>17320</v>
      </c>
      <c r="Z1970" s="53">
        <v>67923</v>
      </c>
    </row>
    <row r="1971" spans="1:26" s="49" customFormat="1" x14ac:dyDescent="0.25">
      <c r="A1971" s="73">
        <v>600105938</v>
      </c>
      <c r="B1971" s="73">
        <f t="shared" si="90"/>
        <v>600105938</v>
      </c>
      <c r="C1971" s="73" t="s">
        <v>10237</v>
      </c>
      <c r="D1971" s="68">
        <v>1</v>
      </c>
      <c r="E1971" s="48">
        <f t="shared" si="91"/>
        <v>62072692</v>
      </c>
      <c r="F1971" s="57" t="s">
        <v>953</v>
      </c>
      <c r="G1971" s="57" t="s">
        <v>1547</v>
      </c>
      <c r="H1971" s="51">
        <v>50</v>
      </c>
      <c r="I1971" s="51" t="s">
        <v>17309</v>
      </c>
      <c r="J1971" s="69">
        <v>27.49</v>
      </c>
      <c r="K1971" s="69">
        <f t="shared" si="92"/>
        <v>1374.5</v>
      </c>
      <c r="L1971" s="90">
        <v>50</v>
      </c>
      <c r="M1971" s="51">
        <v>0</v>
      </c>
      <c r="N1971" s="62" t="s">
        <v>1768</v>
      </c>
      <c r="O1971" s="52"/>
      <c r="P1971" s="52">
        <v>51</v>
      </c>
      <c r="Q1971" s="52"/>
      <c r="R1971" s="52" t="s">
        <v>1769</v>
      </c>
      <c r="S1971" s="49" t="s">
        <v>21333</v>
      </c>
      <c r="V1971" s="50" t="s">
        <v>14849</v>
      </c>
      <c r="W1971" s="50" t="s">
        <v>1576</v>
      </c>
      <c r="X1971" s="50" t="s">
        <v>14740</v>
      </c>
      <c r="Y1971" s="70" t="s">
        <v>17320</v>
      </c>
      <c r="Z1971" s="53">
        <v>67923</v>
      </c>
    </row>
    <row r="1972" spans="1:26" s="49" customFormat="1" ht="30" x14ac:dyDescent="0.25">
      <c r="A1972" s="73">
        <v>600106276</v>
      </c>
      <c r="B1972" s="73">
        <f t="shared" si="90"/>
        <v>600106276</v>
      </c>
      <c r="C1972" s="73" t="s">
        <v>10238</v>
      </c>
      <c r="D1972" s="68">
        <v>1</v>
      </c>
      <c r="E1972" s="48">
        <f t="shared" si="91"/>
        <v>62072951</v>
      </c>
      <c r="F1972" s="57" t="s">
        <v>953</v>
      </c>
      <c r="G1972" s="57" t="s">
        <v>1547</v>
      </c>
      <c r="H1972" s="51">
        <v>475</v>
      </c>
      <c r="I1972" s="51" t="s">
        <v>17309</v>
      </c>
      <c r="J1972" s="69">
        <v>27.49</v>
      </c>
      <c r="K1972" s="69">
        <f t="shared" si="92"/>
        <v>13057.75</v>
      </c>
      <c r="L1972" s="90">
        <v>475</v>
      </c>
      <c r="M1972" s="51">
        <v>0</v>
      </c>
      <c r="N1972" s="62" t="s">
        <v>1770</v>
      </c>
      <c r="O1972" s="52" t="s">
        <v>998</v>
      </c>
      <c r="P1972" s="52">
        <v>362</v>
      </c>
      <c r="Q1972" s="52"/>
      <c r="R1972" s="52" t="s">
        <v>1581</v>
      </c>
      <c r="S1972" s="49" t="s">
        <v>21333</v>
      </c>
      <c r="V1972" s="50" t="s">
        <v>14849</v>
      </c>
      <c r="W1972" s="50" t="s">
        <v>1576</v>
      </c>
      <c r="X1972" s="50" t="s">
        <v>14740</v>
      </c>
      <c r="Y1972" s="70" t="s">
        <v>17320</v>
      </c>
      <c r="Z1972" s="53">
        <v>67923</v>
      </c>
    </row>
    <row r="1973" spans="1:26" s="49" customFormat="1" x14ac:dyDescent="0.25">
      <c r="A1973" s="73">
        <v>600109933</v>
      </c>
      <c r="B1973" s="73">
        <f t="shared" si="90"/>
        <v>600109933</v>
      </c>
      <c r="C1973" s="73" t="s">
        <v>10239</v>
      </c>
      <c r="D1973" s="68">
        <v>1</v>
      </c>
      <c r="E1973" s="48">
        <f t="shared" si="91"/>
        <v>75023971</v>
      </c>
      <c r="F1973" s="57" t="s">
        <v>953</v>
      </c>
      <c r="G1973" s="57" t="s">
        <v>1547</v>
      </c>
      <c r="H1973" s="51">
        <v>0</v>
      </c>
      <c r="I1973" s="51" t="s">
        <v>17309</v>
      </c>
      <c r="J1973" s="69">
        <v>27.49</v>
      </c>
      <c r="K1973" s="69">
        <f t="shared" si="92"/>
        <v>0</v>
      </c>
      <c r="L1973" s="90">
        <v>25</v>
      </c>
      <c r="M1973" s="51">
        <v>25</v>
      </c>
      <c r="N1973" s="62" t="s">
        <v>1771</v>
      </c>
      <c r="O1973" s="52"/>
      <c r="P1973" s="52">
        <v>75</v>
      </c>
      <c r="Q1973" s="52"/>
      <c r="R1973" s="52" t="s">
        <v>1772</v>
      </c>
      <c r="S1973" s="49" t="s">
        <v>21333</v>
      </c>
      <c r="V1973" s="50" t="s">
        <v>14849</v>
      </c>
      <c r="W1973" s="50" t="s">
        <v>1576</v>
      </c>
      <c r="X1973" s="50" t="s">
        <v>14740</v>
      </c>
      <c r="Y1973" s="70" t="s">
        <v>17320</v>
      </c>
      <c r="Z1973" s="53">
        <v>66603</v>
      </c>
    </row>
    <row r="1974" spans="1:26" s="49" customFormat="1" x14ac:dyDescent="0.25">
      <c r="A1974" s="73">
        <v>600109640</v>
      </c>
      <c r="B1974" s="73">
        <f t="shared" si="90"/>
        <v>600109640</v>
      </c>
      <c r="C1974" s="73" t="s">
        <v>10240</v>
      </c>
      <c r="D1974" s="68">
        <v>1</v>
      </c>
      <c r="E1974" s="48">
        <f t="shared" si="91"/>
        <v>49457560</v>
      </c>
      <c r="F1974" s="57" t="s">
        <v>953</v>
      </c>
      <c r="G1974" s="57" t="s">
        <v>1547</v>
      </c>
      <c r="H1974" s="51">
        <v>0</v>
      </c>
      <c r="I1974" s="51" t="s">
        <v>17309</v>
      </c>
      <c r="J1974" s="69">
        <v>27.49</v>
      </c>
      <c r="K1974" s="69">
        <f t="shared" si="92"/>
        <v>0</v>
      </c>
      <c r="L1974" s="90">
        <v>25</v>
      </c>
      <c r="M1974" s="51">
        <v>25</v>
      </c>
      <c r="N1974" s="62" t="s">
        <v>1773</v>
      </c>
      <c r="O1974" s="52" t="s">
        <v>1774</v>
      </c>
      <c r="P1974" s="52">
        <v>1686</v>
      </c>
      <c r="Q1974" s="52"/>
      <c r="R1974" s="52" t="s">
        <v>1576</v>
      </c>
      <c r="S1974" s="49" t="s">
        <v>21333</v>
      </c>
      <c r="V1974" s="50" t="s">
        <v>14849</v>
      </c>
      <c r="W1974" s="50" t="s">
        <v>1576</v>
      </c>
      <c r="X1974" s="50" t="s">
        <v>14740</v>
      </c>
      <c r="Y1974" s="70" t="s">
        <v>17320</v>
      </c>
      <c r="Z1974" s="53">
        <v>66601</v>
      </c>
    </row>
    <row r="1975" spans="1:26" s="49" customFormat="1" x14ac:dyDescent="0.25">
      <c r="A1975" s="73">
        <v>600109666</v>
      </c>
      <c r="B1975" s="73">
        <f t="shared" si="90"/>
        <v>600109666</v>
      </c>
      <c r="C1975" s="73" t="s">
        <v>10241</v>
      </c>
      <c r="D1975" s="68">
        <v>1</v>
      </c>
      <c r="E1975" s="48">
        <f t="shared" si="91"/>
        <v>49458744</v>
      </c>
      <c r="F1975" s="57" t="s">
        <v>953</v>
      </c>
      <c r="G1975" s="57" t="s">
        <v>1547</v>
      </c>
      <c r="H1975" s="51">
        <v>0</v>
      </c>
      <c r="I1975" s="51" t="s">
        <v>17309</v>
      </c>
      <c r="J1975" s="69">
        <v>27.49</v>
      </c>
      <c r="K1975" s="69">
        <f t="shared" si="92"/>
        <v>0</v>
      </c>
      <c r="L1975" s="90">
        <v>25</v>
      </c>
      <c r="M1975" s="51">
        <v>25</v>
      </c>
      <c r="N1975" s="62" t="s">
        <v>1775</v>
      </c>
      <c r="O1975" s="52" t="s">
        <v>1776</v>
      </c>
      <c r="P1975" s="52">
        <v>1700</v>
      </c>
      <c r="Q1975" s="52"/>
      <c r="R1975" s="52" t="s">
        <v>1576</v>
      </c>
      <c r="S1975" s="49" t="s">
        <v>21333</v>
      </c>
      <c r="V1975" s="50" t="s">
        <v>14849</v>
      </c>
      <c r="W1975" s="50" t="s">
        <v>1576</v>
      </c>
      <c r="X1975" s="50" t="s">
        <v>14740</v>
      </c>
      <c r="Y1975" s="70" t="s">
        <v>17320</v>
      </c>
      <c r="Z1975" s="53">
        <v>66601</v>
      </c>
    </row>
    <row r="1976" spans="1:26" s="49" customFormat="1" x14ac:dyDescent="0.25">
      <c r="A1976" s="73">
        <v>600110524</v>
      </c>
      <c r="B1976" s="73">
        <f t="shared" si="90"/>
        <v>600110524</v>
      </c>
      <c r="C1976" s="73" t="s">
        <v>10242</v>
      </c>
      <c r="D1976" s="68">
        <v>1</v>
      </c>
      <c r="E1976" s="48">
        <f t="shared" si="91"/>
        <v>49459708</v>
      </c>
      <c r="F1976" s="57" t="s">
        <v>953</v>
      </c>
      <c r="G1976" s="57" t="s">
        <v>1547</v>
      </c>
      <c r="H1976" s="51">
        <v>1100</v>
      </c>
      <c r="I1976" s="51" t="s">
        <v>17309</v>
      </c>
      <c r="J1976" s="69">
        <v>27.49</v>
      </c>
      <c r="K1976" s="69">
        <f t="shared" si="92"/>
        <v>30239</v>
      </c>
      <c r="L1976" s="90">
        <v>1100</v>
      </c>
      <c r="M1976" s="51">
        <v>0</v>
      </c>
      <c r="N1976" s="62" t="s">
        <v>1777</v>
      </c>
      <c r="O1976" s="52" t="s">
        <v>1778</v>
      </c>
      <c r="P1976" s="52">
        <v>840</v>
      </c>
      <c r="Q1976" s="52"/>
      <c r="R1976" s="52" t="s">
        <v>1576</v>
      </c>
      <c r="S1976" s="49" t="s">
        <v>21333</v>
      </c>
      <c r="V1976" s="50" t="s">
        <v>14849</v>
      </c>
      <c r="W1976" s="50" t="s">
        <v>1576</v>
      </c>
      <c r="X1976" s="50" t="s">
        <v>14740</v>
      </c>
      <c r="Y1976" s="70" t="s">
        <v>17320</v>
      </c>
      <c r="Z1976" s="53">
        <v>66601</v>
      </c>
    </row>
    <row r="1977" spans="1:26" s="49" customFormat="1" x14ac:dyDescent="0.25">
      <c r="A1977" s="73">
        <v>600110532</v>
      </c>
      <c r="B1977" s="73">
        <f t="shared" si="90"/>
        <v>600110532</v>
      </c>
      <c r="C1977" s="73" t="s">
        <v>10243</v>
      </c>
      <c r="D1977" s="68">
        <v>1</v>
      </c>
      <c r="E1977" s="48">
        <f t="shared" si="91"/>
        <v>70283940</v>
      </c>
      <c r="F1977" s="57" t="s">
        <v>953</v>
      </c>
      <c r="G1977" s="57" t="s">
        <v>1547</v>
      </c>
      <c r="H1977" s="51">
        <v>1625</v>
      </c>
      <c r="I1977" s="51" t="s">
        <v>17309</v>
      </c>
      <c r="J1977" s="69">
        <v>27.49</v>
      </c>
      <c r="K1977" s="69">
        <f t="shared" si="92"/>
        <v>44671.25</v>
      </c>
      <c r="L1977" s="90">
        <v>1625</v>
      </c>
      <c r="M1977" s="51">
        <v>0</v>
      </c>
      <c r="N1977" s="62" t="s">
        <v>1779</v>
      </c>
      <c r="O1977" s="52" t="s">
        <v>1780</v>
      </c>
      <c r="P1977" s="52">
        <v>1708</v>
      </c>
      <c r="Q1977" s="52"/>
      <c r="R1977" s="52" t="s">
        <v>1576</v>
      </c>
      <c r="S1977" s="49" t="s">
        <v>21333</v>
      </c>
      <c r="V1977" s="50" t="s">
        <v>14849</v>
      </c>
      <c r="W1977" s="50" t="s">
        <v>1576</v>
      </c>
      <c r="X1977" s="50" t="s">
        <v>14740</v>
      </c>
      <c r="Y1977" s="70" t="s">
        <v>17320</v>
      </c>
      <c r="Z1977" s="53">
        <v>66601</v>
      </c>
    </row>
    <row r="1978" spans="1:26" s="49" customFormat="1" ht="30" x14ac:dyDescent="0.25">
      <c r="A1978" s="73">
        <v>600110753</v>
      </c>
      <c r="B1978" s="73">
        <f t="shared" si="90"/>
        <v>600110753</v>
      </c>
      <c r="C1978" s="73" t="s">
        <v>10244</v>
      </c>
      <c r="D1978" s="68">
        <v>1</v>
      </c>
      <c r="E1978" s="48">
        <f t="shared" si="91"/>
        <v>71003380</v>
      </c>
      <c r="F1978" s="57" t="s">
        <v>953</v>
      </c>
      <c r="G1978" s="57" t="s">
        <v>1547</v>
      </c>
      <c r="H1978" s="51">
        <v>25</v>
      </c>
      <c r="I1978" s="51" t="s">
        <v>17309</v>
      </c>
      <c r="J1978" s="69">
        <v>27.49</v>
      </c>
      <c r="K1978" s="69">
        <f t="shared" si="92"/>
        <v>687.25</v>
      </c>
      <c r="L1978" s="90">
        <v>25</v>
      </c>
      <c r="M1978" s="51">
        <v>0</v>
      </c>
      <c r="N1978" s="62" t="s">
        <v>1781</v>
      </c>
      <c r="O1978" s="52"/>
      <c r="P1978" s="52">
        <v>71</v>
      </c>
      <c r="Q1978" s="52"/>
      <c r="R1978" s="52" t="s">
        <v>1584</v>
      </c>
      <c r="S1978" s="49" t="s">
        <v>21333</v>
      </c>
      <c r="V1978" s="50" t="s">
        <v>14849</v>
      </c>
      <c r="W1978" s="50" t="s">
        <v>1576</v>
      </c>
      <c r="X1978" s="50" t="s">
        <v>14740</v>
      </c>
      <c r="Y1978" s="70" t="s">
        <v>17320</v>
      </c>
      <c r="Z1978" s="53">
        <v>66603</v>
      </c>
    </row>
    <row r="1979" spans="1:26" s="49" customFormat="1" ht="30" x14ac:dyDescent="0.25">
      <c r="A1979" s="73">
        <v>600110761</v>
      </c>
      <c r="B1979" s="73">
        <f t="shared" si="90"/>
        <v>600110761</v>
      </c>
      <c r="C1979" s="73" t="s">
        <v>10245</v>
      </c>
      <c r="D1979" s="68">
        <v>1</v>
      </c>
      <c r="E1979" s="48">
        <f t="shared" si="91"/>
        <v>70996512</v>
      </c>
      <c r="F1979" s="57" t="s">
        <v>953</v>
      </c>
      <c r="G1979" s="57" t="s">
        <v>1547</v>
      </c>
      <c r="H1979" s="51">
        <v>175</v>
      </c>
      <c r="I1979" s="51" t="s">
        <v>17309</v>
      </c>
      <c r="J1979" s="69">
        <v>27.49</v>
      </c>
      <c r="K1979" s="69">
        <f t="shared" si="92"/>
        <v>4810.75</v>
      </c>
      <c r="L1979" s="90">
        <v>175</v>
      </c>
      <c r="M1979" s="51">
        <v>0</v>
      </c>
      <c r="N1979" s="62" t="s">
        <v>1782</v>
      </c>
      <c r="O1979" s="52" t="s">
        <v>340</v>
      </c>
      <c r="P1979" s="52">
        <v>1097</v>
      </c>
      <c r="Q1979" s="52"/>
      <c r="R1979" s="52" t="s">
        <v>1783</v>
      </c>
      <c r="S1979" s="49" t="s">
        <v>21333</v>
      </c>
      <c r="V1979" s="50" t="s">
        <v>14849</v>
      </c>
      <c r="W1979" s="50" t="s">
        <v>1576</v>
      </c>
      <c r="X1979" s="50" t="s">
        <v>14740</v>
      </c>
      <c r="Y1979" s="70" t="s">
        <v>17320</v>
      </c>
      <c r="Z1979" s="53">
        <v>66602</v>
      </c>
    </row>
    <row r="1980" spans="1:26" s="49" customFormat="1" ht="30" x14ac:dyDescent="0.25">
      <c r="A1980" s="73">
        <v>600110826</v>
      </c>
      <c r="B1980" s="73">
        <f t="shared" si="90"/>
        <v>600110826</v>
      </c>
      <c r="C1980" s="73" t="s">
        <v>10246</v>
      </c>
      <c r="D1980" s="68">
        <v>1</v>
      </c>
      <c r="E1980" s="48">
        <f t="shared" si="91"/>
        <v>70991219</v>
      </c>
      <c r="F1980" s="57" t="s">
        <v>953</v>
      </c>
      <c r="G1980" s="57" t="s">
        <v>1547</v>
      </c>
      <c r="H1980" s="51">
        <v>100</v>
      </c>
      <c r="I1980" s="51" t="s">
        <v>17309</v>
      </c>
      <c r="J1980" s="69">
        <v>27.49</v>
      </c>
      <c r="K1980" s="69">
        <f t="shared" si="92"/>
        <v>2749</v>
      </c>
      <c r="L1980" s="90">
        <v>100</v>
      </c>
      <c r="M1980" s="51">
        <v>0</v>
      </c>
      <c r="N1980" s="62" t="s">
        <v>1784</v>
      </c>
      <c r="O1980" s="52"/>
      <c r="P1980" s="52">
        <v>59</v>
      </c>
      <c r="Q1980" s="52"/>
      <c r="R1980" s="52" t="s">
        <v>1785</v>
      </c>
      <c r="S1980" s="49" t="s">
        <v>21333</v>
      </c>
      <c r="V1980" s="50" t="s">
        <v>14849</v>
      </c>
      <c r="W1980" s="50" t="s">
        <v>1576</v>
      </c>
      <c r="X1980" s="50" t="s">
        <v>14740</v>
      </c>
      <c r="Y1980" s="70" t="s">
        <v>17320</v>
      </c>
      <c r="Z1980" s="53">
        <v>66471</v>
      </c>
    </row>
    <row r="1981" spans="1:26" s="49" customFormat="1" ht="30" x14ac:dyDescent="0.25">
      <c r="A1981" s="73">
        <v>600111032</v>
      </c>
      <c r="B1981" s="73">
        <f t="shared" si="90"/>
        <v>600111032</v>
      </c>
      <c r="C1981" s="73" t="s">
        <v>10247</v>
      </c>
      <c r="D1981" s="68">
        <v>1</v>
      </c>
      <c r="E1981" s="48">
        <f t="shared" si="91"/>
        <v>75003082</v>
      </c>
      <c r="F1981" s="57" t="s">
        <v>953</v>
      </c>
      <c r="G1981" s="57" t="s">
        <v>1547</v>
      </c>
      <c r="H1981" s="51">
        <v>500</v>
      </c>
      <c r="I1981" s="51" t="s">
        <v>17309</v>
      </c>
      <c r="J1981" s="69">
        <v>27.49</v>
      </c>
      <c r="K1981" s="69">
        <f t="shared" si="92"/>
        <v>13745</v>
      </c>
      <c r="L1981" s="90">
        <v>500</v>
      </c>
      <c r="M1981" s="51">
        <v>0</v>
      </c>
      <c r="N1981" s="62" t="s">
        <v>1786</v>
      </c>
      <c r="O1981" s="52"/>
      <c r="P1981" s="52">
        <v>277</v>
      </c>
      <c r="Q1981" s="52"/>
      <c r="R1981" s="52" t="s">
        <v>1787</v>
      </c>
      <c r="S1981" s="49" t="s">
        <v>21333</v>
      </c>
      <c r="V1981" s="50" t="s">
        <v>14849</v>
      </c>
      <c r="W1981" s="50" t="s">
        <v>1576</v>
      </c>
      <c r="X1981" s="50" t="s">
        <v>14740</v>
      </c>
      <c r="Y1981" s="70" t="s">
        <v>17320</v>
      </c>
      <c r="Z1981" s="53">
        <v>66475</v>
      </c>
    </row>
    <row r="1982" spans="1:26" s="49" customFormat="1" ht="30" x14ac:dyDescent="0.25">
      <c r="A1982" s="73">
        <v>600111326</v>
      </c>
      <c r="B1982" s="73">
        <f t="shared" si="90"/>
        <v>600111326</v>
      </c>
      <c r="C1982" s="73" t="s">
        <v>10248</v>
      </c>
      <c r="D1982" s="68">
        <v>1</v>
      </c>
      <c r="E1982" s="48">
        <f t="shared" si="91"/>
        <v>70942528</v>
      </c>
      <c r="F1982" s="57" t="s">
        <v>953</v>
      </c>
      <c r="G1982" s="57" t="s">
        <v>1547</v>
      </c>
      <c r="H1982" s="51">
        <v>825</v>
      </c>
      <c r="I1982" s="51" t="s">
        <v>17309</v>
      </c>
      <c r="J1982" s="69">
        <v>27.49</v>
      </c>
      <c r="K1982" s="69">
        <f t="shared" si="92"/>
        <v>22679.25</v>
      </c>
      <c r="L1982" s="90">
        <v>825</v>
      </c>
      <c r="M1982" s="51">
        <v>0</v>
      </c>
      <c r="N1982" s="62" t="s">
        <v>1788</v>
      </c>
      <c r="O1982" s="52"/>
      <c r="P1982" s="52">
        <v>167</v>
      </c>
      <c r="Q1982" s="52"/>
      <c r="R1982" s="52" t="s">
        <v>1789</v>
      </c>
      <c r="S1982" s="49" t="s">
        <v>21333</v>
      </c>
      <c r="V1982" s="50" t="s">
        <v>14849</v>
      </c>
      <c r="W1982" s="50" t="s">
        <v>1576</v>
      </c>
      <c r="X1982" s="50" t="s">
        <v>14740</v>
      </c>
      <c r="Y1982" s="70" t="s">
        <v>17320</v>
      </c>
      <c r="Z1982" s="53">
        <v>66424</v>
      </c>
    </row>
    <row r="1983" spans="1:26" s="49" customFormat="1" ht="30" x14ac:dyDescent="0.25">
      <c r="A1983" s="73">
        <v>600130118</v>
      </c>
      <c r="B1983" s="73">
        <f t="shared" si="90"/>
        <v>600130118</v>
      </c>
      <c r="C1983" s="73" t="s">
        <v>10249</v>
      </c>
      <c r="D1983" s="68">
        <v>1</v>
      </c>
      <c r="E1983" s="48">
        <f t="shared" si="91"/>
        <v>70877165</v>
      </c>
      <c r="F1983" s="57" t="s">
        <v>953</v>
      </c>
      <c r="G1983" s="57" t="s">
        <v>1547</v>
      </c>
      <c r="H1983" s="51">
        <v>0</v>
      </c>
      <c r="I1983" s="51" t="s">
        <v>17320</v>
      </c>
      <c r="J1983" s="69">
        <v>27.49</v>
      </c>
      <c r="K1983" s="69">
        <f t="shared" si="92"/>
        <v>0</v>
      </c>
      <c r="L1983" s="90">
        <v>0</v>
      </c>
      <c r="M1983" s="51"/>
      <c r="N1983" s="62" t="s">
        <v>1790</v>
      </c>
      <c r="O1983" s="52"/>
      <c r="P1983" s="52">
        <v>207</v>
      </c>
      <c r="Q1983" s="52"/>
      <c r="R1983" s="52" t="s">
        <v>1791</v>
      </c>
      <c r="S1983" s="49" t="s">
        <v>21333</v>
      </c>
      <c r="V1983" s="50" t="s">
        <v>14849</v>
      </c>
      <c r="W1983" s="50" t="s">
        <v>1576</v>
      </c>
      <c r="X1983" s="50" t="s">
        <v>14740</v>
      </c>
      <c r="Y1983" s="70">
        <v>44340</v>
      </c>
      <c r="Z1983" s="53">
        <v>59455</v>
      </c>
    </row>
    <row r="1984" spans="1:26" s="49" customFormat="1" ht="30" x14ac:dyDescent="0.25">
      <c r="A1984" s="73">
        <v>600130177</v>
      </c>
      <c r="B1984" s="73">
        <f t="shared" si="90"/>
        <v>600130177</v>
      </c>
      <c r="C1984" s="73" t="s">
        <v>10250</v>
      </c>
      <c r="D1984" s="68">
        <v>1</v>
      </c>
      <c r="E1984" s="48">
        <f t="shared" si="91"/>
        <v>43380107</v>
      </c>
      <c r="F1984" s="57" t="s">
        <v>953</v>
      </c>
      <c r="G1984" s="57" t="s">
        <v>1547</v>
      </c>
      <c r="H1984" s="51">
        <v>400</v>
      </c>
      <c r="I1984" s="51" t="s">
        <v>17309</v>
      </c>
      <c r="J1984" s="69">
        <v>27.49</v>
      </c>
      <c r="K1984" s="69">
        <f t="shared" si="92"/>
        <v>10996</v>
      </c>
      <c r="L1984" s="90">
        <v>400</v>
      </c>
      <c r="M1984" s="51">
        <v>0</v>
      </c>
      <c r="N1984" s="62" t="s">
        <v>1792</v>
      </c>
      <c r="O1984" s="52"/>
      <c r="P1984" s="52">
        <v>80</v>
      </c>
      <c r="Q1984" s="52"/>
      <c r="R1984" s="52" t="s">
        <v>1793</v>
      </c>
      <c r="S1984" s="49" t="s">
        <v>21333</v>
      </c>
      <c r="V1984" s="50" t="s">
        <v>14849</v>
      </c>
      <c r="W1984" s="50" t="s">
        <v>1576</v>
      </c>
      <c r="X1984" s="50" t="s">
        <v>14740</v>
      </c>
      <c r="Y1984" s="70" t="s">
        <v>17320</v>
      </c>
      <c r="Z1984" s="53">
        <v>59262</v>
      </c>
    </row>
    <row r="1985" spans="1:26" s="49" customFormat="1" x14ac:dyDescent="0.25">
      <c r="A1985" s="73">
        <v>600130550</v>
      </c>
      <c r="B1985" s="73">
        <f t="shared" si="90"/>
        <v>600130550</v>
      </c>
      <c r="C1985" s="73" t="s">
        <v>10251</v>
      </c>
      <c r="D1985" s="68">
        <v>1</v>
      </c>
      <c r="E1985" s="48">
        <f t="shared" si="91"/>
        <v>75021544</v>
      </c>
      <c r="F1985" s="57" t="s">
        <v>953</v>
      </c>
      <c r="G1985" s="57" t="s">
        <v>1547</v>
      </c>
      <c r="H1985" s="51">
        <v>75</v>
      </c>
      <c r="I1985" s="51" t="s">
        <v>17309</v>
      </c>
      <c r="J1985" s="69">
        <v>27.49</v>
      </c>
      <c r="K1985" s="69">
        <f t="shared" si="92"/>
        <v>2061.75</v>
      </c>
      <c r="L1985" s="90">
        <v>75</v>
      </c>
      <c r="M1985" s="51">
        <v>0</v>
      </c>
      <c r="N1985" s="62" t="s">
        <v>1794</v>
      </c>
      <c r="O1985" s="52"/>
      <c r="P1985" s="52">
        <v>11</v>
      </c>
      <c r="Q1985" s="52"/>
      <c r="R1985" s="52" t="s">
        <v>1795</v>
      </c>
      <c r="S1985" s="49" t="s">
        <v>21333</v>
      </c>
      <c r="V1985" s="50" t="s">
        <v>14849</v>
      </c>
      <c r="W1985" s="50" t="s">
        <v>1576</v>
      </c>
      <c r="X1985" s="50" t="s">
        <v>14740</v>
      </c>
      <c r="Y1985" s="70" t="s">
        <v>17320</v>
      </c>
      <c r="Z1985" s="53">
        <v>59455</v>
      </c>
    </row>
    <row r="1986" spans="1:26" s="49" customFormat="1" ht="30" x14ac:dyDescent="0.25">
      <c r="A1986" s="73">
        <v>600130401</v>
      </c>
      <c r="B1986" s="73">
        <f t="shared" si="90"/>
        <v>600130401</v>
      </c>
      <c r="C1986" s="73" t="s">
        <v>10252</v>
      </c>
      <c r="D1986" s="68">
        <v>1</v>
      </c>
      <c r="E1986" s="48">
        <f t="shared" si="91"/>
        <v>75022508</v>
      </c>
      <c r="F1986" s="57" t="s">
        <v>953</v>
      </c>
      <c r="G1986" s="57" t="s">
        <v>1547</v>
      </c>
      <c r="H1986" s="51">
        <v>150</v>
      </c>
      <c r="I1986" s="51" t="s">
        <v>17309</v>
      </c>
      <c r="J1986" s="69">
        <v>27.49</v>
      </c>
      <c r="K1986" s="69">
        <f t="shared" si="92"/>
        <v>4123.5</v>
      </c>
      <c r="L1986" s="90">
        <v>150</v>
      </c>
      <c r="M1986" s="51">
        <v>0</v>
      </c>
      <c r="N1986" s="62" t="s">
        <v>1796</v>
      </c>
      <c r="O1986" s="52"/>
      <c r="P1986" s="52">
        <v>107</v>
      </c>
      <c r="Q1986" s="52"/>
      <c r="R1986" s="52" t="s">
        <v>1797</v>
      </c>
      <c r="S1986" s="49" t="s">
        <v>21333</v>
      </c>
      <c r="V1986" s="50" t="s">
        <v>14849</v>
      </c>
      <c r="W1986" s="50" t="s">
        <v>1576</v>
      </c>
      <c r="X1986" s="50" t="s">
        <v>14740</v>
      </c>
      <c r="Y1986" s="70" t="s">
        <v>17320</v>
      </c>
      <c r="Z1986" s="53">
        <v>59261</v>
      </c>
    </row>
    <row r="1987" spans="1:26" s="49" customFormat="1" x14ac:dyDescent="0.25">
      <c r="A1987" s="73">
        <v>600130509</v>
      </c>
      <c r="B1987" s="73">
        <f t="shared" si="90"/>
        <v>600130509</v>
      </c>
      <c r="C1987" s="73" t="s">
        <v>10253</v>
      </c>
      <c r="D1987" s="68">
        <v>1</v>
      </c>
      <c r="E1987" s="48">
        <f t="shared" si="91"/>
        <v>70983879</v>
      </c>
      <c r="F1987" s="57" t="s">
        <v>953</v>
      </c>
      <c r="G1987" s="57" t="s">
        <v>1547</v>
      </c>
      <c r="H1987" s="51">
        <v>50</v>
      </c>
      <c r="I1987" s="51" t="s">
        <v>17309</v>
      </c>
      <c r="J1987" s="69">
        <v>27.49</v>
      </c>
      <c r="K1987" s="69">
        <f t="shared" si="92"/>
        <v>1374.5</v>
      </c>
      <c r="L1987" s="90">
        <v>50</v>
      </c>
      <c r="M1987" s="51">
        <v>0</v>
      </c>
      <c r="N1987" s="62" t="s">
        <v>1798</v>
      </c>
      <c r="O1987" s="52"/>
      <c r="P1987" s="52">
        <v>14</v>
      </c>
      <c r="Q1987" s="52"/>
      <c r="R1987" s="52" t="s">
        <v>1799</v>
      </c>
      <c r="S1987" s="49" t="s">
        <v>21333</v>
      </c>
      <c r="V1987" s="50" t="s">
        <v>14849</v>
      </c>
      <c r="W1987" s="50" t="s">
        <v>1576</v>
      </c>
      <c r="X1987" s="50" t="s">
        <v>14740</v>
      </c>
      <c r="Y1987" s="70" t="s">
        <v>17320</v>
      </c>
      <c r="Z1987" s="53">
        <v>59261</v>
      </c>
    </row>
    <row r="1988" spans="1:26" s="49" customFormat="1" x14ac:dyDescent="0.25">
      <c r="A1988" s="73">
        <v>610250981</v>
      </c>
      <c r="B1988" s="73">
        <f t="shared" ref="B1988:B2051" si="93">A1988/1</f>
        <v>610250981</v>
      </c>
      <c r="C1988" s="73" t="s">
        <v>10136</v>
      </c>
      <c r="D1988" s="68">
        <v>1</v>
      </c>
      <c r="E1988" s="48">
        <f t="shared" ref="E1988:E2051" si="94">C1988/1</f>
        <v>70285772</v>
      </c>
      <c r="F1988" s="57" t="s">
        <v>953</v>
      </c>
      <c r="G1988" s="57" t="s">
        <v>1547</v>
      </c>
      <c r="H1988" s="51">
        <v>25</v>
      </c>
      <c r="I1988" s="51" t="s">
        <v>17309</v>
      </c>
      <c r="J1988" s="69">
        <v>27.49</v>
      </c>
      <c r="K1988" s="69">
        <f t="shared" ref="K1988:K2051" si="95">H1988*J1988</f>
        <v>687.25</v>
      </c>
      <c r="L1988" s="90">
        <v>25</v>
      </c>
      <c r="M1988" s="51">
        <v>0</v>
      </c>
      <c r="N1988" s="62" t="s">
        <v>1582</v>
      </c>
      <c r="O1988" s="52" t="s">
        <v>1214</v>
      </c>
      <c r="P1988" s="52">
        <v>1685</v>
      </c>
      <c r="Q1988" s="52"/>
      <c r="R1988" s="52" t="s">
        <v>1576</v>
      </c>
      <c r="S1988" s="49" t="s">
        <v>21333</v>
      </c>
      <c r="V1988" s="50" t="s">
        <v>14788</v>
      </c>
      <c r="W1988" s="50" t="s">
        <v>1576</v>
      </c>
      <c r="X1988" s="50" t="s">
        <v>14738</v>
      </c>
      <c r="Y1988" s="70" t="s">
        <v>17320</v>
      </c>
      <c r="Z1988" s="53">
        <v>66601</v>
      </c>
    </row>
    <row r="1989" spans="1:26" s="49" customFormat="1" ht="30" x14ac:dyDescent="0.25">
      <c r="A1989" s="73">
        <v>650012771</v>
      </c>
      <c r="B1989" s="73">
        <f t="shared" si="93"/>
        <v>650012771</v>
      </c>
      <c r="C1989" s="73" t="s">
        <v>10254</v>
      </c>
      <c r="D1989" s="68">
        <v>1</v>
      </c>
      <c r="E1989" s="48">
        <f t="shared" si="94"/>
        <v>70940584</v>
      </c>
      <c r="F1989" s="57" t="s">
        <v>953</v>
      </c>
      <c r="G1989" s="57" t="s">
        <v>1547</v>
      </c>
      <c r="H1989" s="51">
        <v>200</v>
      </c>
      <c r="I1989" s="51" t="s">
        <v>17309</v>
      </c>
      <c r="J1989" s="69">
        <v>27.49</v>
      </c>
      <c r="K1989" s="69">
        <f t="shared" si="95"/>
        <v>5498</v>
      </c>
      <c r="L1989" s="90">
        <v>200</v>
      </c>
      <c r="M1989" s="51">
        <v>0</v>
      </c>
      <c r="N1989" s="62" t="s">
        <v>1800</v>
      </c>
      <c r="O1989" s="52"/>
      <c r="P1989" s="52">
        <v>28</v>
      </c>
      <c r="Q1989" s="52"/>
      <c r="R1989" s="52" t="s">
        <v>1801</v>
      </c>
      <c r="S1989" s="49" t="s">
        <v>21333</v>
      </c>
      <c r="V1989" s="50" t="s">
        <v>14849</v>
      </c>
      <c r="W1989" s="50" t="s">
        <v>1576</v>
      </c>
      <c r="X1989" s="50" t="s">
        <v>14740</v>
      </c>
      <c r="Y1989" s="70" t="s">
        <v>17320</v>
      </c>
      <c r="Z1989" s="53">
        <v>59456</v>
      </c>
    </row>
    <row r="1990" spans="1:26" s="49" customFormat="1" x14ac:dyDescent="0.25">
      <c r="A1990" s="73">
        <v>691013128</v>
      </c>
      <c r="B1990" s="73">
        <f t="shared" si="93"/>
        <v>691013128</v>
      </c>
      <c r="C1990" s="73" t="s">
        <v>17711</v>
      </c>
      <c r="D1990" s="68">
        <v>1</v>
      </c>
      <c r="E1990" s="48">
        <f t="shared" si="94"/>
        <v>7990235</v>
      </c>
      <c r="F1990" s="57" t="s">
        <v>953</v>
      </c>
      <c r="G1990" s="57" t="s">
        <v>1547</v>
      </c>
      <c r="H1990" s="51">
        <v>0</v>
      </c>
      <c r="I1990" s="51" t="s">
        <v>17309</v>
      </c>
      <c r="J1990" s="69">
        <v>27.49</v>
      </c>
      <c r="K1990" s="69">
        <f t="shared" si="95"/>
        <v>0</v>
      </c>
      <c r="L1990" s="90">
        <v>25</v>
      </c>
      <c r="M1990" s="51">
        <v>25</v>
      </c>
      <c r="N1990" s="62" t="s">
        <v>17712</v>
      </c>
      <c r="O1990" s="52"/>
      <c r="P1990" s="52">
        <v>200</v>
      </c>
      <c r="Q1990" s="52"/>
      <c r="R1990" s="52" t="s">
        <v>17713</v>
      </c>
      <c r="S1990" s="49" t="s">
        <v>21334</v>
      </c>
      <c r="V1990" s="50" t="s">
        <v>14849</v>
      </c>
      <c r="W1990" s="50" t="s">
        <v>1576</v>
      </c>
      <c r="X1990" s="50" t="s">
        <v>14740</v>
      </c>
      <c r="Y1990" s="70" t="s">
        <v>17320</v>
      </c>
      <c r="Z1990" s="53">
        <v>66601</v>
      </c>
    </row>
    <row r="1991" spans="1:26" s="49" customFormat="1" x14ac:dyDescent="0.25">
      <c r="A1991" s="73">
        <v>691013802</v>
      </c>
      <c r="B1991" s="73">
        <f t="shared" si="93"/>
        <v>691013802</v>
      </c>
      <c r="C1991" s="73" t="s">
        <v>10137</v>
      </c>
      <c r="D1991" s="68">
        <v>1</v>
      </c>
      <c r="E1991" s="48">
        <f t="shared" si="94"/>
        <v>8839026</v>
      </c>
      <c r="F1991" s="57" t="s">
        <v>953</v>
      </c>
      <c r="G1991" s="57" t="s">
        <v>1547</v>
      </c>
      <c r="H1991" s="51">
        <v>25</v>
      </c>
      <c r="I1991" s="51" t="s">
        <v>17309</v>
      </c>
      <c r="J1991" s="69">
        <v>27.49</v>
      </c>
      <c r="K1991" s="69">
        <f t="shared" si="95"/>
        <v>687.25</v>
      </c>
      <c r="L1991" s="90">
        <v>25</v>
      </c>
      <c r="M1991" s="51">
        <v>0</v>
      </c>
      <c r="N1991" s="62" t="s">
        <v>1583</v>
      </c>
      <c r="O1991" s="52"/>
      <c r="P1991" s="52">
        <v>215</v>
      </c>
      <c r="Q1991" s="52"/>
      <c r="R1991" s="52" t="s">
        <v>1584</v>
      </c>
      <c r="S1991" s="49" t="s">
        <v>21334</v>
      </c>
      <c r="V1991" s="50" t="s">
        <v>14788</v>
      </c>
      <c r="W1991" s="50" t="s">
        <v>1576</v>
      </c>
      <c r="X1991" s="50" t="s">
        <v>14742</v>
      </c>
      <c r="Y1991" s="70" t="s">
        <v>17320</v>
      </c>
      <c r="Z1991" s="53">
        <v>66603</v>
      </c>
    </row>
    <row r="1992" spans="1:26" s="49" customFormat="1" x14ac:dyDescent="0.25">
      <c r="A1992" s="73">
        <v>691007586</v>
      </c>
      <c r="B1992" s="73">
        <f t="shared" si="93"/>
        <v>691007586</v>
      </c>
      <c r="C1992" s="73" t="s">
        <v>10138</v>
      </c>
      <c r="D1992" s="68">
        <v>1</v>
      </c>
      <c r="E1992" s="48">
        <f t="shared" si="94"/>
        <v>3798798</v>
      </c>
      <c r="F1992" s="57" t="s">
        <v>953</v>
      </c>
      <c r="G1992" s="57" t="s">
        <v>1547</v>
      </c>
      <c r="H1992" s="51">
        <v>125</v>
      </c>
      <c r="I1992" s="51" t="s">
        <v>17309</v>
      </c>
      <c r="J1992" s="69">
        <v>27.49</v>
      </c>
      <c r="K1992" s="69">
        <f t="shared" si="95"/>
        <v>3436.25</v>
      </c>
      <c r="L1992" s="90">
        <v>125</v>
      </c>
      <c r="M1992" s="51">
        <v>0</v>
      </c>
      <c r="N1992" s="62" t="s">
        <v>1585</v>
      </c>
      <c r="O1992" s="52" t="s">
        <v>1586</v>
      </c>
      <c r="P1992" s="52">
        <v>312</v>
      </c>
      <c r="Q1992" s="52"/>
      <c r="R1992" s="52" t="s">
        <v>1576</v>
      </c>
      <c r="S1992" s="49" t="s">
        <v>21334</v>
      </c>
      <c r="V1992" s="50" t="s">
        <v>14788</v>
      </c>
      <c r="W1992" s="50" t="s">
        <v>1576</v>
      </c>
      <c r="X1992" s="50" t="s">
        <v>14742</v>
      </c>
      <c r="Y1992" s="70" t="s">
        <v>17320</v>
      </c>
      <c r="Z1992" s="53">
        <v>66601</v>
      </c>
    </row>
    <row r="1993" spans="1:26" s="49" customFormat="1" x14ac:dyDescent="0.25">
      <c r="A1993" s="73">
        <v>691001383</v>
      </c>
      <c r="B1993" s="73">
        <f t="shared" si="93"/>
        <v>691001383</v>
      </c>
      <c r="C1993" s="73" t="s">
        <v>10255</v>
      </c>
      <c r="D1993" s="68">
        <v>1</v>
      </c>
      <c r="E1993" s="48">
        <f t="shared" si="94"/>
        <v>72049634</v>
      </c>
      <c r="F1993" s="57" t="s">
        <v>953</v>
      </c>
      <c r="G1993" s="57" t="s">
        <v>1547</v>
      </c>
      <c r="H1993" s="51">
        <v>25</v>
      </c>
      <c r="I1993" s="51" t="s">
        <v>17309</v>
      </c>
      <c r="J1993" s="69">
        <v>27.49</v>
      </c>
      <c r="K1993" s="69">
        <f t="shared" si="95"/>
        <v>687.25</v>
      </c>
      <c r="L1993" s="90">
        <v>25</v>
      </c>
      <c r="M1993" s="51">
        <v>0</v>
      </c>
      <c r="N1993" s="62" t="s">
        <v>1802</v>
      </c>
      <c r="O1993" s="52" t="s">
        <v>1803</v>
      </c>
      <c r="P1993" s="52">
        <v>960</v>
      </c>
      <c r="Q1993" s="52"/>
      <c r="R1993" s="52" t="s">
        <v>1576</v>
      </c>
      <c r="S1993" s="49" t="s">
        <v>21333</v>
      </c>
      <c r="V1993" s="50" t="s">
        <v>14849</v>
      </c>
      <c r="W1993" s="50" t="s">
        <v>1576</v>
      </c>
      <c r="X1993" s="50" t="s">
        <v>14740</v>
      </c>
      <c r="Y1993" s="70" t="s">
        <v>17320</v>
      </c>
      <c r="Z1993" s="53">
        <v>66603</v>
      </c>
    </row>
    <row r="1994" spans="1:26" s="49" customFormat="1" ht="30" x14ac:dyDescent="0.25">
      <c r="A1994" s="73">
        <v>600014541</v>
      </c>
      <c r="B1994" s="73">
        <f t="shared" si="93"/>
        <v>600014541</v>
      </c>
      <c r="C1994" s="73" t="s">
        <v>14850</v>
      </c>
      <c r="D1994" s="68">
        <v>1</v>
      </c>
      <c r="E1994" s="48">
        <f t="shared" si="94"/>
        <v>61742902</v>
      </c>
      <c r="F1994" s="57" t="s">
        <v>953</v>
      </c>
      <c r="G1994" s="57" t="s">
        <v>2018</v>
      </c>
      <c r="H1994" s="51">
        <v>400</v>
      </c>
      <c r="I1994" s="51" t="s">
        <v>17309</v>
      </c>
      <c r="J1994" s="69">
        <v>27.49</v>
      </c>
      <c r="K1994" s="69">
        <f t="shared" si="95"/>
        <v>10996</v>
      </c>
      <c r="L1994" s="90">
        <v>400</v>
      </c>
      <c r="M1994" s="51">
        <v>0</v>
      </c>
      <c r="N1994" s="62" t="s">
        <v>14851</v>
      </c>
      <c r="O1994" s="52" t="s">
        <v>593</v>
      </c>
      <c r="P1994" s="52">
        <v>379</v>
      </c>
      <c r="Q1994" s="52"/>
      <c r="R1994" s="52" t="s">
        <v>2021</v>
      </c>
      <c r="S1994" s="49" t="s">
        <v>21333</v>
      </c>
      <c r="V1994" s="50" t="s">
        <v>14788</v>
      </c>
      <c r="W1994" s="50" t="s">
        <v>2044</v>
      </c>
      <c r="X1994" s="50" t="s">
        <v>14738</v>
      </c>
      <c r="Y1994" s="70" t="s">
        <v>17320</v>
      </c>
      <c r="Z1994" s="53">
        <v>69662</v>
      </c>
    </row>
    <row r="1995" spans="1:26" s="49" customFormat="1" x14ac:dyDescent="0.25">
      <c r="A1995" s="73">
        <v>600115453</v>
      </c>
      <c r="B1995" s="73">
        <f t="shared" si="93"/>
        <v>600115453</v>
      </c>
      <c r="C1995" s="73" t="s">
        <v>10450</v>
      </c>
      <c r="D1995" s="68">
        <v>1</v>
      </c>
      <c r="E1995" s="48">
        <f t="shared" si="94"/>
        <v>70947147</v>
      </c>
      <c r="F1995" s="57" t="s">
        <v>953</v>
      </c>
      <c r="G1995" s="57" t="s">
        <v>2018</v>
      </c>
      <c r="H1995" s="51">
        <v>0</v>
      </c>
      <c r="I1995" s="51" t="s">
        <v>17309</v>
      </c>
      <c r="J1995" s="69">
        <v>27.49</v>
      </c>
      <c r="K1995" s="69">
        <f t="shared" si="95"/>
        <v>0</v>
      </c>
      <c r="L1995" s="90">
        <v>25</v>
      </c>
      <c r="M1995" s="51">
        <v>25</v>
      </c>
      <c r="N1995" s="62" t="s">
        <v>2163</v>
      </c>
      <c r="O1995" s="52"/>
      <c r="P1995" s="52">
        <v>596</v>
      </c>
      <c r="Q1995" s="52"/>
      <c r="R1995" s="52" t="s">
        <v>2164</v>
      </c>
      <c r="S1995" s="49" t="s">
        <v>21333</v>
      </c>
      <c r="V1995" s="50" t="s">
        <v>14852</v>
      </c>
      <c r="W1995" s="50" t="s">
        <v>2044</v>
      </c>
      <c r="X1995" s="50" t="s">
        <v>14740</v>
      </c>
      <c r="Y1995" s="70" t="s">
        <v>17320</v>
      </c>
      <c r="Z1995" s="53">
        <v>69674</v>
      </c>
    </row>
    <row r="1996" spans="1:26" s="49" customFormat="1" ht="30" x14ac:dyDescent="0.25">
      <c r="A1996" s="73">
        <v>600014622</v>
      </c>
      <c r="B1996" s="73">
        <f t="shared" si="93"/>
        <v>600014622</v>
      </c>
      <c r="C1996" s="73" t="s">
        <v>10386</v>
      </c>
      <c r="D1996" s="68">
        <v>1</v>
      </c>
      <c r="E1996" s="48">
        <f t="shared" si="94"/>
        <v>566438</v>
      </c>
      <c r="F1996" s="57" t="s">
        <v>953</v>
      </c>
      <c r="G1996" s="57" t="s">
        <v>2018</v>
      </c>
      <c r="H1996" s="51">
        <v>650</v>
      </c>
      <c r="I1996" s="51" t="s">
        <v>17309</v>
      </c>
      <c r="J1996" s="69">
        <v>27.49</v>
      </c>
      <c r="K1996" s="69">
        <f t="shared" si="95"/>
        <v>17868.5</v>
      </c>
      <c r="L1996" s="90">
        <v>650</v>
      </c>
      <c r="M1996" s="51">
        <v>0</v>
      </c>
      <c r="N1996" s="62" t="s">
        <v>2045</v>
      </c>
      <c r="O1996" s="52" t="s">
        <v>102</v>
      </c>
      <c r="P1996" s="52">
        <v>1669</v>
      </c>
      <c r="Q1996" s="52"/>
      <c r="R1996" s="52" t="s">
        <v>2044</v>
      </c>
      <c r="S1996" s="49" t="s">
        <v>21333</v>
      </c>
      <c r="V1996" s="50" t="s">
        <v>14788</v>
      </c>
      <c r="W1996" s="50" t="s">
        <v>2044</v>
      </c>
      <c r="X1996" s="50" t="s">
        <v>14738</v>
      </c>
      <c r="Y1996" s="70" t="s">
        <v>17320</v>
      </c>
      <c r="Z1996" s="53">
        <v>69801</v>
      </c>
    </row>
    <row r="1997" spans="1:26" s="49" customFormat="1" x14ac:dyDescent="0.25">
      <c r="A1997" s="73">
        <v>600014665</v>
      </c>
      <c r="B1997" s="73">
        <f t="shared" si="93"/>
        <v>600014665</v>
      </c>
      <c r="C1997" s="73" t="s">
        <v>10387</v>
      </c>
      <c r="D1997" s="68">
        <v>1</v>
      </c>
      <c r="E1997" s="48">
        <f t="shared" si="94"/>
        <v>25342193</v>
      </c>
      <c r="F1997" s="57" t="s">
        <v>953</v>
      </c>
      <c r="G1997" s="57" t="s">
        <v>2018</v>
      </c>
      <c r="H1997" s="51">
        <v>175</v>
      </c>
      <c r="I1997" s="51" t="s">
        <v>17309</v>
      </c>
      <c r="J1997" s="69">
        <v>27.49</v>
      </c>
      <c r="K1997" s="69">
        <f t="shared" si="95"/>
        <v>4810.75</v>
      </c>
      <c r="L1997" s="90">
        <v>175</v>
      </c>
      <c r="M1997" s="51">
        <v>0</v>
      </c>
      <c r="N1997" s="62" t="s">
        <v>2046</v>
      </c>
      <c r="O1997" s="52" t="s">
        <v>93</v>
      </c>
      <c r="P1997" s="52">
        <v>494</v>
      </c>
      <c r="Q1997" s="52"/>
      <c r="R1997" s="52" t="s">
        <v>2021</v>
      </c>
      <c r="S1997" s="49" t="s">
        <v>21334</v>
      </c>
      <c r="V1997" s="50" t="s">
        <v>14788</v>
      </c>
      <c r="W1997" s="50" t="s">
        <v>2044</v>
      </c>
      <c r="X1997" s="50" t="s">
        <v>14742</v>
      </c>
      <c r="Y1997" s="70" t="s">
        <v>17320</v>
      </c>
      <c r="Z1997" s="53">
        <v>69662</v>
      </c>
    </row>
    <row r="1998" spans="1:26" s="49" customFormat="1" ht="30" x14ac:dyDescent="0.25">
      <c r="A1998" s="73">
        <v>600025471</v>
      </c>
      <c r="B1998" s="73">
        <f t="shared" si="93"/>
        <v>600025471</v>
      </c>
      <c r="C1998" s="73" t="s">
        <v>10388</v>
      </c>
      <c r="D1998" s="68">
        <v>1</v>
      </c>
      <c r="E1998" s="48">
        <f t="shared" si="94"/>
        <v>70840385</v>
      </c>
      <c r="F1998" s="57" t="s">
        <v>953</v>
      </c>
      <c r="G1998" s="57" t="s">
        <v>2018</v>
      </c>
      <c r="H1998" s="51">
        <v>150</v>
      </c>
      <c r="I1998" s="51" t="s">
        <v>17309</v>
      </c>
      <c r="J1998" s="69">
        <v>27.49</v>
      </c>
      <c r="K1998" s="69">
        <f t="shared" si="95"/>
        <v>4123.5</v>
      </c>
      <c r="L1998" s="90">
        <v>150</v>
      </c>
      <c r="M1998" s="51">
        <v>0</v>
      </c>
      <c r="N1998" s="62" t="s">
        <v>2047</v>
      </c>
      <c r="O1998" s="52" t="s">
        <v>102</v>
      </c>
      <c r="P1998" s="52">
        <v>1045</v>
      </c>
      <c r="Q1998" s="52"/>
      <c r="R1998" s="52" t="s">
        <v>2044</v>
      </c>
      <c r="S1998" s="49" t="s">
        <v>21333</v>
      </c>
      <c r="V1998" s="50" t="s">
        <v>14788</v>
      </c>
      <c r="W1998" s="50" t="s">
        <v>2044</v>
      </c>
      <c r="X1998" s="50" t="s">
        <v>14738</v>
      </c>
      <c r="Y1998" s="70" t="s">
        <v>17320</v>
      </c>
      <c r="Z1998" s="53">
        <v>69801</v>
      </c>
    </row>
    <row r="1999" spans="1:26" s="49" customFormat="1" x14ac:dyDescent="0.25">
      <c r="A1999" s="73">
        <v>600030580</v>
      </c>
      <c r="B1999" s="73">
        <f t="shared" si="93"/>
        <v>600030580</v>
      </c>
      <c r="C1999" s="73" t="s">
        <v>17714</v>
      </c>
      <c r="D1999" s="68">
        <v>1</v>
      </c>
      <c r="E1999" s="48">
        <f t="shared" si="94"/>
        <v>64480046</v>
      </c>
      <c r="F1999" s="57" t="s">
        <v>953</v>
      </c>
      <c r="G1999" s="57" t="s">
        <v>2018</v>
      </c>
      <c r="H1999" s="51">
        <v>25</v>
      </c>
      <c r="I1999" s="51" t="s">
        <v>17309</v>
      </c>
      <c r="J1999" s="69">
        <v>27.49</v>
      </c>
      <c r="K1999" s="69">
        <f t="shared" si="95"/>
        <v>687.25</v>
      </c>
      <c r="L1999" s="90">
        <v>25</v>
      </c>
      <c r="M1999" s="51">
        <v>0</v>
      </c>
      <c r="N1999" s="62" t="s">
        <v>17715</v>
      </c>
      <c r="O1999" s="52" t="s">
        <v>17716</v>
      </c>
      <c r="P1999" s="52">
        <v>1255</v>
      </c>
      <c r="Q1999" s="52"/>
      <c r="R1999" s="52" t="s">
        <v>2021</v>
      </c>
      <c r="S1999" s="49" t="s">
        <v>21333</v>
      </c>
      <c r="V1999" s="50" t="s">
        <v>14788</v>
      </c>
      <c r="W1999" s="50" t="s">
        <v>2044</v>
      </c>
      <c r="X1999" s="50" t="s">
        <v>14738</v>
      </c>
      <c r="Y1999" s="70" t="s">
        <v>17320</v>
      </c>
      <c r="Z1999" s="53">
        <v>69662</v>
      </c>
    </row>
    <row r="2000" spans="1:26" s="49" customFormat="1" ht="30" x14ac:dyDescent="0.25">
      <c r="A2000" s="73">
        <v>600114619</v>
      </c>
      <c r="B2000" s="73">
        <f t="shared" si="93"/>
        <v>600114619</v>
      </c>
      <c r="C2000" s="73" t="s">
        <v>17717</v>
      </c>
      <c r="D2000" s="68">
        <v>1</v>
      </c>
      <c r="E2000" s="48">
        <f t="shared" si="94"/>
        <v>70991693</v>
      </c>
      <c r="F2000" s="57" t="s">
        <v>953</v>
      </c>
      <c r="G2000" s="57" t="s">
        <v>2018</v>
      </c>
      <c r="H2000" s="51">
        <v>0</v>
      </c>
      <c r="I2000" s="51" t="s">
        <v>17309</v>
      </c>
      <c r="J2000" s="69">
        <v>27.49</v>
      </c>
      <c r="K2000" s="69">
        <f t="shared" si="95"/>
        <v>0</v>
      </c>
      <c r="L2000" s="90">
        <v>25</v>
      </c>
      <c r="M2000" s="51">
        <v>25</v>
      </c>
      <c r="N2000" s="62" t="s">
        <v>17718</v>
      </c>
      <c r="O2000" s="52"/>
      <c r="P2000" s="52">
        <v>125</v>
      </c>
      <c r="Q2000" s="52"/>
      <c r="R2000" s="52" t="s">
        <v>2165</v>
      </c>
      <c r="S2000" s="49" t="s">
        <v>21333</v>
      </c>
      <c r="V2000" s="50" t="s">
        <v>14852</v>
      </c>
      <c r="W2000" s="50" t="s">
        <v>2044</v>
      </c>
      <c r="X2000" s="50" t="s">
        <v>14740</v>
      </c>
      <c r="Y2000" s="70" t="s">
        <v>17320</v>
      </c>
      <c r="Z2000" s="53">
        <v>69663</v>
      </c>
    </row>
    <row r="2001" spans="1:26" s="49" customFormat="1" ht="30" x14ac:dyDescent="0.25">
      <c r="A2001" s="73">
        <v>600114988</v>
      </c>
      <c r="B2001" s="73">
        <f t="shared" si="93"/>
        <v>600114988</v>
      </c>
      <c r="C2001" s="73" t="s">
        <v>17719</v>
      </c>
      <c r="D2001" s="68">
        <v>1</v>
      </c>
      <c r="E2001" s="48">
        <f t="shared" si="94"/>
        <v>70945446</v>
      </c>
      <c r="F2001" s="57" t="s">
        <v>953</v>
      </c>
      <c r="G2001" s="57" t="s">
        <v>2018</v>
      </c>
      <c r="H2001" s="51">
        <v>0</v>
      </c>
      <c r="I2001" s="51" t="s">
        <v>17309</v>
      </c>
      <c r="J2001" s="69">
        <v>27.49</v>
      </c>
      <c r="K2001" s="69">
        <f t="shared" si="95"/>
        <v>0</v>
      </c>
      <c r="L2001" s="90">
        <v>50</v>
      </c>
      <c r="M2001" s="51">
        <v>50</v>
      </c>
      <c r="N2001" s="62" t="s">
        <v>17720</v>
      </c>
      <c r="O2001" s="52" t="s">
        <v>725</v>
      </c>
      <c r="P2001" s="52">
        <v>1539</v>
      </c>
      <c r="Q2001" s="52"/>
      <c r="R2001" s="52" t="s">
        <v>2021</v>
      </c>
      <c r="S2001" s="49" t="s">
        <v>21333</v>
      </c>
      <c r="V2001" s="50" t="s">
        <v>14852</v>
      </c>
      <c r="W2001" s="50" t="s">
        <v>2044</v>
      </c>
      <c r="X2001" s="50" t="s">
        <v>14740</v>
      </c>
      <c r="Y2001" s="70" t="s">
        <v>17320</v>
      </c>
      <c r="Z2001" s="53">
        <v>69662</v>
      </c>
    </row>
    <row r="2002" spans="1:26" s="49" customFormat="1" ht="30" x14ac:dyDescent="0.25">
      <c r="A2002" s="73">
        <v>600115208</v>
      </c>
      <c r="B2002" s="73">
        <f t="shared" si="93"/>
        <v>600115208</v>
      </c>
      <c r="C2002" s="73" t="s">
        <v>10451</v>
      </c>
      <c r="D2002" s="68">
        <v>1</v>
      </c>
      <c r="E2002" s="48">
        <f t="shared" si="94"/>
        <v>70991669</v>
      </c>
      <c r="F2002" s="57" t="s">
        <v>953</v>
      </c>
      <c r="G2002" s="57" t="s">
        <v>2018</v>
      </c>
      <c r="H2002" s="51">
        <v>0</v>
      </c>
      <c r="I2002" s="51" t="s">
        <v>17309</v>
      </c>
      <c r="J2002" s="69">
        <v>27.49</v>
      </c>
      <c r="K2002" s="69">
        <f t="shared" si="95"/>
        <v>0</v>
      </c>
      <c r="L2002" s="90">
        <v>25</v>
      </c>
      <c r="M2002" s="51">
        <v>25</v>
      </c>
      <c r="N2002" s="62" t="s">
        <v>2166</v>
      </c>
      <c r="O2002" s="52"/>
      <c r="P2002" s="52">
        <v>254</v>
      </c>
      <c r="Q2002" s="52"/>
      <c r="R2002" s="52" t="s">
        <v>2167</v>
      </c>
      <c r="S2002" s="49" t="s">
        <v>21333</v>
      </c>
      <c r="V2002" s="50" t="s">
        <v>14852</v>
      </c>
      <c r="W2002" s="50" t="s">
        <v>2044</v>
      </c>
      <c r="X2002" s="50" t="s">
        <v>14740</v>
      </c>
      <c r="Y2002" s="70" t="s">
        <v>17320</v>
      </c>
      <c r="Z2002" s="53">
        <v>69673</v>
      </c>
    </row>
    <row r="2003" spans="1:26" s="49" customFormat="1" ht="30" x14ac:dyDescent="0.25">
      <c r="A2003" s="73">
        <v>600115267</v>
      </c>
      <c r="B2003" s="73">
        <f t="shared" si="93"/>
        <v>600115267</v>
      </c>
      <c r="C2003" s="73" t="s">
        <v>10452</v>
      </c>
      <c r="D2003" s="68">
        <v>1</v>
      </c>
      <c r="E2003" s="48">
        <f t="shared" si="94"/>
        <v>70992134</v>
      </c>
      <c r="F2003" s="57" t="s">
        <v>953</v>
      </c>
      <c r="G2003" s="57" t="s">
        <v>2018</v>
      </c>
      <c r="H2003" s="51">
        <v>0</v>
      </c>
      <c r="I2003" s="51" t="s">
        <v>17309</v>
      </c>
      <c r="J2003" s="69">
        <v>27.49</v>
      </c>
      <c r="K2003" s="69">
        <f t="shared" si="95"/>
        <v>0</v>
      </c>
      <c r="L2003" s="90">
        <v>25</v>
      </c>
      <c r="M2003" s="51">
        <v>25</v>
      </c>
      <c r="N2003" s="62" t="s">
        <v>2168</v>
      </c>
      <c r="O2003" s="52" t="s">
        <v>2169</v>
      </c>
      <c r="P2003" s="52">
        <v>602</v>
      </c>
      <c r="Q2003" s="52"/>
      <c r="R2003" s="52" t="s">
        <v>2170</v>
      </c>
      <c r="S2003" s="49" t="s">
        <v>21333</v>
      </c>
      <c r="V2003" s="50" t="s">
        <v>14852</v>
      </c>
      <c r="W2003" s="50" t="s">
        <v>2044</v>
      </c>
      <c r="X2003" s="50" t="s">
        <v>14740</v>
      </c>
      <c r="Y2003" s="70" t="s">
        <v>17320</v>
      </c>
      <c r="Z2003" s="53">
        <v>69661</v>
      </c>
    </row>
    <row r="2004" spans="1:26" s="49" customFormat="1" x14ac:dyDescent="0.25">
      <c r="A2004" s="73">
        <v>600115461</v>
      </c>
      <c r="B2004" s="73">
        <f t="shared" si="93"/>
        <v>600115461</v>
      </c>
      <c r="C2004" s="73" t="s">
        <v>10453</v>
      </c>
      <c r="D2004" s="68">
        <v>1</v>
      </c>
      <c r="E2004" s="48">
        <f t="shared" si="94"/>
        <v>70872341</v>
      </c>
      <c r="F2004" s="57" t="s">
        <v>953</v>
      </c>
      <c r="G2004" s="57" t="s">
        <v>2018</v>
      </c>
      <c r="H2004" s="51">
        <v>0</v>
      </c>
      <c r="I2004" s="51" t="s">
        <v>17309</v>
      </c>
      <c r="J2004" s="69">
        <v>27.49</v>
      </c>
      <c r="K2004" s="69">
        <f t="shared" si="95"/>
        <v>0</v>
      </c>
      <c r="L2004" s="90">
        <v>75</v>
      </c>
      <c r="M2004" s="51">
        <v>75</v>
      </c>
      <c r="N2004" s="62" t="s">
        <v>2171</v>
      </c>
      <c r="O2004" s="52" t="s">
        <v>102</v>
      </c>
      <c r="P2004" s="52">
        <v>1235</v>
      </c>
      <c r="Q2004" s="52"/>
      <c r="R2004" s="52" t="s">
        <v>2044</v>
      </c>
      <c r="S2004" s="49" t="s">
        <v>21333</v>
      </c>
      <c r="V2004" s="50" t="s">
        <v>14852</v>
      </c>
      <c r="W2004" s="50" t="s">
        <v>2044</v>
      </c>
      <c r="X2004" s="50" t="s">
        <v>14740</v>
      </c>
      <c r="Y2004" s="70" t="s">
        <v>17320</v>
      </c>
      <c r="Z2004" s="53">
        <v>69801</v>
      </c>
    </row>
    <row r="2005" spans="1:26" s="49" customFormat="1" ht="30" x14ac:dyDescent="0.25">
      <c r="A2005" s="73">
        <v>600115569</v>
      </c>
      <c r="B2005" s="73">
        <f t="shared" si="93"/>
        <v>600115569</v>
      </c>
      <c r="C2005" s="73" t="s">
        <v>10454</v>
      </c>
      <c r="D2005" s="68">
        <v>1</v>
      </c>
      <c r="E2005" s="48">
        <f t="shared" si="94"/>
        <v>48846856</v>
      </c>
      <c r="F2005" s="57" t="s">
        <v>953</v>
      </c>
      <c r="G2005" s="57" t="s">
        <v>2018</v>
      </c>
      <c r="H2005" s="51">
        <v>750</v>
      </c>
      <c r="I2005" s="51" t="s">
        <v>17309</v>
      </c>
      <c r="J2005" s="69">
        <v>27.49</v>
      </c>
      <c r="K2005" s="69">
        <f t="shared" si="95"/>
        <v>20617.5</v>
      </c>
      <c r="L2005" s="90">
        <v>750</v>
      </c>
      <c r="M2005" s="51">
        <v>0</v>
      </c>
      <c r="N2005" s="62" t="s">
        <v>2172</v>
      </c>
      <c r="O2005" s="52" t="s">
        <v>2173</v>
      </c>
      <c r="P2005" s="52">
        <v>1456</v>
      </c>
      <c r="Q2005" s="52"/>
      <c r="R2005" s="52" t="s">
        <v>2044</v>
      </c>
      <c r="S2005" s="49" t="s">
        <v>21333</v>
      </c>
      <c r="V2005" s="50" t="s">
        <v>14852</v>
      </c>
      <c r="W2005" s="50" t="s">
        <v>2044</v>
      </c>
      <c r="X2005" s="50" t="s">
        <v>14740</v>
      </c>
      <c r="Y2005" s="70" t="s">
        <v>17320</v>
      </c>
      <c r="Z2005" s="53">
        <v>69801</v>
      </c>
    </row>
    <row r="2006" spans="1:26" s="49" customFormat="1" ht="30" x14ac:dyDescent="0.25">
      <c r="A2006" s="73">
        <v>600115658</v>
      </c>
      <c r="B2006" s="73">
        <f t="shared" si="93"/>
        <v>600115658</v>
      </c>
      <c r="C2006" s="73" t="s">
        <v>10455</v>
      </c>
      <c r="D2006" s="68">
        <v>1</v>
      </c>
      <c r="E2006" s="48">
        <f t="shared" si="94"/>
        <v>49418971</v>
      </c>
      <c r="F2006" s="57" t="s">
        <v>953</v>
      </c>
      <c r="G2006" s="57" t="s">
        <v>2018</v>
      </c>
      <c r="H2006" s="51">
        <v>525</v>
      </c>
      <c r="I2006" s="51" t="s">
        <v>17309</v>
      </c>
      <c r="J2006" s="69">
        <v>27.49</v>
      </c>
      <c r="K2006" s="69">
        <f t="shared" si="95"/>
        <v>14432.25</v>
      </c>
      <c r="L2006" s="90">
        <v>525</v>
      </c>
      <c r="M2006" s="51">
        <v>0</v>
      </c>
      <c r="N2006" s="62" t="s">
        <v>2174</v>
      </c>
      <c r="O2006" s="52" t="s">
        <v>60</v>
      </c>
      <c r="P2006" s="52">
        <v>283</v>
      </c>
      <c r="Q2006" s="52"/>
      <c r="R2006" s="52" t="s">
        <v>2021</v>
      </c>
      <c r="S2006" s="49" t="s">
        <v>21333</v>
      </c>
      <c r="V2006" s="50" t="s">
        <v>14852</v>
      </c>
      <c r="W2006" s="50" t="s">
        <v>2044</v>
      </c>
      <c r="X2006" s="50" t="s">
        <v>14740</v>
      </c>
      <c r="Y2006" s="70" t="s">
        <v>17320</v>
      </c>
      <c r="Z2006" s="53">
        <v>69662</v>
      </c>
    </row>
    <row r="2007" spans="1:26" s="49" customFormat="1" ht="30" x14ac:dyDescent="0.25">
      <c r="A2007" s="73">
        <v>600115682</v>
      </c>
      <c r="B2007" s="73">
        <f t="shared" si="93"/>
        <v>600115682</v>
      </c>
      <c r="C2007" s="73" t="s">
        <v>10456</v>
      </c>
      <c r="D2007" s="68">
        <v>1</v>
      </c>
      <c r="E2007" s="48">
        <f t="shared" si="94"/>
        <v>75023091</v>
      </c>
      <c r="F2007" s="57" t="s">
        <v>953</v>
      </c>
      <c r="G2007" s="57" t="s">
        <v>2018</v>
      </c>
      <c r="H2007" s="51">
        <v>75</v>
      </c>
      <c r="I2007" s="51" t="s">
        <v>17309</v>
      </c>
      <c r="J2007" s="69">
        <v>27.49</v>
      </c>
      <c r="K2007" s="69">
        <f t="shared" si="95"/>
        <v>2061.75</v>
      </c>
      <c r="L2007" s="90">
        <v>75</v>
      </c>
      <c r="M2007" s="51">
        <v>0</v>
      </c>
      <c r="N2007" s="62" t="s">
        <v>2175</v>
      </c>
      <c r="O2007" s="52"/>
      <c r="P2007" s="52">
        <v>1</v>
      </c>
      <c r="Q2007" s="52"/>
      <c r="R2007" s="52" t="s">
        <v>2176</v>
      </c>
      <c r="S2007" s="49" t="s">
        <v>21333</v>
      </c>
      <c r="V2007" s="50" t="s">
        <v>14852</v>
      </c>
      <c r="W2007" s="50" t="s">
        <v>2044</v>
      </c>
      <c r="X2007" s="50" t="s">
        <v>14740</v>
      </c>
      <c r="Y2007" s="70" t="s">
        <v>17320</v>
      </c>
      <c r="Z2007" s="53">
        <v>69667</v>
      </c>
    </row>
    <row r="2008" spans="1:26" s="49" customFormat="1" ht="30" x14ac:dyDescent="0.25">
      <c r="A2008" s="73">
        <v>600115721</v>
      </c>
      <c r="B2008" s="73">
        <f t="shared" si="93"/>
        <v>600115721</v>
      </c>
      <c r="C2008" s="73" t="s">
        <v>10457</v>
      </c>
      <c r="D2008" s="68">
        <v>1</v>
      </c>
      <c r="E2008" s="48">
        <f t="shared" si="94"/>
        <v>71003495</v>
      </c>
      <c r="F2008" s="57" t="s">
        <v>953</v>
      </c>
      <c r="G2008" s="57" t="s">
        <v>2018</v>
      </c>
      <c r="H2008" s="51">
        <v>50</v>
      </c>
      <c r="I2008" s="51" t="s">
        <v>17309</v>
      </c>
      <c r="J2008" s="69">
        <v>27.49</v>
      </c>
      <c r="K2008" s="69">
        <f t="shared" si="95"/>
        <v>1374.5</v>
      </c>
      <c r="L2008" s="90">
        <v>50</v>
      </c>
      <c r="M2008" s="51">
        <v>0</v>
      </c>
      <c r="N2008" s="62" t="s">
        <v>2177</v>
      </c>
      <c r="O2008" s="52"/>
      <c r="P2008" s="52">
        <v>260</v>
      </c>
      <c r="Q2008" s="52"/>
      <c r="R2008" s="52" t="s">
        <v>2178</v>
      </c>
      <c r="S2008" s="49" t="s">
        <v>21333</v>
      </c>
      <c r="V2008" s="50" t="s">
        <v>14852</v>
      </c>
      <c r="W2008" s="50" t="s">
        <v>2044</v>
      </c>
      <c r="X2008" s="50" t="s">
        <v>14740</v>
      </c>
      <c r="Y2008" s="70" t="s">
        <v>17320</v>
      </c>
      <c r="Z2008" s="53">
        <v>69674</v>
      </c>
    </row>
    <row r="2009" spans="1:26" s="49" customFormat="1" ht="30" x14ac:dyDescent="0.25">
      <c r="A2009" s="73">
        <v>600115739</v>
      </c>
      <c r="B2009" s="73">
        <f t="shared" si="93"/>
        <v>600115739</v>
      </c>
      <c r="C2009" s="73" t="s">
        <v>10458</v>
      </c>
      <c r="D2009" s="68">
        <v>1</v>
      </c>
      <c r="E2009" s="48">
        <f t="shared" si="94"/>
        <v>75020009</v>
      </c>
      <c r="F2009" s="57" t="s">
        <v>953</v>
      </c>
      <c r="G2009" s="57" t="s">
        <v>2018</v>
      </c>
      <c r="H2009" s="51">
        <v>75</v>
      </c>
      <c r="I2009" s="51" t="s">
        <v>17309</v>
      </c>
      <c r="J2009" s="69">
        <v>27.49</v>
      </c>
      <c r="K2009" s="69">
        <f t="shared" si="95"/>
        <v>2061.75</v>
      </c>
      <c r="L2009" s="90">
        <v>75</v>
      </c>
      <c r="M2009" s="51">
        <v>0</v>
      </c>
      <c r="N2009" s="62" t="s">
        <v>2179</v>
      </c>
      <c r="O2009" s="52"/>
      <c r="P2009" s="52">
        <v>148</v>
      </c>
      <c r="Q2009" s="52"/>
      <c r="R2009" s="52" t="s">
        <v>2180</v>
      </c>
      <c r="S2009" s="49" t="s">
        <v>21333</v>
      </c>
      <c r="V2009" s="50" t="s">
        <v>14852</v>
      </c>
      <c r="W2009" s="50" t="s">
        <v>2044</v>
      </c>
      <c r="X2009" s="50" t="s">
        <v>14740</v>
      </c>
      <c r="Y2009" s="70" t="s">
        <v>17320</v>
      </c>
      <c r="Z2009" s="53">
        <v>69664</v>
      </c>
    </row>
    <row r="2010" spans="1:26" s="49" customFormat="1" ht="30" x14ac:dyDescent="0.25">
      <c r="A2010" s="73">
        <v>600115861</v>
      </c>
      <c r="B2010" s="73">
        <f t="shared" si="93"/>
        <v>600115861</v>
      </c>
      <c r="C2010" s="73" t="s">
        <v>10459</v>
      </c>
      <c r="D2010" s="68">
        <v>1</v>
      </c>
      <c r="E2010" s="48">
        <f t="shared" si="94"/>
        <v>70943133</v>
      </c>
      <c r="F2010" s="57" t="s">
        <v>953</v>
      </c>
      <c r="G2010" s="57" t="s">
        <v>2018</v>
      </c>
      <c r="H2010" s="51">
        <v>375</v>
      </c>
      <c r="I2010" s="51" t="s">
        <v>17309</v>
      </c>
      <c r="J2010" s="69">
        <v>27.49</v>
      </c>
      <c r="K2010" s="69">
        <f t="shared" si="95"/>
        <v>10308.75</v>
      </c>
      <c r="L2010" s="90">
        <v>375</v>
      </c>
      <c r="M2010" s="51">
        <v>0</v>
      </c>
      <c r="N2010" s="62" t="s">
        <v>2181</v>
      </c>
      <c r="O2010" s="52"/>
      <c r="P2010" s="52">
        <v>650</v>
      </c>
      <c r="Q2010" s="52"/>
      <c r="R2010" s="52" t="s">
        <v>2182</v>
      </c>
      <c r="S2010" s="49" t="s">
        <v>21333</v>
      </c>
      <c r="V2010" s="50" t="s">
        <v>14852</v>
      </c>
      <c r="W2010" s="50" t="s">
        <v>2044</v>
      </c>
      <c r="X2010" s="50" t="s">
        <v>14740</v>
      </c>
      <c r="Y2010" s="70" t="s">
        <v>17320</v>
      </c>
      <c r="Z2010" s="53">
        <v>69671</v>
      </c>
    </row>
    <row r="2011" spans="1:26" s="49" customFormat="1" ht="30" x14ac:dyDescent="0.25">
      <c r="A2011" s="73">
        <v>600115917</v>
      </c>
      <c r="B2011" s="73">
        <f t="shared" si="93"/>
        <v>600115917</v>
      </c>
      <c r="C2011" s="73" t="s">
        <v>10460</v>
      </c>
      <c r="D2011" s="68">
        <v>1</v>
      </c>
      <c r="E2011" s="48">
        <f t="shared" si="94"/>
        <v>75024381</v>
      </c>
      <c r="F2011" s="57" t="s">
        <v>953</v>
      </c>
      <c r="G2011" s="57" t="s">
        <v>2018</v>
      </c>
      <c r="H2011" s="51">
        <v>425</v>
      </c>
      <c r="I2011" s="51" t="s">
        <v>17309</v>
      </c>
      <c r="J2011" s="69">
        <v>27.49</v>
      </c>
      <c r="K2011" s="69">
        <f t="shared" si="95"/>
        <v>11683.25</v>
      </c>
      <c r="L2011" s="90">
        <v>425</v>
      </c>
      <c r="M2011" s="51">
        <v>0</v>
      </c>
      <c r="N2011" s="62" t="s">
        <v>2183</v>
      </c>
      <c r="O2011" s="52"/>
      <c r="P2011" s="52">
        <v>318</v>
      </c>
      <c r="Q2011" s="52"/>
      <c r="R2011" s="52" t="s">
        <v>2184</v>
      </c>
      <c r="S2011" s="49" t="s">
        <v>21333</v>
      </c>
      <c r="V2011" s="50" t="s">
        <v>14852</v>
      </c>
      <c r="W2011" s="50" t="s">
        <v>2044</v>
      </c>
      <c r="X2011" s="50" t="s">
        <v>14740</v>
      </c>
      <c r="Y2011" s="70" t="s">
        <v>17320</v>
      </c>
      <c r="Z2011" s="53">
        <v>69663</v>
      </c>
    </row>
    <row r="2012" spans="1:26" s="49" customFormat="1" ht="30" x14ac:dyDescent="0.25">
      <c r="A2012" s="73">
        <v>600115925</v>
      </c>
      <c r="B2012" s="73">
        <f t="shared" si="93"/>
        <v>600115925</v>
      </c>
      <c r="C2012" s="73" t="s">
        <v>10461</v>
      </c>
      <c r="D2012" s="68">
        <v>1</v>
      </c>
      <c r="E2012" s="48">
        <f t="shared" si="94"/>
        <v>71000283</v>
      </c>
      <c r="F2012" s="57" t="s">
        <v>953</v>
      </c>
      <c r="G2012" s="57" t="s">
        <v>2018</v>
      </c>
      <c r="H2012" s="51">
        <v>200</v>
      </c>
      <c r="I2012" s="51" t="s">
        <v>17309</v>
      </c>
      <c r="J2012" s="69">
        <v>27.49</v>
      </c>
      <c r="K2012" s="69">
        <f t="shared" si="95"/>
        <v>5498</v>
      </c>
      <c r="L2012" s="90">
        <v>200</v>
      </c>
      <c r="M2012" s="51">
        <v>0</v>
      </c>
      <c r="N2012" s="62" t="s">
        <v>2185</v>
      </c>
      <c r="O2012" s="52"/>
      <c r="P2012" s="52">
        <v>1</v>
      </c>
      <c r="Q2012" s="52"/>
      <c r="R2012" s="52" t="s">
        <v>2186</v>
      </c>
      <c r="S2012" s="49" t="s">
        <v>21333</v>
      </c>
      <c r="V2012" s="50" t="s">
        <v>14852</v>
      </c>
      <c r="W2012" s="50" t="s">
        <v>2044</v>
      </c>
      <c r="X2012" s="50" t="s">
        <v>14740</v>
      </c>
      <c r="Y2012" s="70" t="s">
        <v>17320</v>
      </c>
      <c r="Z2012" s="53">
        <v>69673</v>
      </c>
    </row>
    <row r="2013" spans="1:26" s="49" customFormat="1" ht="30" x14ac:dyDescent="0.25">
      <c r="A2013" s="73">
        <v>600115933</v>
      </c>
      <c r="B2013" s="73">
        <f t="shared" si="93"/>
        <v>600115933</v>
      </c>
      <c r="C2013" s="73" t="s">
        <v>10462</v>
      </c>
      <c r="D2013" s="68">
        <v>1</v>
      </c>
      <c r="E2013" s="48">
        <f t="shared" si="94"/>
        <v>75023377</v>
      </c>
      <c r="F2013" s="57" t="s">
        <v>953</v>
      </c>
      <c r="G2013" s="57" t="s">
        <v>2018</v>
      </c>
      <c r="H2013" s="51">
        <v>300</v>
      </c>
      <c r="I2013" s="51" t="s">
        <v>17309</v>
      </c>
      <c r="J2013" s="69">
        <v>27.49</v>
      </c>
      <c r="K2013" s="69">
        <f t="shared" si="95"/>
        <v>8247</v>
      </c>
      <c r="L2013" s="90">
        <v>300</v>
      </c>
      <c r="M2013" s="51">
        <v>0</v>
      </c>
      <c r="N2013" s="62" t="s">
        <v>2187</v>
      </c>
      <c r="O2013" s="52"/>
      <c r="P2013" s="52">
        <v>199</v>
      </c>
      <c r="Q2013" s="52"/>
      <c r="R2013" s="52" t="s">
        <v>2188</v>
      </c>
      <c r="S2013" s="49" t="s">
        <v>21333</v>
      </c>
      <c r="V2013" s="50" t="s">
        <v>14852</v>
      </c>
      <c r="W2013" s="50" t="s">
        <v>2044</v>
      </c>
      <c r="X2013" s="50" t="s">
        <v>14740</v>
      </c>
      <c r="Y2013" s="70" t="s">
        <v>17320</v>
      </c>
      <c r="Z2013" s="53">
        <v>69672</v>
      </c>
    </row>
    <row r="2014" spans="1:26" s="49" customFormat="1" ht="30" x14ac:dyDescent="0.25">
      <c r="A2014" s="73">
        <v>600115976</v>
      </c>
      <c r="B2014" s="73">
        <f t="shared" si="93"/>
        <v>600115976</v>
      </c>
      <c r="C2014" s="73" t="s">
        <v>10463</v>
      </c>
      <c r="D2014" s="68">
        <v>1</v>
      </c>
      <c r="E2014" s="48">
        <f t="shared" si="94"/>
        <v>75021161</v>
      </c>
      <c r="F2014" s="57" t="s">
        <v>953</v>
      </c>
      <c r="G2014" s="57" t="s">
        <v>2018</v>
      </c>
      <c r="H2014" s="51">
        <v>400</v>
      </c>
      <c r="I2014" s="51" t="s">
        <v>17309</v>
      </c>
      <c r="J2014" s="69">
        <v>27.49</v>
      </c>
      <c r="K2014" s="69">
        <f t="shared" si="95"/>
        <v>10996</v>
      </c>
      <c r="L2014" s="90">
        <v>400</v>
      </c>
      <c r="M2014" s="51">
        <v>0</v>
      </c>
      <c r="N2014" s="62" t="s">
        <v>2189</v>
      </c>
      <c r="O2014" s="52" t="s">
        <v>2087</v>
      </c>
      <c r="P2014" s="52">
        <v>168</v>
      </c>
      <c r="Q2014" s="52"/>
      <c r="R2014" s="52" t="s">
        <v>2190</v>
      </c>
      <c r="S2014" s="49" t="s">
        <v>21333</v>
      </c>
      <c r="V2014" s="50" t="s">
        <v>14852</v>
      </c>
      <c r="W2014" s="50" t="s">
        <v>2044</v>
      </c>
      <c r="X2014" s="50" t="s">
        <v>14740</v>
      </c>
      <c r="Y2014" s="70" t="s">
        <v>17320</v>
      </c>
      <c r="Z2014" s="53">
        <v>69685</v>
      </c>
    </row>
    <row r="2015" spans="1:26" s="49" customFormat="1" ht="30" x14ac:dyDescent="0.25">
      <c r="A2015" s="73">
        <v>600115992</v>
      </c>
      <c r="B2015" s="73">
        <f t="shared" si="93"/>
        <v>600115992</v>
      </c>
      <c r="C2015" s="73" t="s">
        <v>10464</v>
      </c>
      <c r="D2015" s="68">
        <v>1</v>
      </c>
      <c r="E2015" s="48">
        <f t="shared" si="94"/>
        <v>75024292</v>
      </c>
      <c r="F2015" s="57" t="s">
        <v>953</v>
      </c>
      <c r="G2015" s="57" t="s">
        <v>2018</v>
      </c>
      <c r="H2015" s="51">
        <v>75</v>
      </c>
      <c r="I2015" s="51" t="s">
        <v>17309</v>
      </c>
      <c r="J2015" s="69">
        <v>27.49</v>
      </c>
      <c r="K2015" s="69">
        <f t="shared" si="95"/>
        <v>2061.75</v>
      </c>
      <c r="L2015" s="90">
        <v>75</v>
      </c>
      <c r="M2015" s="51">
        <v>0</v>
      </c>
      <c r="N2015" s="62" t="s">
        <v>2191</v>
      </c>
      <c r="O2015" s="52"/>
      <c r="P2015" s="52">
        <v>241</v>
      </c>
      <c r="Q2015" s="52"/>
      <c r="R2015" s="52" t="s">
        <v>2192</v>
      </c>
      <c r="S2015" s="49" t="s">
        <v>21333</v>
      </c>
      <c r="V2015" s="50" t="s">
        <v>14852</v>
      </c>
      <c r="W2015" s="50" t="s">
        <v>2044</v>
      </c>
      <c r="X2015" s="50" t="s">
        <v>14740</v>
      </c>
      <c r="Y2015" s="70" t="s">
        <v>17320</v>
      </c>
      <c r="Z2015" s="53">
        <v>69674</v>
      </c>
    </row>
    <row r="2016" spans="1:26" s="49" customFormat="1" ht="30" x14ac:dyDescent="0.25">
      <c r="A2016" s="73">
        <v>600116026</v>
      </c>
      <c r="B2016" s="73">
        <f t="shared" si="93"/>
        <v>600116026</v>
      </c>
      <c r="C2016" s="73" t="s">
        <v>10465</v>
      </c>
      <c r="D2016" s="68">
        <v>1</v>
      </c>
      <c r="E2016" s="48">
        <f t="shared" si="94"/>
        <v>70945730</v>
      </c>
      <c r="F2016" s="57" t="s">
        <v>953</v>
      </c>
      <c r="G2016" s="57" t="s">
        <v>2018</v>
      </c>
      <c r="H2016" s="51">
        <v>675</v>
      </c>
      <c r="I2016" s="51" t="s">
        <v>17309</v>
      </c>
      <c r="J2016" s="69">
        <v>27.49</v>
      </c>
      <c r="K2016" s="69">
        <f t="shared" si="95"/>
        <v>18555.75</v>
      </c>
      <c r="L2016" s="90">
        <v>675</v>
      </c>
      <c r="M2016" s="51">
        <v>0</v>
      </c>
      <c r="N2016" s="62" t="s">
        <v>2193</v>
      </c>
      <c r="O2016" s="52" t="s">
        <v>1243</v>
      </c>
      <c r="P2016" s="52">
        <v>1365</v>
      </c>
      <c r="Q2016" s="52"/>
      <c r="R2016" s="52" t="s">
        <v>2021</v>
      </c>
      <c r="S2016" s="49" t="s">
        <v>21333</v>
      </c>
      <c r="V2016" s="50" t="s">
        <v>14852</v>
      </c>
      <c r="W2016" s="50" t="s">
        <v>2044</v>
      </c>
      <c r="X2016" s="50" t="s">
        <v>14740</v>
      </c>
      <c r="Y2016" s="70" t="s">
        <v>17320</v>
      </c>
      <c r="Z2016" s="53">
        <v>69662</v>
      </c>
    </row>
    <row r="2017" spans="1:26" s="49" customFormat="1" ht="30" x14ac:dyDescent="0.25">
      <c r="A2017" s="73">
        <v>600116051</v>
      </c>
      <c r="B2017" s="73">
        <f t="shared" si="93"/>
        <v>600116051</v>
      </c>
      <c r="C2017" s="73" t="s">
        <v>10466</v>
      </c>
      <c r="D2017" s="68">
        <v>1</v>
      </c>
      <c r="E2017" s="48">
        <f t="shared" si="94"/>
        <v>70943001</v>
      </c>
      <c r="F2017" s="57" t="s">
        <v>953</v>
      </c>
      <c r="G2017" s="57" t="s">
        <v>2018</v>
      </c>
      <c r="H2017" s="51">
        <v>425</v>
      </c>
      <c r="I2017" s="51" t="s">
        <v>17309</v>
      </c>
      <c r="J2017" s="69">
        <v>27.49</v>
      </c>
      <c r="K2017" s="69">
        <f t="shared" si="95"/>
        <v>11683.25</v>
      </c>
      <c r="L2017" s="90">
        <v>425</v>
      </c>
      <c r="M2017" s="51">
        <v>0</v>
      </c>
      <c r="N2017" s="62" t="s">
        <v>2194</v>
      </c>
      <c r="O2017" s="52"/>
      <c r="P2017" s="52">
        <v>461</v>
      </c>
      <c r="Q2017" s="52"/>
      <c r="R2017" s="52" t="s">
        <v>2164</v>
      </c>
      <c r="S2017" s="49" t="s">
        <v>21333</v>
      </c>
      <c r="V2017" s="50" t="s">
        <v>14852</v>
      </c>
      <c r="W2017" s="50" t="s">
        <v>2044</v>
      </c>
      <c r="X2017" s="50" t="s">
        <v>14740</v>
      </c>
      <c r="Y2017" s="70" t="s">
        <v>17320</v>
      </c>
      <c r="Z2017" s="53">
        <v>69674</v>
      </c>
    </row>
    <row r="2018" spans="1:26" s="49" customFormat="1" ht="30" x14ac:dyDescent="0.25">
      <c r="A2018" s="73">
        <v>600116077</v>
      </c>
      <c r="B2018" s="73">
        <f t="shared" si="93"/>
        <v>600116077</v>
      </c>
      <c r="C2018" s="73" t="s">
        <v>10467</v>
      </c>
      <c r="D2018" s="68">
        <v>1</v>
      </c>
      <c r="E2018" s="48">
        <f t="shared" si="94"/>
        <v>70992169</v>
      </c>
      <c r="F2018" s="57" t="s">
        <v>953</v>
      </c>
      <c r="G2018" s="57" t="s">
        <v>2018</v>
      </c>
      <c r="H2018" s="51">
        <v>450</v>
      </c>
      <c r="I2018" s="51" t="s">
        <v>17309</v>
      </c>
      <c r="J2018" s="69">
        <v>27.49</v>
      </c>
      <c r="K2018" s="69">
        <f t="shared" si="95"/>
        <v>12370.5</v>
      </c>
      <c r="L2018" s="90">
        <v>450</v>
      </c>
      <c r="M2018" s="51">
        <v>0</v>
      </c>
      <c r="N2018" s="62" t="s">
        <v>2195</v>
      </c>
      <c r="O2018" s="52" t="s">
        <v>215</v>
      </c>
      <c r="P2018" s="52">
        <v>17</v>
      </c>
      <c r="Q2018" s="52"/>
      <c r="R2018" s="52" t="s">
        <v>2170</v>
      </c>
      <c r="S2018" s="49" t="s">
        <v>21333</v>
      </c>
      <c r="V2018" s="50" t="s">
        <v>14852</v>
      </c>
      <c r="W2018" s="50" t="s">
        <v>2044</v>
      </c>
      <c r="X2018" s="50" t="s">
        <v>14740</v>
      </c>
      <c r="Y2018" s="70" t="s">
        <v>17320</v>
      </c>
      <c r="Z2018" s="53">
        <v>69661</v>
      </c>
    </row>
    <row r="2019" spans="1:26" s="49" customFormat="1" ht="30" x14ac:dyDescent="0.25">
      <c r="A2019" s="73">
        <v>600116131</v>
      </c>
      <c r="B2019" s="73">
        <f t="shared" si="93"/>
        <v>600116131</v>
      </c>
      <c r="C2019" s="73" t="s">
        <v>10468</v>
      </c>
      <c r="D2019" s="68">
        <v>1</v>
      </c>
      <c r="E2019" s="48">
        <f t="shared" si="94"/>
        <v>75023768</v>
      </c>
      <c r="F2019" s="57" t="s">
        <v>953</v>
      </c>
      <c r="G2019" s="57" t="s">
        <v>2018</v>
      </c>
      <c r="H2019" s="51">
        <v>125</v>
      </c>
      <c r="I2019" s="51" t="s">
        <v>17309</v>
      </c>
      <c r="J2019" s="69">
        <v>27.49</v>
      </c>
      <c r="K2019" s="69">
        <f t="shared" si="95"/>
        <v>3436.25</v>
      </c>
      <c r="L2019" s="90">
        <v>125</v>
      </c>
      <c r="M2019" s="51">
        <v>0</v>
      </c>
      <c r="N2019" s="62" t="s">
        <v>2196</v>
      </c>
      <c r="O2019" s="52"/>
      <c r="P2019" s="52">
        <v>52</v>
      </c>
      <c r="Q2019" s="52"/>
      <c r="R2019" s="52" t="s">
        <v>2197</v>
      </c>
      <c r="S2019" s="49" t="s">
        <v>21333</v>
      </c>
      <c r="V2019" s="50" t="s">
        <v>14852</v>
      </c>
      <c r="W2019" s="50" t="s">
        <v>2044</v>
      </c>
      <c r="X2019" s="50" t="s">
        <v>14740</v>
      </c>
      <c r="Y2019" s="70" t="s">
        <v>17320</v>
      </c>
      <c r="Z2019" s="53">
        <v>69676</v>
      </c>
    </row>
    <row r="2020" spans="1:26" s="49" customFormat="1" x14ac:dyDescent="0.25">
      <c r="A2020" s="73">
        <v>651040604</v>
      </c>
      <c r="B2020" s="73">
        <f t="shared" si="93"/>
        <v>651040604</v>
      </c>
      <c r="C2020" s="73" t="s">
        <v>10389</v>
      </c>
      <c r="D2020" s="68">
        <v>1</v>
      </c>
      <c r="E2020" s="48">
        <f t="shared" si="94"/>
        <v>71340939</v>
      </c>
      <c r="F2020" s="57" t="s">
        <v>953</v>
      </c>
      <c r="G2020" s="57" t="s">
        <v>2018</v>
      </c>
      <c r="H2020" s="51">
        <v>800</v>
      </c>
      <c r="I2020" s="51" t="s">
        <v>17309</v>
      </c>
      <c r="J2020" s="69">
        <v>27.49</v>
      </c>
      <c r="K2020" s="69">
        <f t="shared" si="95"/>
        <v>21992</v>
      </c>
      <c r="L2020" s="90">
        <v>800</v>
      </c>
      <c r="M2020" s="51">
        <v>0</v>
      </c>
      <c r="N2020" s="62" t="s">
        <v>2048</v>
      </c>
      <c r="O2020" s="52" t="s">
        <v>60</v>
      </c>
      <c r="P2020" s="52">
        <v>698</v>
      </c>
      <c r="Q2020" s="52"/>
      <c r="R2020" s="52" t="s">
        <v>2044</v>
      </c>
      <c r="S2020" s="49" t="s">
        <v>21334</v>
      </c>
      <c r="V2020" s="50" t="s">
        <v>14788</v>
      </c>
      <c r="W2020" s="50" t="s">
        <v>2044</v>
      </c>
      <c r="X2020" s="50" t="s">
        <v>14741</v>
      </c>
      <c r="Y2020" s="70" t="s">
        <v>17320</v>
      </c>
      <c r="Z2020" s="53">
        <v>69801</v>
      </c>
    </row>
    <row r="2021" spans="1:26" s="49" customFormat="1" x14ac:dyDescent="0.25">
      <c r="A2021" s="73">
        <v>691004111</v>
      </c>
      <c r="B2021" s="73">
        <f t="shared" si="93"/>
        <v>691004111</v>
      </c>
      <c r="C2021" s="73" t="s">
        <v>10469</v>
      </c>
      <c r="D2021" s="68">
        <v>1</v>
      </c>
      <c r="E2021" s="48">
        <f t="shared" si="94"/>
        <v>72554304</v>
      </c>
      <c r="F2021" s="57" t="s">
        <v>953</v>
      </c>
      <c r="G2021" s="57" t="s">
        <v>2018</v>
      </c>
      <c r="H2021" s="51">
        <v>50</v>
      </c>
      <c r="I2021" s="51" t="s">
        <v>17309</v>
      </c>
      <c r="J2021" s="69">
        <v>27.49</v>
      </c>
      <c r="K2021" s="69">
        <f t="shared" si="95"/>
        <v>1374.5</v>
      </c>
      <c r="L2021" s="90">
        <v>50</v>
      </c>
      <c r="M2021" s="51">
        <v>0</v>
      </c>
      <c r="N2021" s="62" t="s">
        <v>2198</v>
      </c>
      <c r="O2021" s="52"/>
      <c r="P2021" s="52">
        <v>275</v>
      </c>
      <c r="Q2021" s="52"/>
      <c r="R2021" s="52" t="s">
        <v>2199</v>
      </c>
      <c r="S2021" s="49" t="s">
        <v>21333</v>
      </c>
      <c r="V2021" s="50" t="s">
        <v>14852</v>
      </c>
      <c r="W2021" s="50" t="s">
        <v>2044</v>
      </c>
      <c r="X2021" s="50" t="s">
        <v>14740</v>
      </c>
      <c r="Y2021" s="70" t="s">
        <v>17320</v>
      </c>
      <c r="Z2021" s="53">
        <v>69662</v>
      </c>
    </row>
    <row r="2022" spans="1:26" s="49" customFormat="1" x14ac:dyDescent="0.25">
      <c r="A2022" s="73">
        <v>600125238</v>
      </c>
      <c r="B2022" s="73">
        <f t="shared" si="93"/>
        <v>600125238</v>
      </c>
      <c r="C2022" s="73" t="s">
        <v>10502</v>
      </c>
      <c r="D2022" s="68">
        <v>1</v>
      </c>
      <c r="E2022" s="48">
        <f t="shared" si="94"/>
        <v>70986894</v>
      </c>
      <c r="F2022" s="57" t="s">
        <v>953</v>
      </c>
      <c r="G2022" s="57" t="s">
        <v>2200</v>
      </c>
      <c r="H2022" s="51">
        <v>0</v>
      </c>
      <c r="I2022" s="51" t="s">
        <v>17309</v>
      </c>
      <c r="J2022" s="69">
        <v>27.49</v>
      </c>
      <c r="K2022" s="69">
        <f t="shared" si="95"/>
        <v>0</v>
      </c>
      <c r="L2022" s="90">
        <v>25</v>
      </c>
      <c r="M2022" s="51">
        <v>25</v>
      </c>
      <c r="N2022" s="62" t="s">
        <v>2262</v>
      </c>
      <c r="O2022" s="52" t="s">
        <v>2263</v>
      </c>
      <c r="P2022" s="52">
        <v>527</v>
      </c>
      <c r="Q2022" s="52"/>
      <c r="R2022" s="52" t="s">
        <v>2209</v>
      </c>
      <c r="S2022" s="49" t="s">
        <v>21333</v>
      </c>
      <c r="V2022" s="50" t="s">
        <v>14853</v>
      </c>
      <c r="W2022" s="50" t="s">
        <v>2209</v>
      </c>
      <c r="X2022" s="50" t="s">
        <v>14740</v>
      </c>
      <c r="Y2022" s="70" t="s">
        <v>17320</v>
      </c>
      <c r="Z2022" s="53">
        <v>68201</v>
      </c>
    </row>
    <row r="2023" spans="1:26" s="49" customFormat="1" ht="30" x14ac:dyDescent="0.25">
      <c r="A2023" s="73">
        <v>600015629</v>
      </c>
      <c r="B2023" s="73">
        <f t="shared" si="93"/>
        <v>600015629</v>
      </c>
      <c r="C2023" s="73" t="s">
        <v>10474</v>
      </c>
      <c r="D2023" s="68">
        <v>1</v>
      </c>
      <c r="E2023" s="48">
        <f t="shared" si="94"/>
        <v>559270</v>
      </c>
      <c r="F2023" s="57" t="s">
        <v>953</v>
      </c>
      <c r="G2023" s="57" t="s">
        <v>2200</v>
      </c>
      <c r="H2023" s="51">
        <v>950</v>
      </c>
      <c r="I2023" s="51" t="s">
        <v>17309</v>
      </c>
      <c r="J2023" s="69">
        <v>27.49</v>
      </c>
      <c r="K2023" s="69">
        <f t="shared" si="95"/>
        <v>26115.5</v>
      </c>
      <c r="L2023" s="90">
        <v>950</v>
      </c>
      <c r="M2023" s="51">
        <v>0</v>
      </c>
      <c r="N2023" s="62" t="s">
        <v>2210</v>
      </c>
      <c r="O2023" s="52" t="s">
        <v>340</v>
      </c>
      <c r="P2023" s="52">
        <v>16</v>
      </c>
      <c r="Q2023" s="52">
        <v>5</v>
      </c>
      <c r="R2023" s="52" t="s">
        <v>2209</v>
      </c>
      <c r="S2023" s="49" t="s">
        <v>21333</v>
      </c>
      <c r="V2023" s="50" t="s">
        <v>14788</v>
      </c>
      <c r="W2023" s="50" t="s">
        <v>2209</v>
      </c>
      <c r="X2023" s="50" t="s">
        <v>14738</v>
      </c>
      <c r="Y2023" s="70" t="s">
        <v>17320</v>
      </c>
      <c r="Z2023" s="53">
        <v>68201</v>
      </c>
    </row>
    <row r="2024" spans="1:26" s="49" customFormat="1" ht="30" x14ac:dyDescent="0.25">
      <c r="A2024" s="73">
        <v>600015670</v>
      </c>
      <c r="B2024" s="73">
        <f t="shared" si="93"/>
        <v>600015670</v>
      </c>
      <c r="C2024" s="73" t="s">
        <v>17721</v>
      </c>
      <c r="D2024" s="68">
        <v>1</v>
      </c>
      <c r="E2024" s="48">
        <f t="shared" si="94"/>
        <v>13692933</v>
      </c>
      <c r="F2024" s="57" t="s">
        <v>953</v>
      </c>
      <c r="G2024" s="57" t="s">
        <v>2200</v>
      </c>
      <c r="H2024" s="51">
        <v>575</v>
      </c>
      <c r="I2024" s="51" t="s">
        <v>17309</v>
      </c>
      <c r="J2024" s="69">
        <v>27.49</v>
      </c>
      <c r="K2024" s="69">
        <f t="shared" si="95"/>
        <v>15806.75</v>
      </c>
      <c r="L2024" s="90">
        <v>575</v>
      </c>
      <c r="M2024" s="51">
        <v>0</v>
      </c>
      <c r="N2024" s="62" t="s">
        <v>17722</v>
      </c>
      <c r="O2024" s="52" t="s">
        <v>1239</v>
      </c>
      <c r="P2024" s="52">
        <v>552</v>
      </c>
      <c r="Q2024" s="52">
        <v>15</v>
      </c>
      <c r="R2024" s="52" t="s">
        <v>2209</v>
      </c>
      <c r="S2024" s="49" t="s">
        <v>21333</v>
      </c>
      <c r="V2024" s="50" t="s">
        <v>14788</v>
      </c>
      <c r="W2024" s="50" t="s">
        <v>2209</v>
      </c>
      <c r="X2024" s="50" t="s">
        <v>14738</v>
      </c>
      <c r="Y2024" s="70" t="s">
        <v>17320</v>
      </c>
      <c r="Z2024" s="53">
        <v>68201</v>
      </c>
    </row>
    <row r="2025" spans="1:26" s="49" customFormat="1" ht="30" x14ac:dyDescent="0.25">
      <c r="A2025" s="73">
        <v>600025811</v>
      </c>
      <c r="B2025" s="73">
        <f t="shared" si="93"/>
        <v>600025811</v>
      </c>
      <c r="C2025" s="73" t="s">
        <v>10475</v>
      </c>
      <c r="D2025" s="68">
        <v>1</v>
      </c>
      <c r="E2025" s="48">
        <f t="shared" si="94"/>
        <v>70843082</v>
      </c>
      <c r="F2025" s="57" t="s">
        <v>953</v>
      </c>
      <c r="G2025" s="57" t="s">
        <v>2200</v>
      </c>
      <c r="H2025" s="51">
        <v>225</v>
      </c>
      <c r="I2025" s="51" t="s">
        <v>17309</v>
      </c>
      <c r="J2025" s="69">
        <v>27.49</v>
      </c>
      <c r="K2025" s="69">
        <f t="shared" si="95"/>
        <v>6185.25</v>
      </c>
      <c r="L2025" s="90">
        <v>225</v>
      </c>
      <c r="M2025" s="51">
        <v>0</v>
      </c>
      <c r="N2025" s="62" t="s">
        <v>2212</v>
      </c>
      <c r="O2025" s="52" t="s">
        <v>2213</v>
      </c>
      <c r="P2025" s="52">
        <v>681</v>
      </c>
      <c r="Q2025" s="52">
        <v>55</v>
      </c>
      <c r="R2025" s="52" t="s">
        <v>2209</v>
      </c>
      <c r="S2025" s="49" t="s">
        <v>21333</v>
      </c>
      <c r="V2025" s="50" t="s">
        <v>14788</v>
      </c>
      <c r="W2025" s="50" t="s">
        <v>2209</v>
      </c>
      <c r="X2025" s="50" t="s">
        <v>14738</v>
      </c>
      <c r="Y2025" s="70" t="s">
        <v>17320</v>
      </c>
      <c r="Z2025" s="53">
        <v>68201</v>
      </c>
    </row>
    <row r="2026" spans="1:26" s="49" customFormat="1" ht="30" x14ac:dyDescent="0.25">
      <c r="A2026" s="73">
        <v>600125271</v>
      </c>
      <c r="B2026" s="73">
        <f t="shared" si="93"/>
        <v>600125271</v>
      </c>
      <c r="C2026" s="73" t="s">
        <v>10503</v>
      </c>
      <c r="D2026" s="68">
        <v>1</v>
      </c>
      <c r="E2026" s="48">
        <f t="shared" si="94"/>
        <v>75023440</v>
      </c>
      <c r="F2026" s="57" t="s">
        <v>953</v>
      </c>
      <c r="G2026" s="57" t="s">
        <v>2200</v>
      </c>
      <c r="H2026" s="51">
        <v>25</v>
      </c>
      <c r="I2026" s="51" t="s">
        <v>17309</v>
      </c>
      <c r="J2026" s="69">
        <v>27.49</v>
      </c>
      <c r="K2026" s="69">
        <f t="shared" si="95"/>
        <v>687.25</v>
      </c>
      <c r="L2026" s="90">
        <v>25</v>
      </c>
      <c r="M2026" s="51">
        <v>0</v>
      </c>
      <c r="N2026" s="62" t="s">
        <v>2264</v>
      </c>
      <c r="O2026" s="52"/>
      <c r="P2026" s="52">
        <v>118</v>
      </c>
      <c r="Q2026" s="52"/>
      <c r="R2026" s="52" t="s">
        <v>2265</v>
      </c>
      <c r="S2026" s="49" t="s">
        <v>21333</v>
      </c>
      <c r="V2026" s="50" t="s">
        <v>14853</v>
      </c>
      <c r="W2026" s="50" t="s">
        <v>2209</v>
      </c>
      <c r="X2026" s="50" t="s">
        <v>14740</v>
      </c>
      <c r="Y2026" s="70" t="s">
        <v>17320</v>
      </c>
      <c r="Z2026" s="53">
        <v>68321</v>
      </c>
    </row>
    <row r="2027" spans="1:26" s="49" customFormat="1" x14ac:dyDescent="0.25">
      <c r="A2027" s="73">
        <v>600125343</v>
      </c>
      <c r="B2027" s="73">
        <f t="shared" si="93"/>
        <v>600125343</v>
      </c>
      <c r="C2027" s="73" t="s">
        <v>10504</v>
      </c>
      <c r="D2027" s="68">
        <v>1</v>
      </c>
      <c r="E2027" s="48">
        <f t="shared" si="94"/>
        <v>64446948</v>
      </c>
      <c r="F2027" s="57" t="s">
        <v>953</v>
      </c>
      <c r="G2027" s="57" t="s">
        <v>2200</v>
      </c>
      <c r="H2027" s="51">
        <v>0</v>
      </c>
      <c r="I2027" s="51" t="s">
        <v>17309</v>
      </c>
      <c r="J2027" s="69">
        <v>27.49</v>
      </c>
      <c r="K2027" s="69">
        <f t="shared" si="95"/>
        <v>0</v>
      </c>
      <c r="L2027" s="90">
        <v>75</v>
      </c>
      <c r="M2027" s="51">
        <v>75</v>
      </c>
      <c r="N2027" s="62" t="s">
        <v>2266</v>
      </c>
      <c r="O2027" s="52" t="s">
        <v>2267</v>
      </c>
      <c r="P2027" s="52">
        <v>328</v>
      </c>
      <c r="Q2027" s="52">
        <v>5</v>
      </c>
      <c r="R2027" s="52" t="s">
        <v>2215</v>
      </c>
      <c r="S2027" s="49" t="s">
        <v>21333</v>
      </c>
      <c r="V2027" s="50" t="s">
        <v>14853</v>
      </c>
      <c r="W2027" s="50" t="s">
        <v>2209</v>
      </c>
      <c r="X2027" s="50" t="s">
        <v>14740</v>
      </c>
      <c r="Y2027" s="70" t="s">
        <v>17320</v>
      </c>
      <c r="Z2027" s="53">
        <v>68301</v>
      </c>
    </row>
    <row r="2028" spans="1:26" s="49" customFormat="1" x14ac:dyDescent="0.25">
      <c r="A2028" s="73">
        <v>600125386</v>
      </c>
      <c r="B2028" s="73">
        <f t="shared" si="93"/>
        <v>600125386</v>
      </c>
      <c r="C2028" s="73" t="s">
        <v>10505</v>
      </c>
      <c r="D2028" s="68">
        <v>1</v>
      </c>
      <c r="E2028" s="48">
        <f t="shared" si="94"/>
        <v>70986924</v>
      </c>
      <c r="F2028" s="57" t="s">
        <v>953</v>
      </c>
      <c r="G2028" s="57" t="s">
        <v>2200</v>
      </c>
      <c r="H2028" s="51">
        <v>25</v>
      </c>
      <c r="I2028" s="51" t="s">
        <v>17309</v>
      </c>
      <c r="J2028" s="69">
        <v>27.49</v>
      </c>
      <c r="K2028" s="69">
        <f t="shared" si="95"/>
        <v>687.25</v>
      </c>
      <c r="L2028" s="90">
        <v>25</v>
      </c>
      <c r="M2028" s="51">
        <v>0</v>
      </c>
      <c r="N2028" s="62" t="s">
        <v>2269</v>
      </c>
      <c r="O2028" s="52" t="s">
        <v>2211</v>
      </c>
      <c r="P2028" s="52">
        <v>639</v>
      </c>
      <c r="Q2028" s="52">
        <v>4</v>
      </c>
      <c r="R2028" s="52" t="s">
        <v>2209</v>
      </c>
      <c r="S2028" s="49" t="s">
        <v>21333</v>
      </c>
      <c r="V2028" s="50" t="s">
        <v>14853</v>
      </c>
      <c r="W2028" s="50" t="s">
        <v>2209</v>
      </c>
      <c r="X2028" s="50" t="s">
        <v>14740</v>
      </c>
      <c r="Y2028" s="70" t="s">
        <v>17320</v>
      </c>
      <c r="Z2028" s="53">
        <v>68201</v>
      </c>
    </row>
    <row r="2029" spans="1:26" s="49" customFormat="1" x14ac:dyDescent="0.25">
      <c r="A2029" s="73">
        <v>600125181</v>
      </c>
      <c r="B2029" s="73">
        <f t="shared" si="93"/>
        <v>600125181</v>
      </c>
      <c r="C2029" s="73" t="s">
        <v>10506</v>
      </c>
      <c r="D2029" s="68">
        <v>1</v>
      </c>
      <c r="E2029" s="48">
        <f t="shared" si="94"/>
        <v>70987645</v>
      </c>
      <c r="F2029" s="57" t="s">
        <v>953</v>
      </c>
      <c r="G2029" s="57" t="s">
        <v>2200</v>
      </c>
      <c r="H2029" s="51">
        <v>0</v>
      </c>
      <c r="I2029" s="51" t="s">
        <v>17309</v>
      </c>
      <c r="J2029" s="69">
        <v>27.49</v>
      </c>
      <c r="K2029" s="69">
        <f t="shared" si="95"/>
        <v>0</v>
      </c>
      <c r="L2029" s="90">
        <v>25</v>
      </c>
      <c r="M2029" s="51">
        <v>25</v>
      </c>
      <c r="N2029" s="62" t="s">
        <v>2270</v>
      </c>
      <c r="O2029" s="52"/>
      <c r="P2029" s="52">
        <v>66</v>
      </c>
      <c r="Q2029" s="52"/>
      <c r="R2029" s="52" t="s">
        <v>2271</v>
      </c>
      <c r="S2029" s="49" t="s">
        <v>21333</v>
      </c>
      <c r="V2029" s="50" t="s">
        <v>14853</v>
      </c>
      <c r="W2029" s="50" t="s">
        <v>2209</v>
      </c>
      <c r="X2029" s="50" t="s">
        <v>14740</v>
      </c>
      <c r="Y2029" s="70" t="s">
        <v>17320</v>
      </c>
      <c r="Z2029" s="53">
        <v>68301</v>
      </c>
    </row>
    <row r="2030" spans="1:26" s="49" customFormat="1" x14ac:dyDescent="0.25">
      <c r="A2030" s="73">
        <v>600125416</v>
      </c>
      <c r="B2030" s="73">
        <f t="shared" si="93"/>
        <v>600125416</v>
      </c>
      <c r="C2030" s="73" t="s">
        <v>10507</v>
      </c>
      <c r="D2030" s="68">
        <v>1</v>
      </c>
      <c r="E2030" s="48">
        <f t="shared" si="94"/>
        <v>71004980</v>
      </c>
      <c r="F2030" s="57" t="s">
        <v>953</v>
      </c>
      <c r="G2030" s="57" t="s">
        <v>2200</v>
      </c>
      <c r="H2030" s="51">
        <v>25</v>
      </c>
      <c r="I2030" s="51" t="s">
        <v>17309</v>
      </c>
      <c r="J2030" s="69">
        <v>27.49</v>
      </c>
      <c r="K2030" s="69">
        <f t="shared" si="95"/>
        <v>687.25</v>
      </c>
      <c r="L2030" s="90">
        <v>25</v>
      </c>
      <c r="M2030" s="51">
        <v>0</v>
      </c>
      <c r="N2030" s="62" t="s">
        <v>2272</v>
      </c>
      <c r="O2030" s="52"/>
      <c r="P2030" s="52">
        <v>92</v>
      </c>
      <c r="Q2030" s="52"/>
      <c r="R2030" s="52" t="s">
        <v>2273</v>
      </c>
      <c r="S2030" s="49" t="s">
        <v>21333</v>
      </c>
      <c r="V2030" s="50" t="s">
        <v>14853</v>
      </c>
      <c r="W2030" s="50" t="s">
        <v>2209</v>
      </c>
      <c r="X2030" s="50" t="s">
        <v>14740</v>
      </c>
      <c r="Y2030" s="70" t="s">
        <v>17320</v>
      </c>
      <c r="Z2030" s="53">
        <v>68303</v>
      </c>
    </row>
    <row r="2031" spans="1:26" s="49" customFormat="1" x14ac:dyDescent="0.25">
      <c r="A2031" s="73">
        <v>600125831</v>
      </c>
      <c r="B2031" s="73">
        <f t="shared" si="93"/>
        <v>600125831</v>
      </c>
      <c r="C2031" s="73" t="s">
        <v>10508</v>
      </c>
      <c r="D2031" s="68">
        <v>1</v>
      </c>
      <c r="E2031" s="48">
        <f t="shared" si="94"/>
        <v>46271091</v>
      </c>
      <c r="F2031" s="57" t="s">
        <v>953</v>
      </c>
      <c r="G2031" s="57" t="s">
        <v>2200</v>
      </c>
      <c r="H2031" s="51">
        <v>550</v>
      </c>
      <c r="I2031" s="51" t="s">
        <v>17309</v>
      </c>
      <c r="J2031" s="69">
        <v>27.49</v>
      </c>
      <c r="K2031" s="69">
        <f t="shared" si="95"/>
        <v>15119.5</v>
      </c>
      <c r="L2031" s="90">
        <v>550</v>
      </c>
      <c r="M2031" s="51">
        <v>0</v>
      </c>
      <c r="N2031" s="62" t="s">
        <v>2274</v>
      </c>
      <c r="O2031" s="52"/>
      <c r="P2031" s="52">
        <v>109</v>
      </c>
      <c r="Q2031" s="52"/>
      <c r="R2031" s="52" t="s">
        <v>1068</v>
      </c>
      <c r="S2031" s="49" t="s">
        <v>21333</v>
      </c>
      <c r="V2031" s="50" t="s">
        <v>14853</v>
      </c>
      <c r="W2031" s="50" t="s">
        <v>2209</v>
      </c>
      <c r="X2031" s="50" t="s">
        <v>14740</v>
      </c>
      <c r="Y2031" s="70" t="s">
        <v>17320</v>
      </c>
      <c r="Z2031" s="53">
        <v>68304</v>
      </c>
    </row>
    <row r="2032" spans="1:26" s="49" customFormat="1" x14ac:dyDescent="0.25">
      <c r="A2032" s="73">
        <v>600125874</v>
      </c>
      <c r="B2032" s="73">
        <f t="shared" si="93"/>
        <v>600125874</v>
      </c>
      <c r="C2032" s="73" t="s">
        <v>10509</v>
      </c>
      <c r="D2032" s="68">
        <v>1</v>
      </c>
      <c r="E2032" s="48">
        <f t="shared" si="94"/>
        <v>46270906</v>
      </c>
      <c r="F2032" s="57" t="s">
        <v>953</v>
      </c>
      <c r="G2032" s="57" t="s">
        <v>2200</v>
      </c>
      <c r="H2032" s="51">
        <v>1125</v>
      </c>
      <c r="I2032" s="51" t="s">
        <v>17309</v>
      </c>
      <c r="J2032" s="69">
        <v>27.49</v>
      </c>
      <c r="K2032" s="69">
        <f t="shared" si="95"/>
        <v>30926.25</v>
      </c>
      <c r="L2032" s="90">
        <v>1125</v>
      </c>
      <c r="M2032" s="51">
        <v>0</v>
      </c>
      <c r="N2032" s="62" t="s">
        <v>2275</v>
      </c>
      <c r="O2032" s="52" t="s">
        <v>2267</v>
      </c>
      <c r="P2032" s="52">
        <v>312</v>
      </c>
      <c r="Q2032" s="52">
        <v>3</v>
      </c>
      <c r="R2032" s="52" t="s">
        <v>2215</v>
      </c>
      <c r="S2032" s="49" t="s">
        <v>21333</v>
      </c>
      <c r="V2032" s="50" t="s">
        <v>14853</v>
      </c>
      <c r="W2032" s="50" t="s">
        <v>2209</v>
      </c>
      <c r="X2032" s="50" t="s">
        <v>14740</v>
      </c>
      <c r="Y2032" s="70" t="s">
        <v>17320</v>
      </c>
      <c r="Z2032" s="53">
        <v>68301</v>
      </c>
    </row>
    <row r="2033" spans="1:26" s="49" customFormat="1" x14ac:dyDescent="0.25">
      <c r="A2033" s="73">
        <v>600125963</v>
      </c>
      <c r="B2033" s="73">
        <f t="shared" si="93"/>
        <v>600125963</v>
      </c>
      <c r="C2033" s="73" t="s">
        <v>10510</v>
      </c>
      <c r="D2033" s="68">
        <v>1</v>
      </c>
      <c r="E2033" s="48">
        <f t="shared" si="94"/>
        <v>70981621</v>
      </c>
      <c r="F2033" s="57" t="s">
        <v>953</v>
      </c>
      <c r="G2033" s="57" t="s">
        <v>2200</v>
      </c>
      <c r="H2033" s="51">
        <v>25</v>
      </c>
      <c r="I2033" s="51" t="s">
        <v>17309</v>
      </c>
      <c r="J2033" s="69">
        <v>27.49</v>
      </c>
      <c r="K2033" s="69">
        <f t="shared" si="95"/>
        <v>687.25</v>
      </c>
      <c r="L2033" s="90">
        <v>25</v>
      </c>
      <c r="M2033" s="51">
        <v>0</v>
      </c>
      <c r="N2033" s="62" t="s">
        <v>2276</v>
      </c>
      <c r="O2033" s="52"/>
      <c r="P2033" s="52">
        <v>170</v>
      </c>
      <c r="Q2033" s="52"/>
      <c r="R2033" s="52" t="s">
        <v>2277</v>
      </c>
      <c r="S2033" s="49" t="s">
        <v>21333</v>
      </c>
      <c r="V2033" s="50" t="s">
        <v>14853</v>
      </c>
      <c r="W2033" s="50" t="s">
        <v>2209</v>
      </c>
      <c r="X2033" s="50" t="s">
        <v>14740</v>
      </c>
      <c r="Y2033" s="70" t="s">
        <v>17320</v>
      </c>
      <c r="Z2033" s="53">
        <v>68305</v>
      </c>
    </row>
    <row r="2034" spans="1:26" s="49" customFormat="1" x14ac:dyDescent="0.25">
      <c r="A2034" s="73">
        <v>600125050</v>
      </c>
      <c r="B2034" s="73">
        <f t="shared" si="93"/>
        <v>600125050</v>
      </c>
      <c r="C2034" s="73" t="s">
        <v>10511</v>
      </c>
      <c r="D2034" s="68">
        <v>1</v>
      </c>
      <c r="E2034" s="48">
        <f t="shared" si="94"/>
        <v>70986886</v>
      </c>
      <c r="F2034" s="57" t="s">
        <v>953</v>
      </c>
      <c r="G2034" s="57" t="s">
        <v>2200</v>
      </c>
      <c r="H2034" s="51">
        <v>25</v>
      </c>
      <c r="I2034" s="51" t="s">
        <v>17309</v>
      </c>
      <c r="J2034" s="69">
        <v>27.49</v>
      </c>
      <c r="K2034" s="69">
        <f t="shared" si="95"/>
        <v>687.25</v>
      </c>
      <c r="L2034" s="90">
        <v>25</v>
      </c>
      <c r="M2034" s="51">
        <v>0</v>
      </c>
      <c r="N2034" s="62" t="s">
        <v>2279</v>
      </c>
      <c r="O2034" s="52" t="s">
        <v>1557</v>
      </c>
      <c r="P2034" s="52">
        <v>213</v>
      </c>
      <c r="Q2034" s="52">
        <v>5</v>
      </c>
      <c r="R2034" s="52" t="s">
        <v>2209</v>
      </c>
      <c r="S2034" s="49" t="s">
        <v>21333</v>
      </c>
      <c r="V2034" s="50" t="s">
        <v>14853</v>
      </c>
      <c r="W2034" s="50" t="s">
        <v>2209</v>
      </c>
      <c r="X2034" s="50" t="s">
        <v>14740</v>
      </c>
      <c r="Y2034" s="70" t="s">
        <v>17320</v>
      </c>
      <c r="Z2034" s="53">
        <v>68201</v>
      </c>
    </row>
    <row r="2035" spans="1:26" s="49" customFormat="1" ht="30" x14ac:dyDescent="0.25">
      <c r="A2035" s="73">
        <v>600125092</v>
      </c>
      <c r="B2035" s="73">
        <f t="shared" si="93"/>
        <v>600125092</v>
      </c>
      <c r="C2035" s="73" t="s">
        <v>10512</v>
      </c>
      <c r="D2035" s="68">
        <v>1</v>
      </c>
      <c r="E2035" s="48">
        <f t="shared" si="94"/>
        <v>70991596</v>
      </c>
      <c r="F2035" s="57" t="s">
        <v>953</v>
      </c>
      <c r="G2035" s="57" t="s">
        <v>2200</v>
      </c>
      <c r="H2035" s="51">
        <v>0</v>
      </c>
      <c r="I2035" s="51" t="s">
        <v>17309</v>
      </c>
      <c r="J2035" s="69">
        <v>27.49</v>
      </c>
      <c r="K2035" s="69">
        <f t="shared" si="95"/>
        <v>0</v>
      </c>
      <c r="L2035" s="90">
        <v>25</v>
      </c>
      <c r="M2035" s="51">
        <v>25</v>
      </c>
      <c r="N2035" s="62" t="s">
        <v>2280</v>
      </c>
      <c r="O2035" s="52" t="s">
        <v>1230</v>
      </c>
      <c r="P2035" s="52">
        <v>366</v>
      </c>
      <c r="Q2035" s="52">
        <v>2</v>
      </c>
      <c r="R2035" s="52" t="s">
        <v>2281</v>
      </c>
      <c r="S2035" s="49" t="s">
        <v>21333</v>
      </c>
      <c r="V2035" s="50" t="s">
        <v>14853</v>
      </c>
      <c r="W2035" s="50" t="s">
        <v>2209</v>
      </c>
      <c r="X2035" s="50" t="s">
        <v>14740</v>
      </c>
      <c r="Y2035" s="70" t="s">
        <v>17320</v>
      </c>
      <c r="Z2035" s="53">
        <v>68323</v>
      </c>
    </row>
    <row r="2036" spans="1:26" s="49" customFormat="1" ht="30" x14ac:dyDescent="0.25">
      <c r="A2036" s="73">
        <v>600125149</v>
      </c>
      <c r="B2036" s="73">
        <f t="shared" si="93"/>
        <v>600125149</v>
      </c>
      <c r="C2036" s="73" t="s">
        <v>17723</v>
      </c>
      <c r="D2036" s="68">
        <v>1</v>
      </c>
      <c r="E2036" s="48">
        <f t="shared" si="94"/>
        <v>70986843</v>
      </c>
      <c r="F2036" s="57" t="s">
        <v>953</v>
      </c>
      <c r="G2036" s="57" t="s">
        <v>2200</v>
      </c>
      <c r="H2036" s="51">
        <v>25</v>
      </c>
      <c r="I2036" s="51" t="s">
        <v>17309</v>
      </c>
      <c r="J2036" s="69">
        <v>27.49</v>
      </c>
      <c r="K2036" s="69">
        <f t="shared" si="95"/>
        <v>687.25</v>
      </c>
      <c r="L2036" s="90">
        <v>25</v>
      </c>
      <c r="M2036" s="51">
        <v>0</v>
      </c>
      <c r="N2036" s="62" t="s">
        <v>17724</v>
      </c>
      <c r="O2036" s="52"/>
      <c r="P2036" s="52">
        <v>108</v>
      </c>
      <c r="Q2036" s="52"/>
      <c r="R2036" s="52" t="s">
        <v>2209</v>
      </c>
      <c r="S2036" s="49" t="s">
        <v>21333</v>
      </c>
      <c r="V2036" s="50" t="s">
        <v>14853</v>
      </c>
      <c r="W2036" s="50" t="s">
        <v>2209</v>
      </c>
      <c r="X2036" s="50" t="s">
        <v>14740</v>
      </c>
      <c r="Y2036" s="70" t="s">
        <v>17320</v>
      </c>
      <c r="Z2036" s="53">
        <v>68201</v>
      </c>
    </row>
    <row r="2037" spans="1:26" s="49" customFormat="1" x14ac:dyDescent="0.25">
      <c r="A2037" s="73">
        <v>600125203</v>
      </c>
      <c r="B2037" s="73">
        <f t="shared" si="93"/>
        <v>600125203</v>
      </c>
      <c r="C2037" s="73" t="s">
        <v>10513</v>
      </c>
      <c r="D2037" s="68">
        <v>1</v>
      </c>
      <c r="E2037" s="48">
        <f t="shared" si="94"/>
        <v>70986860</v>
      </c>
      <c r="F2037" s="57" t="s">
        <v>953</v>
      </c>
      <c r="G2037" s="57" t="s">
        <v>2200</v>
      </c>
      <c r="H2037" s="51">
        <v>25</v>
      </c>
      <c r="I2037" s="51" t="s">
        <v>17309</v>
      </c>
      <c r="J2037" s="69">
        <v>27.49</v>
      </c>
      <c r="K2037" s="69">
        <f t="shared" si="95"/>
        <v>687.25</v>
      </c>
      <c r="L2037" s="90">
        <v>25</v>
      </c>
      <c r="M2037" s="51">
        <v>0</v>
      </c>
      <c r="N2037" s="62" t="s">
        <v>2283</v>
      </c>
      <c r="O2037" s="52" t="s">
        <v>2284</v>
      </c>
      <c r="P2037" s="52">
        <v>555</v>
      </c>
      <c r="Q2037" s="52">
        <v>64</v>
      </c>
      <c r="R2037" s="52" t="s">
        <v>2209</v>
      </c>
      <c r="S2037" s="49" t="s">
        <v>21333</v>
      </c>
      <c r="V2037" s="50" t="s">
        <v>14853</v>
      </c>
      <c r="W2037" s="50" t="s">
        <v>2209</v>
      </c>
      <c r="X2037" s="50" t="s">
        <v>14740</v>
      </c>
      <c r="Y2037" s="70" t="s">
        <v>17320</v>
      </c>
      <c r="Z2037" s="53">
        <v>68201</v>
      </c>
    </row>
    <row r="2038" spans="1:26" s="49" customFormat="1" x14ac:dyDescent="0.25">
      <c r="A2038" s="73">
        <v>600125211</v>
      </c>
      <c r="B2038" s="73">
        <f t="shared" si="93"/>
        <v>600125211</v>
      </c>
      <c r="C2038" s="73" t="s">
        <v>10514</v>
      </c>
      <c r="D2038" s="68">
        <v>1</v>
      </c>
      <c r="E2038" s="48">
        <f t="shared" si="94"/>
        <v>70986959</v>
      </c>
      <c r="F2038" s="57" t="s">
        <v>953</v>
      </c>
      <c r="G2038" s="57" t="s">
        <v>2200</v>
      </c>
      <c r="H2038" s="51">
        <v>25</v>
      </c>
      <c r="I2038" s="51" t="s">
        <v>17309</v>
      </c>
      <c r="J2038" s="69">
        <v>27.49</v>
      </c>
      <c r="K2038" s="69">
        <f t="shared" si="95"/>
        <v>687.25</v>
      </c>
      <c r="L2038" s="90">
        <v>25</v>
      </c>
      <c r="M2038" s="51">
        <v>0</v>
      </c>
      <c r="N2038" s="62" t="s">
        <v>2285</v>
      </c>
      <c r="O2038" s="52" t="s">
        <v>2263</v>
      </c>
      <c r="P2038" s="52">
        <v>500</v>
      </c>
      <c r="Q2038" s="52">
        <v>4</v>
      </c>
      <c r="R2038" s="52" t="s">
        <v>2209</v>
      </c>
      <c r="S2038" s="49" t="s">
        <v>21333</v>
      </c>
      <c r="V2038" s="50" t="s">
        <v>14853</v>
      </c>
      <c r="W2038" s="50" t="s">
        <v>2209</v>
      </c>
      <c r="X2038" s="50" t="s">
        <v>14740</v>
      </c>
      <c r="Y2038" s="70" t="s">
        <v>17320</v>
      </c>
      <c r="Z2038" s="53">
        <v>68201</v>
      </c>
    </row>
    <row r="2039" spans="1:26" s="49" customFormat="1" x14ac:dyDescent="0.25">
      <c r="A2039" s="73">
        <v>600125220</v>
      </c>
      <c r="B2039" s="73">
        <f t="shared" si="93"/>
        <v>600125220</v>
      </c>
      <c r="C2039" s="73" t="s">
        <v>10515</v>
      </c>
      <c r="D2039" s="68">
        <v>1</v>
      </c>
      <c r="E2039" s="48">
        <f t="shared" si="94"/>
        <v>70986932</v>
      </c>
      <c r="F2039" s="57" t="s">
        <v>953</v>
      </c>
      <c r="G2039" s="57" t="s">
        <v>2200</v>
      </c>
      <c r="H2039" s="51">
        <v>0</v>
      </c>
      <c r="I2039" s="51" t="s">
        <v>17309</v>
      </c>
      <c r="J2039" s="69">
        <v>27.49</v>
      </c>
      <c r="K2039" s="69">
        <f t="shared" si="95"/>
        <v>0</v>
      </c>
      <c r="L2039" s="90">
        <v>25</v>
      </c>
      <c r="M2039" s="51">
        <v>25</v>
      </c>
      <c r="N2039" s="62" t="s">
        <v>2286</v>
      </c>
      <c r="O2039" s="52" t="s">
        <v>2287</v>
      </c>
      <c r="P2039" s="52">
        <v>251</v>
      </c>
      <c r="Q2039" s="52">
        <v>14</v>
      </c>
      <c r="R2039" s="52" t="s">
        <v>2209</v>
      </c>
      <c r="S2039" s="49" t="s">
        <v>21333</v>
      </c>
      <c r="V2039" s="50" t="s">
        <v>14853</v>
      </c>
      <c r="W2039" s="50" t="s">
        <v>2209</v>
      </c>
      <c r="X2039" s="50" t="s">
        <v>14740</v>
      </c>
      <c r="Y2039" s="70" t="s">
        <v>17320</v>
      </c>
      <c r="Z2039" s="53">
        <v>68201</v>
      </c>
    </row>
    <row r="2040" spans="1:26" s="49" customFormat="1" ht="30" x14ac:dyDescent="0.25">
      <c r="A2040" s="73">
        <v>600125262</v>
      </c>
      <c r="B2040" s="73">
        <f t="shared" si="93"/>
        <v>600125262</v>
      </c>
      <c r="C2040" s="73" t="s">
        <v>10516</v>
      </c>
      <c r="D2040" s="68">
        <v>1</v>
      </c>
      <c r="E2040" s="48">
        <f t="shared" si="94"/>
        <v>71006001</v>
      </c>
      <c r="F2040" s="57" t="s">
        <v>953</v>
      </c>
      <c r="G2040" s="57" t="s">
        <v>2200</v>
      </c>
      <c r="H2040" s="51">
        <v>25</v>
      </c>
      <c r="I2040" s="51" t="s">
        <v>17309</v>
      </c>
      <c r="J2040" s="69">
        <v>27.49</v>
      </c>
      <c r="K2040" s="69">
        <f t="shared" si="95"/>
        <v>687.25</v>
      </c>
      <c r="L2040" s="90">
        <v>25</v>
      </c>
      <c r="M2040" s="51">
        <v>0</v>
      </c>
      <c r="N2040" s="62" t="s">
        <v>2288</v>
      </c>
      <c r="O2040" s="52"/>
      <c r="P2040" s="52">
        <v>201</v>
      </c>
      <c r="Q2040" s="52"/>
      <c r="R2040" s="52" t="s">
        <v>1068</v>
      </c>
      <c r="S2040" s="49" t="s">
        <v>21333</v>
      </c>
      <c r="V2040" s="50" t="s">
        <v>14853</v>
      </c>
      <c r="W2040" s="50" t="s">
        <v>2209</v>
      </c>
      <c r="X2040" s="50" t="s">
        <v>14740</v>
      </c>
      <c r="Y2040" s="70" t="s">
        <v>17320</v>
      </c>
      <c r="Z2040" s="53">
        <v>68304</v>
      </c>
    </row>
    <row r="2041" spans="1:26" s="49" customFormat="1" ht="30" x14ac:dyDescent="0.25">
      <c r="A2041" s="73">
        <v>600125424</v>
      </c>
      <c r="B2041" s="73">
        <f t="shared" si="93"/>
        <v>600125424</v>
      </c>
      <c r="C2041" s="73" t="s">
        <v>10517</v>
      </c>
      <c r="D2041" s="68">
        <v>1</v>
      </c>
      <c r="E2041" s="48">
        <f t="shared" si="94"/>
        <v>70997322</v>
      </c>
      <c r="F2041" s="57" t="s">
        <v>953</v>
      </c>
      <c r="G2041" s="57" t="s">
        <v>2200</v>
      </c>
      <c r="H2041" s="51">
        <v>0</v>
      </c>
      <c r="I2041" s="51" t="s">
        <v>17309</v>
      </c>
      <c r="J2041" s="69">
        <v>27.49</v>
      </c>
      <c r="K2041" s="69">
        <f t="shared" si="95"/>
        <v>0</v>
      </c>
      <c r="L2041" s="90">
        <v>25</v>
      </c>
      <c r="M2041" s="51">
        <v>25</v>
      </c>
      <c r="N2041" s="62" t="s">
        <v>2289</v>
      </c>
      <c r="O2041" s="52"/>
      <c r="P2041" s="52">
        <v>200</v>
      </c>
      <c r="Q2041" s="52"/>
      <c r="R2041" s="52" t="s">
        <v>2290</v>
      </c>
      <c r="S2041" s="49" t="s">
        <v>21333</v>
      </c>
      <c r="V2041" s="50" t="s">
        <v>14853</v>
      </c>
      <c r="W2041" s="50" t="s">
        <v>2209</v>
      </c>
      <c r="X2041" s="50" t="s">
        <v>14740</v>
      </c>
      <c r="Y2041" s="70" t="s">
        <v>17320</v>
      </c>
      <c r="Z2041" s="53">
        <v>68301</v>
      </c>
    </row>
    <row r="2042" spans="1:26" s="49" customFormat="1" x14ac:dyDescent="0.25">
      <c r="A2042" s="73">
        <v>600125467</v>
      </c>
      <c r="B2042" s="73">
        <f t="shared" si="93"/>
        <v>600125467</v>
      </c>
      <c r="C2042" s="73" t="s">
        <v>10518</v>
      </c>
      <c r="D2042" s="68">
        <v>1</v>
      </c>
      <c r="E2042" s="48">
        <f t="shared" si="94"/>
        <v>70986983</v>
      </c>
      <c r="F2042" s="57" t="s">
        <v>953</v>
      </c>
      <c r="G2042" s="57" t="s">
        <v>2200</v>
      </c>
      <c r="H2042" s="51">
        <v>25</v>
      </c>
      <c r="I2042" s="51" t="s">
        <v>17309</v>
      </c>
      <c r="J2042" s="69">
        <v>27.49</v>
      </c>
      <c r="K2042" s="69">
        <f t="shared" si="95"/>
        <v>687.25</v>
      </c>
      <c r="L2042" s="90">
        <v>25</v>
      </c>
      <c r="M2042" s="51">
        <v>0</v>
      </c>
      <c r="N2042" s="62" t="s">
        <v>2291</v>
      </c>
      <c r="O2042" s="52" t="s">
        <v>2292</v>
      </c>
      <c r="P2042" s="52">
        <v>464</v>
      </c>
      <c r="Q2042" s="52">
        <v>42</v>
      </c>
      <c r="R2042" s="52" t="s">
        <v>2209</v>
      </c>
      <c r="S2042" s="49" t="s">
        <v>21333</v>
      </c>
      <c r="V2042" s="50" t="s">
        <v>14853</v>
      </c>
      <c r="W2042" s="50" t="s">
        <v>2209</v>
      </c>
      <c r="X2042" s="50" t="s">
        <v>14740</v>
      </c>
      <c r="Y2042" s="70" t="s">
        <v>17320</v>
      </c>
      <c r="Z2042" s="53">
        <v>68201</v>
      </c>
    </row>
    <row r="2043" spans="1:26" s="49" customFormat="1" x14ac:dyDescent="0.25">
      <c r="A2043" s="73">
        <v>600125483</v>
      </c>
      <c r="B2043" s="73">
        <f t="shared" si="93"/>
        <v>600125483</v>
      </c>
      <c r="C2043" s="73" t="s">
        <v>10519</v>
      </c>
      <c r="D2043" s="68">
        <v>1</v>
      </c>
      <c r="E2043" s="48">
        <f t="shared" si="94"/>
        <v>46271007</v>
      </c>
      <c r="F2043" s="57" t="s">
        <v>953</v>
      </c>
      <c r="G2043" s="57" t="s">
        <v>2200</v>
      </c>
      <c r="H2043" s="51">
        <v>1300</v>
      </c>
      <c r="I2043" s="51" t="s">
        <v>17309</v>
      </c>
      <c r="J2043" s="69">
        <v>27.49</v>
      </c>
      <c r="K2043" s="69">
        <f t="shared" si="95"/>
        <v>35737</v>
      </c>
      <c r="L2043" s="90">
        <v>1300</v>
      </c>
      <c r="M2043" s="51">
        <v>0</v>
      </c>
      <c r="N2043" s="62" t="s">
        <v>2293</v>
      </c>
      <c r="O2043" s="52" t="s">
        <v>1716</v>
      </c>
      <c r="P2043" s="52">
        <v>5</v>
      </c>
      <c r="Q2043" s="52">
        <v>5</v>
      </c>
      <c r="R2043" s="52" t="s">
        <v>2209</v>
      </c>
      <c r="S2043" s="49" t="s">
        <v>21333</v>
      </c>
      <c r="V2043" s="50" t="s">
        <v>14853</v>
      </c>
      <c r="W2043" s="50" t="s">
        <v>2209</v>
      </c>
      <c r="X2043" s="50" t="s">
        <v>14740</v>
      </c>
      <c r="Y2043" s="70" t="s">
        <v>17320</v>
      </c>
      <c r="Z2043" s="53">
        <v>68201</v>
      </c>
    </row>
    <row r="2044" spans="1:26" s="49" customFormat="1" ht="30" x14ac:dyDescent="0.25">
      <c r="A2044" s="73">
        <v>600125530</v>
      </c>
      <c r="B2044" s="73">
        <f t="shared" si="93"/>
        <v>600125530</v>
      </c>
      <c r="C2044" s="73" t="s">
        <v>10520</v>
      </c>
      <c r="D2044" s="68">
        <v>1</v>
      </c>
      <c r="E2044" s="48">
        <f t="shared" si="94"/>
        <v>70993581</v>
      </c>
      <c r="F2044" s="57" t="s">
        <v>953</v>
      </c>
      <c r="G2044" s="57" t="s">
        <v>2200</v>
      </c>
      <c r="H2044" s="51">
        <v>175</v>
      </c>
      <c r="I2044" s="51" t="s">
        <v>17309</v>
      </c>
      <c r="J2044" s="69">
        <v>27.49</v>
      </c>
      <c r="K2044" s="69">
        <f t="shared" si="95"/>
        <v>4810.75</v>
      </c>
      <c r="L2044" s="90">
        <v>175</v>
      </c>
      <c r="M2044" s="51">
        <v>0</v>
      </c>
      <c r="N2044" s="62" t="s">
        <v>2294</v>
      </c>
      <c r="O2044" s="52"/>
      <c r="P2044" s="52">
        <v>189</v>
      </c>
      <c r="Q2044" s="52"/>
      <c r="R2044" s="52" t="s">
        <v>2295</v>
      </c>
      <c r="S2044" s="49" t="s">
        <v>21333</v>
      </c>
      <c r="V2044" s="50" t="s">
        <v>14853</v>
      </c>
      <c r="W2044" s="50" t="s">
        <v>2209</v>
      </c>
      <c r="X2044" s="50" t="s">
        <v>14740</v>
      </c>
      <c r="Y2044" s="70" t="s">
        <v>17320</v>
      </c>
      <c r="Z2044" s="53">
        <v>68301</v>
      </c>
    </row>
    <row r="2045" spans="1:26" s="49" customFormat="1" x14ac:dyDescent="0.25">
      <c r="A2045" s="73">
        <v>600125548</v>
      </c>
      <c r="B2045" s="73">
        <f t="shared" si="93"/>
        <v>600125548</v>
      </c>
      <c r="C2045" s="73" t="s">
        <v>10521</v>
      </c>
      <c r="D2045" s="68">
        <v>1</v>
      </c>
      <c r="E2045" s="48">
        <f t="shared" si="94"/>
        <v>70987971</v>
      </c>
      <c r="F2045" s="57" t="s">
        <v>953</v>
      </c>
      <c r="G2045" s="57" t="s">
        <v>2200</v>
      </c>
      <c r="H2045" s="51">
        <v>50</v>
      </c>
      <c r="I2045" s="51" t="s">
        <v>17309</v>
      </c>
      <c r="J2045" s="69">
        <v>27.49</v>
      </c>
      <c r="K2045" s="69">
        <f t="shared" si="95"/>
        <v>1374.5</v>
      </c>
      <c r="L2045" s="90">
        <v>50</v>
      </c>
      <c r="M2045" s="51">
        <v>0</v>
      </c>
      <c r="N2045" s="62" t="s">
        <v>2296</v>
      </c>
      <c r="O2045" s="52"/>
      <c r="P2045" s="52">
        <v>105</v>
      </c>
      <c r="Q2045" s="52"/>
      <c r="R2045" s="52" t="s">
        <v>2297</v>
      </c>
      <c r="S2045" s="49" t="s">
        <v>21333</v>
      </c>
      <c r="V2045" s="50" t="s">
        <v>14853</v>
      </c>
      <c r="W2045" s="50" t="s">
        <v>2209</v>
      </c>
      <c r="X2045" s="50" t="s">
        <v>14740</v>
      </c>
      <c r="Y2045" s="70" t="s">
        <v>17320</v>
      </c>
      <c r="Z2045" s="53">
        <v>68201</v>
      </c>
    </row>
    <row r="2046" spans="1:26" s="49" customFormat="1" ht="30" x14ac:dyDescent="0.25">
      <c r="A2046" s="73">
        <v>600125564</v>
      </c>
      <c r="B2046" s="73">
        <f t="shared" si="93"/>
        <v>600125564</v>
      </c>
      <c r="C2046" s="73" t="s">
        <v>10522</v>
      </c>
      <c r="D2046" s="68">
        <v>1</v>
      </c>
      <c r="E2046" s="48">
        <f t="shared" si="94"/>
        <v>70987602</v>
      </c>
      <c r="F2046" s="57" t="s">
        <v>953</v>
      </c>
      <c r="G2046" s="57" t="s">
        <v>2200</v>
      </c>
      <c r="H2046" s="51">
        <v>50</v>
      </c>
      <c r="I2046" s="51" t="s">
        <v>17309</v>
      </c>
      <c r="J2046" s="69">
        <v>27.49</v>
      </c>
      <c r="K2046" s="69">
        <f t="shared" si="95"/>
        <v>1374.5</v>
      </c>
      <c r="L2046" s="90">
        <v>50</v>
      </c>
      <c r="M2046" s="51">
        <v>0</v>
      </c>
      <c r="N2046" s="62" t="s">
        <v>2298</v>
      </c>
      <c r="O2046" s="52"/>
      <c r="P2046" s="52">
        <v>68</v>
      </c>
      <c r="Q2046" s="52"/>
      <c r="R2046" s="52" t="s">
        <v>2278</v>
      </c>
      <c r="S2046" s="49" t="s">
        <v>21333</v>
      </c>
      <c r="V2046" s="50" t="s">
        <v>14853</v>
      </c>
      <c r="W2046" s="50" t="s">
        <v>2209</v>
      </c>
      <c r="X2046" s="50" t="s">
        <v>14740</v>
      </c>
      <c r="Y2046" s="70" t="s">
        <v>17320</v>
      </c>
      <c r="Z2046" s="53">
        <v>68201</v>
      </c>
    </row>
    <row r="2047" spans="1:26" s="49" customFormat="1" ht="30" x14ac:dyDescent="0.25">
      <c r="A2047" s="73">
        <v>600125599</v>
      </c>
      <c r="B2047" s="73">
        <f t="shared" si="93"/>
        <v>600125599</v>
      </c>
      <c r="C2047" s="73" t="s">
        <v>10523</v>
      </c>
      <c r="D2047" s="68">
        <v>1</v>
      </c>
      <c r="E2047" s="48">
        <f t="shared" si="94"/>
        <v>70997306</v>
      </c>
      <c r="F2047" s="57" t="s">
        <v>953</v>
      </c>
      <c r="G2047" s="57" t="s">
        <v>2200</v>
      </c>
      <c r="H2047" s="51">
        <v>100</v>
      </c>
      <c r="I2047" s="51" t="s">
        <v>17309</v>
      </c>
      <c r="J2047" s="69">
        <v>27.49</v>
      </c>
      <c r="K2047" s="69">
        <f t="shared" si="95"/>
        <v>2749</v>
      </c>
      <c r="L2047" s="90">
        <v>100</v>
      </c>
      <c r="M2047" s="51">
        <v>0</v>
      </c>
      <c r="N2047" s="62" t="s">
        <v>2299</v>
      </c>
      <c r="O2047" s="52"/>
      <c r="P2047" s="52">
        <v>125</v>
      </c>
      <c r="Q2047" s="52"/>
      <c r="R2047" s="52" t="s">
        <v>2290</v>
      </c>
      <c r="S2047" s="49" t="s">
        <v>21333</v>
      </c>
      <c r="V2047" s="50" t="s">
        <v>14853</v>
      </c>
      <c r="W2047" s="50" t="s">
        <v>2209</v>
      </c>
      <c r="X2047" s="50" t="s">
        <v>14740</v>
      </c>
      <c r="Y2047" s="70" t="s">
        <v>17320</v>
      </c>
      <c r="Z2047" s="53">
        <v>68301</v>
      </c>
    </row>
    <row r="2048" spans="1:26" s="49" customFormat="1" ht="30" x14ac:dyDescent="0.25">
      <c r="A2048" s="73">
        <v>600125696</v>
      </c>
      <c r="B2048" s="73">
        <f t="shared" si="93"/>
        <v>600125696</v>
      </c>
      <c r="C2048" s="73" t="s">
        <v>10524</v>
      </c>
      <c r="D2048" s="68">
        <v>1</v>
      </c>
      <c r="E2048" s="48">
        <f t="shared" si="94"/>
        <v>71001298</v>
      </c>
      <c r="F2048" s="57" t="s">
        <v>953</v>
      </c>
      <c r="G2048" s="57" t="s">
        <v>2200</v>
      </c>
      <c r="H2048" s="51">
        <v>25</v>
      </c>
      <c r="I2048" s="51" t="s">
        <v>17309</v>
      </c>
      <c r="J2048" s="69">
        <v>27.49</v>
      </c>
      <c r="K2048" s="69">
        <f t="shared" si="95"/>
        <v>687.25</v>
      </c>
      <c r="L2048" s="90">
        <v>25</v>
      </c>
      <c r="M2048" s="51">
        <v>0</v>
      </c>
      <c r="N2048" s="62" t="s">
        <v>2300</v>
      </c>
      <c r="O2048" s="52"/>
      <c r="P2048" s="52">
        <v>98</v>
      </c>
      <c r="Q2048" s="52"/>
      <c r="R2048" s="52" t="s">
        <v>2301</v>
      </c>
      <c r="S2048" s="49" t="s">
        <v>21333</v>
      </c>
      <c r="V2048" s="50" t="s">
        <v>14853</v>
      </c>
      <c r="W2048" s="50" t="s">
        <v>2209</v>
      </c>
      <c r="X2048" s="50" t="s">
        <v>14740</v>
      </c>
      <c r="Y2048" s="70" t="s">
        <v>17320</v>
      </c>
      <c r="Z2048" s="53">
        <v>68201</v>
      </c>
    </row>
    <row r="2049" spans="1:26" s="49" customFormat="1" ht="30" x14ac:dyDescent="0.25">
      <c r="A2049" s="73">
        <v>600125726</v>
      </c>
      <c r="B2049" s="73">
        <f t="shared" si="93"/>
        <v>600125726</v>
      </c>
      <c r="C2049" s="73" t="s">
        <v>10525</v>
      </c>
      <c r="D2049" s="68">
        <v>1</v>
      </c>
      <c r="E2049" s="48">
        <f t="shared" si="94"/>
        <v>70988269</v>
      </c>
      <c r="F2049" s="57" t="s">
        <v>953</v>
      </c>
      <c r="G2049" s="57" t="s">
        <v>2200</v>
      </c>
      <c r="H2049" s="51">
        <v>50</v>
      </c>
      <c r="I2049" s="51" t="s">
        <v>17309</v>
      </c>
      <c r="J2049" s="69">
        <v>27.49</v>
      </c>
      <c r="K2049" s="69">
        <f t="shared" si="95"/>
        <v>1374.5</v>
      </c>
      <c r="L2049" s="90">
        <v>50</v>
      </c>
      <c r="M2049" s="51">
        <v>0</v>
      </c>
      <c r="N2049" s="62" t="s">
        <v>2302</v>
      </c>
      <c r="O2049" s="52"/>
      <c r="P2049" s="52">
        <v>116</v>
      </c>
      <c r="Q2049" s="52"/>
      <c r="R2049" s="52" t="s">
        <v>878</v>
      </c>
      <c r="S2049" s="49" t="s">
        <v>21333</v>
      </c>
      <c r="V2049" s="50" t="s">
        <v>14853</v>
      </c>
      <c r="W2049" s="50" t="s">
        <v>2209</v>
      </c>
      <c r="X2049" s="50" t="s">
        <v>14740</v>
      </c>
      <c r="Y2049" s="70" t="s">
        <v>17320</v>
      </c>
      <c r="Z2049" s="53">
        <v>68301</v>
      </c>
    </row>
    <row r="2050" spans="1:26" s="49" customFormat="1" ht="30" x14ac:dyDescent="0.25">
      <c r="A2050" s="73">
        <v>600125751</v>
      </c>
      <c r="B2050" s="73">
        <f t="shared" si="93"/>
        <v>600125751</v>
      </c>
      <c r="C2050" s="73" t="s">
        <v>10526</v>
      </c>
      <c r="D2050" s="68">
        <v>1</v>
      </c>
      <c r="E2050" s="48">
        <f t="shared" si="94"/>
        <v>70989842</v>
      </c>
      <c r="F2050" s="57" t="s">
        <v>953</v>
      </c>
      <c r="G2050" s="57" t="s">
        <v>2200</v>
      </c>
      <c r="H2050" s="51">
        <v>100</v>
      </c>
      <c r="I2050" s="51" t="s">
        <v>17309</v>
      </c>
      <c r="J2050" s="69">
        <v>27.49</v>
      </c>
      <c r="K2050" s="69">
        <f t="shared" si="95"/>
        <v>2749</v>
      </c>
      <c r="L2050" s="90">
        <v>100</v>
      </c>
      <c r="M2050" s="51">
        <v>0</v>
      </c>
      <c r="N2050" s="62" t="s">
        <v>2303</v>
      </c>
      <c r="O2050" s="52"/>
      <c r="P2050" s="52">
        <v>113</v>
      </c>
      <c r="Q2050" s="52"/>
      <c r="R2050" s="52" t="s">
        <v>2304</v>
      </c>
      <c r="S2050" s="49" t="s">
        <v>21333</v>
      </c>
      <c r="V2050" s="50" t="s">
        <v>14853</v>
      </c>
      <c r="W2050" s="50" t="s">
        <v>2209</v>
      </c>
      <c r="X2050" s="50" t="s">
        <v>14740</v>
      </c>
      <c r="Y2050" s="70" t="s">
        <v>17320</v>
      </c>
      <c r="Z2050" s="53">
        <v>68303</v>
      </c>
    </row>
    <row r="2051" spans="1:26" s="49" customFormat="1" ht="30" x14ac:dyDescent="0.25">
      <c r="A2051" s="73">
        <v>600125777</v>
      </c>
      <c r="B2051" s="73">
        <f t="shared" si="93"/>
        <v>600125777</v>
      </c>
      <c r="C2051" s="73" t="s">
        <v>10527</v>
      </c>
      <c r="D2051" s="68">
        <v>1</v>
      </c>
      <c r="E2051" s="48">
        <f t="shared" si="94"/>
        <v>70988749</v>
      </c>
      <c r="F2051" s="57" t="s">
        <v>953</v>
      </c>
      <c r="G2051" s="57" t="s">
        <v>2200</v>
      </c>
      <c r="H2051" s="51">
        <v>150</v>
      </c>
      <c r="I2051" s="51" t="s">
        <v>17309</v>
      </c>
      <c r="J2051" s="69">
        <v>27.49</v>
      </c>
      <c r="K2051" s="69">
        <f t="shared" si="95"/>
        <v>4123.5</v>
      </c>
      <c r="L2051" s="90">
        <v>150</v>
      </c>
      <c r="M2051" s="51">
        <v>0</v>
      </c>
      <c r="N2051" s="62" t="s">
        <v>2305</v>
      </c>
      <c r="O2051" s="52"/>
      <c r="P2051" s="52">
        <v>330</v>
      </c>
      <c r="Q2051" s="52"/>
      <c r="R2051" s="52" t="s">
        <v>2306</v>
      </c>
      <c r="S2051" s="49" t="s">
        <v>21333</v>
      </c>
      <c r="V2051" s="50" t="s">
        <v>14853</v>
      </c>
      <c r="W2051" s="50" t="s">
        <v>2209</v>
      </c>
      <c r="X2051" s="50" t="s">
        <v>14740</v>
      </c>
      <c r="Y2051" s="70" t="s">
        <v>17320</v>
      </c>
      <c r="Z2051" s="53">
        <v>68323</v>
      </c>
    </row>
    <row r="2052" spans="1:26" s="49" customFormat="1" x14ac:dyDescent="0.25">
      <c r="A2052" s="73">
        <v>600125785</v>
      </c>
      <c r="B2052" s="73">
        <f t="shared" ref="B2052:B2115" si="96">A2052/1</f>
        <v>600125785</v>
      </c>
      <c r="C2052" s="73" t="s">
        <v>10528</v>
      </c>
      <c r="D2052" s="68">
        <v>1</v>
      </c>
      <c r="E2052" s="48">
        <f t="shared" ref="E2052:E2115" si="97">C2052/1</f>
        <v>49408496</v>
      </c>
      <c r="F2052" s="57" t="s">
        <v>953</v>
      </c>
      <c r="G2052" s="57" t="s">
        <v>2200</v>
      </c>
      <c r="H2052" s="51">
        <v>175</v>
      </c>
      <c r="I2052" s="51" t="s">
        <v>17309</v>
      </c>
      <c r="J2052" s="69">
        <v>27.49</v>
      </c>
      <c r="K2052" s="69">
        <f t="shared" ref="K2052:K2115" si="98">H2052*J2052</f>
        <v>4810.75</v>
      </c>
      <c r="L2052" s="90">
        <v>175</v>
      </c>
      <c r="M2052" s="51">
        <v>0</v>
      </c>
      <c r="N2052" s="62" t="s">
        <v>2307</v>
      </c>
      <c r="O2052" s="52" t="s">
        <v>287</v>
      </c>
      <c r="P2052" s="52">
        <v>456</v>
      </c>
      <c r="Q2052" s="52">
        <v>12</v>
      </c>
      <c r="R2052" s="52" t="s">
        <v>2209</v>
      </c>
      <c r="S2052" s="49" t="s">
        <v>21333</v>
      </c>
      <c r="V2052" s="50" t="s">
        <v>14853</v>
      </c>
      <c r="W2052" s="50" t="s">
        <v>2209</v>
      </c>
      <c r="X2052" s="50" t="s">
        <v>14740</v>
      </c>
      <c r="Y2052" s="70" t="s">
        <v>17320</v>
      </c>
      <c r="Z2052" s="53">
        <v>68201</v>
      </c>
    </row>
    <row r="2053" spans="1:26" s="49" customFormat="1" x14ac:dyDescent="0.25">
      <c r="A2053" s="73">
        <v>600125840</v>
      </c>
      <c r="B2053" s="73">
        <f t="shared" si="96"/>
        <v>600125840</v>
      </c>
      <c r="C2053" s="73" t="s">
        <v>10529</v>
      </c>
      <c r="D2053" s="68">
        <v>1</v>
      </c>
      <c r="E2053" s="48">
        <f t="shared" si="97"/>
        <v>46270876</v>
      </c>
      <c r="F2053" s="57" t="s">
        <v>953</v>
      </c>
      <c r="G2053" s="57" t="s">
        <v>2200</v>
      </c>
      <c r="H2053" s="51">
        <v>550</v>
      </c>
      <c r="I2053" s="51" t="s">
        <v>17309</v>
      </c>
      <c r="J2053" s="69">
        <v>27.49</v>
      </c>
      <c r="K2053" s="69">
        <f t="shared" si="98"/>
        <v>15119.5</v>
      </c>
      <c r="L2053" s="90">
        <v>550</v>
      </c>
      <c r="M2053" s="51">
        <v>0</v>
      </c>
      <c r="N2053" s="62" t="s">
        <v>2308</v>
      </c>
      <c r="O2053" s="52" t="s">
        <v>519</v>
      </c>
      <c r="P2053" s="52">
        <v>218</v>
      </c>
      <c r="Q2053" s="52">
        <v>4</v>
      </c>
      <c r="R2053" s="52" t="s">
        <v>2281</v>
      </c>
      <c r="S2053" s="49" t="s">
        <v>21333</v>
      </c>
      <c r="V2053" s="50" t="s">
        <v>14853</v>
      </c>
      <c r="W2053" s="50" t="s">
        <v>2209</v>
      </c>
      <c r="X2053" s="50" t="s">
        <v>14740</v>
      </c>
      <c r="Y2053" s="70" t="s">
        <v>17320</v>
      </c>
      <c r="Z2053" s="53">
        <v>68323</v>
      </c>
    </row>
    <row r="2054" spans="1:26" s="49" customFormat="1" x14ac:dyDescent="0.25">
      <c r="A2054" s="73">
        <v>600125904</v>
      </c>
      <c r="B2054" s="73">
        <f t="shared" si="96"/>
        <v>600125904</v>
      </c>
      <c r="C2054" s="73" t="s">
        <v>10530</v>
      </c>
      <c r="D2054" s="68">
        <v>1</v>
      </c>
      <c r="E2054" s="48">
        <f t="shared" si="97"/>
        <v>46271040</v>
      </c>
      <c r="F2054" s="57" t="s">
        <v>953</v>
      </c>
      <c r="G2054" s="57" t="s">
        <v>2200</v>
      </c>
      <c r="H2054" s="51">
        <v>550</v>
      </c>
      <c r="I2054" s="51" t="s">
        <v>17309</v>
      </c>
      <c r="J2054" s="69">
        <v>27.49</v>
      </c>
      <c r="K2054" s="69">
        <f t="shared" si="98"/>
        <v>15119.5</v>
      </c>
      <c r="L2054" s="90">
        <v>550</v>
      </c>
      <c r="M2054" s="51">
        <v>0</v>
      </c>
      <c r="N2054" s="62" t="s">
        <v>2309</v>
      </c>
      <c r="O2054" s="52" t="s">
        <v>2310</v>
      </c>
      <c r="P2054" s="52">
        <v>492</v>
      </c>
      <c r="Q2054" s="52">
        <v>40</v>
      </c>
      <c r="R2054" s="52" t="s">
        <v>2209</v>
      </c>
      <c r="S2054" s="49" t="s">
        <v>21333</v>
      </c>
      <c r="V2054" s="50" t="s">
        <v>14853</v>
      </c>
      <c r="W2054" s="50" t="s">
        <v>2209</v>
      </c>
      <c r="X2054" s="50" t="s">
        <v>14740</v>
      </c>
      <c r="Y2054" s="70" t="s">
        <v>17320</v>
      </c>
      <c r="Z2054" s="53">
        <v>68201</v>
      </c>
    </row>
    <row r="2055" spans="1:26" s="49" customFormat="1" x14ac:dyDescent="0.25">
      <c r="A2055" s="73">
        <v>600125947</v>
      </c>
      <c r="B2055" s="73">
        <f t="shared" si="96"/>
        <v>600125947</v>
      </c>
      <c r="C2055" s="73" t="s">
        <v>10531</v>
      </c>
      <c r="D2055" s="68">
        <v>1</v>
      </c>
      <c r="E2055" s="48">
        <f t="shared" si="97"/>
        <v>46271180</v>
      </c>
      <c r="F2055" s="57" t="s">
        <v>953</v>
      </c>
      <c r="G2055" s="57" t="s">
        <v>2200</v>
      </c>
      <c r="H2055" s="51">
        <v>1100</v>
      </c>
      <c r="I2055" s="51" t="s">
        <v>17309</v>
      </c>
      <c r="J2055" s="69">
        <v>27.49</v>
      </c>
      <c r="K2055" s="69">
        <f t="shared" si="98"/>
        <v>30239</v>
      </c>
      <c r="L2055" s="90">
        <v>1100</v>
      </c>
      <c r="M2055" s="51">
        <v>0</v>
      </c>
      <c r="N2055" s="62" t="s">
        <v>2311</v>
      </c>
      <c r="O2055" s="52" t="s">
        <v>519</v>
      </c>
      <c r="P2055" s="52">
        <v>664</v>
      </c>
      <c r="Q2055" s="52">
        <v>4</v>
      </c>
      <c r="R2055" s="52" t="s">
        <v>2209</v>
      </c>
      <c r="S2055" s="49" t="s">
        <v>21333</v>
      </c>
      <c r="V2055" s="50" t="s">
        <v>14853</v>
      </c>
      <c r="W2055" s="50" t="s">
        <v>2209</v>
      </c>
      <c r="X2055" s="50" t="s">
        <v>14740</v>
      </c>
      <c r="Y2055" s="70" t="s">
        <v>17320</v>
      </c>
      <c r="Z2055" s="53">
        <v>68201</v>
      </c>
    </row>
    <row r="2056" spans="1:26" s="49" customFormat="1" ht="30" x14ac:dyDescent="0.25">
      <c r="A2056" s="73">
        <v>600125980</v>
      </c>
      <c r="B2056" s="73">
        <f t="shared" si="96"/>
        <v>600125980</v>
      </c>
      <c r="C2056" s="73" t="s">
        <v>10532</v>
      </c>
      <c r="D2056" s="68">
        <v>1</v>
      </c>
      <c r="E2056" s="48">
        <f t="shared" si="97"/>
        <v>70984620</v>
      </c>
      <c r="F2056" s="57" t="s">
        <v>953</v>
      </c>
      <c r="G2056" s="57" t="s">
        <v>2200</v>
      </c>
      <c r="H2056" s="51">
        <v>75</v>
      </c>
      <c r="I2056" s="51" t="s">
        <v>17309</v>
      </c>
      <c r="J2056" s="69">
        <v>27.49</v>
      </c>
      <c r="K2056" s="69">
        <f t="shared" si="98"/>
        <v>2061.75</v>
      </c>
      <c r="L2056" s="90">
        <v>75</v>
      </c>
      <c r="M2056" s="51">
        <v>0</v>
      </c>
      <c r="N2056" s="62" t="s">
        <v>2312</v>
      </c>
      <c r="O2056" s="52"/>
      <c r="P2056" s="52">
        <v>16</v>
      </c>
      <c r="Q2056" s="52"/>
      <c r="R2056" s="52" t="s">
        <v>2313</v>
      </c>
      <c r="S2056" s="49" t="s">
        <v>21333</v>
      </c>
      <c r="V2056" s="50" t="s">
        <v>14853</v>
      </c>
      <c r="W2056" s="50" t="s">
        <v>2209</v>
      </c>
      <c r="X2056" s="50" t="s">
        <v>14740</v>
      </c>
      <c r="Y2056" s="70" t="s">
        <v>17320</v>
      </c>
      <c r="Z2056" s="53">
        <v>68201</v>
      </c>
    </row>
    <row r="2057" spans="1:26" s="49" customFormat="1" ht="30" x14ac:dyDescent="0.25">
      <c r="A2057" s="73">
        <v>600125998</v>
      </c>
      <c r="B2057" s="73">
        <f t="shared" si="96"/>
        <v>600125998</v>
      </c>
      <c r="C2057" s="73" t="s">
        <v>10533</v>
      </c>
      <c r="D2057" s="68">
        <v>1</v>
      </c>
      <c r="E2057" s="48">
        <f t="shared" si="97"/>
        <v>70984891</v>
      </c>
      <c r="F2057" s="57" t="s">
        <v>953</v>
      </c>
      <c r="G2057" s="57" t="s">
        <v>2200</v>
      </c>
      <c r="H2057" s="51">
        <v>75</v>
      </c>
      <c r="I2057" s="51" t="s">
        <v>17309</v>
      </c>
      <c r="J2057" s="69">
        <v>27.49</v>
      </c>
      <c r="K2057" s="69">
        <f t="shared" si="98"/>
        <v>2061.75</v>
      </c>
      <c r="L2057" s="90">
        <v>75</v>
      </c>
      <c r="M2057" s="51">
        <v>0</v>
      </c>
      <c r="N2057" s="62" t="s">
        <v>2314</v>
      </c>
      <c r="O2057" s="52"/>
      <c r="P2057" s="52">
        <v>175</v>
      </c>
      <c r="Q2057" s="52"/>
      <c r="R2057" s="52" t="s">
        <v>2315</v>
      </c>
      <c r="S2057" s="49" t="s">
        <v>21333</v>
      </c>
      <c r="V2057" s="50" t="s">
        <v>14853</v>
      </c>
      <c r="W2057" s="50" t="s">
        <v>2209</v>
      </c>
      <c r="X2057" s="50" t="s">
        <v>14740</v>
      </c>
      <c r="Y2057" s="70" t="s">
        <v>17320</v>
      </c>
      <c r="Z2057" s="53">
        <v>68201</v>
      </c>
    </row>
    <row r="2058" spans="1:26" s="49" customFormat="1" x14ac:dyDescent="0.25">
      <c r="A2058" s="73">
        <v>600126005</v>
      </c>
      <c r="B2058" s="73">
        <f t="shared" si="96"/>
        <v>600126005</v>
      </c>
      <c r="C2058" s="73" t="s">
        <v>10534</v>
      </c>
      <c r="D2058" s="68">
        <v>1</v>
      </c>
      <c r="E2058" s="48">
        <f t="shared" si="97"/>
        <v>47409908</v>
      </c>
      <c r="F2058" s="57" t="s">
        <v>953</v>
      </c>
      <c r="G2058" s="57" t="s">
        <v>2200</v>
      </c>
      <c r="H2058" s="51">
        <v>325</v>
      </c>
      <c r="I2058" s="51" t="s">
        <v>17309</v>
      </c>
      <c r="J2058" s="69">
        <v>27.49</v>
      </c>
      <c r="K2058" s="69">
        <f t="shared" si="98"/>
        <v>8934.25</v>
      </c>
      <c r="L2058" s="90">
        <v>325</v>
      </c>
      <c r="M2058" s="51">
        <v>0</v>
      </c>
      <c r="N2058" s="62" t="s">
        <v>2316</v>
      </c>
      <c r="O2058" s="52"/>
      <c r="P2058" s="52">
        <v>155</v>
      </c>
      <c r="Q2058" s="52"/>
      <c r="R2058" s="52" t="s">
        <v>2317</v>
      </c>
      <c r="S2058" s="49" t="s">
        <v>21333</v>
      </c>
      <c r="V2058" s="50" t="s">
        <v>14853</v>
      </c>
      <c r="W2058" s="50" t="s">
        <v>2209</v>
      </c>
      <c r="X2058" s="50" t="s">
        <v>14740</v>
      </c>
      <c r="Y2058" s="70" t="s">
        <v>17320</v>
      </c>
      <c r="Z2058" s="53">
        <v>68304</v>
      </c>
    </row>
    <row r="2059" spans="1:26" s="49" customFormat="1" ht="30" x14ac:dyDescent="0.25">
      <c r="A2059" s="73">
        <v>600126013</v>
      </c>
      <c r="B2059" s="73">
        <f t="shared" si="96"/>
        <v>600126013</v>
      </c>
      <c r="C2059" s="73" t="s">
        <v>10535</v>
      </c>
      <c r="D2059" s="68">
        <v>1</v>
      </c>
      <c r="E2059" s="48">
        <f t="shared" si="97"/>
        <v>46271139</v>
      </c>
      <c r="F2059" s="57" t="s">
        <v>953</v>
      </c>
      <c r="G2059" s="57" t="s">
        <v>2200</v>
      </c>
      <c r="H2059" s="51">
        <v>275</v>
      </c>
      <c r="I2059" s="51" t="s">
        <v>17309</v>
      </c>
      <c r="J2059" s="69">
        <v>27.49</v>
      </c>
      <c r="K2059" s="69">
        <f t="shared" si="98"/>
        <v>7559.75</v>
      </c>
      <c r="L2059" s="90">
        <v>275</v>
      </c>
      <c r="M2059" s="51">
        <v>0</v>
      </c>
      <c r="N2059" s="62" t="s">
        <v>2318</v>
      </c>
      <c r="O2059" s="52"/>
      <c r="P2059" s="52">
        <v>1</v>
      </c>
      <c r="Q2059" s="52"/>
      <c r="R2059" s="52" t="s">
        <v>2319</v>
      </c>
      <c r="S2059" s="49" t="s">
        <v>21333</v>
      </c>
      <c r="V2059" s="50" t="s">
        <v>14853</v>
      </c>
      <c r="W2059" s="50" t="s">
        <v>2209</v>
      </c>
      <c r="X2059" s="50" t="s">
        <v>14740</v>
      </c>
      <c r="Y2059" s="70" t="s">
        <v>17320</v>
      </c>
      <c r="Z2059" s="53">
        <v>68341</v>
      </c>
    </row>
    <row r="2060" spans="1:26" s="49" customFormat="1" x14ac:dyDescent="0.25">
      <c r="A2060" s="73">
        <v>600126021</v>
      </c>
      <c r="B2060" s="73">
        <f t="shared" si="96"/>
        <v>600126021</v>
      </c>
      <c r="C2060" s="73" t="s">
        <v>10536</v>
      </c>
      <c r="D2060" s="68">
        <v>1</v>
      </c>
      <c r="E2060" s="48">
        <f t="shared" si="97"/>
        <v>46271015</v>
      </c>
      <c r="F2060" s="57" t="s">
        <v>953</v>
      </c>
      <c r="G2060" s="57" t="s">
        <v>2200</v>
      </c>
      <c r="H2060" s="51">
        <v>575</v>
      </c>
      <c r="I2060" s="51" t="s">
        <v>17309</v>
      </c>
      <c r="J2060" s="69">
        <v>27.49</v>
      </c>
      <c r="K2060" s="69">
        <f t="shared" si="98"/>
        <v>15806.75</v>
      </c>
      <c r="L2060" s="90">
        <v>575</v>
      </c>
      <c r="M2060" s="51">
        <v>0</v>
      </c>
      <c r="N2060" s="62" t="s">
        <v>2320</v>
      </c>
      <c r="O2060" s="52"/>
      <c r="P2060" s="52">
        <v>207</v>
      </c>
      <c r="Q2060" s="52"/>
      <c r="R2060" s="52" t="s">
        <v>2321</v>
      </c>
      <c r="S2060" s="49" t="s">
        <v>21333</v>
      </c>
      <c r="V2060" s="50" t="s">
        <v>14853</v>
      </c>
      <c r="W2060" s="50" t="s">
        <v>2209</v>
      </c>
      <c r="X2060" s="50" t="s">
        <v>14740</v>
      </c>
      <c r="Y2060" s="70" t="s">
        <v>17320</v>
      </c>
      <c r="Z2060" s="53">
        <v>68321</v>
      </c>
    </row>
    <row r="2061" spans="1:26" s="49" customFormat="1" ht="30" x14ac:dyDescent="0.25">
      <c r="A2061" s="73">
        <v>600126048</v>
      </c>
      <c r="B2061" s="73">
        <f t="shared" si="96"/>
        <v>600126048</v>
      </c>
      <c r="C2061" s="73" t="s">
        <v>10537</v>
      </c>
      <c r="D2061" s="68">
        <v>1</v>
      </c>
      <c r="E2061" s="48">
        <f t="shared" si="97"/>
        <v>46270981</v>
      </c>
      <c r="F2061" s="57" t="s">
        <v>953</v>
      </c>
      <c r="G2061" s="57" t="s">
        <v>2200</v>
      </c>
      <c r="H2061" s="51">
        <v>550</v>
      </c>
      <c r="I2061" s="51" t="s">
        <v>17309</v>
      </c>
      <c r="J2061" s="69">
        <v>27.49</v>
      </c>
      <c r="K2061" s="69">
        <f t="shared" si="98"/>
        <v>15119.5</v>
      </c>
      <c r="L2061" s="90">
        <v>550</v>
      </c>
      <c r="M2061" s="51">
        <v>0</v>
      </c>
      <c r="N2061" s="62" t="s">
        <v>2322</v>
      </c>
      <c r="O2061" s="52" t="s">
        <v>2213</v>
      </c>
      <c r="P2061" s="52">
        <v>682</v>
      </c>
      <c r="Q2061" s="52">
        <v>56</v>
      </c>
      <c r="R2061" s="52" t="s">
        <v>2209</v>
      </c>
      <c r="S2061" s="49" t="s">
        <v>21333</v>
      </c>
      <c r="V2061" s="50" t="s">
        <v>14853</v>
      </c>
      <c r="W2061" s="50" t="s">
        <v>2209</v>
      </c>
      <c r="X2061" s="50" t="s">
        <v>14740</v>
      </c>
      <c r="Y2061" s="70" t="s">
        <v>17320</v>
      </c>
      <c r="Z2061" s="53">
        <v>68201</v>
      </c>
    </row>
    <row r="2062" spans="1:26" s="49" customFormat="1" x14ac:dyDescent="0.25">
      <c r="A2062" s="73">
        <v>600126064</v>
      </c>
      <c r="B2062" s="73">
        <f t="shared" si="96"/>
        <v>600126064</v>
      </c>
      <c r="C2062" s="73" t="s">
        <v>10538</v>
      </c>
      <c r="D2062" s="68">
        <v>1</v>
      </c>
      <c r="E2062" s="48">
        <f t="shared" si="97"/>
        <v>42660556</v>
      </c>
      <c r="F2062" s="57" t="s">
        <v>953</v>
      </c>
      <c r="G2062" s="57" t="s">
        <v>2200</v>
      </c>
      <c r="H2062" s="51">
        <v>1150</v>
      </c>
      <c r="I2062" s="51" t="s">
        <v>17309</v>
      </c>
      <c r="J2062" s="69">
        <v>27.49</v>
      </c>
      <c r="K2062" s="69">
        <f t="shared" si="98"/>
        <v>31613.5</v>
      </c>
      <c r="L2062" s="90">
        <v>1150</v>
      </c>
      <c r="M2062" s="51">
        <v>0</v>
      </c>
      <c r="N2062" s="62" t="s">
        <v>2323</v>
      </c>
      <c r="O2062" s="52" t="s">
        <v>1214</v>
      </c>
      <c r="P2062" s="52">
        <v>308</v>
      </c>
      <c r="Q2062" s="52">
        <v>39</v>
      </c>
      <c r="R2062" s="52" t="s">
        <v>2209</v>
      </c>
      <c r="S2062" s="49" t="s">
        <v>21333</v>
      </c>
      <c r="V2062" s="50" t="s">
        <v>14853</v>
      </c>
      <c r="W2062" s="50" t="s">
        <v>2209</v>
      </c>
      <c r="X2062" s="50" t="s">
        <v>14740</v>
      </c>
      <c r="Y2062" s="70" t="s">
        <v>17320</v>
      </c>
      <c r="Z2062" s="53">
        <v>68201</v>
      </c>
    </row>
    <row r="2063" spans="1:26" s="49" customFormat="1" x14ac:dyDescent="0.25">
      <c r="A2063" s="73">
        <v>600126081</v>
      </c>
      <c r="B2063" s="73">
        <f t="shared" si="96"/>
        <v>600126081</v>
      </c>
      <c r="C2063" s="73" t="s">
        <v>10539</v>
      </c>
      <c r="D2063" s="68">
        <v>1</v>
      </c>
      <c r="E2063" s="48">
        <f t="shared" si="97"/>
        <v>70986991</v>
      </c>
      <c r="F2063" s="57" t="s">
        <v>953</v>
      </c>
      <c r="G2063" s="57" t="s">
        <v>2200</v>
      </c>
      <c r="H2063" s="51">
        <v>25</v>
      </c>
      <c r="I2063" s="51" t="s">
        <v>17309</v>
      </c>
      <c r="J2063" s="69">
        <v>27.49</v>
      </c>
      <c r="K2063" s="69">
        <f t="shared" si="98"/>
        <v>687.25</v>
      </c>
      <c r="L2063" s="90">
        <v>25</v>
      </c>
      <c r="M2063" s="51">
        <v>0</v>
      </c>
      <c r="N2063" s="62" t="s">
        <v>2324</v>
      </c>
      <c r="O2063" s="52" t="s">
        <v>1239</v>
      </c>
      <c r="P2063" s="52">
        <v>588</v>
      </c>
      <c r="Q2063" s="52" t="s">
        <v>1328</v>
      </c>
      <c r="R2063" s="52" t="s">
        <v>2209</v>
      </c>
      <c r="S2063" s="49" t="s">
        <v>21333</v>
      </c>
      <c r="V2063" s="50" t="s">
        <v>14853</v>
      </c>
      <c r="W2063" s="50" t="s">
        <v>2209</v>
      </c>
      <c r="X2063" s="50" t="s">
        <v>14740</v>
      </c>
      <c r="Y2063" s="70" t="s">
        <v>17320</v>
      </c>
      <c r="Z2063" s="53">
        <v>68201</v>
      </c>
    </row>
    <row r="2064" spans="1:26" s="49" customFormat="1" x14ac:dyDescent="0.25">
      <c r="A2064" s="73">
        <v>691008094</v>
      </c>
      <c r="B2064" s="73">
        <f t="shared" si="96"/>
        <v>691008094</v>
      </c>
      <c r="C2064" s="73" t="s">
        <v>10476</v>
      </c>
      <c r="D2064" s="68">
        <v>1</v>
      </c>
      <c r="E2064" s="48">
        <f t="shared" si="97"/>
        <v>4084454</v>
      </c>
      <c r="F2064" s="57" t="s">
        <v>953</v>
      </c>
      <c r="G2064" s="57" t="s">
        <v>2200</v>
      </c>
      <c r="H2064" s="51">
        <v>125</v>
      </c>
      <c r="I2064" s="51" t="s">
        <v>17309</v>
      </c>
      <c r="J2064" s="69">
        <v>27.49</v>
      </c>
      <c r="K2064" s="69">
        <f t="shared" si="98"/>
        <v>3436.25</v>
      </c>
      <c r="L2064" s="90">
        <v>125</v>
      </c>
      <c r="M2064" s="51">
        <v>0</v>
      </c>
      <c r="N2064" s="62" t="s">
        <v>2214</v>
      </c>
      <c r="O2064" s="52"/>
      <c r="P2064" s="52">
        <v>230</v>
      </c>
      <c r="Q2064" s="52"/>
      <c r="R2064" s="52" t="s">
        <v>2215</v>
      </c>
      <c r="S2064" s="49" t="s">
        <v>21334</v>
      </c>
      <c r="V2064" s="50" t="s">
        <v>14788</v>
      </c>
      <c r="W2064" s="50" t="s">
        <v>2209</v>
      </c>
      <c r="X2064" s="50" t="s">
        <v>14742</v>
      </c>
      <c r="Y2064" s="70" t="s">
        <v>17320</v>
      </c>
      <c r="Z2064" s="53">
        <v>68301</v>
      </c>
    </row>
    <row r="2065" spans="1:26" s="49" customFormat="1" ht="30" x14ac:dyDescent="0.25">
      <c r="A2065" s="73">
        <v>600019985</v>
      </c>
      <c r="B2065" s="73">
        <f t="shared" si="96"/>
        <v>600019985</v>
      </c>
      <c r="C2065" s="73" t="s">
        <v>10541</v>
      </c>
      <c r="D2065" s="68">
        <v>1</v>
      </c>
      <c r="E2065" s="48">
        <f t="shared" si="97"/>
        <v>638081</v>
      </c>
      <c r="F2065" s="57" t="s">
        <v>953</v>
      </c>
      <c r="G2065" s="57" t="s">
        <v>2325</v>
      </c>
      <c r="H2065" s="51">
        <v>500</v>
      </c>
      <c r="I2065" s="51" t="s">
        <v>17309</v>
      </c>
      <c r="J2065" s="69">
        <v>27.49</v>
      </c>
      <c r="K2065" s="69">
        <f t="shared" si="98"/>
        <v>13745</v>
      </c>
      <c r="L2065" s="90">
        <v>500</v>
      </c>
      <c r="M2065" s="51">
        <v>0</v>
      </c>
      <c r="N2065" s="62" t="s">
        <v>2330</v>
      </c>
      <c r="O2065" s="52" t="s">
        <v>2331</v>
      </c>
      <c r="P2065" s="52">
        <v>956</v>
      </c>
      <c r="Q2065" s="52">
        <v>8</v>
      </c>
      <c r="R2065" s="52" t="s">
        <v>2329</v>
      </c>
      <c r="S2065" s="49" t="s">
        <v>21333</v>
      </c>
      <c r="V2065" s="50" t="s">
        <v>14788</v>
      </c>
      <c r="W2065" s="50" t="s">
        <v>2329</v>
      </c>
      <c r="X2065" s="50" t="s">
        <v>14738</v>
      </c>
      <c r="Y2065" s="70" t="s">
        <v>17320</v>
      </c>
      <c r="Z2065" s="53">
        <v>66933</v>
      </c>
    </row>
    <row r="2066" spans="1:26" s="49" customFormat="1" ht="30" x14ac:dyDescent="0.25">
      <c r="A2066" s="73">
        <v>600126714</v>
      </c>
      <c r="B2066" s="73">
        <f t="shared" si="96"/>
        <v>600126714</v>
      </c>
      <c r="C2066" s="73" t="s">
        <v>10567</v>
      </c>
      <c r="D2066" s="68">
        <v>1</v>
      </c>
      <c r="E2066" s="48">
        <f t="shared" si="97"/>
        <v>70983496</v>
      </c>
      <c r="F2066" s="57" t="s">
        <v>953</v>
      </c>
      <c r="G2066" s="57" t="s">
        <v>2325</v>
      </c>
      <c r="H2066" s="51">
        <v>0</v>
      </c>
      <c r="I2066" s="51" t="s">
        <v>17309</v>
      </c>
      <c r="J2066" s="69">
        <v>27.49</v>
      </c>
      <c r="K2066" s="69">
        <f t="shared" si="98"/>
        <v>0</v>
      </c>
      <c r="L2066" s="90">
        <v>25</v>
      </c>
      <c r="M2066" s="51">
        <v>25</v>
      </c>
      <c r="N2066" s="62" t="s">
        <v>2379</v>
      </c>
      <c r="O2066" s="52" t="s">
        <v>2380</v>
      </c>
      <c r="P2066" s="52">
        <v>279</v>
      </c>
      <c r="Q2066" s="52">
        <v>11</v>
      </c>
      <c r="R2066" s="52" t="s">
        <v>2329</v>
      </c>
      <c r="S2066" s="49" t="s">
        <v>21333</v>
      </c>
      <c r="V2066" s="50" t="s">
        <v>14854</v>
      </c>
      <c r="W2066" s="50" t="s">
        <v>2329</v>
      </c>
      <c r="X2066" s="50" t="s">
        <v>14740</v>
      </c>
      <c r="Y2066" s="70" t="s">
        <v>17320</v>
      </c>
      <c r="Z2066" s="53">
        <v>66904</v>
      </c>
    </row>
    <row r="2067" spans="1:26" s="49" customFormat="1" x14ac:dyDescent="0.25">
      <c r="A2067" s="73">
        <v>600127273</v>
      </c>
      <c r="B2067" s="73">
        <f t="shared" si="96"/>
        <v>600127273</v>
      </c>
      <c r="C2067" s="73" t="s">
        <v>10568</v>
      </c>
      <c r="D2067" s="68">
        <v>1</v>
      </c>
      <c r="E2067" s="48">
        <f t="shared" si="97"/>
        <v>71001441</v>
      </c>
      <c r="F2067" s="57" t="s">
        <v>953</v>
      </c>
      <c r="G2067" s="57" t="s">
        <v>2325</v>
      </c>
      <c r="H2067" s="51">
        <v>75</v>
      </c>
      <c r="I2067" s="51" t="s">
        <v>17309</v>
      </c>
      <c r="J2067" s="69">
        <v>27.49</v>
      </c>
      <c r="K2067" s="69">
        <f t="shared" si="98"/>
        <v>2061.75</v>
      </c>
      <c r="L2067" s="90">
        <v>75</v>
      </c>
      <c r="M2067" s="51">
        <v>0</v>
      </c>
      <c r="N2067" s="62" t="s">
        <v>2381</v>
      </c>
      <c r="O2067" s="52"/>
      <c r="P2067" s="52">
        <v>124</v>
      </c>
      <c r="Q2067" s="52"/>
      <c r="R2067" s="52" t="s">
        <v>2382</v>
      </c>
      <c r="S2067" s="49" t="s">
        <v>21333</v>
      </c>
      <c r="V2067" s="50" t="s">
        <v>14854</v>
      </c>
      <c r="W2067" s="50" t="s">
        <v>2329</v>
      </c>
      <c r="X2067" s="50" t="s">
        <v>14740</v>
      </c>
      <c r="Y2067" s="70" t="s">
        <v>17320</v>
      </c>
      <c r="Z2067" s="53">
        <v>66902</v>
      </c>
    </row>
    <row r="2068" spans="1:26" s="49" customFormat="1" ht="30" x14ac:dyDescent="0.25">
      <c r="A2068" s="73">
        <v>600015700</v>
      </c>
      <c r="B2068" s="73">
        <f t="shared" si="96"/>
        <v>600015700</v>
      </c>
      <c r="C2068" s="73" t="s">
        <v>14855</v>
      </c>
      <c r="D2068" s="68">
        <v>1</v>
      </c>
      <c r="E2068" s="48">
        <f t="shared" si="97"/>
        <v>49438867</v>
      </c>
      <c r="F2068" s="57" t="s">
        <v>953</v>
      </c>
      <c r="G2068" s="57" t="s">
        <v>2325</v>
      </c>
      <c r="H2068" s="51">
        <v>700</v>
      </c>
      <c r="I2068" s="51" t="s">
        <v>17309</v>
      </c>
      <c r="J2068" s="69">
        <v>27.49</v>
      </c>
      <c r="K2068" s="69">
        <f t="shared" si="98"/>
        <v>19243</v>
      </c>
      <c r="L2068" s="90">
        <v>700</v>
      </c>
      <c r="M2068" s="51">
        <v>0</v>
      </c>
      <c r="N2068" s="62" t="s">
        <v>14856</v>
      </c>
      <c r="O2068" s="52" t="s">
        <v>531</v>
      </c>
      <c r="P2068" s="52">
        <v>945</v>
      </c>
      <c r="Q2068" s="52">
        <v>4</v>
      </c>
      <c r="R2068" s="52" t="s">
        <v>2329</v>
      </c>
      <c r="S2068" s="49" t="s">
        <v>21333</v>
      </c>
      <c r="V2068" s="50" t="s">
        <v>14788</v>
      </c>
      <c r="W2068" s="50" t="s">
        <v>2329</v>
      </c>
      <c r="X2068" s="50" t="s">
        <v>14738</v>
      </c>
      <c r="Y2068" s="70" t="s">
        <v>17320</v>
      </c>
      <c r="Z2068" s="53">
        <v>66975</v>
      </c>
    </row>
    <row r="2069" spans="1:26" s="49" customFormat="1" x14ac:dyDescent="0.25">
      <c r="A2069" s="73">
        <v>600015718</v>
      </c>
      <c r="B2069" s="73">
        <f t="shared" si="96"/>
        <v>600015718</v>
      </c>
      <c r="C2069" s="73" t="s">
        <v>17725</v>
      </c>
      <c r="D2069" s="68">
        <v>1</v>
      </c>
      <c r="E2069" s="48">
        <f t="shared" si="97"/>
        <v>530506</v>
      </c>
      <c r="F2069" s="57" t="s">
        <v>953</v>
      </c>
      <c r="G2069" s="57" t="s">
        <v>2325</v>
      </c>
      <c r="H2069" s="51">
        <v>425</v>
      </c>
      <c r="I2069" s="51" t="s">
        <v>17309</v>
      </c>
      <c r="J2069" s="69">
        <v>27.49</v>
      </c>
      <c r="K2069" s="69">
        <f t="shared" si="98"/>
        <v>11683.25</v>
      </c>
      <c r="L2069" s="90">
        <v>425</v>
      </c>
      <c r="M2069" s="51">
        <v>0</v>
      </c>
      <c r="N2069" s="62" t="s">
        <v>17726</v>
      </c>
      <c r="O2069" s="52" t="s">
        <v>2332</v>
      </c>
      <c r="P2069" s="52">
        <v>3264</v>
      </c>
      <c r="Q2069" s="52">
        <v>6</v>
      </c>
      <c r="R2069" s="52" t="s">
        <v>2329</v>
      </c>
      <c r="S2069" s="49" t="s">
        <v>21333</v>
      </c>
      <c r="V2069" s="50" t="s">
        <v>14788</v>
      </c>
      <c r="W2069" s="50" t="s">
        <v>2329</v>
      </c>
      <c r="X2069" s="50" t="s">
        <v>14738</v>
      </c>
      <c r="Y2069" s="70" t="s">
        <v>17320</v>
      </c>
      <c r="Z2069" s="53">
        <v>66902</v>
      </c>
    </row>
    <row r="2070" spans="1:26" s="49" customFormat="1" ht="30" x14ac:dyDescent="0.25">
      <c r="A2070" s="73">
        <v>600015751</v>
      </c>
      <c r="B2070" s="73">
        <f t="shared" si="96"/>
        <v>600015751</v>
      </c>
      <c r="C2070" s="73" t="s">
        <v>10542</v>
      </c>
      <c r="D2070" s="68">
        <v>1</v>
      </c>
      <c r="E2070" s="48">
        <f t="shared" si="97"/>
        <v>55301</v>
      </c>
      <c r="F2070" s="57" t="s">
        <v>953</v>
      </c>
      <c r="G2070" s="57" t="s">
        <v>2325</v>
      </c>
      <c r="H2070" s="51">
        <v>875</v>
      </c>
      <c r="I2070" s="51" t="s">
        <v>17309</v>
      </c>
      <c r="J2070" s="69">
        <v>27.49</v>
      </c>
      <c r="K2070" s="69">
        <f t="shared" si="98"/>
        <v>24053.75</v>
      </c>
      <c r="L2070" s="90">
        <v>875</v>
      </c>
      <c r="M2070" s="51">
        <v>0</v>
      </c>
      <c r="N2070" s="62" t="s">
        <v>2333</v>
      </c>
      <c r="O2070" s="52" t="s">
        <v>2334</v>
      </c>
      <c r="P2070" s="52">
        <v>1594</v>
      </c>
      <c r="Q2070" s="52">
        <v>19</v>
      </c>
      <c r="R2070" s="52" t="s">
        <v>2329</v>
      </c>
      <c r="S2070" s="49" t="s">
        <v>21333</v>
      </c>
      <c r="V2070" s="50" t="s">
        <v>14788</v>
      </c>
      <c r="W2070" s="50" t="s">
        <v>2329</v>
      </c>
      <c r="X2070" s="50" t="s">
        <v>14738</v>
      </c>
      <c r="Y2070" s="70" t="s">
        <v>17320</v>
      </c>
      <c r="Z2070" s="53">
        <v>66902</v>
      </c>
    </row>
    <row r="2071" spans="1:26" s="49" customFormat="1" ht="45" x14ac:dyDescent="0.25">
      <c r="A2071" s="73">
        <v>600015785</v>
      </c>
      <c r="B2071" s="73">
        <f t="shared" si="96"/>
        <v>600015785</v>
      </c>
      <c r="C2071" s="73" t="s">
        <v>10543</v>
      </c>
      <c r="D2071" s="68">
        <v>1</v>
      </c>
      <c r="E2071" s="48">
        <f t="shared" si="97"/>
        <v>49438816</v>
      </c>
      <c r="F2071" s="57" t="s">
        <v>953</v>
      </c>
      <c r="G2071" s="57" t="s">
        <v>2325</v>
      </c>
      <c r="H2071" s="51">
        <v>1350</v>
      </c>
      <c r="I2071" s="51" t="s">
        <v>17309</v>
      </c>
      <c r="J2071" s="69">
        <v>27.49</v>
      </c>
      <c r="K2071" s="69">
        <f t="shared" si="98"/>
        <v>37111.5</v>
      </c>
      <c r="L2071" s="90">
        <v>1350</v>
      </c>
      <c r="M2071" s="51">
        <v>0</v>
      </c>
      <c r="N2071" s="62" t="s">
        <v>2335</v>
      </c>
      <c r="O2071" s="52" t="s">
        <v>2336</v>
      </c>
      <c r="P2071" s="52">
        <v>350</v>
      </c>
      <c r="Q2071" s="52">
        <v>3</v>
      </c>
      <c r="R2071" s="52" t="s">
        <v>2329</v>
      </c>
      <c r="S2071" s="49" t="s">
        <v>21333</v>
      </c>
      <c r="V2071" s="50" t="s">
        <v>14788</v>
      </c>
      <c r="W2071" s="50" t="s">
        <v>2329</v>
      </c>
      <c r="X2071" s="50" t="s">
        <v>14738</v>
      </c>
      <c r="Y2071" s="70" t="s">
        <v>17320</v>
      </c>
      <c r="Z2071" s="53">
        <v>66902</v>
      </c>
    </row>
    <row r="2072" spans="1:26" s="49" customFormat="1" ht="30" x14ac:dyDescent="0.25">
      <c r="A2072" s="73">
        <v>600015815</v>
      </c>
      <c r="B2072" s="73">
        <f t="shared" si="96"/>
        <v>600015815</v>
      </c>
      <c r="C2072" s="73" t="s">
        <v>10544</v>
      </c>
      <c r="D2072" s="68">
        <v>1</v>
      </c>
      <c r="E2072" s="48">
        <f t="shared" si="97"/>
        <v>47900211</v>
      </c>
      <c r="F2072" s="57" t="s">
        <v>953</v>
      </c>
      <c r="G2072" s="57" t="s">
        <v>2325</v>
      </c>
      <c r="H2072" s="51">
        <v>1300</v>
      </c>
      <c r="I2072" s="51" t="s">
        <v>17309</v>
      </c>
      <c r="J2072" s="69">
        <v>27.49</v>
      </c>
      <c r="K2072" s="69">
        <f t="shared" si="98"/>
        <v>35737</v>
      </c>
      <c r="L2072" s="90">
        <v>1300</v>
      </c>
      <c r="M2072" s="51">
        <v>0</v>
      </c>
      <c r="N2072" s="62" t="s">
        <v>2337</v>
      </c>
      <c r="O2072" s="52" t="s">
        <v>67</v>
      </c>
      <c r="P2072" s="52">
        <v>1812</v>
      </c>
      <c r="Q2072" s="52">
        <v>50</v>
      </c>
      <c r="R2072" s="52" t="s">
        <v>2329</v>
      </c>
      <c r="S2072" s="49" t="s">
        <v>21334</v>
      </c>
      <c r="V2072" s="50" t="s">
        <v>14788</v>
      </c>
      <c r="W2072" s="50" t="s">
        <v>2329</v>
      </c>
      <c r="X2072" s="50" t="s">
        <v>14742</v>
      </c>
      <c r="Y2072" s="70" t="s">
        <v>17320</v>
      </c>
      <c r="Z2072" s="53">
        <v>66902</v>
      </c>
    </row>
    <row r="2073" spans="1:26" s="49" customFormat="1" ht="30" x14ac:dyDescent="0.25">
      <c r="A2073" s="73">
        <v>600025896</v>
      </c>
      <c r="B2073" s="73">
        <f t="shared" si="96"/>
        <v>600025896</v>
      </c>
      <c r="C2073" s="73" t="s">
        <v>10545</v>
      </c>
      <c r="D2073" s="68">
        <v>1</v>
      </c>
      <c r="E2073" s="48">
        <f t="shared" si="97"/>
        <v>67011748</v>
      </c>
      <c r="F2073" s="57" t="s">
        <v>953</v>
      </c>
      <c r="G2073" s="57" t="s">
        <v>2325</v>
      </c>
      <c r="H2073" s="51">
        <v>425</v>
      </c>
      <c r="I2073" s="51" t="s">
        <v>17309</v>
      </c>
      <c r="J2073" s="69">
        <v>27.49</v>
      </c>
      <c r="K2073" s="69">
        <f t="shared" si="98"/>
        <v>11683.25</v>
      </c>
      <c r="L2073" s="90">
        <v>425</v>
      </c>
      <c r="M2073" s="51">
        <v>0</v>
      </c>
      <c r="N2073" s="62" t="s">
        <v>2338</v>
      </c>
      <c r="O2073" s="52" t="s">
        <v>2339</v>
      </c>
      <c r="P2073" s="52">
        <v>247</v>
      </c>
      <c r="Q2073" s="52">
        <v>15</v>
      </c>
      <c r="R2073" s="52" t="s">
        <v>2329</v>
      </c>
      <c r="S2073" s="49" t="s">
        <v>21333</v>
      </c>
      <c r="V2073" s="50" t="s">
        <v>14788</v>
      </c>
      <c r="W2073" s="50" t="s">
        <v>2329</v>
      </c>
      <c r="X2073" s="50" t="s">
        <v>14738</v>
      </c>
      <c r="Y2073" s="70" t="s">
        <v>17320</v>
      </c>
      <c r="Z2073" s="53">
        <v>66902</v>
      </c>
    </row>
    <row r="2074" spans="1:26" s="49" customFormat="1" x14ac:dyDescent="0.25">
      <c r="A2074" s="73">
        <v>600030920</v>
      </c>
      <c r="B2074" s="73">
        <f t="shared" si="96"/>
        <v>600030920</v>
      </c>
      <c r="C2074" s="73" t="s">
        <v>17727</v>
      </c>
      <c r="D2074" s="68">
        <v>1</v>
      </c>
      <c r="E2074" s="48">
        <f t="shared" si="97"/>
        <v>49439723</v>
      </c>
      <c r="F2074" s="57" t="s">
        <v>953</v>
      </c>
      <c r="G2074" s="57" t="s">
        <v>2325</v>
      </c>
      <c r="H2074" s="51">
        <v>50</v>
      </c>
      <c r="I2074" s="51" t="s">
        <v>17309</v>
      </c>
      <c r="J2074" s="69">
        <v>27.49</v>
      </c>
      <c r="K2074" s="69">
        <f t="shared" si="98"/>
        <v>1374.5</v>
      </c>
      <c r="L2074" s="90">
        <v>50</v>
      </c>
      <c r="M2074" s="51">
        <v>0</v>
      </c>
      <c r="N2074" s="62" t="s">
        <v>17728</v>
      </c>
      <c r="O2074" s="52" t="s">
        <v>17729</v>
      </c>
      <c r="P2074" s="52">
        <v>716</v>
      </c>
      <c r="Q2074" s="52">
        <v>18</v>
      </c>
      <c r="R2074" s="52" t="s">
        <v>2329</v>
      </c>
      <c r="S2074" s="49" t="s">
        <v>21333</v>
      </c>
      <c r="V2074" s="50" t="s">
        <v>14788</v>
      </c>
      <c r="W2074" s="50" t="s">
        <v>2329</v>
      </c>
      <c r="X2074" s="50" t="s">
        <v>14738</v>
      </c>
      <c r="Y2074" s="70" t="s">
        <v>17320</v>
      </c>
      <c r="Z2074" s="53">
        <v>66902</v>
      </c>
    </row>
    <row r="2075" spans="1:26" s="49" customFormat="1" x14ac:dyDescent="0.25">
      <c r="A2075" s="73">
        <v>600127591</v>
      </c>
      <c r="B2075" s="73">
        <f t="shared" si="96"/>
        <v>600127591</v>
      </c>
      <c r="C2075" s="73" t="s">
        <v>10569</v>
      </c>
      <c r="D2075" s="68">
        <v>1</v>
      </c>
      <c r="E2075" s="48">
        <f t="shared" si="97"/>
        <v>49438026</v>
      </c>
      <c r="F2075" s="57" t="s">
        <v>953</v>
      </c>
      <c r="G2075" s="57" t="s">
        <v>2325</v>
      </c>
      <c r="H2075" s="51">
        <v>225</v>
      </c>
      <c r="I2075" s="51" t="s">
        <v>17309</v>
      </c>
      <c r="J2075" s="69">
        <v>27.49</v>
      </c>
      <c r="K2075" s="69">
        <f t="shared" si="98"/>
        <v>6185.25</v>
      </c>
      <c r="L2075" s="90">
        <v>225</v>
      </c>
      <c r="M2075" s="51">
        <v>0</v>
      </c>
      <c r="N2075" s="62" t="s">
        <v>2384</v>
      </c>
      <c r="O2075" s="52"/>
      <c r="P2075" s="52">
        <v>20</v>
      </c>
      <c r="Q2075" s="52"/>
      <c r="R2075" s="52" t="s">
        <v>2385</v>
      </c>
      <c r="S2075" s="49" t="s">
        <v>21333</v>
      </c>
      <c r="V2075" s="50" t="s">
        <v>14854</v>
      </c>
      <c r="W2075" s="50" t="s">
        <v>2329</v>
      </c>
      <c r="X2075" s="50" t="s">
        <v>14740</v>
      </c>
      <c r="Y2075" s="70" t="s">
        <v>17320</v>
      </c>
      <c r="Z2075" s="53">
        <v>67107</v>
      </c>
    </row>
    <row r="2076" spans="1:26" s="49" customFormat="1" x14ac:dyDescent="0.25">
      <c r="A2076" s="73">
        <v>600127206</v>
      </c>
      <c r="B2076" s="73">
        <f t="shared" si="96"/>
        <v>600127206</v>
      </c>
      <c r="C2076" s="73" t="s">
        <v>10570</v>
      </c>
      <c r="D2076" s="68">
        <v>1</v>
      </c>
      <c r="E2076" s="48">
        <f t="shared" si="97"/>
        <v>70991481</v>
      </c>
      <c r="F2076" s="57" t="s">
        <v>953</v>
      </c>
      <c r="G2076" s="57" t="s">
        <v>2325</v>
      </c>
      <c r="H2076" s="51">
        <v>0</v>
      </c>
      <c r="I2076" s="51" t="s">
        <v>17309</v>
      </c>
      <c r="J2076" s="69">
        <v>27.49</v>
      </c>
      <c r="K2076" s="69">
        <f t="shared" si="98"/>
        <v>0</v>
      </c>
      <c r="L2076" s="90">
        <v>25</v>
      </c>
      <c r="M2076" s="51">
        <v>25</v>
      </c>
      <c r="N2076" s="62" t="s">
        <v>2386</v>
      </c>
      <c r="O2076" s="52"/>
      <c r="P2076" s="52">
        <v>11</v>
      </c>
      <c r="Q2076" s="52"/>
      <c r="R2076" s="52" t="s">
        <v>2387</v>
      </c>
      <c r="S2076" s="49" t="s">
        <v>21333</v>
      </c>
      <c r="V2076" s="50" t="s">
        <v>14854</v>
      </c>
      <c r="W2076" s="50" t="s">
        <v>2329</v>
      </c>
      <c r="X2076" s="50" t="s">
        <v>14740</v>
      </c>
      <c r="Y2076" s="70" t="s">
        <v>17320</v>
      </c>
      <c r="Z2076" s="53">
        <v>67161</v>
      </c>
    </row>
    <row r="2077" spans="1:26" s="49" customFormat="1" x14ac:dyDescent="0.25">
      <c r="A2077" s="73">
        <v>600126617</v>
      </c>
      <c r="B2077" s="73">
        <f t="shared" si="96"/>
        <v>600126617</v>
      </c>
      <c r="C2077" s="73" t="s">
        <v>10571</v>
      </c>
      <c r="D2077" s="68">
        <v>1</v>
      </c>
      <c r="E2077" s="48">
        <f t="shared" si="97"/>
        <v>70983526</v>
      </c>
      <c r="F2077" s="57" t="s">
        <v>953</v>
      </c>
      <c r="G2077" s="57" t="s">
        <v>2325</v>
      </c>
      <c r="H2077" s="51">
        <v>0</v>
      </c>
      <c r="I2077" s="51" t="s">
        <v>17309</v>
      </c>
      <c r="J2077" s="69">
        <v>27.49</v>
      </c>
      <c r="K2077" s="69">
        <f t="shared" si="98"/>
        <v>0</v>
      </c>
      <c r="L2077" s="90">
        <v>50</v>
      </c>
      <c r="M2077" s="51">
        <v>50</v>
      </c>
      <c r="N2077" s="62" t="s">
        <v>2388</v>
      </c>
      <c r="O2077" s="52" t="s">
        <v>2389</v>
      </c>
      <c r="P2077" s="52">
        <v>2729</v>
      </c>
      <c r="Q2077" s="52">
        <v>2</v>
      </c>
      <c r="R2077" s="52" t="s">
        <v>2329</v>
      </c>
      <c r="S2077" s="49" t="s">
        <v>21333</v>
      </c>
      <c r="V2077" s="50" t="s">
        <v>14854</v>
      </c>
      <c r="W2077" s="50" t="s">
        <v>2329</v>
      </c>
      <c r="X2077" s="50" t="s">
        <v>14740</v>
      </c>
      <c r="Y2077" s="70" t="s">
        <v>17320</v>
      </c>
      <c r="Z2077" s="53">
        <v>67181</v>
      </c>
    </row>
    <row r="2078" spans="1:26" s="49" customFormat="1" x14ac:dyDescent="0.25">
      <c r="A2078" s="73">
        <v>600126706</v>
      </c>
      <c r="B2078" s="73">
        <f t="shared" si="96"/>
        <v>600126706</v>
      </c>
      <c r="C2078" s="73" t="s">
        <v>10572</v>
      </c>
      <c r="D2078" s="68">
        <v>1</v>
      </c>
      <c r="E2078" s="48">
        <f t="shared" si="97"/>
        <v>70983518</v>
      </c>
      <c r="F2078" s="57" t="s">
        <v>953</v>
      </c>
      <c r="G2078" s="57" t="s">
        <v>2325</v>
      </c>
      <c r="H2078" s="51">
        <v>0</v>
      </c>
      <c r="I2078" s="51" t="s">
        <v>17309</v>
      </c>
      <c r="J2078" s="69">
        <v>27.49</v>
      </c>
      <c r="K2078" s="69">
        <f t="shared" si="98"/>
        <v>0</v>
      </c>
      <c r="L2078" s="90">
        <v>50</v>
      </c>
      <c r="M2078" s="51">
        <v>50</v>
      </c>
      <c r="N2078" s="62" t="s">
        <v>2390</v>
      </c>
      <c r="O2078" s="52" t="s">
        <v>1152</v>
      </c>
      <c r="P2078" s="52">
        <v>2647</v>
      </c>
      <c r="Q2078" s="52">
        <v>80</v>
      </c>
      <c r="R2078" s="52" t="s">
        <v>2329</v>
      </c>
      <c r="S2078" s="49" t="s">
        <v>21333</v>
      </c>
      <c r="V2078" s="50" t="s">
        <v>14854</v>
      </c>
      <c r="W2078" s="50" t="s">
        <v>2329</v>
      </c>
      <c r="X2078" s="50" t="s">
        <v>14740</v>
      </c>
      <c r="Y2078" s="70" t="s">
        <v>17320</v>
      </c>
      <c r="Z2078" s="53">
        <v>66902</v>
      </c>
    </row>
    <row r="2079" spans="1:26" s="49" customFormat="1" x14ac:dyDescent="0.25">
      <c r="A2079" s="73">
        <v>600127516</v>
      </c>
      <c r="B2079" s="73">
        <f t="shared" si="96"/>
        <v>600127516</v>
      </c>
      <c r="C2079" s="73" t="s">
        <v>10573</v>
      </c>
      <c r="D2079" s="68">
        <v>1</v>
      </c>
      <c r="E2079" s="48">
        <f t="shared" si="97"/>
        <v>71005030</v>
      </c>
      <c r="F2079" s="57" t="s">
        <v>953</v>
      </c>
      <c r="G2079" s="57" t="s">
        <v>2325</v>
      </c>
      <c r="H2079" s="51">
        <v>225</v>
      </c>
      <c r="I2079" s="51" t="s">
        <v>17309</v>
      </c>
      <c r="J2079" s="69">
        <v>27.49</v>
      </c>
      <c r="K2079" s="69">
        <f t="shared" si="98"/>
        <v>6185.25</v>
      </c>
      <c r="L2079" s="90">
        <v>225</v>
      </c>
      <c r="M2079" s="51">
        <v>0</v>
      </c>
      <c r="N2079" s="62" t="s">
        <v>2391</v>
      </c>
      <c r="O2079" s="52"/>
      <c r="P2079" s="52">
        <v>161</v>
      </c>
      <c r="Q2079" s="52"/>
      <c r="R2079" s="52" t="s">
        <v>2392</v>
      </c>
      <c r="S2079" s="49" t="s">
        <v>21333</v>
      </c>
      <c r="V2079" s="50" t="s">
        <v>14854</v>
      </c>
      <c r="W2079" s="50" t="s">
        <v>2329</v>
      </c>
      <c r="X2079" s="50" t="s">
        <v>14740</v>
      </c>
      <c r="Y2079" s="70" t="s">
        <v>17320</v>
      </c>
      <c r="Z2079" s="53">
        <v>67134</v>
      </c>
    </row>
    <row r="2080" spans="1:26" s="49" customFormat="1" x14ac:dyDescent="0.25">
      <c r="A2080" s="73">
        <v>600127907</v>
      </c>
      <c r="B2080" s="73">
        <f t="shared" si="96"/>
        <v>600127907</v>
      </c>
      <c r="C2080" s="73" t="s">
        <v>10574</v>
      </c>
      <c r="D2080" s="68">
        <v>1</v>
      </c>
      <c r="E2080" s="48">
        <f t="shared" si="97"/>
        <v>70991472</v>
      </c>
      <c r="F2080" s="57" t="s">
        <v>953</v>
      </c>
      <c r="G2080" s="57" t="s">
        <v>2325</v>
      </c>
      <c r="H2080" s="51">
        <v>75</v>
      </c>
      <c r="I2080" s="51" t="s">
        <v>17309</v>
      </c>
      <c r="J2080" s="69">
        <v>27.49</v>
      </c>
      <c r="K2080" s="69">
        <f t="shared" si="98"/>
        <v>2061.75</v>
      </c>
      <c r="L2080" s="90">
        <v>75</v>
      </c>
      <c r="M2080" s="51">
        <v>0</v>
      </c>
      <c r="N2080" s="62" t="s">
        <v>2394</v>
      </c>
      <c r="O2080" s="52"/>
      <c r="P2080" s="52">
        <v>84</v>
      </c>
      <c r="Q2080" s="52"/>
      <c r="R2080" s="52" t="s">
        <v>2387</v>
      </c>
      <c r="S2080" s="49" t="s">
        <v>21333</v>
      </c>
      <c r="V2080" s="50" t="s">
        <v>14854</v>
      </c>
      <c r="W2080" s="50" t="s">
        <v>2329</v>
      </c>
      <c r="X2080" s="50" t="s">
        <v>14740</v>
      </c>
      <c r="Y2080" s="70" t="s">
        <v>17320</v>
      </c>
      <c r="Z2080" s="53">
        <v>67161</v>
      </c>
    </row>
    <row r="2081" spans="1:26" s="49" customFormat="1" ht="30" x14ac:dyDescent="0.25">
      <c r="A2081" s="73">
        <v>600126561</v>
      </c>
      <c r="B2081" s="73">
        <f t="shared" si="96"/>
        <v>600126561</v>
      </c>
      <c r="C2081" s="73" t="s">
        <v>10575</v>
      </c>
      <c r="D2081" s="68">
        <v>1</v>
      </c>
      <c r="E2081" s="48">
        <f t="shared" si="97"/>
        <v>71013059</v>
      </c>
      <c r="F2081" s="57" t="s">
        <v>953</v>
      </c>
      <c r="G2081" s="57" t="s">
        <v>2325</v>
      </c>
      <c r="H2081" s="51">
        <v>25</v>
      </c>
      <c r="I2081" s="51" t="s">
        <v>17309</v>
      </c>
      <c r="J2081" s="69">
        <v>27.49</v>
      </c>
      <c r="K2081" s="69">
        <f t="shared" si="98"/>
        <v>687.25</v>
      </c>
      <c r="L2081" s="90">
        <v>25</v>
      </c>
      <c r="M2081" s="51">
        <v>0</v>
      </c>
      <c r="N2081" s="62" t="s">
        <v>2397</v>
      </c>
      <c r="O2081" s="52" t="s">
        <v>762</v>
      </c>
      <c r="P2081" s="52">
        <v>384</v>
      </c>
      <c r="Q2081" s="52"/>
      <c r="R2081" s="52" t="s">
        <v>2398</v>
      </c>
      <c r="S2081" s="49" t="s">
        <v>21333</v>
      </c>
      <c r="V2081" s="50" t="s">
        <v>14854</v>
      </c>
      <c r="W2081" s="50" t="s">
        <v>2329</v>
      </c>
      <c r="X2081" s="50" t="s">
        <v>14740</v>
      </c>
      <c r="Y2081" s="70" t="s">
        <v>17320</v>
      </c>
      <c r="Z2081" s="53">
        <v>67103</v>
      </c>
    </row>
    <row r="2082" spans="1:26" s="49" customFormat="1" ht="30" x14ac:dyDescent="0.25">
      <c r="A2082" s="73">
        <v>600126668</v>
      </c>
      <c r="B2082" s="73">
        <f t="shared" si="96"/>
        <v>600126668</v>
      </c>
      <c r="C2082" s="73" t="s">
        <v>10576</v>
      </c>
      <c r="D2082" s="68">
        <v>1</v>
      </c>
      <c r="E2082" s="48">
        <f t="shared" si="97"/>
        <v>70989974</v>
      </c>
      <c r="F2082" s="57" t="s">
        <v>953</v>
      </c>
      <c r="G2082" s="57" t="s">
        <v>2325</v>
      </c>
      <c r="H2082" s="51">
        <v>100</v>
      </c>
      <c r="I2082" s="51" t="s">
        <v>17309</v>
      </c>
      <c r="J2082" s="69">
        <v>27.49</v>
      </c>
      <c r="K2082" s="69">
        <f t="shared" si="98"/>
        <v>2749</v>
      </c>
      <c r="L2082" s="90">
        <v>100</v>
      </c>
      <c r="M2082" s="51">
        <v>0</v>
      </c>
      <c r="N2082" s="62" t="s">
        <v>2399</v>
      </c>
      <c r="O2082" s="52" t="s">
        <v>182</v>
      </c>
      <c r="P2082" s="52">
        <v>297</v>
      </c>
      <c r="Q2082" s="52"/>
      <c r="R2082" s="52" t="s">
        <v>2400</v>
      </c>
      <c r="S2082" s="49" t="s">
        <v>21333</v>
      </c>
      <c r="V2082" s="50" t="s">
        <v>14854</v>
      </c>
      <c r="W2082" s="50" t="s">
        <v>2329</v>
      </c>
      <c r="X2082" s="50" t="s">
        <v>14740</v>
      </c>
      <c r="Y2082" s="70" t="s">
        <v>17320</v>
      </c>
      <c r="Z2082" s="53">
        <v>66902</v>
      </c>
    </row>
    <row r="2083" spans="1:26" s="49" customFormat="1" ht="30" x14ac:dyDescent="0.25">
      <c r="A2083" s="73">
        <v>600126684</v>
      </c>
      <c r="B2083" s="73">
        <f t="shared" si="96"/>
        <v>600126684</v>
      </c>
      <c r="C2083" s="73" t="s">
        <v>10577</v>
      </c>
      <c r="D2083" s="68">
        <v>1</v>
      </c>
      <c r="E2083" s="48">
        <f t="shared" si="97"/>
        <v>70983500</v>
      </c>
      <c r="F2083" s="57" t="s">
        <v>953</v>
      </c>
      <c r="G2083" s="57" t="s">
        <v>2325</v>
      </c>
      <c r="H2083" s="51">
        <v>0</v>
      </c>
      <c r="I2083" s="51" t="s">
        <v>17309</v>
      </c>
      <c r="J2083" s="69">
        <v>27.49</v>
      </c>
      <c r="K2083" s="69">
        <f t="shared" si="98"/>
        <v>0</v>
      </c>
      <c r="L2083" s="90">
        <v>25</v>
      </c>
      <c r="M2083" s="51">
        <v>25</v>
      </c>
      <c r="N2083" s="62" t="s">
        <v>2401</v>
      </c>
      <c r="O2083" s="52" t="s">
        <v>2402</v>
      </c>
      <c r="P2083" s="52">
        <v>1034</v>
      </c>
      <c r="Q2083" s="52">
        <v>9</v>
      </c>
      <c r="R2083" s="52" t="s">
        <v>2329</v>
      </c>
      <c r="S2083" s="49" t="s">
        <v>21333</v>
      </c>
      <c r="V2083" s="50" t="s">
        <v>14854</v>
      </c>
      <c r="W2083" s="50" t="s">
        <v>2329</v>
      </c>
      <c r="X2083" s="50" t="s">
        <v>14740</v>
      </c>
      <c r="Y2083" s="70" t="s">
        <v>17320</v>
      </c>
      <c r="Z2083" s="53">
        <v>66902</v>
      </c>
    </row>
    <row r="2084" spans="1:26" s="49" customFormat="1" ht="30" x14ac:dyDescent="0.25">
      <c r="A2084" s="73">
        <v>600126897</v>
      </c>
      <c r="B2084" s="73">
        <f t="shared" si="96"/>
        <v>600126897</v>
      </c>
      <c r="C2084" s="73" t="s">
        <v>10578</v>
      </c>
      <c r="D2084" s="68">
        <v>1</v>
      </c>
      <c r="E2084" s="48">
        <f t="shared" si="97"/>
        <v>75021978</v>
      </c>
      <c r="F2084" s="57" t="s">
        <v>953</v>
      </c>
      <c r="G2084" s="57" t="s">
        <v>2325</v>
      </c>
      <c r="H2084" s="51">
        <v>0</v>
      </c>
      <c r="I2084" s="51" t="s">
        <v>17309</v>
      </c>
      <c r="J2084" s="69">
        <v>27.49</v>
      </c>
      <c r="K2084" s="69">
        <f t="shared" si="98"/>
        <v>0</v>
      </c>
      <c r="L2084" s="90">
        <v>25</v>
      </c>
      <c r="M2084" s="51">
        <v>25</v>
      </c>
      <c r="N2084" s="62" t="s">
        <v>2404</v>
      </c>
      <c r="O2084" s="52"/>
      <c r="P2084" s="52">
        <v>96</v>
      </c>
      <c r="Q2084" s="52"/>
      <c r="R2084" s="52" t="s">
        <v>2405</v>
      </c>
      <c r="S2084" s="49" t="s">
        <v>21333</v>
      </c>
      <c r="V2084" s="50" t="s">
        <v>14854</v>
      </c>
      <c r="W2084" s="50" t="s">
        <v>2329</v>
      </c>
      <c r="X2084" s="50" t="s">
        <v>14740</v>
      </c>
      <c r="Y2084" s="70" t="s">
        <v>17320</v>
      </c>
      <c r="Z2084" s="53">
        <v>67181</v>
      </c>
    </row>
    <row r="2085" spans="1:26" s="49" customFormat="1" ht="30" x14ac:dyDescent="0.25">
      <c r="A2085" s="73">
        <v>600126919</v>
      </c>
      <c r="B2085" s="73">
        <f t="shared" si="96"/>
        <v>600126919</v>
      </c>
      <c r="C2085" s="73" t="s">
        <v>10579</v>
      </c>
      <c r="D2085" s="68">
        <v>1</v>
      </c>
      <c r="E2085" s="48">
        <f t="shared" si="97"/>
        <v>70998191</v>
      </c>
      <c r="F2085" s="57" t="s">
        <v>953</v>
      </c>
      <c r="G2085" s="57" t="s">
        <v>2325</v>
      </c>
      <c r="H2085" s="51">
        <v>0</v>
      </c>
      <c r="I2085" s="51" t="s">
        <v>17309</v>
      </c>
      <c r="J2085" s="69">
        <v>27.49</v>
      </c>
      <c r="K2085" s="69">
        <f t="shared" si="98"/>
        <v>0</v>
      </c>
      <c r="L2085" s="90">
        <v>25</v>
      </c>
      <c r="M2085" s="51">
        <v>25</v>
      </c>
      <c r="N2085" s="62" t="s">
        <v>2406</v>
      </c>
      <c r="O2085" s="52"/>
      <c r="P2085" s="52">
        <v>310</v>
      </c>
      <c r="Q2085" s="52"/>
      <c r="R2085" s="52" t="s">
        <v>2407</v>
      </c>
      <c r="S2085" s="49" t="s">
        <v>21333</v>
      </c>
      <c r="V2085" s="50" t="s">
        <v>14854</v>
      </c>
      <c r="W2085" s="50" t="s">
        <v>2329</v>
      </c>
      <c r="X2085" s="50" t="s">
        <v>14740</v>
      </c>
      <c r="Y2085" s="70" t="s">
        <v>17320</v>
      </c>
      <c r="Z2085" s="53">
        <v>67126</v>
      </c>
    </row>
    <row r="2086" spans="1:26" s="49" customFormat="1" ht="30" x14ac:dyDescent="0.25">
      <c r="A2086" s="73">
        <v>600126935</v>
      </c>
      <c r="B2086" s="73">
        <f t="shared" si="96"/>
        <v>600126935</v>
      </c>
      <c r="C2086" s="73" t="s">
        <v>10580</v>
      </c>
      <c r="D2086" s="68">
        <v>1</v>
      </c>
      <c r="E2086" s="48">
        <f t="shared" si="97"/>
        <v>70993408</v>
      </c>
      <c r="F2086" s="57" t="s">
        <v>953</v>
      </c>
      <c r="G2086" s="57" t="s">
        <v>2325</v>
      </c>
      <c r="H2086" s="51">
        <v>0</v>
      </c>
      <c r="I2086" s="51" t="s">
        <v>17309</v>
      </c>
      <c r="J2086" s="69">
        <v>27.49</v>
      </c>
      <c r="K2086" s="69">
        <f t="shared" si="98"/>
        <v>0</v>
      </c>
      <c r="L2086" s="90">
        <v>25</v>
      </c>
      <c r="M2086" s="51">
        <v>25</v>
      </c>
      <c r="N2086" s="62" t="s">
        <v>2408</v>
      </c>
      <c r="O2086" s="52" t="s">
        <v>2409</v>
      </c>
      <c r="P2086" s="52">
        <v>196</v>
      </c>
      <c r="Q2086" s="52"/>
      <c r="R2086" s="52" t="s">
        <v>2410</v>
      </c>
      <c r="S2086" s="49" t="s">
        <v>21333</v>
      </c>
      <c r="V2086" s="50" t="s">
        <v>14854</v>
      </c>
      <c r="W2086" s="50" t="s">
        <v>2329</v>
      </c>
      <c r="X2086" s="50" t="s">
        <v>14740</v>
      </c>
      <c r="Y2086" s="70" t="s">
        <v>17320</v>
      </c>
      <c r="Z2086" s="53">
        <v>67125</v>
      </c>
    </row>
    <row r="2087" spans="1:26" s="49" customFormat="1" ht="30" x14ac:dyDescent="0.25">
      <c r="A2087" s="73">
        <v>600126951</v>
      </c>
      <c r="B2087" s="73">
        <f t="shared" si="96"/>
        <v>600126951</v>
      </c>
      <c r="C2087" s="73" t="s">
        <v>10581</v>
      </c>
      <c r="D2087" s="68">
        <v>1</v>
      </c>
      <c r="E2087" s="48">
        <f t="shared" si="97"/>
        <v>75024047</v>
      </c>
      <c r="F2087" s="57" t="s">
        <v>953</v>
      </c>
      <c r="G2087" s="57" t="s">
        <v>2325</v>
      </c>
      <c r="H2087" s="51">
        <v>0</v>
      </c>
      <c r="I2087" s="51" t="s">
        <v>17309</v>
      </c>
      <c r="J2087" s="69">
        <v>27.49</v>
      </c>
      <c r="K2087" s="69">
        <f t="shared" si="98"/>
        <v>0</v>
      </c>
      <c r="L2087" s="90">
        <v>25</v>
      </c>
      <c r="M2087" s="51">
        <v>25</v>
      </c>
      <c r="N2087" s="62" t="s">
        <v>2411</v>
      </c>
      <c r="O2087" s="52" t="s">
        <v>2412</v>
      </c>
      <c r="P2087" s="52">
        <v>495</v>
      </c>
      <c r="Q2087" s="52"/>
      <c r="R2087" s="52" t="s">
        <v>2413</v>
      </c>
      <c r="S2087" s="49" t="s">
        <v>21333</v>
      </c>
      <c r="V2087" s="50" t="s">
        <v>14854</v>
      </c>
      <c r="W2087" s="50" t="s">
        <v>2329</v>
      </c>
      <c r="X2087" s="50" t="s">
        <v>14740</v>
      </c>
      <c r="Y2087" s="70" t="s">
        <v>17320</v>
      </c>
      <c r="Z2087" s="53">
        <v>67167</v>
      </c>
    </row>
    <row r="2088" spans="1:26" s="49" customFormat="1" x14ac:dyDescent="0.25">
      <c r="A2088" s="73">
        <v>600127052</v>
      </c>
      <c r="B2088" s="73">
        <f t="shared" si="96"/>
        <v>600127052</v>
      </c>
      <c r="C2088" s="73" t="s">
        <v>10582</v>
      </c>
      <c r="D2088" s="68">
        <v>1</v>
      </c>
      <c r="E2088" s="48">
        <f t="shared" si="97"/>
        <v>70983542</v>
      </c>
      <c r="F2088" s="57" t="s">
        <v>953</v>
      </c>
      <c r="G2088" s="57" t="s">
        <v>2325</v>
      </c>
      <c r="H2088" s="51">
        <v>0</v>
      </c>
      <c r="I2088" s="51" t="s">
        <v>17309</v>
      </c>
      <c r="J2088" s="69">
        <v>27.49</v>
      </c>
      <c r="K2088" s="69">
        <f t="shared" si="98"/>
        <v>0</v>
      </c>
      <c r="L2088" s="90">
        <v>50</v>
      </c>
      <c r="M2088" s="51">
        <v>50</v>
      </c>
      <c r="N2088" s="62" t="s">
        <v>2414</v>
      </c>
      <c r="O2088" s="52" t="s">
        <v>94</v>
      </c>
      <c r="P2088" s="52">
        <v>2530</v>
      </c>
      <c r="Q2088" s="52">
        <v>2</v>
      </c>
      <c r="R2088" s="52" t="s">
        <v>2329</v>
      </c>
      <c r="S2088" s="49" t="s">
        <v>21333</v>
      </c>
      <c r="V2088" s="50" t="s">
        <v>14854</v>
      </c>
      <c r="W2088" s="50" t="s">
        <v>2329</v>
      </c>
      <c r="X2088" s="50" t="s">
        <v>14740</v>
      </c>
      <c r="Y2088" s="70" t="s">
        <v>17320</v>
      </c>
      <c r="Z2088" s="53">
        <v>66902</v>
      </c>
    </row>
    <row r="2089" spans="1:26" s="49" customFormat="1" ht="30" x14ac:dyDescent="0.25">
      <c r="A2089" s="73">
        <v>600127117</v>
      </c>
      <c r="B2089" s="73">
        <f t="shared" si="96"/>
        <v>600127117</v>
      </c>
      <c r="C2089" s="73" t="s">
        <v>10583</v>
      </c>
      <c r="D2089" s="68">
        <v>1</v>
      </c>
      <c r="E2089" s="48">
        <f t="shared" si="97"/>
        <v>70983534</v>
      </c>
      <c r="F2089" s="57" t="s">
        <v>953</v>
      </c>
      <c r="G2089" s="57" t="s">
        <v>2325</v>
      </c>
      <c r="H2089" s="51">
        <v>0</v>
      </c>
      <c r="I2089" s="51" t="s">
        <v>17309</v>
      </c>
      <c r="J2089" s="69">
        <v>27.49</v>
      </c>
      <c r="K2089" s="69">
        <f t="shared" si="98"/>
        <v>0</v>
      </c>
      <c r="L2089" s="90">
        <v>25</v>
      </c>
      <c r="M2089" s="51">
        <v>25</v>
      </c>
      <c r="N2089" s="62" t="s">
        <v>2415</v>
      </c>
      <c r="O2089" s="52" t="s">
        <v>1492</v>
      </c>
      <c r="P2089" s="52">
        <v>877</v>
      </c>
      <c r="Q2089" s="52">
        <v>15</v>
      </c>
      <c r="R2089" s="52" t="s">
        <v>2329</v>
      </c>
      <c r="S2089" s="49" t="s">
        <v>21333</v>
      </c>
      <c r="V2089" s="50" t="s">
        <v>14854</v>
      </c>
      <c r="W2089" s="50" t="s">
        <v>2329</v>
      </c>
      <c r="X2089" s="50" t="s">
        <v>14740</v>
      </c>
      <c r="Y2089" s="70" t="s">
        <v>17320</v>
      </c>
      <c r="Z2089" s="53">
        <v>66902</v>
      </c>
    </row>
    <row r="2090" spans="1:26" s="49" customFormat="1" ht="30" x14ac:dyDescent="0.25">
      <c r="A2090" s="73">
        <v>600127222</v>
      </c>
      <c r="B2090" s="73">
        <f t="shared" si="96"/>
        <v>600127222</v>
      </c>
      <c r="C2090" s="73" t="s">
        <v>10584</v>
      </c>
      <c r="D2090" s="68">
        <v>1</v>
      </c>
      <c r="E2090" s="48">
        <f t="shared" si="97"/>
        <v>71008756</v>
      </c>
      <c r="F2090" s="57" t="s">
        <v>953</v>
      </c>
      <c r="G2090" s="57" t="s">
        <v>2325</v>
      </c>
      <c r="H2090" s="51">
        <v>25</v>
      </c>
      <c r="I2090" s="51" t="s">
        <v>17309</v>
      </c>
      <c r="J2090" s="69">
        <v>27.49</v>
      </c>
      <c r="K2090" s="69">
        <f t="shared" si="98"/>
        <v>687.25</v>
      </c>
      <c r="L2090" s="90">
        <v>25</v>
      </c>
      <c r="M2090" s="51">
        <v>0</v>
      </c>
      <c r="N2090" s="62" t="s">
        <v>2416</v>
      </c>
      <c r="O2090" s="52"/>
      <c r="P2090" s="52">
        <v>157</v>
      </c>
      <c r="Q2090" s="52"/>
      <c r="R2090" s="52" t="s">
        <v>2417</v>
      </c>
      <c r="S2090" s="49" t="s">
        <v>21333</v>
      </c>
      <c r="V2090" s="50" t="s">
        <v>14854</v>
      </c>
      <c r="W2090" s="50" t="s">
        <v>2329</v>
      </c>
      <c r="X2090" s="50" t="s">
        <v>14740</v>
      </c>
      <c r="Y2090" s="70" t="s">
        <v>17320</v>
      </c>
      <c r="Z2090" s="53">
        <v>67152</v>
      </c>
    </row>
    <row r="2091" spans="1:26" s="49" customFormat="1" ht="30" x14ac:dyDescent="0.25">
      <c r="A2091" s="73">
        <v>600127249</v>
      </c>
      <c r="B2091" s="73">
        <f t="shared" si="96"/>
        <v>600127249</v>
      </c>
      <c r="C2091" s="73" t="s">
        <v>10585</v>
      </c>
      <c r="D2091" s="68">
        <v>1</v>
      </c>
      <c r="E2091" s="48">
        <f t="shared" si="97"/>
        <v>71005234</v>
      </c>
      <c r="F2091" s="57" t="s">
        <v>953</v>
      </c>
      <c r="G2091" s="57" t="s">
        <v>2325</v>
      </c>
      <c r="H2091" s="51">
        <v>50</v>
      </c>
      <c r="I2091" s="51" t="s">
        <v>17309</v>
      </c>
      <c r="J2091" s="69">
        <v>27.49</v>
      </c>
      <c r="K2091" s="69">
        <f t="shared" si="98"/>
        <v>1374.5</v>
      </c>
      <c r="L2091" s="90">
        <v>50</v>
      </c>
      <c r="M2091" s="51">
        <v>0</v>
      </c>
      <c r="N2091" s="62" t="s">
        <v>2418</v>
      </c>
      <c r="O2091" s="52"/>
      <c r="P2091" s="52">
        <v>184</v>
      </c>
      <c r="Q2091" s="52"/>
      <c r="R2091" s="52" t="s">
        <v>2419</v>
      </c>
      <c r="S2091" s="49" t="s">
        <v>21333</v>
      </c>
      <c r="V2091" s="50" t="s">
        <v>14854</v>
      </c>
      <c r="W2091" s="50" t="s">
        <v>2329</v>
      </c>
      <c r="X2091" s="50" t="s">
        <v>14740</v>
      </c>
      <c r="Y2091" s="70" t="s">
        <v>17320</v>
      </c>
      <c r="Z2091" s="53">
        <v>67134</v>
      </c>
    </row>
    <row r="2092" spans="1:26" s="49" customFormat="1" ht="30" x14ac:dyDescent="0.25">
      <c r="A2092" s="73">
        <v>600127257</v>
      </c>
      <c r="B2092" s="73">
        <f t="shared" si="96"/>
        <v>600127257</v>
      </c>
      <c r="C2092" s="73" t="s">
        <v>10586</v>
      </c>
      <c r="D2092" s="68">
        <v>1</v>
      </c>
      <c r="E2092" s="48">
        <f t="shared" si="97"/>
        <v>75021625</v>
      </c>
      <c r="F2092" s="57" t="s">
        <v>953</v>
      </c>
      <c r="G2092" s="57" t="s">
        <v>2325</v>
      </c>
      <c r="H2092" s="51">
        <v>25</v>
      </c>
      <c r="I2092" s="51" t="s">
        <v>17309</v>
      </c>
      <c r="J2092" s="69">
        <v>27.49</v>
      </c>
      <c r="K2092" s="69">
        <f t="shared" si="98"/>
        <v>687.25</v>
      </c>
      <c r="L2092" s="90">
        <v>25</v>
      </c>
      <c r="M2092" s="51">
        <v>0</v>
      </c>
      <c r="N2092" s="62" t="s">
        <v>2420</v>
      </c>
      <c r="O2092" s="52"/>
      <c r="P2092" s="52">
        <v>90</v>
      </c>
      <c r="Q2092" s="52"/>
      <c r="R2092" s="52" t="s">
        <v>2421</v>
      </c>
      <c r="S2092" s="49" t="s">
        <v>21333</v>
      </c>
      <c r="V2092" s="50" t="s">
        <v>14854</v>
      </c>
      <c r="W2092" s="50" t="s">
        <v>2329</v>
      </c>
      <c r="X2092" s="50" t="s">
        <v>14740</v>
      </c>
      <c r="Y2092" s="70" t="s">
        <v>17320</v>
      </c>
      <c r="Z2092" s="53">
        <v>67154</v>
      </c>
    </row>
    <row r="2093" spans="1:26" s="49" customFormat="1" ht="30" x14ac:dyDescent="0.25">
      <c r="A2093" s="73">
        <v>600127281</v>
      </c>
      <c r="B2093" s="73">
        <f t="shared" si="96"/>
        <v>600127281</v>
      </c>
      <c r="C2093" s="73" t="s">
        <v>10587</v>
      </c>
      <c r="D2093" s="68">
        <v>1</v>
      </c>
      <c r="E2093" s="48">
        <f t="shared" si="97"/>
        <v>71010581</v>
      </c>
      <c r="F2093" s="57" t="s">
        <v>953</v>
      </c>
      <c r="G2093" s="57" t="s">
        <v>2325</v>
      </c>
      <c r="H2093" s="51">
        <v>50</v>
      </c>
      <c r="I2093" s="51" t="s">
        <v>17309</v>
      </c>
      <c r="J2093" s="69">
        <v>27.49</v>
      </c>
      <c r="K2093" s="69">
        <f t="shared" si="98"/>
        <v>1374.5</v>
      </c>
      <c r="L2093" s="90">
        <v>50</v>
      </c>
      <c r="M2093" s="51">
        <v>0</v>
      </c>
      <c r="N2093" s="62" t="s">
        <v>2422</v>
      </c>
      <c r="O2093" s="52"/>
      <c r="P2093" s="52">
        <v>70</v>
      </c>
      <c r="Q2093" s="52"/>
      <c r="R2093" s="52" t="s">
        <v>2423</v>
      </c>
      <c r="S2093" s="49" t="s">
        <v>21333</v>
      </c>
      <c r="V2093" s="50" t="s">
        <v>14854</v>
      </c>
      <c r="W2093" s="50" t="s">
        <v>2329</v>
      </c>
      <c r="X2093" s="50" t="s">
        <v>14740</v>
      </c>
      <c r="Y2093" s="70" t="s">
        <v>17320</v>
      </c>
      <c r="Z2093" s="53">
        <v>67162</v>
      </c>
    </row>
    <row r="2094" spans="1:26" s="49" customFormat="1" x14ac:dyDescent="0.25">
      <c r="A2094" s="73">
        <v>600127290</v>
      </c>
      <c r="B2094" s="73">
        <f t="shared" si="96"/>
        <v>600127290</v>
      </c>
      <c r="C2094" s="73" t="s">
        <v>10588</v>
      </c>
      <c r="D2094" s="68">
        <v>1</v>
      </c>
      <c r="E2094" s="48">
        <f t="shared" si="97"/>
        <v>75021293</v>
      </c>
      <c r="F2094" s="57" t="s">
        <v>953</v>
      </c>
      <c r="G2094" s="57" t="s">
        <v>2325</v>
      </c>
      <c r="H2094" s="51">
        <v>75</v>
      </c>
      <c r="I2094" s="51" t="s">
        <v>17309</v>
      </c>
      <c r="J2094" s="69">
        <v>27.49</v>
      </c>
      <c r="K2094" s="69">
        <f t="shared" si="98"/>
        <v>2061.75</v>
      </c>
      <c r="L2094" s="90">
        <v>75</v>
      </c>
      <c r="M2094" s="51">
        <v>0</v>
      </c>
      <c r="N2094" s="62" t="s">
        <v>2424</v>
      </c>
      <c r="O2094" s="52"/>
      <c r="P2094" s="52">
        <v>79</v>
      </c>
      <c r="Q2094" s="52"/>
      <c r="R2094" s="52" t="s">
        <v>2425</v>
      </c>
      <c r="S2094" s="49" t="s">
        <v>21333</v>
      </c>
      <c r="V2094" s="50" t="s">
        <v>14854</v>
      </c>
      <c r="W2094" s="50" t="s">
        <v>2329</v>
      </c>
      <c r="X2094" s="50" t="s">
        <v>14740</v>
      </c>
      <c r="Y2094" s="70" t="s">
        <v>17320</v>
      </c>
      <c r="Z2094" s="53">
        <v>67156</v>
      </c>
    </row>
    <row r="2095" spans="1:26" s="49" customFormat="1" ht="30" x14ac:dyDescent="0.25">
      <c r="A2095" s="73">
        <v>600127311</v>
      </c>
      <c r="B2095" s="73">
        <f t="shared" si="96"/>
        <v>600127311</v>
      </c>
      <c r="C2095" s="73" t="s">
        <v>10589</v>
      </c>
      <c r="D2095" s="68">
        <v>1</v>
      </c>
      <c r="E2095" s="48">
        <f t="shared" si="97"/>
        <v>71000917</v>
      </c>
      <c r="F2095" s="57" t="s">
        <v>953</v>
      </c>
      <c r="G2095" s="57" t="s">
        <v>2325</v>
      </c>
      <c r="H2095" s="51">
        <v>125</v>
      </c>
      <c r="I2095" s="51" t="s">
        <v>17309</v>
      </c>
      <c r="J2095" s="69">
        <v>27.49</v>
      </c>
      <c r="K2095" s="69">
        <f t="shared" si="98"/>
        <v>3436.25</v>
      </c>
      <c r="L2095" s="90">
        <v>125</v>
      </c>
      <c r="M2095" s="51">
        <v>0</v>
      </c>
      <c r="N2095" s="62" t="s">
        <v>2426</v>
      </c>
      <c r="O2095" s="52"/>
      <c r="P2095" s="52">
        <v>71</v>
      </c>
      <c r="Q2095" s="52"/>
      <c r="R2095" s="52" t="s">
        <v>2396</v>
      </c>
      <c r="S2095" s="49" t="s">
        <v>21333</v>
      </c>
      <c r="V2095" s="50" t="s">
        <v>14854</v>
      </c>
      <c r="W2095" s="50" t="s">
        <v>2329</v>
      </c>
      <c r="X2095" s="50" t="s">
        <v>14740</v>
      </c>
      <c r="Y2095" s="70" t="s">
        <v>17320</v>
      </c>
      <c r="Z2095" s="53">
        <v>67129</v>
      </c>
    </row>
    <row r="2096" spans="1:26" s="49" customFormat="1" ht="30" x14ac:dyDescent="0.25">
      <c r="A2096" s="73">
        <v>600127320</v>
      </c>
      <c r="B2096" s="73">
        <f t="shared" si="96"/>
        <v>600127320</v>
      </c>
      <c r="C2096" s="73" t="s">
        <v>10590</v>
      </c>
      <c r="D2096" s="68">
        <v>1</v>
      </c>
      <c r="E2096" s="48">
        <f t="shared" si="97"/>
        <v>75022079</v>
      </c>
      <c r="F2096" s="57" t="s">
        <v>953</v>
      </c>
      <c r="G2096" s="57" t="s">
        <v>2325</v>
      </c>
      <c r="H2096" s="51">
        <v>0</v>
      </c>
      <c r="I2096" s="51" t="s">
        <v>17320</v>
      </c>
      <c r="J2096" s="69">
        <v>27.49</v>
      </c>
      <c r="K2096" s="69">
        <f t="shared" si="98"/>
        <v>0</v>
      </c>
      <c r="L2096" s="90">
        <v>0</v>
      </c>
      <c r="M2096" s="51"/>
      <c r="N2096" s="62" t="s">
        <v>2427</v>
      </c>
      <c r="O2096" s="52"/>
      <c r="P2096" s="52">
        <v>191</v>
      </c>
      <c r="Q2096" s="52"/>
      <c r="R2096" s="52" t="s">
        <v>2428</v>
      </c>
      <c r="S2096" s="49" t="s">
        <v>21333</v>
      </c>
      <c r="V2096" s="50" t="s">
        <v>14854</v>
      </c>
      <c r="W2096" s="50" t="s">
        <v>2329</v>
      </c>
      <c r="X2096" s="50" t="s">
        <v>14740</v>
      </c>
      <c r="Y2096" s="70">
        <v>44340</v>
      </c>
      <c r="Z2096" s="53">
        <v>67102</v>
      </c>
    </row>
    <row r="2097" spans="1:26" s="49" customFormat="1" ht="30" x14ac:dyDescent="0.25">
      <c r="A2097" s="73">
        <v>600127354</v>
      </c>
      <c r="B2097" s="73">
        <f t="shared" si="96"/>
        <v>600127354</v>
      </c>
      <c r="C2097" s="73" t="s">
        <v>10591</v>
      </c>
      <c r="D2097" s="68">
        <v>1</v>
      </c>
      <c r="E2097" s="48">
        <f t="shared" si="97"/>
        <v>70992274</v>
      </c>
      <c r="F2097" s="57" t="s">
        <v>953</v>
      </c>
      <c r="G2097" s="57" t="s">
        <v>2325</v>
      </c>
      <c r="H2097" s="51">
        <v>125</v>
      </c>
      <c r="I2097" s="51" t="s">
        <v>17309</v>
      </c>
      <c r="J2097" s="69">
        <v>27.49</v>
      </c>
      <c r="K2097" s="69">
        <f t="shared" si="98"/>
        <v>3436.25</v>
      </c>
      <c r="L2097" s="90">
        <v>125</v>
      </c>
      <c r="M2097" s="51">
        <v>0</v>
      </c>
      <c r="N2097" s="62" t="s">
        <v>2429</v>
      </c>
      <c r="O2097" s="52"/>
      <c r="P2097" s="52">
        <v>56</v>
      </c>
      <c r="Q2097" s="52"/>
      <c r="R2097" s="52" t="s">
        <v>2430</v>
      </c>
      <c r="S2097" s="49" t="s">
        <v>21333</v>
      </c>
      <c r="V2097" s="50" t="s">
        <v>14854</v>
      </c>
      <c r="W2097" s="50" t="s">
        <v>2329</v>
      </c>
      <c r="X2097" s="50" t="s">
        <v>14740</v>
      </c>
      <c r="Y2097" s="70" t="s">
        <v>17320</v>
      </c>
      <c r="Z2097" s="53">
        <v>67131</v>
      </c>
    </row>
    <row r="2098" spans="1:26" s="49" customFormat="1" ht="30" x14ac:dyDescent="0.25">
      <c r="A2098" s="73">
        <v>600127401</v>
      </c>
      <c r="B2098" s="73">
        <f t="shared" si="96"/>
        <v>600127401</v>
      </c>
      <c r="C2098" s="73" t="s">
        <v>10592</v>
      </c>
      <c r="D2098" s="68">
        <v>1</v>
      </c>
      <c r="E2098" s="48">
        <f t="shared" si="97"/>
        <v>70990336</v>
      </c>
      <c r="F2098" s="57" t="s">
        <v>953</v>
      </c>
      <c r="G2098" s="57" t="s">
        <v>2325</v>
      </c>
      <c r="H2098" s="51">
        <v>75</v>
      </c>
      <c r="I2098" s="51" t="s">
        <v>17309</v>
      </c>
      <c r="J2098" s="69">
        <v>27.49</v>
      </c>
      <c r="K2098" s="69">
        <f t="shared" si="98"/>
        <v>2061.75</v>
      </c>
      <c r="L2098" s="90">
        <v>75</v>
      </c>
      <c r="M2098" s="51">
        <v>0</v>
      </c>
      <c r="N2098" s="62" t="s">
        <v>2431</v>
      </c>
      <c r="O2098" s="52" t="s">
        <v>99</v>
      </c>
      <c r="P2098" s="52">
        <v>216</v>
      </c>
      <c r="Q2098" s="52"/>
      <c r="R2098" s="52" t="s">
        <v>2432</v>
      </c>
      <c r="S2098" s="49" t="s">
        <v>21333</v>
      </c>
      <c r="V2098" s="50" t="s">
        <v>14854</v>
      </c>
      <c r="W2098" s="50" t="s">
        <v>2329</v>
      </c>
      <c r="X2098" s="50" t="s">
        <v>14740</v>
      </c>
      <c r="Y2098" s="70" t="s">
        <v>17320</v>
      </c>
      <c r="Z2098" s="53">
        <v>67168</v>
      </c>
    </row>
    <row r="2099" spans="1:26" s="49" customFormat="1" ht="30" x14ac:dyDescent="0.25">
      <c r="A2099" s="73">
        <v>600127419</v>
      </c>
      <c r="B2099" s="73">
        <f t="shared" si="96"/>
        <v>600127419</v>
      </c>
      <c r="C2099" s="73" t="s">
        <v>10593</v>
      </c>
      <c r="D2099" s="68">
        <v>1</v>
      </c>
      <c r="E2099" s="48">
        <f t="shared" si="97"/>
        <v>70989648</v>
      </c>
      <c r="F2099" s="57" t="s">
        <v>953</v>
      </c>
      <c r="G2099" s="57" t="s">
        <v>2325</v>
      </c>
      <c r="H2099" s="51">
        <v>100</v>
      </c>
      <c r="I2099" s="51" t="s">
        <v>17309</v>
      </c>
      <c r="J2099" s="69">
        <v>27.49</v>
      </c>
      <c r="K2099" s="69">
        <f t="shared" si="98"/>
        <v>2749</v>
      </c>
      <c r="L2099" s="90">
        <v>100</v>
      </c>
      <c r="M2099" s="51">
        <v>0</v>
      </c>
      <c r="N2099" s="62" t="s">
        <v>2433</v>
      </c>
      <c r="O2099" s="52"/>
      <c r="P2099" s="52">
        <v>53</v>
      </c>
      <c r="Q2099" s="52"/>
      <c r="R2099" s="52" t="s">
        <v>2434</v>
      </c>
      <c r="S2099" s="49" t="s">
        <v>21333</v>
      </c>
      <c r="V2099" s="50" t="s">
        <v>14854</v>
      </c>
      <c r="W2099" s="50" t="s">
        <v>2329</v>
      </c>
      <c r="X2099" s="50" t="s">
        <v>14740</v>
      </c>
      <c r="Y2099" s="70" t="s">
        <v>17320</v>
      </c>
      <c r="Z2099" s="53">
        <v>67127</v>
      </c>
    </row>
    <row r="2100" spans="1:26" s="49" customFormat="1" ht="30" x14ac:dyDescent="0.25">
      <c r="A2100" s="73">
        <v>600127451</v>
      </c>
      <c r="B2100" s="73">
        <f t="shared" si="96"/>
        <v>600127451</v>
      </c>
      <c r="C2100" s="73" t="s">
        <v>10594</v>
      </c>
      <c r="D2100" s="68">
        <v>1</v>
      </c>
      <c r="E2100" s="48">
        <f t="shared" si="97"/>
        <v>71012222</v>
      </c>
      <c r="F2100" s="57" t="s">
        <v>953</v>
      </c>
      <c r="G2100" s="57" t="s">
        <v>2325</v>
      </c>
      <c r="H2100" s="51">
        <v>175</v>
      </c>
      <c r="I2100" s="51" t="s">
        <v>17309</v>
      </c>
      <c r="J2100" s="69">
        <v>27.49</v>
      </c>
      <c r="K2100" s="69">
        <f t="shared" si="98"/>
        <v>4810.75</v>
      </c>
      <c r="L2100" s="90">
        <v>175</v>
      </c>
      <c r="M2100" s="51">
        <v>0</v>
      </c>
      <c r="N2100" s="62" t="s">
        <v>2435</v>
      </c>
      <c r="O2100" s="52" t="s">
        <v>495</v>
      </c>
      <c r="P2100" s="52">
        <v>52</v>
      </c>
      <c r="Q2100" s="52"/>
      <c r="R2100" s="52" t="s">
        <v>2436</v>
      </c>
      <c r="S2100" s="49" t="s">
        <v>21333</v>
      </c>
      <c r="V2100" s="50" t="s">
        <v>14854</v>
      </c>
      <c r="W2100" s="50" t="s">
        <v>2329</v>
      </c>
      <c r="X2100" s="50" t="s">
        <v>14740</v>
      </c>
      <c r="Y2100" s="70" t="s">
        <v>17320</v>
      </c>
      <c r="Z2100" s="53">
        <v>67182</v>
      </c>
    </row>
    <row r="2101" spans="1:26" s="49" customFormat="1" ht="30" x14ac:dyDescent="0.25">
      <c r="A2101" s="73">
        <v>600127486</v>
      </c>
      <c r="B2101" s="73">
        <f t="shared" si="96"/>
        <v>600127486</v>
      </c>
      <c r="C2101" s="73" t="s">
        <v>10595</v>
      </c>
      <c r="D2101" s="68">
        <v>1</v>
      </c>
      <c r="E2101" s="48">
        <f t="shared" si="97"/>
        <v>70999708</v>
      </c>
      <c r="F2101" s="57" t="s">
        <v>953</v>
      </c>
      <c r="G2101" s="57" t="s">
        <v>2325</v>
      </c>
      <c r="H2101" s="51">
        <v>450</v>
      </c>
      <c r="I2101" s="51" t="s">
        <v>17309</v>
      </c>
      <c r="J2101" s="69">
        <v>27.49</v>
      </c>
      <c r="K2101" s="69">
        <f t="shared" si="98"/>
        <v>12370.5</v>
      </c>
      <c r="L2101" s="90">
        <v>450</v>
      </c>
      <c r="M2101" s="51">
        <v>0</v>
      </c>
      <c r="N2101" s="62" t="s">
        <v>2437</v>
      </c>
      <c r="O2101" s="52"/>
      <c r="P2101" s="52">
        <v>169</v>
      </c>
      <c r="Q2101" s="52"/>
      <c r="R2101" s="52" t="s">
        <v>2438</v>
      </c>
      <c r="S2101" s="49" t="s">
        <v>21333</v>
      </c>
      <c r="V2101" s="50" t="s">
        <v>14854</v>
      </c>
      <c r="W2101" s="50" t="s">
        <v>2329</v>
      </c>
      <c r="X2101" s="50" t="s">
        <v>14740</v>
      </c>
      <c r="Y2101" s="70" t="s">
        <v>17320</v>
      </c>
      <c r="Z2101" s="53">
        <v>67151</v>
      </c>
    </row>
    <row r="2102" spans="1:26" s="49" customFormat="1" ht="30" x14ac:dyDescent="0.25">
      <c r="A2102" s="73">
        <v>600127508</v>
      </c>
      <c r="B2102" s="73">
        <f t="shared" si="96"/>
        <v>600127508</v>
      </c>
      <c r="C2102" s="73" t="s">
        <v>10596</v>
      </c>
      <c r="D2102" s="68">
        <v>1</v>
      </c>
      <c r="E2102" s="48">
        <f t="shared" si="97"/>
        <v>75022320</v>
      </c>
      <c r="F2102" s="57" t="s">
        <v>953</v>
      </c>
      <c r="G2102" s="57" t="s">
        <v>2325</v>
      </c>
      <c r="H2102" s="51">
        <v>275</v>
      </c>
      <c r="I2102" s="51" t="s">
        <v>17309</v>
      </c>
      <c r="J2102" s="69">
        <v>27.49</v>
      </c>
      <c r="K2102" s="69">
        <f t="shared" si="98"/>
        <v>7559.75</v>
      </c>
      <c r="L2102" s="90">
        <v>275</v>
      </c>
      <c r="M2102" s="51">
        <v>0</v>
      </c>
      <c r="N2102" s="62" t="s">
        <v>2439</v>
      </c>
      <c r="O2102" s="52"/>
      <c r="P2102" s="52">
        <v>92</v>
      </c>
      <c r="Q2102" s="52"/>
      <c r="R2102" s="52" t="s">
        <v>2440</v>
      </c>
      <c r="S2102" s="49" t="s">
        <v>21333</v>
      </c>
      <c r="V2102" s="50" t="s">
        <v>14854</v>
      </c>
      <c r="W2102" s="50" t="s">
        <v>2329</v>
      </c>
      <c r="X2102" s="50" t="s">
        <v>14740</v>
      </c>
      <c r="Y2102" s="70" t="s">
        <v>17320</v>
      </c>
      <c r="Z2102" s="53">
        <v>67102</v>
      </c>
    </row>
    <row r="2103" spans="1:26" s="49" customFormat="1" ht="30" x14ac:dyDescent="0.25">
      <c r="A2103" s="73">
        <v>600127524</v>
      </c>
      <c r="B2103" s="73">
        <f t="shared" si="96"/>
        <v>600127524</v>
      </c>
      <c r="C2103" s="73" t="s">
        <v>10597</v>
      </c>
      <c r="D2103" s="68">
        <v>1</v>
      </c>
      <c r="E2103" s="48">
        <f t="shared" si="97"/>
        <v>75024101</v>
      </c>
      <c r="F2103" s="57" t="s">
        <v>953</v>
      </c>
      <c r="G2103" s="57" t="s">
        <v>2325</v>
      </c>
      <c r="H2103" s="51">
        <v>0</v>
      </c>
      <c r="I2103" s="51" t="s">
        <v>17320</v>
      </c>
      <c r="J2103" s="69">
        <v>27.49</v>
      </c>
      <c r="K2103" s="69">
        <f t="shared" si="98"/>
        <v>0</v>
      </c>
      <c r="L2103" s="90">
        <v>0</v>
      </c>
      <c r="M2103" s="51"/>
      <c r="N2103" s="62" t="s">
        <v>2441</v>
      </c>
      <c r="O2103" s="52"/>
      <c r="P2103" s="52">
        <v>220</v>
      </c>
      <c r="Q2103" s="52"/>
      <c r="R2103" s="52" t="s">
        <v>2442</v>
      </c>
      <c r="S2103" s="49" t="s">
        <v>21333</v>
      </c>
      <c r="V2103" s="50" t="s">
        <v>14854</v>
      </c>
      <c r="W2103" s="50" t="s">
        <v>2329</v>
      </c>
      <c r="X2103" s="50" t="s">
        <v>14740</v>
      </c>
      <c r="Y2103" s="70">
        <v>44333</v>
      </c>
      <c r="Z2103" s="53">
        <v>67155</v>
      </c>
    </row>
    <row r="2104" spans="1:26" s="49" customFormat="1" ht="30" x14ac:dyDescent="0.25">
      <c r="A2104" s="73">
        <v>600127532</v>
      </c>
      <c r="B2104" s="73">
        <f t="shared" si="96"/>
        <v>600127532</v>
      </c>
      <c r="C2104" s="73" t="s">
        <v>10598</v>
      </c>
      <c r="D2104" s="68">
        <v>1</v>
      </c>
      <c r="E2104" s="48">
        <f t="shared" si="97"/>
        <v>75023105</v>
      </c>
      <c r="F2104" s="57" t="s">
        <v>953</v>
      </c>
      <c r="G2104" s="57" t="s">
        <v>2325</v>
      </c>
      <c r="H2104" s="51">
        <v>475</v>
      </c>
      <c r="I2104" s="51" t="s">
        <v>17309</v>
      </c>
      <c r="J2104" s="69">
        <v>27.49</v>
      </c>
      <c r="K2104" s="69">
        <f t="shared" si="98"/>
        <v>13057.75</v>
      </c>
      <c r="L2104" s="90">
        <v>475</v>
      </c>
      <c r="M2104" s="51">
        <v>0</v>
      </c>
      <c r="N2104" s="62" t="s">
        <v>2443</v>
      </c>
      <c r="O2104" s="52"/>
      <c r="P2104" s="52">
        <v>393</v>
      </c>
      <c r="Q2104" s="52"/>
      <c r="R2104" s="52" t="s">
        <v>2444</v>
      </c>
      <c r="S2104" s="49" t="s">
        <v>21333</v>
      </c>
      <c r="V2104" s="50" t="s">
        <v>14854</v>
      </c>
      <c r="W2104" s="50" t="s">
        <v>2329</v>
      </c>
      <c r="X2104" s="50" t="s">
        <v>14740</v>
      </c>
      <c r="Y2104" s="70" t="s">
        <v>17320</v>
      </c>
      <c r="Z2104" s="53">
        <v>67164</v>
      </c>
    </row>
    <row r="2105" spans="1:26" s="49" customFormat="1" ht="30" x14ac:dyDescent="0.25">
      <c r="A2105" s="73">
        <v>600127541</v>
      </c>
      <c r="B2105" s="73">
        <f t="shared" si="96"/>
        <v>600127541</v>
      </c>
      <c r="C2105" s="73" t="s">
        <v>10599</v>
      </c>
      <c r="D2105" s="68">
        <v>1</v>
      </c>
      <c r="E2105" s="48">
        <f t="shared" si="97"/>
        <v>70998205</v>
      </c>
      <c r="F2105" s="57" t="s">
        <v>953</v>
      </c>
      <c r="G2105" s="57" t="s">
        <v>2325</v>
      </c>
      <c r="H2105" s="51">
        <v>275</v>
      </c>
      <c r="I2105" s="51" t="s">
        <v>17309</v>
      </c>
      <c r="J2105" s="69">
        <v>27.49</v>
      </c>
      <c r="K2105" s="69">
        <f t="shared" si="98"/>
        <v>7559.75</v>
      </c>
      <c r="L2105" s="90">
        <v>275</v>
      </c>
      <c r="M2105" s="51">
        <v>0</v>
      </c>
      <c r="N2105" s="62" t="s">
        <v>2445</v>
      </c>
      <c r="O2105" s="52"/>
      <c r="P2105" s="52">
        <v>234</v>
      </c>
      <c r="Q2105" s="52"/>
      <c r="R2105" s="52" t="s">
        <v>2407</v>
      </c>
      <c r="S2105" s="49" t="s">
        <v>21333</v>
      </c>
      <c r="V2105" s="50" t="s">
        <v>14854</v>
      </c>
      <c r="W2105" s="50" t="s">
        <v>2329</v>
      </c>
      <c r="X2105" s="50" t="s">
        <v>14740</v>
      </c>
      <c r="Y2105" s="70" t="s">
        <v>17320</v>
      </c>
      <c r="Z2105" s="53">
        <v>67126</v>
      </c>
    </row>
    <row r="2106" spans="1:26" s="49" customFormat="1" ht="30" x14ac:dyDescent="0.25">
      <c r="A2106" s="73">
        <v>600127559</v>
      </c>
      <c r="B2106" s="73">
        <f t="shared" si="96"/>
        <v>600127559</v>
      </c>
      <c r="C2106" s="73" t="s">
        <v>10600</v>
      </c>
      <c r="D2106" s="68">
        <v>1</v>
      </c>
      <c r="E2106" s="48">
        <f t="shared" si="97"/>
        <v>75023415</v>
      </c>
      <c r="F2106" s="57" t="s">
        <v>953</v>
      </c>
      <c r="G2106" s="57" t="s">
        <v>2325</v>
      </c>
      <c r="H2106" s="51">
        <v>275</v>
      </c>
      <c r="I2106" s="51" t="s">
        <v>17309</v>
      </c>
      <c r="J2106" s="69">
        <v>27.49</v>
      </c>
      <c r="K2106" s="69">
        <f t="shared" si="98"/>
        <v>7559.75</v>
      </c>
      <c r="L2106" s="90">
        <v>275</v>
      </c>
      <c r="M2106" s="51">
        <v>0</v>
      </c>
      <c r="N2106" s="62" t="s">
        <v>2446</v>
      </c>
      <c r="O2106" s="52"/>
      <c r="P2106" s="52">
        <v>225</v>
      </c>
      <c r="Q2106" s="52"/>
      <c r="R2106" s="52" t="s">
        <v>2447</v>
      </c>
      <c r="S2106" s="49" t="s">
        <v>21333</v>
      </c>
      <c r="V2106" s="50" t="s">
        <v>14854</v>
      </c>
      <c r="W2106" s="50" t="s">
        <v>2329</v>
      </c>
      <c r="X2106" s="50" t="s">
        <v>14740</v>
      </c>
      <c r="Y2106" s="70" t="s">
        <v>17320</v>
      </c>
      <c r="Z2106" s="53">
        <v>67169</v>
      </c>
    </row>
    <row r="2107" spans="1:26" s="49" customFormat="1" ht="30" x14ac:dyDescent="0.25">
      <c r="A2107" s="73">
        <v>600127567</v>
      </c>
      <c r="B2107" s="73">
        <f t="shared" si="96"/>
        <v>600127567</v>
      </c>
      <c r="C2107" s="73" t="s">
        <v>10601</v>
      </c>
      <c r="D2107" s="68">
        <v>1</v>
      </c>
      <c r="E2107" s="48">
        <f t="shared" si="97"/>
        <v>75024039</v>
      </c>
      <c r="F2107" s="57" t="s">
        <v>953</v>
      </c>
      <c r="G2107" s="57" t="s">
        <v>2325</v>
      </c>
      <c r="H2107" s="51">
        <v>800</v>
      </c>
      <c r="I2107" s="51" t="s">
        <v>17309</v>
      </c>
      <c r="J2107" s="69">
        <v>27.49</v>
      </c>
      <c r="K2107" s="69">
        <f t="shared" si="98"/>
        <v>21992</v>
      </c>
      <c r="L2107" s="90">
        <v>800</v>
      </c>
      <c r="M2107" s="51">
        <v>0</v>
      </c>
      <c r="N2107" s="62" t="s">
        <v>2448</v>
      </c>
      <c r="O2107" s="52" t="s">
        <v>1716</v>
      </c>
      <c r="P2107" s="52">
        <v>461</v>
      </c>
      <c r="Q2107" s="52"/>
      <c r="R2107" s="52" t="s">
        <v>2413</v>
      </c>
      <c r="S2107" s="49" t="s">
        <v>21333</v>
      </c>
      <c r="V2107" s="50" t="s">
        <v>14854</v>
      </c>
      <c r="W2107" s="50" t="s">
        <v>2329</v>
      </c>
      <c r="X2107" s="50" t="s">
        <v>14740</v>
      </c>
      <c r="Y2107" s="70" t="s">
        <v>17320</v>
      </c>
      <c r="Z2107" s="53">
        <v>67167</v>
      </c>
    </row>
    <row r="2108" spans="1:26" s="49" customFormat="1" ht="30" x14ac:dyDescent="0.25">
      <c r="A2108" s="73">
        <v>600127575</v>
      </c>
      <c r="B2108" s="73">
        <f t="shared" si="96"/>
        <v>600127575</v>
      </c>
      <c r="C2108" s="73" t="s">
        <v>10602</v>
      </c>
      <c r="D2108" s="68">
        <v>1</v>
      </c>
      <c r="E2108" s="48">
        <f t="shared" si="97"/>
        <v>70993866</v>
      </c>
      <c r="F2108" s="57" t="s">
        <v>953</v>
      </c>
      <c r="G2108" s="57" t="s">
        <v>2325</v>
      </c>
      <c r="H2108" s="51">
        <v>275</v>
      </c>
      <c r="I2108" s="51" t="s">
        <v>17309</v>
      </c>
      <c r="J2108" s="69">
        <v>27.49</v>
      </c>
      <c r="K2108" s="69">
        <f t="shared" si="98"/>
        <v>7559.75</v>
      </c>
      <c r="L2108" s="90">
        <v>275</v>
      </c>
      <c r="M2108" s="51">
        <v>0</v>
      </c>
      <c r="N2108" s="62" t="s">
        <v>2449</v>
      </c>
      <c r="O2108" s="52" t="s">
        <v>60</v>
      </c>
      <c r="P2108" s="52">
        <v>83</v>
      </c>
      <c r="Q2108" s="52"/>
      <c r="R2108" s="52" t="s">
        <v>2450</v>
      </c>
      <c r="S2108" s="49" t="s">
        <v>21333</v>
      </c>
      <c r="V2108" s="50" t="s">
        <v>14854</v>
      </c>
      <c r="W2108" s="50" t="s">
        <v>2329</v>
      </c>
      <c r="X2108" s="50" t="s">
        <v>14740</v>
      </c>
      <c r="Y2108" s="70" t="s">
        <v>17320</v>
      </c>
      <c r="Z2108" s="53">
        <v>67128</v>
      </c>
    </row>
    <row r="2109" spans="1:26" s="49" customFormat="1" x14ac:dyDescent="0.25">
      <c r="A2109" s="73">
        <v>600127583</v>
      </c>
      <c r="B2109" s="73">
        <f t="shared" si="96"/>
        <v>600127583</v>
      </c>
      <c r="C2109" s="73" t="s">
        <v>10603</v>
      </c>
      <c r="D2109" s="68">
        <v>1</v>
      </c>
      <c r="E2109" s="48">
        <f t="shared" si="97"/>
        <v>70989605</v>
      </c>
      <c r="F2109" s="57" t="s">
        <v>953</v>
      </c>
      <c r="G2109" s="57" t="s">
        <v>2325</v>
      </c>
      <c r="H2109" s="51">
        <v>400</v>
      </c>
      <c r="I2109" s="51" t="s">
        <v>17309</v>
      </c>
      <c r="J2109" s="69">
        <v>27.49</v>
      </c>
      <c r="K2109" s="69">
        <f t="shared" si="98"/>
        <v>10996</v>
      </c>
      <c r="L2109" s="90">
        <v>400</v>
      </c>
      <c r="M2109" s="51">
        <v>0</v>
      </c>
      <c r="N2109" s="62" t="s">
        <v>2451</v>
      </c>
      <c r="O2109" s="52"/>
      <c r="P2109" s="52">
        <v>34</v>
      </c>
      <c r="Q2109" s="52"/>
      <c r="R2109" s="52" t="s">
        <v>2452</v>
      </c>
      <c r="S2109" s="49" t="s">
        <v>21333</v>
      </c>
      <c r="V2109" s="50" t="s">
        <v>14854</v>
      </c>
      <c r="W2109" s="50" t="s">
        <v>2329</v>
      </c>
      <c r="X2109" s="50" t="s">
        <v>14740</v>
      </c>
      <c r="Y2109" s="70" t="s">
        <v>17320</v>
      </c>
      <c r="Z2109" s="53">
        <v>67153</v>
      </c>
    </row>
    <row r="2110" spans="1:26" s="49" customFormat="1" ht="30" x14ac:dyDescent="0.25">
      <c r="A2110" s="73">
        <v>600127605</v>
      </c>
      <c r="B2110" s="73">
        <f t="shared" si="96"/>
        <v>600127605</v>
      </c>
      <c r="C2110" s="73" t="s">
        <v>10604</v>
      </c>
      <c r="D2110" s="68">
        <v>1</v>
      </c>
      <c r="E2110" s="48">
        <f t="shared" si="97"/>
        <v>75002434</v>
      </c>
      <c r="F2110" s="57" t="s">
        <v>953</v>
      </c>
      <c r="G2110" s="57" t="s">
        <v>2325</v>
      </c>
      <c r="H2110" s="51">
        <v>275</v>
      </c>
      <c r="I2110" s="51" t="s">
        <v>17309</v>
      </c>
      <c r="J2110" s="69">
        <v>27.49</v>
      </c>
      <c r="K2110" s="69">
        <f t="shared" si="98"/>
        <v>7559.75</v>
      </c>
      <c r="L2110" s="90">
        <v>275</v>
      </c>
      <c r="M2110" s="51">
        <v>0</v>
      </c>
      <c r="N2110" s="62" t="s">
        <v>2453</v>
      </c>
      <c r="O2110" s="52"/>
      <c r="P2110" s="52">
        <v>134</v>
      </c>
      <c r="Q2110" s="52"/>
      <c r="R2110" s="52" t="s">
        <v>2454</v>
      </c>
      <c r="S2110" s="49" t="s">
        <v>21333</v>
      </c>
      <c r="V2110" s="50" t="s">
        <v>14854</v>
      </c>
      <c r="W2110" s="50" t="s">
        <v>2329</v>
      </c>
      <c r="X2110" s="50" t="s">
        <v>14740</v>
      </c>
      <c r="Y2110" s="70" t="s">
        <v>17320</v>
      </c>
      <c r="Z2110" s="53">
        <v>67133</v>
      </c>
    </row>
    <row r="2111" spans="1:26" s="49" customFormat="1" ht="30" x14ac:dyDescent="0.25">
      <c r="A2111" s="73">
        <v>600127648</v>
      </c>
      <c r="B2111" s="73">
        <f t="shared" si="96"/>
        <v>600127648</v>
      </c>
      <c r="C2111" s="73" t="s">
        <v>10605</v>
      </c>
      <c r="D2111" s="68">
        <v>1</v>
      </c>
      <c r="E2111" s="48">
        <f t="shared" si="97"/>
        <v>70994765</v>
      </c>
      <c r="F2111" s="57" t="s">
        <v>953</v>
      </c>
      <c r="G2111" s="57" t="s">
        <v>2325</v>
      </c>
      <c r="H2111" s="51">
        <v>650</v>
      </c>
      <c r="I2111" s="51" t="s">
        <v>17309</v>
      </c>
      <c r="J2111" s="69">
        <v>27.49</v>
      </c>
      <c r="K2111" s="69">
        <f t="shared" si="98"/>
        <v>17868.5</v>
      </c>
      <c r="L2111" s="90">
        <v>650</v>
      </c>
      <c r="M2111" s="51">
        <v>0</v>
      </c>
      <c r="N2111" s="62" t="s">
        <v>2455</v>
      </c>
      <c r="O2111" s="52"/>
      <c r="P2111" s="52">
        <v>151</v>
      </c>
      <c r="Q2111" s="52"/>
      <c r="R2111" s="52" t="s">
        <v>2395</v>
      </c>
      <c r="S2111" s="49" t="s">
        <v>21333</v>
      </c>
      <c r="V2111" s="50" t="s">
        <v>14854</v>
      </c>
      <c r="W2111" s="50" t="s">
        <v>2329</v>
      </c>
      <c r="X2111" s="50" t="s">
        <v>14740</v>
      </c>
      <c r="Y2111" s="70" t="s">
        <v>17320</v>
      </c>
      <c r="Z2111" s="53">
        <v>67161</v>
      </c>
    </row>
    <row r="2112" spans="1:26" s="49" customFormat="1" ht="30" x14ac:dyDescent="0.25">
      <c r="A2112" s="73">
        <v>600127656</v>
      </c>
      <c r="B2112" s="73">
        <f t="shared" si="96"/>
        <v>600127656</v>
      </c>
      <c r="C2112" s="73" t="s">
        <v>10606</v>
      </c>
      <c r="D2112" s="68">
        <v>1</v>
      </c>
      <c r="E2112" s="48">
        <f t="shared" si="97"/>
        <v>70993106</v>
      </c>
      <c r="F2112" s="57" t="s">
        <v>953</v>
      </c>
      <c r="G2112" s="57" t="s">
        <v>2325</v>
      </c>
      <c r="H2112" s="51">
        <v>300</v>
      </c>
      <c r="I2112" s="51" t="s">
        <v>17309</v>
      </c>
      <c r="J2112" s="69">
        <v>27.49</v>
      </c>
      <c r="K2112" s="69">
        <f t="shared" si="98"/>
        <v>8247</v>
      </c>
      <c r="L2112" s="90">
        <v>300</v>
      </c>
      <c r="M2112" s="51">
        <v>0</v>
      </c>
      <c r="N2112" s="62" t="s">
        <v>2456</v>
      </c>
      <c r="O2112" s="52" t="s">
        <v>340</v>
      </c>
      <c r="P2112" s="52">
        <v>241</v>
      </c>
      <c r="Q2112" s="52"/>
      <c r="R2112" s="52" t="s">
        <v>2457</v>
      </c>
      <c r="S2112" s="49" t="s">
        <v>21333</v>
      </c>
      <c r="V2112" s="50" t="s">
        <v>14854</v>
      </c>
      <c r="W2112" s="50" t="s">
        <v>2329</v>
      </c>
      <c r="X2112" s="50" t="s">
        <v>14740</v>
      </c>
      <c r="Y2112" s="70" t="s">
        <v>17320</v>
      </c>
      <c r="Z2112" s="53">
        <v>67168</v>
      </c>
    </row>
    <row r="2113" spans="1:26" s="49" customFormat="1" x14ac:dyDescent="0.25">
      <c r="A2113" s="73">
        <v>600127664</v>
      </c>
      <c r="B2113" s="73">
        <f t="shared" si="96"/>
        <v>600127664</v>
      </c>
      <c r="C2113" s="73" t="s">
        <v>10607</v>
      </c>
      <c r="D2113" s="68">
        <v>1</v>
      </c>
      <c r="E2113" s="48">
        <f t="shared" si="97"/>
        <v>70992380</v>
      </c>
      <c r="F2113" s="57" t="s">
        <v>953</v>
      </c>
      <c r="G2113" s="57" t="s">
        <v>2325</v>
      </c>
      <c r="H2113" s="51">
        <v>250</v>
      </c>
      <c r="I2113" s="51" t="s">
        <v>17309</v>
      </c>
      <c r="J2113" s="69">
        <v>27.49</v>
      </c>
      <c r="K2113" s="69">
        <f t="shared" si="98"/>
        <v>6872.5</v>
      </c>
      <c r="L2113" s="90">
        <v>250</v>
      </c>
      <c r="M2113" s="51">
        <v>0</v>
      </c>
      <c r="N2113" s="62" t="s">
        <v>2458</v>
      </c>
      <c r="O2113" s="52"/>
      <c r="P2113" s="52">
        <v>398</v>
      </c>
      <c r="Q2113" s="52"/>
      <c r="R2113" s="52" t="s">
        <v>2383</v>
      </c>
      <c r="S2113" s="49" t="s">
        <v>21333</v>
      </c>
      <c r="V2113" s="50" t="s">
        <v>14854</v>
      </c>
      <c r="W2113" s="50" t="s">
        <v>2329</v>
      </c>
      <c r="X2113" s="50" t="s">
        <v>14740</v>
      </c>
      <c r="Y2113" s="70" t="s">
        <v>17320</v>
      </c>
      <c r="Z2113" s="53">
        <v>67122</v>
      </c>
    </row>
    <row r="2114" spans="1:26" s="49" customFormat="1" ht="30" x14ac:dyDescent="0.25">
      <c r="A2114" s="73">
        <v>600127672</v>
      </c>
      <c r="B2114" s="73">
        <f t="shared" si="96"/>
        <v>600127672</v>
      </c>
      <c r="C2114" s="73" t="s">
        <v>10608</v>
      </c>
      <c r="D2114" s="68">
        <v>1</v>
      </c>
      <c r="E2114" s="48">
        <f t="shared" si="97"/>
        <v>70992959</v>
      </c>
      <c r="F2114" s="57" t="s">
        <v>953</v>
      </c>
      <c r="G2114" s="57" t="s">
        <v>2325</v>
      </c>
      <c r="H2114" s="51">
        <v>800</v>
      </c>
      <c r="I2114" s="51" t="s">
        <v>17309</v>
      </c>
      <c r="J2114" s="69">
        <v>27.49</v>
      </c>
      <c r="K2114" s="69">
        <f t="shared" si="98"/>
        <v>21992</v>
      </c>
      <c r="L2114" s="90">
        <v>800</v>
      </c>
      <c r="M2114" s="51">
        <v>0</v>
      </c>
      <c r="N2114" s="62" t="s">
        <v>2459</v>
      </c>
      <c r="O2114" s="52"/>
      <c r="P2114" s="52">
        <v>374</v>
      </c>
      <c r="Q2114" s="52"/>
      <c r="R2114" s="52" t="s">
        <v>2460</v>
      </c>
      <c r="S2114" s="49" t="s">
        <v>21333</v>
      </c>
      <c r="V2114" s="50" t="s">
        <v>14854</v>
      </c>
      <c r="W2114" s="50" t="s">
        <v>2329</v>
      </c>
      <c r="X2114" s="50" t="s">
        <v>14740</v>
      </c>
      <c r="Y2114" s="70" t="s">
        <v>17320</v>
      </c>
      <c r="Z2114" s="53">
        <v>67125</v>
      </c>
    </row>
    <row r="2115" spans="1:26" s="49" customFormat="1" ht="30" x14ac:dyDescent="0.25">
      <c r="A2115" s="73">
        <v>600127699</v>
      </c>
      <c r="B2115" s="73">
        <f t="shared" si="96"/>
        <v>600127699</v>
      </c>
      <c r="C2115" s="73" t="s">
        <v>10609</v>
      </c>
      <c r="D2115" s="68">
        <v>1</v>
      </c>
      <c r="E2115" s="48">
        <f t="shared" si="97"/>
        <v>71013032</v>
      </c>
      <c r="F2115" s="57" t="s">
        <v>953</v>
      </c>
      <c r="G2115" s="57" t="s">
        <v>2325</v>
      </c>
      <c r="H2115" s="51">
        <v>200</v>
      </c>
      <c r="I2115" s="51" t="s">
        <v>17309</v>
      </c>
      <c r="J2115" s="69">
        <v>27.49</v>
      </c>
      <c r="K2115" s="69">
        <f t="shared" si="98"/>
        <v>5498</v>
      </c>
      <c r="L2115" s="90">
        <v>200</v>
      </c>
      <c r="M2115" s="51">
        <v>0</v>
      </c>
      <c r="N2115" s="62" t="s">
        <v>2461</v>
      </c>
      <c r="O2115" s="52" t="s">
        <v>2462</v>
      </c>
      <c r="P2115" s="52">
        <v>157</v>
      </c>
      <c r="Q2115" s="52"/>
      <c r="R2115" s="52" t="s">
        <v>2398</v>
      </c>
      <c r="S2115" s="49" t="s">
        <v>21333</v>
      </c>
      <c r="V2115" s="50" t="s">
        <v>14854</v>
      </c>
      <c r="W2115" s="50" t="s">
        <v>2329</v>
      </c>
      <c r="X2115" s="50" t="s">
        <v>14740</v>
      </c>
      <c r="Y2115" s="70" t="s">
        <v>17320</v>
      </c>
      <c r="Z2115" s="53">
        <v>67103</v>
      </c>
    </row>
    <row r="2116" spans="1:26" s="49" customFormat="1" ht="30" x14ac:dyDescent="0.25">
      <c r="A2116" s="73">
        <v>600127711</v>
      </c>
      <c r="B2116" s="73">
        <f t="shared" ref="B2116:B2179" si="99">A2116/1</f>
        <v>600127711</v>
      </c>
      <c r="C2116" s="73" t="s">
        <v>10610</v>
      </c>
      <c r="D2116" s="68">
        <v>1</v>
      </c>
      <c r="E2116" s="48">
        <f t="shared" ref="E2116:E2179" si="100">C2116/1</f>
        <v>70921211</v>
      </c>
      <c r="F2116" s="57" t="s">
        <v>953</v>
      </c>
      <c r="G2116" s="57" t="s">
        <v>2325</v>
      </c>
      <c r="H2116" s="51">
        <v>850</v>
      </c>
      <c r="I2116" s="51" t="s">
        <v>17309</v>
      </c>
      <c r="J2116" s="69">
        <v>27.49</v>
      </c>
      <c r="K2116" s="69">
        <f t="shared" ref="K2116:K2179" si="101">H2116*J2116</f>
        <v>23366.5</v>
      </c>
      <c r="L2116" s="90">
        <v>850</v>
      </c>
      <c r="M2116" s="51">
        <v>0</v>
      </c>
      <c r="N2116" s="62" t="s">
        <v>2463</v>
      </c>
      <c r="O2116" s="52" t="s">
        <v>2464</v>
      </c>
      <c r="P2116" s="52">
        <v>133</v>
      </c>
      <c r="Q2116" s="52">
        <v>8</v>
      </c>
      <c r="R2116" s="52" t="s">
        <v>2329</v>
      </c>
      <c r="S2116" s="49" t="s">
        <v>21333</v>
      </c>
      <c r="V2116" s="50" t="s">
        <v>14854</v>
      </c>
      <c r="W2116" s="50" t="s">
        <v>2329</v>
      </c>
      <c r="X2116" s="50" t="s">
        <v>14740</v>
      </c>
      <c r="Y2116" s="70" t="s">
        <v>17320</v>
      </c>
      <c r="Z2116" s="53">
        <v>66902</v>
      </c>
    </row>
    <row r="2117" spans="1:26" s="49" customFormat="1" x14ac:dyDescent="0.25">
      <c r="A2117" s="73">
        <v>600127729</v>
      </c>
      <c r="B2117" s="73">
        <f t="shared" si="99"/>
        <v>600127729</v>
      </c>
      <c r="C2117" s="73" t="s">
        <v>10611</v>
      </c>
      <c r="D2117" s="68">
        <v>1</v>
      </c>
      <c r="E2117" s="48">
        <f t="shared" si="100"/>
        <v>45669716</v>
      </c>
      <c r="F2117" s="57" t="s">
        <v>953</v>
      </c>
      <c r="G2117" s="57" t="s">
        <v>2325</v>
      </c>
      <c r="H2117" s="51">
        <v>1350</v>
      </c>
      <c r="I2117" s="51" t="s">
        <v>17309</v>
      </c>
      <c r="J2117" s="69">
        <v>27.49</v>
      </c>
      <c r="K2117" s="69">
        <f t="shared" si="101"/>
        <v>37111.5</v>
      </c>
      <c r="L2117" s="90">
        <v>1350</v>
      </c>
      <c r="M2117" s="51">
        <v>0</v>
      </c>
      <c r="N2117" s="62" t="s">
        <v>2465</v>
      </c>
      <c r="O2117" s="52" t="s">
        <v>1152</v>
      </c>
      <c r="P2117" s="52">
        <v>2808</v>
      </c>
      <c r="Q2117" s="52">
        <v>98</v>
      </c>
      <c r="R2117" s="52" t="s">
        <v>2329</v>
      </c>
      <c r="S2117" s="49" t="s">
        <v>21333</v>
      </c>
      <c r="V2117" s="50" t="s">
        <v>14854</v>
      </c>
      <c r="W2117" s="50" t="s">
        <v>2329</v>
      </c>
      <c r="X2117" s="50" t="s">
        <v>14740</v>
      </c>
      <c r="Y2117" s="70" t="s">
        <v>17320</v>
      </c>
      <c r="Z2117" s="53">
        <v>66902</v>
      </c>
    </row>
    <row r="2118" spans="1:26" s="49" customFormat="1" x14ac:dyDescent="0.25">
      <c r="A2118" s="73">
        <v>600127737</v>
      </c>
      <c r="B2118" s="73">
        <f t="shared" si="99"/>
        <v>600127737</v>
      </c>
      <c r="C2118" s="73" t="s">
        <v>10612</v>
      </c>
      <c r="D2118" s="68">
        <v>1</v>
      </c>
      <c r="E2118" s="48">
        <f t="shared" si="100"/>
        <v>45671303</v>
      </c>
      <c r="F2118" s="57" t="s">
        <v>953</v>
      </c>
      <c r="G2118" s="57" t="s">
        <v>2325</v>
      </c>
      <c r="H2118" s="51">
        <v>1125</v>
      </c>
      <c r="I2118" s="51" t="s">
        <v>17309</v>
      </c>
      <c r="J2118" s="69">
        <v>27.49</v>
      </c>
      <c r="K2118" s="69">
        <f t="shared" si="101"/>
        <v>30926.25</v>
      </c>
      <c r="L2118" s="90">
        <v>1125</v>
      </c>
      <c r="M2118" s="51">
        <v>0</v>
      </c>
      <c r="N2118" s="62" t="s">
        <v>2466</v>
      </c>
      <c r="O2118" s="52" t="s">
        <v>1492</v>
      </c>
      <c r="P2118" s="52">
        <v>902</v>
      </c>
      <c r="Q2118" s="52">
        <v>9</v>
      </c>
      <c r="R2118" s="52" t="s">
        <v>2329</v>
      </c>
      <c r="S2118" s="49" t="s">
        <v>21333</v>
      </c>
      <c r="V2118" s="50" t="s">
        <v>14854</v>
      </c>
      <c r="W2118" s="50" t="s">
        <v>2329</v>
      </c>
      <c r="X2118" s="50" t="s">
        <v>14740</v>
      </c>
      <c r="Y2118" s="70" t="s">
        <v>17320</v>
      </c>
      <c r="Z2118" s="53">
        <v>66902</v>
      </c>
    </row>
    <row r="2119" spans="1:26" s="49" customFormat="1" x14ac:dyDescent="0.25">
      <c r="A2119" s="73">
        <v>600127745</v>
      </c>
      <c r="B2119" s="73">
        <f t="shared" si="99"/>
        <v>600127745</v>
      </c>
      <c r="C2119" s="73" t="s">
        <v>10613</v>
      </c>
      <c r="D2119" s="68">
        <v>1</v>
      </c>
      <c r="E2119" s="48">
        <f t="shared" si="100"/>
        <v>45671311</v>
      </c>
      <c r="F2119" s="57" t="s">
        <v>953</v>
      </c>
      <c r="G2119" s="57" t="s">
        <v>2325</v>
      </c>
      <c r="H2119" s="51">
        <v>1375</v>
      </c>
      <c r="I2119" s="51" t="s">
        <v>17309</v>
      </c>
      <c r="J2119" s="69">
        <v>27.49</v>
      </c>
      <c r="K2119" s="69">
        <f t="shared" si="101"/>
        <v>37798.75</v>
      </c>
      <c r="L2119" s="90">
        <v>1375</v>
      </c>
      <c r="M2119" s="51">
        <v>0</v>
      </c>
      <c r="N2119" s="62" t="s">
        <v>2467</v>
      </c>
      <c r="O2119" s="52" t="s">
        <v>2468</v>
      </c>
      <c r="P2119" s="52">
        <v>1000</v>
      </c>
      <c r="Q2119" s="52">
        <v>3</v>
      </c>
      <c r="R2119" s="52" t="s">
        <v>2329</v>
      </c>
      <c r="S2119" s="49" t="s">
        <v>21333</v>
      </c>
      <c r="V2119" s="50" t="s">
        <v>14854</v>
      </c>
      <c r="W2119" s="50" t="s">
        <v>2329</v>
      </c>
      <c r="X2119" s="50" t="s">
        <v>14740</v>
      </c>
      <c r="Y2119" s="70" t="s">
        <v>17320</v>
      </c>
      <c r="Z2119" s="53">
        <v>66902</v>
      </c>
    </row>
    <row r="2120" spans="1:26" s="49" customFormat="1" ht="30" x14ac:dyDescent="0.25">
      <c r="A2120" s="73">
        <v>600127826</v>
      </c>
      <c r="B2120" s="73">
        <f t="shared" si="99"/>
        <v>600127826</v>
      </c>
      <c r="C2120" s="73" t="s">
        <v>10614</v>
      </c>
      <c r="D2120" s="68">
        <v>1</v>
      </c>
      <c r="E2120" s="48">
        <f t="shared" si="100"/>
        <v>70940843</v>
      </c>
      <c r="F2120" s="57" t="s">
        <v>953</v>
      </c>
      <c r="G2120" s="57" t="s">
        <v>2325</v>
      </c>
      <c r="H2120" s="51">
        <v>1000</v>
      </c>
      <c r="I2120" s="51" t="s">
        <v>17309</v>
      </c>
      <c r="J2120" s="69">
        <v>27.49</v>
      </c>
      <c r="K2120" s="69">
        <f t="shared" si="101"/>
        <v>27490</v>
      </c>
      <c r="L2120" s="90">
        <v>1000</v>
      </c>
      <c r="M2120" s="51">
        <v>0</v>
      </c>
      <c r="N2120" s="62" t="s">
        <v>2469</v>
      </c>
      <c r="O2120" s="52" t="s">
        <v>2470</v>
      </c>
      <c r="P2120" s="52">
        <v>569</v>
      </c>
      <c r="Q2120" s="52">
        <v>15</v>
      </c>
      <c r="R2120" s="52" t="s">
        <v>2329</v>
      </c>
      <c r="S2120" s="49" t="s">
        <v>21333</v>
      </c>
      <c r="V2120" s="50" t="s">
        <v>14854</v>
      </c>
      <c r="W2120" s="50" t="s">
        <v>2329</v>
      </c>
      <c r="X2120" s="50" t="s">
        <v>14740</v>
      </c>
      <c r="Y2120" s="70" t="s">
        <v>17320</v>
      </c>
      <c r="Z2120" s="53">
        <v>66904</v>
      </c>
    </row>
    <row r="2121" spans="1:26" s="49" customFormat="1" ht="30" x14ac:dyDescent="0.25">
      <c r="A2121" s="73">
        <v>600127851</v>
      </c>
      <c r="B2121" s="73">
        <f t="shared" si="99"/>
        <v>600127851</v>
      </c>
      <c r="C2121" s="73" t="s">
        <v>10615</v>
      </c>
      <c r="D2121" s="68">
        <v>1</v>
      </c>
      <c r="E2121" s="48">
        <f t="shared" si="100"/>
        <v>70980837</v>
      </c>
      <c r="F2121" s="57" t="s">
        <v>953</v>
      </c>
      <c r="G2121" s="57" t="s">
        <v>2325</v>
      </c>
      <c r="H2121" s="51">
        <v>50</v>
      </c>
      <c r="I2121" s="51" t="s">
        <v>17309</v>
      </c>
      <c r="J2121" s="69">
        <v>27.49</v>
      </c>
      <c r="K2121" s="69">
        <f t="shared" si="101"/>
        <v>1374.5</v>
      </c>
      <c r="L2121" s="90">
        <v>50</v>
      </c>
      <c r="M2121" s="51">
        <v>0</v>
      </c>
      <c r="N2121" s="62" t="s">
        <v>2471</v>
      </c>
      <c r="O2121" s="52"/>
      <c r="P2121" s="52">
        <v>100</v>
      </c>
      <c r="Q2121" s="52"/>
      <c r="R2121" s="52" t="s">
        <v>2472</v>
      </c>
      <c r="S2121" s="49" t="s">
        <v>21333</v>
      </c>
      <c r="V2121" s="50" t="s">
        <v>14854</v>
      </c>
      <c r="W2121" s="50" t="s">
        <v>2329</v>
      </c>
      <c r="X2121" s="50" t="s">
        <v>14740</v>
      </c>
      <c r="Y2121" s="70" t="s">
        <v>17320</v>
      </c>
      <c r="Z2121" s="53">
        <v>67101</v>
      </c>
    </row>
    <row r="2122" spans="1:26" s="49" customFormat="1" ht="30" x14ac:dyDescent="0.25">
      <c r="A2122" s="73">
        <v>600127877</v>
      </c>
      <c r="B2122" s="73">
        <f t="shared" si="99"/>
        <v>600127877</v>
      </c>
      <c r="C2122" s="73" t="s">
        <v>10616</v>
      </c>
      <c r="D2122" s="68">
        <v>1</v>
      </c>
      <c r="E2122" s="48">
        <f t="shared" si="100"/>
        <v>71001476</v>
      </c>
      <c r="F2122" s="57" t="s">
        <v>953</v>
      </c>
      <c r="G2122" s="57" t="s">
        <v>2325</v>
      </c>
      <c r="H2122" s="51">
        <v>350</v>
      </c>
      <c r="I2122" s="51" t="s">
        <v>17309</v>
      </c>
      <c r="J2122" s="69">
        <v>27.49</v>
      </c>
      <c r="K2122" s="69">
        <f t="shared" si="101"/>
        <v>9621.5</v>
      </c>
      <c r="L2122" s="90">
        <v>350</v>
      </c>
      <c r="M2122" s="51">
        <v>0</v>
      </c>
      <c r="N2122" s="62" t="s">
        <v>2473</v>
      </c>
      <c r="O2122" s="52"/>
      <c r="P2122" s="52">
        <v>228</v>
      </c>
      <c r="Q2122" s="52"/>
      <c r="R2122" s="52" t="s">
        <v>2474</v>
      </c>
      <c r="S2122" s="49" t="s">
        <v>21333</v>
      </c>
      <c r="V2122" s="50" t="s">
        <v>14854</v>
      </c>
      <c r="W2122" s="50" t="s">
        <v>2329</v>
      </c>
      <c r="X2122" s="50" t="s">
        <v>14740</v>
      </c>
      <c r="Y2122" s="70" t="s">
        <v>17320</v>
      </c>
      <c r="Z2122" s="53">
        <v>67138</v>
      </c>
    </row>
    <row r="2123" spans="1:26" s="49" customFormat="1" ht="30" x14ac:dyDescent="0.25">
      <c r="A2123" s="73">
        <v>600127915</v>
      </c>
      <c r="B2123" s="73">
        <f t="shared" si="99"/>
        <v>600127915</v>
      </c>
      <c r="C2123" s="73" t="s">
        <v>10617</v>
      </c>
      <c r="D2123" s="68">
        <v>1</v>
      </c>
      <c r="E2123" s="48">
        <f t="shared" si="100"/>
        <v>75008882</v>
      </c>
      <c r="F2123" s="57" t="s">
        <v>953</v>
      </c>
      <c r="G2123" s="57" t="s">
        <v>2325</v>
      </c>
      <c r="H2123" s="51">
        <v>75</v>
      </c>
      <c r="I2123" s="51" t="s">
        <v>17309</v>
      </c>
      <c r="J2123" s="69">
        <v>27.49</v>
      </c>
      <c r="K2123" s="69">
        <f t="shared" si="101"/>
        <v>2061.75</v>
      </c>
      <c r="L2123" s="90">
        <v>75</v>
      </c>
      <c r="M2123" s="51">
        <v>0</v>
      </c>
      <c r="N2123" s="62" t="s">
        <v>2475</v>
      </c>
      <c r="O2123" s="52"/>
      <c r="P2123" s="52">
        <v>174</v>
      </c>
      <c r="Q2123" s="52"/>
      <c r="R2123" s="52" t="s">
        <v>2476</v>
      </c>
      <c r="S2123" s="49" t="s">
        <v>21333</v>
      </c>
      <c r="V2123" s="50" t="s">
        <v>14854</v>
      </c>
      <c r="W2123" s="50" t="s">
        <v>2329</v>
      </c>
      <c r="X2123" s="50" t="s">
        <v>14740</v>
      </c>
      <c r="Y2123" s="70" t="s">
        <v>17320</v>
      </c>
      <c r="Z2123" s="53">
        <v>67165</v>
      </c>
    </row>
    <row r="2124" spans="1:26" s="49" customFormat="1" x14ac:dyDescent="0.25">
      <c r="A2124" s="73">
        <v>650041135</v>
      </c>
      <c r="B2124" s="73">
        <f t="shared" si="99"/>
        <v>650041135</v>
      </c>
      <c r="C2124" s="73" t="s">
        <v>10618</v>
      </c>
      <c r="D2124" s="68">
        <v>1</v>
      </c>
      <c r="E2124" s="48">
        <f t="shared" si="100"/>
        <v>75003872</v>
      </c>
      <c r="F2124" s="57" t="s">
        <v>953</v>
      </c>
      <c r="G2124" s="57" t="s">
        <v>2325</v>
      </c>
      <c r="H2124" s="51">
        <v>475</v>
      </c>
      <c r="I2124" s="51" t="s">
        <v>17309</v>
      </c>
      <c r="J2124" s="69">
        <v>27.49</v>
      </c>
      <c r="K2124" s="69">
        <f t="shared" si="101"/>
        <v>13057.75</v>
      </c>
      <c r="L2124" s="90">
        <v>475</v>
      </c>
      <c r="M2124" s="51">
        <v>0</v>
      </c>
      <c r="N2124" s="62" t="s">
        <v>2477</v>
      </c>
      <c r="O2124" s="52"/>
      <c r="P2124" s="52">
        <v>143</v>
      </c>
      <c r="Q2124" s="52"/>
      <c r="R2124" s="52" t="s">
        <v>2478</v>
      </c>
      <c r="S2124" s="49" t="s">
        <v>21333</v>
      </c>
      <c r="V2124" s="50" t="s">
        <v>14854</v>
      </c>
      <c r="W2124" s="50" t="s">
        <v>2329</v>
      </c>
      <c r="X2124" s="50" t="s">
        <v>14740</v>
      </c>
      <c r="Y2124" s="70" t="s">
        <v>17320</v>
      </c>
      <c r="Z2124" s="53">
        <v>67124</v>
      </c>
    </row>
    <row r="2125" spans="1:26" s="49" customFormat="1" ht="30" x14ac:dyDescent="0.25">
      <c r="A2125" s="73">
        <v>650071603</v>
      </c>
      <c r="B2125" s="73">
        <f t="shared" si="99"/>
        <v>650071603</v>
      </c>
      <c r="C2125" s="73" t="s">
        <v>10619</v>
      </c>
      <c r="D2125" s="68">
        <v>1</v>
      </c>
      <c r="E2125" s="48">
        <f t="shared" si="100"/>
        <v>71217860</v>
      </c>
      <c r="F2125" s="57" t="s">
        <v>953</v>
      </c>
      <c r="G2125" s="57" t="s">
        <v>2325</v>
      </c>
      <c r="H2125" s="51">
        <v>1600</v>
      </c>
      <c r="I2125" s="51" t="s">
        <v>17309</v>
      </c>
      <c r="J2125" s="69">
        <v>27.49</v>
      </c>
      <c r="K2125" s="69">
        <f t="shared" si="101"/>
        <v>43984</v>
      </c>
      <c r="L2125" s="90">
        <v>1600</v>
      </c>
      <c r="M2125" s="51">
        <v>0</v>
      </c>
      <c r="N2125" s="62" t="s">
        <v>2479</v>
      </c>
      <c r="O2125" s="52" t="s">
        <v>2480</v>
      </c>
      <c r="P2125" s="52">
        <v>3301</v>
      </c>
      <c r="Q2125" s="52">
        <v>2</v>
      </c>
      <c r="R2125" s="52" t="s">
        <v>2329</v>
      </c>
      <c r="S2125" s="49" t="s">
        <v>21333</v>
      </c>
      <c r="V2125" s="50" t="s">
        <v>14854</v>
      </c>
      <c r="W2125" s="50" t="s">
        <v>2329</v>
      </c>
      <c r="X2125" s="50" t="s">
        <v>14740</v>
      </c>
      <c r="Y2125" s="70" t="s">
        <v>17320</v>
      </c>
      <c r="Z2125" s="53">
        <v>66902</v>
      </c>
    </row>
    <row r="2126" spans="1:26" s="49" customFormat="1" x14ac:dyDescent="0.25">
      <c r="A2126" s="73">
        <v>691010927</v>
      </c>
      <c r="B2126" s="73">
        <f t="shared" si="99"/>
        <v>691010927</v>
      </c>
      <c r="C2126" s="73" t="s">
        <v>10620</v>
      </c>
      <c r="D2126" s="68">
        <v>1</v>
      </c>
      <c r="E2126" s="48">
        <f t="shared" si="100"/>
        <v>6199348</v>
      </c>
      <c r="F2126" s="57" t="s">
        <v>953</v>
      </c>
      <c r="G2126" s="57" t="s">
        <v>2325</v>
      </c>
      <c r="H2126" s="51">
        <v>150</v>
      </c>
      <c r="I2126" s="51" t="s">
        <v>17309</v>
      </c>
      <c r="J2126" s="69">
        <v>27.49</v>
      </c>
      <c r="K2126" s="69">
        <f t="shared" si="101"/>
        <v>4123.5</v>
      </c>
      <c r="L2126" s="90">
        <v>150</v>
      </c>
      <c r="M2126" s="51">
        <v>0</v>
      </c>
      <c r="N2126" s="62" t="s">
        <v>2481</v>
      </c>
      <c r="O2126" s="52" t="s">
        <v>60</v>
      </c>
      <c r="P2126" s="52">
        <v>195</v>
      </c>
      <c r="Q2126" s="52"/>
      <c r="R2126" s="52" t="s">
        <v>2482</v>
      </c>
      <c r="S2126" s="49" t="s">
        <v>21333</v>
      </c>
      <c r="V2126" s="50" t="s">
        <v>14854</v>
      </c>
      <c r="W2126" s="50" t="s">
        <v>2329</v>
      </c>
      <c r="X2126" s="50" t="s">
        <v>14740</v>
      </c>
      <c r="Y2126" s="70" t="s">
        <v>17320</v>
      </c>
      <c r="Z2126" s="53">
        <v>66902</v>
      </c>
    </row>
    <row r="2127" spans="1:26" s="49" customFormat="1" x14ac:dyDescent="0.25">
      <c r="A2127" s="73">
        <v>691011028</v>
      </c>
      <c r="B2127" s="73">
        <f t="shared" si="99"/>
        <v>691011028</v>
      </c>
      <c r="C2127" s="73" t="s">
        <v>10621</v>
      </c>
      <c r="D2127" s="68">
        <v>1</v>
      </c>
      <c r="E2127" s="48">
        <f t="shared" si="100"/>
        <v>6207413</v>
      </c>
      <c r="F2127" s="57" t="s">
        <v>953</v>
      </c>
      <c r="G2127" s="57" t="s">
        <v>2325</v>
      </c>
      <c r="H2127" s="51">
        <v>0</v>
      </c>
      <c r="I2127" s="51" t="s">
        <v>17309</v>
      </c>
      <c r="J2127" s="69">
        <v>27.49</v>
      </c>
      <c r="K2127" s="69">
        <f t="shared" si="101"/>
        <v>0</v>
      </c>
      <c r="L2127" s="90">
        <v>25</v>
      </c>
      <c r="M2127" s="51">
        <v>25</v>
      </c>
      <c r="N2127" s="62" t="s">
        <v>2483</v>
      </c>
      <c r="O2127" s="52" t="s">
        <v>2484</v>
      </c>
      <c r="P2127" s="52">
        <v>114</v>
      </c>
      <c r="Q2127" s="52"/>
      <c r="R2127" s="52" t="s">
        <v>2482</v>
      </c>
      <c r="S2127" s="49" t="s">
        <v>21333</v>
      </c>
      <c r="V2127" s="50" t="s">
        <v>14854</v>
      </c>
      <c r="W2127" s="50" t="s">
        <v>2329</v>
      </c>
      <c r="X2127" s="50" t="s">
        <v>14740</v>
      </c>
      <c r="Y2127" s="70" t="s">
        <v>17320</v>
      </c>
      <c r="Z2127" s="53">
        <v>66902</v>
      </c>
    </row>
    <row r="2128" spans="1:26" s="49" customFormat="1" ht="30" x14ac:dyDescent="0.25">
      <c r="A2128" s="73">
        <v>600030971</v>
      </c>
      <c r="B2128" s="73">
        <f t="shared" si="99"/>
        <v>600030971</v>
      </c>
      <c r="C2128" s="73" t="s">
        <v>14857</v>
      </c>
      <c r="D2128" s="68">
        <v>1</v>
      </c>
      <c r="E2128" s="48">
        <f t="shared" si="100"/>
        <v>49438921</v>
      </c>
      <c r="F2128" s="57" t="s">
        <v>953</v>
      </c>
      <c r="G2128" s="57" t="s">
        <v>2325</v>
      </c>
      <c r="H2128" s="51">
        <v>0</v>
      </c>
      <c r="I2128" s="51" t="s">
        <v>17309</v>
      </c>
      <c r="J2128" s="69">
        <v>27.49</v>
      </c>
      <c r="K2128" s="69">
        <f t="shared" si="101"/>
        <v>0</v>
      </c>
      <c r="L2128" s="90">
        <v>150</v>
      </c>
      <c r="M2128" s="51">
        <v>150</v>
      </c>
      <c r="N2128" s="63" t="s">
        <v>14858</v>
      </c>
      <c r="O2128" s="50"/>
      <c r="P2128" s="50">
        <v>1</v>
      </c>
      <c r="Q2128" s="50"/>
      <c r="R2128" s="50" t="s">
        <v>2474</v>
      </c>
      <c r="S2128" s="49" t="s">
        <v>21333</v>
      </c>
      <c r="V2128" s="50" t="s">
        <v>14745</v>
      </c>
      <c r="W2128" s="50" t="s">
        <v>2329</v>
      </c>
      <c r="X2128" s="50" t="s">
        <v>14746</v>
      </c>
      <c r="Y2128" s="70" t="s">
        <v>17320</v>
      </c>
      <c r="Z2128" s="53">
        <v>67138</v>
      </c>
    </row>
    <row r="2129" spans="1:26" s="49" customFormat="1" x14ac:dyDescent="0.25">
      <c r="A2129" s="73">
        <v>600014096</v>
      </c>
      <c r="B2129" s="73">
        <f t="shared" si="99"/>
        <v>600014096</v>
      </c>
      <c r="C2129" s="73" t="s">
        <v>10139</v>
      </c>
      <c r="D2129" s="68">
        <v>1</v>
      </c>
      <c r="E2129" s="48">
        <f t="shared" si="100"/>
        <v>55468</v>
      </c>
      <c r="F2129" s="57" t="s">
        <v>953</v>
      </c>
      <c r="G2129" s="57" t="s">
        <v>1547</v>
      </c>
      <c r="H2129" s="51">
        <v>600</v>
      </c>
      <c r="I2129" s="51" t="s">
        <v>17309</v>
      </c>
      <c r="J2129" s="69">
        <v>27.49</v>
      </c>
      <c r="K2129" s="69">
        <f t="shared" si="101"/>
        <v>16494</v>
      </c>
      <c r="L2129" s="90">
        <v>600</v>
      </c>
      <c r="M2129" s="51">
        <v>0</v>
      </c>
      <c r="N2129" s="62" t="s">
        <v>1588</v>
      </c>
      <c r="O2129" s="52" t="s">
        <v>593</v>
      </c>
      <c r="P2129" s="52">
        <v>198</v>
      </c>
      <c r="Q2129" s="52"/>
      <c r="R2129" s="52" t="s">
        <v>1589</v>
      </c>
      <c r="S2129" s="49" t="s">
        <v>21333</v>
      </c>
      <c r="V2129" s="50" t="s">
        <v>14788</v>
      </c>
      <c r="W2129" s="50" t="s">
        <v>1587</v>
      </c>
      <c r="X2129" s="50" t="s">
        <v>14738</v>
      </c>
      <c r="Y2129" s="70" t="s">
        <v>17320</v>
      </c>
      <c r="Z2129" s="53">
        <v>66461</v>
      </c>
    </row>
    <row r="2130" spans="1:26" s="49" customFormat="1" x14ac:dyDescent="0.25">
      <c r="A2130" s="73">
        <v>600014100</v>
      </c>
      <c r="B2130" s="73">
        <f t="shared" si="99"/>
        <v>600014100</v>
      </c>
      <c r="C2130" s="73" t="s">
        <v>14859</v>
      </c>
      <c r="D2130" s="68">
        <v>1</v>
      </c>
      <c r="E2130" s="48">
        <f t="shared" si="100"/>
        <v>49459171</v>
      </c>
      <c r="F2130" s="57" t="s">
        <v>953</v>
      </c>
      <c r="G2130" s="57" t="s">
        <v>1547</v>
      </c>
      <c r="H2130" s="51">
        <v>325</v>
      </c>
      <c r="I2130" s="51" t="s">
        <v>17309</v>
      </c>
      <c r="J2130" s="69">
        <v>27.49</v>
      </c>
      <c r="K2130" s="69">
        <f t="shared" si="101"/>
        <v>8934.25</v>
      </c>
      <c r="L2130" s="90">
        <v>325</v>
      </c>
      <c r="M2130" s="51">
        <v>0</v>
      </c>
      <c r="N2130" s="62" t="s">
        <v>14860</v>
      </c>
      <c r="O2130" s="52" t="s">
        <v>519</v>
      </c>
      <c r="P2130" s="52">
        <v>400</v>
      </c>
      <c r="Q2130" s="52"/>
      <c r="R2130" s="52" t="s">
        <v>1587</v>
      </c>
      <c r="S2130" s="49" t="s">
        <v>21333</v>
      </c>
      <c r="V2130" s="50" t="s">
        <v>14788</v>
      </c>
      <c r="W2130" s="50" t="s">
        <v>1587</v>
      </c>
      <c r="X2130" s="50" t="s">
        <v>14738</v>
      </c>
      <c r="Y2130" s="70" t="s">
        <v>17320</v>
      </c>
      <c r="Z2130" s="53">
        <v>66701</v>
      </c>
    </row>
    <row r="2131" spans="1:26" s="49" customFormat="1" ht="30" x14ac:dyDescent="0.25">
      <c r="A2131" s="73">
        <v>600109321</v>
      </c>
      <c r="B2131" s="73">
        <f t="shared" si="99"/>
        <v>600109321</v>
      </c>
      <c r="C2131" s="73" t="s">
        <v>10256</v>
      </c>
      <c r="D2131" s="68">
        <v>1</v>
      </c>
      <c r="E2131" s="48">
        <f t="shared" si="100"/>
        <v>75001888</v>
      </c>
      <c r="F2131" s="57" t="s">
        <v>953</v>
      </c>
      <c r="G2131" s="57" t="s">
        <v>1547</v>
      </c>
      <c r="H2131" s="51">
        <v>25</v>
      </c>
      <c r="I2131" s="51" t="s">
        <v>17309</v>
      </c>
      <c r="J2131" s="69">
        <v>27.49</v>
      </c>
      <c r="K2131" s="69">
        <f t="shared" si="101"/>
        <v>687.25</v>
      </c>
      <c r="L2131" s="90">
        <v>25</v>
      </c>
      <c r="M2131" s="51">
        <v>0</v>
      </c>
      <c r="N2131" s="62" t="s">
        <v>1804</v>
      </c>
      <c r="O2131" s="52" t="s">
        <v>340</v>
      </c>
      <c r="P2131" s="52">
        <v>122</v>
      </c>
      <c r="Q2131" s="52"/>
      <c r="R2131" s="52" t="s">
        <v>1805</v>
      </c>
      <c r="S2131" s="49" t="s">
        <v>21333</v>
      </c>
      <c r="V2131" s="50" t="s">
        <v>14861</v>
      </c>
      <c r="W2131" s="50" t="s">
        <v>1587</v>
      </c>
      <c r="X2131" s="50" t="s">
        <v>14740</v>
      </c>
      <c r="Y2131" s="70" t="s">
        <v>17320</v>
      </c>
      <c r="Z2131" s="53">
        <v>66456</v>
      </c>
    </row>
    <row r="2132" spans="1:26" s="49" customFormat="1" ht="30" x14ac:dyDescent="0.25">
      <c r="A2132" s="73">
        <v>600109411</v>
      </c>
      <c r="B2132" s="73">
        <f t="shared" si="99"/>
        <v>600109411</v>
      </c>
      <c r="C2132" s="73" t="s">
        <v>10257</v>
      </c>
      <c r="D2132" s="68">
        <v>1</v>
      </c>
      <c r="E2132" s="48">
        <f t="shared" si="100"/>
        <v>75023229</v>
      </c>
      <c r="F2132" s="57" t="s">
        <v>953</v>
      </c>
      <c r="G2132" s="57" t="s">
        <v>1547</v>
      </c>
      <c r="H2132" s="51">
        <v>50</v>
      </c>
      <c r="I2132" s="51" t="s">
        <v>17309</v>
      </c>
      <c r="J2132" s="69">
        <v>27.49</v>
      </c>
      <c r="K2132" s="69">
        <f t="shared" si="101"/>
        <v>1374.5</v>
      </c>
      <c r="L2132" s="90">
        <v>50</v>
      </c>
      <c r="M2132" s="51">
        <v>0</v>
      </c>
      <c r="N2132" s="62" t="s">
        <v>1806</v>
      </c>
      <c r="O2132" s="52" t="s">
        <v>1557</v>
      </c>
      <c r="P2132" s="52">
        <v>169</v>
      </c>
      <c r="Q2132" s="52"/>
      <c r="R2132" s="52" t="s">
        <v>1807</v>
      </c>
      <c r="S2132" s="49" t="s">
        <v>21333</v>
      </c>
      <c r="V2132" s="50" t="s">
        <v>14861</v>
      </c>
      <c r="W2132" s="50" t="s">
        <v>1587</v>
      </c>
      <c r="X2132" s="50" t="s">
        <v>14740</v>
      </c>
      <c r="Y2132" s="70" t="s">
        <v>17320</v>
      </c>
      <c r="Z2132" s="53">
        <v>66462</v>
      </c>
    </row>
    <row r="2133" spans="1:26" s="49" customFormat="1" ht="30" x14ac:dyDescent="0.25">
      <c r="A2133" s="73">
        <v>600109500</v>
      </c>
      <c r="B2133" s="73">
        <f t="shared" si="99"/>
        <v>600109500</v>
      </c>
      <c r="C2133" s="73" t="s">
        <v>10258</v>
      </c>
      <c r="D2133" s="68">
        <v>1</v>
      </c>
      <c r="E2133" s="48">
        <f t="shared" si="100"/>
        <v>70997047</v>
      </c>
      <c r="F2133" s="57" t="s">
        <v>953</v>
      </c>
      <c r="G2133" s="57" t="s">
        <v>1547</v>
      </c>
      <c r="H2133" s="51">
        <v>0</v>
      </c>
      <c r="I2133" s="51" t="s">
        <v>17309</v>
      </c>
      <c r="J2133" s="69">
        <v>27.49</v>
      </c>
      <c r="K2133" s="69">
        <f t="shared" si="101"/>
        <v>0</v>
      </c>
      <c r="L2133" s="90">
        <v>25</v>
      </c>
      <c r="M2133" s="51">
        <v>25</v>
      </c>
      <c r="N2133" s="62" t="s">
        <v>1808</v>
      </c>
      <c r="O2133" s="52"/>
      <c r="P2133" s="52">
        <v>376</v>
      </c>
      <c r="Q2133" s="52"/>
      <c r="R2133" s="52" t="s">
        <v>1809</v>
      </c>
      <c r="S2133" s="49" t="s">
        <v>21333</v>
      </c>
      <c r="V2133" s="50" t="s">
        <v>14861</v>
      </c>
      <c r="W2133" s="50" t="s">
        <v>1587</v>
      </c>
      <c r="X2133" s="50" t="s">
        <v>14740</v>
      </c>
      <c r="Y2133" s="70" t="s">
        <v>17320</v>
      </c>
      <c r="Z2133" s="53">
        <v>66457</v>
      </c>
    </row>
    <row r="2134" spans="1:26" s="49" customFormat="1" ht="30" x14ac:dyDescent="0.25">
      <c r="A2134" s="73">
        <v>600110087</v>
      </c>
      <c r="B2134" s="73">
        <f t="shared" si="99"/>
        <v>600110087</v>
      </c>
      <c r="C2134" s="73" t="s">
        <v>10259</v>
      </c>
      <c r="D2134" s="68">
        <v>1</v>
      </c>
      <c r="E2134" s="48">
        <f t="shared" si="100"/>
        <v>70999333</v>
      </c>
      <c r="F2134" s="57" t="s">
        <v>953</v>
      </c>
      <c r="G2134" s="57" t="s">
        <v>1547</v>
      </c>
      <c r="H2134" s="51">
        <v>0</v>
      </c>
      <c r="I2134" s="51" t="s">
        <v>17309</v>
      </c>
      <c r="J2134" s="69">
        <v>27.49</v>
      </c>
      <c r="K2134" s="69">
        <f t="shared" si="101"/>
        <v>0</v>
      </c>
      <c r="L2134" s="90">
        <v>50</v>
      </c>
      <c r="M2134" s="51">
        <v>50</v>
      </c>
      <c r="N2134" s="62" t="s">
        <v>1810</v>
      </c>
      <c r="O2134" s="52" t="s">
        <v>478</v>
      </c>
      <c r="P2134" s="52">
        <v>509</v>
      </c>
      <c r="Q2134" s="52"/>
      <c r="R2134" s="52" t="s">
        <v>1589</v>
      </c>
      <c r="S2134" s="49" t="s">
        <v>21333</v>
      </c>
      <c r="V2134" s="50" t="s">
        <v>14861</v>
      </c>
      <c r="W2134" s="50" t="s">
        <v>1587</v>
      </c>
      <c r="X2134" s="50" t="s">
        <v>14740</v>
      </c>
      <c r="Y2134" s="70" t="s">
        <v>17320</v>
      </c>
      <c r="Z2134" s="53">
        <v>66461</v>
      </c>
    </row>
    <row r="2135" spans="1:26" s="49" customFormat="1" ht="30" x14ac:dyDescent="0.25">
      <c r="A2135" s="73">
        <v>600110095</v>
      </c>
      <c r="B2135" s="73">
        <f t="shared" si="99"/>
        <v>600110095</v>
      </c>
      <c r="C2135" s="73" t="s">
        <v>10260</v>
      </c>
      <c r="D2135" s="68">
        <v>1</v>
      </c>
      <c r="E2135" s="48">
        <f t="shared" si="100"/>
        <v>71011030</v>
      </c>
      <c r="F2135" s="57" t="s">
        <v>953</v>
      </c>
      <c r="G2135" s="57" t="s">
        <v>1547</v>
      </c>
      <c r="H2135" s="51">
        <v>0</v>
      </c>
      <c r="I2135" s="51" t="s">
        <v>17309</v>
      </c>
      <c r="J2135" s="69">
        <v>27.49</v>
      </c>
      <c r="K2135" s="69">
        <f t="shared" si="101"/>
        <v>0</v>
      </c>
      <c r="L2135" s="90">
        <v>25</v>
      </c>
      <c r="M2135" s="51">
        <v>25</v>
      </c>
      <c r="N2135" s="62" t="s">
        <v>1811</v>
      </c>
      <c r="O2135" s="52" t="s">
        <v>382</v>
      </c>
      <c r="P2135" s="52">
        <v>309</v>
      </c>
      <c r="Q2135" s="52"/>
      <c r="R2135" s="52" t="s">
        <v>1812</v>
      </c>
      <c r="S2135" s="49" t="s">
        <v>21333</v>
      </c>
      <c r="V2135" s="50" t="s">
        <v>14861</v>
      </c>
      <c r="W2135" s="50" t="s">
        <v>1587</v>
      </c>
      <c r="X2135" s="50" t="s">
        <v>14740</v>
      </c>
      <c r="Y2135" s="70" t="s">
        <v>17320</v>
      </c>
      <c r="Z2135" s="53">
        <v>66461</v>
      </c>
    </row>
    <row r="2136" spans="1:26" s="49" customFormat="1" ht="30" x14ac:dyDescent="0.25">
      <c r="A2136" s="73">
        <v>600110290</v>
      </c>
      <c r="B2136" s="73">
        <f t="shared" si="99"/>
        <v>600110290</v>
      </c>
      <c r="C2136" s="73" t="s">
        <v>10261</v>
      </c>
      <c r="D2136" s="68">
        <v>1</v>
      </c>
      <c r="E2136" s="48">
        <f t="shared" si="100"/>
        <v>71001531</v>
      </c>
      <c r="F2136" s="57" t="s">
        <v>953</v>
      </c>
      <c r="G2136" s="57" t="s">
        <v>1547</v>
      </c>
      <c r="H2136" s="51">
        <v>50</v>
      </c>
      <c r="I2136" s="51" t="s">
        <v>17309</v>
      </c>
      <c r="J2136" s="69">
        <v>27.49</v>
      </c>
      <c r="K2136" s="69">
        <f t="shared" si="101"/>
        <v>1374.5</v>
      </c>
      <c r="L2136" s="90">
        <v>50</v>
      </c>
      <c r="M2136" s="51">
        <v>0</v>
      </c>
      <c r="N2136" s="62" t="s">
        <v>1813</v>
      </c>
      <c r="O2136" s="52" t="s">
        <v>1814</v>
      </c>
      <c r="P2136" s="52">
        <v>673</v>
      </c>
      <c r="Q2136" s="52"/>
      <c r="R2136" s="52" t="s">
        <v>1587</v>
      </c>
      <c r="S2136" s="49" t="s">
        <v>21333</v>
      </c>
      <c r="V2136" s="50" t="s">
        <v>14861</v>
      </c>
      <c r="W2136" s="50" t="s">
        <v>1587</v>
      </c>
      <c r="X2136" s="50" t="s">
        <v>14740</v>
      </c>
      <c r="Y2136" s="70" t="s">
        <v>17320</v>
      </c>
      <c r="Z2136" s="53">
        <v>66701</v>
      </c>
    </row>
    <row r="2137" spans="1:26" s="49" customFormat="1" x14ac:dyDescent="0.25">
      <c r="A2137" s="73">
        <v>600110575</v>
      </c>
      <c r="B2137" s="73">
        <f t="shared" si="99"/>
        <v>600110575</v>
      </c>
      <c r="C2137" s="73" t="s">
        <v>10262</v>
      </c>
      <c r="D2137" s="68">
        <v>1</v>
      </c>
      <c r="E2137" s="48">
        <f t="shared" si="100"/>
        <v>75022630</v>
      </c>
      <c r="F2137" s="57" t="s">
        <v>953</v>
      </c>
      <c r="G2137" s="57" t="s">
        <v>1547</v>
      </c>
      <c r="H2137" s="51">
        <v>150</v>
      </c>
      <c r="I2137" s="51" t="s">
        <v>17309</v>
      </c>
      <c r="J2137" s="69">
        <v>27.49</v>
      </c>
      <c r="K2137" s="69">
        <f t="shared" si="101"/>
        <v>4123.5</v>
      </c>
      <c r="L2137" s="90">
        <v>150</v>
      </c>
      <c r="M2137" s="51">
        <v>0</v>
      </c>
      <c r="N2137" s="62" t="s">
        <v>1815</v>
      </c>
      <c r="O2137" s="52" t="s">
        <v>764</v>
      </c>
      <c r="P2137" s="52">
        <v>24</v>
      </c>
      <c r="Q2137" s="52"/>
      <c r="R2137" s="52" t="s">
        <v>1816</v>
      </c>
      <c r="S2137" s="49" t="s">
        <v>21333</v>
      </c>
      <c r="V2137" s="50" t="s">
        <v>14861</v>
      </c>
      <c r="W2137" s="50" t="s">
        <v>1587</v>
      </c>
      <c r="X2137" s="50" t="s">
        <v>14740</v>
      </c>
      <c r="Y2137" s="70" t="s">
        <v>17320</v>
      </c>
      <c r="Z2137" s="53">
        <v>66461</v>
      </c>
    </row>
    <row r="2138" spans="1:26" s="49" customFormat="1" ht="30" x14ac:dyDescent="0.25">
      <c r="A2138" s="73">
        <v>600110605</v>
      </c>
      <c r="B2138" s="73">
        <f t="shared" si="99"/>
        <v>600110605</v>
      </c>
      <c r="C2138" s="73" t="s">
        <v>10263</v>
      </c>
      <c r="D2138" s="68">
        <v>1</v>
      </c>
      <c r="E2138" s="48">
        <f t="shared" si="100"/>
        <v>70983585</v>
      </c>
      <c r="F2138" s="57" t="s">
        <v>953</v>
      </c>
      <c r="G2138" s="57" t="s">
        <v>1547</v>
      </c>
      <c r="H2138" s="51">
        <v>150</v>
      </c>
      <c r="I2138" s="51" t="s">
        <v>17309</v>
      </c>
      <c r="J2138" s="69">
        <v>27.49</v>
      </c>
      <c r="K2138" s="69">
        <f t="shared" si="101"/>
        <v>4123.5</v>
      </c>
      <c r="L2138" s="90">
        <v>150</v>
      </c>
      <c r="M2138" s="51">
        <v>0</v>
      </c>
      <c r="N2138" s="62" t="s">
        <v>1817</v>
      </c>
      <c r="O2138" s="52"/>
      <c r="P2138" s="52">
        <v>113</v>
      </c>
      <c r="Q2138" s="52"/>
      <c r="R2138" s="52" t="s">
        <v>1818</v>
      </c>
      <c r="S2138" s="49" t="s">
        <v>21333</v>
      </c>
      <c r="V2138" s="50" t="s">
        <v>14861</v>
      </c>
      <c r="W2138" s="50" t="s">
        <v>1587</v>
      </c>
      <c r="X2138" s="50" t="s">
        <v>14740</v>
      </c>
      <c r="Y2138" s="70" t="s">
        <v>17320</v>
      </c>
      <c r="Z2138" s="53">
        <v>66455</v>
      </c>
    </row>
    <row r="2139" spans="1:26" s="49" customFormat="1" ht="30" x14ac:dyDescent="0.25">
      <c r="A2139" s="73">
        <v>600110699</v>
      </c>
      <c r="B2139" s="73">
        <f t="shared" si="99"/>
        <v>600110699</v>
      </c>
      <c r="C2139" s="73" t="s">
        <v>10264</v>
      </c>
      <c r="D2139" s="68">
        <v>1</v>
      </c>
      <c r="E2139" s="48">
        <f t="shared" si="100"/>
        <v>75023482</v>
      </c>
      <c r="F2139" s="57" t="s">
        <v>953</v>
      </c>
      <c r="G2139" s="57" t="s">
        <v>1547</v>
      </c>
      <c r="H2139" s="51">
        <v>75</v>
      </c>
      <c r="I2139" s="51" t="s">
        <v>17309</v>
      </c>
      <c r="J2139" s="69">
        <v>27.49</v>
      </c>
      <c r="K2139" s="69">
        <f t="shared" si="101"/>
        <v>2061.75</v>
      </c>
      <c r="L2139" s="90">
        <v>75</v>
      </c>
      <c r="M2139" s="51">
        <v>0</v>
      </c>
      <c r="N2139" s="62" t="s">
        <v>1819</v>
      </c>
      <c r="O2139" s="52"/>
      <c r="P2139" s="52">
        <v>20</v>
      </c>
      <c r="Q2139" s="52"/>
      <c r="R2139" s="52" t="s">
        <v>1820</v>
      </c>
      <c r="S2139" s="49" t="s">
        <v>21333</v>
      </c>
      <c r="V2139" s="50" t="s">
        <v>14861</v>
      </c>
      <c r="W2139" s="50" t="s">
        <v>1587</v>
      </c>
      <c r="X2139" s="50" t="s">
        <v>14740</v>
      </c>
      <c r="Y2139" s="70" t="s">
        <v>17320</v>
      </c>
      <c r="Z2139" s="53">
        <v>66453</v>
      </c>
    </row>
    <row r="2140" spans="1:26" s="49" customFormat="1" ht="30" x14ac:dyDescent="0.25">
      <c r="A2140" s="73">
        <v>600110788</v>
      </c>
      <c r="B2140" s="73">
        <f t="shared" si="99"/>
        <v>600110788</v>
      </c>
      <c r="C2140" s="73" t="s">
        <v>10265</v>
      </c>
      <c r="D2140" s="68">
        <v>1</v>
      </c>
      <c r="E2140" s="48">
        <f t="shared" si="100"/>
        <v>75001527</v>
      </c>
      <c r="F2140" s="57" t="s">
        <v>953</v>
      </c>
      <c r="G2140" s="57" t="s">
        <v>1547</v>
      </c>
      <c r="H2140" s="51">
        <v>75</v>
      </c>
      <c r="I2140" s="51" t="s">
        <v>17309</v>
      </c>
      <c r="J2140" s="69">
        <v>27.49</v>
      </c>
      <c r="K2140" s="69">
        <f t="shared" si="101"/>
        <v>2061.75</v>
      </c>
      <c r="L2140" s="90">
        <v>75</v>
      </c>
      <c r="M2140" s="51">
        <v>0</v>
      </c>
      <c r="N2140" s="62" t="s">
        <v>1821</v>
      </c>
      <c r="O2140" s="52" t="s">
        <v>1822</v>
      </c>
      <c r="P2140" s="52">
        <v>2</v>
      </c>
      <c r="Q2140" s="52"/>
      <c r="R2140" s="52" t="s">
        <v>1823</v>
      </c>
      <c r="S2140" s="49" t="s">
        <v>21333</v>
      </c>
      <c r="V2140" s="50" t="s">
        <v>14861</v>
      </c>
      <c r="W2140" s="50" t="s">
        <v>1587</v>
      </c>
      <c r="X2140" s="50" t="s">
        <v>14740</v>
      </c>
      <c r="Y2140" s="70" t="s">
        <v>17320</v>
      </c>
      <c r="Z2140" s="53">
        <v>66463</v>
      </c>
    </row>
    <row r="2141" spans="1:26" s="49" customFormat="1" ht="30" x14ac:dyDescent="0.25">
      <c r="A2141" s="73">
        <v>600110834</v>
      </c>
      <c r="B2141" s="73">
        <f t="shared" si="99"/>
        <v>600110834</v>
      </c>
      <c r="C2141" s="73" t="s">
        <v>10266</v>
      </c>
      <c r="D2141" s="68">
        <v>1</v>
      </c>
      <c r="E2141" s="48">
        <f t="shared" si="100"/>
        <v>71003177</v>
      </c>
      <c r="F2141" s="57" t="s">
        <v>953</v>
      </c>
      <c r="G2141" s="57" t="s">
        <v>1547</v>
      </c>
      <c r="H2141" s="51">
        <v>75</v>
      </c>
      <c r="I2141" s="51" t="s">
        <v>17309</v>
      </c>
      <c r="J2141" s="69">
        <v>27.49</v>
      </c>
      <c r="K2141" s="69">
        <f t="shared" si="101"/>
        <v>2061.75</v>
      </c>
      <c r="L2141" s="90">
        <v>75</v>
      </c>
      <c r="M2141" s="51">
        <v>0</v>
      </c>
      <c r="N2141" s="62" t="s">
        <v>1824</v>
      </c>
      <c r="O2141" s="52"/>
      <c r="P2141" s="52">
        <v>12</v>
      </c>
      <c r="Q2141" s="52"/>
      <c r="R2141" s="52" t="s">
        <v>1825</v>
      </c>
      <c r="S2141" s="49" t="s">
        <v>21333</v>
      </c>
      <c r="V2141" s="50" t="s">
        <v>14861</v>
      </c>
      <c r="W2141" s="50" t="s">
        <v>1587</v>
      </c>
      <c r="X2141" s="50" t="s">
        <v>14740</v>
      </c>
      <c r="Y2141" s="70" t="s">
        <v>17320</v>
      </c>
      <c r="Z2141" s="53">
        <v>66466</v>
      </c>
    </row>
    <row r="2142" spans="1:26" s="49" customFormat="1" ht="30" x14ac:dyDescent="0.25">
      <c r="A2142" s="73">
        <v>600110877</v>
      </c>
      <c r="B2142" s="73">
        <f t="shared" si="99"/>
        <v>600110877</v>
      </c>
      <c r="C2142" s="73" t="s">
        <v>10267</v>
      </c>
      <c r="D2142" s="68">
        <v>1</v>
      </c>
      <c r="E2142" s="48">
        <f t="shared" si="100"/>
        <v>71004033</v>
      </c>
      <c r="F2142" s="57" t="s">
        <v>953</v>
      </c>
      <c r="G2142" s="57" t="s">
        <v>1547</v>
      </c>
      <c r="H2142" s="51">
        <v>100</v>
      </c>
      <c r="I2142" s="51" t="s">
        <v>17309</v>
      </c>
      <c r="J2142" s="69">
        <v>27.49</v>
      </c>
      <c r="K2142" s="69">
        <f t="shared" si="101"/>
        <v>2749</v>
      </c>
      <c r="L2142" s="90">
        <v>100</v>
      </c>
      <c r="M2142" s="51">
        <v>0</v>
      </c>
      <c r="N2142" s="62" t="s">
        <v>1826</v>
      </c>
      <c r="O2142" s="52" t="s">
        <v>1827</v>
      </c>
      <c r="P2142" s="52">
        <v>66</v>
      </c>
      <c r="Q2142" s="52"/>
      <c r="R2142" s="52" t="s">
        <v>1812</v>
      </c>
      <c r="S2142" s="49" t="s">
        <v>21333</v>
      </c>
      <c r="V2142" s="50" t="s">
        <v>14861</v>
      </c>
      <c r="W2142" s="50" t="s">
        <v>1587</v>
      </c>
      <c r="X2142" s="50" t="s">
        <v>14740</v>
      </c>
      <c r="Y2142" s="70" t="s">
        <v>17320</v>
      </c>
      <c r="Z2142" s="53">
        <v>66461</v>
      </c>
    </row>
    <row r="2143" spans="1:26" s="49" customFormat="1" ht="30" x14ac:dyDescent="0.25">
      <c r="A2143" s="73">
        <v>600110907</v>
      </c>
      <c r="B2143" s="73">
        <f t="shared" si="99"/>
        <v>600110907</v>
      </c>
      <c r="C2143" s="73" t="s">
        <v>10268</v>
      </c>
      <c r="D2143" s="68">
        <v>1</v>
      </c>
      <c r="E2143" s="48">
        <f t="shared" si="100"/>
        <v>49459759</v>
      </c>
      <c r="F2143" s="57" t="s">
        <v>953</v>
      </c>
      <c r="G2143" s="57" t="s">
        <v>1547</v>
      </c>
      <c r="H2143" s="51">
        <v>175</v>
      </c>
      <c r="I2143" s="51" t="s">
        <v>17309</v>
      </c>
      <c r="J2143" s="69">
        <v>27.49</v>
      </c>
      <c r="K2143" s="69">
        <f t="shared" si="101"/>
        <v>4810.75</v>
      </c>
      <c r="L2143" s="90">
        <v>175</v>
      </c>
      <c r="M2143" s="51">
        <v>0</v>
      </c>
      <c r="N2143" s="62" t="s">
        <v>1828</v>
      </c>
      <c r="O2143" s="52" t="s">
        <v>215</v>
      </c>
      <c r="P2143" s="52">
        <v>36</v>
      </c>
      <c r="Q2143" s="52"/>
      <c r="R2143" s="52" t="s">
        <v>1829</v>
      </c>
      <c r="S2143" s="49" t="s">
        <v>21333</v>
      </c>
      <c r="V2143" s="50" t="s">
        <v>14861</v>
      </c>
      <c r="W2143" s="50" t="s">
        <v>1587</v>
      </c>
      <c r="X2143" s="50" t="s">
        <v>14740</v>
      </c>
      <c r="Y2143" s="70" t="s">
        <v>17320</v>
      </c>
      <c r="Z2143" s="53">
        <v>66461</v>
      </c>
    </row>
    <row r="2144" spans="1:26" s="49" customFormat="1" ht="30" x14ac:dyDescent="0.25">
      <c r="A2144" s="73">
        <v>600110915</v>
      </c>
      <c r="B2144" s="73">
        <f t="shared" si="99"/>
        <v>600110915</v>
      </c>
      <c r="C2144" s="73" t="s">
        <v>10269</v>
      </c>
      <c r="D2144" s="68">
        <v>1</v>
      </c>
      <c r="E2144" s="48">
        <f t="shared" si="100"/>
        <v>75024063</v>
      </c>
      <c r="F2144" s="57" t="s">
        <v>953</v>
      </c>
      <c r="G2144" s="57" t="s">
        <v>1547</v>
      </c>
      <c r="H2144" s="51">
        <v>0</v>
      </c>
      <c r="I2144" s="51" t="s">
        <v>17320</v>
      </c>
      <c r="J2144" s="69">
        <v>27.49</v>
      </c>
      <c r="K2144" s="69">
        <f t="shared" si="101"/>
        <v>0</v>
      </c>
      <c r="L2144" s="90">
        <v>0</v>
      </c>
      <c r="M2144" s="51"/>
      <c r="N2144" s="62" t="s">
        <v>1830</v>
      </c>
      <c r="O2144" s="52"/>
      <c r="P2144" s="52">
        <v>152</v>
      </c>
      <c r="Q2144" s="52"/>
      <c r="R2144" s="52" t="s">
        <v>1831</v>
      </c>
      <c r="S2144" s="49" t="s">
        <v>21333</v>
      </c>
      <c r="V2144" s="50" t="s">
        <v>14861</v>
      </c>
      <c r="W2144" s="50" t="s">
        <v>1587</v>
      </c>
      <c r="X2144" s="50" t="s">
        <v>14740</v>
      </c>
      <c r="Y2144" s="70">
        <v>44333</v>
      </c>
      <c r="Z2144" s="53">
        <v>66467</v>
      </c>
    </row>
    <row r="2145" spans="1:26" s="49" customFormat="1" ht="30" x14ac:dyDescent="0.25">
      <c r="A2145" s="73">
        <v>600110958</v>
      </c>
      <c r="B2145" s="73">
        <f t="shared" si="99"/>
        <v>600110958</v>
      </c>
      <c r="C2145" s="73" t="s">
        <v>10270</v>
      </c>
      <c r="D2145" s="68">
        <v>1</v>
      </c>
      <c r="E2145" s="48">
        <f t="shared" si="100"/>
        <v>65264843</v>
      </c>
      <c r="F2145" s="57" t="s">
        <v>953</v>
      </c>
      <c r="G2145" s="57" t="s">
        <v>1547</v>
      </c>
      <c r="H2145" s="51">
        <v>250</v>
      </c>
      <c r="I2145" s="51" t="s">
        <v>17309</v>
      </c>
      <c r="J2145" s="69">
        <v>27.49</v>
      </c>
      <c r="K2145" s="69">
        <f t="shared" si="101"/>
        <v>6872.5</v>
      </c>
      <c r="L2145" s="90">
        <v>250</v>
      </c>
      <c r="M2145" s="51">
        <v>0</v>
      </c>
      <c r="N2145" s="62" t="s">
        <v>1832</v>
      </c>
      <c r="O2145" s="52" t="s">
        <v>60</v>
      </c>
      <c r="P2145" s="52">
        <v>447</v>
      </c>
      <c r="Q2145" s="52"/>
      <c r="R2145" s="52" t="s">
        <v>1833</v>
      </c>
      <c r="S2145" s="49" t="s">
        <v>21333</v>
      </c>
      <c r="V2145" s="50" t="s">
        <v>14861</v>
      </c>
      <c r="W2145" s="50" t="s">
        <v>1587</v>
      </c>
      <c r="X2145" s="50" t="s">
        <v>14740</v>
      </c>
      <c r="Y2145" s="70" t="s">
        <v>17320</v>
      </c>
      <c r="Z2145" s="53">
        <v>66463</v>
      </c>
    </row>
    <row r="2146" spans="1:26" s="49" customFormat="1" ht="30" x14ac:dyDescent="0.25">
      <c r="A2146" s="73">
        <v>600110966</v>
      </c>
      <c r="B2146" s="73">
        <f t="shared" si="99"/>
        <v>600110966</v>
      </c>
      <c r="C2146" s="73" t="s">
        <v>10271</v>
      </c>
      <c r="D2146" s="68">
        <v>1</v>
      </c>
      <c r="E2146" s="48">
        <f t="shared" si="100"/>
        <v>75023245</v>
      </c>
      <c r="F2146" s="57" t="s">
        <v>953</v>
      </c>
      <c r="G2146" s="57" t="s">
        <v>1547</v>
      </c>
      <c r="H2146" s="51">
        <v>425</v>
      </c>
      <c r="I2146" s="51" t="s">
        <v>17309</v>
      </c>
      <c r="J2146" s="69">
        <v>27.49</v>
      </c>
      <c r="K2146" s="69">
        <f t="shared" si="101"/>
        <v>11683.25</v>
      </c>
      <c r="L2146" s="90">
        <v>425</v>
      </c>
      <c r="M2146" s="51">
        <v>0</v>
      </c>
      <c r="N2146" s="62" t="s">
        <v>1834</v>
      </c>
      <c r="O2146" s="52" t="s">
        <v>593</v>
      </c>
      <c r="P2146" s="52">
        <v>167</v>
      </c>
      <c r="Q2146" s="52"/>
      <c r="R2146" s="52" t="s">
        <v>1807</v>
      </c>
      <c r="S2146" s="49" t="s">
        <v>21333</v>
      </c>
      <c r="V2146" s="50" t="s">
        <v>14861</v>
      </c>
      <c r="W2146" s="50" t="s">
        <v>1587</v>
      </c>
      <c r="X2146" s="50" t="s">
        <v>14740</v>
      </c>
      <c r="Y2146" s="70" t="s">
        <v>17320</v>
      </c>
      <c r="Z2146" s="53">
        <v>66462</v>
      </c>
    </row>
    <row r="2147" spans="1:26" s="49" customFormat="1" ht="30" x14ac:dyDescent="0.25">
      <c r="A2147" s="73">
        <v>600111067</v>
      </c>
      <c r="B2147" s="73">
        <f t="shared" si="99"/>
        <v>600111067</v>
      </c>
      <c r="C2147" s="73" t="s">
        <v>10272</v>
      </c>
      <c r="D2147" s="68">
        <v>1</v>
      </c>
      <c r="E2147" s="48">
        <f t="shared" si="100"/>
        <v>70997012</v>
      </c>
      <c r="F2147" s="57" t="s">
        <v>953</v>
      </c>
      <c r="G2147" s="57" t="s">
        <v>1547</v>
      </c>
      <c r="H2147" s="51">
        <v>400</v>
      </c>
      <c r="I2147" s="51" t="s">
        <v>17309</v>
      </c>
      <c r="J2147" s="69">
        <v>27.49</v>
      </c>
      <c r="K2147" s="69">
        <f t="shared" si="101"/>
        <v>10996</v>
      </c>
      <c r="L2147" s="90">
        <v>400</v>
      </c>
      <c r="M2147" s="51">
        <v>0</v>
      </c>
      <c r="N2147" s="62" t="s">
        <v>1835</v>
      </c>
      <c r="O2147" s="52"/>
      <c r="P2147" s="52">
        <v>32</v>
      </c>
      <c r="Q2147" s="52"/>
      <c r="R2147" s="52" t="s">
        <v>1809</v>
      </c>
      <c r="S2147" s="49" t="s">
        <v>21333</v>
      </c>
      <c r="V2147" s="50" t="s">
        <v>14861</v>
      </c>
      <c r="W2147" s="50" t="s">
        <v>1587</v>
      </c>
      <c r="X2147" s="50" t="s">
        <v>14740</v>
      </c>
      <c r="Y2147" s="70" t="s">
        <v>17320</v>
      </c>
      <c r="Z2147" s="53">
        <v>66457</v>
      </c>
    </row>
    <row r="2148" spans="1:26" s="49" customFormat="1" ht="30" x14ac:dyDescent="0.25">
      <c r="A2148" s="73">
        <v>600111121</v>
      </c>
      <c r="B2148" s="73">
        <f t="shared" si="99"/>
        <v>600111121</v>
      </c>
      <c r="C2148" s="73" t="s">
        <v>10273</v>
      </c>
      <c r="D2148" s="68">
        <v>1</v>
      </c>
      <c r="E2148" s="48">
        <f t="shared" si="100"/>
        <v>71000135</v>
      </c>
      <c r="F2148" s="57" t="s">
        <v>953</v>
      </c>
      <c r="G2148" s="57" t="s">
        <v>1547</v>
      </c>
      <c r="H2148" s="51">
        <v>1025</v>
      </c>
      <c r="I2148" s="51" t="s">
        <v>17309</v>
      </c>
      <c r="J2148" s="69">
        <v>27.49</v>
      </c>
      <c r="K2148" s="69">
        <f t="shared" si="101"/>
        <v>28177.25</v>
      </c>
      <c r="L2148" s="90">
        <v>1025</v>
      </c>
      <c r="M2148" s="51">
        <v>0</v>
      </c>
      <c r="N2148" s="62" t="s">
        <v>1836</v>
      </c>
      <c r="O2148" s="52" t="s">
        <v>1557</v>
      </c>
      <c r="P2148" s="52">
        <v>452</v>
      </c>
      <c r="Q2148" s="52"/>
      <c r="R2148" s="52" t="s">
        <v>1589</v>
      </c>
      <c r="S2148" s="49" t="s">
        <v>21333</v>
      </c>
      <c r="V2148" s="50" t="s">
        <v>14861</v>
      </c>
      <c r="W2148" s="50" t="s">
        <v>1587</v>
      </c>
      <c r="X2148" s="50" t="s">
        <v>14740</v>
      </c>
      <c r="Y2148" s="70" t="s">
        <v>17320</v>
      </c>
      <c r="Z2148" s="53">
        <v>66461</v>
      </c>
    </row>
    <row r="2149" spans="1:26" s="49" customFormat="1" ht="30" x14ac:dyDescent="0.25">
      <c r="A2149" s="73">
        <v>600111156</v>
      </c>
      <c r="B2149" s="73">
        <f t="shared" si="99"/>
        <v>600111156</v>
      </c>
      <c r="C2149" s="73" t="s">
        <v>10274</v>
      </c>
      <c r="D2149" s="68">
        <v>1</v>
      </c>
      <c r="E2149" s="48">
        <f t="shared" si="100"/>
        <v>75023296</v>
      </c>
      <c r="F2149" s="57" t="s">
        <v>953</v>
      </c>
      <c r="G2149" s="57" t="s">
        <v>1547</v>
      </c>
      <c r="H2149" s="51">
        <v>375</v>
      </c>
      <c r="I2149" s="51" t="s">
        <v>17309</v>
      </c>
      <c r="J2149" s="69">
        <v>27.49</v>
      </c>
      <c r="K2149" s="69">
        <f t="shared" si="101"/>
        <v>10308.75</v>
      </c>
      <c r="L2149" s="90">
        <v>375</v>
      </c>
      <c r="M2149" s="51">
        <v>0</v>
      </c>
      <c r="N2149" s="62" t="s">
        <v>1837</v>
      </c>
      <c r="O2149" s="52"/>
      <c r="P2149" s="52">
        <v>305</v>
      </c>
      <c r="Q2149" s="52"/>
      <c r="R2149" s="52" t="s">
        <v>1838</v>
      </c>
      <c r="S2149" s="49" t="s">
        <v>21333</v>
      </c>
      <c r="V2149" s="50" t="s">
        <v>14861</v>
      </c>
      <c r="W2149" s="50" t="s">
        <v>1587</v>
      </c>
      <c r="X2149" s="50" t="s">
        <v>14740</v>
      </c>
      <c r="Y2149" s="70" t="s">
        <v>17320</v>
      </c>
      <c r="Z2149" s="53">
        <v>66454</v>
      </c>
    </row>
    <row r="2150" spans="1:26" s="49" customFormat="1" ht="30" x14ac:dyDescent="0.25">
      <c r="A2150" s="73">
        <v>600111202</v>
      </c>
      <c r="B2150" s="73">
        <f t="shared" si="99"/>
        <v>600111202</v>
      </c>
      <c r="C2150" s="73" t="s">
        <v>10275</v>
      </c>
      <c r="D2150" s="68">
        <v>1</v>
      </c>
      <c r="E2150" s="48">
        <f t="shared" si="100"/>
        <v>70999384</v>
      </c>
      <c r="F2150" s="57" t="s">
        <v>953</v>
      </c>
      <c r="G2150" s="57" t="s">
        <v>1547</v>
      </c>
      <c r="H2150" s="51">
        <v>75</v>
      </c>
      <c r="I2150" s="51" t="s">
        <v>17309</v>
      </c>
      <c r="J2150" s="69">
        <v>27.49</v>
      </c>
      <c r="K2150" s="69">
        <f t="shared" si="101"/>
        <v>2061.75</v>
      </c>
      <c r="L2150" s="90">
        <v>75</v>
      </c>
      <c r="M2150" s="51">
        <v>0</v>
      </c>
      <c r="N2150" s="62" t="s">
        <v>1839</v>
      </c>
      <c r="O2150" s="52"/>
      <c r="P2150" s="52">
        <v>69</v>
      </c>
      <c r="Q2150" s="52"/>
      <c r="R2150" s="52" t="s">
        <v>1840</v>
      </c>
      <c r="S2150" s="49" t="s">
        <v>21333</v>
      </c>
      <c r="V2150" s="50" t="s">
        <v>14861</v>
      </c>
      <c r="W2150" s="50" t="s">
        <v>1587</v>
      </c>
      <c r="X2150" s="50" t="s">
        <v>14740</v>
      </c>
      <c r="Y2150" s="70" t="s">
        <v>17320</v>
      </c>
      <c r="Z2150" s="53">
        <v>66467</v>
      </c>
    </row>
    <row r="2151" spans="1:26" s="49" customFormat="1" ht="30" x14ac:dyDescent="0.25">
      <c r="A2151" s="73">
        <v>600111211</v>
      </c>
      <c r="B2151" s="73">
        <f t="shared" si="99"/>
        <v>600111211</v>
      </c>
      <c r="C2151" s="73" t="s">
        <v>10276</v>
      </c>
      <c r="D2151" s="68">
        <v>1</v>
      </c>
      <c r="E2151" s="48">
        <f t="shared" si="100"/>
        <v>71010009</v>
      </c>
      <c r="F2151" s="57" t="s">
        <v>953</v>
      </c>
      <c r="G2151" s="57" t="s">
        <v>1547</v>
      </c>
      <c r="H2151" s="51">
        <v>100</v>
      </c>
      <c r="I2151" s="51" t="s">
        <v>17309</v>
      </c>
      <c r="J2151" s="69">
        <v>27.49</v>
      </c>
      <c r="K2151" s="69">
        <f t="shared" si="101"/>
        <v>2749</v>
      </c>
      <c r="L2151" s="90">
        <v>100</v>
      </c>
      <c r="M2151" s="51">
        <v>0</v>
      </c>
      <c r="N2151" s="62" t="s">
        <v>1841</v>
      </c>
      <c r="O2151" s="52" t="s">
        <v>1716</v>
      </c>
      <c r="P2151" s="52">
        <v>169</v>
      </c>
      <c r="Q2151" s="52"/>
      <c r="R2151" s="52" t="s">
        <v>1842</v>
      </c>
      <c r="S2151" s="49" t="s">
        <v>21333</v>
      </c>
      <c r="V2151" s="50" t="s">
        <v>14861</v>
      </c>
      <c r="W2151" s="50" t="s">
        <v>1587</v>
      </c>
      <c r="X2151" s="50" t="s">
        <v>14740</v>
      </c>
      <c r="Y2151" s="70" t="s">
        <v>17320</v>
      </c>
      <c r="Z2151" s="53">
        <v>66701</v>
      </c>
    </row>
    <row r="2152" spans="1:26" s="49" customFormat="1" ht="30" x14ac:dyDescent="0.25">
      <c r="A2152" s="73">
        <v>600111253</v>
      </c>
      <c r="B2152" s="73">
        <f t="shared" si="99"/>
        <v>600111253</v>
      </c>
      <c r="C2152" s="73" t="s">
        <v>10277</v>
      </c>
      <c r="D2152" s="68">
        <v>1</v>
      </c>
      <c r="E2152" s="48">
        <f t="shared" si="100"/>
        <v>65265734</v>
      </c>
      <c r="F2152" s="57" t="s">
        <v>953</v>
      </c>
      <c r="G2152" s="57" t="s">
        <v>1547</v>
      </c>
      <c r="H2152" s="51">
        <v>150</v>
      </c>
      <c r="I2152" s="51" t="s">
        <v>17309</v>
      </c>
      <c r="J2152" s="69">
        <v>27.49</v>
      </c>
      <c r="K2152" s="69">
        <f t="shared" si="101"/>
        <v>4123.5</v>
      </c>
      <c r="L2152" s="90">
        <v>150</v>
      </c>
      <c r="M2152" s="51">
        <v>0</v>
      </c>
      <c r="N2152" s="62" t="s">
        <v>1843</v>
      </c>
      <c r="O2152" s="52" t="s">
        <v>340</v>
      </c>
      <c r="P2152" s="52">
        <v>127</v>
      </c>
      <c r="Q2152" s="52"/>
      <c r="R2152" s="52" t="s">
        <v>1844</v>
      </c>
      <c r="S2152" s="49" t="s">
        <v>21333</v>
      </c>
      <c r="V2152" s="50" t="s">
        <v>14861</v>
      </c>
      <c r="W2152" s="50" t="s">
        <v>1587</v>
      </c>
      <c r="X2152" s="50" t="s">
        <v>14740</v>
      </c>
      <c r="Y2152" s="70" t="s">
        <v>17320</v>
      </c>
      <c r="Z2152" s="53">
        <v>69164</v>
      </c>
    </row>
    <row r="2153" spans="1:26" s="49" customFormat="1" ht="30" x14ac:dyDescent="0.25">
      <c r="A2153" s="73">
        <v>600111300</v>
      </c>
      <c r="B2153" s="73">
        <f t="shared" si="99"/>
        <v>600111300</v>
      </c>
      <c r="C2153" s="73" t="s">
        <v>10278</v>
      </c>
      <c r="D2153" s="68">
        <v>1</v>
      </c>
      <c r="E2153" s="48">
        <f t="shared" si="100"/>
        <v>71005251</v>
      </c>
      <c r="F2153" s="57" t="s">
        <v>953</v>
      </c>
      <c r="G2153" s="57" t="s">
        <v>1547</v>
      </c>
      <c r="H2153" s="51">
        <v>225</v>
      </c>
      <c r="I2153" s="51" t="s">
        <v>17309</v>
      </c>
      <c r="J2153" s="69">
        <v>27.49</v>
      </c>
      <c r="K2153" s="69">
        <f t="shared" si="101"/>
        <v>6185.25</v>
      </c>
      <c r="L2153" s="90">
        <v>225</v>
      </c>
      <c r="M2153" s="51">
        <v>0</v>
      </c>
      <c r="N2153" s="62" t="s">
        <v>1845</v>
      </c>
      <c r="O2153" s="52" t="s">
        <v>340</v>
      </c>
      <c r="P2153" s="52">
        <v>19</v>
      </c>
      <c r="Q2153" s="52"/>
      <c r="R2153" s="52" t="s">
        <v>1805</v>
      </c>
      <c r="S2153" s="49" t="s">
        <v>21333</v>
      </c>
      <c r="V2153" s="50" t="s">
        <v>14861</v>
      </c>
      <c r="W2153" s="50" t="s">
        <v>1587</v>
      </c>
      <c r="X2153" s="50" t="s">
        <v>14740</v>
      </c>
      <c r="Y2153" s="70" t="s">
        <v>17320</v>
      </c>
      <c r="Z2153" s="53">
        <v>66456</v>
      </c>
    </row>
    <row r="2154" spans="1:26" s="49" customFormat="1" ht="30" x14ac:dyDescent="0.25">
      <c r="A2154" s="73">
        <v>600111334</v>
      </c>
      <c r="B2154" s="73">
        <f t="shared" si="99"/>
        <v>600111334</v>
      </c>
      <c r="C2154" s="73" t="s">
        <v>10279</v>
      </c>
      <c r="D2154" s="68">
        <v>1</v>
      </c>
      <c r="E2154" s="48">
        <f t="shared" si="100"/>
        <v>71001514</v>
      </c>
      <c r="F2154" s="57" t="s">
        <v>953</v>
      </c>
      <c r="G2154" s="57" t="s">
        <v>1547</v>
      </c>
      <c r="H2154" s="51">
        <v>1600</v>
      </c>
      <c r="I2154" s="51" t="s">
        <v>17309</v>
      </c>
      <c r="J2154" s="69">
        <v>27.49</v>
      </c>
      <c r="K2154" s="69">
        <f t="shared" si="101"/>
        <v>43984</v>
      </c>
      <c r="L2154" s="90">
        <v>1600</v>
      </c>
      <c r="M2154" s="51">
        <v>0</v>
      </c>
      <c r="N2154" s="62" t="s">
        <v>1846</v>
      </c>
      <c r="O2154" s="52" t="s">
        <v>519</v>
      </c>
      <c r="P2154" s="52">
        <v>611</v>
      </c>
      <c r="Q2154" s="52"/>
      <c r="R2154" s="52" t="s">
        <v>1587</v>
      </c>
      <c r="S2154" s="49" t="s">
        <v>21333</v>
      </c>
      <c r="V2154" s="50" t="s">
        <v>14861</v>
      </c>
      <c r="W2154" s="50" t="s">
        <v>1587</v>
      </c>
      <c r="X2154" s="50" t="s">
        <v>14740</v>
      </c>
      <c r="Y2154" s="70" t="s">
        <v>17320</v>
      </c>
      <c r="Z2154" s="53">
        <v>66701</v>
      </c>
    </row>
    <row r="2155" spans="1:26" s="49" customFormat="1" ht="30" x14ac:dyDescent="0.25">
      <c r="A2155" s="73">
        <v>650045017</v>
      </c>
      <c r="B2155" s="73">
        <f t="shared" si="99"/>
        <v>650045017</v>
      </c>
      <c r="C2155" s="73" t="s">
        <v>10280</v>
      </c>
      <c r="D2155" s="68">
        <v>1</v>
      </c>
      <c r="E2155" s="48">
        <f t="shared" si="100"/>
        <v>71162488</v>
      </c>
      <c r="F2155" s="57" t="s">
        <v>953</v>
      </c>
      <c r="G2155" s="57" t="s">
        <v>1547</v>
      </c>
      <c r="H2155" s="51">
        <v>75</v>
      </c>
      <c r="I2155" s="51" t="s">
        <v>17309</v>
      </c>
      <c r="J2155" s="69">
        <v>27.49</v>
      </c>
      <c r="K2155" s="69">
        <f t="shared" si="101"/>
        <v>2061.75</v>
      </c>
      <c r="L2155" s="90">
        <v>75</v>
      </c>
      <c r="M2155" s="51">
        <v>0</v>
      </c>
      <c r="N2155" s="62" t="s">
        <v>1847</v>
      </c>
      <c r="O2155" s="52"/>
      <c r="P2155" s="52">
        <v>28</v>
      </c>
      <c r="Q2155" s="52"/>
      <c r="R2155" s="52" t="s">
        <v>1848</v>
      </c>
      <c r="S2155" s="49" t="s">
        <v>21333</v>
      </c>
      <c r="V2155" s="50" t="s">
        <v>14861</v>
      </c>
      <c r="W2155" s="50" t="s">
        <v>1587</v>
      </c>
      <c r="X2155" s="50" t="s">
        <v>14740</v>
      </c>
      <c r="Y2155" s="70" t="s">
        <v>17320</v>
      </c>
      <c r="Z2155" s="53">
        <v>66463</v>
      </c>
    </row>
    <row r="2156" spans="1:26" s="49" customFormat="1" ht="30" x14ac:dyDescent="0.25">
      <c r="A2156" s="73">
        <v>671102303</v>
      </c>
      <c r="B2156" s="73">
        <f t="shared" si="99"/>
        <v>671102303</v>
      </c>
      <c r="C2156" s="73" t="s">
        <v>10281</v>
      </c>
      <c r="D2156" s="68">
        <v>1</v>
      </c>
      <c r="E2156" s="48">
        <f t="shared" si="100"/>
        <v>75079844</v>
      </c>
      <c r="F2156" s="57" t="s">
        <v>953</v>
      </c>
      <c r="G2156" s="57" t="s">
        <v>1547</v>
      </c>
      <c r="H2156" s="51">
        <v>50</v>
      </c>
      <c r="I2156" s="51" t="s">
        <v>17309</v>
      </c>
      <c r="J2156" s="69">
        <v>27.49</v>
      </c>
      <c r="K2156" s="69">
        <f t="shared" si="101"/>
        <v>1374.5</v>
      </c>
      <c r="L2156" s="90">
        <v>50</v>
      </c>
      <c r="M2156" s="51">
        <v>0</v>
      </c>
      <c r="N2156" s="62" t="s">
        <v>1849</v>
      </c>
      <c r="O2156" s="52" t="s">
        <v>215</v>
      </c>
      <c r="P2156" s="52">
        <v>351</v>
      </c>
      <c r="Q2156" s="52"/>
      <c r="R2156" s="52" t="s">
        <v>1829</v>
      </c>
      <c r="S2156" s="49" t="s">
        <v>21333</v>
      </c>
      <c r="V2156" s="50" t="s">
        <v>14861</v>
      </c>
      <c r="W2156" s="50" t="s">
        <v>1587</v>
      </c>
      <c r="X2156" s="50" t="s">
        <v>14740</v>
      </c>
      <c r="Y2156" s="70" t="s">
        <v>17320</v>
      </c>
      <c r="Z2156" s="53">
        <v>66461</v>
      </c>
    </row>
    <row r="2157" spans="1:26" s="49" customFormat="1" x14ac:dyDescent="0.25">
      <c r="A2157" s="73">
        <v>600065791</v>
      </c>
      <c r="B2157" s="73">
        <f t="shared" si="99"/>
        <v>600065791</v>
      </c>
      <c r="C2157" s="73" t="s">
        <v>17730</v>
      </c>
      <c r="D2157" s="68">
        <v>1</v>
      </c>
      <c r="E2157" s="48">
        <f t="shared" si="100"/>
        <v>47722801</v>
      </c>
      <c r="F2157" s="57" t="s">
        <v>2485</v>
      </c>
      <c r="G2157" s="57" t="s">
        <v>2486</v>
      </c>
      <c r="H2157" s="51">
        <v>0</v>
      </c>
      <c r="I2157" s="51" t="s">
        <v>17309</v>
      </c>
      <c r="J2157" s="69">
        <v>27.49</v>
      </c>
      <c r="K2157" s="69">
        <f t="shared" si="101"/>
        <v>0</v>
      </c>
      <c r="L2157" s="90">
        <v>25</v>
      </c>
      <c r="M2157" s="51">
        <v>25</v>
      </c>
      <c r="N2157" s="62" t="s">
        <v>17731</v>
      </c>
      <c r="O2157" s="52" t="s">
        <v>17732</v>
      </c>
      <c r="P2157" s="52">
        <v>2201</v>
      </c>
      <c r="Q2157" s="52"/>
      <c r="R2157" s="52" t="s">
        <v>2504</v>
      </c>
      <c r="S2157" s="49" t="s">
        <v>21333</v>
      </c>
      <c r="V2157" s="50" t="s">
        <v>14865</v>
      </c>
      <c r="W2157" s="50" t="s">
        <v>2504</v>
      </c>
      <c r="X2157" s="50" t="s">
        <v>14740</v>
      </c>
      <c r="Y2157" s="70" t="s">
        <v>17320</v>
      </c>
      <c r="Z2157" s="53">
        <v>35201</v>
      </c>
    </row>
    <row r="2158" spans="1:26" s="49" customFormat="1" x14ac:dyDescent="0.25">
      <c r="A2158" s="73">
        <v>600008975</v>
      </c>
      <c r="B2158" s="73">
        <f t="shared" si="99"/>
        <v>600008975</v>
      </c>
      <c r="C2158" s="73" t="s">
        <v>14863</v>
      </c>
      <c r="D2158" s="68">
        <v>1</v>
      </c>
      <c r="E2158" s="48">
        <f t="shared" si="100"/>
        <v>47723416</v>
      </c>
      <c r="F2158" s="57" t="s">
        <v>2485</v>
      </c>
      <c r="G2158" s="57" t="s">
        <v>2486</v>
      </c>
      <c r="H2158" s="51">
        <v>300</v>
      </c>
      <c r="I2158" s="51" t="s">
        <v>17309</v>
      </c>
      <c r="J2158" s="69">
        <v>27.49</v>
      </c>
      <c r="K2158" s="69">
        <f t="shared" si="101"/>
        <v>8247</v>
      </c>
      <c r="L2158" s="90">
        <v>300</v>
      </c>
      <c r="M2158" s="51"/>
      <c r="N2158" s="62" t="s">
        <v>14864</v>
      </c>
      <c r="O2158" s="52" t="s">
        <v>215</v>
      </c>
      <c r="P2158" s="52">
        <v>2514</v>
      </c>
      <c r="Q2158" s="52">
        <v>106</v>
      </c>
      <c r="R2158" s="52" t="s">
        <v>2504</v>
      </c>
      <c r="S2158" s="49" t="s">
        <v>21333</v>
      </c>
      <c r="V2158" s="50" t="s">
        <v>14862</v>
      </c>
      <c r="W2158" s="50" t="s">
        <v>2504</v>
      </c>
      <c r="X2158" s="50" t="s">
        <v>14738</v>
      </c>
      <c r="Y2158" s="70" t="s">
        <v>17320</v>
      </c>
      <c r="Z2158" s="53">
        <v>35201</v>
      </c>
    </row>
    <row r="2159" spans="1:26" s="49" customFormat="1" x14ac:dyDescent="0.25">
      <c r="A2159" s="73">
        <v>600066134</v>
      </c>
      <c r="B2159" s="73">
        <f t="shared" si="99"/>
        <v>600066134</v>
      </c>
      <c r="C2159" s="73" t="s">
        <v>17733</v>
      </c>
      <c r="D2159" s="68">
        <v>1</v>
      </c>
      <c r="E2159" s="48">
        <f t="shared" si="100"/>
        <v>70976431</v>
      </c>
      <c r="F2159" s="57" t="s">
        <v>2485</v>
      </c>
      <c r="G2159" s="57" t="s">
        <v>2486</v>
      </c>
      <c r="H2159" s="51">
        <v>25</v>
      </c>
      <c r="I2159" s="51" t="s">
        <v>17309</v>
      </c>
      <c r="J2159" s="69">
        <v>27.49</v>
      </c>
      <c r="K2159" s="69">
        <f t="shared" si="101"/>
        <v>687.25</v>
      </c>
      <c r="L2159" s="90">
        <v>25</v>
      </c>
      <c r="M2159" s="51"/>
      <c r="N2159" s="62" t="s">
        <v>17734</v>
      </c>
      <c r="O2159" s="52" t="s">
        <v>2505</v>
      </c>
      <c r="P2159" s="52">
        <v>1926</v>
      </c>
      <c r="Q2159" s="52">
        <v>10</v>
      </c>
      <c r="R2159" s="52" t="s">
        <v>2504</v>
      </c>
      <c r="S2159" s="49" t="s">
        <v>21333</v>
      </c>
      <c r="V2159" s="50" t="s">
        <v>14865</v>
      </c>
      <c r="W2159" s="50" t="s">
        <v>2504</v>
      </c>
      <c r="X2159" s="50" t="s">
        <v>14740</v>
      </c>
      <c r="Y2159" s="70" t="s">
        <v>17320</v>
      </c>
      <c r="Z2159" s="53">
        <v>35201</v>
      </c>
    </row>
    <row r="2160" spans="1:26" s="49" customFormat="1" x14ac:dyDescent="0.25">
      <c r="A2160" s="73">
        <v>600066193</v>
      </c>
      <c r="B2160" s="73">
        <f t="shared" si="99"/>
        <v>600066193</v>
      </c>
      <c r="C2160" s="73" t="s">
        <v>10632</v>
      </c>
      <c r="D2160" s="68">
        <v>1</v>
      </c>
      <c r="E2160" s="48">
        <f t="shared" si="100"/>
        <v>60611391</v>
      </c>
      <c r="F2160" s="57" t="s">
        <v>2485</v>
      </c>
      <c r="G2160" s="57" t="s">
        <v>2486</v>
      </c>
      <c r="H2160" s="51">
        <v>0</v>
      </c>
      <c r="I2160" s="51" t="s">
        <v>17309</v>
      </c>
      <c r="J2160" s="69">
        <v>27.49</v>
      </c>
      <c r="K2160" s="69">
        <f t="shared" si="101"/>
        <v>0</v>
      </c>
      <c r="L2160" s="90">
        <v>25</v>
      </c>
      <c r="M2160" s="51">
        <v>25</v>
      </c>
      <c r="N2160" s="62" t="s">
        <v>2506</v>
      </c>
      <c r="O2160" s="52" t="s">
        <v>2507</v>
      </c>
      <c r="P2160" s="52">
        <v>844</v>
      </c>
      <c r="Q2160" s="52"/>
      <c r="R2160" s="52" t="s">
        <v>2508</v>
      </c>
      <c r="S2160" s="49" t="s">
        <v>21333</v>
      </c>
      <c r="V2160" s="50" t="s">
        <v>14865</v>
      </c>
      <c r="W2160" s="50" t="s">
        <v>2504</v>
      </c>
      <c r="X2160" s="50" t="s">
        <v>14740</v>
      </c>
      <c r="Y2160" s="70" t="s">
        <v>17320</v>
      </c>
      <c r="Z2160" s="53">
        <v>35124</v>
      </c>
    </row>
    <row r="2161" spans="1:26" s="49" customFormat="1" ht="30" x14ac:dyDescent="0.25">
      <c r="A2161" s="73">
        <v>600065782</v>
      </c>
      <c r="B2161" s="73">
        <f t="shared" si="99"/>
        <v>600065782</v>
      </c>
      <c r="C2161" s="73" t="s">
        <v>10633</v>
      </c>
      <c r="D2161" s="68">
        <v>1</v>
      </c>
      <c r="E2161" s="48">
        <f t="shared" si="100"/>
        <v>70976457</v>
      </c>
      <c r="F2161" s="57" t="s">
        <v>2485</v>
      </c>
      <c r="G2161" s="57" t="s">
        <v>2486</v>
      </c>
      <c r="H2161" s="51">
        <v>50</v>
      </c>
      <c r="I2161" s="51" t="s">
        <v>17309</v>
      </c>
      <c r="J2161" s="69">
        <v>27.49</v>
      </c>
      <c r="K2161" s="69">
        <f t="shared" si="101"/>
        <v>1374.5</v>
      </c>
      <c r="L2161" s="90">
        <v>50</v>
      </c>
      <c r="M2161" s="51"/>
      <c r="N2161" s="62" t="s">
        <v>2509</v>
      </c>
      <c r="O2161" s="52" t="s">
        <v>2510</v>
      </c>
      <c r="P2161" s="52">
        <v>2560</v>
      </c>
      <c r="Q2161" s="52"/>
      <c r="R2161" s="52" t="s">
        <v>2504</v>
      </c>
      <c r="S2161" s="49" t="s">
        <v>21333</v>
      </c>
      <c r="V2161" s="50" t="s">
        <v>14865</v>
      </c>
      <c r="W2161" s="50" t="s">
        <v>2504</v>
      </c>
      <c r="X2161" s="50" t="s">
        <v>14740</v>
      </c>
      <c r="Y2161" s="70" t="s">
        <v>17320</v>
      </c>
      <c r="Z2161" s="53">
        <v>35201</v>
      </c>
    </row>
    <row r="2162" spans="1:26" s="49" customFormat="1" x14ac:dyDescent="0.25">
      <c r="A2162" s="73">
        <v>600066339</v>
      </c>
      <c r="B2162" s="73">
        <f t="shared" si="99"/>
        <v>600066339</v>
      </c>
      <c r="C2162" s="73" t="s">
        <v>10634</v>
      </c>
      <c r="D2162" s="68">
        <v>1</v>
      </c>
      <c r="E2162" s="48">
        <f t="shared" si="100"/>
        <v>70976473</v>
      </c>
      <c r="F2162" s="57" t="s">
        <v>2485</v>
      </c>
      <c r="G2162" s="57" t="s">
        <v>2486</v>
      </c>
      <c r="H2162" s="51">
        <v>850</v>
      </c>
      <c r="I2162" s="51" t="s">
        <v>17309</v>
      </c>
      <c r="J2162" s="69">
        <v>27.49</v>
      </c>
      <c r="K2162" s="69">
        <f t="shared" si="101"/>
        <v>23366.5</v>
      </c>
      <c r="L2162" s="90">
        <v>850</v>
      </c>
      <c r="M2162" s="51"/>
      <c r="N2162" s="62" t="s">
        <v>2511</v>
      </c>
      <c r="O2162" s="52" t="s">
        <v>1270</v>
      </c>
      <c r="P2162" s="52">
        <v>152</v>
      </c>
      <c r="Q2162" s="52">
        <v>2</v>
      </c>
      <c r="R2162" s="52" t="s">
        <v>2504</v>
      </c>
      <c r="S2162" s="49" t="s">
        <v>21333</v>
      </c>
      <c r="V2162" s="50" t="s">
        <v>14865</v>
      </c>
      <c r="W2162" s="50" t="s">
        <v>2504</v>
      </c>
      <c r="X2162" s="50" t="s">
        <v>14740</v>
      </c>
      <c r="Y2162" s="70" t="s">
        <v>17320</v>
      </c>
      <c r="Z2162" s="53">
        <v>35201</v>
      </c>
    </row>
    <row r="2163" spans="1:26" s="49" customFormat="1" x14ac:dyDescent="0.25">
      <c r="A2163" s="73">
        <v>600066347</v>
      </c>
      <c r="B2163" s="73">
        <f t="shared" si="99"/>
        <v>600066347</v>
      </c>
      <c r="C2163" s="73" t="s">
        <v>10635</v>
      </c>
      <c r="D2163" s="68">
        <v>1</v>
      </c>
      <c r="E2163" s="48">
        <f t="shared" si="100"/>
        <v>70976481</v>
      </c>
      <c r="F2163" s="57" t="s">
        <v>2485</v>
      </c>
      <c r="G2163" s="57" t="s">
        <v>2486</v>
      </c>
      <c r="H2163" s="51">
        <v>775</v>
      </c>
      <c r="I2163" s="51" t="s">
        <v>17309</v>
      </c>
      <c r="J2163" s="69">
        <v>27.49</v>
      </c>
      <c r="K2163" s="69">
        <f t="shared" si="101"/>
        <v>21304.75</v>
      </c>
      <c r="L2163" s="90">
        <v>775</v>
      </c>
      <c r="M2163" s="51"/>
      <c r="N2163" s="62" t="s">
        <v>2512</v>
      </c>
      <c r="O2163" s="52" t="s">
        <v>2513</v>
      </c>
      <c r="P2163" s="52">
        <v>1472</v>
      </c>
      <c r="Q2163" s="52">
        <v>26</v>
      </c>
      <c r="R2163" s="52" t="s">
        <v>2504</v>
      </c>
      <c r="S2163" s="49" t="s">
        <v>21333</v>
      </c>
      <c r="V2163" s="50" t="s">
        <v>14865</v>
      </c>
      <c r="W2163" s="50" t="s">
        <v>2504</v>
      </c>
      <c r="X2163" s="50" t="s">
        <v>14740</v>
      </c>
      <c r="Y2163" s="70" t="s">
        <v>17320</v>
      </c>
      <c r="Z2163" s="53">
        <v>35201</v>
      </c>
    </row>
    <row r="2164" spans="1:26" s="49" customFormat="1" ht="30" x14ac:dyDescent="0.25">
      <c r="A2164" s="73">
        <v>600066355</v>
      </c>
      <c r="B2164" s="73">
        <f t="shared" si="99"/>
        <v>600066355</v>
      </c>
      <c r="C2164" s="73" t="s">
        <v>10636</v>
      </c>
      <c r="D2164" s="68">
        <v>1</v>
      </c>
      <c r="E2164" s="48">
        <f t="shared" si="100"/>
        <v>70976490</v>
      </c>
      <c r="F2164" s="57" t="s">
        <v>2485</v>
      </c>
      <c r="G2164" s="57" t="s">
        <v>2486</v>
      </c>
      <c r="H2164" s="51">
        <v>625</v>
      </c>
      <c r="I2164" s="51" t="s">
        <v>17309</v>
      </c>
      <c r="J2164" s="69">
        <v>27.49</v>
      </c>
      <c r="K2164" s="69">
        <f t="shared" si="101"/>
        <v>17181.25</v>
      </c>
      <c r="L2164" s="90">
        <v>625</v>
      </c>
      <c r="M2164" s="51"/>
      <c r="N2164" s="62" t="s">
        <v>2514</v>
      </c>
      <c r="O2164" s="52" t="s">
        <v>182</v>
      </c>
      <c r="P2164" s="52">
        <v>1580</v>
      </c>
      <c r="Q2164" s="52">
        <v>57</v>
      </c>
      <c r="R2164" s="52" t="s">
        <v>2504</v>
      </c>
      <c r="S2164" s="49" t="s">
        <v>21333</v>
      </c>
      <c r="V2164" s="50" t="s">
        <v>14865</v>
      </c>
      <c r="W2164" s="50" t="s">
        <v>2504</v>
      </c>
      <c r="X2164" s="50" t="s">
        <v>14740</v>
      </c>
      <c r="Y2164" s="70" t="s">
        <v>17320</v>
      </c>
      <c r="Z2164" s="53">
        <v>35201</v>
      </c>
    </row>
    <row r="2165" spans="1:26" s="49" customFormat="1" ht="30" x14ac:dyDescent="0.25">
      <c r="A2165" s="73">
        <v>600066380</v>
      </c>
      <c r="B2165" s="73">
        <f t="shared" si="99"/>
        <v>600066380</v>
      </c>
      <c r="C2165" s="73" t="s">
        <v>10637</v>
      </c>
      <c r="D2165" s="68">
        <v>1</v>
      </c>
      <c r="E2165" s="48">
        <f t="shared" si="100"/>
        <v>75010895</v>
      </c>
      <c r="F2165" s="57" t="s">
        <v>2485</v>
      </c>
      <c r="G2165" s="57" t="s">
        <v>2486</v>
      </c>
      <c r="H2165" s="51">
        <v>275</v>
      </c>
      <c r="I2165" s="51" t="s">
        <v>17309</v>
      </c>
      <c r="J2165" s="69">
        <v>27.49</v>
      </c>
      <c r="K2165" s="69">
        <f t="shared" si="101"/>
        <v>7559.75</v>
      </c>
      <c r="L2165" s="90">
        <v>275</v>
      </c>
      <c r="M2165" s="51"/>
      <c r="N2165" s="62" t="s">
        <v>2515</v>
      </c>
      <c r="O2165" s="52"/>
      <c r="P2165" s="52">
        <v>119</v>
      </c>
      <c r="Q2165" s="52"/>
      <c r="R2165" s="52" t="s">
        <v>2516</v>
      </c>
      <c r="S2165" s="49" t="s">
        <v>21333</v>
      </c>
      <c r="V2165" s="50" t="s">
        <v>14865</v>
      </c>
      <c r="W2165" s="50" t="s">
        <v>2504</v>
      </c>
      <c r="X2165" s="50" t="s">
        <v>14740</v>
      </c>
      <c r="Y2165" s="70" t="s">
        <v>17320</v>
      </c>
      <c r="Z2165" s="53">
        <v>35132</v>
      </c>
    </row>
    <row r="2166" spans="1:26" s="49" customFormat="1" x14ac:dyDescent="0.25">
      <c r="A2166" s="73">
        <v>600066398</v>
      </c>
      <c r="B2166" s="73">
        <f t="shared" si="99"/>
        <v>600066398</v>
      </c>
      <c r="C2166" s="73" t="s">
        <v>10638</v>
      </c>
      <c r="D2166" s="68">
        <v>1</v>
      </c>
      <c r="E2166" s="48">
        <f t="shared" si="100"/>
        <v>60611405</v>
      </c>
      <c r="F2166" s="57" t="s">
        <v>2485</v>
      </c>
      <c r="G2166" s="57" t="s">
        <v>2486</v>
      </c>
      <c r="H2166" s="51">
        <v>300</v>
      </c>
      <c r="I2166" s="51" t="s">
        <v>17309</v>
      </c>
      <c r="J2166" s="69">
        <v>27.49</v>
      </c>
      <c r="K2166" s="69">
        <f t="shared" si="101"/>
        <v>8247</v>
      </c>
      <c r="L2166" s="90">
        <v>300</v>
      </c>
      <c r="M2166" s="51"/>
      <c r="N2166" s="62" t="s">
        <v>2517</v>
      </c>
      <c r="O2166" s="52" t="s">
        <v>478</v>
      </c>
      <c r="P2166" s="52">
        <v>414</v>
      </c>
      <c r="Q2166" s="52"/>
      <c r="R2166" s="52" t="s">
        <v>2508</v>
      </c>
      <c r="S2166" s="49" t="s">
        <v>21333</v>
      </c>
      <c r="V2166" s="50" t="s">
        <v>14865</v>
      </c>
      <c r="W2166" s="50" t="s">
        <v>2504</v>
      </c>
      <c r="X2166" s="50" t="s">
        <v>14740</v>
      </c>
      <c r="Y2166" s="70" t="s">
        <v>17320</v>
      </c>
      <c r="Z2166" s="53">
        <v>35124</v>
      </c>
    </row>
    <row r="2167" spans="1:26" s="49" customFormat="1" x14ac:dyDescent="0.25">
      <c r="A2167" s="73">
        <v>600066584</v>
      </c>
      <c r="B2167" s="73">
        <f t="shared" si="99"/>
        <v>600066584</v>
      </c>
      <c r="C2167" s="73" t="s">
        <v>10639</v>
      </c>
      <c r="D2167" s="68">
        <v>1</v>
      </c>
      <c r="E2167" s="48">
        <f t="shared" si="100"/>
        <v>68781580</v>
      </c>
      <c r="F2167" s="57" t="s">
        <v>2485</v>
      </c>
      <c r="G2167" s="57" t="s">
        <v>2486</v>
      </c>
      <c r="H2167" s="51">
        <v>175</v>
      </c>
      <c r="I2167" s="51" t="s">
        <v>17309</v>
      </c>
      <c r="J2167" s="69">
        <v>27.49</v>
      </c>
      <c r="K2167" s="69">
        <f t="shared" si="101"/>
        <v>4810.75</v>
      </c>
      <c r="L2167" s="90">
        <v>175</v>
      </c>
      <c r="M2167" s="51"/>
      <c r="N2167" s="62" t="s">
        <v>2518</v>
      </c>
      <c r="O2167" s="52" t="s">
        <v>85</v>
      </c>
      <c r="P2167" s="52">
        <v>1612</v>
      </c>
      <c r="Q2167" s="52">
        <v>13</v>
      </c>
      <c r="R2167" s="52" t="s">
        <v>2504</v>
      </c>
      <c r="S2167" s="49" t="s">
        <v>21333</v>
      </c>
      <c r="V2167" s="50" t="s">
        <v>14865</v>
      </c>
      <c r="W2167" s="50" t="s">
        <v>2504</v>
      </c>
      <c r="X2167" s="50" t="s">
        <v>14740</v>
      </c>
      <c r="Y2167" s="70" t="s">
        <v>17320</v>
      </c>
      <c r="Z2167" s="53">
        <v>35201</v>
      </c>
    </row>
    <row r="2168" spans="1:26" s="49" customFormat="1" x14ac:dyDescent="0.25">
      <c r="A2168" s="73">
        <v>600066151</v>
      </c>
      <c r="B2168" s="73">
        <f t="shared" si="99"/>
        <v>600066151</v>
      </c>
      <c r="C2168" s="73" t="s">
        <v>10640</v>
      </c>
      <c r="D2168" s="68">
        <v>1</v>
      </c>
      <c r="E2168" s="48">
        <f t="shared" si="100"/>
        <v>70987301</v>
      </c>
      <c r="F2168" s="57" t="s">
        <v>2485</v>
      </c>
      <c r="G2168" s="57" t="s">
        <v>2486</v>
      </c>
      <c r="H2168" s="51">
        <v>50</v>
      </c>
      <c r="I2168" s="51" t="s">
        <v>17309</v>
      </c>
      <c r="J2168" s="69">
        <v>27.49</v>
      </c>
      <c r="K2168" s="69">
        <f t="shared" si="101"/>
        <v>1374.5</v>
      </c>
      <c r="L2168" s="90">
        <v>50</v>
      </c>
      <c r="M2168" s="51"/>
      <c r="N2168" s="62" t="s">
        <v>2519</v>
      </c>
      <c r="O2168" s="52" t="s">
        <v>956</v>
      </c>
      <c r="P2168" s="52">
        <v>1274</v>
      </c>
      <c r="Q2168" s="52">
        <v>1</v>
      </c>
      <c r="R2168" s="52" t="s">
        <v>2487</v>
      </c>
      <c r="S2168" s="49" t="s">
        <v>21333</v>
      </c>
      <c r="V2168" s="50" t="s">
        <v>14866</v>
      </c>
      <c r="W2168" s="50" t="s">
        <v>2487</v>
      </c>
      <c r="X2168" s="50" t="s">
        <v>14740</v>
      </c>
      <c r="Y2168" s="70" t="s">
        <v>17320</v>
      </c>
      <c r="Z2168" s="53">
        <v>35002</v>
      </c>
    </row>
    <row r="2169" spans="1:26" s="49" customFormat="1" ht="30" x14ac:dyDescent="0.25">
      <c r="A2169" s="73">
        <v>600019632</v>
      </c>
      <c r="B2169" s="73">
        <f t="shared" si="99"/>
        <v>600019632</v>
      </c>
      <c r="C2169" s="73" t="s">
        <v>10622</v>
      </c>
      <c r="D2169" s="68">
        <v>1</v>
      </c>
      <c r="E2169" s="48">
        <f t="shared" si="100"/>
        <v>669733</v>
      </c>
      <c r="F2169" s="57" t="s">
        <v>2485</v>
      </c>
      <c r="G2169" s="57" t="s">
        <v>2486</v>
      </c>
      <c r="H2169" s="51">
        <v>625</v>
      </c>
      <c r="I2169" s="51" t="s">
        <v>17309</v>
      </c>
      <c r="J2169" s="69">
        <v>27.49</v>
      </c>
      <c r="K2169" s="69">
        <f t="shared" si="101"/>
        <v>17181.25</v>
      </c>
      <c r="L2169" s="90">
        <v>625</v>
      </c>
      <c r="M2169" s="51"/>
      <c r="N2169" s="62" t="s">
        <v>2488</v>
      </c>
      <c r="O2169" s="52" t="s">
        <v>337</v>
      </c>
      <c r="P2169" s="52">
        <v>58</v>
      </c>
      <c r="Q2169" s="52">
        <v>10</v>
      </c>
      <c r="R2169" s="52" t="s">
        <v>2487</v>
      </c>
      <c r="S2169" s="49" t="s">
        <v>21333</v>
      </c>
      <c r="V2169" s="50" t="s">
        <v>14862</v>
      </c>
      <c r="W2169" s="50" t="s">
        <v>2487</v>
      </c>
      <c r="X2169" s="50" t="s">
        <v>14738</v>
      </c>
      <c r="Y2169" s="70" t="s">
        <v>17320</v>
      </c>
      <c r="Z2169" s="53">
        <v>35002</v>
      </c>
    </row>
    <row r="2170" spans="1:26" s="49" customFormat="1" x14ac:dyDescent="0.25">
      <c r="A2170" s="73">
        <v>600009009</v>
      </c>
      <c r="B2170" s="73">
        <f t="shared" si="99"/>
        <v>600009009</v>
      </c>
      <c r="C2170" s="73" t="s">
        <v>14867</v>
      </c>
      <c r="D2170" s="68">
        <v>1</v>
      </c>
      <c r="E2170" s="48">
        <f t="shared" si="100"/>
        <v>47723386</v>
      </c>
      <c r="F2170" s="57" t="s">
        <v>2485</v>
      </c>
      <c r="G2170" s="57" t="s">
        <v>2486</v>
      </c>
      <c r="H2170" s="51">
        <v>625</v>
      </c>
      <c r="I2170" s="51" t="s">
        <v>17309</v>
      </c>
      <c r="J2170" s="69">
        <v>27.49</v>
      </c>
      <c r="K2170" s="69">
        <f t="shared" si="101"/>
        <v>17181.25</v>
      </c>
      <c r="L2170" s="90">
        <v>625</v>
      </c>
      <c r="M2170" s="51"/>
      <c r="N2170" s="62" t="s">
        <v>14868</v>
      </c>
      <c r="O2170" s="52" t="s">
        <v>165</v>
      </c>
      <c r="P2170" s="52">
        <v>2283</v>
      </c>
      <c r="Q2170" s="52">
        <v>7</v>
      </c>
      <c r="R2170" s="52" t="s">
        <v>2487</v>
      </c>
      <c r="S2170" s="49" t="s">
        <v>21333</v>
      </c>
      <c r="V2170" s="50" t="s">
        <v>14862</v>
      </c>
      <c r="W2170" s="50" t="s">
        <v>2487</v>
      </c>
      <c r="X2170" s="50" t="s">
        <v>14738</v>
      </c>
      <c r="Y2170" s="70" t="s">
        <v>17320</v>
      </c>
      <c r="Z2170" s="53">
        <v>35002</v>
      </c>
    </row>
    <row r="2171" spans="1:26" s="49" customFormat="1" x14ac:dyDescent="0.25">
      <c r="A2171" s="73">
        <v>600009076</v>
      </c>
      <c r="B2171" s="73">
        <f t="shared" si="99"/>
        <v>600009076</v>
      </c>
      <c r="C2171" s="73" t="s">
        <v>10623</v>
      </c>
      <c r="D2171" s="68">
        <v>1</v>
      </c>
      <c r="E2171" s="48">
        <f t="shared" si="100"/>
        <v>25249355</v>
      </c>
      <c r="F2171" s="57" t="s">
        <v>2485</v>
      </c>
      <c r="G2171" s="57" t="s">
        <v>2486</v>
      </c>
      <c r="H2171" s="51">
        <v>450</v>
      </c>
      <c r="I2171" s="51" t="s">
        <v>17309</v>
      </c>
      <c r="J2171" s="69">
        <v>27.49</v>
      </c>
      <c r="K2171" s="69">
        <f t="shared" si="101"/>
        <v>12370.5</v>
      </c>
      <c r="L2171" s="90">
        <v>450</v>
      </c>
      <c r="M2171" s="51"/>
      <c r="N2171" s="62" t="s">
        <v>2489</v>
      </c>
      <c r="O2171" s="52" t="s">
        <v>2490</v>
      </c>
      <c r="P2171" s="52">
        <v>256</v>
      </c>
      <c r="Q2171" s="52">
        <v>15</v>
      </c>
      <c r="R2171" s="52" t="s">
        <v>2487</v>
      </c>
      <c r="S2171" s="49" t="s">
        <v>21334</v>
      </c>
      <c r="V2171" s="50" t="s">
        <v>14862</v>
      </c>
      <c r="W2171" s="50" t="s">
        <v>2487</v>
      </c>
      <c r="X2171" s="50" t="s">
        <v>14742</v>
      </c>
      <c r="Y2171" s="70" t="s">
        <v>17320</v>
      </c>
      <c r="Z2171" s="53">
        <v>35002</v>
      </c>
    </row>
    <row r="2172" spans="1:26" s="49" customFormat="1" x14ac:dyDescent="0.25">
      <c r="A2172" s="73">
        <v>600028771</v>
      </c>
      <c r="B2172" s="73">
        <f t="shared" si="99"/>
        <v>600028771</v>
      </c>
      <c r="C2172" s="73" t="s">
        <v>17735</v>
      </c>
      <c r="D2172" s="68">
        <v>1</v>
      </c>
      <c r="E2172" s="48">
        <f t="shared" si="100"/>
        <v>49767267</v>
      </c>
      <c r="F2172" s="57" t="s">
        <v>2485</v>
      </c>
      <c r="G2172" s="57" t="s">
        <v>2486</v>
      </c>
      <c r="H2172" s="51">
        <v>50</v>
      </c>
      <c r="I2172" s="51" t="s">
        <v>17309</v>
      </c>
      <c r="J2172" s="69">
        <v>27.49</v>
      </c>
      <c r="K2172" s="69">
        <f t="shared" si="101"/>
        <v>1374.5</v>
      </c>
      <c r="L2172" s="90">
        <v>50</v>
      </c>
      <c r="M2172" s="51"/>
      <c r="N2172" s="62" t="s">
        <v>17736</v>
      </c>
      <c r="O2172" s="52" t="s">
        <v>17737</v>
      </c>
      <c r="P2172" s="52">
        <v>1660</v>
      </c>
      <c r="Q2172" s="52">
        <v>16</v>
      </c>
      <c r="R2172" s="52" t="s">
        <v>2487</v>
      </c>
      <c r="S2172" s="49" t="s">
        <v>21333</v>
      </c>
      <c r="V2172" s="50" t="s">
        <v>14862</v>
      </c>
      <c r="W2172" s="50" t="s">
        <v>2487</v>
      </c>
      <c r="X2172" s="50" t="s">
        <v>14738</v>
      </c>
      <c r="Y2172" s="70" t="s">
        <v>17320</v>
      </c>
      <c r="Z2172" s="53">
        <v>35002</v>
      </c>
    </row>
    <row r="2173" spans="1:26" s="49" customFormat="1" x14ac:dyDescent="0.25">
      <c r="A2173" s="73">
        <v>600065766</v>
      </c>
      <c r="B2173" s="73">
        <f t="shared" si="99"/>
        <v>600065766</v>
      </c>
      <c r="C2173" s="73" t="s">
        <v>17738</v>
      </c>
      <c r="D2173" s="68">
        <v>1</v>
      </c>
      <c r="E2173" s="48">
        <f t="shared" si="100"/>
        <v>70987432</v>
      </c>
      <c r="F2173" s="57" t="s">
        <v>2485</v>
      </c>
      <c r="G2173" s="57" t="s">
        <v>2486</v>
      </c>
      <c r="H2173" s="51">
        <v>25</v>
      </c>
      <c r="I2173" s="51" t="s">
        <v>17309</v>
      </c>
      <c r="J2173" s="69">
        <v>27.49</v>
      </c>
      <c r="K2173" s="69">
        <f t="shared" si="101"/>
        <v>687.25</v>
      </c>
      <c r="L2173" s="90">
        <v>25</v>
      </c>
      <c r="M2173" s="51"/>
      <c r="N2173" s="62" t="s">
        <v>17739</v>
      </c>
      <c r="O2173" s="52" t="s">
        <v>2520</v>
      </c>
      <c r="P2173" s="52">
        <v>2196</v>
      </c>
      <c r="Q2173" s="52">
        <v>2</v>
      </c>
      <c r="R2173" s="52" t="s">
        <v>2487</v>
      </c>
      <c r="S2173" s="49" t="s">
        <v>21333</v>
      </c>
      <c r="V2173" s="50" t="s">
        <v>14866</v>
      </c>
      <c r="W2173" s="50" t="s">
        <v>2487</v>
      </c>
      <c r="X2173" s="50" t="s">
        <v>14740</v>
      </c>
      <c r="Y2173" s="70" t="s">
        <v>17320</v>
      </c>
      <c r="Z2173" s="53">
        <v>35002</v>
      </c>
    </row>
    <row r="2174" spans="1:26" s="49" customFormat="1" x14ac:dyDescent="0.25">
      <c r="A2174" s="73">
        <v>600066142</v>
      </c>
      <c r="B2174" s="73">
        <f t="shared" si="99"/>
        <v>600066142</v>
      </c>
      <c r="C2174" s="73" t="s">
        <v>10641</v>
      </c>
      <c r="D2174" s="68">
        <v>1</v>
      </c>
      <c r="E2174" s="48">
        <f t="shared" si="100"/>
        <v>70987327</v>
      </c>
      <c r="F2174" s="57" t="s">
        <v>2485</v>
      </c>
      <c r="G2174" s="57" t="s">
        <v>2486</v>
      </c>
      <c r="H2174" s="51">
        <v>50</v>
      </c>
      <c r="I2174" s="51" t="s">
        <v>17309</v>
      </c>
      <c r="J2174" s="69">
        <v>27.49</v>
      </c>
      <c r="K2174" s="69">
        <f t="shared" si="101"/>
        <v>1374.5</v>
      </c>
      <c r="L2174" s="90">
        <v>50</v>
      </c>
      <c r="M2174" s="51"/>
      <c r="N2174" s="62" t="s">
        <v>2521</v>
      </c>
      <c r="O2174" s="52" t="s">
        <v>2494</v>
      </c>
      <c r="P2174" s="52">
        <v>168</v>
      </c>
      <c r="Q2174" s="52">
        <v>39</v>
      </c>
      <c r="R2174" s="52" t="s">
        <v>2487</v>
      </c>
      <c r="S2174" s="49" t="s">
        <v>21333</v>
      </c>
      <c r="V2174" s="50" t="s">
        <v>14866</v>
      </c>
      <c r="W2174" s="50" t="s">
        <v>2487</v>
      </c>
      <c r="X2174" s="50" t="s">
        <v>14740</v>
      </c>
      <c r="Y2174" s="70" t="s">
        <v>17320</v>
      </c>
      <c r="Z2174" s="53">
        <v>35002</v>
      </c>
    </row>
    <row r="2175" spans="1:26" s="49" customFormat="1" x14ac:dyDescent="0.25">
      <c r="A2175" s="73">
        <v>600066207</v>
      </c>
      <c r="B2175" s="73">
        <f t="shared" si="99"/>
        <v>600066207</v>
      </c>
      <c r="C2175" s="73" t="s">
        <v>10642</v>
      </c>
      <c r="D2175" s="68">
        <v>1</v>
      </c>
      <c r="E2175" s="48">
        <f t="shared" si="100"/>
        <v>60611456</v>
      </c>
      <c r="F2175" s="57" t="s">
        <v>2485</v>
      </c>
      <c r="G2175" s="57" t="s">
        <v>2486</v>
      </c>
      <c r="H2175" s="51">
        <v>25</v>
      </c>
      <c r="I2175" s="51" t="s">
        <v>17309</v>
      </c>
      <c r="J2175" s="69">
        <v>27.49</v>
      </c>
      <c r="K2175" s="69">
        <f t="shared" si="101"/>
        <v>687.25</v>
      </c>
      <c r="L2175" s="90">
        <v>25</v>
      </c>
      <c r="M2175" s="51"/>
      <c r="N2175" s="62" t="s">
        <v>2522</v>
      </c>
      <c r="O2175" s="52" t="s">
        <v>1591</v>
      </c>
      <c r="P2175" s="52">
        <v>743</v>
      </c>
      <c r="Q2175" s="52"/>
      <c r="R2175" s="52" t="s">
        <v>2523</v>
      </c>
      <c r="S2175" s="49" t="s">
        <v>21333</v>
      </c>
      <c r="V2175" s="50" t="s">
        <v>14866</v>
      </c>
      <c r="W2175" s="50" t="s">
        <v>2487</v>
      </c>
      <c r="X2175" s="50" t="s">
        <v>14740</v>
      </c>
      <c r="Y2175" s="70" t="s">
        <v>17320</v>
      </c>
      <c r="Z2175" s="53">
        <v>35137</v>
      </c>
    </row>
    <row r="2176" spans="1:26" s="49" customFormat="1" x14ac:dyDescent="0.25">
      <c r="A2176" s="73">
        <v>600066223</v>
      </c>
      <c r="B2176" s="73">
        <f t="shared" si="99"/>
        <v>600066223</v>
      </c>
      <c r="C2176" s="73" t="s">
        <v>10643</v>
      </c>
      <c r="D2176" s="68">
        <v>1</v>
      </c>
      <c r="E2176" s="48">
        <f t="shared" si="100"/>
        <v>60610115</v>
      </c>
      <c r="F2176" s="57" t="s">
        <v>2485</v>
      </c>
      <c r="G2176" s="57" t="s">
        <v>2486</v>
      </c>
      <c r="H2176" s="51">
        <v>25</v>
      </c>
      <c r="I2176" s="51" t="s">
        <v>17309</v>
      </c>
      <c r="J2176" s="69">
        <v>27.49</v>
      </c>
      <c r="K2176" s="69">
        <f t="shared" si="101"/>
        <v>687.25</v>
      </c>
      <c r="L2176" s="90">
        <v>25</v>
      </c>
      <c r="M2176" s="51"/>
      <c r="N2176" s="62" t="s">
        <v>2524</v>
      </c>
      <c r="O2176" s="52" t="s">
        <v>60</v>
      </c>
      <c r="P2176" s="52">
        <v>182</v>
      </c>
      <c r="Q2176" s="52">
        <v>1</v>
      </c>
      <c r="R2176" s="52" t="s">
        <v>2525</v>
      </c>
      <c r="S2176" s="49" t="s">
        <v>21333</v>
      </c>
      <c r="V2176" s="50" t="s">
        <v>14866</v>
      </c>
      <c r="W2176" s="50" t="s">
        <v>2487</v>
      </c>
      <c r="X2176" s="50" t="s">
        <v>14740</v>
      </c>
      <c r="Y2176" s="70" t="s">
        <v>17320</v>
      </c>
      <c r="Z2176" s="53">
        <v>35101</v>
      </c>
    </row>
    <row r="2177" spans="1:26" s="49" customFormat="1" x14ac:dyDescent="0.25">
      <c r="A2177" s="73">
        <v>600065847</v>
      </c>
      <c r="B2177" s="73">
        <f t="shared" si="99"/>
        <v>600065847</v>
      </c>
      <c r="C2177" s="73" t="s">
        <v>10644</v>
      </c>
      <c r="D2177" s="68">
        <v>1</v>
      </c>
      <c r="E2177" s="48">
        <f t="shared" si="100"/>
        <v>70987149</v>
      </c>
      <c r="F2177" s="57" t="s">
        <v>2485</v>
      </c>
      <c r="G2177" s="57" t="s">
        <v>2486</v>
      </c>
      <c r="H2177" s="51">
        <v>50</v>
      </c>
      <c r="I2177" s="51" t="s">
        <v>17309</v>
      </c>
      <c r="J2177" s="69">
        <v>27.49</v>
      </c>
      <c r="K2177" s="69">
        <f t="shared" si="101"/>
        <v>1374.5</v>
      </c>
      <c r="L2177" s="90">
        <v>50</v>
      </c>
      <c r="M2177" s="51"/>
      <c r="N2177" s="62" t="s">
        <v>2526</v>
      </c>
      <c r="O2177" s="52" t="s">
        <v>340</v>
      </c>
      <c r="P2177" s="52">
        <v>642</v>
      </c>
      <c r="Q2177" s="52">
        <v>27</v>
      </c>
      <c r="R2177" s="52" t="s">
        <v>2487</v>
      </c>
      <c r="S2177" s="49" t="s">
        <v>21333</v>
      </c>
      <c r="V2177" s="50" t="s">
        <v>14866</v>
      </c>
      <c r="W2177" s="50" t="s">
        <v>2487</v>
      </c>
      <c r="X2177" s="50" t="s">
        <v>14740</v>
      </c>
      <c r="Y2177" s="70" t="s">
        <v>17320</v>
      </c>
      <c r="Z2177" s="53">
        <v>35002</v>
      </c>
    </row>
    <row r="2178" spans="1:26" s="49" customFormat="1" x14ac:dyDescent="0.25">
      <c r="A2178" s="73">
        <v>600066029</v>
      </c>
      <c r="B2178" s="73">
        <f t="shared" si="99"/>
        <v>600066029</v>
      </c>
      <c r="C2178" s="73" t="s">
        <v>10645</v>
      </c>
      <c r="D2178" s="68">
        <v>1</v>
      </c>
      <c r="E2178" s="48">
        <f t="shared" si="100"/>
        <v>75006570</v>
      </c>
      <c r="F2178" s="57" t="s">
        <v>2485</v>
      </c>
      <c r="G2178" s="57" t="s">
        <v>2486</v>
      </c>
      <c r="H2178" s="51">
        <v>25</v>
      </c>
      <c r="I2178" s="51" t="s">
        <v>17309</v>
      </c>
      <c r="J2178" s="69">
        <v>27.49</v>
      </c>
      <c r="K2178" s="69">
        <f t="shared" si="101"/>
        <v>687.25</v>
      </c>
      <c r="L2178" s="90">
        <v>25</v>
      </c>
      <c r="M2178" s="51"/>
      <c r="N2178" s="62" t="s">
        <v>2527</v>
      </c>
      <c r="O2178" s="52" t="s">
        <v>1622</v>
      </c>
      <c r="P2178" s="52">
        <v>273</v>
      </c>
      <c r="Q2178" s="52"/>
      <c r="R2178" s="52" t="s">
        <v>2528</v>
      </c>
      <c r="S2178" s="49" t="s">
        <v>21333</v>
      </c>
      <c r="V2178" s="50" t="s">
        <v>14866</v>
      </c>
      <c r="W2178" s="50" t="s">
        <v>2487</v>
      </c>
      <c r="X2178" s="50" t="s">
        <v>14740</v>
      </c>
      <c r="Y2178" s="70" t="s">
        <v>17320</v>
      </c>
      <c r="Z2178" s="53">
        <v>35134</v>
      </c>
    </row>
    <row r="2179" spans="1:26" s="49" customFormat="1" ht="30" x14ac:dyDescent="0.25">
      <c r="A2179" s="73">
        <v>600066002</v>
      </c>
      <c r="B2179" s="73">
        <f t="shared" si="99"/>
        <v>600066002</v>
      </c>
      <c r="C2179" s="73" t="s">
        <v>10646</v>
      </c>
      <c r="D2179" s="68">
        <v>1</v>
      </c>
      <c r="E2179" s="48">
        <f t="shared" si="100"/>
        <v>70987840</v>
      </c>
      <c r="F2179" s="57" t="s">
        <v>2485</v>
      </c>
      <c r="G2179" s="57" t="s">
        <v>2486</v>
      </c>
      <c r="H2179" s="51">
        <v>50</v>
      </c>
      <c r="I2179" s="51" t="s">
        <v>17309</v>
      </c>
      <c r="J2179" s="69">
        <v>27.49</v>
      </c>
      <c r="K2179" s="69">
        <f t="shared" si="101"/>
        <v>1374.5</v>
      </c>
      <c r="L2179" s="90">
        <v>50</v>
      </c>
      <c r="M2179" s="51"/>
      <c r="N2179" s="62" t="s">
        <v>2529</v>
      </c>
      <c r="O2179" s="52"/>
      <c r="P2179" s="52">
        <v>84</v>
      </c>
      <c r="Q2179" s="52"/>
      <c r="R2179" s="52" t="s">
        <v>2530</v>
      </c>
      <c r="S2179" s="49" t="s">
        <v>21333</v>
      </c>
      <c r="V2179" s="50" t="s">
        <v>14866</v>
      </c>
      <c r="W2179" s="50" t="s">
        <v>2487</v>
      </c>
      <c r="X2179" s="50" t="s">
        <v>14740</v>
      </c>
      <c r="Y2179" s="70" t="s">
        <v>17320</v>
      </c>
      <c r="Z2179" s="53">
        <v>35134</v>
      </c>
    </row>
    <row r="2180" spans="1:26" s="49" customFormat="1" x14ac:dyDescent="0.25">
      <c r="A2180" s="73">
        <v>600066169</v>
      </c>
      <c r="B2180" s="73">
        <f t="shared" ref="B2180:B2243" si="102">A2180/1</f>
        <v>600066169</v>
      </c>
      <c r="C2180" s="73" t="s">
        <v>10647</v>
      </c>
      <c r="D2180" s="68">
        <v>1</v>
      </c>
      <c r="E2180" s="48">
        <f t="shared" ref="E2180:E2243" si="103">C2180/1</f>
        <v>70987271</v>
      </c>
      <c r="F2180" s="57" t="s">
        <v>2485</v>
      </c>
      <c r="G2180" s="57" t="s">
        <v>2486</v>
      </c>
      <c r="H2180" s="51">
        <v>25</v>
      </c>
      <c r="I2180" s="51" t="s">
        <v>17309</v>
      </c>
      <c r="J2180" s="69">
        <v>27.49</v>
      </c>
      <c r="K2180" s="69">
        <f t="shared" ref="K2180:K2243" si="104">H2180*J2180</f>
        <v>687.25</v>
      </c>
      <c r="L2180" s="90">
        <v>25</v>
      </c>
      <c r="M2180" s="51"/>
      <c r="N2180" s="62" t="s">
        <v>2531</v>
      </c>
      <c r="O2180" s="52" t="s">
        <v>2532</v>
      </c>
      <c r="P2180" s="52">
        <v>1483</v>
      </c>
      <c r="Q2180" s="52">
        <v>3</v>
      </c>
      <c r="R2180" s="52" t="s">
        <v>2487</v>
      </c>
      <c r="S2180" s="49" t="s">
        <v>21333</v>
      </c>
      <c r="V2180" s="50" t="s">
        <v>14866</v>
      </c>
      <c r="W2180" s="50" t="s">
        <v>2487</v>
      </c>
      <c r="X2180" s="50" t="s">
        <v>14740</v>
      </c>
      <c r="Y2180" s="70" t="s">
        <v>17320</v>
      </c>
      <c r="Z2180" s="53">
        <v>35002</v>
      </c>
    </row>
    <row r="2181" spans="1:26" s="49" customFormat="1" x14ac:dyDescent="0.25">
      <c r="A2181" s="73">
        <v>600066177</v>
      </c>
      <c r="B2181" s="73">
        <f t="shared" si="102"/>
        <v>600066177</v>
      </c>
      <c r="C2181" s="73" t="s">
        <v>10648</v>
      </c>
      <c r="D2181" s="68">
        <v>1</v>
      </c>
      <c r="E2181" s="48">
        <f t="shared" si="103"/>
        <v>70987319</v>
      </c>
      <c r="F2181" s="57" t="s">
        <v>2485</v>
      </c>
      <c r="G2181" s="57" t="s">
        <v>2486</v>
      </c>
      <c r="H2181" s="51">
        <v>50</v>
      </c>
      <c r="I2181" s="51" t="s">
        <v>17309</v>
      </c>
      <c r="J2181" s="69">
        <v>27.49</v>
      </c>
      <c r="K2181" s="69">
        <f t="shared" si="104"/>
        <v>1374.5</v>
      </c>
      <c r="L2181" s="90">
        <v>50</v>
      </c>
      <c r="M2181" s="51"/>
      <c r="N2181" s="62" t="s">
        <v>2533</v>
      </c>
      <c r="O2181" s="52" t="s">
        <v>930</v>
      </c>
      <c r="P2181" s="52">
        <v>1218</v>
      </c>
      <c r="Q2181" s="52">
        <v>67</v>
      </c>
      <c r="R2181" s="52" t="s">
        <v>2487</v>
      </c>
      <c r="S2181" s="49" t="s">
        <v>21333</v>
      </c>
      <c r="V2181" s="50" t="s">
        <v>14866</v>
      </c>
      <c r="W2181" s="50" t="s">
        <v>2487</v>
      </c>
      <c r="X2181" s="50" t="s">
        <v>14740</v>
      </c>
      <c r="Y2181" s="70" t="s">
        <v>17320</v>
      </c>
      <c r="Z2181" s="53">
        <v>35002</v>
      </c>
    </row>
    <row r="2182" spans="1:26" s="49" customFormat="1" x14ac:dyDescent="0.25">
      <c r="A2182" s="73">
        <v>600066185</v>
      </c>
      <c r="B2182" s="73">
        <f t="shared" si="102"/>
        <v>600066185</v>
      </c>
      <c r="C2182" s="73" t="s">
        <v>17740</v>
      </c>
      <c r="D2182" s="68">
        <v>1</v>
      </c>
      <c r="E2182" s="48">
        <f t="shared" si="103"/>
        <v>47722797</v>
      </c>
      <c r="F2182" s="57" t="s">
        <v>2485</v>
      </c>
      <c r="G2182" s="57" t="s">
        <v>2486</v>
      </c>
      <c r="H2182" s="51">
        <v>50</v>
      </c>
      <c r="I2182" s="51" t="s">
        <v>17309</v>
      </c>
      <c r="J2182" s="69">
        <v>27.49</v>
      </c>
      <c r="K2182" s="69">
        <f t="shared" si="104"/>
        <v>1374.5</v>
      </c>
      <c r="L2182" s="90">
        <v>50</v>
      </c>
      <c r="M2182" s="51"/>
      <c r="N2182" s="62" t="s">
        <v>17741</v>
      </c>
      <c r="O2182" s="52" t="s">
        <v>1622</v>
      </c>
      <c r="P2182" s="52">
        <v>350</v>
      </c>
      <c r="Q2182" s="52" t="s">
        <v>2534</v>
      </c>
      <c r="R2182" s="52" t="s">
        <v>2525</v>
      </c>
      <c r="S2182" s="49" t="s">
        <v>21333</v>
      </c>
      <c r="V2182" s="50" t="s">
        <v>14866</v>
      </c>
      <c r="W2182" s="50" t="s">
        <v>2487</v>
      </c>
      <c r="X2182" s="50" t="s">
        <v>14740</v>
      </c>
      <c r="Y2182" s="70" t="s">
        <v>17320</v>
      </c>
      <c r="Z2182" s="53">
        <v>35101</v>
      </c>
    </row>
    <row r="2183" spans="1:26" s="49" customFormat="1" x14ac:dyDescent="0.25">
      <c r="A2183" s="73">
        <v>600066231</v>
      </c>
      <c r="B2183" s="73">
        <f t="shared" si="102"/>
        <v>600066231</v>
      </c>
      <c r="C2183" s="73" t="s">
        <v>10649</v>
      </c>
      <c r="D2183" s="68">
        <v>1</v>
      </c>
      <c r="E2183" s="48">
        <f t="shared" si="103"/>
        <v>75004852</v>
      </c>
      <c r="F2183" s="57" t="s">
        <v>2485</v>
      </c>
      <c r="G2183" s="57" t="s">
        <v>2486</v>
      </c>
      <c r="H2183" s="51">
        <v>25</v>
      </c>
      <c r="I2183" s="51" t="s">
        <v>17309</v>
      </c>
      <c r="J2183" s="69">
        <v>27.49</v>
      </c>
      <c r="K2183" s="69">
        <f t="shared" si="104"/>
        <v>687.25</v>
      </c>
      <c r="L2183" s="90">
        <v>25</v>
      </c>
      <c r="M2183" s="51"/>
      <c r="N2183" s="62" t="s">
        <v>2535</v>
      </c>
      <c r="O2183" s="52"/>
      <c r="P2183" s="52">
        <v>128</v>
      </c>
      <c r="Q2183" s="52"/>
      <c r="R2183" s="52" t="s">
        <v>900</v>
      </c>
      <c r="S2183" s="49" t="s">
        <v>21333</v>
      </c>
      <c r="V2183" s="50" t="s">
        <v>14866</v>
      </c>
      <c r="W2183" s="50" t="s">
        <v>2487</v>
      </c>
      <c r="X2183" s="50" t="s">
        <v>14740</v>
      </c>
      <c r="Y2183" s="70" t="s">
        <v>17320</v>
      </c>
      <c r="Z2183" s="53">
        <v>35002</v>
      </c>
    </row>
    <row r="2184" spans="1:26" s="49" customFormat="1" x14ac:dyDescent="0.25">
      <c r="A2184" s="73">
        <v>600066240</v>
      </c>
      <c r="B2184" s="73">
        <f t="shared" si="102"/>
        <v>600066240</v>
      </c>
      <c r="C2184" s="73" t="s">
        <v>10650</v>
      </c>
      <c r="D2184" s="68">
        <v>1</v>
      </c>
      <c r="E2184" s="48">
        <f t="shared" si="103"/>
        <v>71010696</v>
      </c>
      <c r="F2184" s="57" t="s">
        <v>2485</v>
      </c>
      <c r="G2184" s="57" t="s">
        <v>2486</v>
      </c>
      <c r="H2184" s="51">
        <v>25</v>
      </c>
      <c r="I2184" s="51" t="s">
        <v>17309</v>
      </c>
      <c r="J2184" s="69">
        <v>27.49</v>
      </c>
      <c r="K2184" s="69">
        <f t="shared" si="104"/>
        <v>687.25</v>
      </c>
      <c r="L2184" s="90">
        <v>25</v>
      </c>
      <c r="M2184" s="51"/>
      <c r="N2184" s="62" t="s">
        <v>2536</v>
      </c>
      <c r="O2184" s="52"/>
      <c r="P2184" s="52">
        <v>69</v>
      </c>
      <c r="Q2184" s="52"/>
      <c r="R2184" s="52" t="s">
        <v>2537</v>
      </c>
      <c r="S2184" s="49" t="s">
        <v>21333</v>
      </c>
      <c r="V2184" s="50" t="s">
        <v>14866</v>
      </c>
      <c r="W2184" s="50" t="s">
        <v>2487</v>
      </c>
      <c r="X2184" s="50" t="s">
        <v>14740</v>
      </c>
      <c r="Y2184" s="70" t="s">
        <v>17320</v>
      </c>
      <c r="Z2184" s="53">
        <v>35002</v>
      </c>
    </row>
    <row r="2185" spans="1:26" s="49" customFormat="1" x14ac:dyDescent="0.25">
      <c r="A2185" s="73">
        <v>600066274</v>
      </c>
      <c r="B2185" s="73">
        <f t="shared" si="102"/>
        <v>600066274</v>
      </c>
      <c r="C2185" s="73" t="s">
        <v>10651</v>
      </c>
      <c r="D2185" s="68">
        <v>1</v>
      </c>
      <c r="E2185" s="48">
        <f t="shared" si="103"/>
        <v>70987181</v>
      </c>
      <c r="F2185" s="57" t="s">
        <v>2485</v>
      </c>
      <c r="G2185" s="57" t="s">
        <v>2486</v>
      </c>
      <c r="H2185" s="51">
        <v>725</v>
      </c>
      <c r="I2185" s="51" t="s">
        <v>17309</v>
      </c>
      <c r="J2185" s="69">
        <v>27.49</v>
      </c>
      <c r="K2185" s="69">
        <f t="shared" si="104"/>
        <v>19930.25</v>
      </c>
      <c r="L2185" s="90">
        <v>725</v>
      </c>
      <c r="M2185" s="51"/>
      <c r="N2185" s="62" t="s">
        <v>2538</v>
      </c>
      <c r="O2185" s="52" t="s">
        <v>2539</v>
      </c>
      <c r="P2185" s="52">
        <v>252</v>
      </c>
      <c r="Q2185" s="52">
        <v>14</v>
      </c>
      <c r="R2185" s="52" t="s">
        <v>2487</v>
      </c>
      <c r="S2185" s="49" t="s">
        <v>21333</v>
      </c>
      <c r="V2185" s="50" t="s">
        <v>14866</v>
      </c>
      <c r="W2185" s="50" t="s">
        <v>2487</v>
      </c>
      <c r="X2185" s="50" t="s">
        <v>14740</v>
      </c>
      <c r="Y2185" s="70" t="s">
        <v>17320</v>
      </c>
      <c r="Z2185" s="53">
        <v>35002</v>
      </c>
    </row>
    <row r="2186" spans="1:26" s="49" customFormat="1" ht="30" x14ac:dyDescent="0.25">
      <c r="A2186" s="73">
        <v>600066282</v>
      </c>
      <c r="B2186" s="73">
        <f t="shared" si="102"/>
        <v>600066282</v>
      </c>
      <c r="C2186" s="73" t="s">
        <v>10652</v>
      </c>
      <c r="D2186" s="68">
        <v>1</v>
      </c>
      <c r="E2186" s="48">
        <f t="shared" si="103"/>
        <v>70987165</v>
      </c>
      <c r="F2186" s="57" t="s">
        <v>2485</v>
      </c>
      <c r="G2186" s="57" t="s">
        <v>2486</v>
      </c>
      <c r="H2186" s="51">
        <v>600</v>
      </c>
      <c r="I2186" s="51" t="s">
        <v>17309</v>
      </c>
      <c r="J2186" s="69">
        <v>27.49</v>
      </c>
      <c r="K2186" s="69">
        <f t="shared" si="104"/>
        <v>16494</v>
      </c>
      <c r="L2186" s="90">
        <v>600</v>
      </c>
      <c r="M2186" s="51"/>
      <c r="N2186" s="62" t="s">
        <v>2540</v>
      </c>
      <c r="O2186" s="52" t="s">
        <v>2520</v>
      </c>
      <c r="P2186" s="52">
        <v>2287</v>
      </c>
      <c r="Q2186" s="52">
        <v>3</v>
      </c>
      <c r="R2186" s="52" t="s">
        <v>2487</v>
      </c>
      <c r="S2186" s="49" t="s">
        <v>21333</v>
      </c>
      <c r="V2186" s="50" t="s">
        <v>14866</v>
      </c>
      <c r="W2186" s="50" t="s">
        <v>2487</v>
      </c>
      <c r="X2186" s="50" t="s">
        <v>14740</v>
      </c>
      <c r="Y2186" s="70" t="s">
        <v>17320</v>
      </c>
      <c r="Z2186" s="53">
        <v>35002</v>
      </c>
    </row>
    <row r="2187" spans="1:26" s="49" customFormat="1" x14ac:dyDescent="0.25">
      <c r="A2187" s="73">
        <v>600066291</v>
      </c>
      <c r="B2187" s="73">
        <f t="shared" si="102"/>
        <v>600066291</v>
      </c>
      <c r="C2187" s="73" t="s">
        <v>10653</v>
      </c>
      <c r="D2187" s="68">
        <v>1</v>
      </c>
      <c r="E2187" s="48">
        <f t="shared" si="103"/>
        <v>70987475</v>
      </c>
      <c r="F2187" s="57" t="s">
        <v>2485</v>
      </c>
      <c r="G2187" s="57" t="s">
        <v>2486</v>
      </c>
      <c r="H2187" s="51">
        <v>950</v>
      </c>
      <c r="I2187" s="51" t="s">
        <v>17309</v>
      </c>
      <c r="J2187" s="69">
        <v>27.49</v>
      </c>
      <c r="K2187" s="69">
        <f t="shared" si="104"/>
        <v>26115.5</v>
      </c>
      <c r="L2187" s="90">
        <v>950</v>
      </c>
      <c r="M2187" s="51"/>
      <c r="N2187" s="62" t="s">
        <v>2541</v>
      </c>
      <c r="O2187" s="52" t="s">
        <v>337</v>
      </c>
      <c r="P2187" s="52">
        <v>52</v>
      </c>
      <c r="Q2187" s="52">
        <v>14</v>
      </c>
      <c r="R2187" s="52" t="s">
        <v>2487</v>
      </c>
      <c r="S2187" s="49" t="s">
        <v>21333</v>
      </c>
      <c r="V2187" s="50" t="s">
        <v>14866</v>
      </c>
      <c r="W2187" s="50" t="s">
        <v>2487</v>
      </c>
      <c r="X2187" s="50" t="s">
        <v>14740</v>
      </c>
      <c r="Y2187" s="70" t="s">
        <v>17320</v>
      </c>
      <c r="Z2187" s="53">
        <v>35002</v>
      </c>
    </row>
    <row r="2188" spans="1:26" s="49" customFormat="1" ht="30" x14ac:dyDescent="0.25">
      <c r="A2188" s="73">
        <v>600066304</v>
      </c>
      <c r="B2188" s="73">
        <f t="shared" si="102"/>
        <v>600066304</v>
      </c>
      <c r="C2188" s="73" t="s">
        <v>10654</v>
      </c>
      <c r="D2188" s="68">
        <v>1</v>
      </c>
      <c r="E2188" s="48">
        <f t="shared" si="103"/>
        <v>70987459</v>
      </c>
      <c r="F2188" s="57" t="s">
        <v>2485</v>
      </c>
      <c r="G2188" s="57" t="s">
        <v>2486</v>
      </c>
      <c r="H2188" s="51">
        <v>975</v>
      </c>
      <c r="I2188" s="51" t="s">
        <v>17309</v>
      </c>
      <c r="J2188" s="69">
        <v>27.49</v>
      </c>
      <c r="K2188" s="69">
        <f t="shared" si="104"/>
        <v>26802.75</v>
      </c>
      <c r="L2188" s="90">
        <v>975</v>
      </c>
      <c r="M2188" s="51"/>
      <c r="N2188" s="62" t="s">
        <v>2542</v>
      </c>
      <c r="O2188" s="52" t="s">
        <v>2543</v>
      </c>
      <c r="P2188" s="52">
        <v>1160</v>
      </c>
      <c r="Q2188" s="52">
        <v>1</v>
      </c>
      <c r="R2188" s="52" t="s">
        <v>2487</v>
      </c>
      <c r="S2188" s="49" t="s">
        <v>21333</v>
      </c>
      <c r="V2188" s="50" t="s">
        <v>14866</v>
      </c>
      <c r="W2188" s="50" t="s">
        <v>2487</v>
      </c>
      <c r="X2188" s="50" t="s">
        <v>14740</v>
      </c>
      <c r="Y2188" s="70" t="s">
        <v>17320</v>
      </c>
      <c r="Z2188" s="53">
        <v>35002</v>
      </c>
    </row>
    <row r="2189" spans="1:26" s="49" customFormat="1" ht="30" x14ac:dyDescent="0.25">
      <c r="A2189" s="73">
        <v>600066312</v>
      </c>
      <c r="B2189" s="73">
        <f t="shared" si="102"/>
        <v>600066312</v>
      </c>
      <c r="C2189" s="73" t="s">
        <v>10655</v>
      </c>
      <c r="D2189" s="68">
        <v>1</v>
      </c>
      <c r="E2189" s="48">
        <f t="shared" si="103"/>
        <v>70987441</v>
      </c>
      <c r="F2189" s="57" t="s">
        <v>2485</v>
      </c>
      <c r="G2189" s="57" t="s">
        <v>2486</v>
      </c>
      <c r="H2189" s="51">
        <v>850</v>
      </c>
      <c r="I2189" s="51" t="s">
        <v>17309</v>
      </c>
      <c r="J2189" s="69">
        <v>27.49</v>
      </c>
      <c r="K2189" s="69">
        <f t="shared" si="104"/>
        <v>23366.5</v>
      </c>
      <c r="L2189" s="90">
        <v>850</v>
      </c>
      <c r="M2189" s="51"/>
      <c r="N2189" s="62" t="s">
        <v>2544</v>
      </c>
      <c r="O2189" s="52" t="s">
        <v>2545</v>
      </c>
      <c r="P2189" s="52">
        <v>1127</v>
      </c>
      <c r="Q2189" s="52">
        <v>16</v>
      </c>
      <c r="R2189" s="52" t="s">
        <v>2487</v>
      </c>
      <c r="S2189" s="49" t="s">
        <v>21333</v>
      </c>
      <c r="V2189" s="50" t="s">
        <v>14866</v>
      </c>
      <c r="W2189" s="50" t="s">
        <v>2487</v>
      </c>
      <c r="X2189" s="50" t="s">
        <v>14740</v>
      </c>
      <c r="Y2189" s="70" t="s">
        <v>17320</v>
      </c>
      <c r="Z2189" s="53">
        <v>35002</v>
      </c>
    </row>
    <row r="2190" spans="1:26" s="49" customFormat="1" x14ac:dyDescent="0.25">
      <c r="A2190" s="73">
        <v>600066321</v>
      </c>
      <c r="B2190" s="73">
        <f t="shared" si="102"/>
        <v>600066321</v>
      </c>
      <c r="C2190" s="73" t="s">
        <v>10656</v>
      </c>
      <c r="D2190" s="68">
        <v>1</v>
      </c>
      <c r="E2190" s="48">
        <f t="shared" si="103"/>
        <v>70987211</v>
      </c>
      <c r="F2190" s="57" t="s">
        <v>2485</v>
      </c>
      <c r="G2190" s="57" t="s">
        <v>2486</v>
      </c>
      <c r="H2190" s="51">
        <v>675</v>
      </c>
      <c r="I2190" s="51" t="s">
        <v>17309</v>
      </c>
      <c r="J2190" s="69">
        <v>27.49</v>
      </c>
      <c r="K2190" s="69">
        <f t="shared" si="104"/>
        <v>18555.75</v>
      </c>
      <c r="L2190" s="90">
        <v>675</v>
      </c>
      <c r="M2190" s="51"/>
      <c r="N2190" s="62" t="s">
        <v>2546</v>
      </c>
      <c r="O2190" s="52" t="s">
        <v>39</v>
      </c>
      <c r="P2190" s="52">
        <v>1453</v>
      </c>
      <c r="Q2190" s="52">
        <v>36</v>
      </c>
      <c r="R2190" s="52" t="s">
        <v>2487</v>
      </c>
      <c r="S2190" s="49" t="s">
        <v>21333</v>
      </c>
      <c r="V2190" s="50" t="s">
        <v>14866</v>
      </c>
      <c r="W2190" s="50" t="s">
        <v>2487</v>
      </c>
      <c r="X2190" s="50" t="s">
        <v>14740</v>
      </c>
      <c r="Y2190" s="70" t="s">
        <v>17320</v>
      </c>
      <c r="Z2190" s="53">
        <v>35002</v>
      </c>
    </row>
    <row r="2191" spans="1:26" s="49" customFormat="1" x14ac:dyDescent="0.25">
      <c r="A2191" s="73">
        <v>600066371</v>
      </c>
      <c r="B2191" s="73">
        <f t="shared" si="102"/>
        <v>600066371</v>
      </c>
      <c r="C2191" s="73" t="s">
        <v>10657</v>
      </c>
      <c r="D2191" s="68">
        <v>1</v>
      </c>
      <c r="E2191" s="48">
        <f t="shared" si="103"/>
        <v>47721006</v>
      </c>
      <c r="F2191" s="57" t="s">
        <v>2485</v>
      </c>
      <c r="G2191" s="57" t="s">
        <v>2486</v>
      </c>
      <c r="H2191" s="51">
        <v>1050</v>
      </c>
      <c r="I2191" s="51" t="s">
        <v>17309</v>
      </c>
      <c r="J2191" s="69">
        <v>27.49</v>
      </c>
      <c r="K2191" s="69">
        <f t="shared" si="104"/>
        <v>28864.5</v>
      </c>
      <c r="L2191" s="90">
        <v>1050</v>
      </c>
      <c r="M2191" s="51"/>
      <c r="N2191" s="62" t="s">
        <v>2547</v>
      </c>
      <c r="O2191" s="52" t="s">
        <v>1622</v>
      </c>
      <c r="P2191" s="52">
        <v>39</v>
      </c>
      <c r="Q2191" s="52">
        <v>1</v>
      </c>
      <c r="R2191" s="52" t="s">
        <v>2525</v>
      </c>
      <c r="S2191" s="49" t="s">
        <v>21333</v>
      </c>
      <c r="V2191" s="50" t="s">
        <v>14866</v>
      </c>
      <c r="W2191" s="50" t="s">
        <v>2487</v>
      </c>
      <c r="X2191" s="50" t="s">
        <v>14740</v>
      </c>
      <c r="Y2191" s="70" t="s">
        <v>17320</v>
      </c>
      <c r="Z2191" s="53">
        <v>35101</v>
      </c>
    </row>
    <row r="2192" spans="1:26" s="49" customFormat="1" x14ac:dyDescent="0.25">
      <c r="A2192" s="73">
        <v>600066410</v>
      </c>
      <c r="B2192" s="73">
        <f t="shared" si="102"/>
        <v>600066410</v>
      </c>
      <c r="C2192" s="73" t="s">
        <v>10658</v>
      </c>
      <c r="D2192" s="68">
        <v>1</v>
      </c>
      <c r="E2192" s="48">
        <f t="shared" si="103"/>
        <v>60611464</v>
      </c>
      <c r="F2192" s="57" t="s">
        <v>2485</v>
      </c>
      <c r="G2192" s="57" t="s">
        <v>2486</v>
      </c>
      <c r="H2192" s="51">
        <v>350</v>
      </c>
      <c r="I2192" s="51" t="s">
        <v>17309</v>
      </c>
      <c r="J2192" s="69">
        <v>27.49</v>
      </c>
      <c r="K2192" s="69">
        <f t="shared" si="104"/>
        <v>9621.5</v>
      </c>
      <c r="L2192" s="90">
        <v>350</v>
      </c>
      <c r="M2192" s="51"/>
      <c r="N2192" s="62" t="s">
        <v>2548</v>
      </c>
      <c r="O2192" s="52" t="s">
        <v>593</v>
      </c>
      <c r="P2192" s="52">
        <v>195</v>
      </c>
      <c r="Q2192" s="52"/>
      <c r="R2192" s="52" t="s">
        <v>2523</v>
      </c>
      <c r="S2192" s="49" t="s">
        <v>21333</v>
      </c>
      <c r="V2192" s="50" t="s">
        <v>14866</v>
      </c>
      <c r="W2192" s="50" t="s">
        <v>2487</v>
      </c>
      <c r="X2192" s="50" t="s">
        <v>14740</v>
      </c>
      <c r="Y2192" s="70" t="s">
        <v>17320</v>
      </c>
      <c r="Z2192" s="53">
        <v>35137</v>
      </c>
    </row>
    <row r="2193" spans="1:26" s="49" customFormat="1" x14ac:dyDescent="0.25">
      <c r="A2193" s="73">
        <v>600066452</v>
      </c>
      <c r="B2193" s="73">
        <f t="shared" si="102"/>
        <v>600066452</v>
      </c>
      <c r="C2193" s="73" t="s">
        <v>10659</v>
      </c>
      <c r="D2193" s="68">
        <v>1</v>
      </c>
      <c r="E2193" s="48">
        <f t="shared" si="103"/>
        <v>75006561</v>
      </c>
      <c r="F2193" s="57" t="s">
        <v>2485</v>
      </c>
      <c r="G2193" s="57" t="s">
        <v>2486</v>
      </c>
      <c r="H2193" s="51">
        <v>325</v>
      </c>
      <c r="I2193" s="51" t="s">
        <v>17309</v>
      </c>
      <c r="J2193" s="69">
        <v>27.49</v>
      </c>
      <c r="K2193" s="69">
        <f t="shared" si="104"/>
        <v>8934.25</v>
      </c>
      <c r="L2193" s="90">
        <v>325</v>
      </c>
      <c r="M2193" s="51"/>
      <c r="N2193" s="62" t="s">
        <v>2549</v>
      </c>
      <c r="O2193" s="52" t="s">
        <v>516</v>
      </c>
      <c r="P2193" s="52">
        <v>260</v>
      </c>
      <c r="Q2193" s="52"/>
      <c r="R2193" s="52" t="s">
        <v>2528</v>
      </c>
      <c r="S2193" s="49" t="s">
        <v>21333</v>
      </c>
      <c r="V2193" s="50" t="s">
        <v>14866</v>
      </c>
      <c r="W2193" s="50" t="s">
        <v>2487</v>
      </c>
      <c r="X2193" s="50" t="s">
        <v>14740</v>
      </c>
      <c r="Y2193" s="70" t="s">
        <v>17320</v>
      </c>
      <c r="Z2193" s="53">
        <v>35134</v>
      </c>
    </row>
    <row r="2194" spans="1:26" s="49" customFormat="1" ht="30" x14ac:dyDescent="0.25">
      <c r="A2194" s="73">
        <v>600066509</v>
      </c>
      <c r="B2194" s="73">
        <f t="shared" si="102"/>
        <v>600066509</v>
      </c>
      <c r="C2194" s="73" t="s">
        <v>10660</v>
      </c>
      <c r="D2194" s="68">
        <v>1</v>
      </c>
      <c r="E2194" s="48">
        <f t="shared" si="103"/>
        <v>75006235</v>
      </c>
      <c r="F2194" s="57" t="s">
        <v>2485</v>
      </c>
      <c r="G2194" s="57" t="s">
        <v>2486</v>
      </c>
      <c r="H2194" s="51">
        <v>50</v>
      </c>
      <c r="I2194" s="51" t="s">
        <v>17309</v>
      </c>
      <c r="J2194" s="69">
        <v>27.49</v>
      </c>
      <c r="K2194" s="69">
        <f t="shared" si="104"/>
        <v>1374.5</v>
      </c>
      <c r="L2194" s="90">
        <v>50</v>
      </c>
      <c r="M2194" s="51"/>
      <c r="N2194" s="62" t="s">
        <v>2550</v>
      </c>
      <c r="O2194" s="52"/>
      <c r="P2194" s="52">
        <v>225</v>
      </c>
      <c r="Q2194" s="52"/>
      <c r="R2194" s="52" t="s">
        <v>2551</v>
      </c>
      <c r="S2194" s="49" t="s">
        <v>21333</v>
      </c>
      <c r="V2194" s="50" t="s">
        <v>14866</v>
      </c>
      <c r="W2194" s="50" t="s">
        <v>2487</v>
      </c>
      <c r="X2194" s="50" t="s">
        <v>14740</v>
      </c>
      <c r="Y2194" s="70" t="s">
        <v>17320</v>
      </c>
      <c r="Z2194" s="53">
        <v>35131</v>
      </c>
    </row>
    <row r="2195" spans="1:26" s="49" customFormat="1" ht="30" x14ac:dyDescent="0.25">
      <c r="A2195" s="73">
        <v>600066517</v>
      </c>
      <c r="B2195" s="73">
        <f t="shared" si="102"/>
        <v>600066517</v>
      </c>
      <c r="C2195" s="73" t="s">
        <v>10661</v>
      </c>
      <c r="D2195" s="68">
        <v>1</v>
      </c>
      <c r="E2195" s="48">
        <f t="shared" si="103"/>
        <v>75005239</v>
      </c>
      <c r="F2195" s="57" t="s">
        <v>2485</v>
      </c>
      <c r="G2195" s="57" t="s">
        <v>2486</v>
      </c>
      <c r="H2195" s="51">
        <v>325</v>
      </c>
      <c r="I2195" s="51" t="s">
        <v>17309</v>
      </c>
      <c r="J2195" s="69">
        <v>27.49</v>
      </c>
      <c r="K2195" s="69">
        <f t="shared" si="104"/>
        <v>8934.25</v>
      </c>
      <c r="L2195" s="90">
        <v>325</v>
      </c>
      <c r="M2195" s="51"/>
      <c r="N2195" s="62" t="s">
        <v>2552</v>
      </c>
      <c r="O2195" s="52"/>
      <c r="P2195" s="52">
        <v>37</v>
      </c>
      <c r="Q2195" s="52"/>
      <c r="R2195" s="52" t="s">
        <v>2553</v>
      </c>
      <c r="S2195" s="49" t="s">
        <v>21333</v>
      </c>
      <c r="V2195" s="50" t="s">
        <v>14866</v>
      </c>
      <c r="W2195" s="50" t="s">
        <v>2487</v>
      </c>
      <c r="X2195" s="50" t="s">
        <v>14740</v>
      </c>
      <c r="Y2195" s="70" t="s">
        <v>17320</v>
      </c>
      <c r="Z2195" s="53">
        <v>35002</v>
      </c>
    </row>
    <row r="2196" spans="1:26" s="49" customFormat="1" ht="30" x14ac:dyDescent="0.25">
      <c r="A2196" s="73">
        <v>600066525</v>
      </c>
      <c r="B2196" s="73">
        <f t="shared" si="102"/>
        <v>600066525</v>
      </c>
      <c r="C2196" s="73" t="s">
        <v>10662</v>
      </c>
      <c r="D2196" s="68">
        <v>1</v>
      </c>
      <c r="E2196" s="48">
        <f t="shared" si="103"/>
        <v>71001930</v>
      </c>
      <c r="F2196" s="57" t="s">
        <v>2485</v>
      </c>
      <c r="G2196" s="57" t="s">
        <v>2486</v>
      </c>
      <c r="H2196" s="51">
        <v>325</v>
      </c>
      <c r="I2196" s="51" t="s">
        <v>17309</v>
      </c>
      <c r="J2196" s="69">
        <v>27.49</v>
      </c>
      <c r="K2196" s="69">
        <f t="shared" si="104"/>
        <v>8934.25</v>
      </c>
      <c r="L2196" s="90">
        <v>325</v>
      </c>
      <c r="M2196" s="51"/>
      <c r="N2196" s="62" t="s">
        <v>2554</v>
      </c>
      <c r="O2196" s="52" t="s">
        <v>60</v>
      </c>
      <c r="P2196" s="52">
        <v>254</v>
      </c>
      <c r="Q2196" s="52"/>
      <c r="R2196" s="52" t="s">
        <v>2555</v>
      </c>
      <c r="S2196" s="49" t="s">
        <v>21333</v>
      </c>
      <c r="V2196" s="50" t="s">
        <v>14866</v>
      </c>
      <c r="W2196" s="50" t="s">
        <v>2487</v>
      </c>
      <c r="X2196" s="50" t="s">
        <v>14740</v>
      </c>
      <c r="Y2196" s="70" t="s">
        <v>17320</v>
      </c>
      <c r="Z2196" s="53">
        <v>35135</v>
      </c>
    </row>
    <row r="2197" spans="1:26" s="49" customFormat="1" ht="30" x14ac:dyDescent="0.25">
      <c r="A2197" s="73">
        <v>600066622</v>
      </c>
      <c r="B2197" s="73">
        <f t="shared" si="102"/>
        <v>600066622</v>
      </c>
      <c r="C2197" s="73" t="s">
        <v>10663</v>
      </c>
      <c r="D2197" s="68">
        <v>1</v>
      </c>
      <c r="E2197" s="48">
        <f t="shared" si="103"/>
        <v>70987238</v>
      </c>
      <c r="F2197" s="57" t="s">
        <v>2485</v>
      </c>
      <c r="G2197" s="57" t="s">
        <v>2486</v>
      </c>
      <c r="H2197" s="51">
        <v>325</v>
      </c>
      <c r="I2197" s="51" t="s">
        <v>17309</v>
      </c>
      <c r="J2197" s="69">
        <v>27.49</v>
      </c>
      <c r="K2197" s="69">
        <f t="shared" si="104"/>
        <v>8934.25</v>
      </c>
      <c r="L2197" s="90">
        <v>325</v>
      </c>
      <c r="M2197" s="51"/>
      <c r="N2197" s="62" t="s">
        <v>2556</v>
      </c>
      <c r="O2197" s="52" t="s">
        <v>2557</v>
      </c>
      <c r="P2197" s="52">
        <v>185</v>
      </c>
      <c r="Q2197" s="52">
        <v>14</v>
      </c>
      <c r="R2197" s="52" t="s">
        <v>2487</v>
      </c>
      <c r="S2197" s="49" t="s">
        <v>21333</v>
      </c>
      <c r="V2197" s="50" t="s">
        <v>14866</v>
      </c>
      <c r="W2197" s="50" t="s">
        <v>2487</v>
      </c>
      <c r="X2197" s="50" t="s">
        <v>14740</v>
      </c>
      <c r="Y2197" s="70" t="s">
        <v>17320</v>
      </c>
      <c r="Z2197" s="53">
        <v>35002</v>
      </c>
    </row>
    <row r="2198" spans="1:26" s="49" customFormat="1" x14ac:dyDescent="0.25">
      <c r="A2198" s="73">
        <v>600066665</v>
      </c>
      <c r="B2198" s="73">
        <f t="shared" si="102"/>
        <v>600066665</v>
      </c>
      <c r="C2198" s="73" t="s">
        <v>17742</v>
      </c>
      <c r="D2198" s="68">
        <v>1</v>
      </c>
      <c r="E2198" s="48">
        <f t="shared" si="103"/>
        <v>47721880</v>
      </c>
      <c r="F2198" s="57" t="s">
        <v>2485</v>
      </c>
      <c r="G2198" s="57" t="s">
        <v>2486</v>
      </c>
      <c r="H2198" s="51">
        <v>25</v>
      </c>
      <c r="I2198" s="51" t="s">
        <v>17309</v>
      </c>
      <c r="J2198" s="69">
        <v>27.49</v>
      </c>
      <c r="K2198" s="69">
        <f t="shared" si="104"/>
        <v>687.25</v>
      </c>
      <c r="L2198" s="90">
        <v>25</v>
      </c>
      <c r="M2198" s="51"/>
      <c r="N2198" s="62" t="s">
        <v>17743</v>
      </c>
      <c r="O2198" s="52" t="s">
        <v>202</v>
      </c>
      <c r="P2198" s="52">
        <v>181</v>
      </c>
      <c r="Q2198" s="52">
        <v>6</v>
      </c>
      <c r="R2198" s="52" t="s">
        <v>2525</v>
      </c>
      <c r="S2198" s="49" t="s">
        <v>21333</v>
      </c>
      <c r="V2198" s="50" t="s">
        <v>14866</v>
      </c>
      <c r="W2198" s="50" t="s">
        <v>2487</v>
      </c>
      <c r="X2198" s="50" t="s">
        <v>14740</v>
      </c>
      <c r="Y2198" s="70" t="s">
        <v>17320</v>
      </c>
      <c r="Z2198" s="53">
        <v>35101</v>
      </c>
    </row>
    <row r="2199" spans="1:26" s="49" customFormat="1" x14ac:dyDescent="0.25">
      <c r="A2199" s="73">
        <v>600170462</v>
      </c>
      <c r="B2199" s="73">
        <f t="shared" si="102"/>
        <v>600170462</v>
      </c>
      <c r="C2199" s="73" t="s">
        <v>10624</v>
      </c>
      <c r="D2199" s="68">
        <v>1</v>
      </c>
      <c r="E2199" s="48">
        <f t="shared" si="103"/>
        <v>77461</v>
      </c>
      <c r="F2199" s="57" t="s">
        <v>2485</v>
      </c>
      <c r="G2199" s="57" t="s">
        <v>2486</v>
      </c>
      <c r="H2199" s="51">
        <v>1325</v>
      </c>
      <c r="I2199" s="51" t="s">
        <v>17309</v>
      </c>
      <c r="J2199" s="69">
        <v>27.49</v>
      </c>
      <c r="K2199" s="69">
        <f t="shared" si="104"/>
        <v>36424.25</v>
      </c>
      <c r="L2199" s="90">
        <v>1325</v>
      </c>
      <c r="M2199" s="51"/>
      <c r="N2199" s="62" t="s">
        <v>2491</v>
      </c>
      <c r="O2199" s="52" t="s">
        <v>2492</v>
      </c>
      <c r="P2199" s="52">
        <v>2258</v>
      </c>
      <c r="Q2199" s="52">
        <v>6</v>
      </c>
      <c r="R2199" s="52" t="s">
        <v>2487</v>
      </c>
      <c r="S2199" s="49" t="s">
        <v>21333</v>
      </c>
      <c r="V2199" s="50" t="s">
        <v>14862</v>
      </c>
      <c r="W2199" s="50" t="s">
        <v>2487</v>
      </c>
      <c r="X2199" s="50" t="s">
        <v>14738</v>
      </c>
      <c r="Y2199" s="70" t="s">
        <v>17320</v>
      </c>
      <c r="Z2199" s="53">
        <v>35002</v>
      </c>
    </row>
    <row r="2200" spans="1:26" s="49" customFormat="1" x14ac:dyDescent="0.25">
      <c r="A2200" s="73">
        <v>691007535</v>
      </c>
      <c r="B2200" s="73">
        <f t="shared" si="102"/>
        <v>691007535</v>
      </c>
      <c r="C2200" s="73" t="s">
        <v>10625</v>
      </c>
      <c r="D2200" s="68">
        <v>1</v>
      </c>
      <c r="E2200" s="48">
        <f t="shared" si="103"/>
        <v>3632504</v>
      </c>
      <c r="F2200" s="57" t="s">
        <v>2485</v>
      </c>
      <c r="G2200" s="57" t="s">
        <v>2486</v>
      </c>
      <c r="H2200" s="51">
        <v>25</v>
      </c>
      <c r="I2200" s="51" t="s">
        <v>17309</v>
      </c>
      <c r="J2200" s="69">
        <v>27.49</v>
      </c>
      <c r="K2200" s="69">
        <f t="shared" si="104"/>
        <v>687.25</v>
      </c>
      <c r="L2200" s="90">
        <v>25</v>
      </c>
      <c r="M2200" s="51"/>
      <c r="N2200" s="62" t="s">
        <v>2493</v>
      </c>
      <c r="O2200" s="52" t="s">
        <v>2494</v>
      </c>
      <c r="P2200" s="52">
        <v>2715</v>
      </c>
      <c r="Q2200" s="52">
        <v>7</v>
      </c>
      <c r="R2200" s="52" t="s">
        <v>2487</v>
      </c>
      <c r="S2200" s="49" t="s">
        <v>21334</v>
      </c>
      <c r="V2200" s="50" t="s">
        <v>14862</v>
      </c>
      <c r="W2200" s="50" t="s">
        <v>2487</v>
      </c>
      <c r="X2200" s="50" t="s">
        <v>14741</v>
      </c>
      <c r="Y2200" s="70" t="s">
        <v>17320</v>
      </c>
      <c r="Z2200" s="53">
        <v>35002</v>
      </c>
    </row>
    <row r="2201" spans="1:26" s="49" customFormat="1" ht="30" x14ac:dyDescent="0.25">
      <c r="A2201" s="73">
        <v>600009203</v>
      </c>
      <c r="B2201" s="73">
        <f t="shared" si="102"/>
        <v>600009203</v>
      </c>
      <c r="C2201" s="73" t="s">
        <v>10678</v>
      </c>
      <c r="D2201" s="68">
        <v>1</v>
      </c>
      <c r="E2201" s="48">
        <f t="shared" si="103"/>
        <v>77135</v>
      </c>
      <c r="F2201" s="57" t="s">
        <v>2485</v>
      </c>
      <c r="G2201" s="57" t="s">
        <v>2584</v>
      </c>
      <c r="H2201" s="51">
        <v>625</v>
      </c>
      <c r="I2201" s="51" t="s">
        <v>17309</v>
      </c>
      <c r="J2201" s="69">
        <v>27.49</v>
      </c>
      <c r="K2201" s="69">
        <f t="shared" si="104"/>
        <v>17181.25</v>
      </c>
      <c r="L2201" s="90">
        <v>625</v>
      </c>
      <c r="M2201" s="51"/>
      <c r="N2201" s="62" t="s">
        <v>2586</v>
      </c>
      <c r="O2201" s="52" t="s">
        <v>2587</v>
      </c>
      <c r="P2201" s="52">
        <v>710</v>
      </c>
      <c r="Q2201" s="52">
        <v>12</v>
      </c>
      <c r="R2201" s="52" t="s">
        <v>2585</v>
      </c>
      <c r="S2201" s="49" t="s">
        <v>21333</v>
      </c>
      <c r="V2201" s="50" t="s">
        <v>14862</v>
      </c>
      <c r="W2201" s="50" t="s">
        <v>2585</v>
      </c>
      <c r="X2201" s="50" t="s">
        <v>14738</v>
      </c>
      <c r="Y2201" s="70" t="s">
        <v>17320</v>
      </c>
      <c r="Z2201" s="53">
        <v>36005</v>
      </c>
    </row>
    <row r="2202" spans="1:26" s="49" customFormat="1" x14ac:dyDescent="0.25">
      <c r="A2202" s="73">
        <v>600067165</v>
      </c>
      <c r="B2202" s="73">
        <f t="shared" si="102"/>
        <v>600067165</v>
      </c>
      <c r="C2202" s="73" t="s">
        <v>10690</v>
      </c>
      <c r="D2202" s="68">
        <v>1</v>
      </c>
      <c r="E2202" s="48">
        <f t="shared" si="103"/>
        <v>70939837</v>
      </c>
      <c r="F2202" s="57" t="s">
        <v>2485</v>
      </c>
      <c r="G2202" s="57" t="s">
        <v>2584</v>
      </c>
      <c r="H2202" s="51">
        <v>25</v>
      </c>
      <c r="I2202" s="51" t="s">
        <v>17309</v>
      </c>
      <c r="J2202" s="69">
        <v>27.49</v>
      </c>
      <c r="K2202" s="69">
        <f t="shared" si="104"/>
        <v>687.25</v>
      </c>
      <c r="L2202" s="90">
        <v>25</v>
      </c>
      <c r="M2202" s="51"/>
      <c r="N2202" s="62" t="s">
        <v>2614</v>
      </c>
      <c r="O2202" s="52" t="s">
        <v>2615</v>
      </c>
      <c r="P2202" s="52">
        <v>234</v>
      </c>
      <c r="Q2202" s="52">
        <v>16</v>
      </c>
      <c r="R2202" s="52" t="s">
        <v>2616</v>
      </c>
      <c r="S2202" s="49" t="s">
        <v>21333</v>
      </c>
      <c r="V2202" s="50" t="s">
        <v>14869</v>
      </c>
      <c r="W2202" s="50" t="s">
        <v>2585</v>
      </c>
      <c r="X2202" s="50" t="s">
        <v>14740</v>
      </c>
      <c r="Y2202" s="70" t="s">
        <v>17320</v>
      </c>
      <c r="Z2202" s="53">
        <v>36225</v>
      </c>
    </row>
    <row r="2203" spans="1:26" s="49" customFormat="1" ht="30" x14ac:dyDescent="0.25">
      <c r="A2203" s="73">
        <v>600019641</v>
      </c>
      <c r="B2203" s="73">
        <f t="shared" si="102"/>
        <v>600019641</v>
      </c>
      <c r="C2203" s="73" t="s">
        <v>10679</v>
      </c>
      <c r="D2203" s="68">
        <v>1</v>
      </c>
      <c r="E2203" s="48">
        <f t="shared" si="103"/>
        <v>669709</v>
      </c>
      <c r="F2203" s="57" t="s">
        <v>2485</v>
      </c>
      <c r="G2203" s="57" t="s">
        <v>2584</v>
      </c>
      <c r="H2203" s="51">
        <v>1100</v>
      </c>
      <c r="I2203" s="51" t="s">
        <v>17309</v>
      </c>
      <c r="J2203" s="69">
        <v>27.49</v>
      </c>
      <c r="K2203" s="69">
        <f t="shared" si="104"/>
        <v>30239</v>
      </c>
      <c r="L2203" s="90">
        <v>1100</v>
      </c>
      <c r="M2203" s="51"/>
      <c r="N2203" s="62" t="s">
        <v>2589</v>
      </c>
      <c r="O2203" s="52" t="s">
        <v>113</v>
      </c>
      <c r="P2203" s="52">
        <v>1247</v>
      </c>
      <c r="Q2203" s="52">
        <v>2</v>
      </c>
      <c r="R2203" s="52" t="s">
        <v>2585</v>
      </c>
      <c r="S2203" s="49" t="s">
        <v>21333</v>
      </c>
      <c r="V2203" s="50" t="s">
        <v>14862</v>
      </c>
      <c r="W2203" s="50" t="s">
        <v>2585</v>
      </c>
      <c r="X2203" s="50" t="s">
        <v>14738</v>
      </c>
      <c r="Y2203" s="70" t="s">
        <v>17320</v>
      </c>
      <c r="Z2203" s="53">
        <v>36001</v>
      </c>
    </row>
    <row r="2204" spans="1:26" s="49" customFormat="1" ht="30" x14ac:dyDescent="0.25">
      <c r="A2204" s="73">
        <v>600022820</v>
      </c>
      <c r="B2204" s="73">
        <f t="shared" si="102"/>
        <v>600022820</v>
      </c>
      <c r="C2204" s="73" t="s">
        <v>17744</v>
      </c>
      <c r="D2204" s="68">
        <v>1</v>
      </c>
      <c r="E2204" s="48">
        <f t="shared" si="103"/>
        <v>70838992</v>
      </c>
      <c r="F2204" s="57" t="s">
        <v>2485</v>
      </c>
      <c r="G2204" s="57" t="s">
        <v>2584</v>
      </c>
      <c r="H2204" s="51">
        <v>0</v>
      </c>
      <c r="I2204" s="51" t="s">
        <v>17309</v>
      </c>
      <c r="J2204" s="69">
        <v>27.49</v>
      </c>
      <c r="K2204" s="69">
        <f t="shared" si="104"/>
        <v>0</v>
      </c>
      <c r="L2204" s="90">
        <v>25</v>
      </c>
      <c r="M2204" s="51">
        <v>25</v>
      </c>
      <c r="N2204" s="62" t="s">
        <v>17745</v>
      </c>
      <c r="O2204" s="52" t="s">
        <v>956</v>
      </c>
      <c r="P2204" s="52">
        <v>1185</v>
      </c>
      <c r="Q2204" s="52">
        <v>19</v>
      </c>
      <c r="R2204" s="52" t="s">
        <v>2585</v>
      </c>
      <c r="S2204" s="49" t="s">
        <v>21333</v>
      </c>
      <c r="V2204" s="50" t="s">
        <v>14862</v>
      </c>
      <c r="W2204" s="50" t="s">
        <v>2585</v>
      </c>
      <c r="X2204" s="50" t="s">
        <v>14738</v>
      </c>
      <c r="Y2204" s="70" t="s">
        <v>17320</v>
      </c>
      <c r="Z2204" s="53">
        <v>36001</v>
      </c>
    </row>
    <row r="2205" spans="1:26" s="49" customFormat="1" ht="30" x14ac:dyDescent="0.25">
      <c r="A2205" s="73">
        <v>600022854</v>
      </c>
      <c r="B2205" s="73">
        <f t="shared" si="102"/>
        <v>600022854</v>
      </c>
      <c r="C2205" s="73" t="s">
        <v>10680</v>
      </c>
      <c r="D2205" s="68">
        <v>1</v>
      </c>
      <c r="E2205" s="48">
        <f t="shared" si="103"/>
        <v>66362725</v>
      </c>
      <c r="F2205" s="57" t="s">
        <v>2485</v>
      </c>
      <c r="G2205" s="57" t="s">
        <v>2584</v>
      </c>
      <c r="H2205" s="51">
        <v>675</v>
      </c>
      <c r="I2205" s="51" t="s">
        <v>17309</v>
      </c>
      <c r="J2205" s="69">
        <v>27.49</v>
      </c>
      <c r="K2205" s="69">
        <f t="shared" si="104"/>
        <v>18555.75</v>
      </c>
      <c r="L2205" s="90">
        <v>675</v>
      </c>
      <c r="M2205" s="51"/>
      <c r="N2205" s="62" t="s">
        <v>2590</v>
      </c>
      <c r="O2205" s="52" t="s">
        <v>2072</v>
      </c>
      <c r="P2205" s="52">
        <v>83</v>
      </c>
      <c r="Q2205" s="52">
        <v>2</v>
      </c>
      <c r="R2205" s="52" t="s">
        <v>2585</v>
      </c>
      <c r="S2205" s="49" t="s">
        <v>21333</v>
      </c>
      <c r="V2205" s="50" t="s">
        <v>14862</v>
      </c>
      <c r="W2205" s="50" t="s">
        <v>2585</v>
      </c>
      <c r="X2205" s="50" t="s">
        <v>14738</v>
      </c>
      <c r="Y2205" s="70" t="s">
        <v>17320</v>
      </c>
      <c r="Z2205" s="53">
        <v>36017</v>
      </c>
    </row>
    <row r="2206" spans="1:26" s="49" customFormat="1" ht="30" x14ac:dyDescent="0.25">
      <c r="A2206" s="73">
        <v>600009106</v>
      </c>
      <c r="B2206" s="73">
        <f t="shared" si="102"/>
        <v>600009106</v>
      </c>
      <c r="C2206" s="73" t="s">
        <v>10681</v>
      </c>
      <c r="D2206" s="68">
        <v>1</v>
      </c>
      <c r="E2206" s="48">
        <f t="shared" si="103"/>
        <v>520055</v>
      </c>
      <c r="F2206" s="57" t="s">
        <v>2485</v>
      </c>
      <c r="G2206" s="57" t="s">
        <v>2584</v>
      </c>
      <c r="H2206" s="51">
        <v>950</v>
      </c>
      <c r="I2206" s="51" t="s">
        <v>17309</v>
      </c>
      <c r="J2206" s="69">
        <v>27.49</v>
      </c>
      <c r="K2206" s="69">
        <f t="shared" si="104"/>
        <v>26115.5</v>
      </c>
      <c r="L2206" s="90">
        <v>950</v>
      </c>
      <c r="M2206" s="51"/>
      <c r="N2206" s="62" t="s">
        <v>2591</v>
      </c>
      <c r="O2206" s="52" t="s">
        <v>2592</v>
      </c>
      <c r="P2206" s="52">
        <v>1122</v>
      </c>
      <c r="Q2206" s="52">
        <v>56</v>
      </c>
      <c r="R2206" s="52" t="s">
        <v>2585</v>
      </c>
      <c r="S2206" s="49" t="s">
        <v>21333</v>
      </c>
      <c r="V2206" s="50" t="s">
        <v>14862</v>
      </c>
      <c r="W2206" s="50" t="s">
        <v>2585</v>
      </c>
      <c r="X2206" s="50" t="s">
        <v>14738</v>
      </c>
      <c r="Y2206" s="70" t="s">
        <v>17320</v>
      </c>
      <c r="Z2206" s="53">
        <v>36001</v>
      </c>
    </row>
    <row r="2207" spans="1:26" s="49" customFormat="1" ht="30" x14ac:dyDescent="0.25">
      <c r="A2207" s="73">
        <v>600009122</v>
      </c>
      <c r="B2207" s="73">
        <f t="shared" si="102"/>
        <v>600009122</v>
      </c>
      <c r="C2207" s="73" t="s">
        <v>17746</v>
      </c>
      <c r="D2207" s="68">
        <v>1</v>
      </c>
      <c r="E2207" s="48">
        <f t="shared" si="103"/>
        <v>49753789</v>
      </c>
      <c r="F2207" s="57" t="s">
        <v>2485</v>
      </c>
      <c r="G2207" s="57" t="s">
        <v>2584</v>
      </c>
      <c r="H2207" s="51">
        <v>650</v>
      </c>
      <c r="I2207" s="51" t="s">
        <v>17309</v>
      </c>
      <c r="J2207" s="69">
        <v>27.49</v>
      </c>
      <c r="K2207" s="69">
        <f t="shared" si="104"/>
        <v>17868.5</v>
      </c>
      <c r="L2207" s="90">
        <v>650</v>
      </c>
      <c r="M2207" s="51"/>
      <c r="N2207" s="62" t="s">
        <v>17747</v>
      </c>
      <c r="O2207" s="52" t="s">
        <v>204</v>
      </c>
      <c r="P2207" s="52">
        <v>455</v>
      </c>
      <c r="Q2207" s="52">
        <v>40</v>
      </c>
      <c r="R2207" s="52" t="s">
        <v>2585</v>
      </c>
      <c r="S2207" s="49" t="s">
        <v>21333</v>
      </c>
      <c r="V2207" s="50" t="s">
        <v>14862</v>
      </c>
      <c r="W2207" s="50" t="s">
        <v>2585</v>
      </c>
      <c r="X2207" s="50" t="s">
        <v>14738</v>
      </c>
      <c r="Y2207" s="70" t="s">
        <v>17320</v>
      </c>
      <c r="Z2207" s="53">
        <v>36001</v>
      </c>
    </row>
    <row r="2208" spans="1:26" s="49" customFormat="1" ht="45" x14ac:dyDescent="0.25">
      <c r="A2208" s="73">
        <v>600009190</v>
      </c>
      <c r="B2208" s="73">
        <f t="shared" si="102"/>
        <v>600009190</v>
      </c>
      <c r="C2208" s="73" t="s">
        <v>14870</v>
      </c>
      <c r="D2208" s="68">
        <v>1</v>
      </c>
      <c r="E2208" s="48">
        <f t="shared" si="103"/>
        <v>63553597</v>
      </c>
      <c r="F2208" s="57" t="s">
        <v>2485</v>
      </c>
      <c r="G2208" s="57" t="s">
        <v>2584</v>
      </c>
      <c r="H2208" s="51">
        <v>725</v>
      </c>
      <c r="I2208" s="51" t="s">
        <v>17309</v>
      </c>
      <c r="J2208" s="69">
        <v>27.49</v>
      </c>
      <c r="K2208" s="69">
        <f t="shared" si="104"/>
        <v>19930.25</v>
      </c>
      <c r="L2208" s="90">
        <v>725</v>
      </c>
      <c r="M2208" s="51"/>
      <c r="N2208" s="62" t="s">
        <v>14871</v>
      </c>
      <c r="O2208" s="52" t="s">
        <v>956</v>
      </c>
      <c r="P2208" s="52">
        <v>1312</v>
      </c>
      <c r="Q2208" s="52">
        <v>17</v>
      </c>
      <c r="R2208" s="52" t="s">
        <v>2585</v>
      </c>
      <c r="S2208" s="49" t="s">
        <v>21333</v>
      </c>
      <c r="V2208" s="50" t="s">
        <v>14862</v>
      </c>
      <c r="W2208" s="50" t="s">
        <v>2585</v>
      </c>
      <c r="X2208" s="50" t="s">
        <v>14738</v>
      </c>
      <c r="Y2208" s="70" t="s">
        <v>17320</v>
      </c>
      <c r="Z2208" s="53">
        <v>36001</v>
      </c>
    </row>
    <row r="2209" spans="1:26" s="49" customFormat="1" x14ac:dyDescent="0.25">
      <c r="A2209" s="73">
        <v>600009211</v>
      </c>
      <c r="B2209" s="73">
        <f t="shared" si="102"/>
        <v>600009211</v>
      </c>
      <c r="C2209" s="73" t="s">
        <v>14872</v>
      </c>
      <c r="D2209" s="68">
        <v>1</v>
      </c>
      <c r="E2209" s="48">
        <f t="shared" si="103"/>
        <v>25210564</v>
      </c>
      <c r="F2209" s="57" t="s">
        <v>2485</v>
      </c>
      <c r="G2209" s="57" t="s">
        <v>2584</v>
      </c>
      <c r="H2209" s="51">
        <v>200</v>
      </c>
      <c r="I2209" s="51" t="s">
        <v>17309</v>
      </c>
      <c r="J2209" s="69">
        <v>27.49</v>
      </c>
      <c r="K2209" s="69">
        <f t="shared" si="104"/>
        <v>5498</v>
      </c>
      <c r="L2209" s="90">
        <v>200</v>
      </c>
      <c r="M2209" s="51"/>
      <c r="N2209" s="62" t="s">
        <v>14873</v>
      </c>
      <c r="O2209" s="52" t="s">
        <v>14874</v>
      </c>
      <c r="P2209" s="52">
        <v>136</v>
      </c>
      <c r="Q2209" s="52">
        <v>5</v>
      </c>
      <c r="R2209" s="52" t="s">
        <v>2585</v>
      </c>
      <c r="S2209" s="49" t="s">
        <v>21334</v>
      </c>
      <c r="V2209" s="50" t="s">
        <v>14862</v>
      </c>
      <c r="W2209" s="50" t="s">
        <v>2585</v>
      </c>
      <c r="X2209" s="50" t="s">
        <v>14742</v>
      </c>
      <c r="Y2209" s="70" t="s">
        <v>17320</v>
      </c>
      <c r="Z2209" s="53">
        <v>36001</v>
      </c>
    </row>
    <row r="2210" spans="1:26" s="49" customFormat="1" x14ac:dyDescent="0.25">
      <c r="A2210" s="73">
        <v>600009238</v>
      </c>
      <c r="B2210" s="73">
        <f t="shared" si="102"/>
        <v>600009238</v>
      </c>
      <c r="C2210" s="73" t="s">
        <v>10682</v>
      </c>
      <c r="D2210" s="68">
        <v>1</v>
      </c>
      <c r="E2210" s="48">
        <f t="shared" si="103"/>
        <v>25207768</v>
      </c>
      <c r="F2210" s="57" t="s">
        <v>2485</v>
      </c>
      <c r="G2210" s="57" t="s">
        <v>2584</v>
      </c>
      <c r="H2210" s="51">
        <v>0</v>
      </c>
      <c r="I2210" s="51" t="s">
        <v>17309</v>
      </c>
      <c r="J2210" s="69">
        <v>27.49</v>
      </c>
      <c r="K2210" s="69">
        <f t="shared" si="104"/>
        <v>0</v>
      </c>
      <c r="L2210" s="90">
        <v>350</v>
      </c>
      <c r="M2210" s="51">
        <v>350</v>
      </c>
      <c r="N2210" s="62" t="s">
        <v>2593</v>
      </c>
      <c r="O2210" s="52" t="s">
        <v>2594</v>
      </c>
      <c r="P2210" s="52">
        <v>908</v>
      </c>
      <c r="Q2210" s="52">
        <v>21</v>
      </c>
      <c r="R2210" s="52" t="s">
        <v>2585</v>
      </c>
      <c r="S2210" s="49" t="s">
        <v>21334</v>
      </c>
      <c r="V2210" s="50" t="s">
        <v>14862</v>
      </c>
      <c r="W2210" s="50" t="s">
        <v>2585</v>
      </c>
      <c r="X2210" s="50" t="s">
        <v>14742</v>
      </c>
      <c r="Y2210" s="70" t="s">
        <v>17320</v>
      </c>
      <c r="Z2210" s="53">
        <v>36005</v>
      </c>
    </row>
    <row r="2211" spans="1:26" s="49" customFormat="1" ht="30" x14ac:dyDescent="0.25">
      <c r="A2211" s="73">
        <v>600009262</v>
      </c>
      <c r="B2211" s="73">
        <f t="shared" si="102"/>
        <v>600009262</v>
      </c>
      <c r="C2211" s="73" t="s">
        <v>14875</v>
      </c>
      <c r="D2211" s="68">
        <v>1</v>
      </c>
      <c r="E2211" s="48">
        <f t="shared" si="103"/>
        <v>70845417</v>
      </c>
      <c r="F2211" s="57" t="s">
        <v>2485</v>
      </c>
      <c r="G2211" s="57" t="s">
        <v>2584</v>
      </c>
      <c r="H2211" s="51">
        <v>725</v>
      </c>
      <c r="I2211" s="51" t="s">
        <v>17309</v>
      </c>
      <c r="J2211" s="69">
        <v>27.49</v>
      </c>
      <c r="K2211" s="69">
        <f t="shared" si="104"/>
        <v>19930.25</v>
      </c>
      <c r="L2211" s="90">
        <v>725</v>
      </c>
      <c r="M2211" s="51"/>
      <c r="N2211" s="62" t="s">
        <v>14876</v>
      </c>
      <c r="O2211" s="52" t="s">
        <v>14</v>
      </c>
      <c r="P2211" s="52">
        <v>445</v>
      </c>
      <c r="Q2211" s="52">
        <v>25</v>
      </c>
      <c r="R2211" s="52" t="s">
        <v>2585</v>
      </c>
      <c r="S2211" s="49" t="s">
        <v>21333</v>
      </c>
      <c r="V2211" s="50" t="s">
        <v>14862</v>
      </c>
      <c r="W2211" s="50" t="s">
        <v>2585</v>
      </c>
      <c r="X2211" s="50" t="s">
        <v>14738</v>
      </c>
      <c r="Y2211" s="70" t="s">
        <v>17320</v>
      </c>
      <c r="Z2211" s="53">
        <v>36001</v>
      </c>
    </row>
    <row r="2212" spans="1:26" s="49" customFormat="1" x14ac:dyDescent="0.25">
      <c r="A2212" s="73">
        <v>600009271</v>
      </c>
      <c r="B2212" s="73">
        <f t="shared" si="102"/>
        <v>600009271</v>
      </c>
      <c r="C2212" s="73" t="s">
        <v>10683</v>
      </c>
      <c r="D2212" s="68">
        <v>1</v>
      </c>
      <c r="E2212" s="48">
        <f t="shared" si="103"/>
        <v>49754050</v>
      </c>
      <c r="F2212" s="57" t="s">
        <v>2485</v>
      </c>
      <c r="G2212" s="57" t="s">
        <v>2584</v>
      </c>
      <c r="H2212" s="51">
        <v>275</v>
      </c>
      <c r="I2212" s="51" t="s">
        <v>17309</v>
      </c>
      <c r="J2212" s="69">
        <v>27.49</v>
      </c>
      <c r="K2212" s="69">
        <f t="shared" si="104"/>
        <v>7559.75</v>
      </c>
      <c r="L2212" s="90">
        <v>275</v>
      </c>
      <c r="M2212" s="51"/>
      <c r="N2212" s="62" t="s">
        <v>2595</v>
      </c>
      <c r="O2212" s="52" t="s">
        <v>2596</v>
      </c>
      <c r="P2212" s="52">
        <v>345</v>
      </c>
      <c r="Q2212" s="52"/>
      <c r="R2212" s="52" t="s">
        <v>2597</v>
      </c>
      <c r="S2212" s="49" t="s">
        <v>21333</v>
      </c>
      <c r="V2212" s="50" t="s">
        <v>14862</v>
      </c>
      <c r="W2212" s="50" t="s">
        <v>2585</v>
      </c>
      <c r="X2212" s="50" t="s">
        <v>14738</v>
      </c>
      <c r="Y2212" s="70" t="s">
        <v>17320</v>
      </c>
      <c r="Z2212" s="53">
        <v>36452</v>
      </c>
    </row>
    <row r="2213" spans="1:26" s="49" customFormat="1" x14ac:dyDescent="0.25">
      <c r="A2213" s="73">
        <v>600009301</v>
      </c>
      <c r="B2213" s="73">
        <f t="shared" si="102"/>
        <v>600009301</v>
      </c>
      <c r="C2213" s="73" t="s">
        <v>10684</v>
      </c>
      <c r="D2213" s="68">
        <v>1</v>
      </c>
      <c r="E2213" s="48">
        <f t="shared" si="103"/>
        <v>574384</v>
      </c>
      <c r="F2213" s="57" t="s">
        <v>2485</v>
      </c>
      <c r="G2213" s="57" t="s">
        <v>2584</v>
      </c>
      <c r="H2213" s="51">
        <v>550</v>
      </c>
      <c r="I2213" s="51" t="s">
        <v>17309</v>
      </c>
      <c r="J2213" s="69">
        <v>27.49</v>
      </c>
      <c r="K2213" s="69">
        <f t="shared" si="104"/>
        <v>15119.5</v>
      </c>
      <c r="L2213" s="90">
        <v>550</v>
      </c>
      <c r="M2213" s="51"/>
      <c r="N2213" s="62" t="s">
        <v>2598</v>
      </c>
      <c r="O2213" s="52" t="s">
        <v>215</v>
      </c>
      <c r="P2213" s="52">
        <v>114</v>
      </c>
      <c r="Q2213" s="52">
        <v>29</v>
      </c>
      <c r="R2213" s="52" t="s">
        <v>2599</v>
      </c>
      <c r="S2213" s="49" t="s">
        <v>21333</v>
      </c>
      <c r="V2213" s="50" t="s">
        <v>14862</v>
      </c>
      <c r="W2213" s="50" t="s">
        <v>2585</v>
      </c>
      <c r="X2213" s="50" t="s">
        <v>14738</v>
      </c>
      <c r="Y2213" s="70" t="s">
        <v>17320</v>
      </c>
      <c r="Z2213" s="53">
        <v>36263</v>
      </c>
    </row>
    <row r="2214" spans="1:26" s="49" customFormat="1" ht="30" x14ac:dyDescent="0.25">
      <c r="A2214" s="73">
        <v>600009319</v>
      </c>
      <c r="B2214" s="73">
        <f t="shared" si="102"/>
        <v>600009319</v>
      </c>
      <c r="C2214" s="73" t="s">
        <v>10685</v>
      </c>
      <c r="D2214" s="68">
        <v>1</v>
      </c>
      <c r="E2214" s="48">
        <f t="shared" si="103"/>
        <v>669725</v>
      </c>
      <c r="F2214" s="57" t="s">
        <v>2485</v>
      </c>
      <c r="G2214" s="57" t="s">
        <v>2584</v>
      </c>
      <c r="H2214" s="51">
        <v>650</v>
      </c>
      <c r="I2214" s="51" t="s">
        <v>17309</v>
      </c>
      <c r="J2214" s="69">
        <v>27.49</v>
      </c>
      <c r="K2214" s="69">
        <f t="shared" si="104"/>
        <v>17868.5</v>
      </c>
      <c r="L2214" s="90">
        <v>650</v>
      </c>
      <c r="M2214" s="51"/>
      <c r="N2214" s="62" t="s">
        <v>2600</v>
      </c>
      <c r="O2214" s="52" t="s">
        <v>2601</v>
      </c>
      <c r="P2214" s="52">
        <v>159</v>
      </c>
      <c r="Q2214" s="52">
        <v>16</v>
      </c>
      <c r="R2214" s="52" t="s">
        <v>2585</v>
      </c>
      <c r="S2214" s="49" t="s">
        <v>21333</v>
      </c>
      <c r="V2214" s="50" t="s">
        <v>14862</v>
      </c>
      <c r="W2214" s="50" t="s">
        <v>2585</v>
      </c>
      <c r="X2214" s="50" t="s">
        <v>14738</v>
      </c>
      <c r="Y2214" s="70" t="s">
        <v>17320</v>
      </c>
      <c r="Z2214" s="53">
        <v>36001</v>
      </c>
    </row>
    <row r="2215" spans="1:26" s="49" customFormat="1" ht="30" x14ac:dyDescent="0.25">
      <c r="A2215" s="73">
        <v>600028607</v>
      </c>
      <c r="B2215" s="73">
        <f t="shared" si="102"/>
        <v>600028607</v>
      </c>
      <c r="C2215" s="73" t="s">
        <v>17748</v>
      </c>
      <c r="D2215" s="68">
        <v>1</v>
      </c>
      <c r="E2215" s="48">
        <f t="shared" si="103"/>
        <v>76988</v>
      </c>
      <c r="F2215" s="57" t="s">
        <v>2485</v>
      </c>
      <c r="G2215" s="57" t="s">
        <v>2584</v>
      </c>
      <c r="H2215" s="51">
        <v>125</v>
      </c>
      <c r="I2215" s="51" t="s">
        <v>17309</v>
      </c>
      <c r="J2215" s="69">
        <v>27.49</v>
      </c>
      <c r="K2215" s="69">
        <f t="shared" si="104"/>
        <v>3436.25</v>
      </c>
      <c r="L2215" s="90">
        <v>125</v>
      </c>
      <c r="M2215" s="51"/>
      <c r="N2215" s="62" t="s">
        <v>17749</v>
      </c>
      <c r="O2215" s="52" t="s">
        <v>204</v>
      </c>
      <c r="P2215" s="52">
        <v>590</v>
      </c>
      <c r="Q2215" s="52">
        <v>38</v>
      </c>
      <c r="R2215" s="52" t="s">
        <v>2585</v>
      </c>
      <c r="S2215" s="49" t="s">
        <v>21333</v>
      </c>
      <c r="V2215" s="50" t="s">
        <v>14862</v>
      </c>
      <c r="W2215" s="50" t="s">
        <v>2585</v>
      </c>
      <c r="X2215" s="50" t="s">
        <v>14738</v>
      </c>
      <c r="Y2215" s="70" t="s">
        <v>17320</v>
      </c>
      <c r="Z2215" s="53">
        <v>36001</v>
      </c>
    </row>
    <row r="2216" spans="1:26" s="49" customFormat="1" x14ac:dyDescent="0.25">
      <c r="A2216" s="73">
        <v>600067157</v>
      </c>
      <c r="B2216" s="73">
        <f t="shared" si="102"/>
        <v>600067157</v>
      </c>
      <c r="C2216" s="73" t="s">
        <v>10691</v>
      </c>
      <c r="D2216" s="68">
        <v>1</v>
      </c>
      <c r="E2216" s="48">
        <f t="shared" si="103"/>
        <v>63555522</v>
      </c>
      <c r="F2216" s="57" t="s">
        <v>2485</v>
      </c>
      <c r="G2216" s="57" t="s">
        <v>2584</v>
      </c>
      <c r="H2216" s="51">
        <v>0</v>
      </c>
      <c r="I2216" s="51" t="s">
        <v>17309</v>
      </c>
      <c r="J2216" s="69">
        <v>27.49</v>
      </c>
      <c r="K2216" s="69">
        <f t="shared" si="104"/>
        <v>0</v>
      </c>
      <c r="L2216" s="90">
        <v>25</v>
      </c>
      <c r="M2216" s="51">
        <v>25</v>
      </c>
      <c r="N2216" s="62" t="s">
        <v>2617</v>
      </c>
      <c r="O2216" s="52" t="s">
        <v>2618</v>
      </c>
      <c r="P2216" s="52">
        <v>396</v>
      </c>
      <c r="Q2216" s="52"/>
      <c r="R2216" s="52" t="s">
        <v>2597</v>
      </c>
      <c r="S2216" s="49" t="s">
        <v>21333</v>
      </c>
      <c r="V2216" s="50" t="s">
        <v>14869</v>
      </c>
      <c r="W2216" s="50" t="s">
        <v>2585</v>
      </c>
      <c r="X2216" s="50" t="s">
        <v>14740</v>
      </c>
      <c r="Y2216" s="70" t="s">
        <v>17320</v>
      </c>
      <c r="Z2216" s="53">
        <v>36452</v>
      </c>
    </row>
    <row r="2217" spans="1:26" s="49" customFormat="1" x14ac:dyDescent="0.25">
      <c r="A2217" s="73">
        <v>600066738</v>
      </c>
      <c r="B2217" s="73">
        <f t="shared" si="102"/>
        <v>600066738</v>
      </c>
      <c r="C2217" s="73" t="s">
        <v>10692</v>
      </c>
      <c r="D2217" s="68">
        <v>1</v>
      </c>
      <c r="E2217" s="48">
        <f t="shared" si="103"/>
        <v>49755579</v>
      </c>
      <c r="F2217" s="57" t="s">
        <v>2485</v>
      </c>
      <c r="G2217" s="57" t="s">
        <v>2584</v>
      </c>
      <c r="H2217" s="51">
        <v>50</v>
      </c>
      <c r="I2217" s="51" t="s">
        <v>17309</v>
      </c>
      <c r="J2217" s="69">
        <v>27.49</v>
      </c>
      <c r="K2217" s="69">
        <f t="shared" si="104"/>
        <v>1374.5</v>
      </c>
      <c r="L2217" s="90">
        <v>50</v>
      </c>
      <c r="M2217" s="51"/>
      <c r="N2217" s="62" t="s">
        <v>2619</v>
      </c>
      <c r="O2217" s="52" t="s">
        <v>329</v>
      </c>
      <c r="P2217" s="52">
        <v>429</v>
      </c>
      <c r="Q2217" s="52"/>
      <c r="R2217" s="52" t="s">
        <v>2620</v>
      </c>
      <c r="S2217" s="49" t="s">
        <v>21333</v>
      </c>
      <c r="V2217" s="50" t="s">
        <v>14869</v>
      </c>
      <c r="W2217" s="50" t="s">
        <v>2585</v>
      </c>
      <c r="X2217" s="50" t="s">
        <v>14740</v>
      </c>
      <c r="Y2217" s="70" t="s">
        <v>17320</v>
      </c>
      <c r="Z2217" s="53">
        <v>36401</v>
      </c>
    </row>
    <row r="2218" spans="1:26" s="49" customFormat="1" x14ac:dyDescent="0.25">
      <c r="A2218" s="73">
        <v>600067211</v>
      </c>
      <c r="B2218" s="73">
        <f t="shared" si="102"/>
        <v>600067211</v>
      </c>
      <c r="C2218" s="73" t="s">
        <v>10693</v>
      </c>
      <c r="D2218" s="68">
        <v>1</v>
      </c>
      <c r="E2218" s="48">
        <f t="shared" si="103"/>
        <v>872296</v>
      </c>
      <c r="F2218" s="57" t="s">
        <v>2485</v>
      </c>
      <c r="G2218" s="57" t="s">
        <v>2584</v>
      </c>
      <c r="H2218" s="51">
        <v>825</v>
      </c>
      <c r="I2218" s="51" t="s">
        <v>17309</v>
      </c>
      <c r="J2218" s="69">
        <v>27.49</v>
      </c>
      <c r="K2218" s="69">
        <f t="shared" si="104"/>
        <v>22679.25</v>
      </c>
      <c r="L2218" s="90">
        <v>825</v>
      </c>
      <c r="M2218" s="51"/>
      <c r="N2218" s="62" t="s">
        <v>2621</v>
      </c>
      <c r="O2218" s="52" t="s">
        <v>927</v>
      </c>
      <c r="P2218" s="52">
        <v>1032</v>
      </c>
      <c r="Q2218" s="52">
        <v>31</v>
      </c>
      <c r="R2218" s="52" t="s">
        <v>2585</v>
      </c>
      <c r="S2218" s="49" t="s">
        <v>21333</v>
      </c>
      <c r="V2218" s="50" t="s">
        <v>14869</v>
      </c>
      <c r="W2218" s="50" t="s">
        <v>2585</v>
      </c>
      <c r="X2218" s="50" t="s">
        <v>14740</v>
      </c>
      <c r="Y2218" s="70" t="s">
        <v>17320</v>
      </c>
      <c r="Z2218" s="53">
        <v>36001</v>
      </c>
    </row>
    <row r="2219" spans="1:26" s="49" customFormat="1" ht="30" x14ac:dyDescent="0.25">
      <c r="A2219" s="73">
        <v>600067220</v>
      </c>
      <c r="B2219" s="73">
        <f t="shared" si="102"/>
        <v>600067220</v>
      </c>
      <c r="C2219" s="73" t="s">
        <v>10694</v>
      </c>
      <c r="D2219" s="68">
        <v>1</v>
      </c>
      <c r="E2219" s="48">
        <f t="shared" si="103"/>
        <v>70895201</v>
      </c>
      <c r="F2219" s="57" t="s">
        <v>2485</v>
      </c>
      <c r="G2219" s="57" t="s">
        <v>2584</v>
      </c>
      <c r="H2219" s="51">
        <v>0</v>
      </c>
      <c r="I2219" s="51" t="s">
        <v>17309</v>
      </c>
      <c r="J2219" s="69">
        <v>27.49</v>
      </c>
      <c r="K2219" s="69">
        <f t="shared" si="104"/>
        <v>0</v>
      </c>
      <c r="L2219" s="90">
        <v>125</v>
      </c>
      <c r="M2219" s="51">
        <v>125</v>
      </c>
      <c r="N2219" s="62" t="s">
        <v>2622</v>
      </c>
      <c r="O2219" s="52"/>
      <c r="P2219" s="52">
        <v>97</v>
      </c>
      <c r="Q2219" s="52"/>
      <c r="R2219" s="52" t="s">
        <v>2623</v>
      </c>
      <c r="S2219" s="49" t="s">
        <v>21333</v>
      </c>
      <c r="V2219" s="50" t="s">
        <v>14869</v>
      </c>
      <c r="W2219" s="50" t="s">
        <v>2585</v>
      </c>
      <c r="X2219" s="50" t="s">
        <v>14740</v>
      </c>
      <c r="Y2219" s="70" t="s">
        <v>17320</v>
      </c>
      <c r="Z2219" s="53">
        <v>36001</v>
      </c>
    </row>
    <row r="2220" spans="1:26" s="49" customFormat="1" ht="30" x14ac:dyDescent="0.25">
      <c r="A2220" s="73">
        <v>600067238</v>
      </c>
      <c r="B2220" s="73">
        <f t="shared" si="102"/>
        <v>600067238</v>
      </c>
      <c r="C2220" s="73" t="s">
        <v>10695</v>
      </c>
      <c r="D2220" s="68">
        <v>1</v>
      </c>
      <c r="E2220" s="48">
        <f t="shared" si="103"/>
        <v>47701412</v>
      </c>
      <c r="F2220" s="57" t="s">
        <v>2485</v>
      </c>
      <c r="G2220" s="57" t="s">
        <v>2584</v>
      </c>
      <c r="H2220" s="51">
        <v>550</v>
      </c>
      <c r="I2220" s="51" t="s">
        <v>17309</v>
      </c>
      <c r="J2220" s="69">
        <v>27.49</v>
      </c>
      <c r="K2220" s="69">
        <f t="shared" si="104"/>
        <v>15119.5</v>
      </c>
      <c r="L2220" s="90">
        <v>550</v>
      </c>
      <c r="M2220" s="51"/>
      <c r="N2220" s="62" t="s">
        <v>2624</v>
      </c>
      <c r="O2220" s="52" t="s">
        <v>2618</v>
      </c>
      <c r="P2220" s="52">
        <v>307</v>
      </c>
      <c r="Q2220" s="52"/>
      <c r="R2220" s="52" t="s">
        <v>2597</v>
      </c>
      <c r="S2220" s="49" t="s">
        <v>21333</v>
      </c>
      <c r="V2220" s="50" t="s">
        <v>14869</v>
      </c>
      <c r="W2220" s="50" t="s">
        <v>2585</v>
      </c>
      <c r="X2220" s="50" t="s">
        <v>14740</v>
      </c>
      <c r="Y2220" s="70" t="s">
        <v>17320</v>
      </c>
      <c r="Z2220" s="53">
        <v>36452</v>
      </c>
    </row>
    <row r="2221" spans="1:26" s="49" customFormat="1" ht="30" x14ac:dyDescent="0.25">
      <c r="A2221" s="73">
        <v>600067301</v>
      </c>
      <c r="B2221" s="73">
        <f t="shared" si="102"/>
        <v>600067301</v>
      </c>
      <c r="C2221" s="73" t="s">
        <v>10696</v>
      </c>
      <c r="D2221" s="68">
        <v>1</v>
      </c>
      <c r="E2221" s="48">
        <f t="shared" si="103"/>
        <v>49753754</v>
      </c>
      <c r="F2221" s="57" t="s">
        <v>2485</v>
      </c>
      <c r="G2221" s="57" t="s">
        <v>2584</v>
      </c>
      <c r="H2221" s="51">
        <v>750</v>
      </c>
      <c r="I2221" s="51" t="s">
        <v>17309</v>
      </c>
      <c r="J2221" s="69">
        <v>27.49</v>
      </c>
      <c r="K2221" s="69">
        <f t="shared" si="104"/>
        <v>20617.5</v>
      </c>
      <c r="L2221" s="90">
        <v>750</v>
      </c>
      <c r="M2221" s="51"/>
      <c r="N2221" s="62" t="s">
        <v>2626</v>
      </c>
      <c r="O2221" s="52" t="s">
        <v>2594</v>
      </c>
      <c r="P2221" s="52">
        <v>917</v>
      </c>
      <c r="Q2221" s="52">
        <v>25</v>
      </c>
      <c r="R2221" s="52" t="s">
        <v>2585</v>
      </c>
      <c r="S2221" s="49" t="s">
        <v>21333</v>
      </c>
      <c r="V2221" s="50" t="s">
        <v>14869</v>
      </c>
      <c r="W2221" s="50" t="s">
        <v>2585</v>
      </c>
      <c r="X2221" s="50" t="s">
        <v>14740</v>
      </c>
      <c r="Y2221" s="70" t="s">
        <v>17320</v>
      </c>
      <c r="Z2221" s="53">
        <v>36005</v>
      </c>
    </row>
    <row r="2222" spans="1:26" s="49" customFormat="1" ht="30" x14ac:dyDescent="0.25">
      <c r="A2222" s="73">
        <v>600067319</v>
      </c>
      <c r="B2222" s="73">
        <f t="shared" si="102"/>
        <v>600067319</v>
      </c>
      <c r="C2222" s="73" t="s">
        <v>10697</v>
      </c>
      <c r="D2222" s="68">
        <v>1</v>
      </c>
      <c r="E2222" s="48">
        <f t="shared" si="103"/>
        <v>60610751</v>
      </c>
      <c r="F2222" s="57" t="s">
        <v>2485</v>
      </c>
      <c r="G2222" s="57" t="s">
        <v>2584</v>
      </c>
      <c r="H2222" s="51">
        <v>25</v>
      </c>
      <c r="I2222" s="51" t="s">
        <v>17309</v>
      </c>
      <c r="J2222" s="69">
        <v>27.49</v>
      </c>
      <c r="K2222" s="69">
        <f t="shared" si="104"/>
        <v>687.25</v>
      </c>
      <c r="L2222" s="90">
        <v>25</v>
      </c>
      <c r="M2222" s="51"/>
      <c r="N2222" s="62" t="s">
        <v>2627</v>
      </c>
      <c r="O2222" s="52"/>
      <c r="P2222" s="52">
        <v>153</v>
      </c>
      <c r="Q2222" s="52"/>
      <c r="R2222" s="52" t="s">
        <v>2628</v>
      </c>
      <c r="S2222" s="49" t="s">
        <v>21333</v>
      </c>
      <c r="V2222" s="50" t="s">
        <v>14869</v>
      </c>
      <c r="W2222" s="50" t="s">
        <v>2585</v>
      </c>
      <c r="X2222" s="50" t="s">
        <v>14740</v>
      </c>
      <c r="Y2222" s="70" t="s">
        <v>17320</v>
      </c>
      <c r="Z2222" s="53">
        <v>36401</v>
      </c>
    </row>
    <row r="2223" spans="1:26" s="49" customFormat="1" ht="30" x14ac:dyDescent="0.25">
      <c r="A2223" s="73">
        <v>600067343</v>
      </c>
      <c r="B2223" s="73">
        <f t="shared" si="102"/>
        <v>600067343</v>
      </c>
      <c r="C2223" s="73" t="s">
        <v>10698</v>
      </c>
      <c r="D2223" s="68">
        <v>1</v>
      </c>
      <c r="E2223" s="48">
        <f t="shared" si="103"/>
        <v>75006219</v>
      </c>
      <c r="F2223" s="57" t="s">
        <v>2485</v>
      </c>
      <c r="G2223" s="57" t="s">
        <v>2584</v>
      </c>
      <c r="H2223" s="51">
        <v>50</v>
      </c>
      <c r="I2223" s="51" t="s">
        <v>17309</v>
      </c>
      <c r="J2223" s="69">
        <v>27.49</v>
      </c>
      <c r="K2223" s="69">
        <f t="shared" si="104"/>
        <v>1374.5</v>
      </c>
      <c r="L2223" s="90">
        <v>50</v>
      </c>
      <c r="M2223" s="51"/>
      <c r="N2223" s="62" t="s">
        <v>2629</v>
      </c>
      <c r="O2223" s="52" t="s">
        <v>2630</v>
      </c>
      <c r="P2223" s="52">
        <v>32</v>
      </c>
      <c r="Q2223" s="52"/>
      <c r="R2223" s="52" t="s">
        <v>2631</v>
      </c>
      <c r="S2223" s="49" t="s">
        <v>21333</v>
      </c>
      <c r="V2223" s="50" t="s">
        <v>14869</v>
      </c>
      <c r="W2223" s="50" t="s">
        <v>2585</v>
      </c>
      <c r="X2223" s="50" t="s">
        <v>14740</v>
      </c>
      <c r="Y2223" s="70" t="s">
        <v>17320</v>
      </c>
      <c r="Z2223" s="53">
        <v>36453</v>
      </c>
    </row>
    <row r="2224" spans="1:26" s="49" customFormat="1" ht="30" x14ac:dyDescent="0.25">
      <c r="A2224" s="73">
        <v>600067378</v>
      </c>
      <c r="B2224" s="73">
        <f t="shared" si="102"/>
        <v>600067378</v>
      </c>
      <c r="C2224" s="73" t="s">
        <v>10699</v>
      </c>
      <c r="D2224" s="68">
        <v>1</v>
      </c>
      <c r="E2224" s="48">
        <f t="shared" si="103"/>
        <v>60611821</v>
      </c>
      <c r="F2224" s="57" t="s">
        <v>2485</v>
      </c>
      <c r="G2224" s="57" t="s">
        <v>2584</v>
      </c>
      <c r="H2224" s="51">
        <v>0</v>
      </c>
      <c r="I2224" s="51" t="s">
        <v>17309</v>
      </c>
      <c r="J2224" s="69">
        <v>27.49</v>
      </c>
      <c r="K2224" s="69">
        <f t="shared" si="104"/>
        <v>0</v>
      </c>
      <c r="L2224" s="90">
        <v>25</v>
      </c>
      <c r="M2224" s="51">
        <v>25</v>
      </c>
      <c r="N2224" s="62" t="s">
        <v>2632</v>
      </c>
      <c r="O2224" s="52"/>
      <c r="P2224" s="52">
        <v>49</v>
      </c>
      <c r="Q2224" s="52"/>
      <c r="R2224" s="52" t="s">
        <v>2633</v>
      </c>
      <c r="S2224" s="49" t="s">
        <v>21333</v>
      </c>
      <c r="V2224" s="50" t="s">
        <v>14869</v>
      </c>
      <c r="W2224" s="50" t="s">
        <v>2585</v>
      </c>
      <c r="X2224" s="50" t="s">
        <v>14740</v>
      </c>
      <c r="Y2224" s="70" t="s">
        <v>17320</v>
      </c>
      <c r="Z2224" s="53">
        <v>36452</v>
      </c>
    </row>
    <row r="2225" spans="1:26" s="49" customFormat="1" ht="30" x14ac:dyDescent="0.25">
      <c r="A2225" s="73">
        <v>600067416</v>
      </c>
      <c r="B2225" s="73">
        <f t="shared" si="102"/>
        <v>600067416</v>
      </c>
      <c r="C2225" s="73" t="s">
        <v>10700</v>
      </c>
      <c r="D2225" s="68">
        <v>1</v>
      </c>
      <c r="E2225" s="48">
        <f t="shared" si="103"/>
        <v>70933782</v>
      </c>
      <c r="F2225" s="57" t="s">
        <v>2485</v>
      </c>
      <c r="G2225" s="57" t="s">
        <v>2584</v>
      </c>
      <c r="H2225" s="51">
        <v>1000</v>
      </c>
      <c r="I2225" s="51" t="s">
        <v>17309</v>
      </c>
      <c r="J2225" s="69">
        <v>27.49</v>
      </c>
      <c r="K2225" s="69">
        <f t="shared" si="104"/>
        <v>27490</v>
      </c>
      <c r="L2225" s="90">
        <v>1000</v>
      </c>
      <c r="M2225" s="51"/>
      <c r="N2225" s="62" t="s">
        <v>2634</v>
      </c>
      <c r="O2225" s="52" t="s">
        <v>102</v>
      </c>
      <c r="P2225" s="52">
        <v>553</v>
      </c>
      <c r="Q2225" s="52">
        <v>19</v>
      </c>
      <c r="R2225" s="52" t="s">
        <v>2585</v>
      </c>
      <c r="S2225" s="49" t="s">
        <v>21333</v>
      </c>
      <c r="V2225" s="50" t="s">
        <v>14869</v>
      </c>
      <c r="W2225" s="50" t="s">
        <v>2585</v>
      </c>
      <c r="X2225" s="50" t="s">
        <v>14740</v>
      </c>
      <c r="Y2225" s="70" t="s">
        <v>17320</v>
      </c>
      <c r="Z2225" s="53">
        <v>36001</v>
      </c>
    </row>
    <row r="2226" spans="1:26" s="49" customFormat="1" x14ac:dyDescent="0.25">
      <c r="A2226" s="73">
        <v>600067424</v>
      </c>
      <c r="B2226" s="73">
        <f t="shared" si="102"/>
        <v>600067424</v>
      </c>
      <c r="C2226" s="73" t="s">
        <v>10701</v>
      </c>
      <c r="D2226" s="68">
        <v>1</v>
      </c>
      <c r="E2226" s="48">
        <f t="shared" si="103"/>
        <v>70933774</v>
      </c>
      <c r="F2226" s="57" t="s">
        <v>2485</v>
      </c>
      <c r="G2226" s="57" t="s">
        <v>2584</v>
      </c>
      <c r="H2226" s="51">
        <v>525</v>
      </c>
      <c r="I2226" s="51" t="s">
        <v>17309</v>
      </c>
      <c r="J2226" s="69">
        <v>27.49</v>
      </c>
      <c r="K2226" s="69">
        <f t="shared" si="104"/>
        <v>14432.25</v>
      </c>
      <c r="L2226" s="90">
        <v>525</v>
      </c>
      <c r="M2226" s="51"/>
      <c r="N2226" s="62" t="s">
        <v>2635</v>
      </c>
      <c r="O2226" s="52" t="s">
        <v>439</v>
      </c>
      <c r="P2226" s="52">
        <v>58</v>
      </c>
      <c r="Q2226" s="52">
        <v>1</v>
      </c>
      <c r="R2226" s="52" t="s">
        <v>2585</v>
      </c>
      <c r="S2226" s="49" t="s">
        <v>21333</v>
      </c>
      <c r="V2226" s="50" t="s">
        <v>14869</v>
      </c>
      <c r="W2226" s="50" t="s">
        <v>2585</v>
      </c>
      <c r="X2226" s="50" t="s">
        <v>14740</v>
      </c>
      <c r="Y2226" s="70" t="s">
        <v>17320</v>
      </c>
      <c r="Z2226" s="53">
        <v>36006</v>
      </c>
    </row>
    <row r="2227" spans="1:26" s="49" customFormat="1" ht="30" x14ac:dyDescent="0.25">
      <c r="A2227" s="73">
        <v>600067432</v>
      </c>
      <c r="B2227" s="73">
        <f t="shared" si="102"/>
        <v>600067432</v>
      </c>
      <c r="C2227" s="73" t="s">
        <v>10702</v>
      </c>
      <c r="D2227" s="68">
        <v>1</v>
      </c>
      <c r="E2227" s="48">
        <f t="shared" si="103"/>
        <v>70933758</v>
      </c>
      <c r="F2227" s="57" t="s">
        <v>2485</v>
      </c>
      <c r="G2227" s="57" t="s">
        <v>2584</v>
      </c>
      <c r="H2227" s="51">
        <v>1125</v>
      </c>
      <c r="I2227" s="51" t="s">
        <v>17309</v>
      </c>
      <c r="J2227" s="69">
        <v>27.49</v>
      </c>
      <c r="K2227" s="69">
        <f t="shared" si="104"/>
        <v>30926.25</v>
      </c>
      <c r="L2227" s="90">
        <v>1125</v>
      </c>
      <c r="M2227" s="51"/>
      <c r="N2227" s="62" t="s">
        <v>2636</v>
      </c>
      <c r="O2227" s="52" t="s">
        <v>2503</v>
      </c>
      <c r="P2227" s="52">
        <v>1743</v>
      </c>
      <c r="Q2227" s="52">
        <v>19</v>
      </c>
      <c r="R2227" s="52" t="s">
        <v>2585</v>
      </c>
      <c r="S2227" s="49" t="s">
        <v>21333</v>
      </c>
      <c r="V2227" s="50" t="s">
        <v>14869</v>
      </c>
      <c r="W2227" s="50" t="s">
        <v>2585</v>
      </c>
      <c r="X2227" s="50" t="s">
        <v>14740</v>
      </c>
      <c r="Y2227" s="70" t="s">
        <v>17320</v>
      </c>
      <c r="Z2227" s="53">
        <v>36001</v>
      </c>
    </row>
    <row r="2228" spans="1:26" s="49" customFormat="1" ht="30" x14ac:dyDescent="0.25">
      <c r="A2228" s="73">
        <v>600067441</v>
      </c>
      <c r="B2228" s="73">
        <f t="shared" si="102"/>
        <v>600067441</v>
      </c>
      <c r="C2228" s="73" t="s">
        <v>10703</v>
      </c>
      <c r="D2228" s="68">
        <v>1</v>
      </c>
      <c r="E2228" s="48">
        <f t="shared" si="103"/>
        <v>70933766</v>
      </c>
      <c r="F2228" s="57" t="s">
        <v>2485</v>
      </c>
      <c r="G2228" s="57" t="s">
        <v>2584</v>
      </c>
      <c r="H2228" s="51">
        <v>650</v>
      </c>
      <c r="I2228" s="51" t="s">
        <v>17309</v>
      </c>
      <c r="J2228" s="69">
        <v>27.49</v>
      </c>
      <c r="K2228" s="69">
        <f t="shared" si="104"/>
        <v>17868.5</v>
      </c>
      <c r="L2228" s="90">
        <v>650</v>
      </c>
      <c r="M2228" s="51"/>
      <c r="N2228" s="62" t="s">
        <v>2637</v>
      </c>
      <c r="O2228" s="52" t="s">
        <v>20</v>
      </c>
      <c r="P2228" s="52">
        <v>1117</v>
      </c>
      <c r="Q2228" s="52">
        <v>25</v>
      </c>
      <c r="R2228" s="52" t="s">
        <v>2585</v>
      </c>
      <c r="S2228" s="49" t="s">
        <v>21333</v>
      </c>
      <c r="V2228" s="50" t="s">
        <v>14869</v>
      </c>
      <c r="W2228" s="50" t="s">
        <v>2585</v>
      </c>
      <c r="X2228" s="50" t="s">
        <v>14740</v>
      </c>
      <c r="Y2228" s="70" t="s">
        <v>17320</v>
      </c>
      <c r="Z2228" s="53">
        <v>36001</v>
      </c>
    </row>
    <row r="2229" spans="1:26" s="49" customFormat="1" ht="30" x14ac:dyDescent="0.25">
      <c r="A2229" s="73">
        <v>600067459</v>
      </c>
      <c r="B2229" s="73">
        <f t="shared" si="102"/>
        <v>600067459</v>
      </c>
      <c r="C2229" s="73" t="s">
        <v>10704</v>
      </c>
      <c r="D2229" s="68">
        <v>1</v>
      </c>
      <c r="E2229" s="48">
        <f t="shared" si="103"/>
        <v>70989290</v>
      </c>
      <c r="F2229" s="57" t="s">
        <v>2485</v>
      </c>
      <c r="G2229" s="57" t="s">
        <v>2584</v>
      </c>
      <c r="H2229" s="51">
        <v>350</v>
      </c>
      <c r="I2229" s="51" t="s">
        <v>17309</v>
      </c>
      <c r="J2229" s="69">
        <v>27.49</v>
      </c>
      <c r="K2229" s="69">
        <f t="shared" si="104"/>
        <v>9621.5</v>
      </c>
      <c r="L2229" s="90">
        <v>350</v>
      </c>
      <c r="M2229" s="51"/>
      <c r="N2229" s="62" t="s">
        <v>2638</v>
      </c>
      <c r="O2229" s="52" t="s">
        <v>2639</v>
      </c>
      <c r="P2229" s="52">
        <v>120</v>
      </c>
      <c r="Q2229" s="52"/>
      <c r="R2229" s="52" t="s">
        <v>2599</v>
      </c>
      <c r="S2229" s="49" t="s">
        <v>21333</v>
      </c>
      <c r="V2229" s="50" t="s">
        <v>14869</v>
      </c>
      <c r="W2229" s="50" t="s">
        <v>2585</v>
      </c>
      <c r="X2229" s="50" t="s">
        <v>14740</v>
      </c>
      <c r="Y2229" s="70" t="s">
        <v>17320</v>
      </c>
      <c r="Z2229" s="53">
        <v>36263</v>
      </c>
    </row>
    <row r="2230" spans="1:26" s="49" customFormat="1" x14ac:dyDescent="0.25">
      <c r="A2230" s="73">
        <v>600067467</v>
      </c>
      <c r="B2230" s="73">
        <f t="shared" si="102"/>
        <v>600067467</v>
      </c>
      <c r="C2230" s="73" t="s">
        <v>10705</v>
      </c>
      <c r="D2230" s="68">
        <v>1</v>
      </c>
      <c r="E2230" s="48">
        <f t="shared" si="103"/>
        <v>60611057</v>
      </c>
      <c r="F2230" s="57" t="s">
        <v>2485</v>
      </c>
      <c r="G2230" s="57" t="s">
        <v>2584</v>
      </c>
      <c r="H2230" s="51">
        <v>775</v>
      </c>
      <c r="I2230" s="51" t="s">
        <v>17309</v>
      </c>
      <c r="J2230" s="69">
        <v>27.49</v>
      </c>
      <c r="K2230" s="69">
        <f t="shared" si="104"/>
        <v>21304.75</v>
      </c>
      <c r="L2230" s="90">
        <v>775</v>
      </c>
      <c r="M2230" s="51"/>
      <c r="N2230" s="62" t="s">
        <v>2640</v>
      </c>
      <c r="O2230" s="52" t="s">
        <v>2641</v>
      </c>
      <c r="P2230" s="52">
        <v>1189</v>
      </c>
      <c r="Q2230" s="52"/>
      <c r="R2230" s="52" t="s">
        <v>2642</v>
      </c>
      <c r="S2230" s="49" t="s">
        <v>21333</v>
      </c>
      <c r="V2230" s="50" t="s">
        <v>14869</v>
      </c>
      <c r="W2230" s="50" t="s">
        <v>2585</v>
      </c>
      <c r="X2230" s="50" t="s">
        <v>14740</v>
      </c>
      <c r="Y2230" s="70" t="s">
        <v>17320</v>
      </c>
      <c r="Z2230" s="53">
        <v>36222</v>
      </c>
    </row>
    <row r="2231" spans="1:26" s="49" customFormat="1" x14ac:dyDescent="0.25">
      <c r="A2231" s="73">
        <v>600067475</v>
      </c>
      <c r="B2231" s="73">
        <f t="shared" si="102"/>
        <v>600067475</v>
      </c>
      <c r="C2231" s="73" t="s">
        <v>10706</v>
      </c>
      <c r="D2231" s="68">
        <v>1</v>
      </c>
      <c r="E2231" s="48">
        <f t="shared" si="103"/>
        <v>70939454</v>
      </c>
      <c r="F2231" s="57" t="s">
        <v>2485</v>
      </c>
      <c r="G2231" s="57" t="s">
        <v>2584</v>
      </c>
      <c r="H2231" s="51">
        <v>575</v>
      </c>
      <c r="I2231" s="51" t="s">
        <v>17309</v>
      </c>
      <c r="J2231" s="69">
        <v>27.49</v>
      </c>
      <c r="K2231" s="69">
        <f t="shared" si="104"/>
        <v>15806.75</v>
      </c>
      <c r="L2231" s="90">
        <v>575</v>
      </c>
      <c r="M2231" s="51"/>
      <c r="N2231" s="62" t="s">
        <v>2643</v>
      </c>
      <c r="O2231" s="52" t="s">
        <v>60</v>
      </c>
      <c r="P2231" s="52">
        <v>232</v>
      </c>
      <c r="Q2231" s="52">
        <v>2</v>
      </c>
      <c r="R2231" s="52" t="s">
        <v>2616</v>
      </c>
      <c r="S2231" s="49" t="s">
        <v>21333</v>
      </c>
      <c r="V2231" s="50" t="s">
        <v>14869</v>
      </c>
      <c r="W2231" s="50" t="s">
        <v>2585</v>
      </c>
      <c r="X2231" s="50" t="s">
        <v>14740</v>
      </c>
      <c r="Y2231" s="70" t="s">
        <v>17320</v>
      </c>
      <c r="Z2231" s="53">
        <v>36225</v>
      </c>
    </row>
    <row r="2232" spans="1:26" s="49" customFormat="1" x14ac:dyDescent="0.25">
      <c r="A2232" s="73">
        <v>600067491</v>
      </c>
      <c r="B2232" s="73">
        <f t="shared" si="102"/>
        <v>600067491</v>
      </c>
      <c r="C2232" s="73" t="s">
        <v>10707</v>
      </c>
      <c r="D2232" s="68">
        <v>1</v>
      </c>
      <c r="E2232" s="48">
        <f t="shared" si="103"/>
        <v>70995826</v>
      </c>
      <c r="F2232" s="57" t="s">
        <v>2485</v>
      </c>
      <c r="G2232" s="57" t="s">
        <v>2584</v>
      </c>
      <c r="H2232" s="51">
        <v>725</v>
      </c>
      <c r="I2232" s="51" t="s">
        <v>17309</v>
      </c>
      <c r="J2232" s="69">
        <v>27.49</v>
      </c>
      <c r="K2232" s="69">
        <f t="shared" si="104"/>
        <v>19930.25</v>
      </c>
      <c r="L2232" s="90">
        <v>725</v>
      </c>
      <c r="M2232" s="51"/>
      <c r="N2232" s="62" t="s">
        <v>2644</v>
      </c>
      <c r="O2232" s="52" t="s">
        <v>75</v>
      </c>
      <c r="P2232" s="52">
        <v>395</v>
      </c>
      <c r="Q2232" s="52"/>
      <c r="R2232" s="52" t="s">
        <v>2620</v>
      </c>
      <c r="S2232" s="49" t="s">
        <v>21333</v>
      </c>
      <c r="V2232" s="50" t="s">
        <v>14869</v>
      </c>
      <c r="W2232" s="50" t="s">
        <v>2585</v>
      </c>
      <c r="X2232" s="50" t="s">
        <v>14740</v>
      </c>
      <c r="Y2232" s="70" t="s">
        <v>17320</v>
      </c>
      <c r="Z2232" s="53">
        <v>36401</v>
      </c>
    </row>
    <row r="2233" spans="1:26" s="49" customFormat="1" x14ac:dyDescent="0.25">
      <c r="A2233" s="73">
        <v>600067521</v>
      </c>
      <c r="B2233" s="73">
        <f t="shared" si="102"/>
        <v>600067521</v>
      </c>
      <c r="C2233" s="73" t="s">
        <v>10708</v>
      </c>
      <c r="D2233" s="68">
        <v>1</v>
      </c>
      <c r="E2233" s="48">
        <f t="shared" si="103"/>
        <v>70990492</v>
      </c>
      <c r="F2233" s="57" t="s">
        <v>2485</v>
      </c>
      <c r="G2233" s="57" t="s">
        <v>2584</v>
      </c>
      <c r="H2233" s="51">
        <v>50</v>
      </c>
      <c r="I2233" s="51" t="s">
        <v>17309</v>
      </c>
      <c r="J2233" s="69">
        <v>27.49</v>
      </c>
      <c r="K2233" s="69">
        <f t="shared" si="104"/>
        <v>1374.5</v>
      </c>
      <c r="L2233" s="90">
        <v>50</v>
      </c>
      <c r="M2233" s="51"/>
      <c r="N2233" s="62" t="s">
        <v>2645</v>
      </c>
      <c r="O2233" s="52" t="s">
        <v>2646</v>
      </c>
      <c r="P2233" s="52">
        <v>292</v>
      </c>
      <c r="Q2233" s="52"/>
      <c r="R2233" s="52" t="s">
        <v>2647</v>
      </c>
      <c r="S2233" s="49" t="s">
        <v>21333</v>
      </c>
      <c r="V2233" s="50" t="s">
        <v>14869</v>
      </c>
      <c r="W2233" s="50" t="s">
        <v>2585</v>
      </c>
      <c r="X2233" s="50" t="s">
        <v>14740</v>
      </c>
      <c r="Y2233" s="70" t="s">
        <v>17320</v>
      </c>
      <c r="Z2233" s="53">
        <v>36453</v>
      </c>
    </row>
    <row r="2234" spans="1:26" s="49" customFormat="1" x14ac:dyDescent="0.25">
      <c r="A2234" s="73">
        <v>600067530</v>
      </c>
      <c r="B2234" s="73">
        <f t="shared" si="102"/>
        <v>600067530</v>
      </c>
      <c r="C2234" s="73" t="s">
        <v>10709</v>
      </c>
      <c r="D2234" s="68">
        <v>1</v>
      </c>
      <c r="E2234" s="48">
        <f t="shared" si="103"/>
        <v>70991545</v>
      </c>
      <c r="F2234" s="57" t="s">
        <v>2485</v>
      </c>
      <c r="G2234" s="57" t="s">
        <v>2584</v>
      </c>
      <c r="H2234" s="51">
        <v>300</v>
      </c>
      <c r="I2234" s="51" t="s">
        <v>17309</v>
      </c>
      <c r="J2234" s="69">
        <v>27.49</v>
      </c>
      <c r="K2234" s="69">
        <f t="shared" si="104"/>
        <v>8247</v>
      </c>
      <c r="L2234" s="90">
        <v>300</v>
      </c>
      <c r="M2234" s="51"/>
      <c r="N2234" s="62" t="s">
        <v>2648</v>
      </c>
      <c r="O2234" s="52" t="s">
        <v>182</v>
      </c>
      <c r="P2234" s="52">
        <v>367</v>
      </c>
      <c r="Q2234" s="52"/>
      <c r="R2234" s="52" t="s">
        <v>2613</v>
      </c>
      <c r="S2234" s="49" t="s">
        <v>21333</v>
      </c>
      <c r="V2234" s="50" t="s">
        <v>14869</v>
      </c>
      <c r="W2234" s="50" t="s">
        <v>2585</v>
      </c>
      <c r="X2234" s="50" t="s">
        <v>14740</v>
      </c>
      <c r="Y2234" s="70" t="s">
        <v>17320</v>
      </c>
      <c r="Z2234" s="53">
        <v>36471</v>
      </c>
    </row>
    <row r="2235" spans="1:26" s="49" customFormat="1" ht="30" x14ac:dyDescent="0.25">
      <c r="A2235" s="73">
        <v>600067556</v>
      </c>
      <c r="B2235" s="73">
        <f t="shared" si="102"/>
        <v>600067556</v>
      </c>
      <c r="C2235" s="73" t="s">
        <v>10710</v>
      </c>
      <c r="D2235" s="68">
        <v>1</v>
      </c>
      <c r="E2235" s="48">
        <f t="shared" si="103"/>
        <v>69983160</v>
      </c>
      <c r="F2235" s="57" t="s">
        <v>2485</v>
      </c>
      <c r="G2235" s="57" t="s">
        <v>2584</v>
      </c>
      <c r="H2235" s="51">
        <v>50</v>
      </c>
      <c r="I2235" s="51" t="s">
        <v>17309</v>
      </c>
      <c r="J2235" s="69">
        <v>27.49</v>
      </c>
      <c r="K2235" s="69">
        <f t="shared" si="104"/>
        <v>1374.5</v>
      </c>
      <c r="L2235" s="90">
        <v>50</v>
      </c>
      <c r="M2235" s="51"/>
      <c r="N2235" s="62" t="s">
        <v>2649</v>
      </c>
      <c r="O2235" s="52"/>
      <c r="P2235" s="52">
        <v>76</v>
      </c>
      <c r="Q2235" s="52"/>
      <c r="R2235" s="52" t="s">
        <v>2650</v>
      </c>
      <c r="S2235" s="49" t="s">
        <v>21333</v>
      </c>
      <c r="V2235" s="50" t="s">
        <v>14869</v>
      </c>
      <c r="W2235" s="50" t="s">
        <v>2585</v>
      </c>
      <c r="X2235" s="50" t="s">
        <v>14740</v>
      </c>
      <c r="Y2235" s="70" t="s">
        <v>17320</v>
      </c>
      <c r="Z2235" s="53">
        <v>36225</v>
      </c>
    </row>
    <row r="2236" spans="1:26" s="49" customFormat="1" ht="30" x14ac:dyDescent="0.25">
      <c r="A2236" s="73">
        <v>600067599</v>
      </c>
      <c r="B2236" s="73">
        <f t="shared" si="102"/>
        <v>600067599</v>
      </c>
      <c r="C2236" s="73" t="s">
        <v>10711</v>
      </c>
      <c r="D2236" s="68">
        <v>1</v>
      </c>
      <c r="E2236" s="48">
        <f t="shared" si="103"/>
        <v>49751751</v>
      </c>
      <c r="F2236" s="57" t="s">
        <v>2485</v>
      </c>
      <c r="G2236" s="57" t="s">
        <v>2584</v>
      </c>
      <c r="H2236" s="51">
        <v>1125</v>
      </c>
      <c r="I2236" s="51" t="s">
        <v>17309</v>
      </c>
      <c r="J2236" s="69">
        <v>27.49</v>
      </c>
      <c r="K2236" s="69">
        <f t="shared" si="104"/>
        <v>30926.25</v>
      </c>
      <c r="L2236" s="90">
        <v>1125</v>
      </c>
      <c r="M2236" s="51"/>
      <c r="N2236" s="62" t="s">
        <v>2651</v>
      </c>
      <c r="O2236" s="52" t="s">
        <v>15</v>
      </c>
      <c r="P2236" s="52">
        <v>681</v>
      </c>
      <c r="Q2236" s="52">
        <v>19</v>
      </c>
      <c r="R2236" s="52" t="s">
        <v>2585</v>
      </c>
      <c r="S2236" s="49" t="s">
        <v>21333</v>
      </c>
      <c r="V2236" s="50" t="s">
        <v>14869</v>
      </c>
      <c r="W2236" s="50" t="s">
        <v>2585</v>
      </c>
      <c r="X2236" s="50" t="s">
        <v>14740</v>
      </c>
      <c r="Y2236" s="70" t="s">
        <v>17320</v>
      </c>
      <c r="Z2236" s="53">
        <v>36017</v>
      </c>
    </row>
    <row r="2237" spans="1:26" s="49" customFormat="1" ht="30" x14ac:dyDescent="0.25">
      <c r="A2237" s="73">
        <v>600067602</v>
      </c>
      <c r="B2237" s="73">
        <f t="shared" si="102"/>
        <v>600067602</v>
      </c>
      <c r="C2237" s="73" t="s">
        <v>10712</v>
      </c>
      <c r="D2237" s="68">
        <v>1</v>
      </c>
      <c r="E2237" s="48">
        <f t="shared" si="103"/>
        <v>69979359</v>
      </c>
      <c r="F2237" s="57" t="s">
        <v>2485</v>
      </c>
      <c r="G2237" s="57" t="s">
        <v>2584</v>
      </c>
      <c r="H2237" s="51">
        <v>850</v>
      </c>
      <c r="I2237" s="51" t="s">
        <v>17309</v>
      </c>
      <c r="J2237" s="69">
        <v>27.49</v>
      </c>
      <c r="K2237" s="69">
        <f t="shared" si="104"/>
        <v>23366.5</v>
      </c>
      <c r="L2237" s="90">
        <v>850</v>
      </c>
      <c r="M2237" s="51"/>
      <c r="N2237" s="62" t="s">
        <v>2652</v>
      </c>
      <c r="O2237" s="52" t="s">
        <v>2608</v>
      </c>
      <c r="P2237" s="52">
        <v>735</v>
      </c>
      <c r="Q2237" s="52">
        <v>11</v>
      </c>
      <c r="R2237" s="52" t="s">
        <v>2585</v>
      </c>
      <c r="S2237" s="49" t="s">
        <v>21333</v>
      </c>
      <c r="V2237" s="50" t="s">
        <v>14869</v>
      </c>
      <c r="W2237" s="50" t="s">
        <v>2585</v>
      </c>
      <c r="X2237" s="50" t="s">
        <v>14740</v>
      </c>
      <c r="Y2237" s="70" t="s">
        <v>17320</v>
      </c>
      <c r="Z2237" s="53">
        <v>36010</v>
      </c>
    </row>
    <row r="2238" spans="1:26" s="49" customFormat="1" ht="30" x14ac:dyDescent="0.25">
      <c r="A2238" s="73">
        <v>600067629</v>
      </c>
      <c r="B2238" s="73">
        <f t="shared" si="102"/>
        <v>600067629</v>
      </c>
      <c r="C2238" s="73" t="s">
        <v>10713</v>
      </c>
      <c r="D2238" s="68">
        <v>1</v>
      </c>
      <c r="E2238" s="48">
        <f t="shared" si="103"/>
        <v>60611049</v>
      </c>
      <c r="F2238" s="57" t="s">
        <v>2485</v>
      </c>
      <c r="G2238" s="57" t="s">
        <v>2584</v>
      </c>
      <c r="H2238" s="51">
        <v>575</v>
      </c>
      <c r="I2238" s="51" t="s">
        <v>17309</v>
      </c>
      <c r="J2238" s="69">
        <v>27.49</v>
      </c>
      <c r="K2238" s="69">
        <f t="shared" si="104"/>
        <v>15806.75</v>
      </c>
      <c r="L2238" s="90">
        <v>575</v>
      </c>
      <c r="M2238" s="51"/>
      <c r="N2238" s="62" t="s">
        <v>2653</v>
      </c>
      <c r="O2238" s="52" t="s">
        <v>2654</v>
      </c>
      <c r="P2238" s="52">
        <v>423</v>
      </c>
      <c r="Q2238" s="52"/>
      <c r="R2238" s="52" t="s">
        <v>2642</v>
      </c>
      <c r="S2238" s="49" t="s">
        <v>21333</v>
      </c>
      <c r="V2238" s="50" t="s">
        <v>14869</v>
      </c>
      <c r="W2238" s="50" t="s">
        <v>2585</v>
      </c>
      <c r="X2238" s="50" t="s">
        <v>14740</v>
      </c>
      <c r="Y2238" s="70" t="s">
        <v>17320</v>
      </c>
      <c r="Z2238" s="53">
        <v>36221</v>
      </c>
    </row>
    <row r="2239" spans="1:26" s="49" customFormat="1" ht="30" x14ac:dyDescent="0.25">
      <c r="A2239" s="73">
        <v>600067645</v>
      </c>
      <c r="B2239" s="73">
        <f t="shared" si="102"/>
        <v>600067645</v>
      </c>
      <c r="C2239" s="73" t="s">
        <v>10714</v>
      </c>
      <c r="D2239" s="68">
        <v>1</v>
      </c>
      <c r="E2239" s="48">
        <f t="shared" si="103"/>
        <v>75006529</v>
      </c>
      <c r="F2239" s="57" t="s">
        <v>2485</v>
      </c>
      <c r="G2239" s="57" t="s">
        <v>2584</v>
      </c>
      <c r="H2239" s="51">
        <v>0</v>
      </c>
      <c r="I2239" s="51" t="s">
        <v>17309</v>
      </c>
      <c r="J2239" s="69">
        <v>27.49</v>
      </c>
      <c r="K2239" s="69">
        <f t="shared" si="104"/>
        <v>0</v>
      </c>
      <c r="L2239" s="90">
        <v>300</v>
      </c>
      <c r="M2239" s="51">
        <v>300</v>
      </c>
      <c r="N2239" s="62" t="s">
        <v>2655</v>
      </c>
      <c r="O2239" s="52"/>
      <c r="P2239" s="52">
        <v>75</v>
      </c>
      <c r="Q2239" s="52"/>
      <c r="R2239" s="52" t="s">
        <v>2656</v>
      </c>
      <c r="S2239" s="49" t="s">
        <v>21333</v>
      </c>
      <c r="V2239" s="50" t="s">
        <v>14869</v>
      </c>
      <c r="W2239" s="50" t="s">
        <v>2585</v>
      </c>
      <c r="X2239" s="50" t="s">
        <v>14740</v>
      </c>
      <c r="Y2239" s="70" t="s">
        <v>17320</v>
      </c>
      <c r="Z2239" s="53">
        <v>36272</v>
      </c>
    </row>
    <row r="2240" spans="1:26" s="49" customFormat="1" ht="30" x14ac:dyDescent="0.25">
      <c r="A2240" s="73">
        <v>600067653</v>
      </c>
      <c r="B2240" s="73">
        <f t="shared" si="102"/>
        <v>600067653</v>
      </c>
      <c r="C2240" s="73" t="s">
        <v>10715</v>
      </c>
      <c r="D2240" s="68">
        <v>1</v>
      </c>
      <c r="E2240" s="48">
        <f t="shared" si="103"/>
        <v>60610395</v>
      </c>
      <c r="F2240" s="57" t="s">
        <v>2485</v>
      </c>
      <c r="G2240" s="57" t="s">
        <v>2584</v>
      </c>
      <c r="H2240" s="51">
        <v>175</v>
      </c>
      <c r="I2240" s="51" t="s">
        <v>17309</v>
      </c>
      <c r="J2240" s="69">
        <v>27.49</v>
      </c>
      <c r="K2240" s="69">
        <f t="shared" si="104"/>
        <v>4810.75</v>
      </c>
      <c r="L2240" s="90">
        <v>175</v>
      </c>
      <c r="M2240" s="51"/>
      <c r="N2240" s="62" t="s">
        <v>2657</v>
      </c>
      <c r="O2240" s="52" t="s">
        <v>60</v>
      </c>
      <c r="P2240" s="52">
        <v>152</v>
      </c>
      <c r="Q2240" s="52"/>
      <c r="R2240" s="52" t="s">
        <v>2658</v>
      </c>
      <c r="S2240" s="49" t="s">
        <v>21333</v>
      </c>
      <c r="V2240" s="50" t="s">
        <v>14869</v>
      </c>
      <c r="W2240" s="50" t="s">
        <v>2585</v>
      </c>
      <c r="X2240" s="50" t="s">
        <v>14740</v>
      </c>
      <c r="Y2240" s="70" t="s">
        <v>17320</v>
      </c>
      <c r="Z2240" s="53">
        <v>36464</v>
      </c>
    </row>
    <row r="2241" spans="1:26" s="49" customFormat="1" ht="30" x14ac:dyDescent="0.25">
      <c r="A2241" s="73">
        <v>600067661</v>
      </c>
      <c r="B2241" s="73">
        <f t="shared" si="102"/>
        <v>600067661</v>
      </c>
      <c r="C2241" s="73" t="s">
        <v>10716</v>
      </c>
      <c r="D2241" s="68">
        <v>1</v>
      </c>
      <c r="E2241" s="48">
        <f t="shared" si="103"/>
        <v>49752626</v>
      </c>
      <c r="F2241" s="57" t="s">
        <v>2485</v>
      </c>
      <c r="G2241" s="57" t="s">
        <v>2584</v>
      </c>
      <c r="H2241" s="51">
        <v>950</v>
      </c>
      <c r="I2241" s="51" t="s">
        <v>17309</v>
      </c>
      <c r="J2241" s="69">
        <v>27.49</v>
      </c>
      <c r="K2241" s="69">
        <f t="shared" si="104"/>
        <v>26115.5</v>
      </c>
      <c r="L2241" s="90">
        <v>950</v>
      </c>
      <c r="M2241" s="51"/>
      <c r="N2241" s="62" t="s">
        <v>2659</v>
      </c>
      <c r="O2241" s="52" t="s">
        <v>2660</v>
      </c>
      <c r="P2241" s="52">
        <v>336</v>
      </c>
      <c r="Q2241" s="52">
        <v>15</v>
      </c>
      <c r="R2241" s="52" t="s">
        <v>2585</v>
      </c>
      <c r="S2241" s="49" t="s">
        <v>21333</v>
      </c>
      <c r="V2241" s="50" t="s">
        <v>14869</v>
      </c>
      <c r="W2241" s="50" t="s">
        <v>2585</v>
      </c>
      <c r="X2241" s="50" t="s">
        <v>14740</v>
      </c>
      <c r="Y2241" s="70" t="s">
        <v>17320</v>
      </c>
      <c r="Z2241" s="53">
        <v>36005</v>
      </c>
    </row>
    <row r="2242" spans="1:26" s="49" customFormat="1" ht="30" x14ac:dyDescent="0.25">
      <c r="A2242" s="73">
        <v>600067700</v>
      </c>
      <c r="B2242" s="73">
        <f t="shared" si="102"/>
        <v>600067700</v>
      </c>
      <c r="C2242" s="73" t="s">
        <v>10717</v>
      </c>
      <c r="D2242" s="68">
        <v>1</v>
      </c>
      <c r="E2242" s="48">
        <f t="shared" si="103"/>
        <v>60611448</v>
      </c>
      <c r="F2242" s="57" t="s">
        <v>2485</v>
      </c>
      <c r="G2242" s="57" t="s">
        <v>2584</v>
      </c>
      <c r="H2242" s="51">
        <v>75</v>
      </c>
      <c r="I2242" s="51" t="s">
        <v>17309</v>
      </c>
      <c r="J2242" s="69">
        <v>27.49</v>
      </c>
      <c r="K2242" s="69">
        <f t="shared" si="104"/>
        <v>2061.75</v>
      </c>
      <c r="L2242" s="90">
        <v>75</v>
      </c>
      <c r="M2242" s="51"/>
      <c r="N2242" s="62" t="s">
        <v>2661</v>
      </c>
      <c r="O2242" s="52" t="s">
        <v>75</v>
      </c>
      <c r="P2242" s="52">
        <v>395</v>
      </c>
      <c r="Q2242" s="52"/>
      <c r="R2242" s="52" t="s">
        <v>2620</v>
      </c>
      <c r="S2242" s="49" t="s">
        <v>21333</v>
      </c>
      <c r="V2242" s="50" t="s">
        <v>14869</v>
      </c>
      <c r="W2242" s="50" t="s">
        <v>2585</v>
      </c>
      <c r="X2242" s="50" t="s">
        <v>14740</v>
      </c>
      <c r="Y2242" s="70" t="s">
        <v>17320</v>
      </c>
      <c r="Z2242" s="53">
        <v>36401</v>
      </c>
    </row>
    <row r="2243" spans="1:26" s="49" customFormat="1" ht="30" x14ac:dyDescent="0.25">
      <c r="A2243" s="73">
        <v>600067718</v>
      </c>
      <c r="B2243" s="73">
        <f t="shared" si="102"/>
        <v>600067718</v>
      </c>
      <c r="C2243" s="73" t="s">
        <v>10718</v>
      </c>
      <c r="D2243" s="68">
        <v>1</v>
      </c>
      <c r="E2243" s="48">
        <f t="shared" si="103"/>
        <v>70993246</v>
      </c>
      <c r="F2243" s="57" t="s">
        <v>2485</v>
      </c>
      <c r="G2243" s="57" t="s">
        <v>2584</v>
      </c>
      <c r="H2243" s="51">
        <v>125</v>
      </c>
      <c r="I2243" s="51" t="s">
        <v>17309</v>
      </c>
      <c r="J2243" s="69">
        <v>27.49</v>
      </c>
      <c r="K2243" s="69">
        <f t="shared" si="104"/>
        <v>3436.25</v>
      </c>
      <c r="L2243" s="90">
        <v>125</v>
      </c>
      <c r="M2243" s="51"/>
      <c r="N2243" s="62" t="s">
        <v>2662</v>
      </c>
      <c r="O2243" s="52" t="s">
        <v>2663</v>
      </c>
      <c r="P2243" s="52">
        <v>346</v>
      </c>
      <c r="Q2243" s="52">
        <v>7</v>
      </c>
      <c r="R2243" s="52" t="s">
        <v>2585</v>
      </c>
      <c r="S2243" s="49" t="s">
        <v>21333</v>
      </c>
      <c r="V2243" s="50" t="s">
        <v>14869</v>
      </c>
      <c r="W2243" s="50" t="s">
        <v>2585</v>
      </c>
      <c r="X2243" s="50" t="s">
        <v>14740</v>
      </c>
      <c r="Y2243" s="70" t="s">
        <v>17320</v>
      </c>
      <c r="Z2243" s="53">
        <v>36001</v>
      </c>
    </row>
    <row r="2244" spans="1:26" s="49" customFormat="1" x14ac:dyDescent="0.25">
      <c r="A2244" s="73">
        <v>600067726</v>
      </c>
      <c r="B2244" s="73">
        <f t="shared" ref="B2244:B2307" si="105">A2244/1</f>
        <v>600067726</v>
      </c>
      <c r="C2244" s="73" t="s">
        <v>10719</v>
      </c>
      <c r="D2244" s="68">
        <v>1</v>
      </c>
      <c r="E2244" s="48">
        <f t="shared" ref="E2244:E2307" si="106">C2244/1</f>
        <v>70991529</v>
      </c>
      <c r="F2244" s="57" t="s">
        <v>2485</v>
      </c>
      <c r="G2244" s="57" t="s">
        <v>2584</v>
      </c>
      <c r="H2244" s="51">
        <v>50</v>
      </c>
      <c r="I2244" s="51" t="s">
        <v>17309</v>
      </c>
      <c r="J2244" s="69">
        <v>27.49</v>
      </c>
      <c r="K2244" s="69">
        <f t="shared" ref="K2244:K2307" si="107">H2244*J2244</f>
        <v>1374.5</v>
      </c>
      <c r="L2244" s="90">
        <v>50</v>
      </c>
      <c r="M2244" s="51"/>
      <c r="N2244" s="62" t="s">
        <v>2664</v>
      </c>
      <c r="O2244" s="52" t="s">
        <v>182</v>
      </c>
      <c r="P2244" s="52">
        <v>367</v>
      </c>
      <c r="Q2244" s="52"/>
      <c r="R2244" s="52" t="s">
        <v>2613</v>
      </c>
      <c r="S2244" s="49" t="s">
        <v>21333</v>
      </c>
      <c r="V2244" s="50" t="s">
        <v>14869</v>
      </c>
      <c r="W2244" s="50" t="s">
        <v>2585</v>
      </c>
      <c r="X2244" s="50" t="s">
        <v>14740</v>
      </c>
      <c r="Y2244" s="70" t="s">
        <v>17320</v>
      </c>
      <c r="Z2244" s="53">
        <v>36471</v>
      </c>
    </row>
    <row r="2245" spans="1:26" s="49" customFormat="1" x14ac:dyDescent="0.25">
      <c r="A2245" s="73">
        <v>650003969</v>
      </c>
      <c r="B2245" s="73">
        <f t="shared" si="105"/>
        <v>650003969</v>
      </c>
      <c r="C2245" s="73" t="s">
        <v>17750</v>
      </c>
      <c r="D2245" s="68">
        <v>1</v>
      </c>
      <c r="E2245" s="48">
        <f t="shared" si="106"/>
        <v>26325233</v>
      </c>
      <c r="F2245" s="57" t="s">
        <v>2485</v>
      </c>
      <c r="G2245" s="57" t="s">
        <v>2584</v>
      </c>
      <c r="H2245" s="51">
        <v>450</v>
      </c>
      <c r="I2245" s="51" t="s">
        <v>17309</v>
      </c>
      <c r="J2245" s="69">
        <v>27.49</v>
      </c>
      <c r="K2245" s="69">
        <f t="shared" si="107"/>
        <v>12370.5</v>
      </c>
      <c r="L2245" s="90">
        <v>450</v>
      </c>
      <c r="M2245" s="51"/>
      <c r="N2245" s="62" t="s">
        <v>17751</v>
      </c>
      <c r="O2245" s="52" t="s">
        <v>399</v>
      </c>
      <c r="P2245" s="52">
        <v>559</v>
      </c>
      <c r="Q2245" s="52">
        <v>1</v>
      </c>
      <c r="R2245" s="52" t="s">
        <v>2585</v>
      </c>
      <c r="S2245" s="49" t="s">
        <v>21334</v>
      </c>
      <c r="V2245" s="50" t="s">
        <v>14862</v>
      </c>
      <c r="W2245" s="50" t="s">
        <v>2585</v>
      </c>
      <c r="X2245" s="50" t="s">
        <v>14742</v>
      </c>
      <c r="Y2245" s="70" t="s">
        <v>17320</v>
      </c>
      <c r="Z2245" s="53">
        <v>36001</v>
      </c>
    </row>
    <row r="2246" spans="1:26" s="49" customFormat="1" x14ac:dyDescent="0.25">
      <c r="A2246" s="73">
        <v>651009227</v>
      </c>
      <c r="B2246" s="73">
        <f t="shared" si="105"/>
        <v>651009227</v>
      </c>
      <c r="C2246" s="73" t="s">
        <v>10720</v>
      </c>
      <c r="D2246" s="68">
        <v>1</v>
      </c>
      <c r="E2246" s="48">
        <f t="shared" si="106"/>
        <v>71340696</v>
      </c>
      <c r="F2246" s="57" t="s">
        <v>2485</v>
      </c>
      <c r="G2246" s="57" t="s">
        <v>2584</v>
      </c>
      <c r="H2246" s="51">
        <v>425</v>
      </c>
      <c r="I2246" s="51" t="s">
        <v>17309</v>
      </c>
      <c r="J2246" s="69">
        <v>27.49</v>
      </c>
      <c r="K2246" s="69">
        <f t="shared" si="107"/>
        <v>11683.25</v>
      </c>
      <c r="L2246" s="90">
        <v>425</v>
      </c>
      <c r="M2246" s="51"/>
      <c r="N2246" s="62" t="s">
        <v>2665</v>
      </c>
      <c r="O2246" s="52"/>
      <c r="P2246" s="52">
        <v>32</v>
      </c>
      <c r="Q2246" s="52"/>
      <c r="R2246" s="52" t="s">
        <v>2666</v>
      </c>
      <c r="S2246" s="49" t="s">
        <v>21334</v>
      </c>
      <c r="V2246" s="50" t="s">
        <v>14869</v>
      </c>
      <c r="W2246" s="50" t="s">
        <v>2585</v>
      </c>
      <c r="X2246" s="50" t="s">
        <v>14740</v>
      </c>
      <c r="Y2246" s="70" t="s">
        <v>17320</v>
      </c>
      <c r="Z2246" s="53">
        <v>36001</v>
      </c>
    </row>
    <row r="2247" spans="1:26" s="49" customFormat="1" x14ac:dyDescent="0.25">
      <c r="A2247" s="73">
        <v>665101864</v>
      </c>
      <c r="B2247" s="73">
        <f t="shared" si="105"/>
        <v>665101864</v>
      </c>
      <c r="C2247" s="73" t="s">
        <v>10721</v>
      </c>
      <c r="D2247" s="68">
        <v>1</v>
      </c>
      <c r="E2247" s="48">
        <f t="shared" si="106"/>
        <v>73728985</v>
      </c>
      <c r="F2247" s="57" t="s">
        <v>2485</v>
      </c>
      <c r="G2247" s="57" t="s">
        <v>2584</v>
      </c>
      <c r="H2247" s="51">
        <v>50</v>
      </c>
      <c r="I2247" s="51" t="s">
        <v>17309</v>
      </c>
      <c r="J2247" s="69">
        <v>27.49</v>
      </c>
      <c r="K2247" s="69">
        <f t="shared" si="107"/>
        <v>1374.5</v>
      </c>
      <c r="L2247" s="90">
        <v>50</v>
      </c>
      <c r="M2247" s="51"/>
      <c r="N2247" s="62" t="s">
        <v>2667</v>
      </c>
      <c r="O2247" s="52" t="s">
        <v>900</v>
      </c>
      <c r="P2247" s="52">
        <v>1192</v>
      </c>
      <c r="Q2247" s="52"/>
      <c r="R2247" s="52" t="s">
        <v>2642</v>
      </c>
      <c r="S2247" s="49" t="s">
        <v>21333</v>
      </c>
      <c r="V2247" s="50" t="s">
        <v>14869</v>
      </c>
      <c r="W2247" s="50" t="s">
        <v>2585</v>
      </c>
      <c r="X2247" s="50" t="s">
        <v>14740</v>
      </c>
      <c r="Y2247" s="70" t="s">
        <v>17320</v>
      </c>
      <c r="Z2247" s="53">
        <v>36222</v>
      </c>
    </row>
    <row r="2248" spans="1:26" s="49" customFormat="1" x14ac:dyDescent="0.25">
      <c r="A2248" s="73">
        <v>665101872</v>
      </c>
      <c r="B2248" s="73">
        <f t="shared" si="105"/>
        <v>665101872</v>
      </c>
      <c r="C2248" s="73" t="s">
        <v>17752</v>
      </c>
      <c r="D2248" s="68">
        <v>1</v>
      </c>
      <c r="E2248" s="48">
        <f t="shared" si="106"/>
        <v>73729019</v>
      </c>
      <c r="F2248" s="57" t="s">
        <v>2485</v>
      </c>
      <c r="G2248" s="57" t="s">
        <v>2584</v>
      </c>
      <c r="H2248" s="51">
        <v>25</v>
      </c>
      <c r="I2248" s="51" t="s">
        <v>17309</v>
      </c>
      <c r="J2248" s="69">
        <v>27.49</v>
      </c>
      <c r="K2248" s="69">
        <f t="shared" si="107"/>
        <v>687.25</v>
      </c>
      <c r="L2248" s="90">
        <v>25</v>
      </c>
      <c r="M2248" s="51"/>
      <c r="N2248" s="62" t="s">
        <v>17753</v>
      </c>
      <c r="O2248" s="52" t="s">
        <v>478</v>
      </c>
      <c r="P2248" s="52">
        <v>547</v>
      </c>
      <c r="Q2248" s="52"/>
      <c r="R2248" s="52" t="s">
        <v>2642</v>
      </c>
      <c r="S2248" s="49" t="s">
        <v>21333</v>
      </c>
      <c r="V2248" s="50" t="s">
        <v>14869</v>
      </c>
      <c r="W2248" s="50" t="s">
        <v>2585</v>
      </c>
      <c r="X2248" s="50" t="s">
        <v>14740</v>
      </c>
      <c r="Y2248" s="70" t="s">
        <v>17320</v>
      </c>
      <c r="Z2248" s="53">
        <v>36221</v>
      </c>
    </row>
    <row r="2249" spans="1:26" s="49" customFormat="1" ht="30" x14ac:dyDescent="0.25">
      <c r="A2249" s="73">
        <v>665000308</v>
      </c>
      <c r="B2249" s="73">
        <f t="shared" si="105"/>
        <v>665000308</v>
      </c>
      <c r="C2249" s="73" t="s">
        <v>10722</v>
      </c>
      <c r="D2249" s="68">
        <v>1</v>
      </c>
      <c r="E2249" s="48">
        <f t="shared" si="106"/>
        <v>71237011</v>
      </c>
      <c r="F2249" s="57" t="s">
        <v>2485</v>
      </c>
      <c r="G2249" s="57" t="s">
        <v>2584</v>
      </c>
      <c r="H2249" s="51">
        <v>0</v>
      </c>
      <c r="I2249" s="51" t="s">
        <v>17309</v>
      </c>
      <c r="J2249" s="69">
        <v>27.49</v>
      </c>
      <c r="K2249" s="69">
        <f t="shared" si="107"/>
        <v>0</v>
      </c>
      <c r="L2249" s="90">
        <v>175</v>
      </c>
      <c r="M2249" s="51">
        <v>175</v>
      </c>
      <c r="N2249" s="62" t="s">
        <v>2668</v>
      </c>
      <c r="O2249" s="52" t="s">
        <v>2608</v>
      </c>
      <c r="P2249" s="52">
        <v>740</v>
      </c>
      <c r="Q2249" s="52">
        <v>16</v>
      </c>
      <c r="R2249" s="52" t="s">
        <v>2585</v>
      </c>
      <c r="S2249" s="49" t="s">
        <v>21333</v>
      </c>
      <c r="V2249" s="50" t="s">
        <v>14869</v>
      </c>
      <c r="W2249" s="50" t="s">
        <v>2585</v>
      </c>
      <c r="X2249" s="50" t="s">
        <v>14740</v>
      </c>
      <c r="Y2249" s="70" t="s">
        <v>17320</v>
      </c>
      <c r="Z2249" s="53">
        <v>36010</v>
      </c>
    </row>
    <row r="2250" spans="1:26" s="49" customFormat="1" ht="30" x14ac:dyDescent="0.25">
      <c r="A2250" s="73">
        <v>665000332</v>
      </c>
      <c r="B2250" s="73">
        <f t="shared" si="105"/>
        <v>665000332</v>
      </c>
      <c r="C2250" s="73" t="s">
        <v>10723</v>
      </c>
      <c r="D2250" s="68">
        <v>1</v>
      </c>
      <c r="E2250" s="48">
        <f t="shared" si="106"/>
        <v>71237003</v>
      </c>
      <c r="F2250" s="57" t="s">
        <v>2485</v>
      </c>
      <c r="G2250" s="57" t="s">
        <v>2584</v>
      </c>
      <c r="H2250" s="51">
        <v>150</v>
      </c>
      <c r="I2250" s="51" t="s">
        <v>17309</v>
      </c>
      <c r="J2250" s="69">
        <v>27.49</v>
      </c>
      <c r="K2250" s="69">
        <f t="shared" si="107"/>
        <v>4123.5</v>
      </c>
      <c r="L2250" s="90">
        <v>150</v>
      </c>
      <c r="M2250" s="51"/>
      <c r="N2250" s="62" t="s">
        <v>2669</v>
      </c>
      <c r="O2250" s="52" t="s">
        <v>340</v>
      </c>
      <c r="P2250" s="52">
        <v>48</v>
      </c>
      <c r="Q2250" s="52">
        <v>7</v>
      </c>
      <c r="R2250" s="52" t="s">
        <v>2585</v>
      </c>
      <c r="S2250" s="49" t="s">
        <v>21333</v>
      </c>
      <c r="V2250" s="50" t="s">
        <v>14869</v>
      </c>
      <c r="W2250" s="50" t="s">
        <v>2585</v>
      </c>
      <c r="X2250" s="50" t="s">
        <v>14740</v>
      </c>
      <c r="Y2250" s="70" t="s">
        <v>17320</v>
      </c>
      <c r="Z2250" s="53">
        <v>36007</v>
      </c>
    </row>
    <row r="2251" spans="1:26" s="49" customFormat="1" x14ac:dyDescent="0.25">
      <c r="A2251" s="73">
        <v>665101724</v>
      </c>
      <c r="B2251" s="73">
        <f t="shared" si="105"/>
        <v>665101724</v>
      </c>
      <c r="C2251" s="73" t="s">
        <v>10724</v>
      </c>
      <c r="D2251" s="68">
        <v>1</v>
      </c>
      <c r="E2251" s="48">
        <f t="shared" si="106"/>
        <v>73728977</v>
      </c>
      <c r="F2251" s="57" t="s">
        <v>2485</v>
      </c>
      <c r="G2251" s="57" t="s">
        <v>2584</v>
      </c>
      <c r="H2251" s="51">
        <v>25</v>
      </c>
      <c r="I2251" s="51" t="s">
        <v>17309</v>
      </c>
      <c r="J2251" s="69">
        <v>27.49</v>
      </c>
      <c r="K2251" s="69">
        <f t="shared" si="107"/>
        <v>687.25</v>
      </c>
      <c r="L2251" s="90">
        <v>25</v>
      </c>
      <c r="M2251" s="51"/>
      <c r="N2251" s="62" t="s">
        <v>2670</v>
      </c>
      <c r="O2251" s="52" t="s">
        <v>2671</v>
      </c>
      <c r="P2251" s="52">
        <v>1247</v>
      </c>
      <c r="Q2251" s="52"/>
      <c r="R2251" s="52" t="s">
        <v>2642</v>
      </c>
      <c r="S2251" s="49" t="s">
        <v>21333</v>
      </c>
      <c r="V2251" s="50" t="s">
        <v>14869</v>
      </c>
      <c r="W2251" s="50" t="s">
        <v>2585</v>
      </c>
      <c r="X2251" s="50" t="s">
        <v>14740</v>
      </c>
      <c r="Y2251" s="70" t="s">
        <v>17320</v>
      </c>
      <c r="Z2251" s="53">
        <v>36221</v>
      </c>
    </row>
    <row r="2252" spans="1:26" s="49" customFormat="1" x14ac:dyDescent="0.25">
      <c r="A2252" s="73">
        <v>665101830</v>
      </c>
      <c r="B2252" s="73">
        <f t="shared" si="105"/>
        <v>665101830</v>
      </c>
      <c r="C2252" s="73" t="s">
        <v>10725</v>
      </c>
      <c r="D2252" s="68">
        <v>1</v>
      </c>
      <c r="E2252" s="48">
        <f t="shared" si="106"/>
        <v>73728969</v>
      </c>
      <c r="F2252" s="57" t="s">
        <v>2485</v>
      </c>
      <c r="G2252" s="57" t="s">
        <v>2584</v>
      </c>
      <c r="H2252" s="51">
        <v>25</v>
      </c>
      <c r="I2252" s="51" t="s">
        <v>17309</v>
      </c>
      <c r="J2252" s="69">
        <v>27.49</v>
      </c>
      <c r="K2252" s="69">
        <f t="shared" si="107"/>
        <v>687.25</v>
      </c>
      <c r="L2252" s="90">
        <v>25</v>
      </c>
      <c r="M2252" s="51"/>
      <c r="N2252" s="62" t="s">
        <v>2672</v>
      </c>
      <c r="O2252" s="52" t="s">
        <v>165</v>
      </c>
      <c r="P2252" s="52">
        <v>930</v>
      </c>
      <c r="Q2252" s="52"/>
      <c r="R2252" s="52" t="s">
        <v>2642</v>
      </c>
      <c r="S2252" s="49" t="s">
        <v>21333</v>
      </c>
      <c r="V2252" s="50" t="s">
        <v>14869</v>
      </c>
      <c r="W2252" s="50" t="s">
        <v>2585</v>
      </c>
      <c r="X2252" s="50" t="s">
        <v>14740</v>
      </c>
      <c r="Y2252" s="70" t="s">
        <v>17320</v>
      </c>
      <c r="Z2252" s="53">
        <v>36221</v>
      </c>
    </row>
    <row r="2253" spans="1:26" s="49" customFormat="1" ht="30" x14ac:dyDescent="0.25">
      <c r="A2253" s="73">
        <v>691004005</v>
      </c>
      <c r="B2253" s="73">
        <f t="shared" si="105"/>
        <v>691004005</v>
      </c>
      <c r="C2253" s="73" t="s">
        <v>10686</v>
      </c>
      <c r="D2253" s="68">
        <v>1</v>
      </c>
      <c r="E2253" s="48">
        <f t="shared" si="106"/>
        <v>29125812</v>
      </c>
      <c r="F2253" s="57" t="s">
        <v>2485</v>
      </c>
      <c r="G2253" s="57" t="s">
        <v>2584</v>
      </c>
      <c r="H2253" s="51">
        <v>400</v>
      </c>
      <c r="I2253" s="51" t="s">
        <v>17309</v>
      </c>
      <c r="J2253" s="69">
        <v>27.49</v>
      </c>
      <c r="K2253" s="69">
        <f t="shared" si="107"/>
        <v>10996</v>
      </c>
      <c r="L2253" s="90">
        <v>400</v>
      </c>
      <c r="M2253" s="51"/>
      <c r="N2253" s="62" t="s">
        <v>2603</v>
      </c>
      <c r="O2253" s="52" t="s">
        <v>2604</v>
      </c>
      <c r="P2253" s="52">
        <v>150</v>
      </c>
      <c r="Q2253" s="52">
        <v>15</v>
      </c>
      <c r="R2253" s="52" t="s">
        <v>2585</v>
      </c>
      <c r="S2253" s="49" t="s">
        <v>21334</v>
      </c>
      <c r="V2253" s="50" t="s">
        <v>14862</v>
      </c>
      <c r="W2253" s="50" t="s">
        <v>2585</v>
      </c>
      <c r="X2253" s="50" t="s">
        <v>14742</v>
      </c>
      <c r="Y2253" s="70" t="s">
        <v>17320</v>
      </c>
      <c r="Z2253" s="53">
        <v>36007</v>
      </c>
    </row>
    <row r="2254" spans="1:26" s="49" customFormat="1" ht="30" x14ac:dyDescent="0.25">
      <c r="A2254" s="73">
        <v>691004269</v>
      </c>
      <c r="B2254" s="73">
        <f t="shared" si="105"/>
        <v>691004269</v>
      </c>
      <c r="C2254" s="73" t="s">
        <v>10687</v>
      </c>
      <c r="D2254" s="68">
        <v>1</v>
      </c>
      <c r="E2254" s="48">
        <f t="shared" si="106"/>
        <v>29125162</v>
      </c>
      <c r="F2254" s="57" t="s">
        <v>2485</v>
      </c>
      <c r="G2254" s="57" t="s">
        <v>2584</v>
      </c>
      <c r="H2254" s="51">
        <v>100</v>
      </c>
      <c r="I2254" s="51" t="s">
        <v>17309</v>
      </c>
      <c r="J2254" s="69">
        <v>27.49</v>
      </c>
      <c r="K2254" s="69">
        <f t="shared" si="107"/>
        <v>2749</v>
      </c>
      <c r="L2254" s="90">
        <v>100</v>
      </c>
      <c r="M2254" s="51"/>
      <c r="N2254" s="62" t="s">
        <v>2605</v>
      </c>
      <c r="O2254" s="52" t="s">
        <v>85</v>
      </c>
      <c r="P2254" s="52">
        <v>312</v>
      </c>
      <c r="Q2254" s="52">
        <v>65</v>
      </c>
      <c r="R2254" s="52" t="s">
        <v>2585</v>
      </c>
      <c r="S2254" s="49" t="s">
        <v>21334</v>
      </c>
      <c r="V2254" s="50" t="s">
        <v>14862</v>
      </c>
      <c r="W2254" s="50" t="s">
        <v>2585</v>
      </c>
      <c r="X2254" s="50" t="s">
        <v>14742</v>
      </c>
      <c r="Y2254" s="70" t="s">
        <v>17320</v>
      </c>
      <c r="Z2254" s="53">
        <v>36007</v>
      </c>
    </row>
    <row r="2255" spans="1:26" s="49" customFormat="1" ht="30" x14ac:dyDescent="0.25">
      <c r="A2255" s="73">
        <v>600028542</v>
      </c>
      <c r="B2255" s="73">
        <f t="shared" si="105"/>
        <v>600028542</v>
      </c>
      <c r="C2255" s="73" t="s">
        <v>17754</v>
      </c>
      <c r="D2255" s="68">
        <v>1</v>
      </c>
      <c r="E2255" s="48">
        <f t="shared" si="106"/>
        <v>70845433</v>
      </c>
      <c r="F2255" s="57" t="s">
        <v>2485</v>
      </c>
      <c r="G2255" s="57" t="s">
        <v>2584</v>
      </c>
      <c r="H2255" s="51">
        <v>100</v>
      </c>
      <c r="I2255" s="51" t="s">
        <v>17309</v>
      </c>
      <c r="J2255" s="69">
        <v>27.49</v>
      </c>
      <c r="K2255" s="69">
        <f t="shared" si="107"/>
        <v>2749</v>
      </c>
      <c r="L2255" s="90">
        <v>100</v>
      </c>
      <c r="M2255" s="51"/>
      <c r="N2255" s="62" t="s">
        <v>17755</v>
      </c>
      <c r="O2255" s="52" t="s">
        <v>416</v>
      </c>
      <c r="P2255" s="52">
        <v>344</v>
      </c>
      <c r="Q2255" s="52"/>
      <c r="R2255" s="52" t="s">
        <v>2597</v>
      </c>
      <c r="S2255" s="49" t="s">
        <v>21333</v>
      </c>
      <c r="V2255" s="50" t="s">
        <v>14745</v>
      </c>
      <c r="W2255" s="50" t="s">
        <v>2585</v>
      </c>
      <c r="X2255" s="50" t="s">
        <v>14746</v>
      </c>
      <c r="Y2255" s="70" t="s">
        <v>17320</v>
      </c>
      <c r="Z2255" s="53">
        <v>36452</v>
      </c>
    </row>
    <row r="2256" spans="1:26" s="49" customFormat="1" ht="30" x14ac:dyDescent="0.25">
      <c r="A2256" s="73">
        <v>600072479</v>
      </c>
      <c r="B2256" s="73">
        <f t="shared" si="105"/>
        <v>600072479</v>
      </c>
      <c r="C2256" s="73" t="s">
        <v>10744</v>
      </c>
      <c r="D2256" s="68">
        <v>1</v>
      </c>
      <c r="E2256" s="48">
        <f t="shared" si="106"/>
        <v>70984824</v>
      </c>
      <c r="F2256" s="57" t="s">
        <v>2485</v>
      </c>
      <c r="G2256" s="57" t="s">
        <v>2696</v>
      </c>
      <c r="H2256" s="51">
        <v>25</v>
      </c>
      <c r="I2256" s="51" t="s">
        <v>17309</v>
      </c>
      <c r="J2256" s="69">
        <v>27.49</v>
      </c>
      <c r="K2256" s="69">
        <f t="shared" si="107"/>
        <v>687.25</v>
      </c>
      <c r="L2256" s="90">
        <v>25</v>
      </c>
      <c r="M2256" s="51"/>
      <c r="N2256" s="62" t="s">
        <v>2704</v>
      </c>
      <c r="O2256" s="52" t="s">
        <v>177</v>
      </c>
      <c r="P2256" s="52">
        <v>1685</v>
      </c>
      <c r="Q2256" s="52">
        <v>10</v>
      </c>
      <c r="R2256" s="52" t="s">
        <v>2703</v>
      </c>
      <c r="S2256" s="49" t="s">
        <v>21333</v>
      </c>
      <c r="V2256" s="50" t="s">
        <v>14877</v>
      </c>
      <c r="W2256" s="50" t="s">
        <v>2703</v>
      </c>
      <c r="X2256" s="50" t="s">
        <v>14740</v>
      </c>
      <c r="Y2256" s="70" t="s">
        <v>17320</v>
      </c>
      <c r="Z2256" s="53">
        <v>35801</v>
      </c>
    </row>
    <row r="2257" spans="1:26" s="49" customFormat="1" ht="30" x14ac:dyDescent="0.25">
      <c r="A2257" s="73">
        <v>600072495</v>
      </c>
      <c r="B2257" s="73">
        <f t="shared" si="105"/>
        <v>600072495</v>
      </c>
      <c r="C2257" s="73" t="s">
        <v>10745</v>
      </c>
      <c r="D2257" s="68">
        <v>1</v>
      </c>
      <c r="E2257" s="48">
        <f t="shared" si="106"/>
        <v>70984808</v>
      </c>
      <c r="F2257" s="57" t="s">
        <v>2485</v>
      </c>
      <c r="G2257" s="57" t="s">
        <v>2696</v>
      </c>
      <c r="H2257" s="51">
        <v>25</v>
      </c>
      <c r="I2257" s="51" t="s">
        <v>17309</v>
      </c>
      <c r="J2257" s="69">
        <v>27.49</v>
      </c>
      <c r="K2257" s="69">
        <f t="shared" si="107"/>
        <v>687.25</v>
      </c>
      <c r="L2257" s="90">
        <v>25</v>
      </c>
      <c r="M2257" s="51"/>
      <c r="N2257" s="62" t="s">
        <v>2705</v>
      </c>
      <c r="O2257" s="52" t="s">
        <v>2706</v>
      </c>
      <c r="P2257" s="52">
        <v>1091</v>
      </c>
      <c r="Q2257" s="52">
        <v>17</v>
      </c>
      <c r="R2257" s="52" t="s">
        <v>2703</v>
      </c>
      <c r="S2257" s="49" t="s">
        <v>21333</v>
      </c>
      <c r="V2257" s="50" t="s">
        <v>14877</v>
      </c>
      <c r="W2257" s="50" t="s">
        <v>2703</v>
      </c>
      <c r="X2257" s="50" t="s">
        <v>14740</v>
      </c>
      <c r="Y2257" s="70" t="s">
        <v>17320</v>
      </c>
      <c r="Z2257" s="53">
        <v>35801</v>
      </c>
    </row>
    <row r="2258" spans="1:26" s="49" customFormat="1" ht="30" x14ac:dyDescent="0.25">
      <c r="A2258" s="73">
        <v>600072665</v>
      </c>
      <c r="B2258" s="73">
        <f t="shared" si="105"/>
        <v>600072665</v>
      </c>
      <c r="C2258" s="73" t="s">
        <v>10746</v>
      </c>
      <c r="D2258" s="68">
        <v>1</v>
      </c>
      <c r="E2258" s="48">
        <f t="shared" si="106"/>
        <v>70984832</v>
      </c>
      <c r="F2258" s="57" t="s">
        <v>2485</v>
      </c>
      <c r="G2258" s="57" t="s">
        <v>2696</v>
      </c>
      <c r="H2258" s="51">
        <v>25</v>
      </c>
      <c r="I2258" s="51" t="s">
        <v>17309</v>
      </c>
      <c r="J2258" s="69">
        <v>27.49</v>
      </c>
      <c r="K2258" s="69">
        <f t="shared" si="107"/>
        <v>687.25</v>
      </c>
      <c r="L2258" s="90">
        <v>25</v>
      </c>
      <c r="M2258" s="51"/>
      <c r="N2258" s="62" t="s">
        <v>2707</v>
      </c>
      <c r="O2258" s="52" t="s">
        <v>2708</v>
      </c>
      <c r="P2258" s="52">
        <v>1771</v>
      </c>
      <c r="Q2258" s="52"/>
      <c r="R2258" s="52" t="s">
        <v>2703</v>
      </c>
      <c r="S2258" s="49" t="s">
        <v>21333</v>
      </c>
      <c r="V2258" s="50" t="s">
        <v>14877</v>
      </c>
      <c r="W2258" s="50" t="s">
        <v>2703</v>
      </c>
      <c r="X2258" s="50" t="s">
        <v>14740</v>
      </c>
      <c r="Y2258" s="70" t="s">
        <v>17320</v>
      </c>
      <c r="Z2258" s="53">
        <v>35801</v>
      </c>
    </row>
    <row r="2259" spans="1:26" s="49" customFormat="1" ht="30" x14ac:dyDescent="0.25">
      <c r="A2259" s="73">
        <v>600072673</v>
      </c>
      <c r="B2259" s="73">
        <f t="shared" si="105"/>
        <v>600072673</v>
      </c>
      <c r="C2259" s="73" t="s">
        <v>10747</v>
      </c>
      <c r="D2259" s="68">
        <v>1</v>
      </c>
      <c r="E2259" s="48">
        <f t="shared" si="106"/>
        <v>70984816</v>
      </c>
      <c r="F2259" s="57" t="s">
        <v>2485</v>
      </c>
      <c r="G2259" s="57" t="s">
        <v>2696</v>
      </c>
      <c r="H2259" s="51">
        <v>25</v>
      </c>
      <c r="I2259" s="51" t="s">
        <v>17309</v>
      </c>
      <c r="J2259" s="69">
        <v>27.49</v>
      </c>
      <c r="K2259" s="69">
        <f t="shared" si="107"/>
        <v>687.25</v>
      </c>
      <c r="L2259" s="90">
        <v>25</v>
      </c>
      <c r="M2259" s="51"/>
      <c r="N2259" s="62" t="s">
        <v>2709</v>
      </c>
      <c r="O2259" s="52" t="s">
        <v>2710</v>
      </c>
      <c r="P2259" s="52">
        <v>1777</v>
      </c>
      <c r="Q2259" s="52"/>
      <c r="R2259" s="52" t="s">
        <v>2703</v>
      </c>
      <c r="S2259" s="49" t="s">
        <v>21333</v>
      </c>
      <c r="V2259" s="50" t="s">
        <v>14877</v>
      </c>
      <c r="W2259" s="50" t="s">
        <v>2703</v>
      </c>
      <c r="X2259" s="50" t="s">
        <v>14740</v>
      </c>
      <c r="Y2259" s="70" t="s">
        <v>17320</v>
      </c>
      <c r="Z2259" s="53">
        <v>35801</v>
      </c>
    </row>
    <row r="2260" spans="1:26" s="49" customFormat="1" ht="30" x14ac:dyDescent="0.25">
      <c r="A2260" s="73">
        <v>600073017</v>
      </c>
      <c r="B2260" s="73">
        <f t="shared" si="105"/>
        <v>600073017</v>
      </c>
      <c r="C2260" s="73" t="s">
        <v>10748</v>
      </c>
      <c r="D2260" s="68">
        <v>1</v>
      </c>
      <c r="E2260" s="48">
        <f t="shared" si="106"/>
        <v>69979847</v>
      </c>
      <c r="F2260" s="57" t="s">
        <v>2485</v>
      </c>
      <c r="G2260" s="57" t="s">
        <v>2696</v>
      </c>
      <c r="H2260" s="51">
        <v>850</v>
      </c>
      <c r="I2260" s="51" t="s">
        <v>17309</v>
      </c>
      <c r="J2260" s="69">
        <v>27.49</v>
      </c>
      <c r="K2260" s="69">
        <f t="shared" si="107"/>
        <v>23366.5</v>
      </c>
      <c r="L2260" s="90">
        <v>850</v>
      </c>
      <c r="M2260" s="51"/>
      <c r="N2260" s="62" t="s">
        <v>2711</v>
      </c>
      <c r="O2260" s="52" t="s">
        <v>1557</v>
      </c>
      <c r="P2260" s="52">
        <v>1717</v>
      </c>
      <c r="Q2260" s="52"/>
      <c r="R2260" s="52" t="s">
        <v>2703</v>
      </c>
      <c r="S2260" s="49" t="s">
        <v>21333</v>
      </c>
      <c r="V2260" s="50" t="s">
        <v>14877</v>
      </c>
      <c r="W2260" s="50" t="s">
        <v>2703</v>
      </c>
      <c r="X2260" s="50" t="s">
        <v>14740</v>
      </c>
      <c r="Y2260" s="70" t="s">
        <v>17320</v>
      </c>
      <c r="Z2260" s="53">
        <v>35801</v>
      </c>
    </row>
    <row r="2261" spans="1:26" s="49" customFormat="1" x14ac:dyDescent="0.25">
      <c r="A2261" s="73">
        <v>600073025</v>
      </c>
      <c r="B2261" s="73">
        <f t="shared" si="105"/>
        <v>600073025</v>
      </c>
      <c r="C2261" s="73" t="s">
        <v>10749</v>
      </c>
      <c r="D2261" s="68">
        <v>1</v>
      </c>
      <c r="E2261" s="48">
        <f t="shared" si="106"/>
        <v>70984841</v>
      </c>
      <c r="F2261" s="57" t="s">
        <v>2485</v>
      </c>
      <c r="G2261" s="57" t="s">
        <v>2696</v>
      </c>
      <c r="H2261" s="51">
        <v>725</v>
      </c>
      <c r="I2261" s="51" t="s">
        <v>17309</v>
      </c>
      <c r="J2261" s="69">
        <v>27.49</v>
      </c>
      <c r="K2261" s="69">
        <f t="shared" si="107"/>
        <v>19930.25</v>
      </c>
      <c r="L2261" s="90">
        <v>725</v>
      </c>
      <c r="M2261" s="51"/>
      <c r="N2261" s="62" t="s">
        <v>2712</v>
      </c>
      <c r="O2261" s="52" t="s">
        <v>150</v>
      </c>
      <c r="P2261" s="52">
        <v>1122</v>
      </c>
      <c r="Q2261" s="52">
        <v>53</v>
      </c>
      <c r="R2261" s="52" t="s">
        <v>2703</v>
      </c>
      <c r="S2261" s="49" t="s">
        <v>21333</v>
      </c>
      <c r="V2261" s="50" t="s">
        <v>14877</v>
      </c>
      <c r="W2261" s="50" t="s">
        <v>2703</v>
      </c>
      <c r="X2261" s="50" t="s">
        <v>14740</v>
      </c>
      <c r="Y2261" s="70" t="s">
        <v>17320</v>
      </c>
      <c r="Z2261" s="53">
        <v>35801</v>
      </c>
    </row>
    <row r="2262" spans="1:26" s="49" customFormat="1" ht="30" x14ac:dyDescent="0.25">
      <c r="A2262" s="73">
        <v>600073084</v>
      </c>
      <c r="B2262" s="73">
        <f t="shared" si="105"/>
        <v>600073084</v>
      </c>
      <c r="C2262" s="73" t="s">
        <v>10750</v>
      </c>
      <c r="D2262" s="68">
        <v>1</v>
      </c>
      <c r="E2262" s="48">
        <f t="shared" si="106"/>
        <v>70945128</v>
      </c>
      <c r="F2262" s="57" t="s">
        <v>2485</v>
      </c>
      <c r="G2262" s="57" t="s">
        <v>2696</v>
      </c>
      <c r="H2262" s="51">
        <v>275</v>
      </c>
      <c r="I2262" s="51" t="s">
        <v>17309</v>
      </c>
      <c r="J2262" s="69">
        <v>27.49</v>
      </c>
      <c r="K2262" s="69">
        <f t="shared" si="107"/>
        <v>7559.75</v>
      </c>
      <c r="L2262" s="90">
        <v>275</v>
      </c>
      <c r="M2262" s="51"/>
      <c r="N2262" s="62" t="s">
        <v>2713</v>
      </c>
      <c r="O2262" s="52" t="s">
        <v>2714</v>
      </c>
      <c r="P2262" s="52">
        <v>673</v>
      </c>
      <c r="Q2262" s="52"/>
      <c r="R2262" s="52" t="s">
        <v>2715</v>
      </c>
      <c r="S2262" s="49" t="s">
        <v>21333</v>
      </c>
      <c r="V2262" s="50" t="s">
        <v>14877</v>
      </c>
      <c r="W2262" s="50" t="s">
        <v>2703</v>
      </c>
      <c r="X2262" s="50" t="s">
        <v>14740</v>
      </c>
      <c r="Y2262" s="70" t="s">
        <v>17320</v>
      </c>
      <c r="Z2262" s="53">
        <v>35701</v>
      </c>
    </row>
    <row r="2263" spans="1:26" s="49" customFormat="1" ht="30" x14ac:dyDescent="0.25">
      <c r="A2263" s="73">
        <v>600073289</v>
      </c>
      <c r="B2263" s="73">
        <f t="shared" si="105"/>
        <v>600073289</v>
      </c>
      <c r="C2263" s="73" t="s">
        <v>10751</v>
      </c>
      <c r="D2263" s="68">
        <v>1</v>
      </c>
      <c r="E2263" s="48">
        <f t="shared" si="106"/>
        <v>70984859</v>
      </c>
      <c r="F2263" s="57" t="s">
        <v>2485</v>
      </c>
      <c r="G2263" s="57" t="s">
        <v>2696</v>
      </c>
      <c r="H2263" s="51">
        <v>125</v>
      </c>
      <c r="I2263" s="51" t="s">
        <v>17309</v>
      </c>
      <c r="J2263" s="69">
        <v>27.49</v>
      </c>
      <c r="K2263" s="69">
        <f t="shared" si="107"/>
        <v>3436.25</v>
      </c>
      <c r="L2263" s="90">
        <v>125</v>
      </c>
      <c r="M2263" s="51"/>
      <c r="N2263" s="62" t="s">
        <v>2716</v>
      </c>
      <c r="O2263" s="52" t="s">
        <v>12</v>
      </c>
      <c r="P2263" s="52">
        <v>1121</v>
      </c>
      <c r="Q2263" s="52">
        <v>1</v>
      </c>
      <c r="R2263" s="52" t="s">
        <v>2703</v>
      </c>
      <c r="S2263" s="49" t="s">
        <v>21333</v>
      </c>
      <c r="V2263" s="50" t="s">
        <v>14877</v>
      </c>
      <c r="W2263" s="50" t="s">
        <v>2703</v>
      </c>
      <c r="X2263" s="50" t="s">
        <v>14740</v>
      </c>
      <c r="Y2263" s="70" t="s">
        <v>17320</v>
      </c>
      <c r="Z2263" s="53">
        <v>35801</v>
      </c>
    </row>
    <row r="2264" spans="1:26" s="49" customFormat="1" x14ac:dyDescent="0.25">
      <c r="A2264" s="73">
        <v>650015002</v>
      </c>
      <c r="B2264" s="73">
        <f t="shared" si="105"/>
        <v>650015002</v>
      </c>
      <c r="C2264" s="73" t="s">
        <v>10752</v>
      </c>
      <c r="D2264" s="68">
        <v>1</v>
      </c>
      <c r="E2264" s="48">
        <f t="shared" si="106"/>
        <v>70980951</v>
      </c>
      <c r="F2264" s="57" t="s">
        <v>2485</v>
      </c>
      <c r="G2264" s="57" t="s">
        <v>2696</v>
      </c>
      <c r="H2264" s="51">
        <v>275</v>
      </c>
      <c r="I2264" s="51" t="s">
        <v>17309</v>
      </c>
      <c r="J2264" s="69">
        <v>27.49</v>
      </c>
      <c r="K2264" s="69">
        <f t="shared" si="107"/>
        <v>7559.75</v>
      </c>
      <c r="L2264" s="90">
        <v>275</v>
      </c>
      <c r="M2264" s="51"/>
      <c r="N2264" s="62" t="s">
        <v>2717</v>
      </c>
      <c r="O2264" s="52" t="s">
        <v>725</v>
      </c>
      <c r="P2264" s="52">
        <v>1</v>
      </c>
      <c r="Q2264" s="52"/>
      <c r="R2264" s="52" t="s">
        <v>2718</v>
      </c>
      <c r="S2264" s="49" t="s">
        <v>21333</v>
      </c>
      <c r="V2264" s="50" t="s">
        <v>14877</v>
      </c>
      <c r="W2264" s="50" t="s">
        <v>2703</v>
      </c>
      <c r="X2264" s="50" t="s">
        <v>14740</v>
      </c>
      <c r="Y2264" s="70" t="s">
        <v>17320</v>
      </c>
      <c r="Z2264" s="53">
        <v>35707</v>
      </c>
    </row>
    <row r="2265" spans="1:26" s="49" customFormat="1" ht="30" x14ac:dyDescent="0.25">
      <c r="A2265" s="73">
        <v>600008991</v>
      </c>
      <c r="B2265" s="73">
        <f t="shared" si="105"/>
        <v>600008991</v>
      </c>
      <c r="C2265" s="73" t="s">
        <v>10626</v>
      </c>
      <c r="D2265" s="68">
        <v>1</v>
      </c>
      <c r="E2265" s="48">
        <f t="shared" si="106"/>
        <v>47723394</v>
      </c>
      <c r="F2265" s="57" t="s">
        <v>2485</v>
      </c>
      <c r="G2265" s="57" t="s">
        <v>2486</v>
      </c>
      <c r="H2265" s="51">
        <v>525</v>
      </c>
      <c r="I2265" s="51" t="s">
        <v>17309</v>
      </c>
      <c r="J2265" s="69">
        <v>27.49</v>
      </c>
      <c r="K2265" s="69">
        <f t="shared" si="107"/>
        <v>14432.25</v>
      </c>
      <c r="L2265" s="90">
        <v>525</v>
      </c>
      <c r="M2265" s="51"/>
      <c r="N2265" s="62" t="s">
        <v>2496</v>
      </c>
      <c r="O2265" s="52" t="s">
        <v>17</v>
      </c>
      <c r="P2265" s="52">
        <v>355</v>
      </c>
      <c r="Q2265" s="52">
        <v>7</v>
      </c>
      <c r="R2265" s="52" t="s">
        <v>2495</v>
      </c>
      <c r="S2265" s="49" t="s">
        <v>21333</v>
      </c>
      <c r="V2265" s="50" t="s">
        <v>14862</v>
      </c>
      <c r="W2265" s="50" t="s">
        <v>2495</v>
      </c>
      <c r="X2265" s="50" t="s">
        <v>14738</v>
      </c>
      <c r="Y2265" s="70" t="s">
        <v>17320</v>
      </c>
      <c r="Z2265" s="53">
        <v>35301</v>
      </c>
    </row>
    <row r="2266" spans="1:26" s="49" customFormat="1" x14ac:dyDescent="0.25">
      <c r="A2266" s="73">
        <v>600009033</v>
      </c>
      <c r="B2266" s="73">
        <f t="shared" si="105"/>
        <v>600009033</v>
      </c>
      <c r="C2266" s="73" t="s">
        <v>10627</v>
      </c>
      <c r="D2266" s="68">
        <v>1</v>
      </c>
      <c r="E2266" s="48">
        <f t="shared" si="106"/>
        <v>77119</v>
      </c>
      <c r="F2266" s="57" t="s">
        <v>2485</v>
      </c>
      <c r="G2266" s="57" t="s">
        <v>2486</v>
      </c>
      <c r="H2266" s="51">
        <v>500</v>
      </c>
      <c r="I2266" s="51" t="s">
        <v>17309</v>
      </c>
      <c r="J2266" s="69">
        <v>27.49</v>
      </c>
      <c r="K2266" s="69">
        <f t="shared" si="107"/>
        <v>13745</v>
      </c>
      <c r="L2266" s="90">
        <v>500</v>
      </c>
      <c r="M2266" s="51"/>
      <c r="N2266" s="62" t="s">
        <v>2497</v>
      </c>
      <c r="O2266" s="52" t="s">
        <v>340</v>
      </c>
      <c r="P2266" s="52">
        <v>449</v>
      </c>
      <c r="Q2266" s="52">
        <v>2</v>
      </c>
      <c r="R2266" s="52" t="s">
        <v>2495</v>
      </c>
      <c r="S2266" s="49" t="s">
        <v>21333</v>
      </c>
      <c r="V2266" s="50" t="s">
        <v>14862</v>
      </c>
      <c r="W2266" s="50" t="s">
        <v>2495</v>
      </c>
      <c r="X2266" s="50" t="s">
        <v>14738</v>
      </c>
      <c r="Y2266" s="70" t="s">
        <v>17320</v>
      </c>
      <c r="Z2266" s="53">
        <v>35301</v>
      </c>
    </row>
    <row r="2267" spans="1:26" s="49" customFormat="1" ht="30" x14ac:dyDescent="0.25">
      <c r="A2267" s="73">
        <v>600028488</v>
      </c>
      <c r="B2267" s="73">
        <f t="shared" si="105"/>
        <v>600028488</v>
      </c>
      <c r="C2267" s="73" t="s">
        <v>10628</v>
      </c>
      <c r="D2267" s="68">
        <v>1</v>
      </c>
      <c r="E2267" s="48">
        <f t="shared" si="106"/>
        <v>377945</v>
      </c>
      <c r="F2267" s="57" t="s">
        <v>2485</v>
      </c>
      <c r="G2267" s="57" t="s">
        <v>2486</v>
      </c>
      <c r="H2267" s="51">
        <v>75</v>
      </c>
      <c r="I2267" s="51" t="s">
        <v>17309</v>
      </c>
      <c r="J2267" s="69">
        <v>27.49</v>
      </c>
      <c r="K2267" s="69">
        <f t="shared" si="107"/>
        <v>2061.75</v>
      </c>
      <c r="L2267" s="90">
        <v>75</v>
      </c>
      <c r="M2267" s="51"/>
      <c r="N2267" s="62" t="s">
        <v>2498</v>
      </c>
      <c r="O2267" s="52" t="s">
        <v>2499</v>
      </c>
      <c r="P2267" s="52">
        <v>167</v>
      </c>
      <c r="Q2267" s="52">
        <v>4</v>
      </c>
      <c r="R2267" s="52" t="s">
        <v>2495</v>
      </c>
      <c r="S2267" s="49" t="s">
        <v>21333</v>
      </c>
      <c r="V2267" s="50" t="s">
        <v>14862</v>
      </c>
      <c r="W2267" s="50" t="s">
        <v>2495</v>
      </c>
      <c r="X2267" s="50" t="s">
        <v>14738</v>
      </c>
      <c r="Y2267" s="70" t="s">
        <v>17320</v>
      </c>
      <c r="Z2267" s="53">
        <v>35301</v>
      </c>
    </row>
    <row r="2268" spans="1:26" s="49" customFormat="1" x14ac:dyDescent="0.25">
      <c r="A2268" s="73">
        <v>600028496</v>
      </c>
      <c r="B2268" s="73">
        <f t="shared" si="105"/>
        <v>600028496</v>
      </c>
      <c r="C2268" s="73" t="s">
        <v>10629</v>
      </c>
      <c r="D2268" s="68">
        <v>1</v>
      </c>
      <c r="E2268" s="48">
        <f t="shared" si="106"/>
        <v>47723424</v>
      </c>
      <c r="F2268" s="57" t="s">
        <v>2485</v>
      </c>
      <c r="G2268" s="57" t="s">
        <v>2486</v>
      </c>
      <c r="H2268" s="51">
        <v>75</v>
      </c>
      <c r="I2268" s="51" t="s">
        <v>17309</v>
      </c>
      <c r="J2268" s="69">
        <v>27.49</v>
      </c>
      <c r="K2268" s="69">
        <f t="shared" si="107"/>
        <v>2061.75</v>
      </c>
      <c r="L2268" s="90">
        <v>75</v>
      </c>
      <c r="M2268" s="51"/>
      <c r="N2268" s="62" t="s">
        <v>2500</v>
      </c>
      <c r="O2268" s="52" t="s">
        <v>764</v>
      </c>
      <c r="P2268" s="52">
        <v>191</v>
      </c>
      <c r="Q2268" s="52">
        <v>101</v>
      </c>
      <c r="R2268" s="52" t="s">
        <v>2495</v>
      </c>
      <c r="S2268" s="49" t="s">
        <v>21333</v>
      </c>
      <c r="V2268" s="50" t="s">
        <v>14862</v>
      </c>
      <c r="W2268" s="50" t="s">
        <v>2495</v>
      </c>
      <c r="X2268" s="50" t="s">
        <v>14738</v>
      </c>
      <c r="Y2268" s="70" t="s">
        <v>17320</v>
      </c>
      <c r="Z2268" s="53">
        <v>35301</v>
      </c>
    </row>
    <row r="2269" spans="1:26" s="49" customFormat="1" x14ac:dyDescent="0.25">
      <c r="A2269" s="73">
        <v>600067084</v>
      </c>
      <c r="B2269" s="73">
        <f t="shared" si="105"/>
        <v>600067084</v>
      </c>
      <c r="C2269" s="73" t="s">
        <v>10664</v>
      </c>
      <c r="D2269" s="68">
        <v>1</v>
      </c>
      <c r="E2269" s="48">
        <f t="shared" si="106"/>
        <v>60611367</v>
      </c>
      <c r="F2269" s="57" t="s">
        <v>2485</v>
      </c>
      <c r="G2269" s="57" t="s">
        <v>2486</v>
      </c>
      <c r="H2269" s="51">
        <v>25</v>
      </c>
      <c r="I2269" s="51" t="s">
        <v>17309</v>
      </c>
      <c r="J2269" s="69">
        <v>27.49</v>
      </c>
      <c r="K2269" s="69">
        <f t="shared" si="107"/>
        <v>687.25</v>
      </c>
      <c r="L2269" s="90">
        <v>25</v>
      </c>
      <c r="M2269" s="51"/>
      <c r="N2269" s="62" t="s">
        <v>2559</v>
      </c>
      <c r="O2269" s="52" t="s">
        <v>60</v>
      </c>
      <c r="P2269" s="52">
        <v>544</v>
      </c>
      <c r="Q2269" s="52"/>
      <c r="R2269" s="52" t="s">
        <v>2560</v>
      </c>
      <c r="S2269" s="49" t="s">
        <v>21333</v>
      </c>
      <c r="V2269" s="50" t="s">
        <v>14878</v>
      </c>
      <c r="W2269" s="50" t="s">
        <v>2495</v>
      </c>
      <c r="X2269" s="50" t="s">
        <v>14740</v>
      </c>
      <c r="Y2269" s="70" t="s">
        <v>17320</v>
      </c>
      <c r="Z2269" s="53">
        <v>36461</v>
      </c>
    </row>
    <row r="2270" spans="1:26" s="49" customFormat="1" ht="30" x14ac:dyDescent="0.25">
      <c r="A2270" s="73">
        <v>600065944</v>
      </c>
      <c r="B2270" s="73">
        <f t="shared" si="105"/>
        <v>600065944</v>
      </c>
      <c r="C2270" s="73" t="s">
        <v>10665</v>
      </c>
      <c r="D2270" s="68">
        <v>1</v>
      </c>
      <c r="E2270" s="48">
        <f t="shared" si="106"/>
        <v>70997578</v>
      </c>
      <c r="F2270" s="57" t="s">
        <v>2485</v>
      </c>
      <c r="G2270" s="57" t="s">
        <v>2486</v>
      </c>
      <c r="H2270" s="51">
        <v>25</v>
      </c>
      <c r="I2270" s="51" t="s">
        <v>17309</v>
      </c>
      <c r="J2270" s="69">
        <v>27.49</v>
      </c>
      <c r="K2270" s="69">
        <f t="shared" si="107"/>
        <v>687.25</v>
      </c>
      <c r="L2270" s="90">
        <v>25</v>
      </c>
      <c r="M2270" s="51"/>
      <c r="N2270" s="62" t="s">
        <v>2561</v>
      </c>
      <c r="O2270" s="52" t="s">
        <v>2562</v>
      </c>
      <c r="P2270" s="52">
        <v>440</v>
      </c>
      <c r="Q2270" s="52">
        <v>37</v>
      </c>
      <c r="R2270" s="52" t="s">
        <v>2495</v>
      </c>
      <c r="S2270" s="49" t="s">
        <v>21333</v>
      </c>
      <c r="V2270" s="50" t="s">
        <v>14878</v>
      </c>
      <c r="W2270" s="50" t="s">
        <v>2495</v>
      </c>
      <c r="X2270" s="50" t="s">
        <v>14740</v>
      </c>
      <c r="Y2270" s="70" t="s">
        <v>17320</v>
      </c>
      <c r="Z2270" s="53">
        <v>35301</v>
      </c>
    </row>
    <row r="2271" spans="1:26" s="49" customFormat="1" ht="30" x14ac:dyDescent="0.25">
      <c r="A2271" s="73">
        <v>600065961</v>
      </c>
      <c r="B2271" s="73">
        <f t="shared" si="105"/>
        <v>600065961</v>
      </c>
      <c r="C2271" s="73" t="s">
        <v>10666</v>
      </c>
      <c r="D2271" s="68">
        <v>1</v>
      </c>
      <c r="E2271" s="48">
        <f t="shared" si="106"/>
        <v>70997560</v>
      </c>
      <c r="F2271" s="57" t="s">
        <v>2485</v>
      </c>
      <c r="G2271" s="57" t="s">
        <v>2486</v>
      </c>
      <c r="H2271" s="51">
        <v>25</v>
      </c>
      <c r="I2271" s="51" t="s">
        <v>17309</v>
      </c>
      <c r="J2271" s="69">
        <v>27.49</v>
      </c>
      <c r="K2271" s="69">
        <f t="shared" si="107"/>
        <v>687.25</v>
      </c>
      <c r="L2271" s="90">
        <v>25</v>
      </c>
      <c r="M2271" s="51"/>
      <c r="N2271" s="62" t="s">
        <v>2563</v>
      </c>
      <c r="O2271" s="52" t="s">
        <v>103</v>
      </c>
      <c r="P2271" s="52">
        <v>555</v>
      </c>
      <c r="Q2271" s="52">
        <v>5</v>
      </c>
      <c r="R2271" s="52" t="s">
        <v>2495</v>
      </c>
      <c r="S2271" s="49" t="s">
        <v>21333</v>
      </c>
      <c r="V2271" s="50" t="s">
        <v>14878</v>
      </c>
      <c r="W2271" s="50" t="s">
        <v>2495</v>
      </c>
      <c r="X2271" s="50" t="s">
        <v>14740</v>
      </c>
      <c r="Y2271" s="70" t="s">
        <v>17320</v>
      </c>
      <c r="Z2271" s="53">
        <v>35301</v>
      </c>
    </row>
    <row r="2272" spans="1:26" s="49" customFormat="1" ht="30" x14ac:dyDescent="0.25">
      <c r="A2272" s="73">
        <v>600065979</v>
      </c>
      <c r="B2272" s="73">
        <f t="shared" si="105"/>
        <v>600065979</v>
      </c>
      <c r="C2272" s="73" t="s">
        <v>17756</v>
      </c>
      <c r="D2272" s="68">
        <v>1</v>
      </c>
      <c r="E2272" s="48">
        <f t="shared" si="106"/>
        <v>70997594</v>
      </c>
      <c r="F2272" s="57" t="s">
        <v>2485</v>
      </c>
      <c r="G2272" s="57" t="s">
        <v>2486</v>
      </c>
      <c r="H2272" s="51">
        <v>25</v>
      </c>
      <c r="I2272" s="51" t="s">
        <v>17309</v>
      </c>
      <c r="J2272" s="69">
        <v>27.49</v>
      </c>
      <c r="K2272" s="69">
        <f t="shared" si="107"/>
        <v>687.25</v>
      </c>
      <c r="L2272" s="90">
        <v>25</v>
      </c>
      <c r="M2272" s="51"/>
      <c r="N2272" s="62" t="s">
        <v>17757</v>
      </c>
      <c r="O2272" s="52" t="s">
        <v>17758</v>
      </c>
      <c r="P2272" s="52">
        <v>603</v>
      </c>
      <c r="Q2272" s="52"/>
      <c r="R2272" s="52" t="s">
        <v>2495</v>
      </c>
      <c r="S2272" s="49" t="s">
        <v>21333</v>
      </c>
      <c r="V2272" s="50" t="s">
        <v>14878</v>
      </c>
      <c r="W2272" s="50" t="s">
        <v>2495</v>
      </c>
      <c r="X2272" s="50" t="s">
        <v>14740</v>
      </c>
      <c r="Y2272" s="70" t="s">
        <v>17320</v>
      </c>
      <c r="Z2272" s="53">
        <v>35301</v>
      </c>
    </row>
    <row r="2273" spans="1:26" s="49" customFormat="1" ht="30" x14ac:dyDescent="0.25">
      <c r="A2273" s="73">
        <v>600066070</v>
      </c>
      <c r="B2273" s="73">
        <f t="shared" si="105"/>
        <v>600066070</v>
      </c>
      <c r="C2273" s="73" t="s">
        <v>10667</v>
      </c>
      <c r="D2273" s="68">
        <v>1</v>
      </c>
      <c r="E2273" s="48">
        <f t="shared" si="106"/>
        <v>70997195</v>
      </c>
      <c r="F2273" s="57" t="s">
        <v>2485</v>
      </c>
      <c r="G2273" s="57" t="s">
        <v>2486</v>
      </c>
      <c r="H2273" s="51">
        <v>25</v>
      </c>
      <c r="I2273" s="51" t="s">
        <v>17309</v>
      </c>
      <c r="J2273" s="69">
        <v>27.49</v>
      </c>
      <c r="K2273" s="69">
        <f t="shared" si="107"/>
        <v>687.25</v>
      </c>
      <c r="L2273" s="90">
        <v>25</v>
      </c>
      <c r="M2273" s="51"/>
      <c r="N2273" s="62" t="s">
        <v>2564</v>
      </c>
      <c r="O2273" s="52" t="s">
        <v>519</v>
      </c>
      <c r="P2273" s="52">
        <v>315</v>
      </c>
      <c r="Q2273" s="52"/>
      <c r="R2273" s="52" t="s">
        <v>2558</v>
      </c>
      <c r="S2273" s="49" t="s">
        <v>21333</v>
      </c>
      <c r="V2273" s="50" t="s">
        <v>14878</v>
      </c>
      <c r="W2273" s="50" t="s">
        <v>2495</v>
      </c>
      <c r="X2273" s="50" t="s">
        <v>14740</v>
      </c>
      <c r="Y2273" s="70" t="s">
        <v>17320</v>
      </c>
      <c r="Z2273" s="53">
        <v>35301</v>
      </c>
    </row>
    <row r="2274" spans="1:26" s="49" customFormat="1" ht="30" x14ac:dyDescent="0.25">
      <c r="A2274" s="73">
        <v>600066126</v>
      </c>
      <c r="B2274" s="73">
        <f t="shared" si="105"/>
        <v>600066126</v>
      </c>
      <c r="C2274" s="73" t="s">
        <v>10668</v>
      </c>
      <c r="D2274" s="68">
        <v>1</v>
      </c>
      <c r="E2274" s="48">
        <f t="shared" si="106"/>
        <v>47723483</v>
      </c>
      <c r="F2274" s="57" t="s">
        <v>2485</v>
      </c>
      <c r="G2274" s="57" t="s">
        <v>2486</v>
      </c>
      <c r="H2274" s="51">
        <v>25</v>
      </c>
      <c r="I2274" s="51" t="s">
        <v>17309</v>
      </c>
      <c r="J2274" s="69">
        <v>27.49</v>
      </c>
      <c r="K2274" s="69">
        <f t="shared" si="107"/>
        <v>687.25</v>
      </c>
      <c r="L2274" s="90">
        <v>25</v>
      </c>
      <c r="M2274" s="51"/>
      <c r="N2274" s="62" t="s">
        <v>2565</v>
      </c>
      <c r="O2274" s="52" t="s">
        <v>2566</v>
      </c>
      <c r="P2274" s="52">
        <v>687</v>
      </c>
      <c r="Q2274" s="52">
        <v>2</v>
      </c>
      <c r="R2274" s="52" t="s">
        <v>2495</v>
      </c>
      <c r="S2274" s="49" t="s">
        <v>21333</v>
      </c>
      <c r="V2274" s="50" t="s">
        <v>14878</v>
      </c>
      <c r="W2274" s="50" t="s">
        <v>2495</v>
      </c>
      <c r="X2274" s="50" t="s">
        <v>14740</v>
      </c>
      <c r="Y2274" s="70" t="s">
        <v>17320</v>
      </c>
      <c r="Z2274" s="53">
        <v>35301</v>
      </c>
    </row>
    <row r="2275" spans="1:26" s="49" customFormat="1" ht="30" x14ac:dyDescent="0.25">
      <c r="A2275" s="73">
        <v>600066215</v>
      </c>
      <c r="B2275" s="73">
        <f t="shared" si="105"/>
        <v>600066215</v>
      </c>
      <c r="C2275" s="73" t="s">
        <v>17759</v>
      </c>
      <c r="D2275" s="68">
        <v>1</v>
      </c>
      <c r="E2275" s="48">
        <f t="shared" si="106"/>
        <v>70997586</v>
      </c>
      <c r="F2275" s="57" t="s">
        <v>2485</v>
      </c>
      <c r="G2275" s="57" t="s">
        <v>2486</v>
      </c>
      <c r="H2275" s="51">
        <v>25</v>
      </c>
      <c r="I2275" s="51" t="s">
        <v>17309</v>
      </c>
      <c r="J2275" s="69">
        <v>27.49</v>
      </c>
      <c r="K2275" s="69">
        <f t="shared" si="107"/>
        <v>687.25</v>
      </c>
      <c r="L2275" s="90">
        <v>25</v>
      </c>
      <c r="M2275" s="51"/>
      <c r="N2275" s="62" t="s">
        <v>17760</v>
      </c>
      <c r="O2275" s="52" t="s">
        <v>17761</v>
      </c>
      <c r="P2275" s="52">
        <v>518</v>
      </c>
      <c r="Q2275" s="52" t="s">
        <v>2567</v>
      </c>
      <c r="R2275" s="52" t="s">
        <v>2495</v>
      </c>
      <c r="S2275" s="49" t="s">
        <v>21333</v>
      </c>
      <c r="V2275" s="50" t="s">
        <v>14878</v>
      </c>
      <c r="W2275" s="50" t="s">
        <v>2495</v>
      </c>
      <c r="X2275" s="50" t="s">
        <v>14740</v>
      </c>
      <c r="Y2275" s="70" t="s">
        <v>17320</v>
      </c>
      <c r="Z2275" s="53">
        <v>35301</v>
      </c>
    </row>
    <row r="2276" spans="1:26" s="49" customFormat="1" ht="30" x14ac:dyDescent="0.25">
      <c r="A2276" s="73">
        <v>600066266</v>
      </c>
      <c r="B2276" s="73">
        <f t="shared" si="105"/>
        <v>600066266</v>
      </c>
      <c r="C2276" s="73" t="s">
        <v>10669</v>
      </c>
      <c r="D2276" s="68">
        <v>1</v>
      </c>
      <c r="E2276" s="48">
        <f t="shared" si="106"/>
        <v>70998221</v>
      </c>
      <c r="F2276" s="57" t="s">
        <v>2485</v>
      </c>
      <c r="G2276" s="57" t="s">
        <v>2486</v>
      </c>
      <c r="H2276" s="51">
        <v>125</v>
      </c>
      <c r="I2276" s="51" t="s">
        <v>17309</v>
      </c>
      <c r="J2276" s="69">
        <v>27.49</v>
      </c>
      <c r="K2276" s="69">
        <f t="shared" si="107"/>
        <v>3436.25</v>
      </c>
      <c r="L2276" s="90">
        <v>125</v>
      </c>
      <c r="M2276" s="51"/>
      <c r="N2276" s="62" t="s">
        <v>2568</v>
      </c>
      <c r="O2276" s="52" t="s">
        <v>60</v>
      </c>
      <c r="P2276" s="52">
        <v>26</v>
      </c>
      <c r="Q2276" s="52"/>
      <c r="R2276" s="52" t="s">
        <v>2569</v>
      </c>
      <c r="S2276" s="49" t="s">
        <v>21333</v>
      </c>
      <c r="V2276" s="50" t="s">
        <v>14878</v>
      </c>
      <c r="W2276" s="50" t="s">
        <v>2495</v>
      </c>
      <c r="X2276" s="50" t="s">
        <v>14740</v>
      </c>
      <c r="Y2276" s="70" t="s">
        <v>17320</v>
      </c>
      <c r="Z2276" s="53">
        <v>35301</v>
      </c>
    </row>
    <row r="2277" spans="1:26" s="49" customFormat="1" ht="30" x14ac:dyDescent="0.25">
      <c r="A2277" s="73">
        <v>600066401</v>
      </c>
      <c r="B2277" s="73">
        <f t="shared" si="105"/>
        <v>600066401</v>
      </c>
      <c r="C2277" s="73" t="s">
        <v>10670</v>
      </c>
      <c r="D2277" s="68">
        <v>1</v>
      </c>
      <c r="E2277" s="48">
        <f t="shared" si="106"/>
        <v>60610981</v>
      </c>
      <c r="F2277" s="57" t="s">
        <v>2485</v>
      </c>
      <c r="G2277" s="57" t="s">
        <v>2486</v>
      </c>
      <c r="H2277" s="51">
        <v>225</v>
      </c>
      <c r="I2277" s="51" t="s">
        <v>17309</v>
      </c>
      <c r="J2277" s="69">
        <v>27.49</v>
      </c>
      <c r="K2277" s="69">
        <f t="shared" si="107"/>
        <v>6185.25</v>
      </c>
      <c r="L2277" s="90">
        <v>225</v>
      </c>
      <c r="M2277" s="51"/>
      <c r="N2277" s="62" t="s">
        <v>2570</v>
      </c>
      <c r="O2277" s="52" t="s">
        <v>2571</v>
      </c>
      <c r="P2277" s="52">
        <v>346</v>
      </c>
      <c r="Q2277" s="52"/>
      <c r="R2277" s="52" t="s">
        <v>2572</v>
      </c>
      <c r="S2277" s="49" t="s">
        <v>21333</v>
      </c>
      <c r="V2277" s="50" t="s">
        <v>14878</v>
      </c>
      <c r="W2277" s="50" t="s">
        <v>2495</v>
      </c>
      <c r="X2277" s="50" t="s">
        <v>14740</v>
      </c>
      <c r="Y2277" s="70" t="s">
        <v>17320</v>
      </c>
      <c r="Z2277" s="53">
        <v>35491</v>
      </c>
    </row>
    <row r="2278" spans="1:26" s="49" customFormat="1" ht="30" x14ac:dyDescent="0.25">
      <c r="A2278" s="73">
        <v>600066428</v>
      </c>
      <c r="B2278" s="73">
        <f t="shared" si="105"/>
        <v>600066428</v>
      </c>
      <c r="C2278" s="73" t="s">
        <v>10671</v>
      </c>
      <c r="D2278" s="68">
        <v>1</v>
      </c>
      <c r="E2278" s="48">
        <f t="shared" si="106"/>
        <v>47723505</v>
      </c>
      <c r="F2278" s="57" t="s">
        <v>2485</v>
      </c>
      <c r="G2278" s="57" t="s">
        <v>2486</v>
      </c>
      <c r="H2278" s="51">
        <v>1225</v>
      </c>
      <c r="I2278" s="51" t="s">
        <v>17309</v>
      </c>
      <c r="J2278" s="69">
        <v>27.49</v>
      </c>
      <c r="K2278" s="69">
        <f t="shared" si="107"/>
        <v>33675.25</v>
      </c>
      <c r="L2278" s="90">
        <v>1225</v>
      </c>
      <c r="M2278" s="51"/>
      <c r="N2278" s="62" t="s">
        <v>2573</v>
      </c>
      <c r="O2278" s="52" t="s">
        <v>340</v>
      </c>
      <c r="P2278" s="52">
        <v>459</v>
      </c>
      <c r="Q2278" s="52">
        <v>1</v>
      </c>
      <c r="R2278" s="52" t="s">
        <v>2495</v>
      </c>
      <c r="S2278" s="49" t="s">
        <v>21333</v>
      </c>
      <c r="V2278" s="50" t="s">
        <v>14878</v>
      </c>
      <c r="W2278" s="50" t="s">
        <v>2495</v>
      </c>
      <c r="X2278" s="50" t="s">
        <v>14740</v>
      </c>
      <c r="Y2278" s="70" t="s">
        <v>17320</v>
      </c>
      <c r="Z2278" s="53">
        <v>35301</v>
      </c>
    </row>
    <row r="2279" spans="1:26" s="49" customFormat="1" ht="30" x14ac:dyDescent="0.25">
      <c r="A2279" s="73">
        <v>600066436</v>
      </c>
      <c r="B2279" s="73">
        <f t="shared" si="105"/>
        <v>600066436</v>
      </c>
      <c r="C2279" s="73" t="s">
        <v>10672</v>
      </c>
      <c r="D2279" s="68">
        <v>1</v>
      </c>
      <c r="E2279" s="48">
        <f t="shared" si="106"/>
        <v>70997543</v>
      </c>
      <c r="F2279" s="57" t="s">
        <v>2485</v>
      </c>
      <c r="G2279" s="57" t="s">
        <v>2486</v>
      </c>
      <c r="H2279" s="51">
        <v>1025</v>
      </c>
      <c r="I2279" s="51" t="s">
        <v>17309</v>
      </c>
      <c r="J2279" s="69">
        <v>27.49</v>
      </c>
      <c r="K2279" s="69">
        <f t="shared" si="107"/>
        <v>28177.25</v>
      </c>
      <c r="L2279" s="90">
        <v>1025</v>
      </c>
      <c r="M2279" s="51"/>
      <c r="N2279" s="62" t="s">
        <v>2574</v>
      </c>
      <c r="O2279" s="52" t="s">
        <v>865</v>
      </c>
      <c r="P2279" s="52">
        <v>472</v>
      </c>
      <c r="Q2279" s="52">
        <v>3</v>
      </c>
      <c r="R2279" s="52" t="s">
        <v>2495</v>
      </c>
      <c r="S2279" s="49" t="s">
        <v>21333</v>
      </c>
      <c r="V2279" s="50" t="s">
        <v>14878</v>
      </c>
      <c r="W2279" s="50" t="s">
        <v>2495</v>
      </c>
      <c r="X2279" s="50" t="s">
        <v>14740</v>
      </c>
      <c r="Y2279" s="70" t="s">
        <v>17320</v>
      </c>
      <c r="Z2279" s="53">
        <v>35301</v>
      </c>
    </row>
    <row r="2280" spans="1:26" s="49" customFormat="1" ht="30" x14ac:dyDescent="0.25">
      <c r="A2280" s="73">
        <v>600066479</v>
      </c>
      <c r="B2280" s="73">
        <f t="shared" si="105"/>
        <v>600066479</v>
      </c>
      <c r="C2280" s="73" t="s">
        <v>10673</v>
      </c>
      <c r="D2280" s="68">
        <v>1</v>
      </c>
      <c r="E2280" s="48">
        <f t="shared" si="106"/>
        <v>70997187</v>
      </c>
      <c r="F2280" s="57" t="s">
        <v>2485</v>
      </c>
      <c r="G2280" s="57" t="s">
        <v>2486</v>
      </c>
      <c r="H2280" s="51">
        <v>375</v>
      </c>
      <c r="I2280" s="51" t="s">
        <v>17309</v>
      </c>
      <c r="J2280" s="69">
        <v>27.49</v>
      </c>
      <c r="K2280" s="69">
        <f t="shared" si="107"/>
        <v>10308.75</v>
      </c>
      <c r="L2280" s="90">
        <v>375</v>
      </c>
      <c r="M2280" s="51"/>
      <c r="N2280" s="62" t="s">
        <v>2575</v>
      </c>
      <c r="O2280" s="52" t="s">
        <v>2576</v>
      </c>
      <c r="P2280" s="52">
        <v>95</v>
      </c>
      <c r="Q2280" s="52"/>
      <c r="R2280" s="52" t="s">
        <v>2558</v>
      </c>
      <c r="S2280" s="49" t="s">
        <v>21333</v>
      </c>
      <c r="V2280" s="50" t="s">
        <v>14878</v>
      </c>
      <c r="W2280" s="50" t="s">
        <v>2495</v>
      </c>
      <c r="X2280" s="50" t="s">
        <v>14740</v>
      </c>
      <c r="Y2280" s="70" t="s">
        <v>17320</v>
      </c>
      <c r="Z2280" s="53">
        <v>35301</v>
      </c>
    </row>
    <row r="2281" spans="1:26" s="49" customFormat="1" ht="30" x14ac:dyDescent="0.25">
      <c r="A2281" s="73">
        <v>600066487</v>
      </c>
      <c r="B2281" s="73">
        <f t="shared" si="105"/>
        <v>600066487</v>
      </c>
      <c r="C2281" s="73" t="s">
        <v>10674</v>
      </c>
      <c r="D2281" s="68">
        <v>1</v>
      </c>
      <c r="E2281" s="48">
        <f t="shared" si="106"/>
        <v>70995796</v>
      </c>
      <c r="F2281" s="57" t="s">
        <v>2485</v>
      </c>
      <c r="G2281" s="57" t="s">
        <v>2486</v>
      </c>
      <c r="H2281" s="51">
        <v>25</v>
      </c>
      <c r="I2281" s="51" t="s">
        <v>17309</v>
      </c>
      <c r="J2281" s="69">
        <v>27.49</v>
      </c>
      <c r="K2281" s="69">
        <f t="shared" si="107"/>
        <v>687.25</v>
      </c>
      <c r="L2281" s="90">
        <v>25</v>
      </c>
      <c r="M2281" s="51"/>
      <c r="N2281" s="62" t="s">
        <v>2577</v>
      </c>
      <c r="O2281" s="52"/>
      <c r="P2281" s="52">
        <v>125</v>
      </c>
      <c r="Q2281" s="52"/>
      <c r="R2281" s="52" t="s">
        <v>2578</v>
      </c>
      <c r="S2281" s="49" t="s">
        <v>21333</v>
      </c>
      <c r="V2281" s="50" t="s">
        <v>14878</v>
      </c>
      <c r="W2281" s="50" t="s">
        <v>2495</v>
      </c>
      <c r="X2281" s="50" t="s">
        <v>14740</v>
      </c>
      <c r="Y2281" s="70" t="s">
        <v>17320</v>
      </c>
      <c r="Z2281" s="53">
        <v>35301</v>
      </c>
    </row>
    <row r="2282" spans="1:26" s="49" customFormat="1" ht="30" x14ac:dyDescent="0.25">
      <c r="A2282" s="73">
        <v>600066606</v>
      </c>
      <c r="B2282" s="73">
        <f t="shared" si="105"/>
        <v>600066606</v>
      </c>
      <c r="C2282" s="73" t="s">
        <v>10675</v>
      </c>
      <c r="D2282" s="68">
        <v>1</v>
      </c>
      <c r="E2282" s="48">
        <f t="shared" si="106"/>
        <v>47724978</v>
      </c>
      <c r="F2282" s="57" t="s">
        <v>2485</v>
      </c>
      <c r="G2282" s="57" t="s">
        <v>2486</v>
      </c>
      <c r="H2282" s="51">
        <v>125</v>
      </c>
      <c r="I2282" s="51" t="s">
        <v>17309</v>
      </c>
      <c r="J2282" s="69">
        <v>27.49</v>
      </c>
      <c r="K2282" s="69">
        <f t="shared" si="107"/>
        <v>3436.25</v>
      </c>
      <c r="L2282" s="90">
        <v>125</v>
      </c>
      <c r="M2282" s="51"/>
      <c r="N2282" s="62" t="s">
        <v>2579</v>
      </c>
      <c r="O2282" s="52" t="s">
        <v>2580</v>
      </c>
      <c r="P2282" s="52">
        <v>29</v>
      </c>
      <c r="Q2282" s="52">
        <v>28</v>
      </c>
      <c r="R2282" s="52" t="s">
        <v>2495</v>
      </c>
      <c r="S2282" s="49" t="s">
        <v>21333</v>
      </c>
      <c r="V2282" s="50" t="s">
        <v>14878</v>
      </c>
      <c r="W2282" s="50" t="s">
        <v>2495</v>
      </c>
      <c r="X2282" s="50" t="s">
        <v>14740</v>
      </c>
      <c r="Y2282" s="70" t="s">
        <v>17320</v>
      </c>
      <c r="Z2282" s="53">
        <v>35301</v>
      </c>
    </row>
    <row r="2283" spans="1:26" s="49" customFormat="1" ht="30" x14ac:dyDescent="0.25">
      <c r="A2283" s="73">
        <v>650015371</v>
      </c>
      <c r="B2283" s="73">
        <f t="shared" si="105"/>
        <v>650015371</v>
      </c>
      <c r="C2283" s="73" t="s">
        <v>10676</v>
      </c>
      <c r="D2283" s="68">
        <v>1</v>
      </c>
      <c r="E2283" s="48">
        <f t="shared" si="106"/>
        <v>70978611</v>
      </c>
      <c r="F2283" s="57" t="s">
        <v>2485</v>
      </c>
      <c r="G2283" s="57" t="s">
        <v>2486</v>
      </c>
      <c r="H2283" s="51">
        <v>75</v>
      </c>
      <c r="I2283" s="51" t="s">
        <v>17309</v>
      </c>
      <c r="J2283" s="69">
        <v>27.49</v>
      </c>
      <c r="K2283" s="69">
        <f t="shared" si="107"/>
        <v>2061.75</v>
      </c>
      <c r="L2283" s="90">
        <v>75</v>
      </c>
      <c r="M2283" s="51"/>
      <c r="N2283" s="62" t="s">
        <v>2581</v>
      </c>
      <c r="O2283" s="52"/>
      <c r="P2283" s="52">
        <v>79</v>
      </c>
      <c r="Q2283" s="52"/>
      <c r="R2283" s="52" t="s">
        <v>2582</v>
      </c>
      <c r="S2283" s="49" t="s">
        <v>21333</v>
      </c>
      <c r="V2283" s="50" t="s">
        <v>14878</v>
      </c>
      <c r="W2283" s="50" t="s">
        <v>2495</v>
      </c>
      <c r="X2283" s="50" t="s">
        <v>14740</v>
      </c>
      <c r="Y2283" s="70" t="s">
        <v>17320</v>
      </c>
      <c r="Z2283" s="53">
        <v>35301</v>
      </c>
    </row>
    <row r="2284" spans="1:26" s="49" customFormat="1" ht="30" x14ac:dyDescent="0.25">
      <c r="A2284" s="73">
        <v>651011434</v>
      </c>
      <c r="B2284" s="73">
        <f t="shared" si="105"/>
        <v>651011434</v>
      </c>
      <c r="C2284" s="73" t="s">
        <v>10630</v>
      </c>
      <c r="D2284" s="68">
        <v>1</v>
      </c>
      <c r="E2284" s="48">
        <f t="shared" si="106"/>
        <v>26406624</v>
      </c>
      <c r="F2284" s="57" t="s">
        <v>2485</v>
      </c>
      <c r="G2284" s="57" t="s">
        <v>2486</v>
      </c>
      <c r="H2284" s="51">
        <v>125</v>
      </c>
      <c r="I2284" s="51" t="s">
        <v>17309</v>
      </c>
      <c r="J2284" s="69">
        <v>27.49</v>
      </c>
      <c r="K2284" s="69">
        <f t="shared" si="107"/>
        <v>3436.25</v>
      </c>
      <c r="L2284" s="90">
        <v>125</v>
      </c>
      <c r="M2284" s="51"/>
      <c r="N2284" s="62" t="s">
        <v>2501</v>
      </c>
      <c r="O2284" s="52"/>
      <c r="P2284" s="52">
        <v>569</v>
      </c>
      <c r="Q2284" s="52"/>
      <c r="R2284" s="52" t="s">
        <v>2495</v>
      </c>
      <c r="S2284" s="49" t="s">
        <v>21334</v>
      </c>
      <c r="V2284" s="50" t="s">
        <v>14862</v>
      </c>
      <c r="W2284" s="50" t="s">
        <v>2495</v>
      </c>
      <c r="X2284" s="50" t="s">
        <v>14742</v>
      </c>
      <c r="Y2284" s="70" t="s">
        <v>17320</v>
      </c>
      <c r="Z2284" s="53">
        <v>35301</v>
      </c>
    </row>
    <row r="2285" spans="1:26" s="49" customFormat="1" x14ac:dyDescent="0.25">
      <c r="A2285" s="73">
        <v>691002991</v>
      </c>
      <c r="B2285" s="73">
        <f t="shared" si="105"/>
        <v>691002991</v>
      </c>
      <c r="C2285" s="73" t="s">
        <v>10677</v>
      </c>
      <c r="D2285" s="68">
        <v>1</v>
      </c>
      <c r="E2285" s="48">
        <f t="shared" si="106"/>
        <v>73740420</v>
      </c>
      <c r="F2285" s="57" t="s">
        <v>2485</v>
      </c>
      <c r="G2285" s="57" t="s">
        <v>2486</v>
      </c>
      <c r="H2285" s="51">
        <v>525</v>
      </c>
      <c r="I2285" s="51" t="s">
        <v>17309</v>
      </c>
      <c r="J2285" s="69">
        <v>27.49</v>
      </c>
      <c r="K2285" s="69">
        <f t="shared" si="107"/>
        <v>14432.25</v>
      </c>
      <c r="L2285" s="90">
        <v>525</v>
      </c>
      <c r="M2285" s="51"/>
      <c r="N2285" s="62" t="s">
        <v>2583</v>
      </c>
      <c r="O2285" s="52" t="s">
        <v>60</v>
      </c>
      <c r="P2285" s="52">
        <v>258</v>
      </c>
      <c r="Q2285" s="52"/>
      <c r="R2285" s="52" t="s">
        <v>2560</v>
      </c>
      <c r="S2285" s="49" t="s">
        <v>21333</v>
      </c>
      <c r="V2285" s="50" t="s">
        <v>14878</v>
      </c>
      <c r="W2285" s="50" t="s">
        <v>2495</v>
      </c>
      <c r="X2285" s="50" t="s">
        <v>14740</v>
      </c>
      <c r="Y2285" s="70" t="s">
        <v>17320</v>
      </c>
      <c r="Z2285" s="53">
        <v>36461</v>
      </c>
    </row>
    <row r="2286" spans="1:26" s="49" customFormat="1" x14ac:dyDescent="0.25">
      <c r="A2286" s="73">
        <v>691005001</v>
      </c>
      <c r="B2286" s="73">
        <f t="shared" si="105"/>
        <v>691005001</v>
      </c>
      <c r="C2286" s="73" t="s">
        <v>10631</v>
      </c>
      <c r="D2286" s="68">
        <v>1</v>
      </c>
      <c r="E2286" s="48">
        <f t="shared" si="106"/>
        <v>1407104</v>
      </c>
      <c r="F2286" s="57" t="s">
        <v>2485</v>
      </c>
      <c r="G2286" s="57" t="s">
        <v>2486</v>
      </c>
      <c r="H2286" s="51">
        <v>100</v>
      </c>
      <c r="I2286" s="51" t="s">
        <v>17309</v>
      </c>
      <c r="J2286" s="69">
        <v>27.49</v>
      </c>
      <c r="K2286" s="69">
        <f t="shared" si="107"/>
        <v>2749</v>
      </c>
      <c r="L2286" s="90">
        <v>100</v>
      </c>
      <c r="M2286" s="51"/>
      <c r="N2286" s="62" t="s">
        <v>2502</v>
      </c>
      <c r="O2286" s="52" t="s">
        <v>2503</v>
      </c>
      <c r="P2286" s="52">
        <v>160</v>
      </c>
      <c r="Q2286" s="52">
        <v>17</v>
      </c>
      <c r="R2286" s="52" t="s">
        <v>2495</v>
      </c>
      <c r="S2286" s="49" t="s">
        <v>21334</v>
      </c>
      <c r="V2286" s="50" t="s">
        <v>14862</v>
      </c>
      <c r="W2286" s="50" t="s">
        <v>2495</v>
      </c>
      <c r="X2286" s="50" t="s">
        <v>14742</v>
      </c>
      <c r="Y2286" s="70" t="s">
        <v>17320</v>
      </c>
      <c r="Z2286" s="53">
        <v>35301</v>
      </c>
    </row>
    <row r="2287" spans="1:26" s="49" customFormat="1" x14ac:dyDescent="0.25">
      <c r="A2287" s="73">
        <v>600022846</v>
      </c>
      <c r="B2287" s="73">
        <f t="shared" si="105"/>
        <v>600022846</v>
      </c>
      <c r="C2287" s="73" t="s">
        <v>10688</v>
      </c>
      <c r="D2287" s="68">
        <v>1</v>
      </c>
      <c r="E2287" s="48">
        <f t="shared" si="106"/>
        <v>70839000</v>
      </c>
      <c r="F2287" s="57" t="s">
        <v>2485</v>
      </c>
      <c r="G2287" s="57" t="s">
        <v>2584</v>
      </c>
      <c r="H2287" s="51">
        <v>225</v>
      </c>
      <c r="I2287" s="51" t="s">
        <v>17309</v>
      </c>
      <c r="J2287" s="69">
        <v>27.49</v>
      </c>
      <c r="K2287" s="69">
        <f t="shared" si="107"/>
        <v>6185.25</v>
      </c>
      <c r="L2287" s="90">
        <v>225</v>
      </c>
      <c r="M2287" s="51"/>
      <c r="N2287" s="62" t="s">
        <v>2607</v>
      </c>
      <c r="O2287" s="52" t="s">
        <v>2608</v>
      </c>
      <c r="P2287" s="52">
        <v>304</v>
      </c>
      <c r="Q2287" s="52"/>
      <c r="R2287" s="52" t="s">
        <v>2606</v>
      </c>
      <c r="S2287" s="49" t="s">
        <v>21333</v>
      </c>
      <c r="V2287" s="50" t="s">
        <v>14862</v>
      </c>
      <c r="W2287" s="50" t="s">
        <v>2606</v>
      </c>
      <c r="X2287" s="50" t="s">
        <v>14738</v>
      </c>
      <c r="Y2287" s="70" t="s">
        <v>17320</v>
      </c>
      <c r="Z2287" s="53">
        <v>36301</v>
      </c>
    </row>
    <row r="2288" spans="1:26" s="49" customFormat="1" x14ac:dyDescent="0.25">
      <c r="A2288" s="73">
        <v>600009084</v>
      </c>
      <c r="B2288" s="73">
        <f t="shared" si="105"/>
        <v>600009084</v>
      </c>
      <c r="C2288" s="73" t="s">
        <v>10689</v>
      </c>
      <c r="D2288" s="68">
        <v>1</v>
      </c>
      <c r="E2288" s="48">
        <f t="shared" si="106"/>
        <v>70845425</v>
      </c>
      <c r="F2288" s="57" t="s">
        <v>2485</v>
      </c>
      <c r="G2288" s="57" t="s">
        <v>2584</v>
      </c>
      <c r="H2288" s="51">
        <v>1225</v>
      </c>
      <c r="I2288" s="51" t="s">
        <v>17309</v>
      </c>
      <c r="J2288" s="69">
        <v>27.49</v>
      </c>
      <c r="K2288" s="69">
        <f t="shared" si="107"/>
        <v>33675.25</v>
      </c>
      <c r="L2288" s="90">
        <v>1225</v>
      </c>
      <c r="M2288" s="51"/>
      <c r="N2288" s="62" t="s">
        <v>2609</v>
      </c>
      <c r="O2288" s="52" t="s">
        <v>2610</v>
      </c>
      <c r="P2288" s="52">
        <v>1197</v>
      </c>
      <c r="Q2288" s="52"/>
      <c r="R2288" s="52" t="s">
        <v>2606</v>
      </c>
      <c r="S2288" s="49" t="s">
        <v>21333</v>
      </c>
      <c r="V2288" s="50" t="s">
        <v>14862</v>
      </c>
      <c r="W2288" s="50" t="s">
        <v>2606</v>
      </c>
      <c r="X2288" s="50" t="s">
        <v>14738</v>
      </c>
      <c r="Y2288" s="70" t="s">
        <v>17320</v>
      </c>
      <c r="Z2288" s="53">
        <v>36301</v>
      </c>
    </row>
    <row r="2289" spans="1:26" s="49" customFormat="1" x14ac:dyDescent="0.25">
      <c r="A2289" s="73">
        <v>600009297</v>
      </c>
      <c r="B2289" s="73">
        <f t="shared" si="105"/>
        <v>600009297</v>
      </c>
      <c r="C2289" s="73" t="s">
        <v>14879</v>
      </c>
      <c r="D2289" s="68">
        <v>1</v>
      </c>
      <c r="E2289" s="48">
        <f t="shared" si="106"/>
        <v>49753771</v>
      </c>
      <c r="F2289" s="57" t="s">
        <v>2485</v>
      </c>
      <c r="G2289" s="57" t="s">
        <v>2584</v>
      </c>
      <c r="H2289" s="51">
        <v>700</v>
      </c>
      <c r="I2289" s="51" t="s">
        <v>17309</v>
      </c>
      <c r="J2289" s="69">
        <v>27.49</v>
      </c>
      <c r="K2289" s="69">
        <f t="shared" si="107"/>
        <v>19243</v>
      </c>
      <c r="L2289" s="90">
        <v>700</v>
      </c>
      <c r="M2289" s="51"/>
      <c r="N2289" s="62" t="s">
        <v>14880</v>
      </c>
      <c r="O2289" s="52" t="s">
        <v>85</v>
      </c>
      <c r="P2289" s="52">
        <v>1205</v>
      </c>
      <c r="Q2289" s="52"/>
      <c r="R2289" s="52" t="s">
        <v>2606</v>
      </c>
      <c r="S2289" s="49" t="s">
        <v>21333</v>
      </c>
      <c r="V2289" s="50" t="s">
        <v>14862</v>
      </c>
      <c r="W2289" s="50" t="s">
        <v>2606</v>
      </c>
      <c r="X2289" s="50" t="s">
        <v>14738</v>
      </c>
      <c r="Y2289" s="70" t="s">
        <v>17320</v>
      </c>
      <c r="Z2289" s="53">
        <v>36301</v>
      </c>
    </row>
    <row r="2290" spans="1:26" s="49" customFormat="1" x14ac:dyDescent="0.25">
      <c r="A2290" s="73">
        <v>600028593</v>
      </c>
      <c r="B2290" s="73">
        <f t="shared" si="105"/>
        <v>600028593</v>
      </c>
      <c r="C2290" s="73" t="s">
        <v>17762</v>
      </c>
      <c r="D2290" s="68">
        <v>1</v>
      </c>
      <c r="E2290" s="48">
        <f t="shared" si="106"/>
        <v>63553660</v>
      </c>
      <c r="F2290" s="57" t="s">
        <v>2485</v>
      </c>
      <c r="G2290" s="57" t="s">
        <v>2584</v>
      </c>
      <c r="H2290" s="51">
        <v>125</v>
      </c>
      <c r="I2290" s="51" t="s">
        <v>17309</v>
      </c>
      <c r="J2290" s="69">
        <v>27.49</v>
      </c>
      <c r="K2290" s="69">
        <f t="shared" si="107"/>
        <v>3436.25</v>
      </c>
      <c r="L2290" s="90">
        <v>125</v>
      </c>
      <c r="M2290" s="51"/>
      <c r="N2290" s="62" t="s">
        <v>17763</v>
      </c>
      <c r="O2290" s="52" t="s">
        <v>2611</v>
      </c>
      <c r="P2290" s="52">
        <v>610</v>
      </c>
      <c r="Q2290" s="52"/>
      <c r="R2290" s="52" t="s">
        <v>2606</v>
      </c>
      <c r="S2290" s="49" t="s">
        <v>21333</v>
      </c>
      <c r="V2290" s="50" t="s">
        <v>14862</v>
      </c>
      <c r="W2290" s="50" t="s">
        <v>2606</v>
      </c>
      <c r="X2290" s="50" t="s">
        <v>14738</v>
      </c>
      <c r="Y2290" s="70" t="s">
        <v>17320</v>
      </c>
      <c r="Z2290" s="53">
        <v>36301</v>
      </c>
    </row>
    <row r="2291" spans="1:26" s="49" customFormat="1" x14ac:dyDescent="0.25">
      <c r="A2291" s="73">
        <v>600066967</v>
      </c>
      <c r="B2291" s="73">
        <f t="shared" si="105"/>
        <v>600066967</v>
      </c>
      <c r="C2291" s="73" t="s">
        <v>10726</v>
      </c>
      <c r="D2291" s="68">
        <v>1</v>
      </c>
      <c r="E2291" s="48">
        <f t="shared" si="106"/>
        <v>71004769</v>
      </c>
      <c r="F2291" s="57" t="s">
        <v>2485</v>
      </c>
      <c r="G2291" s="57" t="s">
        <v>2584</v>
      </c>
      <c r="H2291" s="51">
        <v>25</v>
      </c>
      <c r="I2291" s="51" t="s">
        <v>17309</v>
      </c>
      <c r="J2291" s="69">
        <v>27.49</v>
      </c>
      <c r="K2291" s="69">
        <f t="shared" si="107"/>
        <v>687.25</v>
      </c>
      <c r="L2291" s="90">
        <v>25</v>
      </c>
      <c r="M2291" s="51"/>
      <c r="N2291" s="62" t="s">
        <v>2674</v>
      </c>
      <c r="O2291" s="52"/>
      <c r="P2291" s="52">
        <v>86</v>
      </c>
      <c r="Q2291" s="52"/>
      <c r="R2291" s="52" t="s">
        <v>2675</v>
      </c>
      <c r="S2291" s="49" t="s">
        <v>21333</v>
      </c>
      <c r="V2291" s="50" t="s">
        <v>14881</v>
      </c>
      <c r="W2291" s="50" t="s">
        <v>2606</v>
      </c>
      <c r="X2291" s="50" t="s">
        <v>14740</v>
      </c>
      <c r="Y2291" s="70" t="s">
        <v>17320</v>
      </c>
      <c r="Z2291" s="53">
        <v>36234</v>
      </c>
    </row>
    <row r="2292" spans="1:26" s="49" customFormat="1" x14ac:dyDescent="0.25">
      <c r="A2292" s="73">
        <v>600067548</v>
      </c>
      <c r="B2292" s="73">
        <f t="shared" si="105"/>
        <v>600067548</v>
      </c>
      <c r="C2292" s="73" t="s">
        <v>10727</v>
      </c>
      <c r="D2292" s="68">
        <v>1</v>
      </c>
      <c r="E2292" s="48">
        <f t="shared" si="106"/>
        <v>71004777</v>
      </c>
      <c r="F2292" s="57" t="s">
        <v>2485</v>
      </c>
      <c r="G2292" s="57" t="s">
        <v>2584</v>
      </c>
      <c r="H2292" s="51">
        <v>125</v>
      </c>
      <c r="I2292" s="51" t="s">
        <v>17309</v>
      </c>
      <c r="J2292" s="69">
        <v>27.49</v>
      </c>
      <c r="K2292" s="69">
        <f t="shared" si="107"/>
        <v>3436.25</v>
      </c>
      <c r="L2292" s="90">
        <v>125</v>
      </c>
      <c r="M2292" s="51"/>
      <c r="N2292" s="62" t="s">
        <v>2676</v>
      </c>
      <c r="O2292" s="52"/>
      <c r="P2292" s="52">
        <v>31</v>
      </c>
      <c r="Q2292" s="52"/>
      <c r="R2292" s="52" t="s">
        <v>2675</v>
      </c>
      <c r="S2292" s="49" t="s">
        <v>21333</v>
      </c>
      <c r="V2292" s="50" t="s">
        <v>14881</v>
      </c>
      <c r="W2292" s="50" t="s">
        <v>2606</v>
      </c>
      <c r="X2292" s="50" t="s">
        <v>14740</v>
      </c>
      <c r="Y2292" s="70" t="s">
        <v>17320</v>
      </c>
      <c r="Z2292" s="53">
        <v>36234</v>
      </c>
    </row>
    <row r="2293" spans="1:26" s="49" customFormat="1" x14ac:dyDescent="0.25">
      <c r="A2293" s="73">
        <v>600066690</v>
      </c>
      <c r="B2293" s="73">
        <f t="shared" si="105"/>
        <v>600066690</v>
      </c>
      <c r="C2293" s="73" t="s">
        <v>10728</v>
      </c>
      <c r="D2293" s="68">
        <v>1</v>
      </c>
      <c r="E2293" s="48">
        <f t="shared" si="106"/>
        <v>49753461</v>
      </c>
      <c r="F2293" s="57" t="s">
        <v>2485</v>
      </c>
      <c r="G2293" s="57" t="s">
        <v>2584</v>
      </c>
      <c r="H2293" s="51">
        <v>50</v>
      </c>
      <c r="I2293" s="51" t="s">
        <v>17309</v>
      </c>
      <c r="J2293" s="69">
        <v>27.49</v>
      </c>
      <c r="K2293" s="69">
        <f t="shared" si="107"/>
        <v>1374.5</v>
      </c>
      <c r="L2293" s="90">
        <v>50</v>
      </c>
      <c r="M2293" s="51"/>
      <c r="N2293" s="62" t="s">
        <v>2677</v>
      </c>
      <c r="O2293" s="52" t="s">
        <v>68</v>
      </c>
      <c r="P2293" s="52">
        <v>765</v>
      </c>
      <c r="Q2293" s="52"/>
      <c r="R2293" s="52" t="s">
        <v>2606</v>
      </c>
      <c r="S2293" s="49" t="s">
        <v>21333</v>
      </c>
      <c r="V2293" s="50" t="s">
        <v>14881</v>
      </c>
      <c r="W2293" s="50" t="s">
        <v>2606</v>
      </c>
      <c r="X2293" s="50" t="s">
        <v>14740</v>
      </c>
      <c r="Y2293" s="70" t="s">
        <v>17320</v>
      </c>
      <c r="Z2293" s="53">
        <v>36301</v>
      </c>
    </row>
    <row r="2294" spans="1:26" s="49" customFormat="1" ht="30" x14ac:dyDescent="0.25">
      <c r="A2294" s="73">
        <v>600066703</v>
      </c>
      <c r="B2294" s="73">
        <f t="shared" si="105"/>
        <v>600066703</v>
      </c>
      <c r="C2294" s="73" t="s">
        <v>10729</v>
      </c>
      <c r="D2294" s="68">
        <v>1</v>
      </c>
      <c r="E2294" s="48">
        <f t="shared" si="106"/>
        <v>49753495</v>
      </c>
      <c r="F2294" s="57" t="s">
        <v>2485</v>
      </c>
      <c r="G2294" s="57" t="s">
        <v>2584</v>
      </c>
      <c r="H2294" s="51">
        <v>50</v>
      </c>
      <c r="I2294" s="51" t="s">
        <v>17309</v>
      </c>
      <c r="J2294" s="69">
        <v>27.49</v>
      </c>
      <c r="K2294" s="69">
        <f t="shared" si="107"/>
        <v>1374.5</v>
      </c>
      <c r="L2294" s="90">
        <v>50</v>
      </c>
      <c r="M2294" s="51"/>
      <c r="N2294" s="62" t="s">
        <v>2678</v>
      </c>
      <c r="O2294" s="52" t="s">
        <v>593</v>
      </c>
      <c r="P2294" s="52">
        <v>1195</v>
      </c>
      <c r="Q2294" s="52"/>
      <c r="R2294" s="52" t="s">
        <v>2606</v>
      </c>
      <c r="S2294" s="49" t="s">
        <v>21333</v>
      </c>
      <c r="V2294" s="50" t="s">
        <v>14881</v>
      </c>
      <c r="W2294" s="50" t="s">
        <v>2606</v>
      </c>
      <c r="X2294" s="50" t="s">
        <v>14740</v>
      </c>
      <c r="Y2294" s="70" t="s">
        <v>17320</v>
      </c>
      <c r="Z2294" s="53">
        <v>36301</v>
      </c>
    </row>
    <row r="2295" spans="1:26" s="49" customFormat="1" ht="30" x14ac:dyDescent="0.25">
      <c r="A2295" s="73">
        <v>600066711</v>
      </c>
      <c r="B2295" s="73">
        <f t="shared" si="105"/>
        <v>600066711</v>
      </c>
      <c r="C2295" s="73" t="s">
        <v>10730</v>
      </c>
      <c r="D2295" s="68">
        <v>1</v>
      </c>
      <c r="E2295" s="48">
        <f t="shared" si="106"/>
        <v>49753509</v>
      </c>
      <c r="F2295" s="57" t="s">
        <v>2485</v>
      </c>
      <c r="G2295" s="57" t="s">
        <v>2584</v>
      </c>
      <c r="H2295" s="51">
        <v>25</v>
      </c>
      <c r="I2295" s="51" t="s">
        <v>17309</v>
      </c>
      <c r="J2295" s="69">
        <v>27.49</v>
      </c>
      <c r="K2295" s="69">
        <f t="shared" si="107"/>
        <v>687.25</v>
      </c>
      <c r="L2295" s="90">
        <v>25</v>
      </c>
      <c r="M2295" s="51"/>
      <c r="N2295" s="62" t="s">
        <v>2679</v>
      </c>
      <c r="O2295" s="52" t="s">
        <v>2608</v>
      </c>
      <c r="P2295" s="52">
        <v>766</v>
      </c>
      <c r="Q2295" s="52"/>
      <c r="R2295" s="52" t="s">
        <v>2606</v>
      </c>
      <c r="S2295" s="49" t="s">
        <v>21333</v>
      </c>
      <c r="V2295" s="50" t="s">
        <v>14881</v>
      </c>
      <c r="W2295" s="50" t="s">
        <v>2606</v>
      </c>
      <c r="X2295" s="50" t="s">
        <v>14740</v>
      </c>
      <c r="Y2295" s="70" t="s">
        <v>17320</v>
      </c>
      <c r="Z2295" s="53">
        <v>36301</v>
      </c>
    </row>
    <row r="2296" spans="1:26" s="49" customFormat="1" ht="30" x14ac:dyDescent="0.25">
      <c r="A2296" s="73">
        <v>600066720</v>
      </c>
      <c r="B2296" s="73">
        <f t="shared" si="105"/>
        <v>600066720</v>
      </c>
      <c r="C2296" s="73" t="s">
        <v>10731</v>
      </c>
      <c r="D2296" s="68">
        <v>1</v>
      </c>
      <c r="E2296" s="48">
        <f t="shared" si="106"/>
        <v>49753533</v>
      </c>
      <c r="F2296" s="57" t="s">
        <v>2485</v>
      </c>
      <c r="G2296" s="57" t="s">
        <v>2584</v>
      </c>
      <c r="H2296" s="51">
        <v>25</v>
      </c>
      <c r="I2296" s="51" t="s">
        <v>17309</v>
      </c>
      <c r="J2296" s="69">
        <v>27.49</v>
      </c>
      <c r="K2296" s="69">
        <f t="shared" si="107"/>
        <v>687.25</v>
      </c>
      <c r="L2296" s="90">
        <v>25</v>
      </c>
      <c r="M2296" s="51"/>
      <c r="N2296" s="62" t="s">
        <v>2680</v>
      </c>
      <c r="O2296" s="52" t="s">
        <v>764</v>
      </c>
      <c r="P2296" s="52">
        <v>1045</v>
      </c>
      <c r="Q2296" s="52"/>
      <c r="R2296" s="52" t="s">
        <v>2606</v>
      </c>
      <c r="S2296" s="49" t="s">
        <v>21333</v>
      </c>
      <c r="V2296" s="50" t="s">
        <v>14881</v>
      </c>
      <c r="W2296" s="50" t="s">
        <v>2606</v>
      </c>
      <c r="X2296" s="50" t="s">
        <v>14740</v>
      </c>
      <c r="Y2296" s="70" t="s">
        <v>17320</v>
      </c>
      <c r="Z2296" s="53">
        <v>36301</v>
      </c>
    </row>
    <row r="2297" spans="1:26" s="49" customFormat="1" ht="30" x14ac:dyDescent="0.25">
      <c r="A2297" s="73">
        <v>600067246</v>
      </c>
      <c r="B2297" s="73">
        <f t="shared" si="105"/>
        <v>600067246</v>
      </c>
      <c r="C2297" s="73" t="s">
        <v>10732</v>
      </c>
      <c r="D2297" s="68">
        <v>1</v>
      </c>
      <c r="E2297" s="48">
        <f t="shared" si="106"/>
        <v>47701617</v>
      </c>
      <c r="F2297" s="57" t="s">
        <v>2485</v>
      </c>
      <c r="G2297" s="57" t="s">
        <v>2584</v>
      </c>
      <c r="H2297" s="51">
        <v>100</v>
      </c>
      <c r="I2297" s="51" t="s">
        <v>17309</v>
      </c>
      <c r="J2297" s="69">
        <v>27.49</v>
      </c>
      <c r="K2297" s="69">
        <f t="shared" si="107"/>
        <v>2749</v>
      </c>
      <c r="L2297" s="90">
        <v>100</v>
      </c>
      <c r="M2297" s="51"/>
      <c r="N2297" s="62" t="s">
        <v>2681</v>
      </c>
      <c r="O2297" s="52" t="s">
        <v>2641</v>
      </c>
      <c r="P2297" s="52">
        <v>118</v>
      </c>
      <c r="Q2297" s="52"/>
      <c r="R2297" s="52" t="s">
        <v>2682</v>
      </c>
      <c r="S2297" s="49" t="s">
        <v>21333</v>
      </c>
      <c r="V2297" s="50" t="s">
        <v>14881</v>
      </c>
      <c r="W2297" s="50" t="s">
        <v>2606</v>
      </c>
      <c r="X2297" s="50" t="s">
        <v>14740</v>
      </c>
      <c r="Y2297" s="70" t="s">
        <v>17320</v>
      </c>
      <c r="Z2297" s="53">
        <v>36236</v>
      </c>
    </row>
    <row r="2298" spans="1:26" s="49" customFormat="1" ht="30" x14ac:dyDescent="0.25">
      <c r="A2298" s="73">
        <v>600067262</v>
      </c>
      <c r="B2298" s="73">
        <f t="shared" si="105"/>
        <v>600067262</v>
      </c>
      <c r="C2298" s="73" t="s">
        <v>10733</v>
      </c>
      <c r="D2298" s="68">
        <v>1</v>
      </c>
      <c r="E2298" s="48">
        <f t="shared" si="106"/>
        <v>49753347</v>
      </c>
      <c r="F2298" s="57" t="s">
        <v>2485</v>
      </c>
      <c r="G2298" s="57" t="s">
        <v>2584</v>
      </c>
      <c r="H2298" s="51">
        <v>0</v>
      </c>
      <c r="I2298" s="51" t="s">
        <v>17320</v>
      </c>
      <c r="J2298" s="69">
        <v>27.49</v>
      </c>
      <c r="K2298" s="69">
        <f t="shared" si="107"/>
        <v>0</v>
      </c>
      <c r="L2298" s="90">
        <v>0</v>
      </c>
      <c r="M2298" s="51"/>
      <c r="N2298" s="62" t="s">
        <v>2683</v>
      </c>
      <c r="O2298" s="52" t="s">
        <v>593</v>
      </c>
      <c r="P2298" s="52">
        <v>1289</v>
      </c>
      <c r="Q2298" s="52"/>
      <c r="R2298" s="52" t="s">
        <v>2606</v>
      </c>
      <c r="S2298" s="49" t="s">
        <v>21333</v>
      </c>
      <c r="V2298" s="50" t="s">
        <v>14881</v>
      </c>
      <c r="W2298" s="50" t="s">
        <v>2606</v>
      </c>
      <c r="X2298" s="50" t="s">
        <v>14740</v>
      </c>
      <c r="Y2298" s="70">
        <v>44333</v>
      </c>
      <c r="Z2298" s="53">
        <v>36301</v>
      </c>
    </row>
    <row r="2299" spans="1:26" s="49" customFormat="1" ht="30" x14ac:dyDescent="0.25">
      <c r="A2299" s="73">
        <v>600067271</v>
      </c>
      <c r="B2299" s="73">
        <f t="shared" si="105"/>
        <v>600067271</v>
      </c>
      <c r="C2299" s="73" t="s">
        <v>10734</v>
      </c>
      <c r="D2299" s="68">
        <v>1</v>
      </c>
      <c r="E2299" s="48">
        <f t="shared" si="106"/>
        <v>49753363</v>
      </c>
      <c r="F2299" s="57" t="s">
        <v>2485</v>
      </c>
      <c r="G2299" s="57" t="s">
        <v>2584</v>
      </c>
      <c r="H2299" s="51">
        <v>975</v>
      </c>
      <c r="I2299" s="51" t="s">
        <v>17309</v>
      </c>
      <c r="J2299" s="69">
        <v>27.49</v>
      </c>
      <c r="K2299" s="69">
        <f t="shared" si="107"/>
        <v>26802.75</v>
      </c>
      <c r="L2299" s="90">
        <v>975</v>
      </c>
      <c r="M2299" s="51"/>
      <c r="N2299" s="62" t="s">
        <v>2684</v>
      </c>
      <c r="O2299" s="52" t="s">
        <v>2685</v>
      </c>
      <c r="P2299" s="52">
        <v>996</v>
      </c>
      <c r="Q2299" s="52"/>
      <c r="R2299" s="52" t="s">
        <v>2606</v>
      </c>
      <c r="S2299" s="49" t="s">
        <v>21333</v>
      </c>
      <c r="V2299" s="50" t="s">
        <v>14881</v>
      </c>
      <c r="W2299" s="50" t="s">
        <v>2606</v>
      </c>
      <c r="X2299" s="50" t="s">
        <v>14740</v>
      </c>
      <c r="Y2299" s="70" t="s">
        <v>17320</v>
      </c>
      <c r="Z2299" s="53">
        <v>36301</v>
      </c>
    </row>
    <row r="2300" spans="1:26" s="49" customFormat="1" x14ac:dyDescent="0.25">
      <c r="A2300" s="73">
        <v>600067289</v>
      </c>
      <c r="B2300" s="73">
        <f t="shared" si="105"/>
        <v>600067289</v>
      </c>
      <c r="C2300" s="73" t="s">
        <v>10735</v>
      </c>
      <c r="D2300" s="68">
        <v>1</v>
      </c>
      <c r="E2300" s="48">
        <f t="shared" si="106"/>
        <v>49753371</v>
      </c>
      <c r="F2300" s="57" t="s">
        <v>2485</v>
      </c>
      <c r="G2300" s="57" t="s">
        <v>2584</v>
      </c>
      <c r="H2300" s="51">
        <v>950</v>
      </c>
      <c r="I2300" s="51" t="s">
        <v>17309</v>
      </c>
      <c r="J2300" s="69">
        <v>27.49</v>
      </c>
      <c r="K2300" s="69">
        <f t="shared" si="107"/>
        <v>26115.5</v>
      </c>
      <c r="L2300" s="90">
        <v>950</v>
      </c>
      <c r="M2300" s="51"/>
      <c r="N2300" s="62" t="s">
        <v>2686</v>
      </c>
      <c r="O2300" s="52" t="s">
        <v>2539</v>
      </c>
      <c r="P2300" s="52">
        <v>997</v>
      </c>
      <c r="Q2300" s="52"/>
      <c r="R2300" s="52" t="s">
        <v>2606</v>
      </c>
      <c r="S2300" s="49" t="s">
        <v>21333</v>
      </c>
      <c r="V2300" s="50" t="s">
        <v>14881</v>
      </c>
      <c r="W2300" s="50" t="s">
        <v>2606</v>
      </c>
      <c r="X2300" s="50" t="s">
        <v>14740</v>
      </c>
      <c r="Y2300" s="70" t="s">
        <v>17320</v>
      </c>
      <c r="Z2300" s="53">
        <v>36301</v>
      </c>
    </row>
    <row r="2301" spans="1:26" s="49" customFormat="1" x14ac:dyDescent="0.25">
      <c r="A2301" s="73">
        <v>600067327</v>
      </c>
      <c r="B2301" s="73">
        <f t="shared" si="105"/>
        <v>600067327</v>
      </c>
      <c r="C2301" s="73" t="s">
        <v>10736</v>
      </c>
      <c r="D2301" s="68">
        <v>1</v>
      </c>
      <c r="E2301" s="48">
        <f t="shared" si="106"/>
        <v>60610565</v>
      </c>
      <c r="F2301" s="57" t="s">
        <v>2485</v>
      </c>
      <c r="G2301" s="57" t="s">
        <v>2584</v>
      </c>
      <c r="H2301" s="51">
        <v>75</v>
      </c>
      <c r="I2301" s="51" t="s">
        <v>17309</v>
      </c>
      <c r="J2301" s="69">
        <v>27.49</v>
      </c>
      <c r="K2301" s="69">
        <f t="shared" si="107"/>
        <v>2061.75</v>
      </c>
      <c r="L2301" s="90">
        <v>75</v>
      </c>
      <c r="M2301" s="51"/>
      <c r="N2301" s="62" t="s">
        <v>2687</v>
      </c>
      <c r="O2301" s="52"/>
      <c r="P2301" s="52">
        <v>94</v>
      </c>
      <c r="Q2301" s="52"/>
      <c r="R2301" s="52" t="s">
        <v>2688</v>
      </c>
      <c r="S2301" s="49" t="s">
        <v>21333</v>
      </c>
      <c r="V2301" s="50" t="s">
        <v>14881</v>
      </c>
      <c r="W2301" s="50" t="s">
        <v>2606</v>
      </c>
      <c r="X2301" s="50" t="s">
        <v>14740</v>
      </c>
      <c r="Y2301" s="70" t="s">
        <v>17320</v>
      </c>
      <c r="Z2301" s="53">
        <v>36235</v>
      </c>
    </row>
    <row r="2302" spans="1:26" s="49" customFormat="1" x14ac:dyDescent="0.25">
      <c r="A2302" s="73">
        <v>600067394</v>
      </c>
      <c r="B2302" s="73">
        <f t="shared" si="105"/>
        <v>600067394</v>
      </c>
      <c r="C2302" s="73" t="s">
        <v>10737</v>
      </c>
      <c r="D2302" s="68">
        <v>1</v>
      </c>
      <c r="E2302" s="48">
        <f t="shared" si="106"/>
        <v>75006049</v>
      </c>
      <c r="F2302" s="57" t="s">
        <v>2485</v>
      </c>
      <c r="G2302" s="57" t="s">
        <v>2584</v>
      </c>
      <c r="H2302" s="51">
        <v>250</v>
      </c>
      <c r="I2302" s="51" t="s">
        <v>17309</v>
      </c>
      <c r="J2302" s="69">
        <v>27.49</v>
      </c>
      <c r="K2302" s="69">
        <f t="shared" si="107"/>
        <v>6872.5</v>
      </c>
      <c r="L2302" s="90">
        <v>250</v>
      </c>
      <c r="M2302" s="51"/>
      <c r="N2302" s="62" t="s">
        <v>2689</v>
      </c>
      <c r="O2302" s="52" t="s">
        <v>329</v>
      </c>
      <c r="P2302" s="52">
        <v>310</v>
      </c>
      <c r="Q2302" s="52"/>
      <c r="R2302" s="52" t="s">
        <v>2673</v>
      </c>
      <c r="S2302" s="49" t="s">
        <v>21333</v>
      </c>
      <c r="V2302" s="50" t="s">
        <v>14881</v>
      </c>
      <c r="W2302" s="50" t="s">
        <v>2606</v>
      </c>
      <c r="X2302" s="50" t="s">
        <v>14740</v>
      </c>
      <c r="Y2302" s="70" t="s">
        <v>17320</v>
      </c>
      <c r="Z2302" s="53">
        <v>36233</v>
      </c>
    </row>
    <row r="2303" spans="1:26" s="49" customFormat="1" ht="30" x14ac:dyDescent="0.25">
      <c r="A2303" s="73">
        <v>600067408</v>
      </c>
      <c r="B2303" s="73">
        <f t="shared" si="105"/>
        <v>600067408</v>
      </c>
      <c r="C2303" s="73" t="s">
        <v>10738</v>
      </c>
      <c r="D2303" s="68">
        <v>1</v>
      </c>
      <c r="E2303" s="48">
        <f t="shared" si="106"/>
        <v>70981043</v>
      </c>
      <c r="F2303" s="57" t="s">
        <v>2485</v>
      </c>
      <c r="G2303" s="57" t="s">
        <v>2584</v>
      </c>
      <c r="H2303" s="51">
        <v>325</v>
      </c>
      <c r="I2303" s="51" t="s">
        <v>17309</v>
      </c>
      <c r="J2303" s="69">
        <v>27.49</v>
      </c>
      <c r="K2303" s="69">
        <f t="shared" si="107"/>
        <v>8934.25</v>
      </c>
      <c r="L2303" s="90">
        <v>325</v>
      </c>
      <c r="M2303" s="51"/>
      <c r="N2303" s="62" t="s">
        <v>2690</v>
      </c>
      <c r="O2303" s="52" t="s">
        <v>478</v>
      </c>
      <c r="P2303" s="52">
        <v>992</v>
      </c>
      <c r="Q2303" s="52"/>
      <c r="R2303" s="52" t="s">
        <v>2612</v>
      </c>
      <c r="S2303" s="49" t="s">
        <v>21333</v>
      </c>
      <c r="V2303" s="50" t="s">
        <v>14881</v>
      </c>
      <c r="W2303" s="50" t="s">
        <v>2606</v>
      </c>
      <c r="X2303" s="50" t="s">
        <v>14740</v>
      </c>
      <c r="Y2303" s="70" t="s">
        <v>17320</v>
      </c>
      <c r="Z2303" s="53">
        <v>36251</v>
      </c>
    </row>
    <row r="2304" spans="1:26" s="49" customFormat="1" x14ac:dyDescent="0.25">
      <c r="A2304" s="73">
        <v>600067611</v>
      </c>
      <c r="B2304" s="73">
        <f t="shared" si="105"/>
        <v>600067611</v>
      </c>
      <c r="C2304" s="73" t="s">
        <v>10739</v>
      </c>
      <c r="D2304" s="68">
        <v>1</v>
      </c>
      <c r="E2304" s="48">
        <f t="shared" si="106"/>
        <v>60610832</v>
      </c>
      <c r="F2304" s="57" t="s">
        <v>2485</v>
      </c>
      <c r="G2304" s="57" t="s">
        <v>2584</v>
      </c>
      <c r="H2304" s="51">
        <v>50</v>
      </c>
      <c r="I2304" s="51" t="s">
        <v>17309</v>
      </c>
      <c r="J2304" s="69">
        <v>27.49</v>
      </c>
      <c r="K2304" s="69">
        <f t="shared" si="107"/>
        <v>1374.5</v>
      </c>
      <c r="L2304" s="90">
        <v>50</v>
      </c>
      <c r="M2304" s="51"/>
      <c r="N2304" s="62" t="s">
        <v>2691</v>
      </c>
      <c r="O2304" s="52" t="s">
        <v>62</v>
      </c>
      <c r="P2304" s="52">
        <v>425</v>
      </c>
      <c r="Q2304" s="52"/>
      <c r="R2304" s="52" t="s">
        <v>2692</v>
      </c>
      <c r="S2304" s="49" t="s">
        <v>21333</v>
      </c>
      <c r="V2304" s="50" t="s">
        <v>14881</v>
      </c>
      <c r="W2304" s="50" t="s">
        <v>2606</v>
      </c>
      <c r="X2304" s="50" t="s">
        <v>14740</v>
      </c>
      <c r="Y2304" s="70" t="s">
        <v>17320</v>
      </c>
      <c r="Z2304" s="53">
        <v>36235</v>
      </c>
    </row>
    <row r="2305" spans="1:26" s="49" customFormat="1" ht="30" x14ac:dyDescent="0.25">
      <c r="A2305" s="73">
        <v>650016581</v>
      </c>
      <c r="B2305" s="73">
        <f t="shared" si="105"/>
        <v>650016581</v>
      </c>
      <c r="C2305" s="73" t="s">
        <v>10740</v>
      </c>
      <c r="D2305" s="68">
        <v>1</v>
      </c>
      <c r="E2305" s="48">
        <f t="shared" si="106"/>
        <v>60610590</v>
      </c>
      <c r="F2305" s="57" t="s">
        <v>2485</v>
      </c>
      <c r="G2305" s="57" t="s">
        <v>2584</v>
      </c>
      <c r="H2305" s="51">
        <v>25</v>
      </c>
      <c r="I2305" s="51" t="s">
        <v>17309</v>
      </c>
      <c r="J2305" s="69">
        <v>27.49</v>
      </c>
      <c r="K2305" s="69">
        <f t="shared" si="107"/>
        <v>687.25</v>
      </c>
      <c r="L2305" s="90">
        <v>25</v>
      </c>
      <c r="M2305" s="51"/>
      <c r="N2305" s="62" t="s">
        <v>2693</v>
      </c>
      <c r="O2305" s="52" t="s">
        <v>340</v>
      </c>
      <c r="P2305" s="52">
        <v>261</v>
      </c>
      <c r="Q2305" s="52"/>
      <c r="R2305" s="52" t="s">
        <v>2694</v>
      </c>
      <c r="S2305" s="49" t="s">
        <v>21333</v>
      </c>
      <c r="V2305" s="50" t="s">
        <v>14881</v>
      </c>
      <c r="W2305" s="50" t="s">
        <v>2606</v>
      </c>
      <c r="X2305" s="50" t="s">
        <v>14740</v>
      </c>
      <c r="Y2305" s="70" t="s">
        <v>17320</v>
      </c>
      <c r="Z2305" s="53">
        <v>36235</v>
      </c>
    </row>
    <row r="2306" spans="1:26" s="49" customFormat="1" x14ac:dyDescent="0.25">
      <c r="A2306" s="73">
        <v>691009091</v>
      </c>
      <c r="B2306" s="73">
        <f t="shared" si="105"/>
        <v>691009091</v>
      </c>
      <c r="C2306" s="73" t="s">
        <v>17764</v>
      </c>
      <c r="D2306" s="68">
        <v>1</v>
      </c>
      <c r="E2306" s="48">
        <f t="shared" si="106"/>
        <v>4720997</v>
      </c>
      <c r="F2306" s="57" t="s">
        <v>2485</v>
      </c>
      <c r="G2306" s="57" t="s">
        <v>2584</v>
      </c>
      <c r="H2306" s="51">
        <v>225</v>
      </c>
      <c r="I2306" s="51" t="s">
        <v>17309</v>
      </c>
      <c r="J2306" s="69">
        <v>27.49</v>
      </c>
      <c r="K2306" s="69">
        <f t="shared" si="107"/>
        <v>6185.25</v>
      </c>
      <c r="L2306" s="90">
        <v>225</v>
      </c>
      <c r="M2306" s="51"/>
      <c r="N2306" s="62" t="s">
        <v>17765</v>
      </c>
      <c r="O2306" s="52" t="s">
        <v>478</v>
      </c>
      <c r="P2306" s="52">
        <v>992</v>
      </c>
      <c r="Q2306" s="52"/>
      <c r="R2306" s="52" t="s">
        <v>2612</v>
      </c>
      <c r="S2306" s="49" t="s">
        <v>21334</v>
      </c>
      <c r="V2306" s="50" t="s">
        <v>14862</v>
      </c>
      <c r="W2306" s="50" t="s">
        <v>2606</v>
      </c>
      <c r="X2306" s="50" t="s">
        <v>14742</v>
      </c>
      <c r="Y2306" s="70" t="s">
        <v>17320</v>
      </c>
      <c r="Z2306" s="53">
        <v>36251</v>
      </c>
    </row>
    <row r="2307" spans="1:26" s="49" customFormat="1" x14ac:dyDescent="0.25">
      <c r="A2307" s="73">
        <v>600072835</v>
      </c>
      <c r="B2307" s="73">
        <f t="shared" si="105"/>
        <v>600072835</v>
      </c>
      <c r="C2307" s="73" t="s">
        <v>10753</v>
      </c>
      <c r="D2307" s="68">
        <v>1</v>
      </c>
      <c r="E2307" s="48">
        <f t="shared" si="106"/>
        <v>70947902</v>
      </c>
      <c r="F2307" s="57" t="s">
        <v>2485</v>
      </c>
      <c r="G2307" s="57" t="s">
        <v>2696</v>
      </c>
      <c r="H2307" s="51">
        <v>25</v>
      </c>
      <c r="I2307" s="51" t="s">
        <v>17309</v>
      </c>
      <c r="J2307" s="69">
        <v>27.49</v>
      </c>
      <c r="K2307" s="69">
        <f t="shared" si="107"/>
        <v>687.25</v>
      </c>
      <c r="L2307" s="90">
        <v>25</v>
      </c>
      <c r="M2307" s="51"/>
      <c r="N2307" s="62" t="s">
        <v>2719</v>
      </c>
      <c r="O2307" s="52" t="s">
        <v>2065</v>
      </c>
      <c r="P2307" s="52">
        <v>725</v>
      </c>
      <c r="Q2307" s="52"/>
      <c r="R2307" s="52" t="s">
        <v>2697</v>
      </c>
      <c r="S2307" s="49" t="s">
        <v>21333</v>
      </c>
      <c r="V2307" s="50" t="s">
        <v>14882</v>
      </c>
      <c r="W2307" s="50" t="s">
        <v>2697</v>
      </c>
      <c r="X2307" s="50" t="s">
        <v>14740</v>
      </c>
      <c r="Y2307" s="70" t="s">
        <v>17320</v>
      </c>
      <c r="Z2307" s="53">
        <v>35601</v>
      </c>
    </row>
    <row r="2308" spans="1:26" s="49" customFormat="1" ht="30" x14ac:dyDescent="0.25">
      <c r="A2308" s="73">
        <v>600009882</v>
      </c>
      <c r="B2308" s="73">
        <f t="shared" ref="B2308:B2371" si="108">A2308/1</f>
        <v>600009882</v>
      </c>
      <c r="C2308" s="73" t="s">
        <v>14883</v>
      </c>
      <c r="D2308" s="68">
        <v>1</v>
      </c>
      <c r="E2308" s="48">
        <f t="shared" ref="E2308:E2371" si="109">C2308/1</f>
        <v>49767194</v>
      </c>
      <c r="F2308" s="57" t="s">
        <v>2485</v>
      </c>
      <c r="G2308" s="57" t="s">
        <v>2696</v>
      </c>
      <c r="H2308" s="51">
        <v>675</v>
      </c>
      <c r="I2308" s="51" t="s">
        <v>17309</v>
      </c>
      <c r="J2308" s="69">
        <v>27.49</v>
      </c>
      <c r="K2308" s="69">
        <f t="shared" ref="K2308:K2371" si="110">H2308*J2308</f>
        <v>18555.75</v>
      </c>
      <c r="L2308" s="90">
        <v>675</v>
      </c>
      <c r="M2308" s="51"/>
      <c r="N2308" s="62" t="s">
        <v>14884</v>
      </c>
      <c r="O2308" s="52" t="s">
        <v>2702</v>
      </c>
      <c r="P2308" s="52">
        <v>2053</v>
      </c>
      <c r="Q2308" s="52"/>
      <c r="R2308" s="52" t="s">
        <v>2697</v>
      </c>
      <c r="S2308" s="49" t="s">
        <v>21333</v>
      </c>
      <c r="V2308" s="50" t="s">
        <v>14862</v>
      </c>
      <c r="W2308" s="50" t="s">
        <v>2697</v>
      </c>
      <c r="X2308" s="50" t="s">
        <v>14738</v>
      </c>
      <c r="Y2308" s="70" t="s">
        <v>17320</v>
      </c>
      <c r="Z2308" s="53">
        <v>35601</v>
      </c>
    </row>
    <row r="2309" spans="1:26" s="49" customFormat="1" x14ac:dyDescent="0.25">
      <c r="A2309" s="73">
        <v>600009904</v>
      </c>
      <c r="B2309" s="73">
        <f t="shared" si="108"/>
        <v>600009904</v>
      </c>
      <c r="C2309" s="73" t="s">
        <v>17766</v>
      </c>
      <c r="D2309" s="68">
        <v>1</v>
      </c>
      <c r="E2309" s="48">
        <f t="shared" si="109"/>
        <v>49790820</v>
      </c>
      <c r="F2309" s="57" t="s">
        <v>2485</v>
      </c>
      <c r="G2309" s="57" t="s">
        <v>2696</v>
      </c>
      <c r="H2309" s="51">
        <v>225</v>
      </c>
      <c r="I2309" s="51" t="s">
        <v>17309</v>
      </c>
      <c r="J2309" s="69">
        <v>27.49</v>
      </c>
      <c r="K2309" s="69">
        <f t="shared" si="110"/>
        <v>6185.25</v>
      </c>
      <c r="L2309" s="90">
        <v>225</v>
      </c>
      <c r="M2309" s="51"/>
      <c r="N2309" s="62" t="s">
        <v>17767</v>
      </c>
      <c r="O2309" s="52" t="s">
        <v>2050</v>
      </c>
      <c r="P2309" s="52">
        <v>1569</v>
      </c>
      <c r="Q2309" s="52"/>
      <c r="R2309" s="52" t="s">
        <v>2697</v>
      </c>
      <c r="S2309" s="49" t="s">
        <v>21334</v>
      </c>
      <c r="V2309" s="50" t="s">
        <v>14862</v>
      </c>
      <c r="W2309" s="50" t="s">
        <v>2697</v>
      </c>
      <c r="X2309" s="50" t="s">
        <v>14742</v>
      </c>
      <c r="Y2309" s="70" t="s">
        <v>17320</v>
      </c>
      <c r="Z2309" s="53">
        <v>35601</v>
      </c>
    </row>
    <row r="2310" spans="1:26" s="49" customFormat="1" x14ac:dyDescent="0.25">
      <c r="A2310" s="73">
        <v>600072754</v>
      </c>
      <c r="B2310" s="73">
        <f t="shared" si="108"/>
        <v>600072754</v>
      </c>
      <c r="C2310" s="73" t="s">
        <v>17768</v>
      </c>
      <c r="D2310" s="68">
        <v>1</v>
      </c>
      <c r="E2310" s="48">
        <f t="shared" si="109"/>
        <v>60610697</v>
      </c>
      <c r="F2310" s="57" t="s">
        <v>2485</v>
      </c>
      <c r="G2310" s="57" t="s">
        <v>2696</v>
      </c>
      <c r="H2310" s="51">
        <v>25</v>
      </c>
      <c r="I2310" s="51" t="s">
        <v>17309</v>
      </c>
      <c r="J2310" s="69">
        <v>27.49</v>
      </c>
      <c r="K2310" s="69">
        <f t="shared" si="110"/>
        <v>687.25</v>
      </c>
      <c r="L2310" s="90">
        <v>25</v>
      </c>
      <c r="M2310" s="51"/>
      <c r="N2310" s="62" t="s">
        <v>17769</v>
      </c>
      <c r="O2310" s="52"/>
      <c r="P2310" s="52">
        <v>170</v>
      </c>
      <c r="Q2310" s="52"/>
      <c r="R2310" s="52" t="s">
        <v>2720</v>
      </c>
      <c r="S2310" s="49" t="s">
        <v>21333</v>
      </c>
      <c r="V2310" s="50" t="s">
        <v>14882</v>
      </c>
      <c r="W2310" s="50" t="s">
        <v>2697</v>
      </c>
      <c r="X2310" s="50" t="s">
        <v>14740</v>
      </c>
      <c r="Y2310" s="70" t="s">
        <v>17320</v>
      </c>
      <c r="Z2310" s="53">
        <v>35735</v>
      </c>
    </row>
    <row r="2311" spans="1:26" s="49" customFormat="1" x14ac:dyDescent="0.25">
      <c r="A2311" s="73">
        <v>600072801</v>
      </c>
      <c r="B2311" s="73">
        <f t="shared" si="108"/>
        <v>600072801</v>
      </c>
      <c r="C2311" s="73" t="s">
        <v>17770</v>
      </c>
      <c r="D2311" s="68">
        <v>1</v>
      </c>
      <c r="E2311" s="48">
        <f t="shared" si="109"/>
        <v>70980918</v>
      </c>
      <c r="F2311" s="57" t="s">
        <v>2485</v>
      </c>
      <c r="G2311" s="57" t="s">
        <v>2696</v>
      </c>
      <c r="H2311" s="51">
        <v>25</v>
      </c>
      <c r="I2311" s="51" t="s">
        <v>17309</v>
      </c>
      <c r="J2311" s="69">
        <v>27.49</v>
      </c>
      <c r="K2311" s="69">
        <f t="shared" si="110"/>
        <v>687.25</v>
      </c>
      <c r="L2311" s="90">
        <v>25</v>
      </c>
      <c r="M2311" s="51"/>
      <c r="N2311" s="62" t="s">
        <v>17771</v>
      </c>
      <c r="O2311" s="52" t="s">
        <v>2721</v>
      </c>
      <c r="P2311" s="52">
        <v>510</v>
      </c>
      <c r="Q2311" s="52"/>
      <c r="R2311" s="52" t="s">
        <v>2722</v>
      </c>
      <c r="S2311" s="49" t="s">
        <v>21333</v>
      </c>
      <c r="V2311" s="50" t="s">
        <v>14882</v>
      </c>
      <c r="W2311" s="50" t="s">
        <v>2697</v>
      </c>
      <c r="X2311" s="50" t="s">
        <v>14740</v>
      </c>
      <c r="Y2311" s="70" t="s">
        <v>17320</v>
      </c>
      <c r="Z2311" s="53">
        <v>35734</v>
      </c>
    </row>
    <row r="2312" spans="1:26" s="49" customFormat="1" x14ac:dyDescent="0.25">
      <c r="A2312" s="73">
        <v>600073041</v>
      </c>
      <c r="B2312" s="73">
        <f t="shared" si="108"/>
        <v>600073041</v>
      </c>
      <c r="C2312" s="73" t="s">
        <v>10754</v>
      </c>
      <c r="D2312" s="68">
        <v>1</v>
      </c>
      <c r="E2312" s="48">
        <f t="shared" si="109"/>
        <v>70984221</v>
      </c>
      <c r="F2312" s="57" t="s">
        <v>2485</v>
      </c>
      <c r="G2312" s="57" t="s">
        <v>2696</v>
      </c>
      <c r="H2312" s="51">
        <v>425</v>
      </c>
      <c r="I2312" s="51" t="s">
        <v>17309</v>
      </c>
      <c r="J2312" s="69">
        <v>27.49</v>
      </c>
      <c r="K2312" s="69">
        <f t="shared" si="110"/>
        <v>11683.25</v>
      </c>
      <c r="L2312" s="90">
        <v>425</v>
      </c>
      <c r="M2312" s="51"/>
      <c r="N2312" s="62" t="s">
        <v>2723</v>
      </c>
      <c r="O2312" s="52" t="s">
        <v>399</v>
      </c>
      <c r="P2312" s="52">
        <v>128</v>
      </c>
      <c r="Q2312" s="52">
        <v>2</v>
      </c>
      <c r="R2312" s="52" t="s">
        <v>2724</v>
      </c>
      <c r="S2312" s="49" t="s">
        <v>21333</v>
      </c>
      <c r="V2312" s="50" t="s">
        <v>14882</v>
      </c>
      <c r="W2312" s="50" t="s">
        <v>2697</v>
      </c>
      <c r="X2312" s="50" t="s">
        <v>14740</v>
      </c>
      <c r="Y2312" s="70" t="s">
        <v>17320</v>
      </c>
      <c r="Z2312" s="53">
        <v>35733</v>
      </c>
    </row>
    <row r="2313" spans="1:26" s="49" customFormat="1" x14ac:dyDescent="0.25">
      <c r="A2313" s="73">
        <v>600073050</v>
      </c>
      <c r="B2313" s="73">
        <f t="shared" si="108"/>
        <v>600073050</v>
      </c>
      <c r="C2313" s="73" t="s">
        <v>17772</v>
      </c>
      <c r="D2313" s="68">
        <v>1</v>
      </c>
      <c r="E2313" s="48">
        <f t="shared" si="109"/>
        <v>75006936</v>
      </c>
      <c r="F2313" s="57" t="s">
        <v>2485</v>
      </c>
      <c r="G2313" s="57" t="s">
        <v>2696</v>
      </c>
      <c r="H2313" s="51">
        <v>325</v>
      </c>
      <c r="I2313" s="51" t="s">
        <v>17309</v>
      </c>
      <c r="J2313" s="69">
        <v>27.49</v>
      </c>
      <c r="K2313" s="69">
        <f t="shared" si="110"/>
        <v>8934.25</v>
      </c>
      <c r="L2313" s="90">
        <v>325</v>
      </c>
      <c r="M2313" s="51"/>
      <c r="N2313" s="62" t="s">
        <v>17773</v>
      </c>
      <c r="O2313" s="52" t="s">
        <v>60</v>
      </c>
      <c r="P2313" s="52">
        <v>234</v>
      </c>
      <c r="Q2313" s="52"/>
      <c r="R2313" s="52" t="s">
        <v>1581</v>
      </c>
      <c r="S2313" s="49" t="s">
        <v>21333</v>
      </c>
      <c r="V2313" s="50" t="s">
        <v>14882</v>
      </c>
      <c r="W2313" s="50" t="s">
        <v>2697</v>
      </c>
      <c r="X2313" s="50" t="s">
        <v>14740</v>
      </c>
      <c r="Y2313" s="70" t="s">
        <v>17320</v>
      </c>
      <c r="Z2313" s="53">
        <v>35601</v>
      </c>
    </row>
    <row r="2314" spans="1:26" s="49" customFormat="1" x14ac:dyDescent="0.25">
      <c r="A2314" s="73">
        <v>600073092</v>
      </c>
      <c r="B2314" s="73">
        <f t="shared" si="108"/>
        <v>600073092</v>
      </c>
      <c r="C2314" s="73" t="s">
        <v>10755</v>
      </c>
      <c r="D2314" s="68">
        <v>1</v>
      </c>
      <c r="E2314" s="48">
        <f t="shared" si="109"/>
        <v>60610689</v>
      </c>
      <c r="F2314" s="57" t="s">
        <v>2485</v>
      </c>
      <c r="G2314" s="57" t="s">
        <v>2696</v>
      </c>
      <c r="H2314" s="51">
        <v>150</v>
      </c>
      <c r="I2314" s="51" t="s">
        <v>17309</v>
      </c>
      <c r="J2314" s="69">
        <v>27.49</v>
      </c>
      <c r="K2314" s="69">
        <f t="shared" si="110"/>
        <v>4123.5</v>
      </c>
      <c r="L2314" s="90">
        <v>150</v>
      </c>
      <c r="M2314" s="51"/>
      <c r="N2314" s="62" t="s">
        <v>2725</v>
      </c>
      <c r="O2314" s="52"/>
      <c r="P2314" s="52">
        <v>65</v>
      </c>
      <c r="Q2314" s="52"/>
      <c r="R2314" s="52" t="s">
        <v>2720</v>
      </c>
      <c r="S2314" s="49" t="s">
        <v>21333</v>
      </c>
      <c r="V2314" s="50" t="s">
        <v>14882</v>
      </c>
      <c r="W2314" s="50" t="s">
        <v>2697</v>
      </c>
      <c r="X2314" s="50" t="s">
        <v>14740</v>
      </c>
      <c r="Y2314" s="70" t="s">
        <v>17320</v>
      </c>
      <c r="Z2314" s="53">
        <v>35735</v>
      </c>
    </row>
    <row r="2315" spans="1:26" s="49" customFormat="1" ht="30" x14ac:dyDescent="0.25">
      <c r="A2315" s="73">
        <v>600072339</v>
      </c>
      <c r="B2315" s="73">
        <f t="shared" si="108"/>
        <v>600072339</v>
      </c>
      <c r="C2315" s="73" t="s">
        <v>10756</v>
      </c>
      <c r="D2315" s="68">
        <v>1</v>
      </c>
      <c r="E2315" s="48">
        <f t="shared" si="109"/>
        <v>49766961</v>
      </c>
      <c r="F2315" s="57" t="s">
        <v>2485</v>
      </c>
      <c r="G2315" s="57" t="s">
        <v>2696</v>
      </c>
      <c r="H2315" s="51">
        <v>25</v>
      </c>
      <c r="I2315" s="51" t="s">
        <v>17309</v>
      </c>
      <c r="J2315" s="69">
        <v>27.49</v>
      </c>
      <c r="K2315" s="69">
        <f t="shared" si="110"/>
        <v>687.25</v>
      </c>
      <c r="L2315" s="90">
        <v>25</v>
      </c>
      <c r="M2315" s="51"/>
      <c r="N2315" s="62" t="s">
        <v>2726</v>
      </c>
      <c r="O2315" s="52" t="s">
        <v>2727</v>
      </c>
      <c r="P2315" s="52">
        <v>367</v>
      </c>
      <c r="Q2315" s="52">
        <v>3</v>
      </c>
      <c r="R2315" s="52" t="s">
        <v>2728</v>
      </c>
      <c r="S2315" s="49" t="s">
        <v>21333</v>
      </c>
      <c r="V2315" s="50" t="s">
        <v>14882</v>
      </c>
      <c r="W2315" s="50" t="s">
        <v>2697</v>
      </c>
      <c r="X2315" s="50" t="s">
        <v>14740</v>
      </c>
      <c r="Y2315" s="70" t="s">
        <v>17320</v>
      </c>
      <c r="Z2315" s="53">
        <v>35751</v>
      </c>
    </row>
    <row r="2316" spans="1:26" s="49" customFormat="1" x14ac:dyDescent="0.25">
      <c r="A2316" s="73">
        <v>600072347</v>
      </c>
      <c r="B2316" s="73">
        <f t="shared" si="108"/>
        <v>600072347</v>
      </c>
      <c r="C2316" s="73" t="s">
        <v>10757</v>
      </c>
      <c r="D2316" s="68">
        <v>1</v>
      </c>
      <c r="E2316" s="48">
        <f t="shared" si="109"/>
        <v>70984239</v>
      </c>
      <c r="F2316" s="57" t="s">
        <v>2485</v>
      </c>
      <c r="G2316" s="57" t="s">
        <v>2696</v>
      </c>
      <c r="H2316" s="51">
        <v>25</v>
      </c>
      <c r="I2316" s="51" t="s">
        <v>17309</v>
      </c>
      <c r="J2316" s="69">
        <v>27.49</v>
      </c>
      <c r="K2316" s="69">
        <f t="shared" si="110"/>
        <v>687.25</v>
      </c>
      <c r="L2316" s="90">
        <v>25</v>
      </c>
      <c r="M2316" s="51"/>
      <c r="N2316" s="62" t="s">
        <v>2729</v>
      </c>
      <c r="O2316" s="52" t="s">
        <v>516</v>
      </c>
      <c r="P2316" s="52">
        <v>561</v>
      </c>
      <c r="Q2316" s="52"/>
      <c r="R2316" s="52" t="s">
        <v>2724</v>
      </c>
      <c r="S2316" s="49" t="s">
        <v>21333</v>
      </c>
      <c r="V2316" s="50" t="s">
        <v>14882</v>
      </c>
      <c r="W2316" s="50" t="s">
        <v>2697</v>
      </c>
      <c r="X2316" s="50" t="s">
        <v>14740</v>
      </c>
      <c r="Y2316" s="70" t="s">
        <v>17320</v>
      </c>
      <c r="Z2316" s="53">
        <v>35733</v>
      </c>
    </row>
    <row r="2317" spans="1:26" s="49" customFormat="1" x14ac:dyDescent="0.25">
      <c r="A2317" s="73">
        <v>600072355</v>
      </c>
      <c r="B2317" s="73">
        <f t="shared" si="108"/>
        <v>600072355</v>
      </c>
      <c r="C2317" s="73" t="s">
        <v>17774</v>
      </c>
      <c r="D2317" s="68">
        <v>1</v>
      </c>
      <c r="E2317" s="48">
        <f t="shared" si="109"/>
        <v>60611677</v>
      </c>
      <c r="F2317" s="57" t="s">
        <v>2485</v>
      </c>
      <c r="G2317" s="57" t="s">
        <v>2696</v>
      </c>
      <c r="H2317" s="51">
        <v>25</v>
      </c>
      <c r="I2317" s="51" t="s">
        <v>17309</v>
      </c>
      <c r="J2317" s="69">
        <v>27.49</v>
      </c>
      <c r="K2317" s="69">
        <f t="shared" si="110"/>
        <v>687.25</v>
      </c>
      <c r="L2317" s="90">
        <v>25</v>
      </c>
      <c r="M2317" s="51"/>
      <c r="N2317" s="62" t="s">
        <v>17775</v>
      </c>
      <c r="O2317" s="52" t="s">
        <v>481</v>
      </c>
      <c r="P2317" s="52">
        <v>80</v>
      </c>
      <c r="Q2317" s="52"/>
      <c r="R2317" s="52" t="s">
        <v>2697</v>
      </c>
      <c r="S2317" s="49" t="s">
        <v>21333</v>
      </c>
      <c r="V2317" s="50" t="s">
        <v>14882</v>
      </c>
      <c r="W2317" s="50" t="s">
        <v>2697</v>
      </c>
      <c r="X2317" s="50" t="s">
        <v>14740</v>
      </c>
      <c r="Y2317" s="70" t="s">
        <v>17320</v>
      </c>
      <c r="Z2317" s="53">
        <v>35601</v>
      </c>
    </row>
    <row r="2318" spans="1:26" s="49" customFormat="1" x14ac:dyDescent="0.25">
      <c r="A2318" s="73">
        <v>600072371</v>
      </c>
      <c r="B2318" s="73">
        <f t="shared" si="108"/>
        <v>600072371</v>
      </c>
      <c r="C2318" s="73" t="s">
        <v>10758</v>
      </c>
      <c r="D2318" s="68">
        <v>1</v>
      </c>
      <c r="E2318" s="48">
        <f t="shared" si="109"/>
        <v>75005794</v>
      </c>
      <c r="F2318" s="57" t="s">
        <v>2485</v>
      </c>
      <c r="G2318" s="57" t="s">
        <v>2696</v>
      </c>
      <c r="H2318" s="51">
        <v>25</v>
      </c>
      <c r="I2318" s="51" t="s">
        <v>17309</v>
      </c>
      <c r="J2318" s="69">
        <v>27.49</v>
      </c>
      <c r="K2318" s="69">
        <f t="shared" si="110"/>
        <v>687.25</v>
      </c>
      <c r="L2318" s="90">
        <v>25</v>
      </c>
      <c r="M2318" s="51"/>
      <c r="N2318" s="62" t="s">
        <v>2730</v>
      </c>
      <c r="O2318" s="52" t="s">
        <v>340</v>
      </c>
      <c r="P2318" s="52">
        <v>11</v>
      </c>
      <c r="Q2318" s="52"/>
      <c r="R2318" s="52" t="s">
        <v>2625</v>
      </c>
      <c r="S2318" s="49" t="s">
        <v>21333</v>
      </c>
      <c r="V2318" s="50" t="s">
        <v>14882</v>
      </c>
      <c r="W2318" s="50" t="s">
        <v>2697</v>
      </c>
      <c r="X2318" s="50" t="s">
        <v>14740</v>
      </c>
      <c r="Y2318" s="70" t="s">
        <v>17320</v>
      </c>
      <c r="Z2318" s="53">
        <v>35601</v>
      </c>
    </row>
    <row r="2319" spans="1:26" s="49" customFormat="1" x14ac:dyDescent="0.25">
      <c r="A2319" s="73">
        <v>600072380</v>
      </c>
      <c r="B2319" s="73">
        <f t="shared" si="108"/>
        <v>600072380</v>
      </c>
      <c r="C2319" s="73" t="s">
        <v>10759</v>
      </c>
      <c r="D2319" s="68">
        <v>1</v>
      </c>
      <c r="E2319" s="48">
        <f t="shared" si="109"/>
        <v>75005786</v>
      </c>
      <c r="F2319" s="57" t="s">
        <v>2485</v>
      </c>
      <c r="G2319" s="57" t="s">
        <v>2696</v>
      </c>
      <c r="H2319" s="51">
        <v>25</v>
      </c>
      <c r="I2319" s="51" t="s">
        <v>17309</v>
      </c>
      <c r="J2319" s="69">
        <v>27.49</v>
      </c>
      <c r="K2319" s="69">
        <f t="shared" si="110"/>
        <v>687.25</v>
      </c>
      <c r="L2319" s="90">
        <v>25</v>
      </c>
      <c r="M2319" s="51"/>
      <c r="N2319" s="62" t="s">
        <v>2731</v>
      </c>
      <c r="O2319" s="52" t="s">
        <v>725</v>
      </c>
      <c r="P2319" s="52">
        <v>218</v>
      </c>
      <c r="Q2319" s="52"/>
      <c r="R2319" s="52" t="s">
        <v>2625</v>
      </c>
      <c r="S2319" s="49" t="s">
        <v>21333</v>
      </c>
      <c r="V2319" s="50" t="s">
        <v>14882</v>
      </c>
      <c r="W2319" s="50" t="s">
        <v>2697</v>
      </c>
      <c r="X2319" s="50" t="s">
        <v>14740</v>
      </c>
      <c r="Y2319" s="70" t="s">
        <v>17320</v>
      </c>
      <c r="Z2319" s="53">
        <v>35601</v>
      </c>
    </row>
    <row r="2320" spans="1:26" s="49" customFormat="1" ht="30" x14ac:dyDescent="0.25">
      <c r="A2320" s="73">
        <v>600072428</v>
      </c>
      <c r="B2320" s="73">
        <f t="shared" si="108"/>
        <v>600072428</v>
      </c>
      <c r="C2320" s="73" t="s">
        <v>10760</v>
      </c>
      <c r="D2320" s="68">
        <v>1</v>
      </c>
      <c r="E2320" s="48">
        <f t="shared" si="109"/>
        <v>75006448</v>
      </c>
      <c r="F2320" s="57" t="s">
        <v>2485</v>
      </c>
      <c r="G2320" s="57" t="s">
        <v>2696</v>
      </c>
      <c r="H2320" s="51">
        <v>25</v>
      </c>
      <c r="I2320" s="51" t="s">
        <v>17309</v>
      </c>
      <c r="J2320" s="69">
        <v>27.49</v>
      </c>
      <c r="K2320" s="69">
        <f t="shared" si="110"/>
        <v>687.25</v>
      </c>
      <c r="L2320" s="90">
        <v>25</v>
      </c>
      <c r="M2320" s="51"/>
      <c r="N2320" s="62" t="s">
        <v>2732</v>
      </c>
      <c r="O2320" s="52" t="s">
        <v>292</v>
      </c>
      <c r="P2320" s="52">
        <v>769</v>
      </c>
      <c r="Q2320" s="52"/>
      <c r="R2320" s="52" t="s">
        <v>2733</v>
      </c>
      <c r="S2320" s="49" t="s">
        <v>21333</v>
      </c>
      <c r="V2320" s="50" t="s">
        <v>14882</v>
      </c>
      <c r="W2320" s="50" t="s">
        <v>2697</v>
      </c>
      <c r="X2320" s="50" t="s">
        <v>14740</v>
      </c>
      <c r="Y2320" s="70" t="s">
        <v>17320</v>
      </c>
      <c r="Z2320" s="53">
        <v>35709</v>
      </c>
    </row>
    <row r="2321" spans="1:26" s="49" customFormat="1" ht="30" x14ac:dyDescent="0.25">
      <c r="A2321" s="73">
        <v>600072452</v>
      </c>
      <c r="B2321" s="73">
        <f t="shared" si="108"/>
        <v>600072452</v>
      </c>
      <c r="C2321" s="73" t="s">
        <v>10761</v>
      </c>
      <c r="D2321" s="68">
        <v>1</v>
      </c>
      <c r="E2321" s="48">
        <f t="shared" si="109"/>
        <v>75005492</v>
      </c>
      <c r="F2321" s="57" t="s">
        <v>2485</v>
      </c>
      <c r="G2321" s="57" t="s">
        <v>2696</v>
      </c>
      <c r="H2321" s="51">
        <v>50</v>
      </c>
      <c r="I2321" s="51" t="s">
        <v>17309</v>
      </c>
      <c r="J2321" s="69">
        <v>27.49</v>
      </c>
      <c r="K2321" s="69">
        <f t="shared" si="110"/>
        <v>1374.5</v>
      </c>
      <c r="L2321" s="90">
        <v>50</v>
      </c>
      <c r="M2321" s="51"/>
      <c r="N2321" s="62" t="s">
        <v>2735</v>
      </c>
      <c r="O2321" s="52" t="s">
        <v>202</v>
      </c>
      <c r="P2321" s="52">
        <v>620</v>
      </c>
      <c r="Q2321" s="52">
        <v>1</v>
      </c>
      <c r="R2321" s="52" t="s">
        <v>2736</v>
      </c>
      <c r="S2321" s="49" t="s">
        <v>21333</v>
      </c>
      <c r="V2321" s="50" t="s">
        <v>14882</v>
      </c>
      <c r="W2321" s="50" t="s">
        <v>2697</v>
      </c>
      <c r="X2321" s="50" t="s">
        <v>14740</v>
      </c>
      <c r="Y2321" s="70" t="s">
        <v>17320</v>
      </c>
      <c r="Z2321" s="53">
        <v>35731</v>
      </c>
    </row>
    <row r="2322" spans="1:26" s="49" customFormat="1" x14ac:dyDescent="0.25">
      <c r="A2322" s="73">
        <v>600072533</v>
      </c>
      <c r="B2322" s="73">
        <f t="shared" si="108"/>
        <v>600072533</v>
      </c>
      <c r="C2322" s="73" t="s">
        <v>10762</v>
      </c>
      <c r="D2322" s="68">
        <v>1</v>
      </c>
      <c r="E2322" s="48">
        <f t="shared" si="109"/>
        <v>75006928</v>
      </c>
      <c r="F2322" s="57" t="s">
        <v>2485</v>
      </c>
      <c r="G2322" s="57" t="s">
        <v>2696</v>
      </c>
      <c r="H2322" s="51">
        <v>25</v>
      </c>
      <c r="I2322" s="51" t="s">
        <v>17309</v>
      </c>
      <c r="J2322" s="69">
        <v>27.49</v>
      </c>
      <c r="K2322" s="69">
        <f t="shared" si="110"/>
        <v>687.25</v>
      </c>
      <c r="L2322" s="90">
        <v>25</v>
      </c>
      <c r="M2322" s="51"/>
      <c r="N2322" s="62" t="s">
        <v>2737</v>
      </c>
      <c r="O2322" s="52" t="s">
        <v>2738</v>
      </c>
      <c r="P2322" s="52">
        <v>36</v>
      </c>
      <c r="Q2322" s="52"/>
      <c r="R2322" s="52" t="s">
        <v>1581</v>
      </c>
      <c r="S2322" s="49" t="s">
        <v>21333</v>
      </c>
      <c r="V2322" s="50" t="s">
        <v>14882</v>
      </c>
      <c r="W2322" s="50" t="s">
        <v>2697</v>
      </c>
      <c r="X2322" s="50" t="s">
        <v>14740</v>
      </c>
      <c r="Y2322" s="70" t="s">
        <v>17320</v>
      </c>
      <c r="Z2322" s="53">
        <v>35601</v>
      </c>
    </row>
    <row r="2323" spans="1:26" s="49" customFormat="1" x14ac:dyDescent="0.25">
      <c r="A2323" s="73">
        <v>600072606</v>
      </c>
      <c r="B2323" s="73">
        <f t="shared" si="108"/>
        <v>600072606</v>
      </c>
      <c r="C2323" s="73" t="s">
        <v>10763</v>
      </c>
      <c r="D2323" s="68">
        <v>1</v>
      </c>
      <c r="E2323" s="48">
        <f t="shared" si="109"/>
        <v>70834598</v>
      </c>
      <c r="F2323" s="57" t="s">
        <v>2485</v>
      </c>
      <c r="G2323" s="57" t="s">
        <v>2696</v>
      </c>
      <c r="H2323" s="51">
        <v>25</v>
      </c>
      <c r="I2323" s="51" t="s">
        <v>17309</v>
      </c>
      <c r="J2323" s="69">
        <v>27.49</v>
      </c>
      <c r="K2323" s="69">
        <f t="shared" si="110"/>
        <v>687.25</v>
      </c>
      <c r="L2323" s="90">
        <v>25</v>
      </c>
      <c r="M2323" s="51"/>
      <c r="N2323" s="62" t="s">
        <v>2739</v>
      </c>
      <c r="O2323" s="52" t="s">
        <v>2740</v>
      </c>
      <c r="P2323" s="52">
        <v>1344</v>
      </c>
      <c r="Q2323" s="52"/>
      <c r="R2323" s="52" t="s">
        <v>2697</v>
      </c>
      <c r="S2323" s="49" t="s">
        <v>21333</v>
      </c>
      <c r="V2323" s="50" t="s">
        <v>14882</v>
      </c>
      <c r="W2323" s="50" t="s">
        <v>2697</v>
      </c>
      <c r="X2323" s="50" t="s">
        <v>14740</v>
      </c>
      <c r="Y2323" s="70" t="s">
        <v>17320</v>
      </c>
      <c r="Z2323" s="53">
        <v>35601</v>
      </c>
    </row>
    <row r="2324" spans="1:26" s="49" customFormat="1" ht="30" x14ac:dyDescent="0.25">
      <c r="A2324" s="73">
        <v>600072509</v>
      </c>
      <c r="B2324" s="73">
        <f t="shared" si="108"/>
        <v>600072509</v>
      </c>
      <c r="C2324" s="73" t="s">
        <v>10764</v>
      </c>
      <c r="D2324" s="68">
        <v>1</v>
      </c>
      <c r="E2324" s="48">
        <f t="shared" si="109"/>
        <v>63531054</v>
      </c>
      <c r="F2324" s="57" t="s">
        <v>2485</v>
      </c>
      <c r="G2324" s="57" t="s">
        <v>2696</v>
      </c>
      <c r="H2324" s="51">
        <v>25</v>
      </c>
      <c r="I2324" s="51" t="s">
        <v>17309</v>
      </c>
      <c r="J2324" s="69">
        <v>27.49</v>
      </c>
      <c r="K2324" s="69">
        <f t="shared" si="110"/>
        <v>687.25</v>
      </c>
      <c r="L2324" s="90">
        <v>25</v>
      </c>
      <c r="M2324" s="51"/>
      <c r="N2324" s="62" t="s">
        <v>2743</v>
      </c>
      <c r="O2324" s="52" t="s">
        <v>668</v>
      </c>
      <c r="P2324" s="52">
        <v>385</v>
      </c>
      <c r="Q2324" s="52">
        <v>3</v>
      </c>
      <c r="R2324" s="52" t="s">
        <v>2728</v>
      </c>
      <c r="S2324" s="49" t="s">
        <v>21333</v>
      </c>
      <c r="V2324" s="50" t="s">
        <v>14882</v>
      </c>
      <c r="W2324" s="50" t="s">
        <v>2697</v>
      </c>
      <c r="X2324" s="50" t="s">
        <v>14740</v>
      </c>
      <c r="Y2324" s="70" t="s">
        <v>17320</v>
      </c>
      <c r="Z2324" s="53">
        <v>35751</v>
      </c>
    </row>
    <row r="2325" spans="1:26" s="49" customFormat="1" x14ac:dyDescent="0.25">
      <c r="A2325" s="73">
        <v>600072568</v>
      </c>
      <c r="B2325" s="73">
        <f t="shared" si="108"/>
        <v>600072568</v>
      </c>
      <c r="C2325" s="73" t="s">
        <v>17776</v>
      </c>
      <c r="D2325" s="68">
        <v>1</v>
      </c>
      <c r="E2325" s="48">
        <f t="shared" si="109"/>
        <v>60611693</v>
      </c>
      <c r="F2325" s="57" t="s">
        <v>2485</v>
      </c>
      <c r="G2325" s="57" t="s">
        <v>2696</v>
      </c>
      <c r="H2325" s="51">
        <v>25</v>
      </c>
      <c r="I2325" s="51" t="s">
        <v>17309</v>
      </c>
      <c r="J2325" s="69">
        <v>27.49</v>
      </c>
      <c r="K2325" s="69">
        <f t="shared" si="110"/>
        <v>687.25</v>
      </c>
      <c r="L2325" s="90">
        <v>25</v>
      </c>
      <c r="M2325" s="51"/>
      <c r="N2325" s="62" t="s">
        <v>17777</v>
      </c>
      <c r="O2325" s="52" t="s">
        <v>17778</v>
      </c>
      <c r="P2325" s="52">
        <v>1527</v>
      </c>
      <c r="Q2325" s="52"/>
      <c r="R2325" s="52" t="s">
        <v>2697</v>
      </c>
      <c r="S2325" s="49" t="s">
        <v>21333</v>
      </c>
      <c r="V2325" s="50" t="s">
        <v>14882</v>
      </c>
      <c r="W2325" s="50" t="s">
        <v>2697</v>
      </c>
      <c r="X2325" s="50" t="s">
        <v>14740</v>
      </c>
      <c r="Y2325" s="70" t="s">
        <v>17320</v>
      </c>
      <c r="Z2325" s="53">
        <v>35601</v>
      </c>
    </row>
    <row r="2326" spans="1:26" s="49" customFormat="1" x14ac:dyDescent="0.25">
      <c r="A2326" s="73">
        <v>600072576</v>
      </c>
      <c r="B2326" s="73">
        <f t="shared" si="108"/>
        <v>600072576</v>
      </c>
      <c r="C2326" s="73" t="s">
        <v>10765</v>
      </c>
      <c r="D2326" s="68">
        <v>1</v>
      </c>
      <c r="E2326" s="48">
        <f t="shared" si="109"/>
        <v>75007185</v>
      </c>
      <c r="F2326" s="57" t="s">
        <v>2485</v>
      </c>
      <c r="G2326" s="57" t="s">
        <v>2696</v>
      </c>
      <c r="H2326" s="51">
        <v>25</v>
      </c>
      <c r="I2326" s="51" t="s">
        <v>17309</v>
      </c>
      <c r="J2326" s="69">
        <v>27.49</v>
      </c>
      <c r="K2326" s="69">
        <f t="shared" si="110"/>
        <v>687.25</v>
      </c>
      <c r="L2326" s="90">
        <v>25</v>
      </c>
      <c r="M2326" s="51"/>
      <c r="N2326" s="62" t="s">
        <v>2744</v>
      </c>
      <c r="O2326" s="52" t="s">
        <v>1867</v>
      </c>
      <c r="P2326" s="52">
        <v>17</v>
      </c>
      <c r="Q2326" s="52"/>
      <c r="R2326" s="52" t="s">
        <v>2745</v>
      </c>
      <c r="S2326" s="49" t="s">
        <v>21333</v>
      </c>
      <c r="V2326" s="50" t="s">
        <v>14882</v>
      </c>
      <c r="W2326" s="50" t="s">
        <v>2697</v>
      </c>
      <c r="X2326" s="50" t="s">
        <v>14740</v>
      </c>
      <c r="Y2326" s="70" t="s">
        <v>17320</v>
      </c>
      <c r="Z2326" s="53">
        <v>35604</v>
      </c>
    </row>
    <row r="2327" spans="1:26" s="49" customFormat="1" x14ac:dyDescent="0.25">
      <c r="A2327" s="73">
        <v>600072584</v>
      </c>
      <c r="B2327" s="73">
        <f t="shared" si="108"/>
        <v>600072584</v>
      </c>
      <c r="C2327" s="73" t="s">
        <v>10766</v>
      </c>
      <c r="D2327" s="68">
        <v>1</v>
      </c>
      <c r="E2327" s="48">
        <f t="shared" si="109"/>
        <v>60611685</v>
      </c>
      <c r="F2327" s="57" t="s">
        <v>2485</v>
      </c>
      <c r="G2327" s="57" t="s">
        <v>2696</v>
      </c>
      <c r="H2327" s="51">
        <v>25</v>
      </c>
      <c r="I2327" s="51" t="s">
        <v>17309</v>
      </c>
      <c r="J2327" s="69">
        <v>27.49</v>
      </c>
      <c r="K2327" s="69">
        <f t="shared" si="110"/>
        <v>687.25</v>
      </c>
      <c r="L2327" s="90">
        <v>25</v>
      </c>
      <c r="M2327" s="51"/>
      <c r="N2327" s="62" t="s">
        <v>2746</v>
      </c>
      <c r="O2327" s="52" t="s">
        <v>1408</v>
      </c>
      <c r="P2327" s="52">
        <v>1650</v>
      </c>
      <c r="Q2327" s="52"/>
      <c r="R2327" s="52" t="s">
        <v>2697</v>
      </c>
      <c r="S2327" s="49" t="s">
        <v>21333</v>
      </c>
      <c r="V2327" s="50" t="s">
        <v>14882</v>
      </c>
      <c r="W2327" s="50" t="s">
        <v>2697</v>
      </c>
      <c r="X2327" s="50" t="s">
        <v>14740</v>
      </c>
      <c r="Y2327" s="70" t="s">
        <v>17320</v>
      </c>
      <c r="Z2327" s="53">
        <v>35601</v>
      </c>
    </row>
    <row r="2328" spans="1:26" s="49" customFormat="1" x14ac:dyDescent="0.25">
      <c r="A2328" s="73">
        <v>600072592</v>
      </c>
      <c r="B2328" s="73">
        <f t="shared" si="108"/>
        <v>600072592</v>
      </c>
      <c r="C2328" s="73" t="s">
        <v>10767</v>
      </c>
      <c r="D2328" s="68">
        <v>1</v>
      </c>
      <c r="E2328" s="48">
        <f t="shared" si="109"/>
        <v>60611651</v>
      </c>
      <c r="F2328" s="57" t="s">
        <v>2485</v>
      </c>
      <c r="G2328" s="57" t="s">
        <v>2696</v>
      </c>
      <c r="H2328" s="51">
        <v>25</v>
      </c>
      <c r="I2328" s="51" t="s">
        <v>17309</v>
      </c>
      <c r="J2328" s="69">
        <v>27.49</v>
      </c>
      <c r="K2328" s="69">
        <f t="shared" si="110"/>
        <v>687.25</v>
      </c>
      <c r="L2328" s="90">
        <v>25</v>
      </c>
      <c r="M2328" s="51"/>
      <c r="N2328" s="62" t="s">
        <v>2747</v>
      </c>
      <c r="O2328" s="52" t="s">
        <v>2748</v>
      </c>
      <c r="P2328" s="52">
        <v>1746</v>
      </c>
      <c r="Q2328" s="52"/>
      <c r="R2328" s="52" t="s">
        <v>2697</v>
      </c>
      <c r="S2328" s="49" t="s">
        <v>21333</v>
      </c>
      <c r="V2328" s="50" t="s">
        <v>14882</v>
      </c>
      <c r="W2328" s="50" t="s">
        <v>2697</v>
      </c>
      <c r="X2328" s="50" t="s">
        <v>14740</v>
      </c>
      <c r="Y2328" s="70" t="s">
        <v>17320</v>
      </c>
      <c r="Z2328" s="53">
        <v>35601</v>
      </c>
    </row>
    <row r="2329" spans="1:26" s="49" customFormat="1" x14ac:dyDescent="0.25">
      <c r="A2329" s="73">
        <v>600072649</v>
      </c>
      <c r="B2329" s="73">
        <f t="shared" si="108"/>
        <v>600072649</v>
      </c>
      <c r="C2329" s="73" t="s">
        <v>10768</v>
      </c>
      <c r="D2329" s="68">
        <v>1</v>
      </c>
      <c r="E2329" s="48">
        <f t="shared" si="109"/>
        <v>75006456</v>
      </c>
      <c r="F2329" s="57" t="s">
        <v>2485</v>
      </c>
      <c r="G2329" s="57" t="s">
        <v>2696</v>
      </c>
      <c r="H2329" s="51">
        <v>25</v>
      </c>
      <c r="I2329" s="51" t="s">
        <v>17309</v>
      </c>
      <c r="J2329" s="69">
        <v>27.49</v>
      </c>
      <c r="K2329" s="69">
        <f t="shared" si="110"/>
        <v>687.25</v>
      </c>
      <c r="L2329" s="90">
        <v>25</v>
      </c>
      <c r="M2329" s="51"/>
      <c r="N2329" s="62" t="s">
        <v>2749</v>
      </c>
      <c r="O2329" s="52" t="s">
        <v>182</v>
      </c>
      <c r="P2329" s="52">
        <v>111</v>
      </c>
      <c r="Q2329" s="52"/>
      <c r="R2329" s="52" t="s">
        <v>2733</v>
      </c>
      <c r="S2329" s="49" t="s">
        <v>21333</v>
      </c>
      <c r="V2329" s="50" t="s">
        <v>14882</v>
      </c>
      <c r="W2329" s="50" t="s">
        <v>2697</v>
      </c>
      <c r="X2329" s="50" t="s">
        <v>14740</v>
      </c>
      <c r="Y2329" s="70" t="s">
        <v>17320</v>
      </c>
      <c r="Z2329" s="53">
        <v>35709</v>
      </c>
    </row>
    <row r="2330" spans="1:26" s="49" customFormat="1" ht="30" x14ac:dyDescent="0.25">
      <c r="A2330" s="73">
        <v>600072720</v>
      </c>
      <c r="B2330" s="73">
        <f t="shared" si="108"/>
        <v>600072720</v>
      </c>
      <c r="C2330" s="73" t="s">
        <v>10769</v>
      </c>
      <c r="D2330" s="68">
        <v>1</v>
      </c>
      <c r="E2330" s="48">
        <f t="shared" si="109"/>
        <v>75005506</v>
      </c>
      <c r="F2330" s="57" t="s">
        <v>2485</v>
      </c>
      <c r="G2330" s="57" t="s">
        <v>2696</v>
      </c>
      <c r="H2330" s="51">
        <v>50</v>
      </c>
      <c r="I2330" s="51" t="s">
        <v>17309</v>
      </c>
      <c r="J2330" s="69">
        <v>27.49</v>
      </c>
      <c r="K2330" s="69">
        <f t="shared" si="110"/>
        <v>1374.5</v>
      </c>
      <c r="L2330" s="90">
        <v>50</v>
      </c>
      <c r="M2330" s="51"/>
      <c r="N2330" s="62" t="s">
        <v>2750</v>
      </c>
      <c r="O2330" s="52" t="s">
        <v>516</v>
      </c>
      <c r="P2330" s="52">
        <v>713</v>
      </c>
      <c r="Q2330" s="52"/>
      <c r="R2330" s="52" t="s">
        <v>2736</v>
      </c>
      <c r="S2330" s="49" t="s">
        <v>21333</v>
      </c>
      <c r="V2330" s="50" t="s">
        <v>14882</v>
      </c>
      <c r="W2330" s="50" t="s">
        <v>2697</v>
      </c>
      <c r="X2330" s="50" t="s">
        <v>14740</v>
      </c>
      <c r="Y2330" s="70" t="s">
        <v>17320</v>
      </c>
      <c r="Z2330" s="53">
        <v>35731</v>
      </c>
    </row>
    <row r="2331" spans="1:26" s="49" customFormat="1" x14ac:dyDescent="0.25">
      <c r="A2331" s="73">
        <v>600072746</v>
      </c>
      <c r="B2331" s="73">
        <f t="shared" si="108"/>
        <v>600072746</v>
      </c>
      <c r="C2331" s="73" t="s">
        <v>10770</v>
      </c>
      <c r="D2331" s="68">
        <v>1</v>
      </c>
      <c r="E2331" s="48">
        <f t="shared" si="109"/>
        <v>60611669</v>
      </c>
      <c r="F2331" s="57" t="s">
        <v>2485</v>
      </c>
      <c r="G2331" s="57" t="s">
        <v>2696</v>
      </c>
      <c r="H2331" s="51">
        <v>50</v>
      </c>
      <c r="I2331" s="51" t="s">
        <v>17309</v>
      </c>
      <c r="J2331" s="69">
        <v>27.49</v>
      </c>
      <c r="K2331" s="69">
        <f t="shared" si="110"/>
        <v>1374.5</v>
      </c>
      <c r="L2331" s="90">
        <v>50</v>
      </c>
      <c r="M2331" s="51"/>
      <c r="N2331" s="62" t="s">
        <v>2751</v>
      </c>
      <c r="O2331" s="52" t="s">
        <v>2752</v>
      </c>
      <c r="P2331" s="52">
        <v>1881</v>
      </c>
      <c r="Q2331" s="52"/>
      <c r="R2331" s="52" t="s">
        <v>2697</v>
      </c>
      <c r="S2331" s="49" t="s">
        <v>21333</v>
      </c>
      <c r="V2331" s="50" t="s">
        <v>14882</v>
      </c>
      <c r="W2331" s="50" t="s">
        <v>2697</v>
      </c>
      <c r="X2331" s="50" t="s">
        <v>14740</v>
      </c>
      <c r="Y2331" s="70" t="s">
        <v>17320</v>
      </c>
      <c r="Z2331" s="53">
        <v>35601</v>
      </c>
    </row>
    <row r="2332" spans="1:26" s="49" customFormat="1" ht="30" x14ac:dyDescent="0.25">
      <c r="A2332" s="73">
        <v>600072771</v>
      </c>
      <c r="B2332" s="73">
        <f t="shared" si="108"/>
        <v>600072771</v>
      </c>
      <c r="C2332" s="73" t="s">
        <v>10771</v>
      </c>
      <c r="D2332" s="68">
        <v>1</v>
      </c>
      <c r="E2332" s="48">
        <f t="shared" si="109"/>
        <v>60610204</v>
      </c>
      <c r="F2332" s="57" t="s">
        <v>2485</v>
      </c>
      <c r="G2332" s="57" t="s">
        <v>2696</v>
      </c>
      <c r="H2332" s="51">
        <v>125</v>
      </c>
      <c r="I2332" s="51" t="s">
        <v>17309</v>
      </c>
      <c r="J2332" s="69">
        <v>27.49</v>
      </c>
      <c r="K2332" s="69">
        <f t="shared" si="110"/>
        <v>3436.25</v>
      </c>
      <c r="L2332" s="90">
        <v>125</v>
      </c>
      <c r="M2332" s="51"/>
      <c r="N2332" s="62" t="s">
        <v>2753</v>
      </c>
      <c r="O2332" s="52" t="s">
        <v>165</v>
      </c>
      <c r="P2332" s="52">
        <v>915</v>
      </c>
      <c r="Q2332" s="52"/>
      <c r="R2332" s="52" t="s">
        <v>2754</v>
      </c>
      <c r="S2332" s="49" t="s">
        <v>21333</v>
      </c>
      <c r="V2332" s="50" t="s">
        <v>14882</v>
      </c>
      <c r="W2332" s="50" t="s">
        <v>2697</v>
      </c>
      <c r="X2332" s="50" t="s">
        <v>14740</v>
      </c>
      <c r="Y2332" s="70" t="s">
        <v>17320</v>
      </c>
      <c r="Z2332" s="53">
        <v>35735</v>
      </c>
    </row>
    <row r="2333" spans="1:26" s="49" customFormat="1" x14ac:dyDescent="0.25">
      <c r="A2333" s="73">
        <v>600072843</v>
      </c>
      <c r="B2333" s="73">
        <f t="shared" si="108"/>
        <v>600072843</v>
      </c>
      <c r="C2333" s="73" t="s">
        <v>10772</v>
      </c>
      <c r="D2333" s="68">
        <v>1</v>
      </c>
      <c r="E2333" s="48">
        <f t="shared" si="109"/>
        <v>66359180</v>
      </c>
      <c r="F2333" s="57" t="s">
        <v>2485</v>
      </c>
      <c r="G2333" s="57" t="s">
        <v>2696</v>
      </c>
      <c r="H2333" s="51">
        <v>700</v>
      </c>
      <c r="I2333" s="51" t="s">
        <v>17309</v>
      </c>
      <c r="J2333" s="69">
        <v>27.49</v>
      </c>
      <c r="K2333" s="69">
        <f t="shared" si="110"/>
        <v>19243</v>
      </c>
      <c r="L2333" s="90">
        <v>700</v>
      </c>
      <c r="M2333" s="51"/>
      <c r="N2333" s="62" t="s">
        <v>2755</v>
      </c>
      <c r="O2333" s="52" t="s">
        <v>103</v>
      </c>
      <c r="P2333" s="52">
        <v>1916</v>
      </c>
      <c r="Q2333" s="52"/>
      <c r="R2333" s="52" t="s">
        <v>2697</v>
      </c>
      <c r="S2333" s="49" t="s">
        <v>21333</v>
      </c>
      <c r="V2333" s="50" t="s">
        <v>14882</v>
      </c>
      <c r="W2333" s="50" t="s">
        <v>2697</v>
      </c>
      <c r="X2333" s="50" t="s">
        <v>14740</v>
      </c>
      <c r="Y2333" s="70" t="s">
        <v>17320</v>
      </c>
      <c r="Z2333" s="53">
        <v>35601</v>
      </c>
    </row>
    <row r="2334" spans="1:26" s="49" customFormat="1" x14ac:dyDescent="0.25">
      <c r="A2334" s="73">
        <v>600072860</v>
      </c>
      <c r="B2334" s="73">
        <f t="shared" si="108"/>
        <v>600072860</v>
      </c>
      <c r="C2334" s="73" t="s">
        <v>10773</v>
      </c>
      <c r="D2334" s="68">
        <v>1</v>
      </c>
      <c r="E2334" s="48">
        <f t="shared" si="109"/>
        <v>69978751</v>
      </c>
      <c r="F2334" s="57" t="s">
        <v>2485</v>
      </c>
      <c r="G2334" s="57" t="s">
        <v>2696</v>
      </c>
      <c r="H2334" s="51">
        <v>1025</v>
      </c>
      <c r="I2334" s="51" t="s">
        <v>17309</v>
      </c>
      <c r="J2334" s="69">
        <v>27.49</v>
      </c>
      <c r="K2334" s="69">
        <f t="shared" si="110"/>
        <v>28177.25</v>
      </c>
      <c r="L2334" s="90">
        <v>1025</v>
      </c>
      <c r="M2334" s="51"/>
      <c r="N2334" s="62" t="s">
        <v>2756</v>
      </c>
      <c r="O2334" s="52" t="s">
        <v>2757</v>
      </c>
      <c r="P2334" s="52">
        <v>258</v>
      </c>
      <c r="Q2334" s="52"/>
      <c r="R2334" s="52" t="s">
        <v>2697</v>
      </c>
      <c r="S2334" s="49" t="s">
        <v>21333</v>
      </c>
      <c r="V2334" s="50" t="s">
        <v>14882</v>
      </c>
      <c r="W2334" s="50" t="s">
        <v>2697</v>
      </c>
      <c r="X2334" s="50" t="s">
        <v>14740</v>
      </c>
      <c r="Y2334" s="70" t="s">
        <v>17320</v>
      </c>
      <c r="Z2334" s="53">
        <v>35601</v>
      </c>
    </row>
    <row r="2335" spans="1:26" s="49" customFormat="1" x14ac:dyDescent="0.25">
      <c r="A2335" s="73">
        <v>600072886</v>
      </c>
      <c r="B2335" s="73">
        <f t="shared" si="108"/>
        <v>600072886</v>
      </c>
      <c r="C2335" s="73" t="s">
        <v>10774</v>
      </c>
      <c r="D2335" s="68">
        <v>1</v>
      </c>
      <c r="E2335" s="48">
        <f t="shared" si="109"/>
        <v>70995974</v>
      </c>
      <c r="F2335" s="57" t="s">
        <v>2485</v>
      </c>
      <c r="G2335" s="57" t="s">
        <v>2696</v>
      </c>
      <c r="H2335" s="51">
        <v>25</v>
      </c>
      <c r="I2335" s="51" t="s">
        <v>17309</v>
      </c>
      <c r="J2335" s="69">
        <v>27.49</v>
      </c>
      <c r="K2335" s="69">
        <f t="shared" si="110"/>
        <v>687.25</v>
      </c>
      <c r="L2335" s="90">
        <v>25</v>
      </c>
      <c r="M2335" s="51"/>
      <c r="N2335" s="62" t="s">
        <v>2758</v>
      </c>
      <c r="O2335" s="52"/>
      <c r="P2335" s="52">
        <v>109</v>
      </c>
      <c r="Q2335" s="52"/>
      <c r="R2335" s="52" t="s">
        <v>2759</v>
      </c>
      <c r="S2335" s="49" t="s">
        <v>21333</v>
      </c>
      <c r="V2335" s="50" t="s">
        <v>14882</v>
      </c>
      <c r="W2335" s="50" t="s">
        <v>2697</v>
      </c>
      <c r="X2335" s="50" t="s">
        <v>14740</v>
      </c>
      <c r="Y2335" s="70" t="s">
        <v>17320</v>
      </c>
      <c r="Z2335" s="53">
        <v>35751</v>
      </c>
    </row>
    <row r="2336" spans="1:26" s="49" customFormat="1" ht="30" x14ac:dyDescent="0.25">
      <c r="A2336" s="73">
        <v>600072908</v>
      </c>
      <c r="B2336" s="73">
        <f t="shared" si="108"/>
        <v>600072908</v>
      </c>
      <c r="C2336" s="73" t="s">
        <v>10775</v>
      </c>
      <c r="D2336" s="68">
        <v>1</v>
      </c>
      <c r="E2336" s="48">
        <f t="shared" si="109"/>
        <v>60611952</v>
      </c>
      <c r="F2336" s="57" t="s">
        <v>2485</v>
      </c>
      <c r="G2336" s="57" t="s">
        <v>2696</v>
      </c>
      <c r="H2336" s="51">
        <v>25</v>
      </c>
      <c r="I2336" s="51" t="s">
        <v>17309</v>
      </c>
      <c r="J2336" s="69">
        <v>27.49</v>
      </c>
      <c r="K2336" s="69">
        <f t="shared" si="110"/>
        <v>687.25</v>
      </c>
      <c r="L2336" s="90">
        <v>25</v>
      </c>
      <c r="M2336" s="51"/>
      <c r="N2336" s="62" t="s">
        <v>2760</v>
      </c>
      <c r="O2336" s="52"/>
      <c r="P2336" s="52">
        <v>38</v>
      </c>
      <c r="Q2336" s="52"/>
      <c r="R2336" s="52" t="s">
        <v>2761</v>
      </c>
      <c r="S2336" s="49" t="s">
        <v>21333</v>
      </c>
      <c r="V2336" s="50" t="s">
        <v>14882</v>
      </c>
      <c r="W2336" s="50" t="s">
        <v>2697</v>
      </c>
      <c r="X2336" s="50" t="s">
        <v>14740</v>
      </c>
      <c r="Y2336" s="70" t="s">
        <v>17320</v>
      </c>
      <c r="Z2336" s="53">
        <v>35601</v>
      </c>
    </row>
    <row r="2337" spans="1:26" s="49" customFormat="1" x14ac:dyDescent="0.25">
      <c r="A2337" s="73">
        <v>600072924</v>
      </c>
      <c r="B2337" s="73">
        <f t="shared" si="108"/>
        <v>600072924</v>
      </c>
      <c r="C2337" s="73" t="s">
        <v>10776</v>
      </c>
      <c r="D2337" s="68">
        <v>1</v>
      </c>
      <c r="E2337" s="48">
        <f t="shared" si="109"/>
        <v>69979081</v>
      </c>
      <c r="F2337" s="57" t="s">
        <v>2485</v>
      </c>
      <c r="G2337" s="57" t="s">
        <v>2696</v>
      </c>
      <c r="H2337" s="51">
        <v>1100</v>
      </c>
      <c r="I2337" s="51" t="s">
        <v>17309</v>
      </c>
      <c r="J2337" s="69">
        <v>27.49</v>
      </c>
      <c r="K2337" s="69">
        <f t="shared" si="110"/>
        <v>30239</v>
      </c>
      <c r="L2337" s="90">
        <v>1100</v>
      </c>
      <c r="M2337" s="51"/>
      <c r="N2337" s="62" t="s">
        <v>2762</v>
      </c>
      <c r="O2337" s="52" t="s">
        <v>2763</v>
      </c>
      <c r="P2337" s="52">
        <v>1702</v>
      </c>
      <c r="Q2337" s="52"/>
      <c r="R2337" s="52" t="s">
        <v>2697</v>
      </c>
      <c r="S2337" s="49" t="s">
        <v>21333</v>
      </c>
      <c r="V2337" s="50" t="s">
        <v>14882</v>
      </c>
      <c r="W2337" s="50" t="s">
        <v>2697</v>
      </c>
      <c r="X2337" s="50" t="s">
        <v>14740</v>
      </c>
      <c r="Y2337" s="70" t="s">
        <v>17320</v>
      </c>
      <c r="Z2337" s="53">
        <v>35601</v>
      </c>
    </row>
    <row r="2338" spans="1:26" s="49" customFormat="1" x14ac:dyDescent="0.25">
      <c r="A2338" s="73">
        <v>600072932</v>
      </c>
      <c r="B2338" s="73">
        <f t="shared" si="108"/>
        <v>600072932</v>
      </c>
      <c r="C2338" s="73" t="s">
        <v>10777</v>
      </c>
      <c r="D2338" s="68">
        <v>1</v>
      </c>
      <c r="E2338" s="48">
        <f t="shared" si="109"/>
        <v>75006901</v>
      </c>
      <c r="F2338" s="57" t="s">
        <v>2485</v>
      </c>
      <c r="G2338" s="57" t="s">
        <v>2696</v>
      </c>
      <c r="H2338" s="51">
        <v>250</v>
      </c>
      <c r="I2338" s="51" t="s">
        <v>17309</v>
      </c>
      <c r="J2338" s="69">
        <v>27.49</v>
      </c>
      <c r="K2338" s="69">
        <f t="shared" si="110"/>
        <v>6872.5</v>
      </c>
      <c r="L2338" s="90">
        <v>250</v>
      </c>
      <c r="M2338" s="51"/>
      <c r="N2338" s="62" t="s">
        <v>2764</v>
      </c>
      <c r="O2338" s="52"/>
      <c r="P2338" s="52">
        <v>146</v>
      </c>
      <c r="Q2338" s="52"/>
      <c r="R2338" s="52" t="s">
        <v>2162</v>
      </c>
      <c r="S2338" s="49" t="s">
        <v>21333</v>
      </c>
      <c r="V2338" s="50" t="s">
        <v>14882</v>
      </c>
      <c r="W2338" s="50" t="s">
        <v>2697</v>
      </c>
      <c r="X2338" s="50" t="s">
        <v>14740</v>
      </c>
      <c r="Y2338" s="70" t="s">
        <v>17320</v>
      </c>
      <c r="Z2338" s="53">
        <v>35755</v>
      </c>
    </row>
    <row r="2339" spans="1:26" s="49" customFormat="1" x14ac:dyDescent="0.25">
      <c r="A2339" s="73">
        <v>600072959</v>
      </c>
      <c r="B2339" s="73">
        <f t="shared" si="108"/>
        <v>600072959</v>
      </c>
      <c r="C2339" s="73" t="s">
        <v>10778</v>
      </c>
      <c r="D2339" s="68">
        <v>1</v>
      </c>
      <c r="E2339" s="48">
        <f t="shared" si="109"/>
        <v>75006502</v>
      </c>
      <c r="F2339" s="57" t="s">
        <v>2485</v>
      </c>
      <c r="G2339" s="57" t="s">
        <v>2696</v>
      </c>
      <c r="H2339" s="51">
        <v>625</v>
      </c>
      <c r="I2339" s="51" t="s">
        <v>17309</v>
      </c>
      <c r="J2339" s="69">
        <v>27.49</v>
      </c>
      <c r="K2339" s="69">
        <f t="shared" si="110"/>
        <v>17181.25</v>
      </c>
      <c r="L2339" s="90">
        <v>625</v>
      </c>
      <c r="M2339" s="51"/>
      <c r="N2339" s="62" t="s">
        <v>2765</v>
      </c>
      <c r="O2339" s="52" t="s">
        <v>292</v>
      </c>
      <c r="P2339" s="52">
        <v>119</v>
      </c>
      <c r="Q2339" s="52"/>
      <c r="R2339" s="52" t="s">
        <v>2733</v>
      </c>
      <c r="S2339" s="49" t="s">
        <v>21333</v>
      </c>
      <c r="V2339" s="50" t="s">
        <v>14882</v>
      </c>
      <c r="W2339" s="50" t="s">
        <v>2697</v>
      </c>
      <c r="X2339" s="50" t="s">
        <v>14740</v>
      </c>
      <c r="Y2339" s="70" t="s">
        <v>17320</v>
      </c>
      <c r="Z2339" s="53">
        <v>35709</v>
      </c>
    </row>
    <row r="2340" spans="1:26" s="49" customFormat="1" ht="30" x14ac:dyDescent="0.25">
      <c r="A2340" s="73">
        <v>600072967</v>
      </c>
      <c r="B2340" s="73">
        <f t="shared" si="108"/>
        <v>600072967</v>
      </c>
      <c r="C2340" s="73" t="s">
        <v>17779</v>
      </c>
      <c r="D2340" s="68">
        <v>1</v>
      </c>
      <c r="E2340" s="48">
        <f t="shared" si="109"/>
        <v>75005476</v>
      </c>
      <c r="F2340" s="57" t="s">
        <v>2485</v>
      </c>
      <c r="G2340" s="57" t="s">
        <v>2696</v>
      </c>
      <c r="H2340" s="51">
        <v>400</v>
      </c>
      <c r="I2340" s="51" t="s">
        <v>17309</v>
      </c>
      <c r="J2340" s="69">
        <v>27.49</v>
      </c>
      <c r="K2340" s="69">
        <f t="shared" si="110"/>
        <v>10996</v>
      </c>
      <c r="L2340" s="90">
        <v>400</v>
      </c>
      <c r="M2340" s="51"/>
      <c r="N2340" s="62" t="s">
        <v>17780</v>
      </c>
      <c r="O2340" s="52" t="s">
        <v>1716</v>
      </c>
      <c r="P2340" s="52">
        <v>683</v>
      </c>
      <c r="Q2340" s="52"/>
      <c r="R2340" s="52" t="s">
        <v>2736</v>
      </c>
      <c r="S2340" s="49" t="s">
        <v>21333</v>
      </c>
      <c r="V2340" s="50" t="s">
        <v>14882</v>
      </c>
      <c r="W2340" s="50" t="s">
        <v>2697</v>
      </c>
      <c r="X2340" s="50" t="s">
        <v>14740</v>
      </c>
      <c r="Y2340" s="70" t="s">
        <v>17320</v>
      </c>
      <c r="Z2340" s="53">
        <v>35731</v>
      </c>
    </row>
    <row r="2341" spans="1:26" s="49" customFormat="1" ht="30" x14ac:dyDescent="0.25">
      <c r="A2341" s="73">
        <v>600072975</v>
      </c>
      <c r="B2341" s="73">
        <f t="shared" si="108"/>
        <v>600072975</v>
      </c>
      <c r="C2341" s="73" t="s">
        <v>10779</v>
      </c>
      <c r="D2341" s="68">
        <v>1</v>
      </c>
      <c r="E2341" s="48">
        <f t="shared" si="109"/>
        <v>75005484</v>
      </c>
      <c r="F2341" s="57" t="s">
        <v>2485</v>
      </c>
      <c r="G2341" s="57" t="s">
        <v>2696</v>
      </c>
      <c r="H2341" s="51">
        <v>775</v>
      </c>
      <c r="I2341" s="51" t="s">
        <v>17309</v>
      </c>
      <c r="J2341" s="69">
        <v>27.49</v>
      </c>
      <c r="K2341" s="69">
        <f t="shared" si="110"/>
        <v>21304.75</v>
      </c>
      <c r="L2341" s="90">
        <v>775</v>
      </c>
      <c r="M2341" s="51"/>
      <c r="N2341" s="62" t="s">
        <v>2766</v>
      </c>
      <c r="O2341" s="52" t="s">
        <v>60</v>
      </c>
      <c r="P2341" s="52">
        <v>786</v>
      </c>
      <c r="Q2341" s="52"/>
      <c r="R2341" s="52" t="s">
        <v>2736</v>
      </c>
      <c r="S2341" s="49" t="s">
        <v>21333</v>
      </c>
      <c r="V2341" s="50" t="s">
        <v>14882</v>
      </c>
      <c r="W2341" s="50" t="s">
        <v>2697</v>
      </c>
      <c r="X2341" s="50" t="s">
        <v>14740</v>
      </c>
      <c r="Y2341" s="70" t="s">
        <v>17320</v>
      </c>
      <c r="Z2341" s="53">
        <v>35731</v>
      </c>
    </row>
    <row r="2342" spans="1:26" s="49" customFormat="1" ht="30" x14ac:dyDescent="0.25">
      <c r="A2342" s="73">
        <v>600072983</v>
      </c>
      <c r="B2342" s="73">
        <f t="shared" si="108"/>
        <v>600072983</v>
      </c>
      <c r="C2342" s="73" t="s">
        <v>10780</v>
      </c>
      <c r="D2342" s="68">
        <v>1</v>
      </c>
      <c r="E2342" s="48">
        <f t="shared" si="109"/>
        <v>60610239</v>
      </c>
      <c r="F2342" s="57" t="s">
        <v>2485</v>
      </c>
      <c r="G2342" s="57" t="s">
        <v>2696</v>
      </c>
      <c r="H2342" s="51">
        <v>775</v>
      </c>
      <c r="I2342" s="51" t="s">
        <v>17309</v>
      </c>
      <c r="J2342" s="69">
        <v>27.49</v>
      </c>
      <c r="K2342" s="69">
        <f t="shared" si="110"/>
        <v>21304.75</v>
      </c>
      <c r="L2342" s="90">
        <v>775</v>
      </c>
      <c r="M2342" s="51"/>
      <c r="N2342" s="62" t="s">
        <v>2767</v>
      </c>
      <c r="O2342" s="52" t="s">
        <v>60</v>
      </c>
      <c r="P2342" s="52">
        <v>697</v>
      </c>
      <c r="Q2342" s="52"/>
      <c r="R2342" s="52" t="s">
        <v>2754</v>
      </c>
      <c r="S2342" s="49" t="s">
        <v>21333</v>
      </c>
      <c r="V2342" s="50" t="s">
        <v>14882</v>
      </c>
      <c r="W2342" s="50" t="s">
        <v>2697</v>
      </c>
      <c r="X2342" s="50" t="s">
        <v>14740</v>
      </c>
      <c r="Y2342" s="70" t="s">
        <v>17320</v>
      </c>
      <c r="Z2342" s="53">
        <v>35735</v>
      </c>
    </row>
    <row r="2343" spans="1:26" s="49" customFormat="1" ht="30" x14ac:dyDescent="0.25">
      <c r="A2343" s="73">
        <v>600072991</v>
      </c>
      <c r="B2343" s="73">
        <f t="shared" si="108"/>
        <v>600072991</v>
      </c>
      <c r="C2343" s="73" t="s">
        <v>10781</v>
      </c>
      <c r="D2343" s="68">
        <v>1</v>
      </c>
      <c r="E2343" s="48">
        <f t="shared" si="109"/>
        <v>60610221</v>
      </c>
      <c r="F2343" s="57" t="s">
        <v>2485</v>
      </c>
      <c r="G2343" s="57" t="s">
        <v>2696</v>
      </c>
      <c r="H2343" s="51">
        <v>475</v>
      </c>
      <c r="I2343" s="51" t="s">
        <v>17309</v>
      </c>
      <c r="J2343" s="69">
        <v>27.49</v>
      </c>
      <c r="K2343" s="69">
        <f t="shared" si="110"/>
        <v>13057.75</v>
      </c>
      <c r="L2343" s="90">
        <v>475</v>
      </c>
      <c r="M2343" s="51"/>
      <c r="N2343" s="62" t="s">
        <v>2768</v>
      </c>
      <c r="O2343" s="52" t="s">
        <v>478</v>
      </c>
      <c r="P2343" s="52">
        <v>788</v>
      </c>
      <c r="Q2343" s="52"/>
      <c r="R2343" s="52" t="s">
        <v>2754</v>
      </c>
      <c r="S2343" s="49" t="s">
        <v>21333</v>
      </c>
      <c r="V2343" s="50" t="s">
        <v>14882</v>
      </c>
      <c r="W2343" s="50" t="s">
        <v>2697</v>
      </c>
      <c r="X2343" s="50" t="s">
        <v>14740</v>
      </c>
      <c r="Y2343" s="70" t="s">
        <v>17320</v>
      </c>
      <c r="Z2343" s="53">
        <v>35735</v>
      </c>
    </row>
    <row r="2344" spans="1:26" s="49" customFormat="1" ht="30" x14ac:dyDescent="0.25">
      <c r="A2344" s="73">
        <v>600073009</v>
      </c>
      <c r="B2344" s="73">
        <f t="shared" si="108"/>
        <v>600073009</v>
      </c>
      <c r="C2344" s="73" t="s">
        <v>10782</v>
      </c>
      <c r="D2344" s="68">
        <v>1</v>
      </c>
      <c r="E2344" s="48">
        <f t="shared" si="109"/>
        <v>69983534</v>
      </c>
      <c r="F2344" s="57" t="s">
        <v>2485</v>
      </c>
      <c r="G2344" s="57" t="s">
        <v>2696</v>
      </c>
      <c r="H2344" s="51">
        <v>275</v>
      </c>
      <c r="I2344" s="51" t="s">
        <v>17309</v>
      </c>
      <c r="J2344" s="69">
        <v>27.49</v>
      </c>
      <c r="K2344" s="69">
        <f t="shared" si="110"/>
        <v>7559.75</v>
      </c>
      <c r="L2344" s="90">
        <v>275</v>
      </c>
      <c r="M2344" s="51"/>
      <c r="N2344" s="62" t="s">
        <v>2769</v>
      </c>
      <c r="O2344" s="52"/>
      <c r="P2344" s="52">
        <v>22</v>
      </c>
      <c r="Q2344" s="52"/>
      <c r="R2344" s="52" t="s">
        <v>2770</v>
      </c>
      <c r="S2344" s="49" t="s">
        <v>21333</v>
      </c>
      <c r="V2344" s="50" t="s">
        <v>14882</v>
      </c>
      <c r="W2344" s="50" t="s">
        <v>2697</v>
      </c>
      <c r="X2344" s="50" t="s">
        <v>14740</v>
      </c>
      <c r="Y2344" s="70" t="s">
        <v>17320</v>
      </c>
      <c r="Z2344" s="53">
        <v>35708</v>
      </c>
    </row>
    <row r="2345" spans="1:26" s="49" customFormat="1" ht="30" x14ac:dyDescent="0.25">
      <c r="A2345" s="73">
        <v>600073033</v>
      </c>
      <c r="B2345" s="73">
        <f t="shared" si="108"/>
        <v>600073033</v>
      </c>
      <c r="C2345" s="73" t="s">
        <v>10783</v>
      </c>
      <c r="D2345" s="68">
        <v>1</v>
      </c>
      <c r="E2345" s="48">
        <f t="shared" si="109"/>
        <v>69978883</v>
      </c>
      <c r="F2345" s="57" t="s">
        <v>2485</v>
      </c>
      <c r="G2345" s="57" t="s">
        <v>2696</v>
      </c>
      <c r="H2345" s="51">
        <v>850</v>
      </c>
      <c r="I2345" s="51" t="s">
        <v>17309</v>
      </c>
      <c r="J2345" s="69">
        <v>27.49</v>
      </c>
      <c r="K2345" s="69">
        <f t="shared" si="110"/>
        <v>23366.5</v>
      </c>
      <c r="L2345" s="90">
        <v>850</v>
      </c>
      <c r="M2345" s="51"/>
      <c r="N2345" s="62" t="s">
        <v>2771</v>
      </c>
      <c r="O2345" s="52" t="s">
        <v>2772</v>
      </c>
      <c r="P2345" s="52">
        <v>540</v>
      </c>
      <c r="Q2345" s="52">
        <v>7</v>
      </c>
      <c r="R2345" s="52" t="s">
        <v>2728</v>
      </c>
      <c r="S2345" s="49" t="s">
        <v>21333</v>
      </c>
      <c r="V2345" s="50" t="s">
        <v>14882</v>
      </c>
      <c r="W2345" s="50" t="s">
        <v>2697</v>
      </c>
      <c r="X2345" s="50" t="s">
        <v>14740</v>
      </c>
      <c r="Y2345" s="70" t="s">
        <v>17320</v>
      </c>
      <c r="Z2345" s="53">
        <v>35751</v>
      </c>
    </row>
    <row r="2346" spans="1:26" s="49" customFormat="1" ht="30" x14ac:dyDescent="0.25">
      <c r="A2346" s="73">
        <v>600073068</v>
      </c>
      <c r="B2346" s="73">
        <f t="shared" si="108"/>
        <v>600073068</v>
      </c>
      <c r="C2346" s="73" t="s">
        <v>10784</v>
      </c>
      <c r="D2346" s="68">
        <v>1</v>
      </c>
      <c r="E2346" s="48">
        <f t="shared" si="109"/>
        <v>70980896</v>
      </c>
      <c r="F2346" s="57" t="s">
        <v>2485</v>
      </c>
      <c r="G2346" s="57" t="s">
        <v>2696</v>
      </c>
      <c r="H2346" s="51">
        <v>325</v>
      </c>
      <c r="I2346" s="51" t="s">
        <v>17309</v>
      </c>
      <c r="J2346" s="69">
        <v>27.49</v>
      </c>
      <c r="K2346" s="69">
        <f t="shared" si="110"/>
        <v>8934.25</v>
      </c>
      <c r="L2346" s="90">
        <v>325</v>
      </c>
      <c r="M2346" s="51"/>
      <c r="N2346" s="62" t="s">
        <v>2773</v>
      </c>
      <c r="O2346" s="52" t="s">
        <v>593</v>
      </c>
      <c r="P2346" s="52">
        <v>425</v>
      </c>
      <c r="Q2346" s="52"/>
      <c r="R2346" s="52" t="s">
        <v>2722</v>
      </c>
      <c r="S2346" s="49" t="s">
        <v>21333</v>
      </c>
      <c r="V2346" s="50" t="s">
        <v>14882</v>
      </c>
      <c r="W2346" s="50" t="s">
        <v>2697</v>
      </c>
      <c r="X2346" s="50" t="s">
        <v>14740</v>
      </c>
      <c r="Y2346" s="70" t="s">
        <v>17320</v>
      </c>
      <c r="Z2346" s="53">
        <v>35734</v>
      </c>
    </row>
    <row r="2347" spans="1:26" s="49" customFormat="1" x14ac:dyDescent="0.25">
      <c r="A2347" s="73">
        <v>600073106</v>
      </c>
      <c r="B2347" s="73">
        <f t="shared" si="108"/>
        <v>600073106</v>
      </c>
      <c r="C2347" s="73" t="s">
        <v>10785</v>
      </c>
      <c r="D2347" s="68">
        <v>1</v>
      </c>
      <c r="E2347" s="48">
        <f t="shared" si="109"/>
        <v>60610441</v>
      </c>
      <c r="F2347" s="57" t="s">
        <v>2485</v>
      </c>
      <c r="G2347" s="57" t="s">
        <v>2696</v>
      </c>
      <c r="H2347" s="51">
        <v>75</v>
      </c>
      <c r="I2347" s="51" t="s">
        <v>17309</v>
      </c>
      <c r="J2347" s="69">
        <v>27.49</v>
      </c>
      <c r="K2347" s="69">
        <f t="shared" si="110"/>
        <v>2061.75</v>
      </c>
      <c r="L2347" s="90">
        <v>75</v>
      </c>
      <c r="M2347" s="51"/>
      <c r="N2347" s="62" t="s">
        <v>2774</v>
      </c>
      <c r="O2347" s="52" t="s">
        <v>202</v>
      </c>
      <c r="P2347" s="52">
        <v>63</v>
      </c>
      <c r="Q2347" s="52"/>
      <c r="R2347" s="52" t="s">
        <v>2742</v>
      </c>
      <c r="S2347" s="49" t="s">
        <v>21333</v>
      </c>
      <c r="V2347" s="50" t="s">
        <v>14882</v>
      </c>
      <c r="W2347" s="50" t="s">
        <v>2697</v>
      </c>
      <c r="X2347" s="50" t="s">
        <v>14740</v>
      </c>
      <c r="Y2347" s="70" t="s">
        <v>17320</v>
      </c>
      <c r="Z2347" s="53">
        <v>35601</v>
      </c>
    </row>
    <row r="2348" spans="1:26" s="49" customFormat="1" x14ac:dyDescent="0.25">
      <c r="A2348" s="73">
        <v>600073122</v>
      </c>
      <c r="B2348" s="73">
        <f t="shared" si="108"/>
        <v>600073122</v>
      </c>
      <c r="C2348" s="73" t="s">
        <v>10786</v>
      </c>
      <c r="D2348" s="68">
        <v>1</v>
      </c>
      <c r="E2348" s="48">
        <f t="shared" si="109"/>
        <v>69979073</v>
      </c>
      <c r="F2348" s="57" t="s">
        <v>2485</v>
      </c>
      <c r="G2348" s="57" t="s">
        <v>2696</v>
      </c>
      <c r="H2348" s="51">
        <v>975</v>
      </c>
      <c r="I2348" s="51" t="s">
        <v>17309</v>
      </c>
      <c r="J2348" s="69">
        <v>27.49</v>
      </c>
      <c r="K2348" s="69">
        <f t="shared" si="110"/>
        <v>26802.75</v>
      </c>
      <c r="L2348" s="90">
        <v>975</v>
      </c>
      <c r="M2348" s="51"/>
      <c r="N2348" s="62" t="s">
        <v>2775</v>
      </c>
      <c r="O2348" s="52" t="s">
        <v>2740</v>
      </c>
      <c r="P2348" s="52">
        <v>1614</v>
      </c>
      <c r="Q2348" s="52"/>
      <c r="R2348" s="52" t="s">
        <v>2697</v>
      </c>
      <c r="S2348" s="49" t="s">
        <v>21333</v>
      </c>
      <c r="V2348" s="50" t="s">
        <v>14882</v>
      </c>
      <c r="W2348" s="50" t="s">
        <v>2697</v>
      </c>
      <c r="X2348" s="50" t="s">
        <v>14740</v>
      </c>
      <c r="Y2348" s="70" t="s">
        <v>17320</v>
      </c>
      <c r="Z2348" s="53">
        <v>35601</v>
      </c>
    </row>
    <row r="2349" spans="1:26" s="49" customFormat="1" ht="30" x14ac:dyDescent="0.25">
      <c r="A2349" s="73">
        <v>600073131</v>
      </c>
      <c r="B2349" s="73">
        <f t="shared" si="108"/>
        <v>600073131</v>
      </c>
      <c r="C2349" s="73" t="s">
        <v>10787</v>
      </c>
      <c r="D2349" s="68">
        <v>1</v>
      </c>
      <c r="E2349" s="48">
        <f t="shared" si="109"/>
        <v>60610247</v>
      </c>
      <c r="F2349" s="57" t="s">
        <v>2485</v>
      </c>
      <c r="G2349" s="57" t="s">
        <v>2696</v>
      </c>
      <c r="H2349" s="51">
        <v>900</v>
      </c>
      <c r="I2349" s="51" t="s">
        <v>17309</v>
      </c>
      <c r="J2349" s="69">
        <v>27.49</v>
      </c>
      <c r="K2349" s="69">
        <f t="shared" si="110"/>
        <v>24741</v>
      </c>
      <c r="L2349" s="90">
        <v>900</v>
      </c>
      <c r="M2349" s="51"/>
      <c r="N2349" s="62" t="s">
        <v>2776</v>
      </c>
      <c r="O2349" s="52" t="s">
        <v>725</v>
      </c>
      <c r="P2349" s="52">
        <v>738</v>
      </c>
      <c r="Q2349" s="52"/>
      <c r="R2349" s="52" t="s">
        <v>2754</v>
      </c>
      <c r="S2349" s="49" t="s">
        <v>21333</v>
      </c>
      <c r="V2349" s="50" t="s">
        <v>14882</v>
      </c>
      <c r="W2349" s="50" t="s">
        <v>2697</v>
      </c>
      <c r="X2349" s="50" t="s">
        <v>14740</v>
      </c>
      <c r="Y2349" s="70" t="s">
        <v>17320</v>
      </c>
      <c r="Z2349" s="53">
        <v>35735</v>
      </c>
    </row>
    <row r="2350" spans="1:26" s="49" customFormat="1" ht="30" x14ac:dyDescent="0.25">
      <c r="A2350" s="73">
        <v>600073149</v>
      </c>
      <c r="B2350" s="73">
        <f t="shared" si="108"/>
        <v>600073149</v>
      </c>
      <c r="C2350" s="73" t="s">
        <v>10788</v>
      </c>
      <c r="D2350" s="68">
        <v>1</v>
      </c>
      <c r="E2350" s="48">
        <f t="shared" si="109"/>
        <v>69983551</v>
      </c>
      <c r="F2350" s="57" t="s">
        <v>2485</v>
      </c>
      <c r="G2350" s="57" t="s">
        <v>2696</v>
      </c>
      <c r="H2350" s="51">
        <v>125</v>
      </c>
      <c r="I2350" s="51" t="s">
        <v>17309</v>
      </c>
      <c r="J2350" s="69">
        <v>27.49</v>
      </c>
      <c r="K2350" s="69">
        <f t="shared" si="110"/>
        <v>3436.25</v>
      </c>
      <c r="L2350" s="90">
        <v>125</v>
      </c>
      <c r="M2350" s="51"/>
      <c r="N2350" s="62" t="s">
        <v>2777</v>
      </c>
      <c r="O2350" s="52" t="s">
        <v>2576</v>
      </c>
      <c r="P2350" s="52">
        <v>81</v>
      </c>
      <c r="Q2350" s="52"/>
      <c r="R2350" s="52" t="s">
        <v>2778</v>
      </c>
      <c r="S2350" s="49" t="s">
        <v>21333</v>
      </c>
      <c r="V2350" s="50" t="s">
        <v>14882</v>
      </c>
      <c r="W2350" s="50" t="s">
        <v>2697</v>
      </c>
      <c r="X2350" s="50" t="s">
        <v>14740</v>
      </c>
      <c r="Y2350" s="70" t="s">
        <v>17320</v>
      </c>
      <c r="Z2350" s="53">
        <v>35703</v>
      </c>
    </row>
    <row r="2351" spans="1:26" s="49" customFormat="1" x14ac:dyDescent="0.25">
      <c r="A2351" s="73">
        <v>600073157</v>
      </c>
      <c r="B2351" s="73">
        <f t="shared" si="108"/>
        <v>600073157</v>
      </c>
      <c r="C2351" s="73" t="s">
        <v>17781</v>
      </c>
      <c r="D2351" s="68">
        <v>1</v>
      </c>
      <c r="E2351" s="48">
        <f t="shared" si="109"/>
        <v>75005760</v>
      </c>
      <c r="F2351" s="57" t="s">
        <v>2485</v>
      </c>
      <c r="G2351" s="57" t="s">
        <v>2696</v>
      </c>
      <c r="H2351" s="51">
        <v>525</v>
      </c>
      <c r="I2351" s="51" t="s">
        <v>17309</v>
      </c>
      <c r="J2351" s="69">
        <v>27.49</v>
      </c>
      <c r="K2351" s="69">
        <f t="shared" si="110"/>
        <v>14432.25</v>
      </c>
      <c r="L2351" s="90">
        <v>525</v>
      </c>
      <c r="M2351" s="51"/>
      <c r="N2351" s="62" t="s">
        <v>17782</v>
      </c>
      <c r="O2351" s="52" t="s">
        <v>340</v>
      </c>
      <c r="P2351" s="52">
        <v>232</v>
      </c>
      <c r="Q2351" s="52"/>
      <c r="R2351" s="52" t="s">
        <v>2625</v>
      </c>
      <c r="S2351" s="49" t="s">
        <v>21333</v>
      </c>
      <c r="V2351" s="50" t="s">
        <v>14882</v>
      </c>
      <c r="W2351" s="50" t="s">
        <v>2697</v>
      </c>
      <c r="X2351" s="50" t="s">
        <v>14740</v>
      </c>
      <c r="Y2351" s="70" t="s">
        <v>17320</v>
      </c>
      <c r="Z2351" s="53">
        <v>35601</v>
      </c>
    </row>
    <row r="2352" spans="1:26" s="49" customFormat="1" ht="30" x14ac:dyDescent="0.25">
      <c r="A2352" s="73">
        <v>600073246</v>
      </c>
      <c r="B2352" s="73">
        <f t="shared" si="108"/>
        <v>600073246</v>
      </c>
      <c r="C2352" s="73" t="s">
        <v>10789</v>
      </c>
      <c r="D2352" s="68">
        <v>1</v>
      </c>
      <c r="E2352" s="48">
        <f t="shared" si="109"/>
        <v>70976368</v>
      </c>
      <c r="F2352" s="57" t="s">
        <v>2485</v>
      </c>
      <c r="G2352" s="57" t="s">
        <v>2696</v>
      </c>
      <c r="H2352" s="51">
        <v>275</v>
      </c>
      <c r="I2352" s="51" t="s">
        <v>17309</v>
      </c>
      <c r="J2352" s="69">
        <v>27.49</v>
      </c>
      <c r="K2352" s="69">
        <f t="shared" si="110"/>
        <v>7559.75</v>
      </c>
      <c r="L2352" s="90">
        <v>275</v>
      </c>
      <c r="M2352" s="51"/>
      <c r="N2352" s="62" t="s">
        <v>2779</v>
      </c>
      <c r="O2352" s="52" t="s">
        <v>2780</v>
      </c>
      <c r="P2352" s="52">
        <v>254</v>
      </c>
      <c r="Q2352" s="52"/>
      <c r="R2352" s="52" t="s">
        <v>2754</v>
      </c>
      <c r="S2352" s="49" t="s">
        <v>21333</v>
      </c>
      <c r="V2352" s="50" t="s">
        <v>14882</v>
      </c>
      <c r="W2352" s="50" t="s">
        <v>2697</v>
      </c>
      <c r="X2352" s="50" t="s">
        <v>14740</v>
      </c>
      <c r="Y2352" s="70" t="s">
        <v>17320</v>
      </c>
      <c r="Z2352" s="53">
        <v>35735</v>
      </c>
    </row>
    <row r="2353" spans="1:26" s="49" customFormat="1" ht="30" x14ac:dyDescent="0.25">
      <c r="A2353" s="73">
        <v>600073297</v>
      </c>
      <c r="B2353" s="73">
        <f t="shared" si="108"/>
        <v>600073297</v>
      </c>
      <c r="C2353" s="73" t="s">
        <v>17783</v>
      </c>
      <c r="D2353" s="68">
        <v>1</v>
      </c>
      <c r="E2353" s="48">
        <f t="shared" si="109"/>
        <v>75005441</v>
      </c>
      <c r="F2353" s="57" t="s">
        <v>2485</v>
      </c>
      <c r="G2353" s="57" t="s">
        <v>2696</v>
      </c>
      <c r="H2353" s="51">
        <v>50</v>
      </c>
      <c r="I2353" s="51" t="s">
        <v>17309</v>
      </c>
      <c r="J2353" s="69">
        <v>27.49</v>
      </c>
      <c r="K2353" s="69">
        <f t="shared" si="110"/>
        <v>1374.5</v>
      </c>
      <c r="L2353" s="90">
        <v>50</v>
      </c>
      <c r="M2353" s="51"/>
      <c r="N2353" s="62" t="s">
        <v>17784</v>
      </c>
      <c r="O2353" s="52" t="s">
        <v>2503</v>
      </c>
      <c r="P2353" s="52">
        <v>662</v>
      </c>
      <c r="Q2353" s="52">
        <v>4</v>
      </c>
      <c r="R2353" s="52" t="s">
        <v>2736</v>
      </c>
      <c r="S2353" s="49" t="s">
        <v>21333</v>
      </c>
      <c r="V2353" s="50" t="s">
        <v>14882</v>
      </c>
      <c r="W2353" s="50" t="s">
        <v>2697</v>
      </c>
      <c r="X2353" s="50" t="s">
        <v>14740</v>
      </c>
      <c r="Y2353" s="70" t="s">
        <v>17320</v>
      </c>
      <c r="Z2353" s="53">
        <v>35731</v>
      </c>
    </row>
    <row r="2354" spans="1:26" s="49" customFormat="1" ht="30" x14ac:dyDescent="0.25">
      <c r="A2354" s="73">
        <v>600170527</v>
      </c>
      <c r="B2354" s="73">
        <f t="shared" si="108"/>
        <v>600170527</v>
      </c>
      <c r="C2354" s="73" t="s">
        <v>10741</v>
      </c>
      <c r="D2354" s="68">
        <v>1</v>
      </c>
      <c r="E2354" s="48">
        <f t="shared" si="109"/>
        <v>49766929</v>
      </c>
      <c r="F2354" s="57" t="s">
        <v>2485</v>
      </c>
      <c r="G2354" s="57" t="s">
        <v>2696</v>
      </c>
      <c r="H2354" s="51">
        <v>1375</v>
      </c>
      <c r="I2354" s="51" t="s">
        <v>17309</v>
      </c>
      <c r="J2354" s="69">
        <v>27.49</v>
      </c>
      <c r="K2354" s="69">
        <f t="shared" si="110"/>
        <v>37798.75</v>
      </c>
      <c r="L2354" s="90">
        <v>1375</v>
      </c>
      <c r="M2354" s="51"/>
      <c r="N2354" s="62" t="s">
        <v>2698</v>
      </c>
      <c r="O2354" s="52" t="s">
        <v>2699</v>
      </c>
      <c r="P2354" s="52">
        <v>1620</v>
      </c>
      <c r="Q2354" s="52"/>
      <c r="R2354" s="52" t="s">
        <v>2697</v>
      </c>
      <c r="S2354" s="49" t="s">
        <v>21333</v>
      </c>
      <c r="V2354" s="50" t="s">
        <v>14862</v>
      </c>
      <c r="W2354" s="50" t="s">
        <v>2697</v>
      </c>
      <c r="X2354" s="50" t="s">
        <v>14738</v>
      </c>
      <c r="Y2354" s="70" t="s">
        <v>17320</v>
      </c>
      <c r="Z2354" s="53">
        <v>35601</v>
      </c>
    </row>
    <row r="2355" spans="1:26" s="49" customFormat="1" ht="30" x14ac:dyDescent="0.25">
      <c r="A2355" s="73">
        <v>610100718</v>
      </c>
      <c r="B2355" s="73">
        <f t="shared" si="108"/>
        <v>610100718</v>
      </c>
      <c r="C2355" s="73" t="s">
        <v>10742</v>
      </c>
      <c r="D2355" s="68">
        <v>1</v>
      </c>
      <c r="E2355" s="48">
        <f t="shared" si="109"/>
        <v>25232991</v>
      </c>
      <c r="F2355" s="57" t="s">
        <v>2485</v>
      </c>
      <c r="G2355" s="57" t="s">
        <v>2696</v>
      </c>
      <c r="H2355" s="51">
        <v>275</v>
      </c>
      <c r="I2355" s="51" t="s">
        <v>17309</v>
      </c>
      <c r="J2355" s="69">
        <v>27.49</v>
      </c>
      <c r="K2355" s="69">
        <f t="shared" si="110"/>
        <v>7559.75</v>
      </c>
      <c r="L2355" s="90">
        <v>275</v>
      </c>
      <c r="M2355" s="51"/>
      <c r="N2355" s="62" t="s">
        <v>2700</v>
      </c>
      <c r="O2355" s="52" t="s">
        <v>40</v>
      </c>
      <c r="P2355" s="52">
        <v>1672</v>
      </c>
      <c r="Q2355" s="52"/>
      <c r="R2355" s="52" t="s">
        <v>2697</v>
      </c>
      <c r="S2355" s="49" t="s">
        <v>21334</v>
      </c>
      <c r="V2355" s="50" t="s">
        <v>14862</v>
      </c>
      <c r="W2355" s="50" t="s">
        <v>2697</v>
      </c>
      <c r="X2355" s="50" t="s">
        <v>14742</v>
      </c>
      <c r="Y2355" s="70" t="s">
        <v>17320</v>
      </c>
      <c r="Z2355" s="53">
        <v>35601</v>
      </c>
    </row>
    <row r="2356" spans="1:26" s="49" customFormat="1" x14ac:dyDescent="0.25">
      <c r="A2356" s="73">
        <v>615800386</v>
      </c>
      <c r="B2356" s="73">
        <f t="shared" si="108"/>
        <v>615800386</v>
      </c>
      <c r="C2356" s="73" t="s">
        <v>10790</v>
      </c>
      <c r="D2356" s="68">
        <v>1</v>
      </c>
      <c r="E2356" s="48">
        <f t="shared" si="109"/>
        <v>69459924</v>
      </c>
      <c r="F2356" s="57" t="s">
        <v>2485</v>
      </c>
      <c r="G2356" s="57" t="s">
        <v>2696</v>
      </c>
      <c r="H2356" s="51">
        <v>1025</v>
      </c>
      <c r="I2356" s="51" t="s">
        <v>17309</v>
      </c>
      <c r="J2356" s="69">
        <v>27.49</v>
      </c>
      <c r="K2356" s="69">
        <f t="shared" si="110"/>
        <v>28177.25</v>
      </c>
      <c r="L2356" s="90">
        <v>1025</v>
      </c>
      <c r="M2356" s="51"/>
      <c r="N2356" s="62" t="s">
        <v>2781</v>
      </c>
      <c r="O2356" s="52" t="s">
        <v>2782</v>
      </c>
      <c r="P2356" s="52">
        <v>2055</v>
      </c>
      <c r="Q2356" s="52"/>
      <c r="R2356" s="52" t="s">
        <v>2697</v>
      </c>
      <c r="S2356" s="49" t="s">
        <v>21333</v>
      </c>
      <c r="V2356" s="50" t="s">
        <v>14882</v>
      </c>
      <c r="W2356" s="50" t="s">
        <v>2697</v>
      </c>
      <c r="X2356" s="50" t="s">
        <v>14740</v>
      </c>
      <c r="Y2356" s="70" t="s">
        <v>17320</v>
      </c>
      <c r="Z2356" s="53">
        <v>35601</v>
      </c>
    </row>
    <row r="2357" spans="1:26" s="49" customFormat="1" x14ac:dyDescent="0.25">
      <c r="A2357" s="73">
        <v>651012988</v>
      </c>
      <c r="B2357" s="73">
        <f t="shared" si="108"/>
        <v>651012988</v>
      </c>
      <c r="C2357" s="73" t="s">
        <v>10743</v>
      </c>
      <c r="D2357" s="68">
        <v>1</v>
      </c>
      <c r="E2357" s="48">
        <f t="shared" si="109"/>
        <v>75059151</v>
      </c>
      <c r="F2357" s="57" t="s">
        <v>2485</v>
      </c>
      <c r="G2357" s="57" t="s">
        <v>2696</v>
      </c>
      <c r="H2357" s="51">
        <v>1125</v>
      </c>
      <c r="I2357" s="51" t="s">
        <v>17309</v>
      </c>
      <c r="J2357" s="69">
        <v>27.49</v>
      </c>
      <c r="K2357" s="69">
        <f t="shared" si="110"/>
        <v>30926.25</v>
      </c>
      <c r="L2357" s="90">
        <v>1125</v>
      </c>
      <c r="M2357" s="51"/>
      <c r="N2357" s="62" t="s">
        <v>2701</v>
      </c>
      <c r="O2357" s="52" t="s">
        <v>91</v>
      </c>
      <c r="P2357" s="52">
        <v>716</v>
      </c>
      <c r="Q2357" s="52"/>
      <c r="R2357" s="52" t="s">
        <v>2697</v>
      </c>
      <c r="S2357" s="49" t="s">
        <v>21333</v>
      </c>
      <c r="V2357" s="50" t="s">
        <v>14862</v>
      </c>
      <c r="W2357" s="50" t="s">
        <v>2697</v>
      </c>
      <c r="X2357" s="50" t="s">
        <v>14738</v>
      </c>
      <c r="Y2357" s="70" t="s">
        <v>17320</v>
      </c>
      <c r="Z2357" s="53">
        <v>35601</v>
      </c>
    </row>
    <row r="2358" spans="1:26" s="49" customFormat="1" x14ac:dyDescent="0.25">
      <c r="A2358" s="73">
        <v>691004251</v>
      </c>
      <c r="B2358" s="73">
        <f t="shared" si="108"/>
        <v>691004251</v>
      </c>
      <c r="C2358" s="73" t="s">
        <v>17785</v>
      </c>
      <c r="D2358" s="68">
        <v>1</v>
      </c>
      <c r="E2358" s="48">
        <f t="shared" si="109"/>
        <v>28002512</v>
      </c>
      <c r="F2358" s="57" t="s">
        <v>2485</v>
      </c>
      <c r="G2358" s="57" t="s">
        <v>2696</v>
      </c>
      <c r="H2358" s="51">
        <v>50</v>
      </c>
      <c r="I2358" s="51" t="s">
        <v>17309</v>
      </c>
      <c r="J2358" s="69">
        <v>27.49</v>
      </c>
      <c r="K2358" s="69">
        <f t="shared" si="110"/>
        <v>1374.5</v>
      </c>
      <c r="L2358" s="90">
        <v>50</v>
      </c>
      <c r="M2358" s="51"/>
      <c r="N2358" s="62" t="s">
        <v>17786</v>
      </c>
      <c r="O2358" s="52" t="s">
        <v>2702</v>
      </c>
      <c r="P2358" s="52">
        <v>2053</v>
      </c>
      <c r="Q2358" s="52"/>
      <c r="R2358" s="52" t="s">
        <v>2697</v>
      </c>
      <c r="S2358" s="49" t="s">
        <v>21334</v>
      </c>
      <c r="V2358" s="50" t="s">
        <v>14862</v>
      </c>
      <c r="W2358" s="50" t="s">
        <v>2697</v>
      </c>
      <c r="X2358" s="50" t="s">
        <v>14742</v>
      </c>
      <c r="Y2358" s="70" t="s">
        <v>17320</v>
      </c>
      <c r="Z2358" s="53">
        <v>35601</v>
      </c>
    </row>
    <row r="2359" spans="1:26" s="49" customFormat="1" x14ac:dyDescent="0.25">
      <c r="A2359" s="73">
        <v>600031039</v>
      </c>
      <c r="B2359" s="73">
        <f t="shared" si="108"/>
        <v>600031039</v>
      </c>
      <c r="C2359" s="73" t="s">
        <v>17787</v>
      </c>
      <c r="D2359" s="68">
        <v>1</v>
      </c>
      <c r="E2359" s="48">
        <f t="shared" si="109"/>
        <v>48897558</v>
      </c>
      <c r="F2359" s="57" t="s">
        <v>8791</v>
      </c>
      <c r="G2359" s="57" t="s">
        <v>8792</v>
      </c>
      <c r="H2359" s="51">
        <v>25</v>
      </c>
      <c r="I2359" s="51" t="s">
        <v>17309</v>
      </c>
      <c r="J2359" s="69">
        <v>27.49</v>
      </c>
      <c r="K2359" s="69">
        <f t="shared" si="110"/>
        <v>687.25</v>
      </c>
      <c r="L2359" s="90">
        <v>25</v>
      </c>
      <c r="M2359" s="51">
        <v>0</v>
      </c>
      <c r="N2359" s="62" t="s">
        <v>17788</v>
      </c>
      <c r="O2359" s="52"/>
      <c r="P2359" s="52">
        <v>40</v>
      </c>
      <c r="Q2359" s="52"/>
      <c r="R2359" s="52" t="s">
        <v>8793</v>
      </c>
      <c r="S2359" s="49" t="s">
        <v>21333</v>
      </c>
      <c r="V2359" s="50" t="s">
        <v>14885</v>
      </c>
      <c r="W2359" s="50" t="s">
        <v>14886</v>
      </c>
      <c r="X2359" s="50" t="s">
        <v>14738</v>
      </c>
      <c r="Y2359" s="70" t="s">
        <v>17320</v>
      </c>
      <c r="Z2359" s="53">
        <v>59265</v>
      </c>
    </row>
    <row r="2360" spans="1:26" s="49" customFormat="1" ht="30" x14ac:dyDescent="0.25">
      <c r="A2360" s="73">
        <v>600015891</v>
      </c>
      <c r="B2360" s="73">
        <f t="shared" si="108"/>
        <v>600015891</v>
      </c>
      <c r="C2360" s="73" t="s">
        <v>14364</v>
      </c>
      <c r="D2360" s="68">
        <v>1</v>
      </c>
      <c r="E2360" s="48">
        <f t="shared" si="109"/>
        <v>48895504</v>
      </c>
      <c r="F2360" s="57" t="s">
        <v>8791</v>
      </c>
      <c r="G2360" s="57" t="s">
        <v>8792</v>
      </c>
      <c r="H2360" s="51">
        <v>450</v>
      </c>
      <c r="I2360" s="51" t="s">
        <v>17309</v>
      </c>
      <c r="J2360" s="69">
        <v>27.49</v>
      </c>
      <c r="K2360" s="69">
        <f t="shared" si="110"/>
        <v>12370.5</v>
      </c>
      <c r="L2360" s="90">
        <v>450</v>
      </c>
      <c r="M2360" s="51">
        <v>0</v>
      </c>
      <c r="N2360" s="62" t="s">
        <v>8794</v>
      </c>
      <c r="O2360" s="52" t="s">
        <v>8795</v>
      </c>
      <c r="P2360" s="52">
        <v>343</v>
      </c>
      <c r="Q2360" s="52"/>
      <c r="R2360" s="52" t="s">
        <v>8796</v>
      </c>
      <c r="S2360" s="49" t="s">
        <v>21333</v>
      </c>
      <c r="V2360" s="50" t="s">
        <v>14885</v>
      </c>
      <c r="W2360" s="50" t="s">
        <v>14886</v>
      </c>
      <c r="X2360" s="50" t="s">
        <v>14738</v>
      </c>
      <c r="Y2360" s="70" t="s">
        <v>17320</v>
      </c>
      <c r="Z2360" s="53">
        <v>59301</v>
      </c>
    </row>
    <row r="2361" spans="1:26" s="49" customFormat="1" x14ac:dyDescent="0.25">
      <c r="A2361" s="73">
        <v>600016005</v>
      </c>
      <c r="B2361" s="73">
        <f t="shared" si="108"/>
        <v>600016005</v>
      </c>
      <c r="C2361" s="73" t="s">
        <v>14887</v>
      </c>
      <c r="D2361" s="68">
        <v>1</v>
      </c>
      <c r="E2361" s="48">
        <f t="shared" si="109"/>
        <v>48895466</v>
      </c>
      <c r="F2361" s="57" t="s">
        <v>8791</v>
      </c>
      <c r="G2361" s="57" t="s">
        <v>8792</v>
      </c>
      <c r="H2361" s="51">
        <v>375</v>
      </c>
      <c r="I2361" s="51" t="s">
        <v>17309</v>
      </c>
      <c r="J2361" s="69">
        <v>27.49</v>
      </c>
      <c r="K2361" s="69">
        <f t="shared" si="110"/>
        <v>10308.75</v>
      </c>
      <c r="L2361" s="90">
        <v>375</v>
      </c>
      <c r="M2361" s="51">
        <v>0</v>
      </c>
      <c r="N2361" s="62" t="s">
        <v>14888</v>
      </c>
      <c r="O2361" s="52" t="s">
        <v>1716</v>
      </c>
      <c r="P2361" s="52">
        <v>760</v>
      </c>
      <c r="Q2361" s="52"/>
      <c r="R2361" s="52" t="s">
        <v>8796</v>
      </c>
      <c r="S2361" s="49" t="s">
        <v>21333</v>
      </c>
      <c r="V2361" s="50" t="s">
        <v>14885</v>
      </c>
      <c r="W2361" s="50" t="s">
        <v>14886</v>
      </c>
      <c r="X2361" s="50" t="s">
        <v>14738</v>
      </c>
      <c r="Y2361" s="70" t="s">
        <v>17320</v>
      </c>
      <c r="Z2361" s="53">
        <v>59301</v>
      </c>
    </row>
    <row r="2362" spans="1:26" s="49" customFormat="1" x14ac:dyDescent="0.25">
      <c r="A2362" s="73">
        <v>600025942</v>
      </c>
      <c r="B2362" s="73">
        <f t="shared" si="108"/>
        <v>600025942</v>
      </c>
      <c r="C2362" s="73" t="s">
        <v>14365</v>
      </c>
      <c r="D2362" s="68">
        <v>1</v>
      </c>
      <c r="E2362" s="48">
        <f t="shared" si="109"/>
        <v>70832811</v>
      </c>
      <c r="F2362" s="57" t="s">
        <v>8791</v>
      </c>
      <c r="G2362" s="57" t="s">
        <v>8792</v>
      </c>
      <c r="H2362" s="51">
        <v>50</v>
      </c>
      <c r="I2362" s="51" t="s">
        <v>17309</v>
      </c>
      <c r="J2362" s="69">
        <v>27.49</v>
      </c>
      <c r="K2362" s="69">
        <f t="shared" si="110"/>
        <v>1374.5</v>
      </c>
      <c r="L2362" s="90">
        <v>50</v>
      </c>
      <c r="M2362" s="51">
        <v>0</v>
      </c>
      <c r="N2362" s="62" t="s">
        <v>8797</v>
      </c>
      <c r="O2362" s="52" t="s">
        <v>519</v>
      </c>
      <c r="P2362" s="52">
        <v>106</v>
      </c>
      <c r="Q2362" s="52"/>
      <c r="R2362" s="52" t="s">
        <v>8796</v>
      </c>
      <c r="S2362" s="49" t="s">
        <v>21333</v>
      </c>
      <c r="V2362" s="50" t="s">
        <v>14885</v>
      </c>
      <c r="W2362" s="50" t="s">
        <v>14886</v>
      </c>
      <c r="X2362" s="50" t="s">
        <v>14738</v>
      </c>
      <c r="Y2362" s="70" t="s">
        <v>17320</v>
      </c>
      <c r="Z2362" s="53">
        <v>59301</v>
      </c>
    </row>
    <row r="2363" spans="1:26" s="49" customFormat="1" x14ac:dyDescent="0.25">
      <c r="A2363" s="73">
        <v>600129594</v>
      </c>
      <c r="B2363" s="73">
        <f t="shared" si="108"/>
        <v>600129594</v>
      </c>
      <c r="C2363" s="73" t="s">
        <v>14366</v>
      </c>
      <c r="D2363" s="68">
        <v>1</v>
      </c>
      <c r="E2363" s="48">
        <f t="shared" si="109"/>
        <v>71011684</v>
      </c>
      <c r="F2363" s="57" t="s">
        <v>8791</v>
      </c>
      <c r="G2363" s="57" t="s">
        <v>8792</v>
      </c>
      <c r="H2363" s="51">
        <v>0</v>
      </c>
      <c r="I2363" s="51" t="s">
        <v>17309</v>
      </c>
      <c r="J2363" s="69">
        <v>27.49</v>
      </c>
      <c r="K2363" s="69">
        <f t="shared" si="110"/>
        <v>0</v>
      </c>
      <c r="L2363" s="90">
        <v>25</v>
      </c>
      <c r="M2363" s="51">
        <v>25</v>
      </c>
      <c r="N2363" s="62" t="s">
        <v>8798</v>
      </c>
      <c r="O2363" s="52"/>
      <c r="P2363" s="52">
        <v>90</v>
      </c>
      <c r="Q2363" s="52"/>
      <c r="R2363" s="52" t="s">
        <v>8799</v>
      </c>
      <c r="S2363" s="49" t="s">
        <v>21333</v>
      </c>
      <c r="V2363" s="50" t="s">
        <v>14889</v>
      </c>
      <c r="W2363" s="50" t="s">
        <v>14886</v>
      </c>
      <c r="X2363" s="50" t="s">
        <v>14740</v>
      </c>
      <c r="Y2363" s="70" t="s">
        <v>17320</v>
      </c>
      <c r="Z2363" s="53">
        <v>59245</v>
      </c>
    </row>
    <row r="2364" spans="1:26" s="49" customFormat="1" ht="30" x14ac:dyDescent="0.25">
      <c r="A2364" s="73">
        <v>600129055</v>
      </c>
      <c r="B2364" s="73">
        <f t="shared" si="108"/>
        <v>600129055</v>
      </c>
      <c r="C2364" s="73" t="s">
        <v>14367</v>
      </c>
      <c r="D2364" s="68">
        <v>1</v>
      </c>
      <c r="E2364" s="48">
        <f t="shared" si="109"/>
        <v>75021935</v>
      </c>
      <c r="F2364" s="57" t="s">
        <v>8791</v>
      </c>
      <c r="G2364" s="57" t="s">
        <v>8792</v>
      </c>
      <c r="H2364" s="51">
        <v>75</v>
      </c>
      <c r="I2364" s="51" t="s">
        <v>17309</v>
      </c>
      <c r="J2364" s="69">
        <v>27.49</v>
      </c>
      <c r="K2364" s="69">
        <f t="shared" si="110"/>
        <v>2061.75</v>
      </c>
      <c r="L2364" s="90">
        <v>75</v>
      </c>
      <c r="M2364" s="51">
        <v>0</v>
      </c>
      <c r="N2364" s="62" t="s">
        <v>8800</v>
      </c>
      <c r="O2364" s="52" t="s">
        <v>182</v>
      </c>
      <c r="P2364" s="52">
        <v>753</v>
      </c>
      <c r="Q2364" s="52"/>
      <c r="R2364" s="52" t="s">
        <v>8796</v>
      </c>
      <c r="S2364" s="49" t="s">
        <v>21333</v>
      </c>
      <c r="V2364" s="50" t="s">
        <v>14889</v>
      </c>
      <c r="W2364" s="50" t="s">
        <v>14886</v>
      </c>
      <c r="X2364" s="50" t="s">
        <v>14740</v>
      </c>
      <c r="Y2364" s="70" t="s">
        <v>17320</v>
      </c>
      <c r="Z2364" s="53">
        <v>59301</v>
      </c>
    </row>
    <row r="2365" spans="1:26" s="49" customFormat="1" ht="30" x14ac:dyDescent="0.25">
      <c r="A2365" s="73">
        <v>600129691</v>
      </c>
      <c r="B2365" s="73">
        <f t="shared" si="108"/>
        <v>600129691</v>
      </c>
      <c r="C2365" s="73" t="s">
        <v>14368</v>
      </c>
      <c r="D2365" s="68">
        <v>1</v>
      </c>
      <c r="E2365" s="48">
        <f t="shared" si="109"/>
        <v>70999643</v>
      </c>
      <c r="F2365" s="57" t="s">
        <v>8791</v>
      </c>
      <c r="G2365" s="57" t="s">
        <v>8792</v>
      </c>
      <c r="H2365" s="51">
        <v>0</v>
      </c>
      <c r="I2365" s="51" t="s">
        <v>17309</v>
      </c>
      <c r="J2365" s="69">
        <v>27.49</v>
      </c>
      <c r="K2365" s="69">
        <f t="shared" si="110"/>
        <v>0</v>
      </c>
      <c r="L2365" s="90">
        <v>25</v>
      </c>
      <c r="M2365" s="51">
        <v>25</v>
      </c>
      <c r="N2365" s="62" t="s">
        <v>8801</v>
      </c>
      <c r="O2365" s="52"/>
      <c r="P2365" s="52">
        <v>146</v>
      </c>
      <c r="Q2365" s="52"/>
      <c r="R2365" s="52" t="s">
        <v>8802</v>
      </c>
      <c r="S2365" s="49" t="s">
        <v>21333</v>
      </c>
      <c r="V2365" s="50" t="s">
        <v>14889</v>
      </c>
      <c r="W2365" s="50" t="s">
        <v>14886</v>
      </c>
      <c r="X2365" s="50" t="s">
        <v>14740</v>
      </c>
      <c r="Y2365" s="70" t="s">
        <v>17320</v>
      </c>
      <c r="Z2365" s="53">
        <v>59257</v>
      </c>
    </row>
    <row r="2366" spans="1:26" s="49" customFormat="1" ht="30" x14ac:dyDescent="0.25">
      <c r="A2366" s="73">
        <v>600130045</v>
      </c>
      <c r="B2366" s="73">
        <f t="shared" si="108"/>
        <v>600130045</v>
      </c>
      <c r="C2366" s="73" t="s">
        <v>14369</v>
      </c>
      <c r="D2366" s="68">
        <v>1</v>
      </c>
      <c r="E2366" s="48">
        <f t="shared" si="109"/>
        <v>70885966</v>
      </c>
      <c r="F2366" s="57" t="s">
        <v>8791</v>
      </c>
      <c r="G2366" s="57" t="s">
        <v>8792</v>
      </c>
      <c r="H2366" s="51">
        <v>275</v>
      </c>
      <c r="I2366" s="51" t="s">
        <v>17309</v>
      </c>
      <c r="J2366" s="69">
        <v>27.49</v>
      </c>
      <c r="K2366" s="69">
        <f t="shared" si="110"/>
        <v>7559.75</v>
      </c>
      <c r="L2366" s="90">
        <v>275</v>
      </c>
      <c r="M2366" s="51">
        <v>0</v>
      </c>
      <c r="N2366" s="62" t="s">
        <v>8803</v>
      </c>
      <c r="O2366" s="52"/>
      <c r="P2366" s="52">
        <v>159</v>
      </c>
      <c r="Q2366" s="52"/>
      <c r="R2366" s="52" t="s">
        <v>8804</v>
      </c>
      <c r="S2366" s="49" t="s">
        <v>21333</v>
      </c>
      <c r="V2366" s="50" t="s">
        <v>14889</v>
      </c>
      <c r="W2366" s="50" t="s">
        <v>14886</v>
      </c>
      <c r="X2366" s="50" t="s">
        <v>14740</v>
      </c>
      <c r="Y2366" s="70" t="s">
        <v>17320</v>
      </c>
      <c r="Z2366" s="53">
        <v>59263</v>
      </c>
    </row>
    <row r="2367" spans="1:26" s="49" customFormat="1" x14ac:dyDescent="0.25">
      <c r="A2367" s="73">
        <v>600130096</v>
      </c>
      <c r="B2367" s="73">
        <f t="shared" si="108"/>
        <v>600130096</v>
      </c>
      <c r="C2367" s="73" t="s">
        <v>14370</v>
      </c>
      <c r="D2367" s="68">
        <v>1</v>
      </c>
      <c r="E2367" s="48">
        <f t="shared" si="109"/>
        <v>43379516</v>
      </c>
      <c r="F2367" s="57" t="s">
        <v>8791</v>
      </c>
      <c r="G2367" s="57" t="s">
        <v>8792</v>
      </c>
      <c r="H2367" s="51">
        <v>700</v>
      </c>
      <c r="I2367" s="51" t="s">
        <v>17309</v>
      </c>
      <c r="J2367" s="69">
        <v>27.49</v>
      </c>
      <c r="K2367" s="69">
        <f t="shared" si="110"/>
        <v>19243</v>
      </c>
      <c r="L2367" s="90">
        <v>700</v>
      </c>
      <c r="M2367" s="51">
        <v>0</v>
      </c>
      <c r="N2367" s="62" t="s">
        <v>8805</v>
      </c>
      <c r="O2367" s="52" t="s">
        <v>1716</v>
      </c>
      <c r="P2367" s="52">
        <v>615</v>
      </c>
      <c r="Q2367" s="52"/>
      <c r="R2367" s="52" t="s">
        <v>8796</v>
      </c>
      <c r="S2367" s="49" t="s">
        <v>21333</v>
      </c>
      <c r="V2367" s="50" t="s">
        <v>14889</v>
      </c>
      <c r="W2367" s="50" t="s">
        <v>14886</v>
      </c>
      <c r="X2367" s="50" t="s">
        <v>14740</v>
      </c>
      <c r="Y2367" s="70" t="s">
        <v>17320</v>
      </c>
      <c r="Z2367" s="53">
        <v>59301</v>
      </c>
    </row>
    <row r="2368" spans="1:26" s="49" customFormat="1" x14ac:dyDescent="0.25">
      <c r="A2368" s="73">
        <v>600130100</v>
      </c>
      <c r="B2368" s="73">
        <f t="shared" si="108"/>
        <v>600130100</v>
      </c>
      <c r="C2368" s="73" t="s">
        <v>14371</v>
      </c>
      <c r="D2368" s="68">
        <v>1</v>
      </c>
      <c r="E2368" s="48">
        <f t="shared" si="109"/>
        <v>48897400</v>
      </c>
      <c r="F2368" s="57" t="s">
        <v>8791</v>
      </c>
      <c r="G2368" s="57" t="s">
        <v>8792</v>
      </c>
      <c r="H2368" s="51">
        <v>750</v>
      </c>
      <c r="I2368" s="51" t="s">
        <v>17309</v>
      </c>
      <c r="J2368" s="69">
        <v>27.49</v>
      </c>
      <c r="K2368" s="69">
        <f t="shared" si="110"/>
        <v>20617.5</v>
      </c>
      <c r="L2368" s="90">
        <v>750</v>
      </c>
      <c r="M2368" s="51">
        <v>0</v>
      </c>
      <c r="N2368" s="62" t="s">
        <v>8806</v>
      </c>
      <c r="O2368" s="52" t="s">
        <v>519</v>
      </c>
      <c r="P2368" s="52">
        <v>409</v>
      </c>
      <c r="Q2368" s="52"/>
      <c r="R2368" s="52" t="s">
        <v>8796</v>
      </c>
      <c r="S2368" s="49" t="s">
        <v>21333</v>
      </c>
      <c r="V2368" s="50" t="s">
        <v>14889</v>
      </c>
      <c r="W2368" s="50" t="s">
        <v>14886</v>
      </c>
      <c r="X2368" s="50" t="s">
        <v>14740</v>
      </c>
      <c r="Y2368" s="70" t="s">
        <v>17320</v>
      </c>
      <c r="Z2368" s="53">
        <v>59301</v>
      </c>
    </row>
    <row r="2369" spans="1:26" s="49" customFormat="1" x14ac:dyDescent="0.25">
      <c r="A2369" s="73">
        <v>600130126</v>
      </c>
      <c r="B2369" s="73">
        <f t="shared" si="108"/>
        <v>600130126</v>
      </c>
      <c r="C2369" s="73" t="s">
        <v>14372</v>
      </c>
      <c r="D2369" s="68">
        <v>1</v>
      </c>
      <c r="E2369" s="48">
        <f t="shared" si="109"/>
        <v>43380247</v>
      </c>
      <c r="F2369" s="57" t="s">
        <v>8791</v>
      </c>
      <c r="G2369" s="57" t="s">
        <v>8792</v>
      </c>
      <c r="H2369" s="51">
        <v>250</v>
      </c>
      <c r="I2369" s="51" t="s">
        <v>17309</v>
      </c>
      <c r="J2369" s="69">
        <v>27.49</v>
      </c>
      <c r="K2369" s="69">
        <f t="shared" si="110"/>
        <v>6872.5</v>
      </c>
      <c r="L2369" s="90">
        <v>250</v>
      </c>
      <c r="M2369" s="51">
        <v>0</v>
      </c>
      <c r="N2369" s="62" t="s">
        <v>8807</v>
      </c>
      <c r="O2369" s="52"/>
      <c r="P2369" s="52">
        <v>1</v>
      </c>
      <c r="Q2369" s="52"/>
      <c r="R2369" s="52" t="s">
        <v>8808</v>
      </c>
      <c r="S2369" s="49" t="s">
        <v>21333</v>
      </c>
      <c r="V2369" s="50" t="s">
        <v>14889</v>
      </c>
      <c r="W2369" s="50" t="s">
        <v>14886</v>
      </c>
      <c r="X2369" s="50" t="s">
        <v>14740</v>
      </c>
      <c r="Y2369" s="70" t="s">
        <v>17320</v>
      </c>
      <c r="Z2369" s="53">
        <v>59251</v>
      </c>
    </row>
    <row r="2370" spans="1:26" s="49" customFormat="1" x14ac:dyDescent="0.25">
      <c r="A2370" s="73">
        <v>600130231</v>
      </c>
      <c r="B2370" s="73">
        <f t="shared" si="108"/>
        <v>600130231</v>
      </c>
      <c r="C2370" s="73" t="s">
        <v>14373</v>
      </c>
      <c r="D2370" s="68">
        <v>1</v>
      </c>
      <c r="E2370" s="48">
        <f t="shared" si="109"/>
        <v>70830754</v>
      </c>
      <c r="F2370" s="57" t="s">
        <v>8791</v>
      </c>
      <c r="G2370" s="57" t="s">
        <v>8792</v>
      </c>
      <c r="H2370" s="51">
        <v>100</v>
      </c>
      <c r="I2370" s="51" t="s">
        <v>17309</v>
      </c>
      <c r="J2370" s="69">
        <v>27.49</v>
      </c>
      <c r="K2370" s="69">
        <f t="shared" si="110"/>
        <v>2749</v>
      </c>
      <c r="L2370" s="90">
        <v>100</v>
      </c>
      <c r="M2370" s="51">
        <v>0</v>
      </c>
      <c r="N2370" s="62" t="s">
        <v>8809</v>
      </c>
      <c r="O2370" s="52"/>
      <c r="P2370" s="52">
        <v>181</v>
      </c>
      <c r="Q2370" s="52"/>
      <c r="R2370" s="52" t="s">
        <v>8793</v>
      </c>
      <c r="S2370" s="49" t="s">
        <v>21333</v>
      </c>
      <c r="V2370" s="50" t="s">
        <v>14889</v>
      </c>
      <c r="W2370" s="50" t="s">
        <v>14886</v>
      </c>
      <c r="X2370" s="50" t="s">
        <v>14740</v>
      </c>
      <c r="Y2370" s="70" t="s">
        <v>17320</v>
      </c>
      <c r="Z2370" s="53">
        <v>59265</v>
      </c>
    </row>
    <row r="2371" spans="1:26" s="49" customFormat="1" ht="30" x14ac:dyDescent="0.25">
      <c r="A2371" s="73">
        <v>600130258</v>
      </c>
      <c r="B2371" s="73">
        <f t="shared" si="108"/>
        <v>600130258</v>
      </c>
      <c r="C2371" s="73" t="s">
        <v>14374</v>
      </c>
      <c r="D2371" s="68">
        <v>1</v>
      </c>
      <c r="E2371" s="48">
        <f t="shared" si="109"/>
        <v>70998779</v>
      </c>
      <c r="F2371" s="57" t="s">
        <v>8791</v>
      </c>
      <c r="G2371" s="57" t="s">
        <v>8792</v>
      </c>
      <c r="H2371" s="51">
        <v>200</v>
      </c>
      <c r="I2371" s="51" t="s">
        <v>17309</v>
      </c>
      <c r="J2371" s="69">
        <v>27.49</v>
      </c>
      <c r="K2371" s="69">
        <f t="shared" si="110"/>
        <v>5498</v>
      </c>
      <c r="L2371" s="90">
        <v>200</v>
      </c>
      <c r="M2371" s="51">
        <v>0</v>
      </c>
      <c r="N2371" s="62" t="s">
        <v>8810</v>
      </c>
      <c r="O2371" s="52"/>
      <c r="P2371" s="52">
        <v>27</v>
      </c>
      <c r="Q2371" s="52"/>
      <c r="R2371" s="52" t="s">
        <v>8811</v>
      </c>
      <c r="S2371" s="49" t="s">
        <v>21333</v>
      </c>
      <c r="V2371" s="50" t="s">
        <v>14889</v>
      </c>
      <c r="W2371" s="50" t="s">
        <v>14886</v>
      </c>
      <c r="X2371" s="50" t="s">
        <v>14740</v>
      </c>
      <c r="Y2371" s="70" t="s">
        <v>17320</v>
      </c>
      <c r="Z2371" s="53">
        <v>59253</v>
      </c>
    </row>
    <row r="2372" spans="1:26" s="49" customFormat="1" ht="30" x14ac:dyDescent="0.25">
      <c r="A2372" s="73">
        <v>600130371</v>
      </c>
      <c r="B2372" s="73">
        <f t="shared" ref="B2372:B2435" si="111">A2372/1</f>
        <v>600130371</v>
      </c>
      <c r="C2372" s="73" t="s">
        <v>14375</v>
      </c>
      <c r="D2372" s="68">
        <v>1</v>
      </c>
      <c r="E2372" s="48">
        <f t="shared" ref="E2372:E2435" si="112">C2372/1</f>
        <v>75021404</v>
      </c>
      <c r="F2372" s="57" t="s">
        <v>8791</v>
      </c>
      <c r="G2372" s="57" t="s">
        <v>8792</v>
      </c>
      <c r="H2372" s="51">
        <v>25</v>
      </c>
      <c r="I2372" s="51" t="s">
        <v>17309</v>
      </c>
      <c r="J2372" s="69">
        <v>27.49</v>
      </c>
      <c r="K2372" s="69">
        <f t="shared" ref="K2372:K2435" si="113">H2372*J2372</f>
        <v>687.25</v>
      </c>
      <c r="L2372" s="90">
        <v>25</v>
      </c>
      <c r="M2372" s="51">
        <v>0</v>
      </c>
      <c r="N2372" s="62" t="s">
        <v>8812</v>
      </c>
      <c r="O2372" s="52"/>
      <c r="P2372" s="52">
        <v>30</v>
      </c>
      <c r="Q2372" s="52"/>
      <c r="R2372" s="52" t="s">
        <v>8813</v>
      </c>
      <c r="S2372" s="49" t="s">
        <v>21333</v>
      </c>
      <c r="V2372" s="50" t="s">
        <v>14889</v>
      </c>
      <c r="W2372" s="50" t="s">
        <v>14886</v>
      </c>
      <c r="X2372" s="50" t="s">
        <v>14740</v>
      </c>
      <c r="Y2372" s="70" t="s">
        <v>17320</v>
      </c>
      <c r="Z2372" s="53">
        <v>59301</v>
      </c>
    </row>
    <row r="2373" spans="1:26" s="49" customFormat="1" ht="30" x14ac:dyDescent="0.25">
      <c r="A2373" s="73">
        <v>600130398</v>
      </c>
      <c r="B2373" s="73">
        <f t="shared" si="111"/>
        <v>600130398</v>
      </c>
      <c r="C2373" s="73" t="s">
        <v>14376</v>
      </c>
      <c r="D2373" s="68">
        <v>1</v>
      </c>
      <c r="E2373" s="48">
        <f t="shared" si="112"/>
        <v>70981779</v>
      </c>
      <c r="F2373" s="57" t="s">
        <v>8791</v>
      </c>
      <c r="G2373" s="57" t="s">
        <v>8792</v>
      </c>
      <c r="H2373" s="51">
        <v>75</v>
      </c>
      <c r="I2373" s="51" t="s">
        <v>17309</v>
      </c>
      <c r="J2373" s="69">
        <v>27.49</v>
      </c>
      <c r="K2373" s="69">
        <f t="shared" si="113"/>
        <v>2061.75</v>
      </c>
      <c r="L2373" s="90">
        <v>75</v>
      </c>
      <c r="M2373" s="51">
        <v>0</v>
      </c>
      <c r="N2373" s="62" t="s">
        <v>8814</v>
      </c>
      <c r="O2373" s="52"/>
      <c r="P2373" s="52">
        <v>107</v>
      </c>
      <c r="Q2373" s="52"/>
      <c r="R2373" s="52" t="s">
        <v>8815</v>
      </c>
      <c r="S2373" s="49" t="s">
        <v>21333</v>
      </c>
      <c r="V2373" s="50" t="s">
        <v>14889</v>
      </c>
      <c r="W2373" s="50" t="s">
        <v>14886</v>
      </c>
      <c r="X2373" s="50" t="s">
        <v>14740</v>
      </c>
      <c r="Y2373" s="70" t="s">
        <v>17320</v>
      </c>
      <c r="Z2373" s="53">
        <v>59241</v>
      </c>
    </row>
    <row r="2374" spans="1:26" s="49" customFormat="1" ht="30" x14ac:dyDescent="0.25">
      <c r="A2374" s="73">
        <v>600130614</v>
      </c>
      <c r="B2374" s="73">
        <f t="shared" si="111"/>
        <v>600130614</v>
      </c>
      <c r="C2374" s="73" t="s">
        <v>14377</v>
      </c>
      <c r="D2374" s="68">
        <v>1</v>
      </c>
      <c r="E2374" s="48">
        <f t="shared" si="112"/>
        <v>70981604</v>
      </c>
      <c r="F2374" s="57" t="s">
        <v>8791</v>
      </c>
      <c r="G2374" s="57" t="s">
        <v>8792</v>
      </c>
      <c r="H2374" s="51">
        <v>75</v>
      </c>
      <c r="I2374" s="51" t="s">
        <v>17309</v>
      </c>
      <c r="J2374" s="69">
        <v>27.49</v>
      </c>
      <c r="K2374" s="69">
        <f t="shared" si="113"/>
        <v>2061.75</v>
      </c>
      <c r="L2374" s="90">
        <v>75</v>
      </c>
      <c r="M2374" s="51">
        <v>0</v>
      </c>
      <c r="N2374" s="62" t="s">
        <v>8816</v>
      </c>
      <c r="O2374" s="52"/>
      <c r="P2374" s="52">
        <v>58</v>
      </c>
      <c r="Q2374" s="52"/>
      <c r="R2374" s="52" t="s">
        <v>8817</v>
      </c>
      <c r="S2374" s="49" t="s">
        <v>21333</v>
      </c>
      <c r="V2374" s="50" t="s">
        <v>14889</v>
      </c>
      <c r="W2374" s="50" t="s">
        <v>14886</v>
      </c>
      <c r="X2374" s="50" t="s">
        <v>14740</v>
      </c>
      <c r="Y2374" s="70" t="s">
        <v>17320</v>
      </c>
      <c r="Z2374" s="53">
        <v>59266</v>
      </c>
    </row>
    <row r="2375" spans="1:26" s="49" customFormat="1" x14ac:dyDescent="0.25">
      <c r="A2375" s="73">
        <v>600130673</v>
      </c>
      <c r="B2375" s="73">
        <f t="shared" si="111"/>
        <v>600130673</v>
      </c>
      <c r="C2375" s="73" t="s">
        <v>14378</v>
      </c>
      <c r="D2375" s="68">
        <v>1</v>
      </c>
      <c r="E2375" s="48">
        <f t="shared" si="112"/>
        <v>75022087</v>
      </c>
      <c r="F2375" s="57" t="s">
        <v>8791</v>
      </c>
      <c r="G2375" s="57" t="s">
        <v>8792</v>
      </c>
      <c r="H2375" s="51">
        <v>25</v>
      </c>
      <c r="I2375" s="51" t="s">
        <v>17309</v>
      </c>
      <c r="J2375" s="69">
        <v>27.49</v>
      </c>
      <c r="K2375" s="69">
        <f t="shared" si="113"/>
        <v>687.25</v>
      </c>
      <c r="L2375" s="90">
        <v>25</v>
      </c>
      <c r="M2375" s="51">
        <v>0</v>
      </c>
      <c r="N2375" s="62" t="s">
        <v>8818</v>
      </c>
      <c r="O2375" s="52"/>
      <c r="P2375" s="52">
        <v>84</v>
      </c>
      <c r="Q2375" s="52"/>
      <c r="R2375" s="52" t="s">
        <v>5965</v>
      </c>
      <c r="S2375" s="49" t="s">
        <v>21333</v>
      </c>
      <c r="V2375" s="50" t="s">
        <v>14889</v>
      </c>
      <c r="W2375" s="50" t="s">
        <v>14886</v>
      </c>
      <c r="X2375" s="50" t="s">
        <v>14740</v>
      </c>
      <c r="Y2375" s="70" t="s">
        <v>17320</v>
      </c>
      <c r="Z2375" s="53">
        <v>59256</v>
      </c>
    </row>
    <row r="2376" spans="1:26" s="49" customFormat="1" x14ac:dyDescent="0.25">
      <c r="A2376" s="73">
        <v>600130703</v>
      </c>
      <c r="B2376" s="73">
        <f t="shared" si="111"/>
        <v>600130703</v>
      </c>
      <c r="C2376" s="73" t="s">
        <v>14379</v>
      </c>
      <c r="D2376" s="68">
        <v>1</v>
      </c>
      <c r="E2376" s="48">
        <f t="shared" si="112"/>
        <v>71011757</v>
      </c>
      <c r="F2376" s="57" t="s">
        <v>8791</v>
      </c>
      <c r="G2376" s="57" t="s">
        <v>8792</v>
      </c>
      <c r="H2376" s="51">
        <v>25</v>
      </c>
      <c r="I2376" s="51" t="s">
        <v>17309</v>
      </c>
      <c r="J2376" s="69">
        <v>27.49</v>
      </c>
      <c r="K2376" s="69">
        <f t="shared" si="113"/>
        <v>687.25</v>
      </c>
      <c r="L2376" s="90">
        <v>25</v>
      </c>
      <c r="M2376" s="51">
        <v>0</v>
      </c>
      <c r="N2376" s="62" t="s">
        <v>8819</v>
      </c>
      <c r="O2376" s="52"/>
      <c r="P2376" s="52">
        <v>80</v>
      </c>
      <c r="Q2376" s="52"/>
      <c r="R2376" s="52" t="s">
        <v>8799</v>
      </c>
      <c r="S2376" s="49" t="s">
        <v>21333</v>
      </c>
      <c r="V2376" s="50" t="s">
        <v>14889</v>
      </c>
      <c r="W2376" s="50" t="s">
        <v>14886</v>
      </c>
      <c r="X2376" s="50" t="s">
        <v>14740</v>
      </c>
      <c r="Y2376" s="70" t="s">
        <v>17320</v>
      </c>
      <c r="Z2376" s="53">
        <v>59245</v>
      </c>
    </row>
    <row r="2377" spans="1:26" s="49" customFormat="1" x14ac:dyDescent="0.25">
      <c r="A2377" s="73">
        <v>600130801</v>
      </c>
      <c r="B2377" s="73">
        <f t="shared" si="111"/>
        <v>600130801</v>
      </c>
      <c r="C2377" s="73" t="s">
        <v>17789</v>
      </c>
      <c r="D2377" s="68">
        <v>1</v>
      </c>
      <c r="E2377" s="48">
        <f t="shared" si="112"/>
        <v>75020955</v>
      </c>
      <c r="F2377" s="57" t="s">
        <v>8791</v>
      </c>
      <c r="G2377" s="57" t="s">
        <v>8792</v>
      </c>
      <c r="H2377" s="51">
        <v>25</v>
      </c>
      <c r="I2377" s="51" t="s">
        <v>17309</v>
      </c>
      <c r="J2377" s="69">
        <v>27.49</v>
      </c>
      <c r="K2377" s="69">
        <f t="shared" si="113"/>
        <v>687.25</v>
      </c>
      <c r="L2377" s="90">
        <v>25</v>
      </c>
      <c r="M2377" s="51">
        <v>0</v>
      </c>
      <c r="N2377" s="62" t="s">
        <v>17790</v>
      </c>
      <c r="O2377" s="52"/>
      <c r="P2377" s="52">
        <v>51</v>
      </c>
      <c r="Q2377" s="52"/>
      <c r="R2377" s="52" t="s">
        <v>17791</v>
      </c>
      <c r="S2377" s="49" t="s">
        <v>21333</v>
      </c>
      <c r="V2377" s="50" t="s">
        <v>14889</v>
      </c>
      <c r="W2377" s="50" t="s">
        <v>14886</v>
      </c>
      <c r="X2377" s="50" t="s">
        <v>14740</v>
      </c>
      <c r="Y2377" s="70" t="s">
        <v>17320</v>
      </c>
      <c r="Z2377" s="53">
        <v>59242</v>
      </c>
    </row>
    <row r="2378" spans="1:26" s="49" customFormat="1" ht="30" x14ac:dyDescent="0.25">
      <c r="A2378" s="73">
        <v>600130827</v>
      </c>
      <c r="B2378" s="73">
        <f t="shared" si="111"/>
        <v>600130827</v>
      </c>
      <c r="C2378" s="73" t="s">
        <v>14380</v>
      </c>
      <c r="D2378" s="68">
        <v>1</v>
      </c>
      <c r="E2378" s="48">
        <f t="shared" si="112"/>
        <v>75022893</v>
      </c>
      <c r="F2378" s="57" t="s">
        <v>8791</v>
      </c>
      <c r="G2378" s="57" t="s">
        <v>8792</v>
      </c>
      <c r="H2378" s="51">
        <v>50</v>
      </c>
      <c r="I2378" s="51" t="s">
        <v>17309</v>
      </c>
      <c r="J2378" s="69">
        <v>27.49</v>
      </c>
      <c r="K2378" s="69">
        <f t="shared" si="113"/>
        <v>1374.5</v>
      </c>
      <c r="L2378" s="90">
        <v>50</v>
      </c>
      <c r="M2378" s="51">
        <v>0</v>
      </c>
      <c r="N2378" s="62" t="s">
        <v>8820</v>
      </c>
      <c r="O2378" s="52"/>
      <c r="P2378" s="52">
        <v>70</v>
      </c>
      <c r="Q2378" s="52"/>
      <c r="R2378" s="52" t="s">
        <v>6096</v>
      </c>
      <c r="S2378" s="49" t="s">
        <v>21333</v>
      </c>
      <c r="V2378" s="50" t="s">
        <v>14889</v>
      </c>
      <c r="W2378" s="50" t="s">
        <v>14886</v>
      </c>
      <c r="X2378" s="50" t="s">
        <v>14740</v>
      </c>
      <c r="Y2378" s="70" t="s">
        <v>17320</v>
      </c>
      <c r="Z2378" s="53">
        <v>59264</v>
      </c>
    </row>
    <row r="2379" spans="1:26" s="49" customFormat="1" ht="30" x14ac:dyDescent="0.25">
      <c r="A2379" s="73">
        <v>600130835</v>
      </c>
      <c r="B2379" s="73">
        <f t="shared" si="111"/>
        <v>600130835</v>
      </c>
      <c r="C2379" s="73" t="s">
        <v>14381</v>
      </c>
      <c r="D2379" s="68">
        <v>1</v>
      </c>
      <c r="E2379" s="48">
        <f t="shared" si="112"/>
        <v>70881308</v>
      </c>
      <c r="F2379" s="57" t="s">
        <v>8791</v>
      </c>
      <c r="G2379" s="57" t="s">
        <v>8792</v>
      </c>
      <c r="H2379" s="51">
        <v>50</v>
      </c>
      <c r="I2379" s="51" t="s">
        <v>17309</v>
      </c>
      <c r="J2379" s="69">
        <v>27.49</v>
      </c>
      <c r="K2379" s="69">
        <f t="shared" si="113"/>
        <v>1374.5</v>
      </c>
      <c r="L2379" s="90">
        <v>50</v>
      </c>
      <c r="M2379" s="51">
        <v>0</v>
      </c>
      <c r="N2379" s="62" t="s">
        <v>8821</v>
      </c>
      <c r="O2379" s="52"/>
      <c r="P2379" s="52">
        <v>64</v>
      </c>
      <c r="Q2379" s="52"/>
      <c r="R2379" s="52" t="s">
        <v>8802</v>
      </c>
      <c r="S2379" s="49" t="s">
        <v>21333</v>
      </c>
      <c r="V2379" s="50" t="s">
        <v>14889</v>
      </c>
      <c r="W2379" s="50" t="s">
        <v>14886</v>
      </c>
      <c r="X2379" s="50" t="s">
        <v>14740</v>
      </c>
      <c r="Y2379" s="70" t="s">
        <v>17320</v>
      </c>
      <c r="Z2379" s="53">
        <v>59257</v>
      </c>
    </row>
    <row r="2380" spans="1:26" s="49" customFormat="1" ht="30" x14ac:dyDescent="0.25">
      <c r="A2380" s="73">
        <v>650012097</v>
      </c>
      <c r="B2380" s="73">
        <f t="shared" si="111"/>
        <v>650012097</v>
      </c>
      <c r="C2380" s="73" t="s">
        <v>14382</v>
      </c>
      <c r="D2380" s="68">
        <v>1</v>
      </c>
      <c r="E2380" s="48">
        <f t="shared" si="112"/>
        <v>70981761</v>
      </c>
      <c r="F2380" s="57" t="s">
        <v>8791</v>
      </c>
      <c r="G2380" s="57" t="s">
        <v>8792</v>
      </c>
      <c r="H2380" s="51">
        <v>100</v>
      </c>
      <c r="I2380" s="51" t="s">
        <v>17309</v>
      </c>
      <c r="J2380" s="69">
        <v>27.49</v>
      </c>
      <c r="K2380" s="69">
        <f t="shared" si="113"/>
        <v>2749</v>
      </c>
      <c r="L2380" s="90">
        <v>100</v>
      </c>
      <c r="M2380" s="51">
        <v>0</v>
      </c>
      <c r="N2380" s="62" t="s">
        <v>8822</v>
      </c>
      <c r="O2380" s="52"/>
      <c r="P2380" s="52">
        <v>151</v>
      </c>
      <c r="Q2380" s="52"/>
      <c r="R2380" s="52" t="s">
        <v>8823</v>
      </c>
      <c r="S2380" s="49" t="s">
        <v>21333</v>
      </c>
      <c r="V2380" s="50" t="s">
        <v>14889</v>
      </c>
      <c r="W2380" s="50" t="s">
        <v>14886</v>
      </c>
      <c r="X2380" s="50" t="s">
        <v>14740</v>
      </c>
      <c r="Y2380" s="70" t="s">
        <v>17320</v>
      </c>
      <c r="Z2380" s="53">
        <v>59252</v>
      </c>
    </row>
    <row r="2381" spans="1:26" s="49" customFormat="1" x14ac:dyDescent="0.25">
      <c r="A2381" s="73">
        <v>600023885</v>
      </c>
      <c r="B2381" s="73">
        <f t="shared" si="111"/>
        <v>600023885</v>
      </c>
      <c r="C2381" s="73" t="s">
        <v>14383</v>
      </c>
      <c r="D2381" s="68">
        <v>1</v>
      </c>
      <c r="E2381" s="48">
        <f t="shared" si="112"/>
        <v>70838593</v>
      </c>
      <c r="F2381" s="57" t="s">
        <v>8791</v>
      </c>
      <c r="G2381" s="57" t="s">
        <v>8824</v>
      </c>
      <c r="H2381" s="51">
        <v>200</v>
      </c>
      <c r="I2381" s="51" t="s">
        <v>17309</v>
      </c>
      <c r="J2381" s="69">
        <v>27.49</v>
      </c>
      <c r="K2381" s="69">
        <f t="shared" si="113"/>
        <v>5498</v>
      </c>
      <c r="L2381" s="90">
        <v>200</v>
      </c>
      <c r="M2381" s="51">
        <v>0</v>
      </c>
      <c r="N2381" s="62" t="s">
        <v>8826</v>
      </c>
      <c r="O2381" s="52" t="s">
        <v>8590</v>
      </c>
      <c r="P2381" s="52">
        <v>2104</v>
      </c>
      <c r="Q2381" s="52"/>
      <c r="R2381" s="52" t="s">
        <v>8825</v>
      </c>
      <c r="S2381" s="49" t="s">
        <v>21333</v>
      </c>
      <c r="V2381" s="50" t="s">
        <v>14885</v>
      </c>
      <c r="W2381" s="50" t="s">
        <v>8825</v>
      </c>
      <c r="X2381" s="50" t="s">
        <v>14738</v>
      </c>
      <c r="Y2381" s="70" t="s">
        <v>17320</v>
      </c>
      <c r="Z2381" s="53">
        <v>58001</v>
      </c>
    </row>
    <row r="2382" spans="1:26" s="49" customFormat="1" x14ac:dyDescent="0.25">
      <c r="A2382" s="73">
        <v>600086615</v>
      </c>
      <c r="B2382" s="73">
        <f t="shared" si="111"/>
        <v>600086615</v>
      </c>
      <c r="C2382" s="73" t="s">
        <v>14389</v>
      </c>
      <c r="D2382" s="68">
        <v>1</v>
      </c>
      <c r="E2382" s="48">
        <f t="shared" si="112"/>
        <v>70985146</v>
      </c>
      <c r="F2382" s="57" t="s">
        <v>8791</v>
      </c>
      <c r="G2382" s="57" t="s">
        <v>8824</v>
      </c>
      <c r="H2382" s="51">
        <v>50</v>
      </c>
      <c r="I2382" s="51" t="s">
        <v>17309</v>
      </c>
      <c r="J2382" s="69">
        <v>27.49</v>
      </c>
      <c r="K2382" s="69">
        <f t="shared" si="113"/>
        <v>1374.5</v>
      </c>
      <c r="L2382" s="90">
        <v>50</v>
      </c>
      <c r="M2382" s="51">
        <v>0</v>
      </c>
      <c r="N2382" s="62" t="s">
        <v>8836</v>
      </c>
      <c r="O2382" s="52"/>
      <c r="P2382" s="52">
        <v>61</v>
      </c>
      <c r="Q2382" s="52"/>
      <c r="R2382" s="52" t="s">
        <v>8837</v>
      </c>
      <c r="S2382" s="49" t="s">
        <v>21333</v>
      </c>
      <c r="V2382" s="50" t="s">
        <v>14890</v>
      </c>
      <c r="W2382" s="50" t="s">
        <v>8825</v>
      </c>
      <c r="X2382" s="50" t="s">
        <v>14740</v>
      </c>
      <c r="Y2382" s="70" t="s">
        <v>17320</v>
      </c>
      <c r="Z2382" s="53">
        <v>58235</v>
      </c>
    </row>
    <row r="2383" spans="1:26" s="49" customFormat="1" ht="30" x14ac:dyDescent="0.25">
      <c r="A2383" s="73">
        <v>600019756</v>
      </c>
      <c r="B2383" s="73">
        <f t="shared" si="111"/>
        <v>600019756</v>
      </c>
      <c r="C2383" s="73" t="s">
        <v>14384</v>
      </c>
      <c r="D2383" s="68">
        <v>1</v>
      </c>
      <c r="E2383" s="48">
        <f t="shared" si="112"/>
        <v>581119</v>
      </c>
      <c r="F2383" s="57" t="s">
        <v>8791</v>
      </c>
      <c r="G2383" s="57" t="s">
        <v>8824</v>
      </c>
      <c r="H2383" s="51">
        <v>400</v>
      </c>
      <c r="I2383" s="51" t="s">
        <v>17309</v>
      </c>
      <c r="J2383" s="69">
        <v>27.49</v>
      </c>
      <c r="K2383" s="69">
        <f t="shared" si="113"/>
        <v>10996</v>
      </c>
      <c r="L2383" s="90">
        <v>400</v>
      </c>
      <c r="M2383" s="51">
        <v>0</v>
      </c>
      <c r="N2383" s="62" t="s">
        <v>8827</v>
      </c>
      <c r="O2383" s="52" t="s">
        <v>593</v>
      </c>
      <c r="P2383" s="52">
        <v>2033</v>
      </c>
      <c r="Q2383" s="52"/>
      <c r="R2383" s="52" t="s">
        <v>8825</v>
      </c>
      <c r="S2383" s="49" t="s">
        <v>21333</v>
      </c>
      <c r="V2383" s="50" t="s">
        <v>14885</v>
      </c>
      <c r="W2383" s="50" t="s">
        <v>8825</v>
      </c>
      <c r="X2383" s="50" t="s">
        <v>14738</v>
      </c>
      <c r="Y2383" s="70" t="s">
        <v>17320</v>
      </c>
      <c r="Z2383" s="53">
        <v>58001</v>
      </c>
    </row>
    <row r="2384" spans="1:26" s="49" customFormat="1" x14ac:dyDescent="0.25">
      <c r="A2384" s="73">
        <v>600011500</v>
      </c>
      <c r="B2384" s="73">
        <f t="shared" si="111"/>
        <v>600011500</v>
      </c>
      <c r="C2384" s="73" t="s">
        <v>14385</v>
      </c>
      <c r="D2384" s="68">
        <v>1</v>
      </c>
      <c r="E2384" s="48">
        <f t="shared" si="112"/>
        <v>60126621</v>
      </c>
      <c r="F2384" s="57" t="s">
        <v>8791</v>
      </c>
      <c r="G2384" s="57" t="s">
        <v>8824</v>
      </c>
      <c r="H2384" s="51">
        <v>550</v>
      </c>
      <c r="I2384" s="51" t="s">
        <v>17309</v>
      </c>
      <c r="J2384" s="69">
        <v>27.49</v>
      </c>
      <c r="K2384" s="69">
        <f t="shared" si="113"/>
        <v>15119.5</v>
      </c>
      <c r="L2384" s="90">
        <v>550</v>
      </c>
      <c r="M2384" s="51">
        <v>0</v>
      </c>
      <c r="N2384" s="62" t="s">
        <v>8828</v>
      </c>
      <c r="O2384" s="52" t="s">
        <v>8829</v>
      </c>
      <c r="P2384" s="52">
        <v>2063</v>
      </c>
      <c r="Q2384" s="52"/>
      <c r="R2384" s="52" t="s">
        <v>8825</v>
      </c>
      <c r="S2384" s="49" t="s">
        <v>21333</v>
      </c>
      <c r="V2384" s="50" t="s">
        <v>14885</v>
      </c>
      <c r="W2384" s="50" t="s">
        <v>8825</v>
      </c>
      <c r="X2384" s="50" t="s">
        <v>14738</v>
      </c>
      <c r="Y2384" s="70" t="s">
        <v>17320</v>
      </c>
      <c r="Z2384" s="53">
        <v>58001</v>
      </c>
    </row>
    <row r="2385" spans="1:26" s="49" customFormat="1" ht="30" x14ac:dyDescent="0.25">
      <c r="A2385" s="73">
        <v>600011551</v>
      </c>
      <c r="B2385" s="73">
        <f t="shared" si="111"/>
        <v>600011551</v>
      </c>
      <c r="C2385" s="73" t="s">
        <v>14386</v>
      </c>
      <c r="D2385" s="68">
        <v>1</v>
      </c>
      <c r="E2385" s="48">
        <f t="shared" si="112"/>
        <v>60126698</v>
      </c>
      <c r="F2385" s="57" t="s">
        <v>8791</v>
      </c>
      <c r="G2385" s="57" t="s">
        <v>8824</v>
      </c>
      <c r="H2385" s="51">
        <v>525</v>
      </c>
      <c r="I2385" s="51" t="s">
        <v>17309</v>
      </c>
      <c r="J2385" s="69">
        <v>27.49</v>
      </c>
      <c r="K2385" s="69">
        <f t="shared" si="113"/>
        <v>14432.25</v>
      </c>
      <c r="L2385" s="90">
        <v>525</v>
      </c>
      <c r="M2385" s="51">
        <v>0</v>
      </c>
      <c r="N2385" s="62" t="s">
        <v>8830</v>
      </c>
      <c r="O2385" s="52" t="s">
        <v>8831</v>
      </c>
      <c r="P2385" s="52">
        <v>628</v>
      </c>
      <c r="Q2385" s="52"/>
      <c r="R2385" s="52" t="s">
        <v>8825</v>
      </c>
      <c r="S2385" s="49" t="s">
        <v>21333</v>
      </c>
      <c r="V2385" s="50" t="s">
        <v>14885</v>
      </c>
      <c r="W2385" s="50" t="s">
        <v>8825</v>
      </c>
      <c r="X2385" s="50" t="s">
        <v>14738</v>
      </c>
      <c r="Y2385" s="70" t="s">
        <v>17320</v>
      </c>
      <c r="Z2385" s="53">
        <v>58001</v>
      </c>
    </row>
    <row r="2386" spans="1:26" s="49" customFormat="1" x14ac:dyDescent="0.25">
      <c r="A2386" s="73">
        <v>600086313</v>
      </c>
      <c r="B2386" s="73">
        <f t="shared" si="111"/>
        <v>600086313</v>
      </c>
      <c r="C2386" s="73" t="s">
        <v>14390</v>
      </c>
      <c r="D2386" s="68">
        <v>1</v>
      </c>
      <c r="E2386" s="48">
        <f t="shared" si="112"/>
        <v>75011930</v>
      </c>
      <c r="F2386" s="57" t="s">
        <v>8791</v>
      </c>
      <c r="G2386" s="57" t="s">
        <v>8824</v>
      </c>
      <c r="H2386" s="51">
        <v>0</v>
      </c>
      <c r="I2386" s="51" t="s">
        <v>17309</v>
      </c>
      <c r="J2386" s="69">
        <v>27.49</v>
      </c>
      <c r="K2386" s="69">
        <f t="shared" si="113"/>
        <v>0</v>
      </c>
      <c r="L2386" s="90">
        <v>50</v>
      </c>
      <c r="M2386" s="51">
        <v>50</v>
      </c>
      <c r="N2386" s="62" t="s">
        <v>8838</v>
      </c>
      <c r="O2386" s="52" t="s">
        <v>956</v>
      </c>
      <c r="P2386" s="52">
        <v>683</v>
      </c>
      <c r="Q2386" s="52"/>
      <c r="R2386" s="52" t="s">
        <v>8839</v>
      </c>
      <c r="S2386" s="49" t="s">
        <v>21333</v>
      </c>
      <c r="V2386" s="50" t="s">
        <v>14890</v>
      </c>
      <c r="W2386" s="50" t="s">
        <v>8825</v>
      </c>
      <c r="X2386" s="50" t="s">
        <v>14740</v>
      </c>
      <c r="Y2386" s="70" t="s">
        <v>17320</v>
      </c>
      <c r="Z2386" s="53">
        <v>58222</v>
      </c>
    </row>
    <row r="2387" spans="1:26" s="49" customFormat="1" ht="30" x14ac:dyDescent="0.25">
      <c r="A2387" s="73">
        <v>600086500</v>
      </c>
      <c r="B2387" s="73">
        <f t="shared" si="111"/>
        <v>600086500</v>
      </c>
      <c r="C2387" s="73" t="s">
        <v>14391</v>
      </c>
      <c r="D2387" s="68">
        <v>1</v>
      </c>
      <c r="E2387" s="48">
        <f t="shared" si="112"/>
        <v>71004092</v>
      </c>
      <c r="F2387" s="57" t="s">
        <v>8791</v>
      </c>
      <c r="G2387" s="57" t="s">
        <v>8824</v>
      </c>
      <c r="H2387" s="51">
        <v>25</v>
      </c>
      <c r="I2387" s="51" t="s">
        <v>17309</v>
      </c>
      <c r="J2387" s="69">
        <v>27.49</v>
      </c>
      <c r="K2387" s="69">
        <f t="shared" si="113"/>
        <v>687.25</v>
      </c>
      <c r="L2387" s="90">
        <v>25</v>
      </c>
      <c r="M2387" s="51">
        <v>0</v>
      </c>
      <c r="N2387" s="62" t="s">
        <v>8840</v>
      </c>
      <c r="O2387" s="52"/>
      <c r="P2387" s="52">
        <v>69</v>
      </c>
      <c r="Q2387" s="52"/>
      <c r="R2387" s="52" t="s">
        <v>6828</v>
      </c>
      <c r="S2387" s="49" t="s">
        <v>21333</v>
      </c>
      <c r="V2387" s="50" t="s">
        <v>14890</v>
      </c>
      <c r="W2387" s="50" t="s">
        <v>8825</v>
      </c>
      <c r="X2387" s="50" t="s">
        <v>14740</v>
      </c>
      <c r="Y2387" s="70" t="s">
        <v>17320</v>
      </c>
      <c r="Z2387" s="53">
        <v>58222</v>
      </c>
    </row>
    <row r="2388" spans="1:26" s="49" customFormat="1" ht="30" x14ac:dyDescent="0.25">
      <c r="A2388" s="73">
        <v>600086526</v>
      </c>
      <c r="B2388" s="73">
        <f t="shared" si="111"/>
        <v>600086526</v>
      </c>
      <c r="C2388" s="73" t="s">
        <v>14392</v>
      </c>
      <c r="D2388" s="68">
        <v>1</v>
      </c>
      <c r="E2388" s="48">
        <f t="shared" si="112"/>
        <v>70985600</v>
      </c>
      <c r="F2388" s="57" t="s">
        <v>8791</v>
      </c>
      <c r="G2388" s="57" t="s">
        <v>8824</v>
      </c>
      <c r="H2388" s="51">
        <v>100</v>
      </c>
      <c r="I2388" s="51" t="s">
        <v>17309</v>
      </c>
      <c r="J2388" s="69">
        <v>27.49</v>
      </c>
      <c r="K2388" s="69">
        <f t="shared" si="113"/>
        <v>2749</v>
      </c>
      <c r="L2388" s="90">
        <v>100</v>
      </c>
      <c r="M2388" s="51">
        <v>0</v>
      </c>
      <c r="N2388" s="62" t="s">
        <v>8841</v>
      </c>
      <c r="O2388" s="52"/>
      <c r="P2388" s="52">
        <v>8</v>
      </c>
      <c r="Q2388" s="52"/>
      <c r="R2388" s="52" t="s">
        <v>7298</v>
      </c>
      <c r="S2388" s="49" t="s">
        <v>21333</v>
      </c>
      <c r="V2388" s="50" t="s">
        <v>14890</v>
      </c>
      <c r="W2388" s="50" t="s">
        <v>8825</v>
      </c>
      <c r="X2388" s="50" t="s">
        <v>14740</v>
      </c>
      <c r="Y2388" s="70" t="s">
        <v>17320</v>
      </c>
      <c r="Z2388" s="53">
        <v>58271</v>
      </c>
    </row>
    <row r="2389" spans="1:26" s="49" customFormat="1" ht="30" x14ac:dyDescent="0.25">
      <c r="A2389" s="73">
        <v>600086534</v>
      </c>
      <c r="B2389" s="73">
        <f t="shared" si="111"/>
        <v>600086534</v>
      </c>
      <c r="C2389" s="73" t="s">
        <v>14393</v>
      </c>
      <c r="D2389" s="68">
        <v>1</v>
      </c>
      <c r="E2389" s="48">
        <f t="shared" si="112"/>
        <v>70989257</v>
      </c>
      <c r="F2389" s="57" t="s">
        <v>8791</v>
      </c>
      <c r="G2389" s="57" t="s">
        <v>8824</v>
      </c>
      <c r="H2389" s="51">
        <v>25</v>
      </c>
      <c r="I2389" s="51" t="s">
        <v>17309</v>
      </c>
      <c r="J2389" s="69">
        <v>27.49</v>
      </c>
      <c r="K2389" s="69">
        <f t="shared" si="113"/>
        <v>687.25</v>
      </c>
      <c r="L2389" s="90">
        <v>25</v>
      </c>
      <c r="M2389" s="51">
        <v>0</v>
      </c>
      <c r="N2389" s="62" t="s">
        <v>8842</v>
      </c>
      <c r="O2389" s="52"/>
      <c r="P2389" s="52">
        <v>34</v>
      </c>
      <c r="Q2389" s="52"/>
      <c r="R2389" s="52" t="s">
        <v>8843</v>
      </c>
      <c r="S2389" s="49" t="s">
        <v>21333</v>
      </c>
      <c r="V2389" s="50" t="s">
        <v>14890</v>
      </c>
      <c r="W2389" s="50" t="s">
        <v>8825</v>
      </c>
      <c r="X2389" s="50" t="s">
        <v>14740</v>
      </c>
      <c r="Y2389" s="70" t="s">
        <v>17320</v>
      </c>
      <c r="Z2389" s="53">
        <v>58234</v>
      </c>
    </row>
    <row r="2390" spans="1:26" s="49" customFormat="1" ht="30" x14ac:dyDescent="0.25">
      <c r="A2390" s="73">
        <v>600086551</v>
      </c>
      <c r="B2390" s="73">
        <f t="shared" si="111"/>
        <v>600086551</v>
      </c>
      <c r="C2390" s="73" t="s">
        <v>14394</v>
      </c>
      <c r="D2390" s="68">
        <v>1</v>
      </c>
      <c r="E2390" s="48">
        <f t="shared" si="112"/>
        <v>71001832</v>
      </c>
      <c r="F2390" s="57" t="s">
        <v>8791</v>
      </c>
      <c r="G2390" s="57" t="s">
        <v>8824</v>
      </c>
      <c r="H2390" s="51">
        <v>125</v>
      </c>
      <c r="I2390" s="51" t="s">
        <v>17309</v>
      </c>
      <c r="J2390" s="69">
        <v>27.49</v>
      </c>
      <c r="K2390" s="69">
        <f t="shared" si="113"/>
        <v>3436.25</v>
      </c>
      <c r="L2390" s="90">
        <v>125</v>
      </c>
      <c r="M2390" s="51">
        <v>0</v>
      </c>
      <c r="N2390" s="62" t="s">
        <v>8844</v>
      </c>
      <c r="O2390" s="52"/>
      <c r="P2390" s="52">
        <v>203</v>
      </c>
      <c r="Q2390" s="52"/>
      <c r="R2390" s="52" t="s">
        <v>8835</v>
      </c>
      <c r="S2390" s="49" t="s">
        <v>21333</v>
      </c>
      <c r="V2390" s="50" t="s">
        <v>14890</v>
      </c>
      <c r="W2390" s="50" t="s">
        <v>8825</v>
      </c>
      <c r="X2390" s="50" t="s">
        <v>14740</v>
      </c>
      <c r="Y2390" s="70" t="s">
        <v>17320</v>
      </c>
      <c r="Z2390" s="53">
        <v>58231</v>
      </c>
    </row>
    <row r="2391" spans="1:26" s="49" customFormat="1" x14ac:dyDescent="0.25">
      <c r="A2391" s="73">
        <v>600086593</v>
      </c>
      <c r="B2391" s="73">
        <f t="shared" si="111"/>
        <v>600086593</v>
      </c>
      <c r="C2391" s="73" t="s">
        <v>14395</v>
      </c>
      <c r="D2391" s="68">
        <v>1</v>
      </c>
      <c r="E2391" s="48">
        <f t="shared" si="112"/>
        <v>70985669</v>
      </c>
      <c r="F2391" s="57" t="s">
        <v>8791</v>
      </c>
      <c r="G2391" s="57" t="s">
        <v>8824</v>
      </c>
      <c r="H2391" s="51">
        <v>250</v>
      </c>
      <c r="I2391" s="51" t="s">
        <v>17309</v>
      </c>
      <c r="J2391" s="69">
        <v>27.49</v>
      </c>
      <c r="K2391" s="69">
        <f t="shared" si="113"/>
        <v>6872.5</v>
      </c>
      <c r="L2391" s="90">
        <v>250</v>
      </c>
      <c r="M2391" s="51">
        <v>0</v>
      </c>
      <c r="N2391" s="62" t="s">
        <v>8845</v>
      </c>
      <c r="O2391" s="52" t="s">
        <v>259</v>
      </c>
      <c r="P2391" s="52">
        <v>97</v>
      </c>
      <c r="Q2391" s="52"/>
      <c r="R2391" s="52" t="s">
        <v>8846</v>
      </c>
      <c r="S2391" s="49" t="s">
        <v>21333</v>
      </c>
      <c r="V2391" s="50" t="s">
        <v>14890</v>
      </c>
      <c r="W2391" s="50" t="s">
        <v>8825</v>
      </c>
      <c r="X2391" s="50" t="s">
        <v>14740</v>
      </c>
      <c r="Y2391" s="70" t="s">
        <v>17320</v>
      </c>
      <c r="Z2391" s="53">
        <v>58223</v>
      </c>
    </row>
    <row r="2392" spans="1:26" s="49" customFormat="1" ht="30" x14ac:dyDescent="0.25">
      <c r="A2392" s="73">
        <v>600086607</v>
      </c>
      <c r="B2392" s="73">
        <f t="shared" si="111"/>
        <v>600086607</v>
      </c>
      <c r="C2392" s="73" t="s">
        <v>14396</v>
      </c>
      <c r="D2392" s="68">
        <v>1</v>
      </c>
      <c r="E2392" s="48">
        <f t="shared" si="112"/>
        <v>70891656</v>
      </c>
      <c r="F2392" s="57" t="s">
        <v>8791</v>
      </c>
      <c r="G2392" s="57" t="s">
        <v>8824</v>
      </c>
      <c r="H2392" s="51">
        <v>450</v>
      </c>
      <c r="I2392" s="51" t="s">
        <v>17309</v>
      </c>
      <c r="J2392" s="69">
        <v>27.49</v>
      </c>
      <c r="K2392" s="69">
        <f t="shared" si="113"/>
        <v>12370.5</v>
      </c>
      <c r="L2392" s="90">
        <v>450</v>
      </c>
      <c r="M2392" s="51">
        <v>0</v>
      </c>
      <c r="N2392" s="62" t="s">
        <v>8847</v>
      </c>
      <c r="O2392" s="52"/>
      <c r="P2392" s="52">
        <v>66</v>
      </c>
      <c r="Q2392" s="52"/>
      <c r="R2392" s="52" t="s">
        <v>8664</v>
      </c>
      <c r="S2392" s="49" t="s">
        <v>21333</v>
      </c>
      <c r="V2392" s="50" t="s">
        <v>14890</v>
      </c>
      <c r="W2392" s="50" t="s">
        <v>8825</v>
      </c>
      <c r="X2392" s="50" t="s">
        <v>14740</v>
      </c>
      <c r="Y2392" s="70" t="s">
        <v>17320</v>
      </c>
      <c r="Z2392" s="53">
        <v>58257</v>
      </c>
    </row>
    <row r="2393" spans="1:26" s="49" customFormat="1" x14ac:dyDescent="0.25">
      <c r="A2393" s="73">
        <v>600086631</v>
      </c>
      <c r="B2393" s="73">
        <f t="shared" si="111"/>
        <v>600086631</v>
      </c>
      <c r="C2393" s="73" t="s">
        <v>14397</v>
      </c>
      <c r="D2393" s="68">
        <v>1</v>
      </c>
      <c r="E2393" s="48">
        <f t="shared" si="112"/>
        <v>70987882</v>
      </c>
      <c r="F2393" s="57" t="s">
        <v>8791</v>
      </c>
      <c r="G2393" s="57" t="s">
        <v>8824</v>
      </c>
      <c r="H2393" s="51">
        <v>250</v>
      </c>
      <c r="I2393" s="51" t="s">
        <v>17309</v>
      </c>
      <c r="J2393" s="69">
        <v>27.49</v>
      </c>
      <c r="K2393" s="69">
        <f t="shared" si="113"/>
        <v>6872.5</v>
      </c>
      <c r="L2393" s="90">
        <v>250</v>
      </c>
      <c r="M2393" s="51">
        <v>0</v>
      </c>
      <c r="N2393" s="62" t="s">
        <v>8848</v>
      </c>
      <c r="O2393" s="52"/>
      <c r="P2393" s="52">
        <v>38</v>
      </c>
      <c r="Q2393" s="52"/>
      <c r="R2393" s="52" t="s">
        <v>8849</v>
      </c>
      <c r="S2393" s="49" t="s">
        <v>21333</v>
      </c>
      <c r="V2393" s="50" t="s">
        <v>14890</v>
      </c>
      <c r="W2393" s="50" t="s">
        <v>8825</v>
      </c>
      <c r="X2393" s="50" t="s">
        <v>14740</v>
      </c>
      <c r="Y2393" s="70" t="s">
        <v>17320</v>
      </c>
      <c r="Z2393" s="53">
        <v>58255</v>
      </c>
    </row>
    <row r="2394" spans="1:26" s="49" customFormat="1" x14ac:dyDescent="0.25">
      <c r="A2394" s="73">
        <v>600086640</v>
      </c>
      <c r="B2394" s="73">
        <f t="shared" si="111"/>
        <v>600086640</v>
      </c>
      <c r="C2394" s="73" t="s">
        <v>14398</v>
      </c>
      <c r="D2394" s="68">
        <v>1</v>
      </c>
      <c r="E2394" s="48">
        <f t="shared" si="112"/>
        <v>70990964</v>
      </c>
      <c r="F2394" s="57" t="s">
        <v>8791</v>
      </c>
      <c r="G2394" s="57" t="s">
        <v>8824</v>
      </c>
      <c r="H2394" s="51">
        <v>350</v>
      </c>
      <c r="I2394" s="51" t="s">
        <v>17309</v>
      </c>
      <c r="J2394" s="69">
        <v>27.49</v>
      </c>
      <c r="K2394" s="69">
        <f t="shared" si="113"/>
        <v>9621.5</v>
      </c>
      <c r="L2394" s="90">
        <v>350</v>
      </c>
      <c r="M2394" s="51">
        <v>0</v>
      </c>
      <c r="N2394" s="62" t="s">
        <v>8850</v>
      </c>
      <c r="O2394" s="52" t="s">
        <v>7282</v>
      </c>
      <c r="P2394" s="52">
        <v>18</v>
      </c>
      <c r="Q2394" s="52"/>
      <c r="R2394" s="52" t="s">
        <v>8851</v>
      </c>
      <c r="S2394" s="49" t="s">
        <v>21333</v>
      </c>
      <c r="V2394" s="50" t="s">
        <v>14890</v>
      </c>
      <c r="W2394" s="50" t="s">
        <v>8825</v>
      </c>
      <c r="X2394" s="50" t="s">
        <v>14740</v>
      </c>
      <c r="Y2394" s="70" t="s">
        <v>17320</v>
      </c>
      <c r="Z2394" s="53">
        <v>58281</v>
      </c>
    </row>
    <row r="2395" spans="1:26" s="49" customFormat="1" x14ac:dyDescent="0.25">
      <c r="A2395" s="73">
        <v>600086666</v>
      </c>
      <c r="B2395" s="73">
        <f t="shared" si="111"/>
        <v>600086666</v>
      </c>
      <c r="C2395" s="73" t="s">
        <v>14399</v>
      </c>
      <c r="D2395" s="68">
        <v>1</v>
      </c>
      <c r="E2395" s="48">
        <f t="shared" si="112"/>
        <v>70911011</v>
      </c>
      <c r="F2395" s="57" t="s">
        <v>8791</v>
      </c>
      <c r="G2395" s="57" t="s">
        <v>8824</v>
      </c>
      <c r="H2395" s="51">
        <v>925</v>
      </c>
      <c r="I2395" s="51" t="s">
        <v>17309</v>
      </c>
      <c r="J2395" s="69">
        <v>27.49</v>
      </c>
      <c r="K2395" s="69">
        <f t="shared" si="113"/>
        <v>25428.25</v>
      </c>
      <c r="L2395" s="90">
        <v>925</v>
      </c>
      <c r="M2395" s="51">
        <v>0</v>
      </c>
      <c r="N2395" s="62" t="s">
        <v>8852</v>
      </c>
      <c r="O2395" s="52" t="s">
        <v>8829</v>
      </c>
      <c r="P2395" s="52">
        <v>2004</v>
      </c>
      <c r="Q2395" s="52"/>
      <c r="R2395" s="52" t="s">
        <v>8825</v>
      </c>
      <c r="S2395" s="49" t="s">
        <v>21333</v>
      </c>
      <c r="V2395" s="50" t="s">
        <v>14890</v>
      </c>
      <c r="W2395" s="50" t="s">
        <v>8825</v>
      </c>
      <c r="X2395" s="50" t="s">
        <v>14740</v>
      </c>
      <c r="Y2395" s="70" t="s">
        <v>17320</v>
      </c>
      <c r="Z2395" s="53">
        <v>58001</v>
      </c>
    </row>
    <row r="2396" spans="1:26" s="49" customFormat="1" x14ac:dyDescent="0.25">
      <c r="A2396" s="73">
        <v>600086674</v>
      </c>
      <c r="B2396" s="73">
        <f t="shared" si="111"/>
        <v>600086674</v>
      </c>
      <c r="C2396" s="73" t="s">
        <v>14400</v>
      </c>
      <c r="D2396" s="68">
        <v>1</v>
      </c>
      <c r="E2396" s="48">
        <f t="shared" si="112"/>
        <v>70911029</v>
      </c>
      <c r="F2396" s="57" t="s">
        <v>8791</v>
      </c>
      <c r="G2396" s="57" t="s">
        <v>8824</v>
      </c>
      <c r="H2396" s="51">
        <v>1250</v>
      </c>
      <c r="I2396" s="51" t="s">
        <v>17309</v>
      </c>
      <c r="J2396" s="69">
        <v>27.49</v>
      </c>
      <c r="K2396" s="69">
        <f t="shared" si="113"/>
        <v>34362.5</v>
      </c>
      <c r="L2396" s="90">
        <v>1250</v>
      </c>
      <c r="M2396" s="51">
        <v>0</v>
      </c>
      <c r="N2396" s="62" t="s">
        <v>8853</v>
      </c>
      <c r="O2396" s="52" t="s">
        <v>1948</v>
      </c>
      <c r="P2396" s="52">
        <v>560</v>
      </c>
      <c r="Q2396" s="52"/>
      <c r="R2396" s="52" t="s">
        <v>8825</v>
      </c>
      <c r="S2396" s="49" t="s">
        <v>21333</v>
      </c>
      <c r="V2396" s="50" t="s">
        <v>14890</v>
      </c>
      <c r="W2396" s="50" t="s">
        <v>8825</v>
      </c>
      <c r="X2396" s="50" t="s">
        <v>14740</v>
      </c>
      <c r="Y2396" s="70" t="s">
        <v>17320</v>
      </c>
      <c r="Z2396" s="53">
        <v>58001</v>
      </c>
    </row>
    <row r="2397" spans="1:26" s="49" customFormat="1" ht="30" x14ac:dyDescent="0.25">
      <c r="A2397" s="73">
        <v>600086682</v>
      </c>
      <c r="B2397" s="73">
        <f t="shared" si="111"/>
        <v>600086682</v>
      </c>
      <c r="C2397" s="73" t="s">
        <v>14401</v>
      </c>
      <c r="D2397" s="68">
        <v>1</v>
      </c>
      <c r="E2397" s="48">
        <f t="shared" si="112"/>
        <v>70910987</v>
      </c>
      <c r="F2397" s="57" t="s">
        <v>8791</v>
      </c>
      <c r="G2397" s="57" t="s">
        <v>8824</v>
      </c>
      <c r="H2397" s="51">
        <v>1300</v>
      </c>
      <c r="I2397" s="51" t="s">
        <v>17309</v>
      </c>
      <c r="J2397" s="69">
        <v>27.49</v>
      </c>
      <c r="K2397" s="69">
        <f t="shared" si="113"/>
        <v>35737</v>
      </c>
      <c r="L2397" s="90">
        <v>1300</v>
      </c>
      <c r="M2397" s="51">
        <v>0</v>
      </c>
      <c r="N2397" s="62" t="s">
        <v>8854</v>
      </c>
      <c r="O2397" s="52" t="s">
        <v>3506</v>
      </c>
      <c r="P2397" s="52">
        <v>2941</v>
      </c>
      <c r="Q2397" s="52"/>
      <c r="R2397" s="52" t="s">
        <v>8825</v>
      </c>
      <c r="S2397" s="49" t="s">
        <v>21333</v>
      </c>
      <c r="V2397" s="50" t="s">
        <v>14890</v>
      </c>
      <c r="W2397" s="50" t="s">
        <v>8825</v>
      </c>
      <c r="X2397" s="50" t="s">
        <v>14740</v>
      </c>
      <c r="Y2397" s="70" t="s">
        <v>17320</v>
      </c>
      <c r="Z2397" s="53">
        <v>58001</v>
      </c>
    </row>
    <row r="2398" spans="1:26" s="49" customFormat="1" x14ac:dyDescent="0.25">
      <c r="A2398" s="73">
        <v>600086747</v>
      </c>
      <c r="B2398" s="73">
        <f t="shared" si="111"/>
        <v>600086747</v>
      </c>
      <c r="C2398" s="73" t="s">
        <v>14402</v>
      </c>
      <c r="D2398" s="68">
        <v>1</v>
      </c>
      <c r="E2398" s="48">
        <f t="shared" si="112"/>
        <v>70944938</v>
      </c>
      <c r="F2398" s="57" t="s">
        <v>8791</v>
      </c>
      <c r="G2398" s="57" t="s">
        <v>8824</v>
      </c>
      <c r="H2398" s="51">
        <v>1050</v>
      </c>
      <c r="I2398" s="51" t="s">
        <v>17309</v>
      </c>
      <c r="J2398" s="69">
        <v>27.49</v>
      </c>
      <c r="K2398" s="69">
        <f t="shared" si="113"/>
        <v>28864.5</v>
      </c>
      <c r="L2398" s="90">
        <v>1050</v>
      </c>
      <c r="M2398" s="51">
        <v>0</v>
      </c>
      <c r="N2398" s="62" t="s">
        <v>8855</v>
      </c>
      <c r="O2398" s="52" t="s">
        <v>1622</v>
      </c>
      <c r="P2398" s="52">
        <v>31</v>
      </c>
      <c r="Q2398" s="52"/>
      <c r="R2398" s="52" t="s">
        <v>8839</v>
      </c>
      <c r="S2398" s="49" t="s">
        <v>21333</v>
      </c>
      <c r="V2398" s="50" t="s">
        <v>14890</v>
      </c>
      <c r="W2398" s="50" t="s">
        <v>8825</v>
      </c>
      <c r="X2398" s="50" t="s">
        <v>14740</v>
      </c>
      <c r="Y2398" s="70" t="s">
        <v>17320</v>
      </c>
      <c r="Z2398" s="53">
        <v>58222</v>
      </c>
    </row>
    <row r="2399" spans="1:26" s="49" customFormat="1" ht="30" x14ac:dyDescent="0.25">
      <c r="A2399" s="73">
        <v>600086771</v>
      </c>
      <c r="B2399" s="73">
        <f t="shared" si="111"/>
        <v>600086771</v>
      </c>
      <c r="C2399" s="73" t="s">
        <v>14403</v>
      </c>
      <c r="D2399" s="68">
        <v>1</v>
      </c>
      <c r="E2399" s="48">
        <f t="shared" si="112"/>
        <v>70986002</v>
      </c>
      <c r="F2399" s="57" t="s">
        <v>8791</v>
      </c>
      <c r="G2399" s="57" t="s">
        <v>8824</v>
      </c>
      <c r="H2399" s="51">
        <v>600</v>
      </c>
      <c r="I2399" s="51" t="s">
        <v>17309</v>
      </c>
      <c r="J2399" s="69">
        <v>27.49</v>
      </c>
      <c r="K2399" s="69">
        <f t="shared" si="113"/>
        <v>16494</v>
      </c>
      <c r="L2399" s="90">
        <v>600</v>
      </c>
      <c r="M2399" s="51">
        <v>0</v>
      </c>
      <c r="N2399" s="62" t="s">
        <v>8856</v>
      </c>
      <c r="O2399" s="52" t="s">
        <v>31</v>
      </c>
      <c r="P2399" s="52">
        <v>253</v>
      </c>
      <c r="Q2399" s="52"/>
      <c r="R2399" s="52" t="s">
        <v>8857</v>
      </c>
      <c r="S2399" s="49" t="s">
        <v>21333</v>
      </c>
      <c r="V2399" s="50" t="s">
        <v>14890</v>
      </c>
      <c r="W2399" s="50" t="s">
        <v>8825</v>
      </c>
      <c r="X2399" s="50" t="s">
        <v>14740</v>
      </c>
      <c r="Y2399" s="70" t="s">
        <v>17320</v>
      </c>
      <c r="Z2399" s="53">
        <v>58282</v>
      </c>
    </row>
    <row r="2400" spans="1:26" s="49" customFormat="1" x14ac:dyDescent="0.25">
      <c r="A2400" s="73">
        <v>600086780</v>
      </c>
      <c r="B2400" s="73">
        <f t="shared" si="111"/>
        <v>600086780</v>
      </c>
      <c r="C2400" s="73" t="s">
        <v>14404</v>
      </c>
      <c r="D2400" s="68">
        <v>1</v>
      </c>
      <c r="E2400" s="48">
        <f t="shared" si="112"/>
        <v>70981329</v>
      </c>
      <c r="F2400" s="57" t="s">
        <v>8791</v>
      </c>
      <c r="G2400" s="57" t="s">
        <v>8824</v>
      </c>
      <c r="H2400" s="51">
        <v>275</v>
      </c>
      <c r="I2400" s="51" t="s">
        <v>17309</v>
      </c>
      <c r="J2400" s="69">
        <v>27.49</v>
      </c>
      <c r="K2400" s="69">
        <f t="shared" si="113"/>
        <v>7559.75</v>
      </c>
      <c r="L2400" s="90">
        <v>275</v>
      </c>
      <c r="M2400" s="51">
        <v>0</v>
      </c>
      <c r="N2400" s="62" t="s">
        <v>8858</v>
      </c>
      <c r="O2400" s="52"/>
      <c r="P2400" s="52">
        <v>300</v>
      </c>
      <c r="Q2400" s="52"/>
      <c r="R2400" s="52" t="s">
        <v>8859</v>
      </c>
      <c r="S2400" s="49" t="s">
        <v>21333</v>
      </c>
      <c r="V2400" s="50" t="s">
        <v>14890</v>
      </c>
      <c r="W2400" s="50" t="s">
        <v>8825</v>
      </c>
      <c r="X2400" s="50" t="s">
        <v>14740</v>
      </c>
      <c r="Y2400" s="70" t="s">
        <v>17320</v>
      </c>
      <c r="Z2400" s="53">
        <v>58261</v>
      </c>
    </row>
    <row r="2401" spans="1:26" s="49" customFormat="1" x14ac:dyDescent="0.25">
      <c r="A2401" s="73">
        <v>600086798</v>
      </c>
      <c r="B2401" s="73">
        <f t="shared" si="111"/>
        <v>600086798</v>
      </c>
      <c r="C2401" s="73" t="s">
        <v>14405</v>
      </c>
      <c r="D2401" s="68">
        <v>1</v>
      </c>
      <c r="E2401" s="48">
        <f t="shared" si="112"/>
        <v>70910995</v>
      </c>
      <c r="F2401" s="57" t="s">
        <v>8791</v>
      </c>
      <c r="G2401" s="57" t="s">
        <v>8824</v>
      </c>
      <c r="H2401" s="51">
        <v>450</v>
      </c>
      <c r="I2401" s="51" t="s">
        <v>17309</v>
      </c>
      <c r="J2401" s="69">
        <v>27.49</v>
      </c>
      <c r="K2401" s="69">
        <f t="shared" si="113"/>
        <v>12370.5</v>
      </c>
      <c r="L2401" s="90">
        <v>450</v>
      </c>
      <c r="M2401" s="51">
        <v>0</v>
      </c>
      <c r="N2401" s="62" t="s">
        <v>8860</v>
      </c>
      <c r="O2401" s="52" t="s">
        <v>2594</v>
      </c>
      <c r="P2401" s="52">
        <v>1884</v>
      </c>
      <c r="Q2401" s="52"/>
      <c r="R2401" s="52" t="s">
        <v>8825</v>
      </c>
      <c r="S2401" s="49" t="s">
        <v>21333</v>
      </c>
      <c r="V2401" s="50" t="s">
        <v>14890</v>
      </c>
      <c r="W2401" s="50" t="s">
        <v>8825</v>
      </c>
      <c r="X2401" s="50" t="s">
        <v>14740</v>
      </c>
      <c r="Y2401" s="70" t="s">
        <v>17320</v>
      </c>
      <c r="Z2401" s="53">
        <v>58001</v>
      </c>
    </row>
    <row r="2402" spans="1:26" s="49" customFormat="1" x14ac:dyDescent="0.25">
      <c r="A2402" s="73">
        <v>600086844</v>
      </c>
      <c r="B2402" s="73">
        <f t="shared" si="111"/>
        <v>600086844</v>
      </c>
      <c r="C2402" s="73" t="s">
        <v>14406</v>
      </c>
      <c r="D2402" s="68">
        <v>1</v>
      </c>
      <c r="E2402" s="48">
        <f t="shared" si="112"/>
        <v>70910961</v>
      </c>
      <c r="F2402" s="57" t="s">
        <v>8791</v>
      </c>
      <c r="G2402" s="57" t="s">
        <v>8824</v>
      </c>
      <c r="H2402" s="51">
        <v>675</v>
      </c>
      <c r="I2402" s="51" t="s">
        <v>17309</v>
      </c>
      <c r="J2402" s="69">
        <v>27.49</v>
      </c>
      <c r="K2402" s="69">
        <f t="shared" si="113"/>
        <v>18555.75</v>
      </c>
      <c r="L2402" s="90">
        <v>675</v>
      </c>
      <c r="M2402" s="51">
        <v>0</v>
      </c>
      <c r="N2402" s="62" t="s">
        <v>8861</v>
      </c>
      <c r="O2402" s="52" t="s">
        <v>8862</v>
      </c>
      <c r="P2402" s="52">
        <v>3240</v>
      </c>
      <c r="Q2402" s="52"/>
      <c r="R2402" s="52" t="s">
        <v>8825</v>
      </c>
      <c r="S2402" s="49" t="s">
        <v>21333</v>
      </c>
      <c r="V2402" s="50" t="s">
        <v>14890</v>
      </c>
      <c r="W2402" s="50" t="s">
        <v>8825</v>
      </c>
      <c r="X2402" s="50" t="s">
        <v>14740</v>
      </c>
      <c r="Y2402" s="70" t="s">
        <v>17320</v>
      </c>
      <c r="Z2402" s="53">
        <v>58001</v>
      </c>
    </row>
    <row r="2403" spans="1:26" s="49" customFormat="1" x14ac:dyDescent="0.25">
      <c r="A2403" s="73">
        <v>600086933</v>
      </c>
      <c r="B2403" s="73">
        <f t="shared" si="111"/>
        <v>600086933</v>
      </c>
      <c r="C2403" s="73" t="s">
        <v>14407</v>
      </c>
      <c r="D2403" s="68">
        <v>1</v>
      </c>
      <c r="E2403" s="48">
        <f t="shared" si="112"/>
        <v>70985944</v>
      </c>
      <c r="F2403" s="57" t="s">
        <v>8791</v>
      </c>
      <c r="G2403" s="57" t="s">
        <v>8824</v>
      </c>
      <c r="H2403" s="51">
        <v>100</v>
      </c>
      <c r="I2403" s="51" t="s">
        <v>17309</v>
      </c>
      <c r="J2403" s="69">
        <v>27.49</v>
      </c>
      <c r="K2403" s="69">
        <f t="shared" si="113"/>
        <v>2749</v>
      </c>
      <c r="L2403" s="90">
        <v>100</v>
      </c>
      <c r="M2403" s="51">
        <v>0</v>
      </c>
      <c r="N2403" s="62" t="s">
        <v>8863</v>
      </c>
      <c r="O2403" s="52"/>
      <c r="P2403" s="52">
        <v>18</v>
      </c>
      <c r="Q2403" s="52"/>
      <c r="R2403" s="52" t="s">
        <v>3715</v>
      </c>
      <c r="S2403" s="49" t="s">
        <v>21333</v>
      </c>
      <c r="V2403" s="50" t="s">
        <v>14890</v>
      </c>
      <c r="W2403" s="50" t="s">
        <v>8825</v>
      </c>
      <c r="X2403" s="50" t="s">
        <v>14740</v>
      </c>
      <c r="Y2403" s="70" t="s">
        <v>17320</v>
      </c>
      <c r="Z2403" s="53">
        <v>58241</v>
      </c>
    </row>
    <row r="2404" spans="1:26" s="49" customFormat="1" ht="30" x14ac:dyDescent="0.25">
      <c r="A2404" s="73">
        <v>600086917</v>
      </c>
      <c r="B2404" s="73">
        <f t="shared" si="111"/>
        <v>600086917</v>
      </c>
      <c r="C2404" s="73" t="s">
        <v>14408</v>
      </c>
      <c r="D2404" s="68">
        <v>1</v>
      </c>
      <c r="E2404" s="48">
        <f t="shared" si="112"/>
        <v>70982392</v>
      </c>
      <c r="F2404" s="57" t="s">
        <v>8791</v>
      </c>
      <c r="G2404" s="57" t="s">
        <v>8824</v>
      </c>
      <c r="H2404" s="51">
        <v>0</v>
      </c>
      <c r="I2404" s="51" t="s">
        <v>17309</v>
      </c>
      <c r="J2404" s="69">
        <v>27.49</v>
      </c>
      <c r="K2404" s="69">
        <f t="shared" si="113"/>
        <v>0</v>
      </c>
      <c r="L2404" s="90">
        <v>50</v>
      </c>
      <c r="M2404" s="51">
        <v>50</v>
      </c>
      <c r="N2404" s="62" t="s">
        <v>8864</v>
      </c>
      <c r="O2404" s="52"/>
      <c r="P2404" s="52">
        <v>54</v>
      </c>
      <c r="Q2404" s="52"/>
      <c r="R2404" s="52" t="s">
        <v>8865</v>
      </c>
      <c r="S2404" s="49" t="s">
        <v>21333</v>
      </c>
      <c r="V2404" s="50" t="s">
        <v>14890</v>
      </c>
      <c r="W2404" s="50" t="s">
        <v>8825</v>
      </c>
      <c r="X2404" s="50" t="s">
        <v>14740</v>
      </c>
      <c r="Y2404" s="70" t="s">
        <v>17320</v>
      </c>
      <c r="Z2404" s="53">
        <v>58272</v>
      </c>
    </row>
    <row r="2405" spans="1:26" s="49" customFormat="1" x14ac:dyDescent="0.25">
      <c r="A2405" s="73">
        <v>600086968</v>
      </c>
      <c r="B2405" s="73">
        <f t="shared" si="111"/>
        <v>600086968</v>
      </c>
      <c r="C2405" s="73" t="s">
        <v>14409</v>
      </c>
      <c r="D2405" s="68">
        <v>1</v>
      </c>
      <c r="E2405" s="48">
        <f t="shared" si="112"/>
        <v>75017466</v>
      </c>
      <c r="F2405" s="57" t="s">
        <v>8791</v>
      </c>
      <c r="G2405" s="57" t="s">
        <v>8824</v>
      </c>
      <c r="H2405" s="51">
        <v>50</v>
      </c>
      <c r="I2405" s="51" t="s">
        <v>17309</v>
      </c>
      <c r="J2405" s="69">
        <v>27.49</v>
      </c>
      <c r="K2405" s="69">
        <f t="shared" si="113"/>
        <v>1374.5</v>
      </c>
      <c r="L2405" s="90">
        <v>50</v>
      </c>
      <c r="M2405" s="51">
        <v>0</v>
      </c>
      <c r="N2405" s="62" t="s">
        <v>8866</v>
      </c>
      <c r="O2405" s="52"/>
      <c r="P2405" s="52">
        <v>100</v>
      </c>
      <c r="Q2405" s="52"/>
      <c r="R2405" s="52" t="s">
        <v>8867</v>
      </c>
      <c r="S2405" s="49" t="s">
        <v>21333</v>
      </c>
      <c r="V2405" s="50" t="s">
        <v>14890</v>
      </c>
      <c r="W2405" s="50" t="s">
        <v>8825</v>
      </c>
      <c r="X2405" s="50" t="s">
        <v>14740</v>
      </c>
      <c r="Y2405" s="70" t="s">
        <v>17320</v>
      </c>
      <c r="Z2405" s="53">
        <v>58256</v>
      </c>
    </row>
    <row r="2406" spans="1:26" s="49" customFormat="1" ht="30" x14ac:dyDescent="0.25">
      <c r="A2406" s="73">
        <v>600087000</v>
      </c>
      <c r="B2406" s="73">
        <f t="shared" si="111"/>
        <v>600087000</v>
      </c>
      <c r="C2406" s="73" t="s">
        <v>14410</v>
      </c>
      <c r="D2406" s="68">
        <v>1</v>
      </c>
      <c r="E2406" s="48">
        <f t="shared" si="112"/>
        <v>75017687</v>
      </c>
      <c r="F2406" s="57" t="s">
        <v>8791</v>
      </c>
      <c r="G2406" s="57" t="s">
        <v>8824</v>
      </c>
      <c r="H2406" s="51">
        <v>250</v>
      </c>
      <c r="I2406" s="51" t="s">
        <v>17309</v>
      </c>
      <c r="J2406" s="69">
        <v>27.49</v>
      </c>
      <c r="K2406" s="69">
        <f t="shared" si="113"/>
        <v>6872.5</v>
      </c>
      <c r="L2406" s="90">
        <v>250</v>
      </c>
      <c r="M2406" s="51">
        <v>0</v>
      </c>
      <c r="N2406" s="62" t="s">
        <v>8868</v>
      </c>
      <c r="O2406" s="52"/>
      <c r="P2406" s="52">
        <v>1</v>
      </c>
      <c r="Q2406" s="52"/>
      <c r="R2406" s="52" t="s">
        <v>8869</v>
      </c>
      <c r="S2406" s="49" t="s">
        <v>21333</v>
      </c>
      <c r="V2406" s="50" t="s">
        <v>14890</v>
      </c>
      <c r="W2406" s="50" t="s">
        <v>8825</v>
      </c>
      <c r="X2406" s="50" t="s">
        <v>14740</v>
      </c>
      <c r="Y2406" s="70" t="s">
        <v>17320</v>
      </c>
      <c r="Z2406" s="53">
        <v>58251</v>
      </c>
    </row>
    <row r="2407" spans="1:26" s="49" customFormat="1" ht="30" x14ac:dyDescent="0.25">
      <c r="A2407" s="73">
        <v>600087042</v>
      </c>
      <c r="B2407" s="73">
        <f t="shared" si="111"/>
        <v>600087042</v>
      </c>
      <c r="C2407" s="73" t="s">
        <v>14411</v>
      </c>
      <c r="D2407" s="68">
        <v>1</v>
      </c>
      <c r="E2407" s="48">
        <f t="shared" si="112"/>
        <v>70892857</v>
      </c>
      <c r="F2407" s="57" t="s">
        <v>8791</v>
      </c>
      <c r="G2407" s="57" t="s">
        <v>8824</v>
      </c>
      <c r="H2407" s="51">
        <v>175</v>
      </c>
      <c r="I2407" s="51" t="s">
        <v>17309</v>
      </c>
      <c r="J2407" s="69">
        <v>27.49</v>
      </c>
      <c r="K2407" s="69">
        <f t="shared" si="113"/>
        <v>4810.75</v>
      </c>
      <c r="L2407" s="90">
        <v>175</v>
      </c>
      <c r="M2407" s="51">
        <v>0</v>
      </c>
      <c r="N2407" s="62" t="s">
        <v>8870</v>
      </c>
      <c r="O2407" s="52"/>
      <c r="P2407" s="52">
        <v>213</v>
      </c>
      <c r="Q2407" s="52"/>
      <c r="R2407" s="52" t="s">
        <v>8871</v>
      </c>
      <c r="S2407" s="49" t="s">
        <v>21333</v>
      </c>
      <c r="V2407" s="50" t="s">
        <v>14890</v>
      </c>
      <c r="W2407" s="50" t="s">
        <v>8825</v>
      </c>
      <c r="X2407" s="50" t="s">
        <v>14740</v>
      </c>
      <c r="Y2407" s="70" t="s">
        <v>17320</v>
      </c>
      <c r="Z2407" s="53">
        <v>58232</v>
      </c>
    </row>
    <row r="2408" spans="1:26" s="49" customFormat="1" x14ac:dyDescent="0.25">
      <c r="A2408" s="73">
        <v>600170748</v>
      </c>
      <c r="B2408" s="73">
        <f t="shared" si="111"/>
        <v>600170748</v>
      </c>
      <c r="C2408" s="73" t="s">
        <v>14387</v>
      </c>
      <c r="D2408" s="68">
        <v>1</v>
      </c>
      <c r="E2408" s="48">
        <f t="shared" si="112"/>
        <v>60126817</v>
      </c>
      <c r="F2408" s="57" t="s">
        <v>8791</v>
      </c>
      <c r="G2408" s="57" t="s">
        <v>8824</v>
      </c>
      <c r="H2408" s="51">
        <v>850</v>
      </c>
      <c r="I2408" s="51" t="s">
        <v>17309</v>
      </c>
      <c r="J2408" s="69">
        <v>27.49</v>
      </c>
      <c r="K2408" s="69">
        <f t="shared" si="113"/>
        <v>23366.5</v>
      </c>
      <c r="L2408" s="90">
        <v>850</v>
      </c>
      <c r="M2408" s="51">
        <v>0</v>
      </c>
      <c r="N2408" s="62" t="s">
        <v>8832</v>
      </c>
      <c r="O2408" s="52" t="s">
        <v>8833</v>
      </c>
      <c r="P2408" s="52">
        <v>851</v>
      </c>
      <c r="Q2408" s="52"/>
      <c r="R2408" s="52" t="s">
        <v>8825</v>
      </c>
      <c r="S2408" s="49" t="s">
        <v>21333</v>
      </c>
      <c r="V2408" s="50" t="s">
        <v>14885</v>
      </c>
      <c r="W2408" s="50" t="s">
        <v>8825</v>
      </c>
      <c r="X2408" s="50" t="s">
        <v>14738</v>
      </c>
      <c r="Y2408" s="70" t="s">
        <v>17320</v>
      </c>
      <c r="Z2408" s="53">
        <v>58001</v>
      </c>
    </row>
    <row r="2409" spans="1:26" s="49" customFormat="1" x14ac:dyDescent="0.25">
      <c r="A2409" s="73">
        <v>650012232</v>
      </c>
      <c r="B2409" s="73">
        <f t="shared" si="111"/>
        <v>650012232</v>
      </c>
      <c r="C2409" s="73" t="s">
        <v>14412</v>
      </c>
      <c r="D2409" s="68">
        <v>1</v>
      </c>
      <c r="E2409" s="48">
        <f t="shared" si="112"/>
        <v>75016362</v>
      </c>
      <c r="F2409" s="57" t="s">
        <v>8791</v>
      </c>
      <c r="G2409" s="57" t="s">
        <v>8824</v>
      </c>
      <c r="H2409" s="51">
        <v>425</v>
      </c>
      <c r="I2409" s="51" t="s">
        <v>17309</v>
      </c>
      <c r="J2409" s="69">
        <v>27.49</v>
      </c>
      <c r="K2409" s="69">
        <f t="shared" si="113"/>
        <v>11683.25</v>
      </c>
      <c r="L2409" s="90">
        <v>425</v>
      </c>
      <c r="M2409" s="51">
        <v>0</v>
      </c>
      <c r="N2409" s="62" t="s">
        <v>8872</v>
      </c>
      <c r="O2409" s="52"/>
      <c r="P2409" s="52">
        <v>220</v>
      </c>
      <c r="Q2409" s="52"/>
      <c r="R2409" s="52" t="s">
        <v>8873</v>
      </c>
      <c r="S2409" s="49" t="s">
        <v>21333</v>
      </c>
      <c r="V2409" s="50" t="s">
        <v>14890</v>
      </c>
      <c r="W2409" s="50" t="s">
        <v>8825</v>
      </c>
      <c r="X2409" s="50" t="s">
        <v>14740</v>
      </c>
      <c r="Y2409" s="70" t="s">
        <v>17320</v>
      </c>
      <c r="Z2409" s="53">
        <v>58253</v>
      </c>
    </row>
    <row r="2410" spans="1:26" s="49" customFormat="1" x14ac:dyDescent="0.25">
      <c r="A2410" s="73">
        <v>650014332</v>
      </c>
      <c r="B2410" s="73">
        <f t="shared" si="111"/>
        <v>650014332</v>
      </c>
      <c r="C2410" s="73" t="s">
        <v>14413</v>
      </c>
      <c r="D2410" s="68">
        <v>1</v>
      </c>
      <c r="E2410" s="48">
        <f t="shared" si="112"/>
        <v>75016061</v>
      </c>
      <c r="F2410" s="57" t="s">
        <v>8791</v>
      </c>
      <c r="G2410" s="57" t="s">
        <v>8824</v>
      </c>
      <c r="H2410" s="51">
        <v>50</v>
      </c>
      <c r="I2410" s="51" t="s">
        <v>17309</v>
      </c>
      <c r="J2410" s="69">
        <v>27.49</v>
      </c>
      <c r="K2410" s="69">
        <f t="shared" si="113"/>
        <v>1374.5</v>
      </c>
      <c r="L2410" s="90">
        <v>50</v>
      </c>
      <c r="M2410" s="51">
        <v>0</v>
      </c>
      <c r="N2410" s="62" t="s">
        <v>8874</v>
      </c>
      <c r="O2410" s="52"/>
      <c r="P2410" s="52">
        <v>144</v>
      </c>
      <c r="Q2410" s="52"/>
      <c r="R2410" s="52" t="s">
        <v>8875</v>
      </c>
      <c r="S2410" s="49" t="s">
        <v>21333</v>
      </c>
      <c r="V2410" s="50" t="s">
        <v>14890</v>
      </c>
      <c r="W2410" s="50" t="s">
        <v>8825</v>
      </c>
      <c r="X2410" s="50" t="s">
        <v>14740</v>
      </c>
      <c r="Y2410" s="70" t="s">
        <v>17320</v>
      </c>
      <c r="Z2410" s="53">
        <v>58001</v>
      </c>
    </row>
    <row r="2411" spans="1:26" s="49" customFormat="1" x14ac:dyDescent="0.25">
      <c r="A2411" s="73">
        <v>670000051</v>
      </c>
      <c r="B2411" s="73">
        <f t="shared" si="111"/>
        <v>670000051</v>
      </c>
      <c r="C2411" s="73" t="s">
        <v>14414</v>
      </c>
      <c r="D2411" s="68">
        <v>1</v>
      </c>
      <c r="E2411" s="48">
        <f t="shared" si="112"/>
        <v>75015196</v>
      </c>
      <c r="F2411" s="57" t="s">
        <v>8791</v>
      </c>
      <c r="G2411" s="57" t="s">
        <v>8824</v>
      </c>
      <c r="H2411" s="51">
        <v>175</v>
      </c>
      <c r="I2411" s="51" t="s">
        <v>17309</v>
      </c>
      <c r="J2411" s="69">
        <v>27.49</v>
      </c>
      <c r="K2411" s="69">
        <f t="shared" si="113"/>
        <v>4810.75</v>
      </c>
      <c r="L2411" s="90">
        <v>175</v>
      </c>
      <c r="M2411" s="51">
        <v>0</v>
      </c>
      <c r="N2411" s="62" t="s">
        <v>8876</v>
      </c>
      <c r="O2411" s="52" t="s">
        <v>3112</v>
      </c>
      <c r="P2411" s="52">
        <v>191</v>
      </c>
      <c r="Q2411" s="52"/>
      <c r="R2411" s="52" t="s">
        <v>8825</v>
      </c>
      <c r="S2411" s="49" t="s">
        <v>21333</v>
      </c>
      <c r="V2411" s="50" t="s">
        <v>14890</v>
      </c>
      <c r="W2411" s="50" t="s">
        <v>8825</v>
      </c>
      <c r="X2411" s="50" t="s">
        <v>14740</v>
      </c>
      <c r="Y2411" s="70" t="s">
        <v>17320</v>
      </c>
      <c r="Z2411" s="53">
        <v>58001</v>
      </c>
    </row>
    <row r="2412" spans="1:26" s="49" customFormat="1" x14ac:dyDescent="0.25">
      <c r="A2412" s="73">
        <v>691003831</v>
      </c>
      <c r="B2412" s="73">
        <f t="shared" si="111"/>
        <v>691003831</v>
      </c>
      <c r="C2412" s="73" t="s">
        <v>14388</v>
      </c>
      <c r="D2412" s="68">
        <v>1</v>
      </c>
      <c r="E2412" s="48">
        <f t="shared" si="112"/>
        <v>71341439</v>
      </c>
      <c r="F2412" s="57" t="s">
        <v>8791</v>
      </c>
      <c r="G2412" s="57" t="s">
        <v>8824</v>
      </c>
      <c r="H2412" s="51">
        <v>100</v>
      </c>
      <c r="I2412" s="51" t="s">
        <v>17309</v>
      </c>
      <c r="J2412" s="69">
        <v>27.49</v>
      </c>
      <c r="K2412" s="69">
        <f t="shared" si="113"/>
        <v>2749</v>
      </c>
      <c r="L2412" s="90">
        <v>100</v>
      </c>
      <c r="M2412" s="51">
        <v>0</v>
      </c>
      <c r="N2412" s="62" t="s">
        <v>8834</v>
      </c>
      <c r="O2412" s="52"/>
      <c r="P2412" s="52">
        <v>113</v>
      </c>
      <c r="Q2412" s="52"/>
      <c r="R2412" s="52" t="s">
        <v>8835</v>
      </c>
      <c r="S2412" s="49" t="s">
        <v>21334</v>
      </c>
      <c r="V2412" s="50" t="s">
        <v>14885</v>
      </c>
      <c r="W2412" s="50" t="s">
        <v>8825</v>
      </c>
      <c r="X2412" s="50" t="s">
        <v>14742</v>
      </c>
      <c r="Y2412" s="70" t="s">
        <v>17320</v>
      </c>
      <c r="Z2412" s="53">
        <v>58231</v>
      </c>
    </row>
    <row r="2413" spans="1:26" s="49" customFormat="1" x14ac:dyDescent="0.25">
      <c r="A2413" s="73">
        <v>691014035</v>
      </c>
      <c r="B2413" s="73">
        <f t="shared" si="111"/>
        <v>691014035</v>
      </c>
      <c r="C2413" s="73" t="s">
        <v>17792</v>
      </c>
      <c r="D2413" s="68">
        <v>1</v>
      </c>
      <c r="E2413" s="48">
        <f t="shared" si="112"/>
        <v>8955263</v>
      </c>
      <c r="F2413" s="57" t="s">
        <v>8791</v>
      </c>
      <c r="G2413" s="57" t="s">
        <v>8824</v>
      </c>
      <c r="H2413" s="51">
        <v>25</v>
      </c>
      <c r="I2413" s="51" t="s">
        <v>17309</v>
      </c>
      <c r="J2413" s="69">
        <v>27.49</v>
      </c>
      <c r="K2413" s="69">
        <f t="shared" si="113"/>
        <v>687.25</v>
      </c>
      <c r="L2413" s="90">
        <v>25</v>
      </c>
      <c r="M2413" s="51">
        <v>0</v>
      </c>
      <c r="N2413" s="62" t="s">
        <v>17793</v>
      </c>
      <c r="O2413" s="52"/>
      <c r="P2413" s="52">
        <v>61</v>
      </c>
      <c r="Q2413" s="52"/>
      <c r="R2413" s="52" t="s">
        <v>8664</v>
      </c>
      <c r="S2413" s="49" t="s">
        <v>21334</v>
      </c>
      <c r="V2413" s="50" t="s">
        <v>14885</v>
      </c>
      <c r="W2413" s="50" t="s">
        <v>8825</v>
      </c>
      <c r="X2413" s="50" t="s">
        <v>14742</v>
      </c>
      <c r="Y2413" s="70" t="s">
        <v>17320</v>
      </c>
      <c r="Z2413" s="53">
        <v>58257</v>
      </c>
    </row>
    <row r="2414" spans="1:26" s="49" customFormat="1" x14ac:dyDescent="0.25">
      <c r="A2414" s="73">
        <v>670101516</v>
      </c>
      <c r="B2414" s="73">
        <f t="shared" si="111"/>
        <v>670101516</v>
      </c>
      <c r="C2414" s="73" t="s">
        <v>17794</v>
      </c>
      <c r="D2414" s="68">
        <v>1</v>
      </c>
      <c r="E2414" s="48">
        <f t="shared" si="112"/>
        <v>26112868</v>
      </c>
      <c r="F2414" s="57" t="s">
        <v>8791</v>
      </c>
      <c r="G2414" s="57" t="s">
        <v>8877</v>
      </c>
      <c r="H2414" s="51">
        <v>25</v>
      </c>
      <c r="I2414" s="51" t="s">
        <v>17309</v>
      </c>
      <c r="J2414" s="69">
        <v>27.49</v>
      </c>
      <c r="K2414" s="69">
        <f t="shared" si="113"/>
        <v>687.25</v>
      </c>
      <c r="L2414" s="90">
        <v>25</v>
      </c>
      <c r="M2414" s="51">
        <v>0</v>
      </c>
      <c r="N2414" s="62" t="s">
        <v>17795</v>
      </c>
      <c r="O2414" s="52" t="s">
        <v>478</v>
      </c>
      <c r="P2414" s="52">
        <v>391</v>
      </c>
      <c r="Q2414" s="52"/>
      <c r="R2414" s="52" t="s">
        <v>8878</v>
      </c>
      <c r="S2414" s="49" t="s">
        <v>21334</v>
      </c>
      <c r="V2414" s="50" t="s">
        <v>14885</v>
      </c>
      <c r="W2414" s="50" t="s">
        <v>8878</v>
      </c>
      <c r="X2414" s="50" t="s">
        <v>14742</v>
      </c>
      <c r="Y2414" s="70" t="s">
        <v>17320</v>
      </c>
      <c r="Z2414" s="53">
        <v>39601</v>
      </c>
    </row>
    <row r="2415" spans="1:26" s="49" customFormat="1" x14ac:dyDescent="0.25">
      <c r="A2415" s="73">
        <v>600008410</v>
      </c>
      <c r="B2415" s="73">
        <f t="shared" si="111"/>
        <v>600008410</v>
      </c>
      <c r="C2415" s="73" t="s">
        <v>14892</v>
      </c>
      <c r="D2415" s="68">
        <v>1</v>
      </c>
      <c r="E2415" s="48">
        <f t="shared" si="112"/>
        <v>62540041</v>
      </c>
      <c r="F2415" s="57" t="s">
        <v>8791</v>
      </c>
      <c r="G2415" s="57" t="s">
        <v>8877</v>
      </c>
      <c r="H2415" s="51">
        <v>375</v>
      </c>
      <c r="I2415" s="51" t="s">
        <v>17309</v>
      </c>
      <c r="J2415" s="69">
        <v>27.49</v>
      </c>
      <c r="K2415" s="69">
        <f t="shared" si="113"/>
        <v>10308.75</v>
      </c>
      <c r="L2415" s="90">
        <v>375</v>
      </c>
      <c r="M2415" s="51">
        <v>0</v>
      </c>
      <c r="N2415" s="62" t="s">
        <v>14893</v>
      </c>
      <c r="O2415" s="52" t="s">
        <v>340</v>
      </c>
      <c r="P2415" s="52">
        <v>147</v>
      </c>
      <c r="Q2415" s="52"/>
      <c r="R2415" s="52" t="s">
        <v>8878</v>
      </c>
      <c r="S2415" s="49" t="s">
        <v>21333</v>
      </c>
      <c r="V2415" s="50" t="s">
        <v>14885</v>
      </c>
      <c r="W2415" s="50" t="s">
        <v>8878</v>
      </c>
      <c r="X2415" s="50" t="s">
        <v>14738</v>
      </c>
      <c r="Y2415" s="70" t="s">
        <v>17320</v>
      </c>
      <c r="Z2415" s="53">
        <v>39601</v>
      </c>
    </row>
    <row r="2416" spans="1:26" s="49" customFormat="1" x14ac:dyDescent="0.25">
      <c r="A2416" s="73">
        <v>600008479</v>
      </c>
      <c r="B2416" s="73">
        <f t="shared" si="111"/>
        <v>600008479</v>
      </c>
      <c r="C2416" s="73" t="s">
        <v>17796</v>
      </c>
      <c r="D2416" s="68">
        <v>1</v>
      </c>
      <c r="E2416" s="48">
        <f t="shared" si="112"/>
        <v>62540050</v>
      </c>
      <c r="F2416" s="57" t="s">
        <v>8791</v>
      </c>
      <c r="G2416" s="57" t="s">
        <v>8877</v>
      </c>
      <c r="H2416" s="51">
        <v>825</v>
      </c>
      <c r="I2416" s="51" t="s">
        <v>17309</v>
      </c>
      <c r="J2416" s="69">
        <v>27.49</v>
      </c>
      <c r="K2416" s="69">
        <f t="shared" si="113"/>
        <v>22679.25</v>
      </c>
      <c r="L2416" s="90">
        <v>825</v>
      </c>
      <c r="M2416" s="51">
        <v>0</v>
      </c>
      <c r="N2416" s="62" t="s">
        <v>17797</v>
      </c>
      <c r="O2416" s="52" t="s">
        <v>60</v>
      </c>
      <c r="P2416" s="52">
        <v>764</v>
      </c>
      <c r="Q2416" s="52"/>
      <c r="R2416" s="52" t="s">
        <v>8878</v>
      </c>
      <c r="S2416" s="49" t="s">
        <v>21333</v>
      </c>
      <c r="V2416" s="50" t="s">
        <v>14885</v>
      </c>
      <c r="W2416" s="50" t="s">
        <v>8878</v>
      </c>
      <c r="X2416" s="50" t="s">
        <v>14738</v>
      </c>
      <c r="Y2416" s="70" t="s">
        <v>17320</v>
      </c>
      <c r="Z2416" s="53">
        <v>39601</v>
      </c>
    </row>
    <row r="2417" spans="1:26" s="49" customFormat="1" ht="30" x14ac:dyDescent="0.25">
      <c r="A2417" s="73">
        <v>600008509</v>
      </c>
      <c r="B2417" s="73">
        <f t="shared" si="111"/>
        <v>600008509</v>
      </c>
      <c r="C2417" s="73" t="s">
        <v>14415</v>
      </c>
      <c r="D2417" s="68">
        <v>1</v>
      </c>
      <c r="E2417" s="48">
        <f t="shared" si="112"/>
        <v>48200948</v>
      </c>
      <c r="F2417" s="57" t="s">
        <v>8791</v>
      </c>
      <c r="G2417" s="57" t="s">
        <v>8877</v>
      </c>
      <c r="H2417" s="51">
        <v>500</v>
      </c>
      <c r="I2417" s="51" t="s">
        <v>17309</v>
      </c>
      <c r="J2417" s="69">
        <v>27.49</v>
      </c>
      <c r="K2417" s="69">
        <f t="shared" si="113"/>
        <v>13745</v>
      </c>
      <c r="L2417" s="90">
        <v>500</v>
      </c>
      <c r="M2417" s="51">
        <v>0</v>
      </c>
      <c r="N2417" s="62" t="s">
        <v>8879</v>
      </c>
      <c r="O2417" s="52" t="s">
        <v>8880</v>
      </c>
      <c r="P2417" s="52">
        <v>276</v>
      </c>
      <c r="Q2417" s="52"/>
      <c r="R2417" s="52" t="s">
        <v>8878</v>
      </c>
      <c r="S2417" s="49" t="s">
        <v>21334</v>
      </c>
      <c r="V2417" s="50" t="s">
        <v>14885</v>
      </c>
      <c r="W2417" s="50" t="s">
        <v>8878</v>
      </c>
      <c r="X2417" s="50" t="s">
        <v>14742</v>
      </c>
      <c r="Y2417" s="70" t="s">
        <v>17320</v>
      </c>
      <c r="Z2417" s="53">
        <v>39601</v>
      </c>
    </row>
    <row r="2418" spans="1:26" s="49" customFormat="1" x14ac:dyDescent="0.25">
      <c r="A2418" s="73">
        <v>600061523</v>
      </c>
      <c r="B2418" s="73">
        <f t="shared" si="111"/>
        <v>600061523</v>
      </c>
      <c r="C2418" s="73" t="s">
        <v>14416</v>
      </c>
      <c r="D2418" s="68">
        <v>1</v>
      </c>
      <c r="E2418" s="48">
        <f t="shared" si="112"/>
        <v>75001047</v>
      </c>
      <c r="F2418" s="57" t="s">
        <v>8791</v>
      </c>
      <c r="G2418" s="57" t="s">
        <v>8877</v>
      </c>
      <c r="H2418" s="51">
        <v>275</v>
      </c>
      <c r="I2418" s="51" t="s">
        <v>17309</v>
      </c>
      <c r="J2418" s="69">
        <v>27.49</v>
      </c>
      <c r="K2418" s="69">
        <f t="shared" si="113"/>
        <v>7559.75</v>
      </c>
      <c r="L2418" s="90">
        <v>275</v>
      </c>
      <c r="M2418" s="51">
        <v>0</v>
      </c>
      <c r="N2418" s="62" t="s">
        <v>8882</v>
      </c>
      <c r="O2418" s="52"/>
      <c r="P2418" s="52">
        <v>220</v>
      </c>
      <c r="Q2418" s="52"/>
      <c r="R2418" s="52" t="s">
        <v>8883</v>
      </c>
      <c r="S2418" s="49" t="s">
        <v>21333</v>
      </c>
      <c r="V2418" s="50" t="s">
        <v>14891</v>
      </c>
      <c r="W2418" s="50" t="s">
        <v>8878</v>
      </c>
      <c r="X2418" s="50" t="s">
        <v>14740</v>
      </c>
      <c r="Y2418" s="70" t="s">
        <v>17320</v>
      </c>
      <c r="Z2418" s="53">
        <v>39444</v>
      </c>
    </row>
    <row r="2419" spans="1:26" s="49" customFormat="1" x14ac:dyDescent="0.25">
      <c r="A2419" s="73">
        <v>600061507</v>
      </c>
      <c r="B2419" s="73">
        <f t="shared" si="111"/>
        <v>600061507</v>
      </c>
      <c r="C2419" s="73" t="s">
        <v>14417</v>
      </c>
      <c r="D2419" s="68">
        <v>1</v>
      </c>
      <c r="E2419" s="48">
        <f t="shared" si="112"/>
        <v>70659249</v>
      </c>
      <c r="F2419" s="57" t="s">
        <v>8791</v>
      </c>
      <c r="G2419" s="57" t="s">
        <v>8877</v>
      </c>
      <c r="H2419" s="51">
        <v>200</v>
      </c>
      <c r="I2419" s="51" t="s">
        <v>17309</v>
      </c>
      <c r="J2419" s="69">
        <v>27.49</v>
      </c>
      <c r="K2419" s="69">
        <f t="shared" si="113"/>
        <v>5498</v>
      </c>
      <c r="L2419" s="90">
        <v>200</v>
      </c>
      <c r="M2419" s="51">
        <v>0</v>
      </c>
      <c r="N2419" s="62" t="s">
        <v>8884</v>
      </c>
      <c r="O2419" s="52"/>
      <c r="P2419" s="52">
        <v>184</v>
      </c>
      <c r="Q2419" s="52"/>
      <c r="R2419" s="52" t="s">
        <v>8881</v>
      </c>
      <c r="S2419" s="49" t="s">
        <v>21333</v>
      </c>
      <c r="V2419" s="50" t="s">
        <v>14891</v>
      </c>
      <c r="W2419" s="50" t="s">
        <v>8878</v>
      </c>
      <c r="X2419" s="50" t="s">
        <v>14740</v>
      </c>
      <c r="Y2419" s="70" t="s">
        <v>17320</v>
      </c>
      <c r="Z2419" s="53">
        <v>39456</v>
      </c>
    </row>
    <row r="2420" spans="1:26" s="49" customFormat="1" x14ac:dyDescent="0.25">
      <c r="A2420" s="73">
        <v>600028186</v>
      </c>
      <c r="B2420" s="73">
        <f t="shared" si="111"/>
        <v>600028186</v>
      </c>
      <c r="C2420" s="73" t="s">
        <v>17798</v>
      </c>
      <c r="D2420" s="68">
        <v>1</v>
      </c>
      <c r="E2420" s="48">
        <f t="shared" si="112"/>
        <v>70841586</v>
      </c>
      <c r="F2420" s="57" t="s">
        <v>8791</v>
      </c>
      <c r="G2420" s="57" t="s">
        <v>8877</v>
      </c>
      <c r="H2420" s="51">
        <v>50</v>
      </c>
      <c r="I2420" s="51" t="s">
        <v>17309</v>
      </c>
      <c r="J2420" s="69">
        <v>27.49</v>
      </c>
      <c r="K2420" s="69">
        <f t="shared" si="113"/>
        <v>1374.5</v>
      </c>
      <c r="L2420" s="90">
        <v>50</v>
      </c>
      <c r="M2420" s="51">
        <v>0</v>
      </c>
      <c r="N2420" s="62" t="s">
        <v>17799</v>
      </c>
      <c r="O2420" s="52" t="s">
        <v>17482</v>
      </c>
      <c r="P2420" s="52">
        <v>928</v>
      </c>
      <c r="Q2420" s="52"/>
      <c r="R2420" s="52" t="s">
        <v>8878</v>
      </c>
      <c r="S2420" s="49" t="s">
        <v>21333</v>
      </c>
      <c r="V2420" s="50" t="s">
        <v>14885</v>
      </c>
      <c r="W2420" s="50" t="s">
        <v>8878</v>
      </c>
      <c r="X2420" s="50" t="s">
        <v>14738</v>
      </c>
      <c r="Y2420" s="70" t="s">
        <v>17320</v>
      </c>
      <c r="Z2420" s="53">
        <v>39601</v>
      </c>
    </row>
    <row r="2421" spans="1:26" s="49" customFormat="1" x14ac:dyDescent="0.25">
      <c r="A2421" s="73">
        <v>600028208</v>
      </c>
      <c r="B2421" s="73">
        <f t="shared" si="111"/>
        <v>600028208</v>
      </c>
      <c r="C2421" s="73" t="s">
        <v>17800</v>
      </c>
      <c r="D2421" s="68">
        <v>1</v>
      </c>
      <c r="E2421" s="48">
        <f t="shared" si="112"/>
        <v>70844330</v>
      </c>
      <c r="F2421" s="57" t="s">
        <v>8791</v>
      </c>
      <c r="G2421" s="57" t="s">
        <v>8877</v>
      </c>
      <c r="H2421" s="51">
        <v>50</v>
      </c>
      <c r="I2421" s="51" t="s">
        <v>17309</v>
      </c>
      <c r="J2421" s="69">
        <v>27.49</v>
      </c>
      <c r="K2421" s="69">
        <f t="shared" si="113"/>
        <v>1374.5</v>
      </c>
      <c r="L2421" s="90">
        <v>50</v>
      </c>
      <c r="M2421" s="51">
        <v>0</v>
      </c>
      <c r="N2421" s="62" t="s">
        <v>17801</v>
      </c>
      <c r="O2421" s="52"/>
      <c r="P2421" s="52">
        <v>199</v>
      </c>
      <c r="Q2421" s="52"/>
      <c r="R2421" s="52" t="s">
        <v>8881</v>
      </c>
      <c r="S2421" s="49" t="s">
        <v>21333</v>
      </c>
      <c r="V2421" s="50" t="s">
        <v>14885</v>
      </c>
      <c r="W2421" s="50" t="s">
        <v>8878</v>
      </c>
      <c r="X2421" s="50" t="s">
        <v>14738</v>
      </c>
      <c r="Y2421" s="70" t="s">
        <v>17320</v>
      </c>
      <c r="Z2421" s="53">
        <v>39456</v>
      </c>
    </row>
    <row r="2422" spans="1:26" s="49" customFormat="1" x14ac:dyDescent="0.25">
      <c r="A2422" s="73">
        <v>600061205</v>
      </c>
      <c r="B2422" s="73">
        <f t="shared" si="111"/>
        <v>600061205</v>
      </c>
      <c r="C2422" s="73" t="s">
        <v>14418</v>
      </c>
      <c r="D2422" s="68">
        <v>1</v>
      </c>
      <c r="E2422" s="48">
        <f t="shared" si="112"/>
        <v>70945241</v>
      </c>
      <c r="F2422" s="57" t="s">
        <v>8791</v>
      </c>
      <c r="G2422" s="57" t="s">
        <v>8877</v>
      </c>
      <c r="H2422" s="51">
        <v>25</v>
      </c>
      <c r="I2422" s="51" t="s">
        <v>17309</v>
      </c>
      <c r="J2422" s="69">
        <v>27.49</v>
      </c>
      <c r="K2422" s="69">
        <f t="shared" si="113"/>
        <v>687.25</v>
      </c>
      <c r="L2422" s="90">
        <v>25</v>
      </c>
      <c r="M2422" s="51">
        <v>0</v>
      </c>
      <c r="N2422" s="62" t="s">
        <v>8885</v>
      </c>
      <c r="O2422" s="52"/>
      <c r="P2422" s="52">
        <v>251</v>
      </c>
      <c r="Q2422" s="52"/>
      <c r="R2422" s="52" t="s">
        <v>8883</v>
      </c>
      <c r="S2422" s="49" t="s">
        <v>21333</v>
      </c>
      <c r="V2422" s="50" t="s">
        <v>14891</v>
      </c>
      <c r="W2422" s="50" t="s">
        <v>8878</v>
      </c>
      <c r="X2422" s="50" t="s">
        <v>14740</v>
      </c>
      <c r="Y2422" s="70" t="s">
        <v>17320</v>
      </c>
      <c r="Z2422" s="53">
        <v>39444</v>
      </c>
    </row>
    <row r="2423" spans="1:26" s="49" customFormat="1" x14ac:dyDescent="0.25">
      <c r="A2423" s="73">
        <v>600061124</v>
      </c>
      <c r="B2423" s="73">
        <f t="shared" si="111"/>
        <v>600061124</v>
      </c>
      <c r="C2423" s="73" t="s">
        <v>14419</v>
      </c>
      <c r="D2423" s="68">
        <v>1</v>
      </c>
      <c r="E2423" s="48">
        <f t="shared" si="112"/>
        <v>70983399</v>
      </c>
      <c r="F2423" s="57" t="s">
        <v>8791</v>
      </c>
      <c r="G2423" s="57" t="s">
        <v>8877</v>
      </c>
      <c r="H2423" s="51">
        <v>100</v>
      </c>
      <c r="I2423" s="51" t="s">
        <v>17309</v>
      </c>
      <c r="J2423" s="69">
        <v>27.49</v>
      </c>
      <c r="K2423" s="69">
        <f t="shared" si="113"/>
        <v>2749</v>
      </c>
      <c r="L2423" s="90">
        <v>100</v>
      </c>
      <c r="M2423" s="51">
        <v>0</v>
      </c>
      <c r="N2423" s="62" t="s">
        <v>8886</v>
      </c>
      <c r="O2423" s="52" t="s">
        <v>725</v>
      </c>
      <c r="P2423" s="52">
        <v>1526</v>
      </c>
      <c r="Q2423" s="52"/>
      <c r="R2423" s="52" t="s">
        <v>8878</v>
      </c>
      <c r="S2423" s="49" t="s">
        <v>21333</v>
      </c>
      <c r="V2423" s="50" t="s">
        <v>14891</v>
      </c>
      <c r="W2423" s="50" t="s">
        <v>8878</v>
      </c>
      <c r="X2423" s="50" t="s">
        <v>14740</v>
      </c>
      <c r="Y2423" s="70" t="s">
        <v>17320</v>
      </c>
      <c r="Z2423" s="53">
        <v>39601</v>
      </c>
    </row>
    <row r="2424" spans="1:26" s="49" customFormat="1" x14ac:dyDescent="0.25">
      <c r="A2424" s="73">
        <v>600061264</v>
      </c>
      <c r="B2424" s="73">
        <f t="shared" si="111"/>
        <v>600061264</v>
      </c>
      <c r="C2424" s="73" t="s">
        <v>14420</v>
      </c>
      <c r="D2424" s="68">
        <v>1</v>
      </c>
      <c r="E2424" s="48">
        <f t="shared" si="112"/>
        <v>70983801</v>
      </c>
      <c r="F2424" s="57" t="s">
        <v>8791</v>
      </c>
      <c r="G2424" s="57" t="s">
        <v>8877</v>
      </c>
      <c r="H2424" s="51">
        <v>50</v>
      </c>
      <c r="I2424" s="51" t="s">
        <v>17309</v>
      </c>
      <c r="J2424" s="69">
        <v>27.49</v>
      </c>
      <c r="K2424" s="69">
        <f t="shared" si="113"/>
        <v>1374.5</v>
      </c>
      <c r="L2424" s="90">
        <v>50</v>
      </c>
      <c r="M2424" s="51">
        <v>0</v>
      </c>
      <c r="N2424" s="62" t="s">
        <v>8887</v>
      </c>
      <c r="O2424" s="52"/>
      <c r="P2424" s="52">
        <v>4</v>
      </c>
      <c r="Q2424" s="52"/>
      <c r="R2424" s="52" t="s">
        <v>8888</v>
      </c>
      <c r="S2424" s="49" t="s">
        <v>21333</v>
      </c>
      <c r="V2424" s="50" t="s">
        <v>14891</v>
      </c>
      <c r="W2424" s="50" t="s">
        <v>8878</v>
      </c>
      <c r="X2424" s="50" t="s">
        <v>14740</v>
      </c>
      <c r="Y2424" s="70" t="s">
        <v>17320</v>
      </c>
      <c r="Z2424" s="53">
        <v>39601</v>
      </c>
    </row>
    <row r="2425" spans="1:26" s="49" customFormat="1" x14ac:dyDescent="0.25">
      <c r="A2425" s="73">
        <v>600061272</v>
      </c>
      <c r="B2425" s="73">
        <f t="shared" si="111"/>
        <v>600061272</v>
      </c>
      <c r="C2425" s="73" t="s">
        <v>14421</v>
      </c>
      <c r="D2425" s="68">
        <v>1</v>
      </c>
      <c r="E2425" s="48">
        <f t="shared" si="112"/>
        <v>70659044</v>
      </c>
      <c r="F2425" s="57" t="s">
        <v>8791</v>
      </c>
      <c r="G2425" s="57" t="s">
        <v>8877</v>
      </c>
      <c r="H2425" s="51">
        <v>100</v>
      </c>
      <c r="I2425" s="51" t="s">
        <v>17309</v>
      </c>
      <c r="J2425" s="69">
        <v>27.49</v>
      </c>
      <c r="K2425" s="69">
        <f t="shared" si="113"/>
        <v>2749</v>
      </c>
      <c r="L2425" s="90">
        <v>100</v>
      </c>
      <c r="M2425" s="51">
        <v>0</v>
      </c>
      <c r="N2425" s="62" t="s">
        <v>8889</v>
      </c>
      <c r="O2425" s="52"/>
      <c r="P2425" s="52">
        <v>44</v>
      </c>
      <c r="Q2425" s="52"/>
      <c r="R2425" s="52" t="s">
        <v>8890</v>
      </c>
      <c r="S2425" s="49" t="s">
        <v>21333</v>
      </c>
      <c r="V2425" s="50" t="s">
        <v>14891</v>
      </c>
      <c r="W2425" s="50" t="s">
        <v>8878</v>
      </c>
      <c r="X2425" s="50" t="s">
        <v>14740</v>
      </c>
      <c r="Y2425" s="70" t="s">
        <v>17320</v>
      </c>
      <c r="Z2425" s="53">
        <v>39601</v>
      </c>
    </row>
    <row r="2426" spans="1:26" s="49" customFormat="1" x14ac:dyDescent="0.25">
      <c r="A2426" s="73">
        <v>600061370</v>
      </c>
      <c r="B2426" s="73">
        <f t="shared" si="111"/>
        <v>600061370</v>
      </c>
      <c r="C2426" s="73" t="s">
        <v>14422</v>
      </c>
      <c r="D2426" s="68">
        <v>1</v>
      </c>
      <c r="E2426" s="48">
        <f t="shared" si="112"/>
        <v>70504539</v>
      </c>
      <c r="F2426" s="57" t="s">
        <v>8791</v>
      </c>
      <c r="G2426" s="57" t="s">
        <v>8877</v>
      </c>
      <c r="H2426" s="51">
        <v>1550</v>
      </c>
      <c r="I2426" s="51" t="s">
        <v>17309</v>
      </c>
      <c r="J2426" s="69">
        <v>27.49</v>
      </c>
      <c r="K2426" s="69">
        <f t="shared" si="113"/>
        <v>42609.5</v>
      </c>
      <c r="L2426" s="90">
        <v>1550</v>
      </c>
      <c r="M2426" s="51">
        <v>0</v>
      </c>
      <c r="N2426" s="62" t="s">
        <v>8891</v>
      </c>
      <c r="O2426" s="52" t="s">
        <v>5366</v>
      </c>
      <c r="P2426" s="52">
        <v>591</v>
      </c>
      <c r="Q2426" s="52"/>
      <c r="R2426" s="52" t="s">
        <v>8878</v>
      </c>
      <c r="S2426" s="49" t="s">
        <v>21333</v>
      </c>
      <c r="V2426" s="50" t="s">
        <v>14891</v>
      </c>
      <c r="W2426" s="50" t="s">
        <v>8878</v>
      </c>
      <c r="X2426" s="50" t="s">
        <v>14740</v>
      </c>
      <c r="Y2426" s="70" t="s">
        <v>17320</v>
      </c>
      <c r="Z2426" s="53">
        <v>39601</v>
      </c>
    </row>
    <row r="2427" spans="1:26" s="49" customFormat="1" x14ac:dyDescent="0.25">
      <c r="A2427" s="73">
        <v>600061540</v>
      </c>
      <c r="B2427" s="73">
        <f t="shared" si="111"/>
        <v>600061540</v>
      </c>
      <c r="C2427" s="73" t="s">
        <v>17802</v>
      </c>
      <c r="D2427" s="68">
        <v>1</v>
      </c>
      <c r="E2427" s="48">
        <f t="shared" si="112"/>
        <v>70504547</v>
      </c>
      <c r="F2427" s="57" t="s">
        <v>8791</v>
      </c>
      <c r="G2427" s="57" t="s">
        <v>8877</v>
      </c>
      <c r="H2427" s="51">
        <v>850</v>
      </c>
      <c r="I2427" s="51" t="s">
        <v>17309</v>
      </c>
      <c r="J2427" s="69">
        <v>27.49</v>
      </c>
      <c r="K2427" s="69">
        <f t="shared" si="113"/>
        <v>23366.5</v>
      </c>
      <c r="L2427" s="90">
        <v>850</v>
      </c>
      <c r="M2427" s="51">
        <v>0</v>
      </c>
      <c r="N2427" s="62" t="s">
        <v>17803</v>
      </c>
      <c r="O2427" s="52" t="s">
        <v>8880</v>
      </c>
      <c r="P2427" s="52">
        <v>894</v>
      </c>
      <c r="Q2427" s="52"/>
      <c r="R2427" s="52" t="s">
        <v>8878</v>
      </c>
      <c r="S2427" s="49" t="s">
        <v>21333</v>
      </c>
      <c r="V2427" s="50" t="s">
        <v>14891</v>
      </c>
      <c r="W2427" s="50" t="s">
        <v>8878</v>
      </c>
      <c r="X2427" s="50" t="s">
        <v>14740</v>
      </c>
      <c r="Y2427" s="70" t="s">
        <v>17320</v>
      </c>
      <c r="Z2427" s="53">
        <v>39601</v>
      </c>
    </row>
    <row r="2428" spans="1:26" s="49" customFormat="1" x14ac:dyDescent="0.25">
      <c r="A2428" s="73">
        <v>600023851</v>
      </c>
      <c r="B2428" s="73">
        <f t="shared" si="111"/>
        <v>600023851</v>
      </c>
      <c r="C2428" s="73" t="s">
        <v>14423</v>
      </c>
      <c r="D2428" s="68">
        <v>1</v>
      </c>
      <c r="E2428" s="48">
        <f t="shared" si="112"/>
        <v>70836329</v>
      </c>
      <c r="F2428" s="57" t="s">
        <v>8791</v>
      </c>
      <c r="G2428" s="57" t="s">
        <v>8824</v>
      </c>
      <c r="H2428" s="51">
        <v>200</v>
      </c>
      <c r="I2428" s="51" t="s">
        <v>17309</v>
      </c>
      <c r="J2428" s="69">
        <v>27.49</v>
      </c>
      <c r="K2428" s="69">
        <f t="shared" si="113"/>
        <v>5498</v>
      </c>
      <c r="L2428" s="90">
        <v>200</v>
      </c>
      <c r="M2428" s="51">
        <v>0</v>
      </c>
      <c r="N2428" s="62" t="s">
        <v>8893</v>
      </c>
      <c r="O2428" s="52" t="s">
        <v>337</v>
      </c>
      <c r="P2428" s="52">
        <v>529</v>
      </c>
      <c r="Q2428" s="52"/>
      <c r="R2428" s="52" t="s">
        <v>8892</v>
      </c>
      <c r="S2428" s="49" t="s">
        <v>21333</v>
      </c>
      <c r="V2428" s="50" t="s">
        <v>14885</v>
      </c>
      <c r="W2428" s="50" t="s">
        <v>8892</v>
      </c>
      <c r="X2428" s="50" t="s">
        <v>14738</v>
      </c>
      <c r="Y2428" s="70" t="s">
        <v>17320</v>
      </c>
      <c r="Z2428" s="53">
        <v>58301</v>
      </c>
    </row>
    <row r="2429" spans="1:26" s="49" customFormat="1" x14ac:dyDescent="0.25">
      <c r="A2429" s="73">
        <v>600011526</v>
      </c>
      <c r="B2429" s="73">
        <f t="shared" si="111"/>
        <v>600011526</v>
      </c>
      <c r="C2429" s="73" t="s">
        <v>17804</v>
      </c>
      <c r="D2429" s="68">
        <v>1</v>
      </c>
      <c r="E2429" s="48">
        <f t="shared" si="112"/>
        <v>60126639</v>
      </c>
      <c r="F2429" s="57" t="s">
        <v>8791</v>
      </c>
      <c r="G2429" s="57" t="s">
        <v>8824</v>
      </c>
      <c r="H2429" s="51">
        <v>425</v>
      </c>
      <c r="I2429" s="51" t="s">
        <v>17309</v>
      </c>
      <c r="J2429" s="69">
        <v>27.49</v>
      </c>
      <c r="K2429" s="69">
        <f t="shared" si="113"/>
        <v>11683.25</v>
      </c>
      <c r="L2429" s="90">
        <v>425</v>
      </c>
      <c r="M2429" s="51">
        <v>0</v>
      </c>
      <c r="N2429" s="62" t="s">
        <v>17805</v>
      </c>
      <c r="O2429" s="52" t="s">
        <v>416</v>
      </c>
      <c r="P2429" s="52">
        <v>637</v>
      </c>
      <c r="Q2429" s="52"/>
      <c r="R2429" s="52" t="s">
        <v>8892</v>
      </c>
      <c r="S2429" s="49" t="s">
        <v>21333</v>
      </c>
      <c r="V2429" s="50" t="s">
        <v>14885</v>
      </c>
      <c r="W2429" s="50" t="s">
        <v>8892</v>
      </c>
      <c r="X2429" s="50" t="s">
        <v>14738</v>
      </c>
      <c r="Y2429" s="70" t="s">
        <v>17320</v>
      </c>
      <c r="Z2429" s="53">
        <v>58301</v>
      </c>
    </row>
    <row r="2430" spans="1:26" s="49" customFormat="1" ht="30" x14ac:dyDescent="0.25">
      <c r="A2430" s="73">
        <v>600011577</v>
      </c>
      <c r="B2430" s="73">
        <f t="shared" si="111"/>
        <v>600011577</v>
      </c>
      <c r="C2430" s="73" t="s">
        <v>14424</v>
      </c>
      <c r="D2430" s="68">
        <v>1</v>
      </c>
      <c r="E2430" s="48">
        <f t="shared" si="112"/>
        <v>60126671</v>
      </c>
      <c r="F2430" s="57" t="s">
        <v>8791</v>
      </c>
      <c r="G2430" s="57" t="s">
        <v>8824</v>
      </c>
      <c r="H2430" s="51">
        <v>550</v>
      </c>
      <c r="I2430" s="51" t="s">
        <v>17309</v>
      </c>
      <c r="J2430" s="69">
        <v>27.49</v>
      </c>
      <c r="K2430" s="69">
        <f t="shared" si="113"/>
        <v>15119.5</v>
      </c>
      <c r="L2430" s="90">
        <v>550</v>
      </c>
      <c r="M2430" s="51">
        <v>0</v>
      </c>
      <c r="N2430" s="62" t="s">
        <v>8894</v>
      </c>
      <c r="O2430" s="52" t="s">
        <v>6048</v>
      </c>
      <c r="P2430" s="52">
        <v>690</v>
      </c>
      <c r="Q2430" s="52"/>
      <c r="R2430" s="52" t="s">
        <v>8892</v>
      </c>
      <c r="S2430" s="49" t="s">
        <v>21333</v>
      </c>
      <c r="V2430" s="50" t="s">
        <v>14885</v>
      </c>
      <c r="W2430" s="50" t="s">
        <v>8892</v>
      </c>
      <c r="X2430" s="50" t="s">
        <v>14738</v>
      </c>
      <c r="Y2430" s="70" t="s">
        <v>17320</v>
      </c>
      <c r="Z2430" s="53">
        <v>58329</v>
      </c>
    </row>
    <row r="2431" spans="1:26" s="49" customFormat="1" x14ac:dyDescent="0.25">
      <c r="A2431" s="73">
        <v>600086356</v>
      </c>
      <c r="B2431" s="73">
        <f t="shared" si="111"/>
        <v>600086356</v>
      </c>
      <c r="C2431" s="73" t="s">
        <v>14425</v>
      </c>
      <c r="D2431" s="68">
        <v>1</v>
      </c>
      <c r="E2431" s="48">
        <f t="shared" si="112"/>
        <v>71004068</v>
      </c>
      <c r="F2431" s="57" t="s">
        <v>8791</v>
      </c>
      <c r="G2431" s="57" t="s">
        <v>8824</v>
      </c>
      <c r="H2431" s="51">
        <v>0</v>
      </c>
      <c r="I2431" s="51" t="s">
        <v>17309</v>
      </c>
      <c r="J2431" s="69">
        <v>27.49</v>
      </c>
      <c r="K2431" s="69">
        <f t="shared" si="113"/>
        <v>0</v>
      </c>
      <c r="L2431" s="90">
        <v>25</v>
      </c>
      <c r="M2431" s="51">
        <v>25</v>
      </c>
      <c r="N2431" s="62" t="s">
        <v>8896</v>
      </c>
      <c r="O2431" s="52" t="s">
        <v>8897</v>
      </c>
      <c r="P2431" s="52">
        <v>177</v>
      </c>
      <c r="Q2431" s="52"/>
      <c r="R2431" s="52" t="s">
        <v>8898</v>
      </c>
      <c r="S2431" s="49" t="s">
        <v>21333</v>
      </c>
      <c r="V2431" s="50" t="s">
        <v>14894</v>
      </c>
      <c r="W2431" s="50" t="s">
        <v>8892</v>
      </c>
      <c r="X2431" s="50" t="s">
        <v>14740</v>
      </c>
      <c r="Y2431" s="70" t="s">
        <v>17320</v>
      </c>
      <c r="Z2431" s="53">
        <v>58266</v>
      </c>
    </row>
    <row r="2432" spans="1:26" s="49" customFormat="1" x14ac:dyDescent="0.25">
      <c r="A2432" s="73">
        <v>600085830</v>
      </c>
      <c r="B2432" s="73">
        <f t="shared" si="111"/>
        <v>600085830</v>
      </c>
      <c r="C2432" s="73" t="s">
        <v>14426</v>
      </c>
      <c r="D2432" s="68">
        <v>1</v>
      </c>
      <c r="E2432" s="48">
        <f t="shared" si="112"/>
        <v>70156701</v>
      </c>
      <c r="F2432" s="57" t="s">
        <v>8791</v>
      </c>
      <c r="G2432" s="57" t="s">
        <v>8824</v>
      </c>
      <c r="H2432" s="51">
        <v>0</v>
      </c>
      <c r="I2432" s="51" t="s">
        <v>17309</v>
      </c>
      <c r="J2432" s="69">
        <v>27.49</v>
      </c>
      <c r="K2432" s="69">
        <f t="shared" si="113"/>
        <v>0</v>
      </c>
      <c r="L2432" s="90">
        <v>75</v>
      </c>
      <c r="M2432" s="51">
        <v>75</v>
      </c>
      <c r="N2432" s="62" t="s">
        <v>8899</v>
      </c>
      <c r="O2432" s="52" t="s">
        <v>2625</v>
      </c>
      <c r="P2432" s="52">
        <v>272</v>
      </c>
      <c r="Q2432" s="52"/>
      <c r="R2432" s="52" t="s">
        <v>8892</v>
      </c>
      <c r="S2432" s="49" t="s">
        <v>21333</v>
      </c>
      <c r="V2432" s="50" t="s">
        <v>14894</v>
      </c>
      <c r="W2432" s="50" t="s">
        <v>8892</v>
      </c>
      <c r="X2432" s="50" t="s">
        <v>14740</v>
      </c>
      <c r="Y2432" s="70" t="s">
        <v>17320</v>
      </c>
      <c r="Z2432" s="53">
        <v>58301</v>
      </c>
    </row>
    <row r="2433" spans="1:26" s="49" customFormat="1" x14ac:dyDescent="0.25">
      <c r="A2433" s="73">
        <v>600086011</v>
      </c>
      <c r="B2433" s="73">
        <f t="shared" si="111"/>
        <v>600086011</v>
      </c>
      <c r="C2433" s="73" t="s">
        <v>14427</v>
      </c>
      <c r="D2433" s="68">
        <v>1</v>
      </c>
      <c r="E2433" s="48">
        <f t="shared" si="112"/>
        <v>70991863</v>
      </c>
      <c r="F2433" s="57" t="s">
        <v>8791</v>
      </c>
      <c r="G2433" s="57" t="s">
        <v>8824</v>
      </c>
      <c r="H2433" s="51">
        <v>0</v>
      </c>
      <c r="I2433" s="51" t="s">
        <v>17309</v>
      </c>
      <c r="J2433" s="69">
        <v>27.49</v>
      </c>
      <c r="K2433" s="69">
        <f t="shared" si="113"/>
        <v>0</v>
      </c>
      <c r="L2433" s="90">
        <v>25</v>
      </c>
      <c r="M2433" s="51">
        <v>25</v>
      </c>
      <c r="N2433" s="62" t="s">
        <v>8900</v>
      </c>
      <c r="O2433" s="52"/>
      <c r="P2433" s="52">
        <v>50</v>
      </c>
      <c r="Q2433" s="52"/>
      <c r="R2433" s="52" t="s">
        <v>8901</v>
      </c>
      <c r="S2433" s="49" t="s">
        <v>21333</v>
      </c>
      <c r="V2433" s="50" t="s">
        <v>14894</v>
      </c>
      <c r="W2433" s="50" t="s">
        <v>8892</v>
      </c>
      <c r="X2433" s="50" t="s">
        <v>14740</v>
      </c>
      <c r="Y2433" s="70" t="s">
        <v>17320</v>
      </c>
      <c r="Z2433" s="53">
        <v>58301</v>
      </c>
    </row>
    <row r="2434" spans="1:26" s="49" customFormat="1" x14ac:dyDescent="0.25">
      <c r="A2434" s="73">
        <v>600086542</v>
      </c>
      <c r="B2434" s="73">
        <f t="shared" si="111"/>
        <v>600086542</v>
      </c>
      <c r="C2434" s="73" t="s">
        <v>14428</v>
      </c>
      <c r="D2434" s="68">
        <v>1</v>
      </c>
      <c r="E2434" s="48">
        <f t="shared" si="112"/>
        <v>75017661</v>
      </c>
      <c r="F2434" s="57" t="s">
        <v>8791</v>
      </c>
      <c r="G2434" s="57" t="s">
        <v>8824</v>
      </c>
      <c r="H2434" s="51">
        <v>100</v>
      </c>
      <c r="I2434" s="51" t="s">
        <v>17309</v>
      </c>
      <c r="J2434" s="69">
        <v>27.49</v>
      </c>
      <c r="K2434" s="69">
        <f t="shared" si="113"/>
        <v>2749</v>
      </c>
      <c r="L2434" s="90">
        <v>100</v>
      </c>
      <c r="M2434" s="51">
        <v>0</v>
      </c>
      <c r="N2434" s="62" t="s">
        <v>8902</v>
      </c>
      <c r="O2434" s="52"/>
      <c r="P2434" s="52">
        <v>114</v>
      </c>
      <c r="Q2434" s="52"/>
      <c r="R2434" s="52" t="s">
        <v>8895</v>
      </c>
      <c r="S2434" s="49" t="s">
        <v>21333</v>
      </c>
      <c r="V2434" s="50" t="s">
        <v>14894</v>
      </c>
      <c r="W2434" s="50" t="s">
        <v>8892</v>
      </c>
      <c r="X2434" s="50" t="s">
        <v>14740</v>
      </c>
      <c r="Y2434" s="70" t="s">
        <v>17320</v>
      </c>
      <c r="Z2434" s="53">
        <v>58273</v>
      </c>
    </row>
    <row r="2435" spans="1:26" s="49" customFormat="1" x14ac:dyDescent="0.25">
      <c r="A2435" s="73">
        <v>600086691</v>
      </c>
      <c r="B2435" s="73">
        <f t="shared" si="111"/>
        <v>600086691</v>
      </c>
      <c r="C2435" s="73" t="s">
        <v>14429</v>
      </c>
      <c r="D2435" s="68">
        <v>1</v>
      </c>
      <c r="E2435" s="48">
        <f t="shared" si="112"/>
        <v>70946299</v>
      </c>
      <c r="F2435" s="57" t="s">
        <v>8791</v>
      </c>
      <c r="G2435" s="57" t="s">
        <v>8824</v>
      </c>
      <c r="H2435" s="51">
        <v>875</v>
      </c>
      <c r="I2435" s="51" t="s">
        <v>17309</v>
      </c>
      <c r="J2435" s="69">
        <v>27.49</v>
      </c>
      <c r="K2435" s="69">
        <f t="shared" si="113"/>
        <v>24053.75</v>
      </c>
      <c r="L2435" s="90">
        <v>875</v>
      </c>
      <c r="M2435" s="51">
        <v>0</v>
      </c>
      <c r="N2435" s="62" t="s">
        <v>8903</v>
      </c>
      <c r="O2435" s="52" t="s">
        <v>8904</v>
      </c>
      <c r="P2435" s="52">
        <v>74</v>
      </c>
      <c r="Q2435" s="52"/>
      <c r="R2435" s="52" t="s">
        <v>8892</v>
      </c>
      <c r="S2435" s="49" t="s">
        <v>21333</v>
      </c>
      <c r="V2435" s="50" t="s">
        <v>14894</v>
      </c>
      <c r="W2435" s="50" t="s">
        <v>8892</v>
      </c>
      <c r="X2435" s="50" t="s">
        <v>14740</v>
      </c>
      <c r="Y2435" s="70" t="s">
        <v>17320</v>
      </c>
      <c r="Z2435" s="53">
        <v>58301</v>
      </c>
    </row>
    <row r="2436" spans="1:26" s="49" customFormat="1" x14ac:dyDescent="0.25">
      <c r="A2436" s="73">
        <v>600086704</v>
      </c>
      <c r="B2436" s="73">
        <f t="shared" ref="B2436:B2499" si="114">A2436/1</f>
        <v>600086704</v>
      </c>
      <c r="C2436" s="73" t="s">
        <v>14430</v>
      </c>
      <c r="D2436" s="68">
        <v>1</v>
      </c>
      <c r="E2436" s="48">
        <f t="shared" ref="E2436:E2499" si="115">C2436/1</f>
        <v>70946281</v>
      </c>
      <c r="F2436" s="57" t="s">
        <v>8791</v>
      </c>
      <c r="G2436" s="57" t="s">
        <v>8824</v>
      </c>
      <c r="H2436" s="51">
        <v>900</v>
      </c>
      <c r="I2436" s="51" t="s">
        <v>17309</v>
      </c>
      <c r="J2436" s="69">
        <v>27.49</v>
      </c>
      <c r="K2436" s="69">
        <f t="shared" ref="K2436:K2499" si="116">H2436*J2436</f>
        <v>24741</v>
      </c>
      <c r="L2436" s="90">
        <v>900</v>
      </c>
      <c r="M2436" s="51">
        <v>0</v>
      </c>
      <c r="N2436" s="62" t="s">
        <v>8905</v>
      </c>
      <c r="O2436" s="52" t="s">
        <v>725</v>
      </c>
      <c r="P2436" s="52">
        <v>745</v>
      </c>
      <c r="Q2436" s="52"/>
      <c r="R2436" s="52" t="s">
        <v>8892</v>
      </c>
      <c r="S2436" s="49" t="s">
        <v>21333</v>
      </c>
      <c r="V2436" s="50" t="s">
        <v>14894</v>
      </c>
      <c r="W2436" s="50" t="s">
        <v>8892</v>
      </c>
      <c r="X2436" s="50" t="s">
        <v>14740</v>
      </c>
      <c r="Y2436" s="70" t="s">
        <v>17320</v>
      </c>
      <c r="Z2436" s="53">
        <v>58301</v>
      </c>
    </row>
    <row r="2437" spans="1:26" s="49" customFormat="1" x14ac:dyDescent="0.25">
      <c r="A2437" s="73">
        <v>600086712</v>
      </c>
      <c r="B2437" s="73">
        <f t="shared" si="114"/>
        <v>600086712</v>
      </c>
      <c r="C2437" s="73" t="s">
        <v>14431</v>
      </c>
      <c r="D2437" s="68">
        <v>1</v>
      </c>
      <c r="E2437" s="48">
        <f t="shared" si="115"/>
        <v>71004025</v>
      </c>
      <c r="F2437" s="57" t="s">
        <v>8791</v>
      </c>
      <c r="G2437" s="57" t="s">
        <v>8824</v>
      </c>
      <c r="H2437" s="51">
        <v>325</v>
      </c>
      <c r="I2437" s="51" t="s">
        <v>17309</v>
      </c>
      <c r="J2437" s="69">
        <v>27.49</v>
      </c>
      <c r="K2437" s="69">
        <f t="shared" si="116"/>
        <v>8934.25</v>
      </c>
      <c r="L2437" s="90">
        <v>325</v>
      </c>
      <c r="M2437" s="51">
        <v>0</v>
      </c>
      <c r="N2437" s="62" t="s">
        <v>8906</v>
      </c>
      <c r="O2437" s="52" t="s">
        <v>60</v>
      </c>
      <c r="P2437" s="52">
        <v>440</v>
      </c>
      <c r="Q2437" s="52"/>
      <c r="R2437" s="52" t="s">
        <v>8898</v>
      </c>
      <c r="S2437" s="49" t="s">
        <v>21333</v>
      </c>
      <c r="V2437" s="50" t="s">
        <v>14894</v>
      </c>
      <c r="W2437" s="50" t="s">
        <v>8892</v>
      </c>
      <c r="X2437" s="50" t="s">
        <v>14740</v>
      </c>
      <c r="Y2437" s="70" t="s">
        <v>17320</v>
      </c>
      <c r="Z2437" s="53">
        <v>58266</v>
      </c>
    </row>
    <row r="2438" spans="1:26" s="49" customFormat="1" x14ac:dyDescent="0.25">
      <c r="A2438" s="73">
        <v>600086763</v>
      </c>
      <c r="B2438" s="73">
        <f t="shared" si="114"/>
        <v>600086763</v>
      </c>
      <c r="C2438" s="73" t="s">
        <v>14432</v>
      </c>
      <c r="D2438" s="68">
        <v>1</v>
      </c>
      <c r="E2438" s="48">
        <f t="shared" si="115"/>
        <v>70985561</v>
      </c>
      <c r="F2438" s="57" t="s">
        <v>8791</v>
      </c>
      <c r="G2438" s="57" t="s">
        <v>8824</v>
      </c>
      <c r="H2438" s="51">
        <v>150</v>
      </c>
      <c r="I2438" s="51" t="s">
        <v>17309</v>
      </c>
      <c r="J2438" s="69">
        <v>27.49</v>
      </c>
      <c r="K2438" s="69">
        <f t="shared" si="116"/>
        <v>4123.5</v>
      </c>
      <c r="L2438" s="90">
        <v>150</v>
      </c>
      <c r="M2438" s="51">
        <v>0</v>
      </c>
      <c r="N2438" s="62" t="s">
        <v>8907</v>
      </c>
      <c r="O2438" s="52"/>
      <c r="P2438" s="52">
        <v>23</v>
      </c>
      <c r="Q2438" s="52"/>
      <c r="R2438" s="52" t="s">
        <v>5457</v>
      </c>
      <c r="S2438" s="49" t="s">
        <v>21333</v>
      </c>
      <c r="V2438" s="50" t="s">
        <v>14894</v>
      </c>
      <c r="W2438" s="50" t="s">
        <v>8892</v>
      </c>
      <c r="X2438" s="50" t="s">
        <v>14740</v>
      </c>
      <c r="Y2438" s="70" t="s">
        <v>17320</v>
      </c>
      <c r="Z2438" s="53">
        <v>58283</v>
      </c>
    </row>
    <row r="2439" spans="1:26" s="49" customFormat="1" x14ac:dyDescent="0.25">
      <c r="A2439" s="73">
        <v>600086810</v>
      </c>
      <c r="B2439" s="73">
        <f t="shared" si="114"/>
        <v>600086810</v>
      </c>
      <c r="C2439" s="73" t="s">
        <v>14433</v>
      </c>
      <c r="D2439" s="68">
        <v>1</v>
      </c>
      <c r="E2439" s="48">
        <f t="shared" si="115"/>
        <v>71001735</v>
      </c>
      <c r="F2439" s="57" t="s">
        <v>8791</v>
      </c>
      <c r="G2439" s="57" t="s">
        <v>8824</v>
      </c>
      <c r="H2439" s="51">
        <v>200</v>
      </c>
      <c r="I2439" s="51" t="s">
        <v>17309</v>
      </c>
      <c r="J2439" s="69">
        <v>27.49</v>
      </c>
      <c r="K2439" s="69">
        <f t="shared" si="116"/>
        <v>5498</v>
      </c>
      <c r="L2439" s="90">
        <v>200</v>
      </c>
      <c r="M2439" s="51">
        <v>0</v>
      </c>
      <c r="N2439" s="62" t="s">
        <v>8908</v>
      </c>
      <c r="O2439" s="52"/>
      <c r="P2439" s="52">
        <v>77</v>
      </c>
      <c r="Q2439" s="52"/>
      <c r="R2439" s="52" t="s">
        <v>8909</v>
      </c>
      <c r="S2439" s="49" t="s">
        <v>21333</v>
      </c>
      <c r="V2439" s="50" t="s">
        <v>14894</v>
      </c>
      <c r="W2439" s="50" t="s">
        <v>8892</v>
      </c>
      <c r="X2439" s="50" t="s">
        <v>14740</v>
      </c>
      <c r="Y2439" s="70" t="s">
        <v>17320</v>
      </c>
      <c r="Z2439" s="53">
        <v>58276</v>
      </c>
    </row>
    <row r="2440" spans="1:26" s="49" customFormat="1" x14ac:dyDescent="0.25">
      <c r="A2440" s="73">
        <v>600086836</v>
      </c>
      <c r="B2440" s="73">
        <f t="shared" si="114"/>
        <v>600086836</v>
      </c>
      <c r="C2440" s="73" t="s">
        <v>14434</v>
      </c>
      <c r="D2440" s="68">
        <v>1</v>
      </c>
      <c r="E2440" s="48">
        <f t="shared" si="115"/>
        <v>70997845</v>
      </c>
      <c r="F2440" s="57" t="s">
        <v>8791</v>
      </c>
      <c r="G2440" s="57" t="s">
        <v>8824</v>
      </c>
      <c r="H2440" s="51">
        <v>75</v>
      </c>
      <c r="I2440" s="51" t="s">
        <v>17309</v>
      </c>
      <c r="J2440" s="69">
        <v>27.49</v>
      </c>
      <c r="K2440" s="69">
        <f t="shared" si="116"/>
        <v>2061.75</v>
      </c>
      <c r="L2440" s="90">
        <v>75</v>
      </c>
      <c r="M2440" s="51">
        <v>0</v>
      </c>
      <c r="N2440" s="62" t="s">
        <v>8910</v>
      </c>
      <c r="O2440" s="52"/>
      <c r="P2440" s="52">
        <v>123</v>
      </c>
      <c r="Q2440" s="52"/>
      <c r="R2440" s="52" t="s">
        <v>8911</v>
      </c>
      <c r="S2440" s="49" t="s">
        <v>21333</v>
      </c>
      <c r="V2440" s="50" t="s">
        <v>14894</v>
      </c>
      <c r="W2440" s="50" t="s">
        <v>8892</v>
      </c>
      <c r="X2440" s="50" t="s">
        <v>14740</v>
      </c>
      <c r="Y2440" s="70" t="s">
        <v>17320</v>
      </c>
      <c r="Z2440" s="53">
        <v>58224</v>
      </c>
    </row>
    <row r="2441" spans="1:26" s="49" customFormat="1" x14ac:dyDescent="0.25">
      <c r="A2441" s="73">
        <v>600086909</v>
      </c>
      <c r="B2441" s="73">
        <f t="shared" si="114"/>
        <v>600086909</v>
      </c>
      <c r="C2441" s="73" t="s">
        <v>14435</v>
      </c>
      <c r="D2441" s="68">
        <v>1</v>
      </c>
      <c r="E2441" s="48">
        <f t="shared" si="115"/>
        <v>75017041</v>
      </c>
      <c r="F2441" s="57" t="s">
        <v>8791</v>
      </c>
      <c r="G2441" s="57" t="s">
        <v>8824</v>
      </c>
      <c r="H2441" s="51">
        <v>75</v>
      </c>
      <c r="I2441" s="51" t="s">
        <v>17309</v>
      </c>
      <c r="J2441" s="69">
        <v>27.49</v>
      </c>
      <c r="K2441" s="69">
        <f t="shared" si="116"/>
        <v>2061.75</v>
      </c>
      <c r="L2441" s="90">
        <v>75</v>
      </c>
      <c r="M2441" s="51">
        <v>0</v>
      </c>
      <c r="N2441" s="62" t="s">
        <v>8912</v>
      </c>
      <c r="O2441" s="52" t="s">
        <v>8913</v>
      </c>
      <c r="P2441" s="52">
        <v>11</v>
      </c>
      <c r="Q2441" s="52"/>
      <c r="R2441" s="52" t="s">
        <v>8914</v>
      </c>
      <c r="S2441" s="49" t="s">
        <v>21333</v>
      </c>
      <c r="V2441" s="50" t="s">
        <v>14894</v>
      </c>
      <c r="W2441" s="50" t="s">
        <v>8892</v>
      </c>
      <c r="X2441" s="50" t="s">
        <v>14740</v>
      </c>
      <c r="Y2441" s="70" t="s">
        <v>17320</v>
      </c>
      <c r="Z2441" s="53">
        <v>58277</v>
      </c>
    </row>
    <row r="2442" spans="1:26" s="49" customFormat="1" x14ac:dyDescent="0.25">
      <c r="A2442" s="73">
        <v>600086941</v>
      </c>
      <c r="B2442" s="73">
        <f t="shared" si="114"/>
        <v>600086941</v>
      </c>
      <c r="C2442" s="73" t="s">
        <v>14436</v>
      </c>
      <c r="D2442" s="68">
        <v>1</v>
      </c>
      <c r="E2442" s="48">
        <f t="shared" si="115"/>
        <v>75015072</v>
      </c>
      <c r="F2442" s="57" t="s">
        <v>8791</v>
      </c>
      <c r="G2442" s="57" t="s">
        <v>8824</v>
      </c>
      <c r="H2442" s="51">
        <v>50</v>
      </c>
      <c r="I2442" s="51" t="s">
        <v>17309</v>
      </c>
      <c r="J2442" s="69">
        <v>27.49</v>
      </c>
      <c r="K2442" s="69">
        <f t="shared" si="116"/>
        <v>1374.5</v>
      </c>
      <c r="L2442" s="90">
        <v>50</v>
      </c>
      <c r="M2442" s="51">
        <v>0</v>
      </c>
      <c r="N2442" s="62" t="s">
        <v>8915</v>
      </c>
      <c r="O2442" s="52"/>
      <c r="P2442" s="52">
        <v>215</v>
      </c>
      <c r="Q2442" s="52"/>
      <c r="R2442" s="52" t="s">
        <v>8916</v>
      </c>
      <c r="S2442" s="49" t="s">
        <v>21333</v>
      </c>
      <c r="V2442" s="50" t="s">
        <v>14894</v>
      </c>
      <c r="W2442" s="50" t="s">
        <v>8892</v>
      </c>
      <c r="X2442" s="50" t="s">
        <v>14740</v>
      </c>
      <c r="Y2442" s="70" t="s">
        <v>17320</v>
      </c>
      <c r="Z2442" s="53">
        <v>58262</v>
      </c>
    </row>
    <row r="2443" spans="1:26" s="49" customFormat="1" x14ac:dyDescent="0.25">
      <c r="A2443" s="73">
        <v>600086976</v>
      </c>
      <c r="B2443" s="73">
        <f t="shared" si="114"/>
        <v>600086976</v>
      </c>
      <c r="C2443" s="73" t="s">
        <v>14437</v>
      </c>
      <c r="D2443" s="68">
        <v>1</v>
      </c>
      <c r="E2443" s="48">
        <f t="shared" si="115"/>
        <v>70985961</v>
      </c>
      <c r="F2443" s="57" t="s">
        <v>8791</v>
      </c>
      <c r="G2443" s="57" t="s">
        <v>8824</v>
      </c>
      <c r="H2443" s="51">
        <v>50</v>
      </c>
      <c r="I2443" s="51" t="s">
        <v>17309</v>
      </c>
      <c r="J2443" s="69">
        <v>27.49</v>
      </c>
      <c r="K2443" s="69">
        <f t="shared" si="116"/>
        <v>1374.5</v>
      </c>
      <c r="L2443" s="90">
        <v>50</v>
      </c>
      <c r="M2443" s="51">
        <v>0</v>
      </c>
      <c r="N2443" s="62" t="s">
        <v>8917</v>
      </c>
      <c r="O2443" s="52"/>
      <c r="P2443" s="52">
        <v>112</v>
      </c>
      <c r="Q2443" s="52"/>
      <c r="R2443" s="52" t="s">
        <v>8918</v>
      </c>
      <c r="S2443" s="49" t="s">
        <v>21333</v>
      </c>
      <c r="V2443" s="50" t="s">
        <v>14894</v>
      </c>
      <c r="W2443" s="50" t="s">
        <v>8892</v>
      </c>
      <c r="X2443" s="50" t="s">
        <v>14740</v>
      </c>
      <c r="Y2443" s="70" t="s">
        <v>17320</v>
      </c>
      <c r="Z2443" s="53">
        <v>58245</v>
      </c>
    </row>
    <row r="2444" spans="1:26" s="49" customFormat="1" x14ac:dyDescent="0.25">
      <c r="A2444" s="73">
        <v>600086992</v>
      </c>
      <c r="B2444" s="73">
        <f t="shared" si="114"/>
        <v>600086992</v>
      </c>
      <c r="C2444" s="73" t="s">
        <v>14438</v>
      </c>
      <c r="D2444" s="68">
        <v>1</v>
      </c>
      <c r="E2444" s="48">
        <f t="shared" si="115"/>
        <v>70909709</v>
      </c>
      <c r="F2444" s="57" t="s">
        <v>8791</v>
      </c>
      <c r="G2444" s="57" t="s">
        <v>8824</v>
      </c>
      <c r="H2444" s="51">
        <v>725</v>
      </c>
      <c r="I2444" s="51" t="s">
        <v>17309</v>
      </c>
      <c r="J2444" s="69">
        <v>27.49</v>
      </c>
      <c r="K2444" s="69">
        <f t="shared" si="116"/>
        <v>19930.25</v>
      </c>
      <c r="L2444" s="90">
        <v>725</v>
      </c>
      <c r="M2444" s="51">
        <v>0</v>
      </c>
      <c r="N2444" s="62" t="s">
        <v>8919</v>
      </c>
      <c r="O2444" s="52" t="s">
        <v>5200</v>
      </c>
      <c r="P2444" s="52">
        <v>77</v>
      </c>
      <c r="Q2444" s="52"/>
      <c r="R2444" s="52" t="s">
        <v>8920</v>
      </c>
      <c r="S2444" s="49" t="s">
        <v>21333</v>
      </c>
      <c r="V2444" s="50" t="s">
        <v>14894</v>
      </c>
      <c r="W2444" s="50" t="s">
        <v>8892</v>
      </c>
      <c r="X2444" s="50" t="s">
        <v>14740</v>
      </c>
      <c r="Y2444" s="70" t="s">
        <v>17320</v>
      </c>
      <c r="Z2444" s="53">
        <v>58263</v>
      </c>
    </row>
    <row r="2445" spans="1:26" s="49" customFormat="1" x14ac:dyDescent="0.25">
      <c r="A2445" s="73">
        <v>600087492</v>
      </c>
      <c r="B2445" s="73">
        <f t="shared" si="114"/>
        <v>600087492</v>
      </c>
      <c r="C2445" s="73" t="s">
        <v>17806</v>
      </c>
      <c r="D2445" s="68">
        <v>1</v>
      </c>
      <c r="E2445" s="48">
        <f t="shared" si="115"/>
        <v>70156719</v>
      </c>
      <c r="F2445" s="57" t="s">
        <v>8791</v>
      </c>
      <c r="G2445" s="57" t="s">
        <v>8824</v>
      </c>
      <c r="H2445" s="51">
        <v>0</v>
      </c>
      <c r="I2445" s="51" t="s">
        <v>17309</v>
      </c>
      <c r="J2445" s="69">
        <v>27.49</v>
      </c>
      <c r="K2445" s="69">
        <f t="shared" si="116"/>
        <v>0</v>
      </c>
      <c r="L2445" s="90">
        <v>25</v>
      </c>
      <c r="M2445" s="51">
        <v>25</v>
      </c>
      <c r="N2445" s="62" t="s">
        <v>17807</v>
      </c>
      <c r="O2445" s="52" t="s">
        <v>725</v>
      </c>
      <c r="P2445" s="52">
        <v>603</v>
      </c>
      <c r="Q2445" s="52"/>
      <c r="R2445" s="52" t="s">
        <v>8892</v>
      </c>
      <c r="S2445" s="49" t="s">
        <v>21333</v>
      </c>
      <c r="V2445" s="50" t="s">
        <v>14894</v>
      </c>
      <c r="W2445" s="50" t="s">
        <v>8892</v>
      </c>
      <c r="X2445" s="50" t="s">
        <v>14740</v>
      </c>
      <c r="Y2445" s="70" t="s">
        <v>17320</v>
      </c>
      <c r="Z2445" s="53">
        <v>58301</v>
      </c>
    </row>
    <row r="2446" spans="1:26" s="49" customFormat="1" x14ac:dyDescent="0.25">
      <c r="A2446" s="73">
        <v>610400584</v>
      </c>
      <c r="B2446" s="73">
        <f t="shared" si="114"/>
        <v>610400584</v>
      </c>
      <c r="C2446" s="73" t="s">
        <v>17808</v>
      </c>
      <c r="D2446" s="68">
        <v>1</v>
      </c>
      <c r="E2446" s="48">
        <f t="shared" si="115"/>
        <v>70155861</v>
      </c>
      <c r="F2446" s="57" t="s">
        <v>8791</v>
      </c>
      <c r="G2446" s="57" t="s">
        <v>8824</v>
      </c>
      <c r="H2446" s="51">
        <v>50</v>
      </c>
      <c r="I2446" s="51" t="s">
        <v>17309</v>
      </c>
      <c r="J2446" s="69">
        <v>27.49</v>
      </c>
      <c r="K2446" s="69">
        <f t="shared" si="116"/>
        <v>1374.5</v>
      </c>
      <c r="L2446" s="90">
        <v>50</v>
      </c>
      <c r="M2446" s="51">
        <v>0</v>
      </c>
      <c r="N2446" s="62" t="s">
        <v>17809</v>
      </c>
      <c r="O2446" s="52"/>
      <c r="P2446" s="52">
        <v>1</v>
      </c>
      <c r="Q2446" s="52"/>
      <c r="R2446" s="52" t="s">
        <v>8895</v>
      </c>
      <c r="S2446" s="49" t="s">
        <v>21333</v>
      </c>
      <c r="V2446" s="50" t="s">
        <v>14885</v>
      </c>
      <c r="W2446" s="50" t="s">
        <v>8892</v>
      </c>
      <c r="X2446" s="50" t="s">
        <v>14738</v>
      </c>
      <c r="Y2446" s="70" t="s">
        <v>17320</v>
      </c>
      <c r="Z2446" s="53">
        <v>58273</v>
      </c>
    </row>
    <row r="2447" spans="1:26" s="49" customFormat="1" ht="30" x14ac:dyDescent="0.25">
      <c r="A2447" s="73">
        <v>600014860</v>
      </c>
      <c r="B2447" s="73">
        <f t="shared" si="114"/>
        <v>600014860</v>
      </c>
      <c r="C2447" s="73" t="s">
        <v>14440</v>
      </c>
      <c r="D2447" s="68">
        <v>1</v>
      </c>
      <c r="E2447" s="48">
        <f t="shared" si="115"/>
        <v>25348931</v>
      </c>
      <c r="F2447" s="57" t="s">
        <v>8791</v>
      </c>
      <c r="G2447" s="57" t="s">
        <v>8924</v>
      </c>
      <c r="H2447" s="51">
        <v>500</v>
      </c>
      <c r="I2447" s="51" t="s">
        <v>17309</v>
      </c>
      <c r="J2447" s="69">
        <v>27.49</v>
      </c>
      <c r="K2447" s="69">
        <f t="shared" si="116"/>
        <v>13745</v>
      </c>
      <c r="L2447" s="90">
        <v>500</v>
      </c>
      <c r="M2447" s="51">
        <v>0</v>
      </c>
      <c r="N2447" s="62" t="s">
        <v>8925</v>
      </c>
      <c r="O2447" s="52" t="s">
        <v>8926</v>
      </c>
      <c r="P2447" s="52">
        <v>4375</v>
      </c>
      <c r="Q2447" s="52">
        <v>9</v>
      </c>
      <c r="R2447" s="52" t="s">
        <v>8921</v>
      </c>
      <c r="S2447" s="49" t="s">
        <v>21334</v>
      </c>
      <c r="V2447" s="50" t="s">
        <v>14885</v>
      </c>
      <c r="W2447" s="50" t="s">
        <v>8921</v>
      </c>
      <c r="X2447" s="50" t="s">
        <v>14742</v>
      </c>
      <c r="Y2447" s="70" t="s">
        <v>17320</v>
      </c>
      <c r="Z2447" s="53">
        <v>58601</v>
      </c>
    </row>
    <row r="2448" spans="1:26" s="49" customFormat="1" x14ac:dyDescent="0.25">
      <c r="A2448" s="73">
        <v>600020517</v>
      </c>
      <c r="B2448" s="73">
        <f t="shared" si="114"/>
        <v>600020517</v>
      </c>
      <c r="C2448" s="73" t="s">
        <v>17810</v>
      </c>
      <c r="D2448" s="68">
        <v>1</v>
      </c>
      <c r="E2448" s="48">
        <f t="shared" si="115"/>
        <v>25571303</v>
      </c>
      <c r="F2448" s="57" t="s">
        <v>8791</v>
      </c>
      <c r="G2448" s="57" t="s">
        <v>8924</v>
      </c>
      <c r="H2448" s="51">
        <v>275</v>
      </c>
      <c r="I2448" s="51" t="s">
        <v>17309</v>
      </c>
      <c r="J2448" s="69">
        <v>27.49</v>
      </c>
      <c r="K2448" s="69">
        <f t="shared" si="116"/>
        <v>7559.75</v>
      </c>
      <c r="L2448" s="90">
        <v>275</v>
      </c>
      <c r="M2448" s="51">
        <v>0</v>
      </c>
      <c r="N2448" s="62" t="s">
        <v>17811</v>
      </c>
      <c r="O2448" s="52" t="s">
        <v>17812</v>
      </c>
      <c r="P2448" s="52">
        <v>4837</v>
      </c>
      <c r="Q2448" s="52">
        <v>21</v>
      </c>
      <c r="R2448" s="52" t="s">
        <v>8921</v>
      </c>
      <c r="S2448" s="49" t="s">
        <v>21334</v>
      </c>
      <c r="V2448" s="50" t="s">
        <v>14885</v>
      </c>
      <c r="W2448" s="50" t="s">
        <v>8921</v>
      </c>
      <c r="X2448" s="50" t="s">
        <v>14742</v>
      </c>
      <c r="Y2448" s="70" t="s">
        <v>17320</v>
      </c>
      <c r="Z2448" s="53">
        <v>58601</v>
      </c>
    </row>
    <row r="2449" spans="1:26" s="49" customFormat="1" x14ac:dyDescent="0.25">
      <c r="A2449" s="73">
        <v>600014746</v>
      </c>
      <c r="B2449" s="73">
        <f t="shared" si="114"/>
        <v>600014746</v>
      </c>
      <c r="C2449" s="73" t="s">
        <v>14441</v>
      </c>
      <c r="D2449" s="68">
        <v>1</v>
      </c>
      <c r="E2449" s="48">
        <f t="shared" si="115"/>
        <v>60545984</v>
      </c>
      <c r="F2449" s="57" t="s">
        <v>8791</v>
      </c>
      <c r="G2449" s="57" t="s">
        <v>8924</v>
      </c>
      <c r="H2449" s="51">
        <v>875</v>
      </c>
      <c r="I2449" s="51" t="s">
        <v>17309</v>
      </c>
      <c r="J2449" s="69">
        <v>27.49</v>
      </c>
      <c r="K2449" s="69">
        <f t="shared" si="116"/>
        <v>24053.75</v>
      </c>
      <c r="L2449" s="90">
        <v>875</v>
      </c>
      <c r="M2449" s="51">
        <v>0</v>
      </c>
      <c r="N2449" s="62" t="s">
        <v>8927</v>
      </c>
      <c r="O2449" s="52" t="s">
        <v>33</v>
      </c>
      <c r="P2449" s="52">
        <v>1560</v>
      </c>
      <c r="Q2449" s="52">
        <v>1</v>
      </c>
      <c r="R2449" s="52" t="s">
        <v>8921</v>
      </c>
      <c r="S2449" s="49" t="s">
        <v>21333</v>
      </c>
      <c r="V2449" s="50" t="s">
        <v>14885</v>
      </c>
      <c r="W2449" s="50" t="s">
        <v>8921</v>
      </c>
      <c r="X2449" s="50" t="s">
        <v>14738</v>
      </c>
      <c r="Y2449" s="70" t="s">
        <v>17320</v>
      </c>
      <c r="Z2449" s="53">
        <v>58601</v>
      </c>
    </row>
    <row r="2450" spans="1:26" s="49" customFormat="1" x14ac:dyDescent="0.25">
      <c r="A2450" s="73">
        <v>600014771</v>
      </c>
      <c r="B2450" s="73">
        <f t="shared" si="114"/>
        <v>600014771</v>
      </c>
      <c r="C2450" s="73" t="s">
        <v>14442</v>
      </c>
      <c r="D2450" s="68">
        <v>1</v>
      </c>
      <c r="E2450" s="48">
        <f t="shared" si="115"/>
        <v>380661</v>
      </c>
      <c r="F2450" s="57" t="s">
        <v>8791</v>
      </c>
      <c r="G2450" s="57" t="s">
        <v>8924</v>
      </c>
      <c r="H2450" s="51">
        <v>375</v>
      </c>
      <c r="I2450" s="51" t="s">
        <v>17309</v>
      </c>
      <c r="J2450" s="69">
        <v>27.49</v>
      </c>
      <c r="K2450" s="69">
        <f t="shared" si="116"/>
        <v>10308.75</v>
      </c>
      <c r="L2450" s="90">
        <v>375</v>
      </c>
      <c r="M2450" s="51">
        <v>0</v>
      </c>
      <c r="N2450" s="62" t="s">
        <v>8928</v>
      </c>
      <c r="O2450" s="52" t="s">
        <v>6967</v>
      </c>
      <c r="P2450" s="52">
        <v>978</v>
      </c>
      <c r="Q2450" s="52">
        <v>67</v>
      </c>
      <c r="R2450" s="52" t="s">
        <v>8921</v>
      </c>
      <c r="S2450" s="49" t="s">
        <v>21334</v>
      </c>
      <c r="V2450" s="50" t="s">
        <v>14885</v>
      </c>
      <c r="W2450" s="50" t="s">
        <v>8921</v>
      </c>
      <c r="X2450" s="50" t="s">
        <v>14741</v>
      </c>
      <c r="Y2450" s="70" t="s">
        <v>17320</v>
      </c>
      <c r="Z2450" s="53">
        <v>58601</v>
      </c>
    </row>
    <row r="2451" spans="1:26" s="49" customFormat="1" x14ac:dyDescent="0.25">
      <c r="A2451" s="73">
        <v>600014827</v>
      </c>
      <c r="B2451" s="73">
        <f t="shared" si="114"/>
        <v>600014827</v>
      </c>
      <c r="C2451" s="73" t="s">
        <v>17813</v>
      </c>
      <c r="D2451" s="68">
        <v>1</v>
      </c>
      <c r="E2451" s="48">
        <f t="shared" si="115"/>
        <v>25326384</v>
      </c>
      <c r="F2451" s="57" t="s">
        <v>8791</v>
      </c>
      <c r="G2451" s="57" t="s">
        <v>8924</v>
      </c>
      <c r="H2451" s="51">
        <v>250</v>
      </c>
      <c r="I2451" s="51" t="s">
        <v>17309</v>
      </c>
      <c r="J2451" s="69">
        <v>27.49</v>
      </c>
      <c r="K2451" s="69">
        <f t="shared" si="116"/>
        <v>6872.5</v>
      </c>
      <c r="L2451" s="90">
        <v>250</v>
      </c>
      <c r="M2451" s="51">
        <v>0</v>
      </c>
      <c r="N2451" s="62" t="s">
        <v>17814</v>
      </c>
      <c r="O2451" s="52" t="s">
        <v>416</v>
      </c>
      <c r="P2451" s="52">
        <v>1559</v>
      </c>
      <c r="Q2451" s="52">
        <v>2</v>
      </c>
      <c r="R2451" s="52" t="s">
        <v>8921</v>
      </c>
      <c r="S2451" s="49" t="s">
        <v>21334</v>
      </c>
      <c r="V2451" s="50" t="s">
        <v>14885</v>
      </c>
      <c r="W2451" s="50" t="s">
        <v>8921</v>
      </c>
      <c r="X2451" s="50" t="s">
        <v>14742</v>
      </c>
      <c r="Y2451" s="70" t="s">
        <v>17320</v>
      </c>
      <c r="Z2451" s="53">
        <v>58601</v>
      </c>
    </row>
    <row r="2452" spans="1:26" s="49" customFormat="1" x14ac:dyDescent="0.25">
      <c r="A2452" s="73">
        <v>600014843</v>
      </c>
      <c r="B2452" s="73">
        <f t="shared" si="114"/>
        <v>600014843</v>
      </c>
      <c r="C2452" s="73" t="s">
        <v>14443</v>
      </c>
      <c r="D2452" s="68">
        <v>1</v>
      </c>
      <c r="E2452" s="48">
        <f t="shared" si="115"/>
        <v>60545992</v>
      </c>
      <c r="F2452" s="57" t="s">
        <v>8791</v>
      </c>
      <c r="G2452" s="57" t="s">
        <v>8924</v>
      </c>
      <c r="H2452" s="51">
        <v>2300</v>
      </c>
      <c r="I2452" s="51" t="s">
        <v>17309</v>
      </c>
      <c r="J2452" s="69">
        <v>27.49</v>
      </c>
      <c r="K2452" s="69">
        <f t="shared" si="116"/>
        <v>63227</v>
      </c>
      <c r="L2452" s="90">
        <v>2300</v>
      </c>
      <c r="M2452" s="51">
        <v>0</v>
      </c>
      <c r="N2452" s="62" t="s">
        <v>8929</v>
      </c>
      <c r="O2452" s="52" t="s">
        <v>8930</v>
      </c>
      <c r="P2452" s="52">
        <v>1572</v>
      </c>
      <c r="Q2452" s="52">
        <v>3</v>
      </c>
      <c r="R2452" s="52" t="s">
        <v>8921</v>
      </c>
      <c r="S2452" s="49" t="s">
        <v>21333</v>
      </c>
      <c r="V2452" s="50" t="s">
        <v>14885</v>
      </c>
      <c r="W2452" s="50" t="s">
        <v>8921</v>
      </c>
      <c r="X2452" s="50" t="s">
        <v>14738</v>
      </c>
      <c r="Y2452" s="70" t="s">
        <v>17320</v>
      </c>
      <c r="Z2452" s="53">
        <v>58601</v>
      </c>
    </row>
    <row r="2453" spans="1:26" s="49" customFormat="1" ht="30" x14ac:dyDescent="0.25">
      <c r="A2453" s="73">
        <v>600014851</v>
      </c>
      <c r="B2453" s="73">
        <f t="shared" si="114"/>
        <v>600014851</v>
      </c>
      <c r="C2453" s="73" t="s">
        <v>14444</v>
      </c>
      <c r="D2453" s="68">
        <v>1</v>
      </c>
      <c r="E2453" s="48">
        <f t="shared" si="115"/>
        <v>25335022</v>
      </c>
      <c r="F2453" s="57" t="s">
        <v>8791</v>
      </c>
      <c r="G2453" s="57" t="s">
        <v>8924</v>
      </c>
      <c r="H2453" s="51">
        <v>550</v>
      </c>
      <c r="I2453" s="51" t="s">
        <v>17309</v>
      </c>
      <c r="J2453" s="69">
        <v>27.49</v>
      </c>
      <c r="K2453" s="69">
        <f t="shared" si="116"/>
        <v>15119.5</v>
      </c>
      <c r="L2453" s="90">
        <v>550</v>
      </c>
      <c r="M2453" s="51">
        <v>0</v>
      </c>
      <c r="N2453" s="62" t="s">
        <v>8931</v>
      </c>
      <c r="O2453" s="52" t="s">
        <v>1546</v>
      </c>
      <c r="P2453" s="52">
        <v>124</v>
      </c>
      <c r="Q2453" s="52">
        <v>18</v>
      </c>
      <c r="R2453" s="52" t="s">
        <v>8921</v>
      </c>
      <c r="S2453" s="49" t="s">
        <v>21334</v>
      </c>
      <c r="V2453" s="50" t="s">
        <v>14885</v>
      </c>
      <c r="W2453" s="50" t="s">
        <v>8921</v>
      </c>
      <c r="X2453" s="50" t="s">
        <v>14742</v>
      </c>
      <c r="Y2453" s="70" t="s">
        <v>17320</v>
      </c>
      <c r="Z2453" s="53">
        <v>58601</v>
      </c>
    </row>
    <row r="2454" spans="1:26" s="49" customFormat="1" ht="45" x14ac:dyDescent="0.25">
      <c r="A2454" s="73">
        <v>600014894</v>
      </c>
      <c r="B2454" s="73">
        <f t="shared" si="114"/>
        <v>600014894</v>
      </c>
      <c r="C2454" s="73" t="s">
        <v>17815</v>
      </c>
      <c r="D2454" s="68">
        <v>1</v>
      </c>
      <c r="E2454" s="48">
        <f t="shared" si="115"/>
        <v>836591</v>
      </c>
      <c r="F2454" s="57" t="s">
        <v>8791</v>
      </c>
      <c r="G2454" s="57" t="s">
        <v>8924</v>
      </c>
      <c r="H2454" s="51">
        <v>1775</v>
      </c>
      <c r="I2454" s="51" t="s">
        <v>17309</v>
      </c>
      <c r="J2454" s="69">
        <v>27.49</v>
      </c>
      <c r="K2454" s="69">
        <f t="shared" si="116"/>
        <v>48794.75</v>
      </c>
      <c r="L2454" s="90">
        <v>1775</v>
      </c>
      <c r="M2454" s="51">
        <v>0</v>
      </c>
      <c r="N2454" s="62" t="s">
        <v>17816</v>
      </c>
      <c r="O2454" s="52" t="s">
        <v>17817</v>
      </c>
      <c r="P2454" s="52">
        <v>4428</v>
      </c>
      <c r="Q2454" s="52">
        <v>2</v>
      </c>
      <c r="R2454" s="52" t="s">
        <v>8921</v>
      </c>
      <c r="S2454" s="49" t="s">
        <v>21333</v>
      </c>
      <c r="V2454" s="50" t="s">
        <v>14885</v>
      </c>
      <c r="W2454" s="50" t="s">
        <v>8921</v>
      </c>
      <c r="X2454" s="50" t="s">
        <v>14738</v>
      </c>
      <c r="Y2454" s="70" t="s">
        <v>17320</v>
      </c>
      <c r="Z2454" s="53">
        <v>58601</v>
      </c>
    </row>
    <row r="2455" spans="1:26" s="49" customFormat="1" ht="30" x14ac:dyDescent="0.25">
      <c r="A2455" s="73">
        <v>600014908</v>
      </c>
      <c r="B2455" s="73">
        <f t="shared" si="114"/>
        <v>600014908</v>
      </c>
      <c r="C2455" s="73" t="s">
        <v>14445</v>
      </c>
      <c r="D2455" s="68">
        <v>1</v>
      </c>
      <c r="E2455" s="48">
        <f t="shared" si="115"/>
        <v>48461636</v>
      </c>
      <c r="F2455" s="57" t="s">
        <v>8791</v>
      </c>
      <c r="G2455" s="57" t="s">
        <v>8924</v>
      </c>
      <c r="H2455" s="51">
        <v>775</v>
      </c>
      <c r="I2455" s="51" t="s">
        <v>17309</v>
      </c>
      <c r="J2455" s="69">
        <v>27.49</v>
      </c>
      <c r="K2455" s="69">
        <f t="shared" si="116"/>
        <v>21304.75</v>
      </c>
      <c r="L2455" s="90">
        <v>775</v>
      </c>
      <c r="M2455" s="51">
        <v>0</v>
      </c>
      <c r="N2455" s="62" t="s">
        <v>8932</v>
      </c>
      <c r="O2455" s="52" t="s">
        <v>8933</v>
      </c>
      <c r="P2455" s="52">
        <v>1251</v>
      </c>
      <c r="Q2455" s="52">
        <v>38</v>
      </c>
      <c r="R2455" s="52" t="s">
        <v>8934</v>
      </c>
      <c r="S2455" s="49" t="s">
        <v>21333</v>
      </c>
      <c r="V2455" s="50" t="s">
        <v>14885</v>
      </c>
      <c r="W2455" s="50" t="s">
        <v>8921</v>
      </c>
      <c r="X2455" s="50" t="s">
        <v>14738</v>
      </c>
      <c r="Y2455" s="70" t="s">
        <v>17320</v>
      </c>
      <c r="Z2455" s="53">
        <v>58901</v>
      </c>
    </row>
    <row r="2456" spans="1:26" s="49" customFormat="1" ht="30" x14ac:dyDescent="0.25">
      <c r="A2456" s="73">
        <v>600014924</v>
      </c>
      <c r="B2456" s="73">
        <f t="shared" si="114"/>
        <v>600014924</v>
      </c>
      <c r="C2456" s="73" t="s">
        <v>14446</v>
      </c>
      <c r="D2456" s="68">
        <v>1</v>
      </c>
      <c r="E2456" s="48">
        <f t="shared" si="115"/>
        <v>60545976</v>
      </c>
      <c r="F2456" s="57" t="s">
        <v>8791</v>
      </c>
      <c r="G2456" s="57" t="s">
        <v>8924</v>
      </c>
      <c r="H2456" s="51">
        <v>625</v>
      </c>
      <c r="I2456" s="51" t="s">
        <v>17309</v>
      </c>
      <c r="J2456" s="69">
        <v>27.49</v>
      </c>
      <c r="K2456" s="69">
        <f t="shared" si="116"/>
        <v>17181.25</v>
      </c>
      <c r="L2456" s="90">
        <v>625</v>
      </c>
      <c r="M2456" s="51">
        <v>0</v>
      </c>
      <c r="N2456" s="62" t="s">
        <v>8935</v>
      </c>
      <c r="O2456" s="52" t="s">
        <v>5366</v>
      </c>
      <c r="P2456" s="52">
        <v>2917</v>
      </c>
      <c r="Q2456" s="52">
        <v>42</v>
      </c>
      <c r="R2456" s="52" t="s">
        <v>8921</v>
      </c>
      <c r="S2456" s="49" t="s">
        <v>21333</v>
      </c>
      <c r="V2456" s="50" t="s">
        <v>14885</v>
      </c>
      <c r="W2456" s="50" t="s">
        <v>8921</v>
      </c>
      <c r="X2456" s="50" t="s">
        <v>14738</v>
      </c>
      <c r="Y2456" s="70" t="s">
        <v>17320</v>
      </c>
      <c r="Z2456" s="53">
        <v>58601</v>
      </c>
    </row>
    <row r="2457" spans="1:26" s="49" customFormat="1" x14ac:dyDescent="0.25">
      <c r="A2457" s="73">
        <v>600014932</v>
      </c>
      <c r="B2457" s="73">
        <f t="shared" si="114"/>
        <v>600014932</v>
      </c>
      <c r="C2457" s="73" t="s">
        <v>14447</v>
      </c>
      <c r="D2457" s="68">
        <v>1</v>
      </c>
      <c r="E2457" s="48">
        <f t="shared" si="115"/>
        <v>25571338</v>
      </c>
      <c r="F2457" s="57" t="s">
        <v>8791</v>
      </c>
      <c r="G2457" s="57" t="s">
        <v>8924</v>
      </c>
      <c r="H2457" s="51">
        <v>250</v>
      </c>
      <c r="I2457" s="51" t="s">
        <v>17309</v>
      </c>
      <c r="J2457" s="69">
        <v>27.49</v>
      </c>
      <c r="K2457" s="69">
        <f t="shared" si="116"/>
        <v>6872.5</v>
      </c>
      <c r="L2457" s="90">
        <v>250</v>
      </c>
      <c r="M2457" s="51">
        <v>0</v>
      </c>
      <c r="N2457" s="62" t="s">
        <v>8936</v>
      </c>
      <c r="O2457" s="52" t="s">
        <v>6967</v>
      </c>
      <c r="P2457" s="52">
        <v>909</v>
      </c>
      <c r="Q2457" s="52">
        <v>18</v>
      </c>
      <c r="R2457" s="52" t="s">
        <v>8921</v>
      </c>
      <c r="S2457" s="49" t="s">
        <v>21334</v>
      </c>
      <c r="V2457" s="50" t="s">
        <v>14885</v>
      </c>
      <c r="W2457" s="50" t="s">
        <v>8921</v>
      </c>
      <c r="X2457" s="50" t="s">
        <v>14742</v>
      </c>
      <c r="Y2457" s="70" t="s">
        <v>17320</v>
      </c>
      <c r="Z2457" s="53">
        <v>58601</v>
      </c>
    </row>
    <row r="2458" spans="1:26" s="49" customFormat="1" x14ac:dyDescent="0.25">
      <c r="A2458" s="73">
        <v>600116361</v>
      </c>
      <c r="B2458" s="73">
        <f t="shared" si="114"/>
        <v>600116361</v>
      </c>
      <c r="C2458" s="73" t="s">
        <v>14455</v>
      </c>
      <c r="D2458" s="68">
        <v>1</v>
      </c>
      <c r="E2458" s="48">
        <f t="shared" si="115"/>
        <v>75002485</v>
      </c>
      <c r="F2458" s="57" t="s">
        <v>8791</v>
      </c>
      <c r="G2458" s="57" t="s">
        <v>8924</v>
      </c>
      <c r="H2458" s="51">
        <v>0</v>
      </c>
      <c r="I2458" s="51" t="s">
        <v>17309</v>
      </c>
      <c r="J2458" s="69">
        <v>27.49</v>
      </c>
      <c r="K2458" s="69">
        <f t="shared" si="116"/>
        <v>0</v>
      </c>
      <c r="L2458" s="90">
        <v>25</v>
      </c>
      <c r="M2458" s="51">
        <v>25</v>
      </c>
      <c r="N2458" s="62" t="s">
        <v>8946</v>
      </c>
      <c r="O2458" s="52"/>
      <c r="P2458" s="52">
        <v>80</v>
      </c>
      <c r="Q2458" s="52"/>
      <c r="R2458" s="52" t="s">
        <v>8947</v>
      </c>
      <c r="S2458" s="49" t="s">
        <v>21333</v>
      </c>
      <c r="V2458" s="50" t="s">
        <v>14895</v>
      </c>
      <c r="W2458" s="50" t="s">
        <v>8921</v>
      </c>
      <c r="X2458" s="50" t="s">
        <v>14740</v>
      </c>
      <c r="Y2458" s="70" t="s">
        <v>17320</v>
      </c>
      <c r="Z2458" s="53">
        <v>58825</v>
      </c>
    </row>
    <row r="2459" spans="1:26" s="49" customFormat="1" x14ac:dyDescent="0.25">
      <c r="A2459" s="73">
        <v>600001644</v>
      </c>
      <c r="B2459" s="73">
        <f t="shared" si="114"/>
        <v>600001644</v>
      </c>
      <c r="C2459" s="73" t="s">
        <v>14448</v>
      </c>
      <c r="D2459" s="68">
        <v>1</v>
      </c>
      <c r="E2459" s="48">
        <f t="shared" si="115"/>
        <v>65766695</v>
      </c>
      <c r="F2459" s="57" t="s">
        <v>8791</v>
      </c>
      <c r="G2459" s="57" t="s">
        <v>8924</v>
      </c>
      <c r="H2459" s="51">
        <v>500</v>
      </c>
      <c r="I2459" s="51" t="s">
        <v>17309</v>
      </c>
      <c r="J2459" s="69">
        <v>27.49</v>
      </c>
      <c r="K2459" s="69">
        <f t="shared" si="116"/>
        <v>13745</v>
      </c>
      <c r="L2459" s="90">
        <v>500</v>
      </c>
      <c r="M2459" s="51">
        <v>0</v>
      </c>
      <c r="N2459" s="62" t="s">
        <v>8937</v>
      </c>
      <c r="O2459" s="52" t="s">
        <v>93</v>
      </c>
      <c r="P2459" s="52">
        <v>1369</v>
      </c>
      <c r="Q2459" s="52">
        <v>3</v>
      </c>
      <c r="R2459" s="52" t="s">
        <v>8921</v>
      </c>
      <c r="S2459" s="49" t="s">
        <v>21334</v>
      </c>
      <c r="V2459" s="50" t="s">
        <v>14885</v>
      </c>
      <c r="W2459" s="50" t="s">
        <v>8921</v>
      </c>
      <c r="X2459" s="50" t="s">
        <v>14741</v>
      </c>
      <c r="Y2459" s="70" t="s">
        <v>17320</v>
      </c>
      <c r="Z2459" s="53">
        <v>58601</v>
      </c>
    </row>
    <row r="2460" spans="1:26" s="49" customFormat="1" ht="30" x14ac:dyDescent="0.25">
      <c r="A2460" s="73">
        <v>600087018</v>
      </c>
      <c r="B2460" s="73">
        <f t="shared" si="114"/>
        <v>600087018</v>
      </c>
      <c r="C2460" s="73" t="s">
        <v>14439</v>
      </c>
      <c r="D2460" s="68">
        <v>1</v>
      </c>
      <c r="E2460" s="48">
        <f t="shared" si="115"/>
        <v>71003991</v>
      </c>
      <c r="F2460" s="57" t="s">
        <v>8791</v>
      </c>
      <c r="G2460" s="57" t="s">
        <v>8824</v>
      </c>
      <c r="H2460" s="51">
        <v>50</v>
      </c>
      <c r="I2460" s="51" t="s">
        <v>17309</v>
      </c>
      <c r="J2460" s="69">
        <v>27.49</v>
      </c>
      <c r="K2460" s="69">
        <f t="shared" si="116"/>
        <v>1374.5</v>
      </c>
      <c r="L2460" s="90">
        <v>50</v>
      </c>
      <c r="M2460" s="51">
        <v>0</v>
      </c>
      <c r="N2460" s="62" t="s">
        <v>8922</v>
      </c>
      <c r="O2460" s="52"/>
      <c r="P2460" s="52">
        <v>85</v>
      </c>
      <c r="Q2460" s="52"/>
      <c r="R2460" s="52" t="s">
        <v>8923</v>
      </c>
      <c r="S2460" s="49" t="s">
        <v>21333</v>
      </c>
      <c r="V2460" s="50" t="s">
        <v>14895</v>
      </c>
      <c r="W2460" s="50" t="s">
        <v>8921</v>
      </c>
      <c r="X2460" s="50" t="s">
        <v>14740</v>
      </c>
      <c r="Y2460" s="70" t="s">
        <v>17320</v>
      </c>
      <c r="Z2460" s="53">
        <v>58252</v>
      </c>
    </row>
    <row r="2461" spans="1:26" s="49" customFormat="1" x14ac:dyDescent="0.25">
      <c r="A2461" s="73">
        <v>600116549</v>
      </c>
      <c r="B2461" s="73">
        <f t="shared" si="114"/>
        <v>600116549</v>
      </c>
      <c r="C2461" s="73" t="s">
        <v>14456</v>
      </c>
      <c r="D2461" s="68">
        <v>1</v>
      </c>
      <c r="E2461" s="48">
        <f t="shared" si="115"/>
        <v>71008721</v>
      </c>
      <c r="F2461" s="57" t="s">
        <v>8791</v>
      </c>
      <c r="G2461" s="57" t="s">
        <v>8924</v>
      </c>
      <c r="H2461" s="51">
        <v>50</v>
      </c>
      <c r="I2461" s="51" t="s">
        <v>17309</v>
      </c>
      <c r="J2461" s="69">
        <v>27.49</v>
      </c>
      <c r="K2461" s="69">
        <f t="shared" si="116"/>
        <v>1374.5</v>
      </c>
      <c r="L2461" s="90">
        <v>50</v>
      </c>
      <c r="M2461" s="51">
        <v>0</v>
      </c>
      <c r="N2461" s="62" t="s">
        <v>8948</v>
      </c>
      <c r="O2461" s="52" t="s">
        <v>8949</v>
      </c>
      <c r="P2461" s="52">
        <v>263</v>
      </c>
      <c r="Q2461" s="52"/>
      <c r="R2461" s="52" t="s">
        <v>8945</v>
      </c>
      <c r="S2461" s="49" t="s">
        <v>21333</v>
      </c>
      <c r="V2461" s="50" t="s">
        <v>14895</v>
      </c>
      <c r="W2461" s="50" t="s">
        <v>8921</v>
      </c>
      <c r="X2461" s="50" t="s">
        <v>14740</v>
      </c>
      <c r="Y2461" s="70" t="s">
        <v>17320</v>
      </c>
      <c r="Z2461" s="53">
        <v>58813</v>
      </c>
    </row>
    <row r="2462" spans="1:26" s="49" customFormat="1" x14ac:dyDescent="0.25">
      <c r="A2462" s="73">
        <v>600116638</v>
      </c>
      <c r="B2462" s="73">
        <f t="shared" si="114"/>
        <v>600116638</v>
      </c>
      <c r="C2462" s="73" t="s">
        <v>14457</v>
      </c>
      <c r="D2462" s="68">
        <v>1</v>
      </c>
      <c r="E2462" s="48">
        <f t="shared" si="115"/>
        <v>71003665</v>
      </c>
      <c r="F2462" s="57" t="s">
        <v>8791</v>
      </c>
      <c r="G2462" s="57" t="s">
        <v>8924</v>
      </c>
      <c r="H2462" s="51">
        <v>50</v>
      </c>
      <c r="I2462" s="51" t="s">
        <v>17309</v>
      </c>
      <c r="J2462" s="69">
        <v>27.49</v>
      </c>
      <c r="K2462" s="69">
        <f t="shared" si="116"/>
        <v>1374.5</v>
      </c>
      <c r="L2462" s="90">
        <v>50</v>
      </c>
      <c r="M2462" s="51">
        <v>0</v>
      </c>
      <c r="N2462" s="62" t="s">
        <v>8950</v>
      </c>
      <c r="O2462" s="52" t="s">
        <v>2955</v>
      </c>
      <c r="P2462" s="52">
        <v>88</v>
      </c>
      <c r="Q2462" s="52">
        <v>21</v>
      </c>
      <c r="R2462" s="52" t="s">
        <v>8934</v>
      </c>
      <c r="S2462" s="49" t="s">
        <v>21333</v>
      </c>
      <c r="V2462" s="50" t="s">
        <v>14895</v>
      </c>
      <c r="W2462" s="50" t="s">
        <v>8921</v>
      </c>
      <c r="X2462" s="50" t="s">
        <v>14740</v>
      </c>
      <c r="Y2462" s="70" t="s">
        <v>17320</v>
      </c>
      <c r="Z2462" s="53">
        <v>58901</v>
      </c>
    </row>
    <row r="2463" spans="1:26" s="49" customFormat="1" x14ac:dyDescent="0.25">
      <c r="A2463" s="73">
        <v>600117341</v>
      </c>
      <c r="B2463" s="73">
        <f t="shared" si="114"/>
        <v>600117341</v>
      </c>
      <c r="C2463" s="73" t="s">
        <v>14458</v>
      </c>
      <c r="D2463" s="68">
        <v>1</v>
      </c>
      <c r="E2463" s="48">
        <f t="shared" si="115"/>
        <v>48460362</v>
      </c>
      <c r="F2463" s="57" t="s">
        <v>8791</v>
      </c>
      <c r="G2463" s="57" t="s">
        <v>8924</v>
      </c>
      <c r="H2463" s="51">
        <v>1200</v>
      </c>
      <c r="I2463" s="51" t="s">
        <v>17309</v>
      </c>
      <c r="J2463" s="69">
        <v>27.49</v>
      </c>
      <c r="K2463" s="69">
        <f t="shared" si="116"/>
        <v>32988</v>
      </c>
      <c r="L2463" s="90">
        <v>1200</v>
      </c>
      <c r="M2463" s="51">
        <v>0</v>
      </c>
      <c r="N2463" s="62" t="s">
        <v>8951</v>
      </c>
      <c r="O2463" s="52" t="s">
        <v>3665</v>
      </c>
      <c r="P2463" s="52">
        <v>1050</v>
      </c>
      <c r="Q2463" s="52">
        <v>31</v>
      </c>
      <c r="R2463" s="52" t="s">
        <v>8934</v>
      </c>
      <c r="S2463" s="49" t="s">
        <v>21333</v>
      </c>
      <c r="V2463" s="50" t="s">
        <v>14895</v>
      </c>
      <c r="W2463" s="50" t="s">
        <v>8921</v>
      </c>
      <c r="X2463" s="50" t="s">
        <v>14740</v>
      </c>
      <c r="Y2463" s="70" t="s">
        <v>17320</v>
      </c>
      <c r="Z2463" s="53">
        <v>58901</v>
      </c>
    </row>
    <row r="2464" spans="1:26" s="49" customFormat="1" ht="30" x14ac:dyDescent="0.25">
      <c r="A2464" s="73">
        <v>600116395</v>
      </c>
      <c r="B2464" s="73">
        <f t="shared" si="114"/>
        <v>600116395</v>
      </c>
      <c r="C2464" s="73" t="s">
        <v>14459</v>
      </c>
      <c r="D2464" s="68">
        <v>1</v>
      </c>
      <c r="E2464" s="48">
        <f t="shared" si="115"/>
        <v>63438933</v>
      </c>
      <c r="F2464" s="57" t="s">
        <v>8791</v>
      </c>
      <c r="G2464" s="57" t="s">
        <v>8924</v>
      </c>
      <c r="H2464" s="51">
        <v>175</v>
      </c>
      <c r="I2464" s="51" t="s">
        <v>17309</v>
      </c>
      <c r="J2464" s="69">
        <v>27.49</v>
      </c>
      <c r="K2464" s="69">
        <f t="shared" si="116"/>
        <v>4810.75</v>
      </c>
      <c r="L2464" s="90">
        <v>175</v>
      </c>
      <c r="M2464" s="51">
        <v>0</v>
      </c>
      <c r="N2464" s="62" t="s">
        <v>8952</v>
      </c>
      <c r="O2464" s="52" t="s">
        <v>5373</v>
      </c>
      <c r="P2464" s="52">
        <v>3608</v>
      </c>
      <c r="Q2464" s="52">
        <v>28</v>
      </c>
      <c r="R2464" s="52" t="s">
        <v>8921</v>
      </c>
      <c r="S2464" s="49" t="s">
        <v>21333</v>
      </c>
      <c r="V2464" s="50" t="s">
        <v>14895</v>
      </c>
      <c r="W2464" s="50" t="s">
        <v>8921</v>
      </c>
      <c r="X2464" s="50" t="s">
        <v>14740</v>
      </c>
      <c r="Y2464" s="70" t="s">
        <v>17320</v>
      </c>
      <c r="Z2464" s="53">
        <v>58601</v>
      </c>
    </row>
    <row r="2465" spans="1:26" s="49" customFormat="1" ht="30" x14ac:dyDescent="0.25">
      <c r="A2465" s="73">
        <v>600116417</v>
      </c>
      <c r="B2465" s="73">
        <f t="shared" si="114"/>
        <v>600116417</v>
      </c>
      <c r="C2465" s="73" t="s">
        <v>14460</v>
      </c>
      <c r="D2465" s="68">
        <v>1</v>
      </c>
      <c r="E2465" s="48">
        <f t="shared" si="115"/>
        <v>70993165</v>
      </c>
      <c r="F2465" s="57" t="s">
        <v>8791</v>
      </c>
      <c r="G2465" s="57" t="s">
        <v>8924</v>
      </c>
      <c r="H2465" s="51">
        <v>350</v>
      </c>
      <c r="I2465" s="51" t="s">
        <v>17309</v>
      </c>
      <c r="J2465" s="69">
        <v>27.49</v>
      </c>
      <c r="K2465" s="69">
        <f t="shared" si="116"/>
        <v>9621.5</v>
      </c>
      <c r="L2465" s="90">
        <v>350</v>
      </c>
      <c r="M2465" s="51">
        <v>0</v>
      </c>
      <c r="N2465" s="62" t="s">
        <v>8953</v>
      </c>
      <c r="O2465" s="52" t="s">
        <v>3199</v>
      </c>
      <c r="P2465" s="52">
        <v>4042</v>
      </c>
      <c r="Q2465" s="52">
        <v>114</v>
      </c>
      <c r="R2465" s="52" t="s">
        <v>8921</v>
      </c>
      <c r="S2465" s="49" t="s">
        <v>21333</v>
      </c>
      <c r="V2465" s="50" t="s">
        <v>14895</v>
      </c>
      <c r="W2465" s="50" t="s">
        <v>8921</v>
      </c>
      <c r="X2465" s="50" t="s">
        <v>14740</v>
      </c>
      <c r="Y2465" s="70" t="s">
        <v>17320</v>
      </c>
      <c r="Z2465" s="53">
        <v>58601</v>
      </c>
    </row>
    <row r="2466" spans="1:26" s="49" customFormat="1" ht="30" x14ac:dyDescent="0.25">
      <c r="A2466" s="73">
        <v>600116883</v>
      </c>
      <c r="B2466" s="73">
        <f t="shared" si="114"/>
        <v>600116883</v>
      </c>
      <c r="C2466" s="73" t="s">
        <v>14461</v>
      </c>
      <c r="D2466" s="68">
        <v>1</v>
      </c>
      <c r="E2466" s="48">
        <f t="shared" si="115"/>
        <v>71001417</v>
      </c>
      <c r="F2466" s="57" t="s">
        <v>8791</v>
      </c>
      <c r="G2466" s="57" t="s">
        <v>8924</v>
      </c>
      <c r="H2466" s="51">
        <v>25</v>
      </c>
      <c r="I2466" s="51" t="s">
        <v>17309</v>
      </c>
      <c r="J2466" s="69">
        <v>27.49</v>
      </c>
      <c r="K2466" s="69">
        <f t="shared" si="116"/>
        <v>687.25</v>
      </c>
      <c r="L2466" s="90">
        <v>25</v>
      </c>
      <c r="M2466" s="51">
        <v>0</v>
      </c>
      <c r="N2466" s="62" t="s">
        <v>8954</v>
      </c>
      <c r="O2466" s="52"/>
      <c r="P2466" s="52">
        <v>39</v>
      </c>
      <c r="Q2466" s="52"/>
      <c r="R2466" s="52" t="s">
        <v>8955</v>
      </c>
      <c r="S2466" s="49" t="s">
        <v>21333</v>
      </c>
      <c r="V2466" s="50" t="s">
        <v>14895</v>
      </c>
      <c r="W2466" s="50" t="s">
        <v>8921</v>
      </c>
      <c r="X2466" s="50" t="s">
        <v>14740</v>
      </c>
      <c r="Y2466" s="70" t="s">
        <v>17320</v>
      </c>
      <c r="Z2466" s="53">
        <v>58813</v>
      </c>
    </row>
    <row r="2467" spans="1:26" s="49" customFormat="1" ht="30" x14ac:dyDescent="0.25">
      <c r="A2467" s="73">
        <v>600116905</v>
      </c>
      <c r="B2467" s="73">
        <f t="shared" si="114"/>
        <v>600116905</v>
      </c>
      <c r="C2467" s="73" t="s">
        <v>14462</v>
      </c>
      <c r="D2467" s="68">
        <v>1</v>
      </c>
      <c r="E2467" s="48">
        <f t="shared" si="115"/>
        <v>71010521</v>
      </c>
      <c r="F2467" s="57" t="s">
        <v>8791</v>
      </c>
      <c r="G2467" s="57" t="s">
        <v>8924</v>
      </c>
      <c r="H2467" s="51">
        <v>0</v>
      </c>
      <c r="I2467" s="51" t="s">
        <v>17309</v>
      </c>
      <c r="J2467" s="69">
        <v>27.49</v>
      </c>
      <c r="K2467" s="69">
        <f t="shared" si="116"/>
        <v>0</v>
      </c>
      <c r="L2467" s="90">
        <v>50</v>
      </c>
      <c r="M2467" s="51">
        <v>50</v>
      </c>
      <c r="N2467" s="62" t="s">
        <v>8956</v>
      </c>
      <c r="O2467" s="52"/>
      <c r="P2467" s="52">
        <v>86</v>
      </c>
      <c r="Q2467" s="52"/>
      <c r="R2467" s="52" t="s">
        <v>8957</v>
      </c>
      <c r="S2467" s="49" t="s">
        <v>21333</v>
      </c>
      <c r="V2467" s="50" t="s">
        <v>14895</v>
      </c>
      <c r="W2467" s="50" t="s">
        <v>8921</v>
      </c>
      <c r="X2467" s="50" t="s">
        <v>14740</v>
      </c>
      <c r="Y2467" s="70" t="s">
        <v>17320</v>
      </c>
      <c r="Z2467" s="53">
        <v>58901</v>
      </c>
    </row>
    <row r="2468" spans="1:26" s="49" customFormat="1" ht="30" x14ac:dyDescent="0.25">
      <c r="A2468" s="73">
        <v>600116913</v>
      </c>
      <c r="B2468" s="73">
        <f t="shared" si="114"/>
        <v>600116913</v>
      </c>
      <c r="C2468" s="73" t="s">
        <v>14463</v>
      </c>
      <c r="D2468" s="68">
        <v>1</v>
      </c>
      <c r="E2468" s="48">
        <f t="shared" si="115"/>
        <v>75021773</v>
      </c>
      <c r="F2468" s="57" t="s">
        <v>8791</v>
      </c>
      <c r="G2468" s="57" t="s">
        <v>8924</v>
      </c>
      <c r="H2468" s="51">
        <v>50</v>
      </c>
      <c r="I2468" s="51" t="s">
        <v>17309</v>
      </c>
      <c r="J2468" s="69">
        <v>27.49</v>
      </c>
      <c r="K2468" s="69">
        <f t="shared" si="116"/>
        <v>1374.5</v>
      </c>
      <c r="L2468" s="90">
        <v>50</v>
      </c>
      <c r="M2468" s="51">
        <v>0</v>
      </c>
      <c r="N2468" s="62" t="s">
        <v>8958</v>
      </c>
      <c r="O2468" s="52"/>
      <c r="P2468" s="52">
        <v>135</v>
      </c>
      <c r="Q2468" s="52"/>
      <c r="R2468" s="52" t="s">
        <v>8959</v>
      </c>
      <c r="S2468" s="49" t="s">
        <v>21333</v>
      </c>
      <c r="V2468" s="50" t="s">
        <v>14895</v>
      </c>
      <c r="W2468" s="50" t="s">
        <v>8921</v>
      </c>
      <c r="X2468" s="50" t="s">
        <v>14740</v>
      </c>
      <c r="Y2468" s="70" t="s">
        <v>17320</v>
      </c>
      <c r="Z2468" s="53">
        <v>58852</v>
      </c>
    </row>
    <row r="2469" spans="1:26" s="49" customFormat="1" ht="30" x14ac:dyDescent="0.25">
      <c r="A2469" s="73">
        <v>600116921</v>
      </c>
      <c r="B2469" s="73">
        <f t="shared" si="114"/>
        <v>600116921</v>
      </c>
      <c r="C2469" s="73" t="s">
        <v>14464</v>
      </c>
      <c r="D2469" s="68">
        <v>1</v>
      </c>
      <c r="E2469" s="48">
        <f t="shared" si="115"/>
        <v>75021048</v>
      </c>
      <c r="F2469" s="57" t="s">
        <v>8791</v>
      </c>
      <c r="G2469" s="57" t="s">
        <v>8924</v>
      </c>
      <c r="H2469" s="51">
        <v>50</v>
      </c>
      <c r="I2469" s="51" t="s">
        <v>17309</v>
      </c>
      <c r="J2469" s="69">
        <v>27.49</v>
      </c>
      <c r="K2469" s="69">
        <f t="shared" si="116"/>
        <v>1374.5</v>
      </c>
      <c r="L2469" s="90">
        <v>50</v>
      </c>
      <c r="M2469" s="51">
        <v>0</v>
      </c>
      <c r="N2469" s="62" t="s">
        <v>8960</v>
      </c>
      <c r="O2469" s="52"/>
      <c r="P2469" s="52">
        <v>197</v>
      </c>
      <c r="Q2469" s="52"/>
      <c r="R2469" s="52" t="s">
        <v>8961</v>
      </c>
      <c r="S2469" s="49" t="s">
        <v>21333</v>
      </c>
      <c r="V2469" s="50" t="s">
        <v>14895</v>
      </c>
      <c r="W2469" s="50" t="s">
        <v>8921</v>
      </c>
      <c r="X2469" s="50" t="s">
        <v>14740</v>
      </c>
      <c r="Y2469" s="70" t="s">
        <v>17320</v>
      </c>
      <c r="Z2469" s="53">
        <v>58827</v>
      </c>
    </row>
    <row r="2470" spans="1:26" s="49" customFormat="1" ht="30" x14ac:dyDescent="0.25">
      <c r="A2470" s="73">
        <v>600116930</v>
      </c>
      <c r="B2470" s="73">
        <f t="shared" si="114"/>
        <v>600116930</v>
      </c>
      <c r="C2470" s="73" t="s">
        <v>14465</v>
      </c>
      <c r="D2470" s="68">
        <v>1</v>
      </c>
      <c r="E2470" s="48">
        <f t="shared" si="115"/>
        <v>70988757</v>
      </c>
      <c r="F2470" s="57" t="s">
        <v>8791</v>
      </c>
      <c r="G2470" s="57" t="s">
        <v>8924</v>
      </c>
      <c r="H2470" s="51">
        <v>75</v>
      </c>
      <c r="I2470" s="51" t="s">
        <v>17309</v>
      </c>
      <c r="J2470" s="69">
        <v>27.49</v>
      </c>
      <c r="K2470" s="69">
        <f t="shared" si="116"/>
        <v>2061.75</v>
      </c>
      <c r="L2470" s="90">
        <v>75</v>
      </c>
      <c r="M2470" s="51">
        <v>0</v>
      </c>
      <c r="N2470" s="62" t="s">
        <v>8962</v>
      </c>
      <c r="O2470" s="52"/>
      <c r="P2470" s="52">
        <v>87</v>
      </c>
      <c r="Q2470" s="52"/>
      <c r="R2470" s="52" t="s">
        <v>2130</v>
      </c>
      <c r="S2470" s="49" t="s">
        <v>21333</v>
      </c>
      <c r="V2470" s="50" t="s">
        <v>14895</v>
      </c>
      <c r="W2470" s="50" t="s">
        <v>8921</v>
      </c>
      <c r="X2470" s="50" t="s">
        <v>14740</v>
      </c>
      <c r="Y2470" s="70" t="s">
        <v>17320</v>
      </c>
      <c r="Z2470" s="53">
        <v>58861</v>
      </c>
    </row>
    <row r="2471" spans="1:26" s="49" customFormat="1" ht="30" x14ac:dyDescent="0.25">
      <c r="A2471" s="73">
        <v>600116964</v>
      </c>
      <c r="B2471" s="73">
        <f t="shared" si="114"/>
        <v>600116964</v>
      </c>
      <c r="C2471" s="73" t="s">
        <v>14466</v>
      </c>
      <c r="D2471" s="68">
        <v>1</v>
      </c>
      <c r="E2471" s="48">
        <f t="shared" si="115"/>
        <v>70986711</v>
      </c>
      <c r="F2471" s="57" t="s">
        <v>8791</v>
      </c>
      <c r="G2471" s="57" t="s">
        <v>8924</v>
      </c>
      <c r="H2471" s="51">
        <v>50</v>
      </c>
      <c r="I2471" s="51" t="s">
        <v>17309</v>
      </c>
      <c r="J2471" s="69">
        <v>27.49</v>
      </c>
      <c r="K2471" s="69">
        <f t="shared" si="116"/>
        <v>1374.5</v>
      </c>
      <c r="L2471" s="90">
        <v>50</v>
      </c>
      <c r="M2471" s="51">
        <v>0</v>
      </c>
      <c r="N2471" s="62" t="s">
        <v>8963</v>
      </c>
      <c r="O2471" s="52"/>
      <c r="P2471" s="52">
        <v>48</v>
      </c>
      <c r="Q2471" s="52"/>
      <c r="R2471" s="52" t="s">
        <v>8964</v>
      </c>
      <c r="S2471" s="49" t="s">
        <v>21333</v>
      </c>
      <c r="V2471" s="50" t="s">
        <v>14895</v>
      </c>
      <c r="W2471" s="50" t="s">
        <v>8921</v>
      </c>
      <c r="X2471" s="50" t="s">
        <v>14740</v>
      </c>
      <c r="Y2471" s="70" t="s">
        <v>17320</v>
      </c>
      <c r="Z2471" s="53">
        <v>58901</v>
      </c>
    </row>
    <row r="2472" spans="1:26" s="49" customFormat="1" ht="30" x14ac:dyDescent="0.25">
      <c r="A2472" s="73">
        <v>600117014</v>
      </c>
      <c r="B2472" s="73">
        <f t="shared" si="114"/>
        <v>600117014</v>
      </c>
      <c r="C2472" s="73" t="s">
        <v>14467</v>
      </c>
      <c r="D2472" s="68">
        <v>1</v>
      </c>
      <c r="E2472" s="48">
        <f t="shared" si="115"/>
        <v>70995524</v>
      </c>
      <c r="F2472" s="57" t="s">
        <v>8791</v>
      </c>
      <c r="G2472" s="57" t="s">
        <v>8924</v>
      </c>
      <c r="H2472" s="51">
        <v>200</v>
      </c>
      <c r="I2472" s="51" t="s">
        <v>17309</v>
      </c>
      <c r="J2472" s="69">
        <v>27.49</v>
      </c>
      <c r="K2472" s="69">
        <f t="shared" si="116"/>
        <v>5498</v>
      </c>
      <c r="L2472" s="90">
        <v>200</v>
      </c>
      <c r="M2472" s="51">
        <v>0</v>
      </c>
      <c r="N2472" s="62" t="s">
        <v>8965</v>
      </c>
      <c r="O2472" s="52"/>
      <c r="P2472" s="52">
        <v>94</v>
      </c>
      <c r="Q2472" s="52"/>
      <c r="R2472" s="52" t="s">
        <v>8966</v>
      </c>
      <c r="S2472" s="49" t="s">
        <v>21333</v>
      </c>
      <c r="V2472" s="50" t="s">
        <v>14895</v>
      </c>
      <c r="W2472" s="50" t="s">
        <v>8921</v>
      </c>
      <c r="X2472" s="50" t="s">
        <v>14740</v>
      </c>
      <c r="Y2472" s="70" t="s">
        <v>17320</v>
      </c>
      <c r="Z2472" s="53">
        <v>58841</v>
      </c>
    </row>
    <row r="2473" spans="1:26" s="49" customFormat="1" ht="30" x14ac:dyDescent="0.25">
      <c r="A2473" s="73">
        <v>600117049</v>
      </c>
      <c r="B2473" s="73">
        <f t="shared" si="114"/>
        <v>600117049</v>
      </c>
      <c r="C2473" s="73" t="s">
        <v>14468</v>
      </c>
      <c r="D2473" s="68">
        <v>1</v>
      </c>
      <c r="E2473" s="48">
        <f t="shared" si="115"/>
        <v>71002651</v>
      </c>
      <c r="F2473" s="57" t="s">
        <v>8791</v>
      </c>
      <c r="G2473" s="57" t="s">
        <v>8924</v>
      </c>
      <c r="H2473" s="51">
        <v>225</v>
      </c>
      <c r="I2473" s="51" t="s">
        <v>17309</v>
      </c>
      <c r="J2473" s="69">
        <v>27.49</v>
      </c>
      <c r="K2473" s="69">
        <f t="shared" si="116"/>
        <v>6185.25</v>
      </c>
      <c r="L2473" s="90">
        <v>225</v>
      </c>
      <c r="M2473" s="51">
        <v>0</v>
      </c>
      <c r="N2473" s="62" t="s">
        <v>8967</v>
      </c>
      <c r="O2473" s="52"/>
      <c r="P2473" s="52">
        <v>26</v>
      </c>
      <c r="Q2473" s="52"/>
      <c r="R2473" s="52" t="s">
        <v>8968</v>
      </c>
      <c r="S2473" s="49" t="s">
        <v>21333</v>
      </c>
      <c r="V2473" s="50" t="s">
        <v>14895</v>
      </c>
      <c r="W2473" s="50" t="s">
        <v>8921</v>
      </c>
      <c r="X2473" s="50" t="s">
        <v>14740</v>
      </c>
      <c r="Y2473" s="70" t="s">
        <v>17320</v>
      </c>
      <c r="Z2473" s="53">
        <v>58845</v>
      </c>
    </row>
    <row r="2474" spans="1:26" s="49" customFormat="1" ht="30" x14ac:dyDescent="0.25">
      <c r="A2474" s="73">
        <v>600117057</v>
      </c>
      <c r="B2474" s="73">
        <f t="shared" si="114"/>
        <v>600117057</v>
      </c>
      <c r="C2474" s="73" t="s">
        <v>14469</v>
      </c>
      <c r="D2474" s="68">
        <v>1</v>
      </c>
      <c r="E2474" s="48">
        <f t="shared" si="115"/>
        <v>75022133</v>
      </c>
      <c r="F2474" s="57" t="s">
        <v>8791</v>
      </c>
      <c r="G2474" s="57" t="s">
        <v>8924</v>
      </c>
      <c r="H2474" s="51">
        <v>375</v>
      </c>
      <c r="I2474" s="51" t="s">
        <v>17309</v>
      </c>
      <c r="J2474" s="69">
        <v>27.49</v>
      </c>
      <c r="K2474" s="69">
        <f t="shared" si="116"/>
        <v>10308.75</v>
      </c>
      <c r="L2474" s="90">
        <v>375</v>
      </c>
      <c r="M2474" s="51">
        <v>0</v>
      </c>
      <c r="N2474" s="62" t="s">
        <v>8969</v>
      </c>
      <c r="O2474" s="52"/>
      <c r="P2474" s="52">
        <v>331</v>
      </c>
      <c r="Q2474" s="52"/>
      <c r="R2474" s="52" t="s">
        <v>8970</v>
      </c>
      <c r="S2474" s="49" t="s">
        <v>21333</v>
      </c>
      <c r="V2474" s="50" t="s">
        <v>14895</v>
      </c>
      <c r="W2474" s="50" t="s">
        <v>8921</v>
      </c>
      <c r="X2474" s="50" t="s">
        <v>14740</v>
      </c>
      <c r="Y2474" s="70" t="s">
        <v>17320</v>
      </c>
      <c r="Z2474" s="53">
        <v>58821</v>
      </c>
    </row>
    <row r="2475" spans="1:26" s="49" customFormat="1" ht="30" x14ac:dyDescent="0.25">
      <c r="A2475" s="73">
        <v>600117073</v>
      </c>
      <c r="B2475" s="73">
        <f t="shared" si="114"/>
        <v>600117073</v>
      </c>
      <c r="C2475" s="73" t="s">
        <v>14470</v>
      </c>
      <c r="D2475" s="68">
        <v>1</v>
      </c>
      <c r="E2475" s="48">
        <f t="shared" si="115"/>
        <v>75024128</v>
      </c>
      <c r="F2475" s="57" t="s">
        <v>8791</v>
      </c>
      <c r="G2475" s="57" t="s">
        <v>8924</v>
      </c>
      <c r="H2475" s="51">
        <v>250</v>
      </c>
      <c r="I2475" s="51" t="s">
        <v>17309</v>
      </c>
      <c r="J2475" s="69">
        <v>27.49</v>
      </c>
      <c r="K2475" s="69">
        <f t="shared" si="116"/>
        <v>6872.5</v>
      </c>
      <c r="L2475" s="90">
        <v>250</v>
      </c>
      <c r="M2475" s="51">
        <v>0</v>
      </c>
      <c r="N2475" s="62" t="s">
        <v>8971</v>
      </c>
      <c r="O2475" s="52"/>
      <c r="P2475" s="52">
        <v>167</v>
      </c>
      <c r="Q2475" s="52"/>
      <c r="R2475" s="52" t="s">
        <v>8972</v>
      </c>
      <c r="S2475" s="49" t="s">
        <v>21333</v>
      </c>
      <c r="V2475" s="50" t="s">
        <v>14895</v>
      </c>
      <c r="W2475" s="50" t="s">
        <v>8921</v>
      </c>
      <c r="X2475" s="50" t="s">
        <v>14740</v>
      </c>
      <c r="Y2475" s="70" t="s">
        <v>17320</v>
      </c>
      <c r="Z2475" s="53">
        <v>58831</v>
      </c>
    </row>
    <row r="2476" spans="1:26" s="49" customFormat="1" ht="30" x14ac:dyDescent="0.25">
      <c r="A2476" s="73">
        <v>600117081</v>
      </c>
      <c r="B2476" s="73">
        <f t="shared" si="114"/>
        <v>600117081</v>
      </c>
      <c r="C2476" s="73" t="s">
        <v>14471</v>
      </c>
      <c r="D2476" s="68">
        <v>1</v>
      </c>
      <c r="E2476" s="48">
        <f t="shared" si="115"/>
        <v>75022401</v>
      </c>
      <c r="F2476" s="57" t="s">
        <v>8791</v>
      </c>
      <c r="G2476" s="57" t="s">
        <v>8924</v>
      </c>
      <c r="H2476" s="51">
        <v>175</v>
      </c>
      <c r="I2476" s="51" t="s">
        <v>17309</v>
      </c>
      <c r="J2476" s="69">
        <v>27.49</v>
      </c>
      <c r="K2476" s="69">
        <f t="shared" si="116"/>
        <v>4810.75</v>
      </c>
      <c r="L2476" s="90">
        <v>175</v>
      </c>
      <c r="M2476" s="51">
        <v>0</v>
      </c>
      <c r="N2476" s="62" t="s">
        <v>8973</v>
      </c>
      <c r="O2476" s="52"/>
      <c r="P2476" s="52">
        <v>86</v>
      </c>
      <c r="Q2476" s="52"/>
      <c r="R2476" s="52" t="s">
        <v>8974</v>
      </c>
      <c r="S2476" s="49" t="s">
        <v>21333</v>
      </c>
      <c r="V2476" s="50" t="s">
        <v>14895</v>
      </c>
      <c r="W2476" s="50" t="s">
        <v>8921</v>
      </c>
      <c r="X2476" s="50" t="s">
        <v>14740</v>
      </c>
      <c r="Y2476" s="70" t="s">
        <v>17320</v>
      </c>
      <c r="Z2476" s="53">
        <v>58805</v>
      </c>
    </row>
    <row r="2477" spans="1:26" s="49" customFormat="1" ht="30" x14ac:dyDescent="0.25">
      <c r="A2477" s="73">
        <v>600117090</v>
      </c>
      <c r="B2477" s="73">
        <f t="shared" si="114"/>
        <v>600117090</v>
      </c>
      <c r="C2477" s="73" t="s">
        <v>14472</v>
      </c>
      <c r="D2477" s="68">
        <v>1</v>
      </c>
      <c r="E2477" s="48">
        <f t="shared" si="115"/>
        <v>75023512</v>
      </c>
      <c r="F2477" s="57" t="s">
        <v>8791</v>
      </c>
      <c r="G2477" s="57" t="s">
        <v>8924</v>
      </c>
      <c r="H2477" s="51">
        <v>525</v>
      </c>
      <c r="I2477" s="51" t="s">
        <v>17309</v>
      </c>
      <c r="J2477" s="69">
        <v>27.49</v>
      </c>
      <c r="K2477" s="69">
        <f t="shared" si="116"/>
        <v>14432.25</v>
      </c>
      <c r="L2477" s="90">
        <v>525</v>
      </c>
      <c r="M2477" s="51">
        <v>0</v>
      </c>
      <c r="N2477" s="62" t="s">
        <v>8975</v>
      </c>
      <c r="O2477" s="52" t="s">
        <v>60</v>
      </c>
      <c r="P2477" s="52">
        <v>725</v>
      </c>
      <c r="Q2477" s="52"/>
      <c r="R2477" s="52" t="s">
        <v>8976</v>
      </c>
      <c r="S2477" s="49" t="s">
        <v>21333</v>
      </c>
      <c r="V2477" s="50" t="s">
        <v>14895</v>
      </c>
      <c r="W2477" s="50" t="s">
        <v>8921</v>
      </c>
      <c r="X2477" s="50" t="s">
        <v>14740</v>
      </c>
      <c r="Y2477" s="70" t="s">
        <v>17320</v>
      </c>
      <c r="Z2477" s="53">
        <v>58832</v>
      </c>
    </row>
    <row r="2478" spans="1:26" s="49" customFormat="1" ht="30" x14ac:dyDescent="0.25">
      <c r="A2478" s="73">
        <v>600117103</v>
      </c>
      <c r="B2478" s="73">
        <f t="shared" si="114"/>
        <v>600117103</v>
      </c>
      <c r="C2478" s="73" t="s">
        <v>14473</v>
      </c>
      <c r="D2478" s="68">
        <v>1</v>
      </c>
      <c r="E2478" s="48">
        <f t="shared" si="115"/>
        <v>75023024</v>
      </c>
      <c r="F2478" s="57" t="s">
        <v>8791</v>
      </c>
      <c r="G2478" s="57" t="s">
        <v>8924</v>
      </c>
      <c r="H2478" s="51">
        <v>500</v>
      </c>
      <c r="I2478" s="51" t="s">
        <v>17309</v>
      </c>
      <c r="J2478" s="69">
        <v>27.49</v>
      </c>
      <c r="K2478" s="69">
        <f t="shared" si="116"/>
        <v>13745</v>
      </c>
      <c r="L2478" s="90">
        <v>500</v>
      </c>
      <c r="M2478" s="51">
        <v>0</v>
      </c>
      <c r="N2478" s="62" t="s">
        <v>8977</v>
      </c>
      <c r="O2478" s="52" t="s">
        <v>60</v>
      </c>
      <c r="P2478" s="52">
        <v>177</v>
      </c>
      <c r="Q2478" s="52"/>
      <c r="R2478" s="52" t="s">
        <v>8978</v>
      </c>
      <c r="S2478" s="49" t="s">
        <v>21333</v>
      </c>
      <c r="V2478" s="50" t="s">
        <v>14895</v>
      </c>
      <c r="W2478" s="50" t="s">
        <v>8921</v>
      </c>
      <c r="X2478" s="50" t="s">
        <v>14740</v>
      </c>
      <c r="Y2478" s="70" t="s">
        <v>17320</v>
      </c>
      <c r="Z2478" s="53">
        <v>58822</v>
      </c>
    </row>
    <row r="2479" spans="1:26" s="49" customFormat="1" ht="30" x14ac:dyDescent="0.25">
      <c r="A2479" s="73">
        <v>600117111</v>
      </c>
      <c r="B2479" s="73">
        <f t="shared" si="114"/>
        <v>600117111</v>
      </c>
      <c r="C2479" s="73" t="s">
        <v>14474</v>
      </c>
      <c r="D2479" s="68">
        <v>1</v>
      </c>
      <c r="E2479" s="48">
        <f t="shared" si="115"/>
        <v>70987556</v>
      </c>
      <c r="F2479" s="57" t="s">
        <v>8791</v>
      </c>
      <c r="G2479" s="57" t="s">
        <v>8924</v>
      </c>
      <c r="H2479" s="51">
        <v>325</v>
      </c>
      <c r="I2479" s="51" t="s">
        <v>17309</v>
      </c>
      <c r="J2479" s="69">
        <v>27.49</v>
      </c>
      <c r="K2479" s="69">
        <f t="shared" si="116"/>
        <v>8934.25</v>
      </c>
      <c r="L2479" s="90">
        <v>325</v>
      </c>
      <c r="M2479" s="51">
        <v>0</v>
      </c>
      <c r="N2479" s="62" t="s">
        <v>8979</v>
      </c>
      <c r="O2479" s="52"/>
      <c r="P2479" s="52">
        <v>171</v>
      </c>
      <c r="Q2479" s="52"/>
      <c r="R2479" s="52" t="s">
        <v>8980</v>
      </c>
      <c r="S2479" s="49" t="s">
        <v>21333</v>
      </c>
      <c r="V2479" s="50" t="s">
        <v>14895</v>
      </c>
      <c r="W2479" s="50" t="s">
        <v>8921</v>
      </c>
      <c r="X2479" s="50" t="s">
        <v>14740</v>
      </c>
      <c r="Y2479" s="70" t="s">
        <v>17320</v>
      </c>
      <c r="Z2479" s="53">
        <v>58842</v>
      </c>
    </row>
    <row r="2480" spans="1:26" s="49" customFormat="1" ht="30" x14ac:dyDescent="0.25">
      <c r="A2480" s="73">
        <v>600117162</v>
      </c>
      <c r="B2480" s="73">
        <f t="shared" si="114"/>
        <v>600117162</v>
      </c>
      <c r="C2480" s="73" t="s">
        <v>14475</v>
      </c>
      <c r="D2480" s="68">
        <v>1</v>
      </c>
      <c r="E2480" s="48">
        <f t="shared" si="115"/>
        <v>71001433</v>
      </c>
      <c r="F2480" s="57" t="s">
        <v>8791</v>
      </c>
      <c r="G2480" s="57" t="s">
        <v>8924</v>
      </c>
      <c r="H2480" s="51">
        <v>500</v>
      </c>
      <c r="I2480" s="51" t="s">
        <v>17309</v>
      </c>
      <c r="J2480" s="69">
        <v>27.49</v>
      </c>
      <c r="K2480" s="69">
        <f t="shared" si="116"/>
        <v>13745</v>
      </c>
      <c r="L2480" s="90">
        <v>500</v>
      </c>
      <c r="M2480" s="51">
        <v>0</v>
      </c>
      <c r="N2480" s="62" t="s">
        <v>8981</v>
      </c>
      <c r="O2480" s="52" t="s">
        <v>8982</v>
      </c>
      <c r="P2480" s="52">
        <v>162</v>
      </c>
      <c r="Q2480" s="52">
        <v>4</v>
      </c>
      <c r="R2480" s="52" t="s">
        <v>8983</v>
      </c>
      <c r="S2480" s="49" t="s">
        <v>21333</v>
      </c>
      <c r="V2480" s="50" t="s">
        <v>14895</v>
      </c>
      <c r="W2480" s="50" t="s">
        <v>8921</v>
      </c>
      <c r="X2480" s="50" t="s">
        <v>14740</v>
      </c>
      <c r="Y2480" s="70" t="s">
        <v>17320</v>
      </c>
      <c r="Z2480" s="53">
        <v>58812</v>
      </c>
    </row>
    <row r="2481" spans="1:26" s="49" customFormat="1" ht="30" x14ac:dyDescent="0.25">
      <c r="A2481" s="73">
        <v>600117171</v>
      </c>
      <c r="B2481" s="73">
        <f t="shared" si="114"/>
        <v>600117171</v>
      </c>
      <c r="C2481" s="73" t="s">
        <v>14476</v>
      </c>
      <c r="D2481" s="68">
        <v>1</v>
      </c>
      <c r="E2481" s="48">
        <f t="shared" si="115"/>
        <v>75022354</v>
      </c>
      <c r="F2481" s="57" t="s">
        <v>8791</v>
      </c>
      <c r="G2481" s="57" t="s">
        <v>8924</v>
      </c>
      <c r="H2481" s="51">
        <v>475</v>
      </c>
      <c r="I2481" s="51" t="s">
        <v>17309</v>
      </c>
      <c r="J2481" s="69">
        <v>27.49</v>
      </c>
      <c r="K2481" s="69">
        <f t="shared" si="116"/>
        <v>13057.75</v>
      </c>
      <c r="L2481" s="90">
        <v>475</v>
      </c>
      <c r="M2481" s="51">
        <v>0</v>
      </c>
      <c r="N2481" s="62" t="s">
        <v>8984</v>
      </c>
      <c r="O2481" s="52"/>
      <c r="P2481" s="52">
        <v>402</v>
      </c>
      <c r="Q2481" s="52"/>
      <c r="R2481" s="52" t="s">
        <v>7302</v>
      </c>
      <c r="S2481" s="49" t="s">
        <v>21333</v>
      </c>
      <c r="V2481" s="50" t="s">
        <v>14895</v>
      </c>
      <c r="W2481" s="50" t="s">
        <v>8921</v>
      </c>
      <c r="X2481" s="50" t="s">
        <v>14740</v>
      </c>
      <c r="Y2481" s="70" t="s">
        <v>17320</v>
      </c>
      <c r="Z2481" s="53">
        <v>58823</v>
      </c>
    </row>
    <row r="2482" spans="1:26" s="49" customFormat="1" x14ac:dyDescent="0.25">
      <c r="A2482" s="73">
        <v>600117197</v>
      </c>
      <c r="B2482" s="73">
        <f t="shared" si="114"/>
        <v>600117197</v>
      </c>
      <c r="C2482" s="73" t="s">
        <v>14477</v>
      </c>
      <c r="D2482" s="68">
        <v>1</v>
      </c>
      <c r="E2482" s="48">
        <f t="shared" si="115"/>
        <v>70878846</v>
      </c>
      <c r="F2482" s="57" t="s">
        <v>8791</v>
      </c>
      <c r="G2482" s="57" t="s">
        <v>8924</v>
      </c>
      <c r="H2482" s="51">
        <v>650</v>
      </c>
      <c r="I2482" s="51" t="s">
        <v>17309</v>
      </c>
      <c r="J2482" s="69">
        <v>27.49</v>
      </c>
      <c r="K2482" s="69">
        <f t="shared" si="116"/>
        <v>17868.5</v>
      </c>
      <c r="L2482" s="90">
        <v>650</v>
      </c>
      <c r="M2482" s="51">
        <v>0</v>
      </c>
      <c r="N2482" s="62" t="s">
        <v>8985</v>
      </c>
      <c r="O2482" s="52" t="s">
        <v>1557</v>
      </c>
      <c r="P2482" s="52">
        <v>234</v>
      </c>
      <c r="Q2482" s="52">
        <v>71</v>
      </c>
      <c r="R2482" s="52" t="s">
        <v>8921</v>
      </c>
      <c r="S2482" s="49" t="s">
        <v>21333</v>
      </c>
      <c r="V2482" s="50" t="s">
        <v>14895</v>
      </c>
      <c r="W2482" s="50" t="s">
        <v>8921</v>
      </c>
      <c r="X2482" s="50" t="s">
        <v>14740</v>
      </c>
      <c r="Y2482" s="70" t="s">
        <v>17320</v>
      </c>
      <c r="Z2482" s="53">
        <v>58601</v>
      </c>
    </row>
    <row r="2483" spans="1:26" s="49" customFormat="1" x14ac:dyDescent="0.25">
      <c r="A2483" s="73">
        <v>600117201</v>
      </c>
      <c r="B2483" s="73">
        <f t="shared" si="114"/>
        <v>600117201</v>
      </c>
      <c r="C2483" s="73" t="s">
        <v>14478</v>
      </c>
      <c r="D2483" s="68">
        <v>1</v>
      </c>
      <c r="E2483" s="48">
        <f t="shared" si="115"/>
        <v>70881413</v>
      </c>
      <c r="F2483" s="57" t="s">
        <v>8791</v>
      </c>
      <c r="G2483" s="57" t="s">
        <v>8924</v>
      </c>
      <c r="H2483" s="51">
        <v>1175</v>
      </c>
      <c r="I2483" s="51" t="s">
        <v>17309</v>
      </c>
      <c r="J2483" s="69">
        <v>27.49</v>
      </c>
      <c r="K2483" s="69">
        <f t="shared" si="116"/>
        <v>32300.749999999996</v>
      </c>
      <c r="L2483" s="90">
        <v>1175</v>
      </c>
      <c r="M2483" s="51">
        <v>0</v>
      </c>
      <c r="N2483" s="62" t="s">
        <v>8986</v>
      </c>
      <c r="O2483" s="52" t="s">
        <v>102</v>
      </c>
      <c r="P2483" s="52">
        <v>2713</v>
      </c>
      <c r="Q2483" s="52">
        <v>30</v>
      </c>
      <c r="R2483" s="52" t="s">
        <v>8921</v>
      </c>
      <c r="S2483" s="49" t="s">
        <v>21333</v>
      </c>
      <c r="V2483" s="50" t="s">
        <v>14895</v>
      </c>
      <c r="W2483" s="50" t="s">
        <v>8921</v>
      </c>
      <c r="X2483" s="50" t="s">
        <v>14740</v>
      </c>
      <c r="Y2483" s="70" t="s">
        <v>17320</v>
      </c>
      <c r="Z2483" s="53">
        <v>58601</v>
      </c>
    </row>
    <row r="2484" spans="1:26" s="49" customFormat="1" x14ac:dyDescent="0.25">
      <c r="A2484" s="73">
        <v>600117219</v>
      </c>
      <c r="B2484" s="73">
        <f t="shared" si="114"/>
        <v>600117219</v>
      </c>
      <c r="C2484" s="73" t="s">
        <v>14479</v>
      </c>
      <c r="D2484" s="68">
        <v>1</v>
      </c>
      <c r="E2484" s="48">
        <f t="shared" si="115"/>
        <v>65269870</v>
      </c>
      <c r="F2484" s="57" t="s">
        <v>8791</v>
      </c>
      <c r="G2484" s="57" t="s">
        <v>8924</v>
      </c>
      <c r="H2484" s="51">
        <v>1600</v>
      </c>
      <c r="I2484" s="51" t="s">
        <v>17309</v>
      </c>
      <c r="J2484" s="69">
        <v>27.49</v>
      </c>
      <c r="K2484" s="69">
        <f t="shared" si="116"/>
        <v>43984</v>
      </c>
      <c r="L2484" s="90">
        <v>1600</v>
      </c>
      <c r="M2484" s="51">
        <v>0</v>
      </c>
      <c r="N2484" s="62" t="s">
        <v>8987</v>
      </c>
      <c r="O2484" s="52" t="s">
        <v>958</v>
      </c>
      <c r="P2484" s="52">
        <v>1426</v>
      </c>
      <c r="Q2484" s="52">
        <v>5</v>
      </c>
      <c r="R2484" s="52" t="s">
        <v>8921</v>
      </c>
      <c r="S2484" s="49" t="s">
        <v>21333</v>
      </c>
      <c r="V2484" s="50" t="s">
        <v>14895</v>
      </c>
      <c r="W2484" s="50" t="s">
        <v>8921</v>
      </c>
      <c r="X2484" s="50" t="s">
        <v>14740</v>
      </c>
      <c r="Y2484" s="70" t="s">
        <v>17320</v>
      </c>
      <c r="Z2484" s="53">
        <v>58601</v>
      </c>
    </row>
    <row r="2485" spans="1:26" s="49" customFormat="1" ht="30" x14ac:dyDescent="0.25">
      <c r="A2485" s="73">
        <v>600117235</v>
      </c>
      <c r="B2485" s="73">
        <f t="shared" si="114"/>
        <v>600117235</v>
      </c>
      <c r="C2485" s="73" t="s">
        <v>14480</v>
      </c>
      <c r="D2485" s="68">
        <v>1</v>
      </c>
      <c r="E2485" s="48">
        <f t="shared" si="115"/>
        <v>70988366</v>
      </c>
      <c r="F2485" s="57" t="s">
        <v>8791</v>
      </c>
      <c r="G2485" s="57" t="s">
        <v>8924</v>
      </c>
      <c r="H2485" s="51">
        <v>25</v>
      </c>
      <c r="I2485" s="51" t="s">
        <v>17309</v>
      </c>
      <c r="J2485" s="69">
        <v>27.49</v>
      </c>
      <c r="K2485" s="69">
        <f t="shared" si="116"/>
        <v>687.25</v>
      </c>
      <c r="L2485" s="90">
        <v>25</v>
      </c>
      <c r="M2485" s="51">
        <v>0</v>
      </c>
      <c r="N2485" s="62" t="s">
        <v>8988</v>
      </c>
      <c r="O2485" s="52"/>
      <c r="P2485" s="52">
        <v>55</v>
      </c>
      <c r="Q2485" s="52"/>
      <c r="R2485" s="52" t="s">
        <v>8989</v>
      </c>
      <c r="S2485" s="49" t="s">
        <v>21333</v>
      </c>
      <c r="V2485" s="50" t="s">
        <v>14895</v>
      </c>
      <c r="W2485" s="50" t="s">
        <v>8921</v>
      </c>
      <c r="X2485" s="50" t="s">
        <v>14740</v>
      </c>
      <c r="Y2485" s="70" t="s">
        <v>17320</v>
      </c>
      <c r="Z2485" s="53">
        <v>58821</v>
      </c>
    </row>
    <row r="2486" spans="1:26" s="49" customFormat="1" x14ac:dyDescent="0.25">
      <c r="A2486" s="73">
        <v>600117243</v>
      </c>
      <c r="B2486" s="73">
        <f t="shared" si="114"/>
        <v>600117243</v>
      </c>
      <c r="C2486" s="73" t="s">
        <v>14481</v>
      </c>
      <c r="D2486" s="68">
        <v>1</v>
      </c>
      <c r="E2486" s="48">
        <f t="shared" si="115"/>
        <v>70878854</v>
      </c>
      <c r="F2486" s="57" t="s">
        <v>8791</v>
      </c>
      <c r="G2486" s="57" t="s">
        <v>8924</v>
      </c>
      <c r="H2486" s="51">
        <v>575</v>
      </c>
      <c r="I2486" s="51" t="s">
        <v>17309</v>
      </c>
      <c r="J2486" s="69">
        <v>27.49</v>
      </c>
      <c r="K2486" s="69">
        <f t="shared" si="116"/>
        <v>15806.75</v>
      </c>
      <c r="L2486" s="90">
        <v>575</v>
      </c>
      <c r="M2486" s="51">
        <v>0</v>
      </c>
      <c r="N2486" s="62" t="s">
        <v>8990</v>
      </c>
      <c r="O2486" s="52" t="s">
        <v>1546</v>
      </c>
      <c r="P2486" s="52">
        <v>1367</v>
      </c>
      <c r="Q2486" s="52">
        <v>33</v>
      </c>
      <c r="R2486" s="52" t="s">
        <v>8921</v>
      </c>
      <c r="S2486" s="49" t="s">
        <v>21333</v>
      </c>
      <c r="V2486" s="50" t="s">
        <v>14895</v>
      </c>
      <c r="W2486" s="50" t="s">
        <v>8921</v>
      </c>
      <c r="X2486" s="50" t="s">
        <v>14740</v>
      </c>
      <c r="Y2486" s="70" t="s">
        <v>17320</v>
      </c>
      <c r="Z2486" s="53">
        <v>58601</v>
      </c>
    </row>
    <row r="2487" spans="1:26" s="49" customFormat="1" x14ac:dyDescent="0.25">
      <c r="A2487" s="73">
        <v>600117251</v>
      </c>
      <c r="B2487" s="73">
        <f t="shared" si="114"/>
        <v>600117251</v>
      </c>
      <c r="C2487" s="73" t="s">
        <v>14482</v>
      </c>
      <c r="D2487" s="68">
        <v>1</v>
      </c>
      <c r="E2487" s="48">
        <f t="shared" si="115"/>
        <v>75022117</v>
      </c>
      <c r="F2487" s="57" t="s">
        <v>8791</v>
      </c>
      <c r="G2487" s="57" t="s">
        <v>8924</v>
      </c>
      <c r="H2487" s="51">
        <v>50</v>
      </c>
      <c r="I2487" s="51" t="s">
        <v>17309</v>
      </c>
      <c r="J2487" s="69">
        <v>27.49</v>
      </c>
      <c r="K2487" s="69">
        <f t="shared" si="116"/>
        <v>1374.5</v>
      </c>
      <c r="L2487" s="90">
        <v>50</v>
      </c>
      <c r="M2487" s="51">
        <v>0</v>
      </c>
      <c r="N2487" s="62" t="s">
        <v>8991</v>
      </c>
      <c r="O2487" s="52"/>
      <c r="P2487" s="52">
        <v>116</v>
      </c>
      <c r="Q2487" s="52"/>
      <c r="R2487" s="52" t="s">
        <v>8992</v>
      </c>
      <c r="S2487" s="49" t="s">
        <v>21333</v>
      </c>
      <c r="V2487" s="50" t="s">
        <v>14895</v>
      </c>
      <c r="W2487" s="50" t="s">
        <v>8921</v>
      </c>
      <c r="X2487" s="50" t="s">
        <v>14740</v>
      </c>
      <c r="Y2487" s="70" t="s">
        <v>17320</v>
      </c>
      <c r="Z2487" s="53">
        <v>58851</v>
      </c>
    </row>
    <row r="2488" spans="1:26" s="49" customFormat="1" ht="30" x14ac:dyDescent="0.25">
      <c r="A2488" s="73">
        <v>600117278</v>
      </c>
      <c r="B2488" s="73">
        <f t="shared" si="114"/>
        <v>600117278</v>
      </c>
      <c r="C2488" s="73" t="s">
        <v>14483</v>
      </c>
      <c r="D2488" s="68">
        <v>1</v>
      </c>
      <c r="E2488" s="48">
        <f t="shared" si="115"/>
        <v>70987351</v>
      </c>
      <c r="F2488" s="57" t="s">
        <v>8791</v>
      </c>
      <c r="G2488" s="57" t="s">
        <v>8924</v>
      </c>
      <c r="H2488" s="51">
        <v>50</v>
      </c>
      <c r="I2488" s="51" t="s">
        <v>17309</v>
      </c>
      <c r="J2488" s="69">
        <v>27.49</v>
      </c>
      <c r="K2488" s="69">
        <f t="shared" si="116"/>
        <v>1374.5</v>
      </c>
      <c r="L2488" s="90">
        <v>50</v>
      </c>
      <c r="M2488" s="51">
        <v>0</v>
      </c>
      <c r="N2488" s="62" t="s">
        <v>8993</v>
      </c>
      <c r="O2488" s="52"/>
      <c r="P2488" s="52">
        <v>100</v>
      </c>
      <c r="Q2488" s="52"/>
      <c r="R2488" s="52" t="s">
        <v>1998</v>
      </c>
      <c r="S2488" s="49" t="s">
        <v>21333</v>
      </c>
      <c r="V2488" s="50" t="s">
        <v>14895</v>
      </c>
      <c r="W2488" s="50" t="s">
        <v>8921</v>
      </c>
      <c r="X2488" s="50" t="s">
        <v>14740</v>
      </c>
      <c r="Y2488" s="70" t="s">
        <v>17320</v>
      </c>
      <c r="Z2488" s="53">
        <v>58833</v>
      </c>
    </row>
    <row r="2489" spans="1:26" s="49" customFormat="1" x14ac:dyDescent="0.25">
      <c r="A2489" s="73">
        <v>600117286</v>
      </c>
      <c r="B2489" s="73">
        <f t="shared" si="114"/>
        <v>600117286</v>
      </c>
      <c r="C2489" s="73" t="s">
        <v>14484</v>
      </c>
      <c r="D2489" s="68">
        <v>1</v>
      </c>
      <c r="E2489" s="48">
        <f t="shared" si="115"/>
        <v>47366257</v>
      </c>
      <c r="F2489" s="57" t="s">
        <v>8791</v>
      </c>
      <c r="G2489" s="57" t="s">
        <v>8924</v>
      </c>
      <c r="H2489" s="51">
        <v>0</v>
      </c>
      <c r="I2489" s="51" t="s">
        <v>17320</v>
      </c>
      <c r="J2489" s="69">
        <v>27.49</v>
      </c>
      <c r="K2489" s="69">
        <f t="shared" si="116"/>
        <v>0</v>
      </c>
      <c r="L2489" s="90">
        <v>0</v>
      </c>
      <c r="M2489" s="51"/>
      <c r="N2489" s="62" t="s">
        <v>8994</v>
      </c>
      <c r="O2489" s="52" t="s">
        <v>5373</v>
      </c>
      <c r="P2489" s="52">
        <v>4178</v>
      </c>
      <c r="Q2489" s="52">
        <v>32</v>
      </c>
      <c r="R2489" s="52" t="s">
        <v>8921</v>
      </c>
      <c r="S2489" s="49" t="s">
        <v>21333</v>
      </c>
      <c r="V2489" s="50" t="s">
        <v>14895</v>
      </c>
      <c r="W2489" s="50" t="s">
        <v>8921</v>
      </c>
      <c r="X2489" s="50" t="s">
        <v>14740</v>
      </c>
      <c r="Y2489" s="70">
        <v>44340</v>
      </c>
      <c r="Z2489" s="53">
        <v>58601</v>
      </c>
    </row>
    <row r="2490" spans="1:26" s="49" customFormat="1" ht="30" x14ac:dyDescent="0.25">
      <c r="A2490" s="73">
        <v>600117294</v>
      </c>
      <c r="B2490" s="73">
        <f t="shared" si="114"/>
        <v>600117294</v>
      </c>
      <c r="C2490" s="73" t="s">
        <v>14485</v>
      </c>
      <c r="D2490" s="68">
        <v>1</v>
      </c>
      <c r="E2490" s="48">
        <f t="shared" si="115"/>
        <v>47366419</v>
      </c>
      <c r="F2490" s="57" t="s">
        <v>8791</v>
      </c>
      <c r="G2490" s="57" t="s">
        <v>8924</v>
      </c>
      <c r="H2490" s="51">
        <v>0</v>
      </c>
      <c r="I2490" s="51" t="s">
        <v>17320</v>
      </c>
      <c r="J2490" s="69">
        <v>27.49</v>
      </c>
      <c r="K2490" s="69">
        <f t="shared" si="116"/>
        <v>0</v>
      </c>
      <c r="L2490" s="90">
        <v>0</v>
      </c>
      <c r="M2490" s="51"/>
      <c r="N2490" s="62" t="s">
        <v>8995</v>
      </c>
      <c r="O2490" s="52" t="s">
        <v>5373</v>
      </c>
      <c r="P2490" s="52">
        <v>4765</v>
      </c>
      <c r="Q2490" s="52">
        <v>34</v>
      </c>
      <c r="R2490" s="52" t="s">
        <v>8921</v>
      </c>
      <c r="S2490" s="49" t="s">
        <v>21333</v>
      </c>
      <c r="V2490" s="50" t="s">
        <v>14895</v>
      </c>
      <c r="W2490" s="50" t="s">
        <v>8921</v>
      </c>
      <c r="X2490" s="50" t="s">
        <v>14740</v>
      </c>
      <c r="Y2490" s="70">
        <v>44333</v>
      </c>
      <c r="Z2490" s="53">
        <v>58601</v>
      </c>
    </row>
    <row r="2491" spans="1:26" s="49" customFormat="1" x14ac:dyDescent="0.25">
      <c r="A2491" s="73">
        <v>600117308</v>
      </c>
      <c r="B2491" s="73">
        <f t="shared" si="114"/>
        <v>600117308</v>
      </c>
      <c r="C2491" s="73" t="s">
        <v>14486</v>
      </c>
      <c r="D2491" s="68">
        <v>1</v>
      </c>
      <c r="E2491" s="48">
        <f t="shared" si="115"/>
        <v>400866</v>
      </c>
      <c r="F2491" s="57" t="s">
        <v>8791</v>
      </c>
      <c r="G2491" s="57" t="s">
        <v>8924</v>
      </c>
      <c r="H2491" s="51">
        <v>1675</v>
      </c>
      <c r="I2491" s="51" t="s">
        <v>17309</v>
      </c>
      <c r="J2491" s="69">
        <v>27.49</v>
      </c>
      <c r="K2491" s="69">
        <f t="shared" si="116"/>
        <v>46045.75</v>
      </c>
      <c r="L2491" s="90">
        <v>1675</v>
      </c>
      <c r="M2491" s="51">
        <v>0</v>
      </c>
      <c r="N2491" s="62" t="s">
        <v>8996</v>
      </c>
      <c r="O2491" s="52" t="s">
        <v>8997</v>
      </c>
      <c r="P2491" s="52">
        <v>2591</v>
      </c>
      <c r="Q2491" s="52">
        <v>2</v>
      </c>
      <c r="R2491" s="52" t="s">
        <v>8921</v>
      </c>
      <c r="S2491" s="49" t="s">
        <v>21333</v>
      </c>
      <c r="V2491" s="50" t="s">
        <v>14895</v>
      </c>
      <c r="W2491" s="50" t="s">
        <v>8921</v>
      </c>
      <c r="X2491" s="50" t="s">
        <v>14740</v>
      </c>
      <c r="Y2491" s="70" t="s">
        <v>17320</v>
      </c>
      <c r="Z2491" s="53">
        <v>58601</v>
      </c>
    </row>
    <row r="2492" spans="1:26" s="49" customFormat="1" ht="30" x14ac:dyDescent="0.25">
      <c r="A2492" s="73">
        <v>600117316</v>
      </c>
      <c r="B2492" s="73">
        <f t="shared" si="114"/>
        <v>600117316</v>
      </c>
      <c r="C2492" s="73" t="s">
        <v>14487</v>
      </c>
      <c r="D2492" s="68">
        <v>1</v>
      </c>
      <c r="E2492" s="48">
        <f t="shared" si="115"/>
        <v>47366354</v>
      </c>
      <c r="F2492" s="57" t="s">
        <v>8791</v>
      </c>
      <c r="G2492" s="57" t="s">
        <v>8924</v>
      </c>
      <c r="H2492" s="51">
        <v>850</v>
      </c>
      <c r="I2492" s="51" t="s">
        <v>17309</v>
      </c>
      <c r="J2492" s="69">
        <v>27.49</v>
      </c>
      <c r="K2492" s="69">
        <f t="shared" si="116"/>
        <v>23366.5</v>
      </c>
      <c r="L2492" s="90">
        <v>850</v>
      </c>
      <c r="M2492" s="51">
        <v>0</v>
      </c>
      <c r="N2492" s="62" t="s">
        <v>8998</v>
      </c>
      <c r="O2492" s="52" t="s">
        <v>8999</v>
      </c>
      <c r="P2492" s="52">
        <v>4494</v>
      </c>
      <c r="Q2492" s="52">
        <v>5</v>
      </c>
      <c r="R2492" s="52" t="s">
        <v>8921</v>
      </c>
      <c r="S2492" s="49" t="s">
        <v>21333</v>
      </c>
      <c r="V2492" s="50" t="s">
        <v>14895</v>
      </c>
      <c r="W2492" s="50" t="s">
        <v>8921</v>
      </c>
      <c r="X2492" s="50" t="s">
        <v>14740</v>
      </c>
      <c r="Y2492" s="70" t="s">
        <v>17320</v>
      </c>
      <c r="Z2492" s="53">
        <v>58601</v>
      </c>
    </row>
    <row r="2493" spans="1:26" s="49" customFormat="1" x14ac:dyDescent="0.25">
      <c r="A2493" s="73">
        <v>600117324</v>
      </c>
      <c r="B2493" s="73">
        <f t="shared" si="114"/>
        <v>600117324</v>
      </c>
      <c r="C2493" s="73" t="s">
        <v>14488</v>
      </c>
      <c r="D2493" s="68">
        <v>1</v>
      </c>
      <c r="E2493" s="48">
        <f t="shared" si="115"/>
        <v>47366303</v>
      </c>
      <c r="F2493" s="57" t="s">
        <v>8791</v>
      </c>
      <c r="G2493" s="57" t="s">
        <v>8924</v>
      </c>
      <c r="H2493" s="51">
        <v>775</v>
      </c>
      <c r="I2493" s="51" t="s">
        <v>17309</v>
      </c>
      <c r="J2493" s="69">
        <v>27.49</v>
      </c>
      <c r="K2493" s="69">
        <f t="shared" si="116"/>
        <v>21304.75</v>
      </c>
      <c r="L2493" s="90">
        <v>775</v>
      </c>
      <c r="M2493" s="51">
        <v>0</v>
      </c>
      <c r="N2493" s="62" t="s">
        <v>9000</v>
      </c>
      <c r="O2493" s="52" t="s">
        <v>354</v>
      </c>
      <c r="P2493" s="52">
        <v>2048</v>
      </c>
      <c r="Q2493" s="52">
        <v>50</v>
      </c>
      <c r="R2493" s="52" t="s">
        <v>8921</v>
      </c>
      <c r="S2493" s="49" t="s">
        <v>21333</v>
      </c>
      <c r="V2493" s="50" t="s">
        <v>14895</v>
      </c>
      <c r="W2493" s="50" t="s">
        <v>8921</v>
      </c>
      <c r="X2493" s="50" t="s">
        <v>14740</v>
      </c>
      <c r="Y2493" s="70" t="s">
        <v>17320</v>
      </c>
      <c r="Z2493" s="53">
        <v>58601</v>
      </c>
    </row>
    <row r="2494" spans="1:26" s="49" customFormat="1" x14ac:dyDescent="0.25">
      <c r="A2494" s="73">
        <v>600117332</v>
      </c>
      <c r="B2494" s="73">
        <f t="shared" si="114"/>
        <v>600117332</v>
      </c>
      <c r="C2494" s="73" t="s">
        <v>14489</v>
      </c>
      <c r="D2494" s="68">
        <v>1</v>
      </c>
      <c r="E2494" s="48">
        <f t="shared" si="115"/>
        <v>48461539</v>
      </c>
      <c r="F2494" s="57" t="s">
        <v>8791</v>
      </c>
      <c r="G2494" s="57" t="s">
        <v>8924</v>
      </c>
      <c r="H2494" s="51">
        <v>1075</v>
      </c>
      <c r="I2494" s="51" t="s">
        <v>17309</v>
      </c>
      <c r="J2494" s="69">
        <v>27.49</v>
      </c>
      <c r="K2494" s="69">
        <f t="shared" si="116"/>
        <v>29551.75</v>
      </c>
      <c r="L2494" s="90">
        <v>1075</v>
      </c>
      <c r="M2494" s="51">
        <v>0</v>
      </c>
      <c r="N2494" s="62" t="s">
        <v>9001</v>
      </c>
      <c r="O2494" s="52" t="s">
        <v>2618</v>
      </c>
      <c r="P2494" s="52">
        <v>79</v>
      </c>
      <c r="Q2494" s="52"/>
      <c r="R2494" s="52" t="s">
        <v>8945</v>
      </c>
      <c r="S2494" s="49" t="s">
        <v>21333</v>
      </c>
      <c r="V2494" s="50" t="s">
        <v>14895</v>
      </c>
      <c r="W2494" s="50" t="s">
        <v>8921</v>
      </c>
      <c r="X2494" s="50" t="s">
        <v>14740</v>
      </c>
      <c r="Y2494" s="70" t="s">
        <v>17320</v>
      </c>
      <c r="Z2494" s="53">
        <v>58813</v>
      </c>
    </row>
    <row r="2495" spans="1:26" s="49" customFormat="1" x14ac:dyDescent="0.25">
      <c r="A2495" s="73">
        <v>600117383</v>
      </c>
      <c r="B2495" s="73">
        <f t="shared" si="114"/>
        <v>600117383</v>
      </c>
      <c r="C2495" s="73" t="s">
        <v>14490</v>
      </c>
      <c r="D2495" s="68">
        <v>1</v>
      </c>
      <c r="E2495" s="48">
        <f t="shared" si="115"/>
        <v>70882223</v>
      </c>
      <c r="F2495" s="57" t="s">
        <v>8791</v>
      </c>
      <c r="G2495" s="57" t="s">
        <v>8924</v>
      </c>
      <c r="H2495" s="51">
        <v>225</v>
      </c>
      <c r="I2495" s="51" t="s">
        <v>17309</v>
      </c>
      <c r="J2495" s="69">
        <v>27.49</v>
      </c>
      <c r="K2495" s="69">
        <f t="shared" si="116"/>
        <v>6185.25</v>
      </c>
      <c r="L2495" s="90">
        <v>225</v>
      </c>
      <c r="M2495" s="51">
        <v>0</v>
      </c>
      <c r="N2495" s="62" t="s">
        <v>9002</v>
      </c>
      <c r="O2495" s="52" t="s">
        <v>1639</v>
      </c>
      <c r="P2495" s="52">
        <v>3298</v>
      </c>
      <c r="Q2495" s="52">
        <v>6</v>
      </c>
      <c r="R2495" s="52" t="s">
        <v>8921</v>
      </c>
      <c r="S2495" s="49" t="s">
        <v>21333</v>
      </c>
      <c r="V2495" s="50" t="s">
        <v>14895</v>
      </c>
      <c r="W2495" s="50" t="s">
        <v>8921</v>
      </c>
      <c r="X2495" s="50" t="s">
        <v>14740</v>
      </c>
      <c r="Y2495" s="70" t="s">
        <v>17320</v>
      </c>
      <c r="Z2495" s="53">
        <v>58601</v>
      </c>
    </row>
    <row r="2496" spans="1:26" s="49" customFormat="1" x14ac:dyDescent="0.25">
      <c r="A2496" s="73">
        <v>600122204</v>
      </c>
      <c r="B2496" s="73">
        <f t="shared" si="114"/>
        <v>600122204</v>
      </c>
      <c r="C2496" s="73" t="s">
        <v>14491</v>
      </c>
      <c r="D2496" s="68">
        <v>1</v>
      </c>
      <c r="E2496" s="48">
        <f t="shared" si="115"/>
        <v>70264732</v>
      </c>
      <c r="F2496" s="57" t="s">
        <v>8791</v>
      </c>
      <c r="G2496" s="57" t="s">
        <v>8924</v>
      </c>
      <c r="H2496" s="51">
        <v>275</v>
      </c>
      <c r="I2496" s="51" t="s">
        <v>17309</v>
      </c>
      <c r="J2496" s="69">
        <v>27.49</v>
      </c>
      <c r="K2496" s="69">
        <f t="shared" si="116"/>
        <v>7559.75</v>
      </c>
      <c r="L2496" s="90">
        <v>275</v>
      </c>
      <c r="M2496" s="51">
        <v>0</v>
      </c>
      <c r="N2496" s="62" t="s">
        <v>9003</v>
      </c>
      <c r="O2496" s="52"/>
      <c r="P2496" s="52">
        <v>215</v>
      </c>
      <c r="Q2496" s="52"/>
      <c r="R2496" s="52" t="s">
        <v>7299</v>
      </c>
      <c r="S2496" s="49" t="s">
        <v>21333</v>
      </c>
      <c r="V2496" s="50" t="s">
        <v>14895</v>
      </c>
      <c r="W2496" s="50" t="s">
        <v>8921</v>
      </c>
      <c r="X2496" s="50" t="s">
        <v>14740</v>
      </c>
      <c r="Y2496" s="70" t="s">
        <v>17320</v>
      </c>
      <c r="Z2496" s="53">
        <v>67529</v>
      </c>
    </row>
    <row r="2497" spans="1:26" s="49" customFormat="1" x14ac:dyDescent="0.25">
      <c r="A2497" s="73">
        <v>600171116</v>
      </c>
      <c r="B2497" s="73">
        <f t="shared" si="114"/>
        <v>600171116</v>
      </c>
      <c r="C2497" s="73" t="s">
        <v>14449</v>
      </c>
      <c r="D2497" s="68">
        <v>1</v>
      </c>
      <c r="E2497" s="48">
        <f t="shared" si="115"/>
        <v>60545267</v>
      </c>
      <c r="F2497" s="57" t="s">
        <v>8791</v>
      </c>
      <c r="G2497" s="57" t="s">
        <v>8924</v>
      </c>
      <c r="H2497" s="51">
        <v>900</v>
      </c>
      <c r="I2497" s="51" t="s">
        <v>17309</v>
      </c>
      <c r="J2497" s="69">
        <v>27.49</v>
      </c>
      <c r="K2497" s="69">
        <f t="shared" si="116"/>
        <v>24741</v>
      </c>
      <c r="L2497" s="90">
        <v>900</v>
      </c>
      <c r="M2497" s="51">
        <v>0</v>
      </c>
      <c r="N2497" s="62" t="s">
        <v>8938</v>
      </c>
      <c r="O2497" s="52" t="s">
        <v>354</v>
      </c>
      <c r="P2497" s="52">
        <v>1939</v>
      </c>
      <c r="Q2497" s="52">
        <v>20</v>
      </c>
      <c r="R2497" s="52" t="s">
        <v>8921</v>
      </c>
      <c r="S2497" s="49" t="s">
        <v>21333</v>
      </c>
      <c r="V2497" s="50" t="s">
        <v>14885</v>
      </c>
      <c r="W2497" s="50" t="s">
        <v>8921</v>
      </c>
      <c r="X2497" s="50" t="s">
        <v>14738</v>
      </c>
      <c r="Y2497" s="70" t="s">
        <v>17320</v>
      </c>
      <c r="Z2497" s="53">
        <v>58601</v>
      </c>
    </row>
    <row r="2498" spans="1:26" s="49" customFormat="1" ht="30" x14ac:dyDescent="0.25">
      <c r="A2498" s="73">
        <v>600171795</v>
      </c>
      <c r="B2498" s="73">
        <f t="shared" si="114"/>
        <v>600171795</v>
      </c>
      <c r="C2498" s="73" t="s">
        <v>14450</v>
      </c>
      <c r="D2498" s="68">
        <v>1</v>
      </c>
      <c r="E2498" s="48">
        <f t="shared" si="115"/>
        <v>25329774</v>
      </c>
      <c r="F2498" s="57" t="s">
        <v>8791</v>
      </c>
      <c r="G2498" s="57" t="s">
        <v>8924</v>
      </c>
      <c r="H2498" s="51">
        <v>325</v>
      </c>
      <c r="I2498" s="51" t="s">
        <v>17309</v>
      </c>
      <c r="J2498" s="69">
        <v>27.49</v>
      </c>
      <c r="K2498" s="69">
        <f t="shared" si="116"/>
        <v>8934.25</v>
      </c>
      <c r="L2498" s="90">
        <v>325</v>
      </c>
      <c r="M2498" s="51">
        <v>0</v>
      </c>
      <c r="N2498" s="62" t="s">
        <v>8939</v>
      </c>
      <c r="O2498" s="52" t="s">
        <v>2403</v>
      </c>
      <c r="P2498" s="52">
        <v>4880</v>
      </c>
      <c r="Q2498" s="52">
        <v>76</v>
      </c>
      <c r="R2498" s="52" t="s">
        <v>8921</v>
      </c>
      <c r="S2498" s="49" t="s">
        <v>21334</v>
      </c>
      <c r="V2498" s="50" t="s">
        <v>14885</v>
      </c>
      <c r="W2498" s="50" t="s">
        <v>8921</v>
      </c>
      <c r="X2498" s="50" t="s">
        <v>14742</v>
      </c>
      <c r="Y2498" s="70" t="s">
        <v>17320</v>
      </c>
      <c r="Z2498" s="53">
        <v>58601</v>
      </c>
    </row>
    <row r="2499" spans="1:26" s="49" customFormat="1" ht="30" x14ac:dyDescent="0.25">
      <c r="A2499" s="73">
        <v>618700684</v>
      </c>
      <c r="B2499" s="73">
        <f t="shared" si="114"/>
        <v>618700684</v>
      </c>
      <c r="C2499" s="73" t="s">
        <v>14492</v>
      </c>
      <c r="D2499" s="68">
        <v>1</v>
      </c>
      <c r="E2499" s="48">
        <f t="shared" si="115"/>
        <v>70888396</v>
      </c>
      <c r="F2499" s="57" t="s">
        <v>8791</v>
      </c>
      <c r="G2499" s="57" t="s">
        <v>8924</v>
      </c>
      <c r="H2499" s="51">
        <v>250</v>
      </c>
      <c r="I2499" s="51" t="s">
        <v>17309</v>
      </c>
      <c r="J2499" s="69">
        <v>27.49</v>
      </c>
      <c r="K2499" s="69">
        <f t="shared" si="116"/>
        <v>6872.5</v>
      </c>
      <c r="L2499" s="90">
        <v>250</v>
      </c>
      <c r="M2499" s="51">
        <v>0</v>
      </c>
      <c r="N2499" s="62" t="s">
        <v>9004</v>
      </c>
      <c r="O2499" s="52" t="s">
        <v>3199</v>
      </c>
      <c r="P2499" s="52">
        <v>3659</v>
      </c>
      <c r="Q2499" s="52">
        <v>31</v>
      </c>
      <c r="R2499" s="52" t="s">
        <v>8921</v>
      </c>
      <c r="S2499" s="49" t="s">
        <v>21333</v>
      </c>
      <c r="V2499" s="50" t="s">
        <v>14895</v>
      </c>
      <c r="W2499" s="50" t="s">
        <v>8921</v>
      </c>
      <c r="X2499" s="50" t="s">
        <v>14740</v>
      </c>
      <c r="Y2499" s="70" t="s">
        <v>17320</v>
      </c>
      <c r="Z2499" s="53">
        <v>58601</v>
      </c>
    </row>
    <row r="2500" spans="1:26" s="49" customFormat="1" ht="30" x14ac:dyDescent="0.25">
      <c r="A2500" s="73">
        <v>650012305</v>
      </c>
      <c r="B2500" s="73">
        <f t="shared" ref="B2500:B2563" si="117">A2500/1</f>
        <v>650012305</v>
      </c>
      <c r="C2500" s="73" t="s">
        <v>14493</v>
      </c>
      <c r="D2500" s="68">
        <v>1</v>
      </c>
      <c r="E2500" s="48">
        <f t="shared" ref="E2500:E2563" si="118">C2500/1</f>
        <v>75020840</v>
      </c>
      <c r="F2500" s="57" t="s">
        <v>8791</v>
      </c>
      <c r="G2500" s="57" t="s">
        <v>8924</v>
      </c>
      <c r="H2500" s="51">
        <v>325</v>
      </c>
      <c r="I2500" s="51" t="s">
        <v>17309</v>
      </c>
      <c r="J2500" s="69">
        <v>27.49</v>
      </c>
      <c r="K2500" s="69">
        <f t="shared" ref="K2500:K2563" si="119">H2500*J2500</f>
        <v>8934.25</v>
      </c>
      <c r="L2500" s="90">
        <v>325</v>
      </c>
      <c r="M2500" s="51">
        <v>0</v>
      </c>
      <c r="N2500" s="62" t="s">
        <v>9005</v>
      </c>
      <c r="O2500" s="52"/>
      <c r="P2500" s="52">
        <v>242</v>
      </c>
      <c r="Q2500" s="52"/>
      <c r="R2500" s="52" t="s">
        <v>9006</v>
      </c>
      <c r="S2500" s="49" t="s">
        <v>21333</v>
      </c>
      <c r="V2500" s="50" t="s">
        <v>14895</v>
      </c>
      <c r="W2500" s="50" t="s">
        <v>8921</v>
      </c>
      <c r="X2500" s="50" t="s">
        <v>14740</v>
      </c>
      <c r="Y2500" s="70" t="s">
        <v>17320</v>
      </c>
      <c r="Z2500" s="53">
        <v>58833</v>
      </c>
    </row>
    <row r="2501" spans="1:26" s="49" customFormat="1" ht="30" x14ac:dyDescent="0.25">
      <c r="A2501" s="73">
        <v>650012372</v>
      </c>
      <c r="B2501" s="73">
        <f t="shared" si="117"/>
        <v>650012372</v>
      </c>
      <c r="C2501" s="73" t="s">
        <v>14494</v>
      </c>
      <c r="D2501" s="68">
        <v>1</v>
      </c>
      <c r="E2501" s="48">
        <f t="shared" si="118"/>
        <v>70981795</v>
      </c>
      <c r="F2501" s="57" t="s">
        <v>8791</v>
      </c>
      <c r="G2501" s="57" t="s">
        <v>8924</v>
      </c>
      <c r="H2501" s="51">
        <v>425</v>
      </c>
      <c r="I2501" s="51" t="s">
        <v>17309</v>
      </c>
      <c r="J2501" s="69">
        <v>27.49</v>
      </c>
      <c r="K2501" s="69">
        <f t="shared" si="119"/>
        <v>11683.25</v>
      </c>
      <c r="L2501" s="90">
        <v>425</v>
      </c>
      <c r="M2501" s="51">
        <v>0</v>
      </c>
      <c r="N2501" s="62" t="s">
        <v>9007</v>
      </c>
      <c r="O2501" s="52" t="s">
        <v>60</v>
      </c>
      <c r="P2501" s="52">
        <v>373</v>
      </c>
      <c r="Q2501" s="52">
        <v>2</v>
      </c>
      <c r="R2501" s="52" t="s">
        <v>9008</v>
      </c>
      <c r="S2501" s="49" t="s">
        <v>21333</v>
      </c>
      <c r="V2501" s="50" t="s">
        <v>14895</v>
      </c>
      <c r="W2501" s="50" t="s">
        <v>8921</v>
      </c>
      <c r="X2501" s="50" t="s">
        <v>14740</v>
      </c>
      <c r="Y2501" s="70" t="s">
        <v>17320</v>
      </c>
      <c r="Z2501" s="53">
        <v>58851</v>
      </c>
    </row>
    <row r="2502" spans="1:26" s="49" customFormat="1" ht="30" x14ac:dyDescent="0.25">
      <c r="A2502" s="73">
        <v>650012453</v>
      </c>
      <c r="B2502" s="73">
        <f t="shared" si="117"/>
        <v>650012453</v>
      </c>
      <c r="C2502" s="73" t="s">
        <v>14495</v>
      </c>
      <c r="D2502" s="68">
        <v>1</v>
      </c>
      <c r="E2502" s="48">
        <f t="shared" si="118"/>
        <v>70982716</v>
      </c>
      <c r="F2502" s="57" t="s">
        <v>8791</v>
      </c>
      <c r="G2502" s="57" t="s">
        <v>8924</v>
      </c>
      <c r="H2502" s="51">
        <v>25</v>
      </c>
      <c r="I2502" s="51" t="s">
        <v>17309</v>
      </c>
      <c r="J2502" s="69">
        <v>27.49</v>
      </c>
      <c r="K2502" s="69">
        <f t="shared" si="119"/>
        <v>687.25</v>
      </c>
      <c r="L2502" s="90">
        <v>25</v>
      </c>
      <c r="M2502" s="51">
        <v>0</v>
      </c>
      <c r="N2502" s="62" t="s">
        <v>9009</v>
      </c>
      <c r="O2502" s="52"/>
      <c r="P2502" s="52">
        <v>84</v>
      </c>
      <c r="Q2502" s="52"/>
      <c r="R2502" s="52" t="s">
        <v>9010</v>
      </c>
      <c r="S2502" s="49" t="s">
        <v>21333</v>
      </c>
      <c r="V2502" s="50" t="s">
        <v>14895</v>
      </c>
      <c r="W2502" s="50" t="s">
        <v>8921</v>
      </c>
      <c r="X2502" s="50" t="s">
        <v>14740</v>
      </c>
      <c r="Y2502" s="70" t="s">
        <v>17320</v>
      </c>
      <c r="Z2502" s="53">
        <v>58834</v>
      </c>
    </row>
    <row r="2503" spans="1:26" s="49" customFormat="1" ht="30" x14ac:dyDescent="0.25">
      <c r="A2503" s="73">
        <v>650014138</v>
      </c>
      <c r="B2503" s="73">
        <f t="shared" si="117"/>
        <v>650014138</v>
      </c>
      <c r="C2503" s="73" t="s">
        <v>14496</v>
      </c>
      <c r="D2503" s="68">
        <v>1</v>
      </c>
      <c r="E2503" s="48">
        <f t="shared" si="118"/>
        <v>75023555</v>
      </c>
      <c r="F2503" s="57" t="s">
        <v>8791</v>
      </c>
      <c r="G2503" s="57" t="s">
        <v>8924</v>
      </c>
      <c r="H2503" s="51">
        <v>200</v>
      </c>
      <c r="I2503" s="51" t="s">
        <v>17309</v>
      </c>
      <c r="J2503" s="69">
        <v>27.49</v>
      </c>
      <c r="K2503" s="69">
        <f t="shared" si="119"/>
        <v>5498</v>
      </c>
      <c r="L2503" s="90">
        <v>200</v>
      </c>
      <c r="M2503" s="51">
        <v>0</v>
      </c>
      <c r="N2503" s="62" t="s">
        <v>9011</v>
      </c>
      <c r="O2503" s="52"/>
      <c r="P2503" s="52">
        <v>102</v>
      </c>
      <c r="Q2503" s="52"/>
      <c r="R2503" s="52" t="s">
        <v>9012</v>
      </c>
      <c r="S2503" s="49" t="s">
        <v>21333</v>
      </c>
      <c r="V2503" s="50" t="s">
        <v>14895</v>
      </c>
      <c r="W2503" s="50" t="s">
        <v>8921</v>
      </c>
      <c r="X2503" s="50" t="s">
        <v>14740</v>
      </c>
      <c r="Y2503" s="70" t="s">
        <v>17320</v>
      </c>
      <c r="Z2503" s="53">
        <v>58826</v>
      </c>
    </row>
    <row r="2504" spans="1:26" s="49" customFormat="1" ht="30" x14ac:dyDescent="0.25">
      <c r="A2504" s="73">
        <v>651036232</v>
      </c>
      <c r="B2504" s="73">
        <f t="shared" si="117"/>
        <v>651036232</v>
      </c>
      <c r="C2504" s="73" t="s">
        <v>14451</v>
      </c>
      <c r="D2504" s="68">
        <v>1</v>
      </c>
      <c r="E2504" s="48">
        <f t="shared" si="118"/>
        <v>27711234</v>
      </c>
      <c r="F2504" s="57" t="s">
        <v>8791</v>
      </c>
      <c r="G2504" s="57" t="s">
        <v>8924</v>
      </c>
      <c r="H2504" s="51">
        <v>550</v>
      </c>
      <c r="I2504" s="51" t="s">
        <v>17309</v>
      </c>
      <c r="J2504" s="69">
        <v>27.49</v>
      </c>
      <c r="K2504" s="69">
        <f t="shared" si="119"/>
        <v>15119.5</v>
      </c>
      <c r="L2504" s="90">
        <v>550</v>
      </c>
      <c r="M2504" s="51">
        <v>0</v>
      </c>
      <c r="N2504" s="62" t="s">
        <v>8940</v>
      </c>
      <c r="O2504" s="52" t="s">
        <v>495</v>
      </c>
      <c r="P2504" s="52">
        <v>2386</v>
      </c>
      <c r="Q2504" s="52">
        <v>68</v>
      </c>
      <c r="R2504" s="52" t="s">
        <v>8921</v>
      </c>
      <c r="S2504" s="49" t="s">
        <v>21334</v>
      </c>
      <c r="V2504" s="50" t="s">
        <v>14885</v>
      </c>
      <c r="W2504" s="50" t="s">
        <v>8921</v>
      </c>
      <c r="X2504" s="50" t="s">
        <v>14742</v>
      </c>
      <c r="Y2504" s="70" t="s">
        <v>17320</v>
      </c>
      <c r="Z2504" s="53">
        <v>58601</v>
      </c>
    </row>
    <row r="2505" spans="1:26" s="49" customFormat="1" ht="30" x14ac:dyDescent="0.25">
      <c r="A2505" s="73">
        <v>691004145</v>
      </c>
      <c r="B2505" s="73">
        <f t="shared" si="117"/>
        <v>691004145</v>
      </c>
      <c r="C2505" s="73" t="s">
        <v>14452</v>
      </c>
      <c r="D2505" s="68">
        <v>1</v>
      </c>
      <c r="E2505" s="48">
        <f t="shared" si="118"/>
        <v>29354391</v>
      </c>
      <c r="F2505" s="57" t="s">
        <v>8791</v>
      </c>
      <c r="G2505" s="57" t="s">
        <v>8924</v>
      </c>
      <c r="H2505" s="51">
        <v>50</v>
      </c>
      <c r="I2505" s="51" t="s">
        <v>17309</v>
      </c>
      <c r="J2505" s="69">
        <v>27.49</v>
      </c>
      <c r="K2505" s="69">
        <f t="shared" si="119"/>
        <v>1374.5</v>
      </c>
      <c r="L2505" s="90">
        <v>50</v>
      </c>
      <c r="M2505" s="51">
        <v>0</v>
      </c>
      <c r="N2505" s="62" t="s">
        <v>8941</v>
      </c>
      <c r="O2505" s="52" t="s">
        <v>1557</v>
      </c>
      <c r="P2505" s="52">
        <v>5628</v>
      </c>
      <c r="Q2505" s="52">
        <v>26</v>
      </c>
      <c r="R2505" s="52" t="s">
        <v>8921</v>
      </c>
      <c r="S2505" s="49" t="s">
        <v>21334</v>
      </c>
      <c r="V2505" s="50" t="s">
        <v>14885</v>
      </c>
      <c r="W2505" s="50" t="s">
        <v>8921</v>
      </c>
      <c r="X2505" s="50" t="s">
        <v>14742</v>
      </c>
      <c r="Y2505" s="70" t="s">
        <v>17320</v>
      </c>
      <c r="Z2505" s="53">
        <v>58601</v>
      </c>
    </row>
    <row r="2506" spans="1:26" s="49" customFormat="1" x14ac:dyDescent="0.25">
      <c r="A2506" s="73">
        <v>691012547</v>
      </c>
      <c r="B2506" s="73">
        <f t="shared" si="117"/>
        <v>691012547</v>
      </c>
      <c r="C2506" s="73" t="s">
        <v>14453</v>
      </c>
      <c r="D2506" s="68">
        <v>1</v>
      </c>
      <c r="E2506" s="48">
        <f t="shared" si="118"/>
        <v>6336655</v>
      </c>
      <c r="F2506" s="57" t="s">
        <v>8791</v>
      </c>
      <c r="G2506" s="57" t="s">
        <v>8924</v>
      </c>
      <c r="H2506" s="51">
        <v>0</v>
      </c>
      <c r="I2506" s="51" t="s">
        <v>17320</v>
      </c>
      <c r="J2506" s="69">
        <v>27.49</v>
      </c>
      <c r="K2506" s="69">
        <f t="shared" si="119"/>
        <v>0</v>
      </c>
      <c r="L2506" s="90">
        <v>0</v>
      </c>
      <c r="M2506" s="51"/>
      <c r="N2506" s="62" t="s">
        <v>8942</v>
      </c>
      <c r="O2506" s="52"/>
      <c r="P2506" s="52">
        <v>52</v>
      </c>
      <c r="Q2506" s="52"/>
      <c r="R2506" s="52" t="s">
        <v>8921</v>
      </c>
      <c r="S2506" s="49" t="s">
        <v>21334</v>
      </c>
      <c r="V2506" s="50" t="s">
        <v>14885</v>
      </c>
      <c r="W2506" s="50" t="s">
        <v>8921</v>
      </c>
      <c r="X2506" s="50" t="s">
        <v>14742</v>
      </c>
      <c r="Y2506" s="70">
        <v>44326</v>
      </c>
      <c r="Z2506" s="53">
        <v>58601</v>
      </c>
    </row>
    <row r="2507" spans="1:26" s="49" customFormat="1" x14ac:dyDescent="0.25">
      <c r="A2507" s="73">
        <v>691013357</v>
      </c>
      <c r="B2507" s="73">
        <f t="shared" si="117"/>
        <v>691013357</v>
      </c>
      <c r="C2507" s="73" t="s">
        <v>14454</v>
      </c>
      <c r="D2507" s="68">
        <v>1</v>
      </c>
      <c r="E2507" s="48">
        <f t="shared" si="118"/>
        <v>8050775</v>
      </c>
      <c r="F2507" s="57" t="s">
        <v>8791</v>
      </c>
      <c r="G2507" s="57" t="s">
        <v>8924</v>
      </c>
      <c r="H2507" s="51">
        <v>75</v>
      </c>
      <c r="I2507" s="51" t="s">
        <v>17309</v>
      </c>
      <c r="J2507" s="69">
        <v>27.49</v>
      </c>
      <c r="K2507" s="69">
        <f t="shared" si="119"/>
        <v>2061.75</v>
      </c>
      <c r="L2507" s="90">
        <v>75</v>
      </c>
      <c r="M2507" s="51">
        <v>0</v>
      </c>
      <c r="N2507" s="62" t="s">
        <v>8943</v>
      </c>
      <c r="O2507" s="52" t="s">
        <v>8944</v>
      </c>
      <c r="P2507" s="52">
        <v>210</v>
      </c>
      <c r="Q2507" s="52"/>
      <c r="R2507" s="52" t="s">
        <v>8945</v>
      </c>
      <c r="S2507" s="49" t="s">
        <v>21334</v>
      </c>
      <c r="V2507" s="50" t="s">
        <v>14885</v>
      </c>
      <c r="W2507" s="50" t="s">
        <v>8921</v>
      </c>
      <c r="X2507" s="50" t="s">
        <v>14742</v>
      </c>
      <c r="Y2507" s="70" t="s">
        <v>17320</v>
      </c>
      <c r="Z2507" s="53">
        <v>58813</v>
      </c>
    </row>
    <row r="2508" spans="1:26" s="49" customFormat="1" ht="30" x14ac:dyDescent="0.25">
      <c r="A2508" s="73">
        <v>600030636</v>
      </c>
      <c r="B2508" s="73">
        <f t="shared" si="117"/>
        <v>600030636</v>
      </c>
      <c r="C2508" s="73" t="s">
        <v>17818</v>
      </c>
      <c r="D2508" s="68">
        <v>1</v>
      </c>
      <c r="E2508" s="48">
        <f t="shared" si="118"/>
        <v>60545933</v>
      </c>
      <c r="F2508" s="57" t="s">
        <v>8791</v>
      </c>
      <c r="G2508" s="57" t="s">
        <v>8924</v>
      </c>
      <c r="H2508" s="51">
        <v>125</v>
      </c>
      <c r="I2508" s="51" t="s">
        <v>17309</v>
      </c>
      <c r="J2508" s="69">
        <v>27.49</v>
      </c>
      <c r="K2508" s="69">
        <f t="shared" si="119"/>
        <v>3436.25</v>
      </c>
      <c r="L2508" s="90">
        <v>125</v>
      </c>
      <c r="M2508" s="51">
        <v>0</v>
      </c>
      <c r="N2508" s="62" t="s">
        <v>17819</v>
      </c>
      <c r="O2508" s="52" t="s">
        <v>94</v>
      </c>
      <c r="P2508" s="52">
        <v>320</v>
      </c>
      <c r="Q2508" s="52">
        <v>1</v>
      </c>
      <c r="R2508" s="52" t="s">
        <v>8921</v>
      </c>
      <c r="S2508" s="49" t="s">
        <v>21333</v>
      </c>
      <c r="V2508" s="50" t="s">
        <v>14745</v>
      </c>
      <c r="W2508" s="50" t="s">
        <v>8921</v>
      </c>
      <c r="X2508" s="50" t="s">
        <v>14746</v>
      </c>
      <c r="Y2508" s="70" t="s">
        <v>17320</v>
      </c>
      <c r="Z2508" s="53">
        <v>58601</v>
      </c>
    </row>
    <row r="2509" spans="1:26" s="49" customFormat="1" ht="30" x14ac:dyDescent="0.25">
      <c r="A2509" s="73">
        <v>600015335</v>
      </c>
      <c r="B2509" s="73">
        <f t="shared" si="117"/>
        <v>600015335</v>
      </c>
      <c r="C2509" s="73" t="s">
        <v>14497</v>
      </c>
      <c r="D2509" s="68">
        <v>1</v>
      </c>
      <c r="E2509" s="48">
        <f t="shared" si="118"/>
        <v>60418427</v>
      </c>
      <c r="F2509" s="57" t="s">
        <v>8791</v>
      </c>
      <c r="G2509" s="57" t="s">
        <v>9013</v>
      </c>
      <c r="H2509" s="51">
        <v>275</v>
      </c>
      <c r="I2509" s="51" t="s">
        <v>17309</v>
      </c>
      <c r="J2509" s="69">
        <v>27.49</v>
      </c>
      <c r="K2509" s="69">
        <f t="shared" si="119"/>
        <v>7559.75</v>
      </c>
      <c r="L2509" s="90">
        <v>275</v>
      </c>
      <c r="M2509" s="51">
        <v>0</v>
      </c>
      <c r="N2509" s="62" t="s">
        <v>9015</v>
      </c>
      <c r="O2509" s="52" t="s">
        <v>519</v>
      </c>
      <c r="P2509" s="52">
        <v>365</v>
      </c>
      <c r="Q2509" s="52"/>
      <c r="R2509" s="52" t="s">
        <v>9014</v>
      </c>
      <c r="S2509" s="49" t="s">
        <v>21333</v>
      </c>
      <c r="V2509" s="50" t="s">
        <v>14885</v>
      </c>
      <c r="W2509" s="50" t="s">
        <v>9014</v>
      </c>
      <c r="X2509" s="50" t="s">
        <v>14738</v>
      </c>
      <c r="Y2509" s="70" t="s">
        <v>17320</v>
      </c>
      <c r="Z2509" s="53">
        <v>67602</v>
      </c>
    </row>
    <row r="2510" spans="1:26" s="49" customFormat="1" x14ac:dyDescent="0.25">
      <c r="A2510" s="73">
        <v>600015408</v>
      </c>
      <c r="B2510" s="73">
        <f t="shared" si="117"/>
        <v>600015408</v>
      </c>
      <c r="C2510" s="73" t="s">
        <v>14498</v>
      </c>
      <c r="D2510" s="68">
        <v>1</v>
      </c>
      <c r="E2510" s="48">
        <f t="shared" si="118"/>
        <v>55069</v>
      </c>
      <c r="F2510" s="57" t="s">
        <v>8791</v>
      </c>
      <c r="G2510" s="57" t="s">
        <v>9013</v>
      </c>
      <c r="H2510" s="51">
        <v>625</v>
      </c>
      <c r="I2510" s="51" t="s">
        <v>17309</v>
      </c>
      <c r="J2510" s="69">
        <v>27.49</v>
      </c>
      <c r="K2510" s="69">
        <f t="shared" si="119"/>
        <v>17181.25</v>
      </c>
      <c r="L2510" s="90">
        <v>625</v>
      </c>
      <c r="M2510" s="51">
        <v>0</v>
      </c>
      <c r="N2510" s="62" t="s">
        <v>9016</v>
      </c>
      <c r="O2510" s="52" t="s">
        <v>9017</v>
      </c>
      <c r="P2510" s="52">
        <v>79</v>
      </c>
      <c r="Q2510" s="52"/>
      <c r="R2510" s="52" t="s">
        <v>9014</v>
      </c>
      <c r="S2510" s="49" t="s">
        <v>21333</v>
      </c>
      <c r="V2510" s="50" t="s">
        <v>14885</v>
      </c>
      <c r="W2510" s="50" t="s">
        <v>9014</v>
      </c>
      <c r="X2510" s="50" t="s">
        <v>14738</v>
      </c>
      <c r="Y2510" s="70" t="s">
        <v>17320</v>
      </c>
      <c r="Z2510" s="53">
        <v>67602</v>
      </c>
    </row>
    <row r="2511" spans="1:26" s="49" customFormat="1" ht="30" x14ac:dyDescent="0.25">
      <c r="A2511" s="73">
        <v>600025691</v>
      </c>
      <c r="B2511" s="73">
        <f t="shared" si="117"/>
        <v>600025691</v>
      </c>
      <c r="C2511" s="73" t="s">
        <v>14499</v>
      </c>
      <c r="D2511" s="68">
        <v>1</v>
      </c>
      <c r="E2511" s="48">
        <f t="shared" si="118"/>
        <v>60418494</v>
      </c>
      <c r="F2511" s="57" t="s">
        <v>8791</v>
      </c>
      <c r="G2511" s="57" t="s">
        <v>9013</v>
      </c>
      <c r="H2511" s="51">
        <v>225</v>
      </c>
      <c r="I2511" s="51" t="s">
        <v>17309</v>
      </c>
      <c r="J2511" s="69">
        <v>27.49</v>
      </c>
      <c r="K2511" s="69">
        <f t="shared" si="119"/>
        <v>6185.25</v>
      </c>
      <c r="L2511" s="90">
        <v>225</v>
      </c>
      <c r="M2511" s="51">
        <v>0</v>
      </c>
      <c r="N2511" s="62" t="s">
        <v>9018</v>
      </c>
      <c r="O2511" s="52" t="s">
        <v>96</v>
      </c>
      <c r="P2511" s="52">
        <v>11</v>
      </c>
      <c r="Q2511" s="52"/>
      <c r="R2511" s="52" t="s">
        <v>9014</v>
      </c>
      <c r="S2511" s="49" t="s">
        <v>21333</v>
      </c>
      <c r="V2511" s="50" t="s">
        <v>14885</v>
      </c>
      <c r="W2511" s="50" t="s">
        <v>9014</v>
      </c>
      <c r="X2511" s="50" t="s">
        <v>14738</v>
      </c>
      <c r="Y2511" s="70" t="s">
        <v>17320</v>
      </c>
      <c r="Z2511" s="53">
        <v>67602</v>
      </c>
    </row>
    <row r="2512" spans="1:26" s="49" customFormat="1" x14ac:dyDescent="0.25">
      <c r="A2512" s="73">
        <v>600030768</v>
      </c>
      <c r="B2512" s="73">
        <f t="shared" si="117"/>
        <v>600030768</v>
      </c>
      <c r="C2512" s="73" t="s">
        <v>17820</v>
      </c>
      <c r="D2512" s="68">
        <v>1</v>
      </c>
      <c r="E2512" s="48">
        <f t="shared" si="118"/>
        <v>60418516</v>
      </c>
      <c r="F2512" s="57" t="s">
        <v>8791</v>
      </c>
      <c r="G2512" s="57" t="s">
        <v>9013</v>
      </c>
      <c r="H2512" s="51">
        <v>50</v>
      </c>
      <c r="I2512" s="51" t="s">
        <v>17309</v>
      </c>
      <c r="J2512" s="69">
        <v>27.49</v>
      </c>
      <c r="K2512" s="69">
        <f t="shared" si="119"/>
        <v>1374.5</v>
      </c>
      <c r="L2512" s="90">
        <v>50</v>
      </c>
      <c r="M2512" s="51">
        <v>0</v>
      </c>
      <c r="N2512" s="62" t="s">
        <v>17821</v>
      </c>
      <c r="O2512" s="52" t="s">
        <v>4145</v>
      </c>
      <c r="P2512" s="52">
        <v>748</v>
      </c>
      <c r="Q2512" s="52"/>
      <c r="R2512" s="52" t="s">
        <v>9019</v>
      </c>
      <c r="S2512" s="49" t="s">
        <v>21333</v>
      </c>
      <c r="V2512" s="50" t="s">
        <v>14885</v>
      </c>
      <c r="W2512" s="50" t="s">
        <v>9014</v>
      </c>
      <c r="X2512" s="50" t="s">
        <v>14738</v>
      </c>
      <c r="Y2512" s="70" t="s">
        <v>17320</v>
      </c>
      <c r="Z2512" s="53">
        <v>67531</v>
      </c>
    </row>
    <row r="2513" spans="1:26" s="49" customFormat="1" x14ac:dyDescent="0.25">
      <c r="A2513" s="73">
        <v>600120945</v>
      </c>
      <c r="B2513" s="73">
        <f t="shared" si="117"/>
        <v>600120945</v>
      </c>
      <c r="C2513" s="73" t="s">
        <v>14501</v>
      </c>
      <c r="D2513" s="68">
        <v>1</v>
      </c>
      <c r="E2513" s="48">
        <f t="shared" si="118"/>
        <v>70887675</v>
      </c>
      <c r="F2513" s="57" t="s">
        <v>8791</v>
      </c>
      <c r="G2513" s="57" t="s">
        <v>9013</v>
      </c>
      <c r="H2513" s="51">
        <v>50</v>
      </c>
      <c r="I2513" s="51" t="s">
        <v>17309</v>
      </c>
      <c r="J2513" s="69">
        <v>27.49</v>
      </c>
      <c r="K2513" s="69">
        <f t="shared" si="119"/>
        <v>1374.5</v>
      </c>
      <c r="L2513" s="90">
        <v>50</v>
      </c>
      <c r="M2513" s="51">
        <v>0</v>
      </c>
      <c r="N2513" s="62" t="s">
        <v>9021</v>
      </c>
      <c r="O2513" s="52" t="s">
        <v>764</v>
      </c>
      <c r="P2513" s="52">
        <v>829</v>
      </c>
      <c r="Q2513" s="52"/>
      <c r="R2513" s="52" t="s">
        <v>9019</v>
      </c>
      <c r="S2513" s="49" t="s">
        <v>21333</v>
      </c>
      <c r="V2513" s="50" t="s">
        <v>14896</v>
      </c>
      <c r="W2513" s="50" t="s">
        <v>9014</v>
      </c>
      <c r="X2513" s="50" t="s">
        <v>14740</v>
      </c>
      <c r="Y2513" s="70" t="s">
        <v>17320</v>
      </c>
      <c r="Z2513" s="53">
        <v>67531</v>
      </c>
    </row>
    <row r="2514" spans="1:26" s="49" customFormat="1" x14ac:dyDescent="0.25">
      <c r="A2514" s="73">
        <v>600121062</v>
      </c>
      <c r="B2514" s="73">
        <f t="shared" si="117"/>
        <v>600121062</v>
      </c>
      <c r="C2514" s="73" t="s">
        <v>14502</v>
      </c>
      <c r="D2514" s="68">
        <v>1</v>
      </c>
      <c r="E2514" s="48">
        <f t="shared" si="118"/>
        <v>75023644</v>
      </c>
      <c r="F2514" s="57" t="s">
        <v>8791</v>
      </c>
      <c r="G2514" s="57" t="s">
        <v>9013</v>
      </c>
      <c r="H2514" s="51">
        <v>0</v>
      </c>
      <c r="I2514" s="51" t="s">
        <v>17309</v>
      </c>
      <c r="J2514" s="69">
        <v>27.49</v>
      </c>
      <c r="K2514" s="69">
        <f t="shared" si="119"/>
        <v>0</v>
      </c>
      <c r="L2514" s="90">
        <v>75</v>
      </c>
      <c r="M2514" s="51">
        <v>75</v>
      </c>
      <c r="N2514" s="62" t="s">
        <v>9022</v>
      </c>
      <c r="O2514" s="52" t="s">
        <v>9023</v>
      </c>
      <c r="P2514" s="52">
        <v>1340</v>
      </c>
      <c r="Q2514" s="52"/>
      <c r="R2514" s="52" t="s">
        <v>9014</v>
      </c>
      <c r="S2514" s="49" t="s">
        <v>21333</v>
      </c>
      <c r="V2514" s="50" t="s">
        <v>14896</v>
      </c>
      <c r="W2514" s="50" t="s">
        <v>9014</v>
      </c>
      <c r="X2514" s="50" t="s">
        <v>14740</v>
      </c>
      <c r="Y2514" s="70" t="s">
        <v>17320</v>
      </c>
      <c r="Z2514" s="53">
        <v>67602</v>
      </c>
    </row>
    <row r="2515" spans="1:26" s="49" customFormat="1" ht="30" x14ac:dyDescent="0.25">
      <c r="A2515" s="73">
        <v>600121712</v>
      </c>
      <c r="B2515" s="73">
        <f t="shared" si="117"/>
        <v>600121712</v>
      </c>
      <c r="C2515" s="73" t="s">
        <v>14503</v>
      </c>
      <c r="D2515" s="68">
        <v>1</v>
      </c>
      <c r="E2515" s="48">
        <f t="shared" si="118"/>
        <v>47438487</v>
      </c>
      <c r="F2515" s="57" t="s">
        <v>8791</v>
      </c>
      <c r="G2515" s="57" t="s">
        <v>9013</v>
      </c>
      <c r="H2515" s="51">
        <v>525</v>
      </c>
      <c r="I2515" s="51" t="s">
        <v>17309</v>
      </c>
      <c r="J2515" s="69">
        <v>27.49</v>
      </c>
      <c r="K2515" s="69">
        <f t="shared" si="119"/>
        <v>14432.25</v>
      </c>
      <c r="L2515" s="90">
        <v>525</v>
      </c>
      <c r="M2515" s="51">
        <v>0</v>
      </c>
      <c r="N2515" s="62" t="s">
        <v>9024</v>
      </c>
      <c r="O2515" s="52" t="s">
        <v>1557</v>
      </c>
      <c r="P2515" s="52">
        <v>933</v>
      </c>
      <c r="Q2515" s="52"/>
      <c r="R2515" s="52" t="s">
        <v>9014</v>
      </c>
      <c r="S2515" s="49" t="s">
        <v>21333</v>
      </c>
      <c r="V2515" s="50" t="s">
        <v>14896</v>
      </c>
      <c r="W2515" s="50" t="s">
        <v>9014</v>
      </c>
      <c r="X2515" s="50" t="s">
        <v>14740</v>
      </c>
      <c r="Y2515" s="70" t="s">
        <v>17320</v>
      </c>
      <c r="Z2515" s="53">
        <v>67602</v>
      </c>
    </row>
    <row r="2516" spans="1:26" s="49" customFormat="1" ht="30" x14ac:dyDescent="0.25">
      <c r="A2516" s="73">
        <v>600121721</v>
      </c>
      <c r="B2516" s="73">
        <f t="shared" si="117"/>
        <v>600121721</v>
      </c>
      <c r="C2516" s="73" t="s">
        <v>14504</v>
      </c>
      <c r="D2516" s="68">
        <v>1</v>
      </c>
      <c r="E2516" s="48">
        <f t="shared" si="118"/>
        <v>47443456</v>
      </c>
      <c r="F2516" s="57" t="s">
        <v>8791</v>
      </c>
      <c r="G2516" s="57" t="s">
        <v>9013</v>
      </c>
      <c r="H2516" s="51">
        <v>925</v>
      </c>
      <c r="I2516" s="51" t="s">
        <v>17309</v>
      </c>
      <c r="J2516" s="69">
        <v>27.49</v>
      </c>
      <c r="K2516" s="69">
        <f t="shared" si="119"/>
        <v>25428.25</v>
      </c>
      <c r="L2516" s="90">
        <v>925</v>
      </c>
      <c r="M2516" s="51">
        <v>0</v>
      </c>
      <c r="N2516" s="62" t="s">
        <v>9025</v>
      </c>
      <c r="O2516" s="52" t="s">
        <v>1928</v>
      </c>
      <c r="P2516" s="52">
        <v>903</v>
      </c>
      <c r="Q2516" s="52"/>
      <c r="R2516" s="52" t="s">
        <v>9014</v>
      </c>
      <c r="S2516" s="49" t="s">
        <v>21333</v>
      </c>
      <c r="V2516" s="50" t="s">
        <v>14896</v>
      </c>
      <c r="W2516" s="50" t="s">
        <v>9014</v>
      </c>
      <c r="X2516" s="50" t="s">
        <v>14740</v>
      </c>
      <c r="Y2516" s="70" t="s">
        <v>17320</v>
      </c>
      <c r="Z2516" s="53">
        <v>67602</v>
      </c>
    </row>
    <row r="2517" spans="1:26" s="49" customFormat="1" x14ac:dyDescent="0.25">
      <c r="A2517" s="73">
        <v>600121739</v>
      </c>
      <c r="B2517" s="73">
        <f t="shared" si="117"/>
        <v>600121739</v>
      </c>
      <c r="C2517" s="73" t="s">
        <v>14505</v>
      </c>
      <c r="D2517" s="68">
        <v>1</v>
      </c>
      <c r="E2517" s="48">
        <f t="shared" si="118"/>
        <v>47443774</v>
      </c>
      <c r="F2517" s="57" t="s">
        <v>8791</v>
      </c>
      <c r="G2517" s="57" t="s">
        <v>9013</v>
      </c>
      <c r="H2517" s="51">
        <v>800</v>
      </c>
      <c r="I2517" s="51" t="s">
        <v>17309</v>
      </c>
      <c r="J2517" s="69">
        <v>27.49</v>
      </c>
      <c r="K2517" s="69">
        <f t="shared" si="119"/>
        <v>21992</v>
      </c>
      <c r="L2517" s="90">
        <v>800</v>
      </c>
      <c r="M2517" s="51">
        <v>0</v>
      </c>
      <c r="N2517" s="62" t="s">
        <v>9026</v>
      </c>
      <c r="O2517" s="52" t="s">
        <v>93</v>
      </c>
      <c r="P2517" s="52">
        <v>88</v>
      </c>
      <c r="Q2517" s="52"/>
      <c r="R2517" s="52" t="s">
        <v>9019</v>
      </c>
      <c r="S2517" s="49" t="s">
        <v>21333</v>
      </c>
      <c r="V2517" s="50" t="s">
        <v>14896</v>
      </c>
      <c r="W2517" s="50" t="s">
        <v>9014</v>
      </c>
      <c r="X2517" s="50" t="s">
        <v>14740</v>
      </c>
      <c r="Y2517" s="70" t="s">
        <v>17320</v>
      </c>
      <c r="Z2517" s="53">
        <v>67531</v>
      </c>
    </row>
    <row r="2518" spans="1:26" s="49" customFormat="1" x14ac:dyDescent="0.25">
      <c r="A2518" s="73">
        <v>600121941</v>
      </c>
      <c r="B2518" s="73">
        <f t="shared" si="117"/>
        <v>600121941</v>
      </c>
      <c r="C2518" s="73" t="s">
        <v>14506</v>
      </c>
      <c r="D2518" s="68">
        <v>1</v>
      </c>
      <c r="E2518" s="48">
        <f t="shared" si="118"/>
        <v>70283192</v>
      </c>
      <c r="F2518" s="57" t="s">
        <v>8791</v>
      </c>
      <c r="G2518" s="57" t="s">
        <v>9013</v>
      </c>
      <c r="H2518" s="51">
        <v>75</v>
      </c>
      <c r="I2518" s="51" t="s">
        <v>17309</v>
      </c>
      <c r="J2518" s="69">
        <v>27.49</v>
      </c>
      <c r="K2518" s="69">
        <f t="shared" si="119"/>
        <v>2061.75</v>
      </c>
      <c r="L2518" s="90">
        <v>75</v>
      </c>
      <c r="M2518" s="51">
        <v>0</v>
      </c>
      <c r="N2518" s="62" t="s">
        <v>9027</v>
      </c>
      <c r="O2518" s="52"/>
      <c r="P2518" s="52">
        <v>105</v>
      </c>
      <c r="Q2518" s="52"/>
      <c r="R2518" s="52" t="s">
        <v>9028</v>
      </c>
      <c r="S2518" s="49" t="s">
        <v>21333</v>
      </c>
      <c r="V2518" s="50" t="s">
        <v>14896</v>
      </c>
      <c r="W2518" s="50" t="s">
        <v>9014</v>
      </c>
      <c r="X2518" s="50" t="s">
        <v>14740</v>
      </c>
      <c r="Y2518" s="70" t="s">
        <v>17320</v>
      </c>
      <c r="Z2518" s="53">
        <v>67533</v>
      </c>
    </row>
    <row r="2519" spans="1:26" s="49" customFormat="1" ht="30" x14ac:dyDescent="0.25">
      <c r="A2519" s="73">
        <v>600121755</v>
      </c>
      <c r="B2519" s="73">
        <f t="shared" si="117"/>
        <v>600121755</v>
      </c>
      <c r="C2519" s="73" t="s">
        <v>14507</v>
      </c>
      <c r="D2519" s="68">
        <v>1</v>
      </c>
      <c r="E2519" s="48">
        <f t="shared" si="118"/>
        <v>70982376</v>
      </c>
      <c r="F2519" s="57" t="s">
        <v>8791</v>
      </c>
      <c r="G2519" s="57" t="s">
        <v>9013</v>
      </c>
      <c r="H2519" s="51">
        <v>0</v>
      </c>
      <c r="I2519" s="51" t="s">
        <v>17309</v>
      </c>
      <c r="J2519" s="69">
        <v>27.49</v>
      </c>
      <c r="K2519" s="69">
        <f t="shared" si="119"/>
        <v>0</v>
      </c>
      <c r="L2519" s="90">
        <v>50</v>
      </c>
      <c r="M2519" s="51">
        <v>50</v>
      </c>
      <c r="N2519" s="62" t="s">
        <v>9029</v>
      </c>
      <c r="O2519" s="52"/>
      <c r="P2519" s="52">
        <v>54</v>
      </c>
      <c r="Q2519" s="52"/>
      <c r="R2519" s="52" t="s">
        <v>9030</v>
      </c>
      <c r="S2519" s="49" t="s">
        <v>21333</v>
      </c>
      <c r="V2519" s="50" t="s">
        <v>14896</v>
      </c>
      <c r="W2519" s="50" t="s">
        <v>9014</v>
      </c>
      <c r="X2519" s="50" t="s">
        <v>14740</v>
      </c>
      <c r="Y2519" s="70" t="s">
        <v>17320</v>
      </c>
      <c r="Z2519" s="53">
        <v>67532</v>
      </c>
    </row>
    <row r="2520" spans="1:26" s="49" customFormat="1" ht="30" x14ac:dyDescent="0.25">
      <c r="A2520" s="73">
        <v>600121836</v>
      </c>
      <c r="B2520" s="73">
        <f t="shared" si="117"/>
        <v>600121836</v>
      </c>
      <c r="C2520" s="73" t="s">
        <v>14508</v>
      </c>
      <c r="D2520" s="68">
        <v>1</v>
      </c>
      <c r="E2520" s="48">
        <f t="shared" si="118"/>
        <v>75020696</v>
      </c>
      <c r="F2520" s="57" t="s">
        <v>8791</v>
      </c>
      <c r="G2520" s="57" t="s">
        <v>9013</v>
      </c>
      <c r="H2520" s="51">
        <v>50</v>
      </c>
      <c r="I2520" s="51" t="s">
        <v>17309</v>
      </c>
      <c r="J2520" s="69">
        <v>27.49</v>
      </c>
      <c r="K2520" s="69">
        <f t="shared" si="119"/>
        <v>1374.5</v>
      </c>
      <c r="L2520" s="90">
        <v>50</v>
      </c>
      <c r="M2520" s="51">
        <v>0</v>
      </c>
      <c r="N2520" s="62" t="s">
        <v>9031</v>
      </c>
      <c r="O2520" s="52"/>
      <c r="P2520" s="52">
        <v>67</v>
      </c>
      <c r="Q2520" s="52"/>
      <c r="R2520" s="52" t="s">
        <v>6031</v>
      </c>
      <c r="S2520" s="49" t="s">
        <v>21333</v>
      </c>
      <c r="V2520" s="50" t="s">
        <v>14896</v>
      </c>
      <c r="W2520" s="50" t="s">
        <v>9014</v>
      </c>
      <c r="X2520" s="50" t="s">
        <v>14740</v>
      </c>
      <c r="Y2520" s="70" t="s">
        <v>17320</v>
      </c>
      <c r="Z2520" s="53">
        <v>67532</v>
      </c>
    </row>
    <row r="2521" spans="1:26" s="49" customFormat="1" x14ac:dyDescent="0.25">
      <c r="A2521" s="73">
        <v>600121844</v>
      </c>
      <c r="B2521" s="73">
        <f t="shared" si="117"/>
        <v>600121844</v>
      </c>
      <c r="C2521" s="73" t="s">
        <v>14509</v>
      </c>
      <c r="D2521" s="68">
        <v>1</v>
      </c>
      <c r="E2521" s="48">
        <f t="shared" si="118"/>
        <v>75022427</v>
      </c>
      <c r="F2521" s="57" t="s">
        <v>8791</v>
      </c>
      <c r="G2521" s="57" t="s">
        <v>9013</v>
      </c>
      <c r="H2521" s="51">
        <v>50</v>
      </c>
      <c r="I2521" s="51" t="s">
        <v>17309</v>
      </c>
      <c r="J2521" s="69">
        <v>27.49</v>
      </c>
      <c r="K2521" s="69">
        <f t="shared" si="119"/>
        <v>1374.5</v>
      </c>
      <c r="L2521" s="90">
        <v>50</v>
      </c>
      <c r="M2521" s="51">
        <v>0</v>
      </c>
      <c r="N2521" s="62" t="s">
        <v>9032</v>
      </c>
      <c r="O2521" s="52"/>
      <c r="P2521" s="52">
        <v>32</v>
      </c>
      <c r="Q2521" s="52"/>
      <c r="R2521" s="52" t="s">
        <v>8702</v>
      </c>
      <c r="S2521" s="49" t="s">
        <v>21333</v>
      </c>
      <c r="V2521" s="50" t="s">
        <v>14896</v>
      </c>
      <c r="W2521" s="50" t="s">
        <v>9014</v>
      </c>
      <c r="X2521" s="50" t="s">
        <v>14740</v>
      </c>
      <c r="Y2521" s="70" t="s">
        <v>17320</v>
      </c>
      <c r="Z2521" s="53">
        <v>67602</v>
      </c>
    </row>
    <row r="2522" spans="1:26" s="49" customFormat="1" ht="30" x14ac:dyDescent="0.25">
      <c r="A2522" s="73">
        <v>600121852</v>
      </c>
      <c r="B2522" s="73">
        <f t="shared" si="117"/>
        <v>600121852</v>
      </c>
      <c r="C2522" s="73" t="s">
        <v>14510</v>
      </c>
      <c r="D2522" s="68">
        <v>1</v>
      </c>
      <c r="E2522" s="48">
        <f t="shared" si="118"/>
        <v>75021251</v>
      </c>
      <c r="F2522" s="57" t="s">
        <v>8791</v>
      </c>
      <c r="G2522" s="57" t="s">
        <v>9013</v>
      </c>
      <c r="H2522" s="51">
        <v>50</v>
      </c>
      <c r="I2522" s="51" t="s">
        <v>17309</v>
      </c>
      <c r="J2522" s="69">
        <v>27.49</v>
      </c>
      <c r="K2522" s="69">
        <f t="shared" si="119"/>
        <v>1374.5</v>
      </c>
      <c r="L2522" s="90">
        <v>50</v>
      </c>
      <c r="M2522" s="51">
        <v>0</v>
      </c>
      <c r="N2522" s="62" t="s">
        <v>9033</v>
      </c>
      <c r="O2522" s="52"/>
      <c r="P2522" s="52">
        <v>98</v>
      </c>
      <c r="Q2522" s="52"/>
      <c r="R2522" s="52" t="s">
        <v>9034</v>
      </c>
      <c r="S2522" s="49" t="s">
        <v>21333</v>
      </c>
      <c r="V2522" s="50" t="s">
        <v>14896</v>
      </c>
      <c r="W2522" s="50" t="s">
        <v>9014</v>
      </c>
      <c r="X2522" s="50" t="s">
        <v>14740</v>
      </c>
      <c r="Y2522" s="70" t="s">
        <v>17320</v>
      </c>
      <c r="Z2522" s="53">
        <v>67544</v>
      </c>
    </row>
    <row r="2523" spans="1:26" s="49" customFormat="1" ht="30" x14ac:dyDescent="0.25">
      <c r="A2523" s="73">
        <v>600121861</v>
      </c>
      <c r="B2523" s="73">
        <f t="shared" si="117"/>
        <v>600121861</v>
      </c>
      <c r="C2523" s="73" t="s">
        <v>14511</v>
      </c>
      <c r="D2523" s="68">
        <v>1</v>
      </c>
      <c r="E2523" s="48">
        <f t="shared" si="118"/>
        <v>70885745</v>
      </c>
      <c r="F2523" s="57" t="s">
        <v>8791</v>
      </c>
      <c r="G2523" s="57" t="s">
        <v>9013</v>
      </c>
      <c r="H2523" s="51">
        <v>50</v>
      </c>
      <c r="I2523" s="51" t="s">
        <v>17309</v>
      </c>
      <c r="J2523" s="69">
        <v>27.49</v>
      </c>
      <c r="K2523" s="69">
        <f t="shared" si="119"/>
        <v>1374.5</v>
      </c>
      <c r="L2523" s="90">
        <v>50</v>
      </c>
      <c r="M2523" s="51">
        <v>0</v>
      </c>
      <c r="N2523" s="62" t="s">
        <v>9035</v>
      </c>
      <c r="O2523" s="52"/>
      <c r="P2523" s="52">
        <v>1</v>
      </c>
      <c r="Q2523" s="52"/>
      <c r="R2523" s="52" t="s">
        <v>2352</v>
      </c>
      <c r="S2523" s="49" t="s">
        <v>21333</v>
      </c>
      <c r="V2523" s="50" t="s">
        <v>14896</v>
      </c>
      <c r="W2523" s="50" t="s">
        <v>9014</v>
      </c>
      <c r="X2523" s="50" t="s">
        <v>14740</v>
      </c>
      <c r="Y2523" s="70" t="s">
        <v>17320</v>
      </c>
      <c r="Z2523" s="53">
        <v>67544</v>
      </c>
    </row>
    <row r="2524" spans="1:26" s="49" customFormat="1" ht="30" x14ac:dyDescent="0.25">
      <c r="A2524" s="73">
        <v>600121917</v>
      </c>
      <c r="B2524" s="73">
        <f t="shared" si="117"/>
        <v>600121917</v>
      </c>
      <c r="C2524" s="73" t="s">
        <v>14512</v>
      </c>
      <c r="D2524" s="68">
        <v>1</v>
      </c>
      <c r="E2524" s="48">
        <f t="shared" si="118"/>
        <v>75023776</v>
      </c>
      <c r="F2524" s="57" t="s">
        <v>8791</v>
      </c>
      <c r="G2524" s="57" t="s">
        <v>9013</v>
      </c>
      <c r="H2524" s="51">
        <v>50</v>
      </c>
      <c r="I2524" s="51" t="s">
        <v>17309</v>
      </c>
      <c r="J2524" s="69">
        <v>27.49</v>
      </c>
      <c r="K2524" s="69">
        <f t="shared" si="119"/>
        <v>1374.5</v>
      </c>
      <c r="L2524" s="90">
        <v>50</v>
      </c>
      <c r="M2524" s="51">
        <v>0</v>
      </c>
      <c r="N2524" s="62" t="s">
        <v>9036</v>
      </c>
      <c r="O2524" s="52"/>
      <c r="P2524" s="52">
        <v>130</v>
      </c>
      <c r="Q2524" s="52"/>
      <c r="R2524" s="52" t="s">
        <v>9037</v>
      </c>
      <c r="S2524" s="49" t="s">
        <v>21333</v>
      </c>
      <c r="V2524" s="50" t="s">
        <v>14896</v>
      </c>
      <c r="W2524" s="50" t="s">
        <v>9014</v>
      </c>
      <c r="X2524" s="50" t="s">
        <v>14740</v>
      </c>
      <c r="Y2524" s="70" t="s">
        <v>17320</v>
      </c>
      <c r="Z2524" s="53">
        <v>67544</v>
      </c>
    </row>
    <row r="2525" spans="1:26" s="49" customFormat="1" ht="30" x14ac:dyDescent="0.25">
      <c r="A2525" s="73">
        <v>600121968</v>
      </c>
      <c r="B2525" s="73">
        <f t="shared" si="117"/>
        <v>600121968</v>
      </c>
      <c r="C2525" s="73" t="s">
        <v>14513</v>
      </c>
      <c r="D2525" s="68">
        <v>1</v>
      </c>
      <c r="E2525" s="48">
        <f t="shared" si="118"/>
        <v>75022869</v>
      </c>
      <c r="F2525" s="57" t="s">
        <v>8791</v>
      </c>
      <c r="G2525" s="57" t="s">
        <v>9013</v>
      </c>
      <c r="H2525" s="51">
        <v>50</v>
      </c>
      <c r="I2525" s="51" t="s">
        <v>17309</v>
      </c>
      <c r="J2525" s="69">
        <v>27.49</v>
      </c>
      <c r="K2525" s="69">
        <f t="shared" si="119"/>
        <v>1374.5</v>
      </c>
      <c r="L2525" s="90">
        <v>50</v>
      </c>
      <c r="M2525" s="51">
        <v>0</v>
      </c>
      <c r="N2525" s="62" t="s">
        <v>9038</v>
      </c>
      <c r="O2525" s="52"/>
      <c r="P2525" s="52">
        <v>69</v>
      </c>
      <c r="Q2525" s="52"/>
      <c r="R2525" s="52" t="s">
        <v>7140</v>
      </c>
      <c r="S2525" s="49" t="s">
        <v>21333</v>
      </c>
      <c r="V2525" s="50" t="s">
        <v>14896</v>
      </c>
      <c r="W2525" s="50" t="s">
        <v>9014</v>
      </c>
      <c r="X2525" s="50" t="s">
        <v>14740</v>
      </c>
      <c r="Y2525" s="70" t="s">
        <v>17320</v>
      </c>
      <c r="Z2525" s="53">
        <v>67551</v>
      </c>
    </row>
    <row r="2526" spans="1:26" s="49" customFormat="1" ht="30" x14ac:dyDescent="0.25">
      <c r="A2526" s="73">
        <v>600121992</v>
      </c>
      <c r="B2526" s="73">
        <f t="shared" si="117"/>
        <v>600121992</v>
      </c>
      <c r="C2526" s="73" t="s">
        <v>14514</v>
      </c>
      <c r="D2526" s="68">
        <v>1</v>
      </c>
      <c r="E2526" s="48">
        <f t="shared" si="118"/>
        <v>70983909</v>
      </c>
      <c r="F2526" s="57" t="s">
        <v>8791</v>
      </c>
      <c r="G2526" s="57" t="s">
        <v>9013</v>
      </c>
      <c r="H2526" s="51">
        <v>125</v>
      </c>
      <c r="I2526" s="51" t="s">
        <v>17309</v>
      </c>
      <c r="J2526" s="69">
        <v>27.49</v>
      </c>
      <c r="K2526" s="69">
        <f t="shared" si="119"/>
        <v>3436.25</v>
      </c>
      <c r="L2526" s="90">
        <v>125</v>
      </c>
      <c r="M2526" s="51">
        <v>0</v>
      </c>
      <c r="N2526" s="62" t="s">
        <v>9039</v>
      </c>
      <c r="O2526" s="52"/>
      <c r="P2526" s="52">
        <v>5</v>
      </c>
      <c r="Q2526" s="52"/>
      <c r="R2526" s="52" t="s">
        <v>9040</v>
      </c>
      <c r="S2526" s="49" t="s">
        <v>21333</v>
      </c>
      <c r="V2526" s="50" t="s">
        <v>14896</v>
      </c>
      <c r="W2526" s="50" t="s">
        <v>9014</v>
      </c>
      <c r="X2526" s="50" t="s">
        <v>14740</v>
      </c>
      <c r="Y2526" s="70" t="s">
        <v>17320</v>
      </c>
      <c r="Z2526" s="53">
        <v>67541</v>
      </c>
    </row>
    <row r="2527" spans="1:26" s="49" customFormat="1" ht="30" x14ac:dyDescent="0.25">
      <c r="A2527" s="73">
        <v>600122042</v>
      </c>
      <c r="B2527" s="73">
        <f t="shared" si="117"/>
        <v>600122042</v>
      </c>
      <c r="C2527" s="73" t="s">
        <v>14515</v>
      </c>
      <c r="D2527" s="68">
        <v>1</v>
      </c>
      <c r="E2527" s="48">
        <f t="shared" si="118"/>
        <v>70279535</v>
      </c>
      <c r="F2527" s="57" t="s">
        <v>8791</v>
      </c>
      <c r="G2527" s="57" t="s">
        <v>9013</v>
      </c>
      <c r="H2527" s="51">
        <v>225</v>
      </c>
      <c r="I2527" s="51" t="s">
        <v>17309</v>
      </c>
      <c r="J2527" s="69">
        <v>27.49</v>
      </c>
      <c r="K2527" s="69">
        <f t="shared" si="119"/>
        <v>6185.25</v>
      </c>
      <c r="L2527" s="90">
        <v>225</v>
      </c>
      <c r="M2527" s="51">
        <v>0</v>
      </c>
      <c r="N2527" s="62" t="s">
        <v>9041</v>
      </c>
      <c r="O2527" s="52"/>
      <c r="P2527" s="52">
        <v>115</v>
      </c>
      <c r="Q2527" s="52"/>
      <c r="R2527" s="52" t="s">
        <v>9042</v>
      </c>
      <c r="S2527" s="49" t="s">
        <v>21333</v>
      </c>
      <c r="V2527" s="50" t="s">
        <v>14896</v>
      </c>
      <c r="W2527" s="50" t="s">
        <v>9014</v>
      </c>
      <c r="X2527" s="50" t="s">
        <v>14740</v>
      </c>
      <c r="Y2527" s="70" t="s">
        <v>17320</v>
      </c>
      <c r="Z2527" s="53">
        <v>67543</v>
      </c>
    </row>
    <row r="2528" spans="1:26" s="49" customFormat="1" x14ac:dyDescent="0.25">
      <c r="A2528" s="73">
        <v>600122051</v>
      </c>
      <c r="B2528" s="73">
        <f t="shared" si="117"/>
        <v>600122051</v>
      </c>
      <c r="C2528" s="73" t="s">
        <v>14516</v>
      </c>
      <c r="D2528" s="68">
        <v>1</v>
      </c>
      <c r="E2528" s="48">
        <f t="shared" si="118"/>
        <v>69749981</v>
      </c>
      <c r="F2528" s="57" t="s">
        <v>8791</v>
      </c>
      <c r="G2528" s="57" t="s">
        <v>9013</v>
      </c>
      <c r="H2528" s="51">
        <v>175</v>
      </c>
      <c r="I2528" s="51" t="s">
        <v>17309</v>
      </c>
      <c r="J2528" s="69">
        <v>27.49</v>
      </c>
      <c r="K2528" s="69">
        <f t="shared" si="119"/>
        <v>4810.75</v>
      </c>
      <c r="L2528" s="90">
        <v>175</v>
      </c>
      <c r="M2528" s="51">
        <v>0</v>
      </c>
      <c r="N2528" s="62" t="s">
        <v>9043</v>
      </c>
      <c r="O2528" s="52"/>
      <c r="P2528" s="52">
        <v>5</v>
      </c>
      <c r="Q2528" s="52"/>
      <c r="R2528" s="52" t="s">
        <v>9044</v>
      </c>
      <c r="S2528" s="49" t="s">
        <v>21333</v>
      </c>
      <c r="V2528" s="50" t="s">
        <v>14896</v>
      </c>
      <c r="W2528" s="50" t="s">
        <v>9014</v>
      </c>
      <c r="X2528" s="50" t="s">
        <v>14740</v>
      </c>
      <c r="Y2528" s="70" t="s">
        <v>17320</v>
      </c>
      <c r="Z2528" s="53">
        <v>67542</v>
      </c>
    </row>
    <row r="2529" spans="1:26" s="49" customFormat="1" x14ac:dyDescent="0.25">
      <c r="A2529" s="73">
        <v>600122301</v>
      </c>
      <c r="B2529" s="73">
        <f t="shared" si="117"/>
        <v>600122301</v>
      </c>
      <c r="C2529" s="73" t="s">
        <v>14517</v>
      </c>
      <c r="D2529" s="68">
        <v>1</v>
      </c>
      <c r="E2529" s="48">
        <f t="shared" si="118"/>
        <v>60419164</v>
      </c>
      <c r="F2529" s="57" t="s">
        <v>8791</v>
      </c>
      <c r="G2529" s="57" t="s">
        <v>9013</v>
      </c>
      <c r="H2529" s="51">
        <v>250</v>
      </c>
      <c r="I2529" s="51" t="s">
        <v>17309</v>
      </c>
      <c r="J2529" s="69">
        <v>27.49</v>
      </c>
      <c r="K2529" s="69">
        <f t="shared" si="119"/>
        <v>6872.5</v>
      </c>
      <c r="L2529" s="90">
        <v>250</v>
      </c>
      <c r="M2529" s="51">
        <v>0</v>
      </c>
      <c r="N2529" s="62" t="s">
        <v>9045</v>
      </c>
      <c r="O2529" s="52" t="s">
        <v>1152</v>
      </c>
      <c r="P2529" s="52">
        <v>164</v>
      </c>
      <c r="Q2529" s="52"/>
      <c r="R2529" s="52" t="s">
        <v>9046</v>
      </c>
      <c r="S2529" s="49" t="s">
        <v>21333</v>
      </c>
      <c r="V2529" s="50" t="s">
        <v>14896</v>
      </c>
      <c r="W2529" s="50" t="s">
        <v>9014</v>
      </c>
      <c r="X2529" s="50" t="s">
        <v>14740</v>
      </c>
      <c r="Y2529" s="70" t="s">
        <v>17320</v>
      </c>
      <c r="Z2529" s="53">
        <v>67526</v>
      </c>
    </row>
    <row r="2530" spans="1:26" s="49" customFormat="1" x14ac:dyDescent="0.25">
      <c r="A2530" s="73">
        <v>691000158</v>
      </c>
      <c r="B2530" s="73">
        <f t="shared" si="117"/>
        <v>691000158</v>
      </c>
      <c r="C2530" s="73" t="s">
        <v>14518</v>
      </c>
      <c r="D2530" s="68">
        <v>1</v>
      </c>
      <c r="E2530" s="48">
        <f t="shared" si="118"/>
        <v>75133881</v>
      </c>
      <c r="F2530" s="57" t="s">
        <v>8791</v>
      </c>
      <c r="G2530" s="57" t="s">
        <v>9013</v>
      </c>
      <c r="H2530" s="51">
        <v>50</v>
      </c>
      <c r="I2530" s="51" t="s">
        <v>17309</v>
      </c>
      <c r="J2530" s="69">
        <v>27.49</v>
      </c>
      <c r="K2530" s="69">
        <f t="shared" si="119"/>
        <v>1374.5</v>
      </c>
      <c r="L2530" s="90">
        <v>50</v>
      </c>
      <c r="M2530" s="51">
        <v>0</v>
      </c>
      <c r="N2530" s="62" t="s">
        <v>9047</v>
      </c>
      <c r="O2530" s="52"/>
      <c r="P2530" s="52">
        <v>146</v>
      </c>
      <c r="Q2530" s="52"/>
      <c r="R2530" s="52" t="s">
        <v>8495</v>
      </c>
      <c r="S2530" s="49" t="s">
        <v>21333</v>
      </c>
      <c r="V2530" s="50" t="s">
        <v>14896</v>
      </c>
      <c r="W2530" s="50" t="s">
        <v>9014</v>
      </c>
      <c r="X2530" s="50" t="s">
        <v>14740</v>
      </c>
      <c r="Y2530" s="70" t="s">
        <v>17320</v>
      </c>
      <c r="Z2530" s="53">
        <v>67534</v>
      </c>
    </row>
    <row r="2531" spans="1:26" s="49" customFormat="1" x14ac:dyDescent="0.25">
      <c r="A2531" s="73">
        <v>691000123</v>
      </c>
      <c r="B2531" s="73">
        <f t="shared" si="117"/>
        <v>691000123</v>
      </c>
      <c r="C2531" s="73" t="s">
        <v>14519</v>
      </c>
      <c r="D2531" s="68">
        <v>1</v>
      </c>
      <c r="E2531" s="48">
        <f t="shared" si="118"/>
        <v>75133849</v>
      </c>
      <c r="F2531" s="57" t="s">
        <v>8791</v>
      </c>
      <c r="G2531" s="57" t="s">
        <v>9013</v>
      </c>
      <c r="H2531" s="51">
        <v>25</v>
      </c>
      <c r="I2531" s="51" t="s">
        <v>17309</v>
      </c>
      <c r="J2531" s="69">
        <v>27.49</v>
      </c>
      <c r="K2531" s="69">
        <f t="shared" si="119"/>
        <v>687.25</v>
      </c>
      <c r="L2531" s="90">
        <v>25</v>
      </c>
      <c r="M2531" s="51">
        <v>0</v>
      </c>
      <c r="N2531" s="62" t="s">
        <v>9048</v>
      </c>
      <c r="O2531" s="52"/>
      <c r="P2531" s="52">
        <v>146</v>
      </c>
      <c r="Q2531" s="52"/>
      <c r="R2531" s="52" t="s">
        <v>8495</v>
      </c>
      <c r="S2531" s="49" t="s">
        <v>21333</v>
      </c>
      <c r="V2531" s="50" t="s">
        <v>14896</v>
      </c>
      <c r="W2531" s="50" t="s">
        <v>9014</v>
      </c>
      <c r="X2531" s="50" t="s">
        <v>14740</v>
      </c>
      <c r="Y2531" s="70" t="s">
        <v>17320</v>
      </c>
      <c r="Z2531" s="53">
        <v>67534</v>
      </c>
    </row>
    <row r="2532" spans="1:26" s="49" customFormat="1" x14ac:dyDescent="0.25">
      <c r="A2532" s="73">
        <v>691009121</v>
      </c>
      <c r="B2532" s="73">
        <f t="shared" si="117"/>
        <v>691009121</v>
      </c>
      <c r="C2532" s="73" t="s">
        <v>14500</v>
      </c>
      <c r="D2532" s="68">
        <v>1</v>
      </c>
      <c r="E2532" s="48">
        <f t="shared" si="118"/>
        <v>5007917</v>
      </c>
      <c r="F2532" s="57" t="s">
        <v>8791</v>
      </c>
      <c r="G2532" s="57" t="s">
        <v>9013</v>
      </c>
      <c r="H2532" s="51">
        <v>25</v>
      </c>
      <c r="I2532" s="51" t="s">
        <v>17309</v>
      </c>
      <c r="J2532" s="69">
        <v>27.49</v>
      </c>
      <c r="K2532" s="69">
        <f t="shared" si="119"/>
        <v>687.25</v>
      </c>
      <c r="L2532" s="90">
        <v>25</v>
      </c>
      <c r="M2532" s="51">
        <v>0</v>
      </c>
      <c r="N2532" s="62" t="s">
        <v>9020</v>
      </c>
      <c r="O2532" s="52" t="s">
        <v>340</v>
      </c>
      <c r="P2532" s="52">
        <v>1729</v>
      </c>
      <c r="Q2532" s="52"/>
      <c r="R2532" s="52" t="s">
        <v>9014</v>
      </c>
      <c r="S2532" s="49" t="s">
        <v>21334</v>
      </c>
      <c r="V2532" s="50" t="s">
        <v>14885</v>
      </c>
      <c r="W2532" s="50" t="s">
        <v>9014</v>
      </c>
      <c r="X2532" s="50" t="s">
        <v>14741</v>
      </c>
      <c r="Y2532" s="70" t="s">
        <v>17320</v>
      </c>
      <c r="Z2532" s="53">
        <v>67602</v>
      </c>
    </row>
    <row r="2533" spans="1:26" s="49" customFormat="1" x14ac:dyDescent="0.25">
      <c r="A2533" s="73">
        <v>600030792</v>
      </c>
      <c r="B2533" s="73">
        <f t="shared" si="117"/>
        <v>600030792</v>
      </c>
      <c r="C2533" s="73" t="s">
        <v>17822</v>
      </c>
      <c r="D2533" s="68">
        <v>1</v>
      </c>
      <c r="E2533" s="48">
        <f t="shared" si="118"/>
        <v>60418371</v>
      </c>
      <c r="F2533" s="57" t="s">
        <v>8791</v>
      </c>
      <c r="G2533" s="57" t="s">
        <v>9013</v>
      </c>
      <c r="H2533" s="51">
        <v>25</v>
      </c>
      <c r="I2533" s="51" t="s">
        <v>17309</v>
      </c>
      <c r="J2533" s="69">
        <v>27.49</v>
      </c>
      <c r="K2533" s="69">
        <f t="shared" si="119"/>
        <v>687.25</v>
      </c>
      <c r="L2533" s="90">
        <v>25</v>
      </c>
      <c r="M2533" s="51">
        <v>0</v>
      </c>
      <c r="N2533" s="62" t="s">
        <v>17823</v>
      </c>
      <c r="O2533" s="52" t="s">
        <v>4656</v>
      </c>
      <c r="P2533" s="52">
        <v>284</v>
      </c>
      <c r="Q2533" s="52"/>
      <c r="R2533" s="52" t="s">
        <v>9049</v>
      </c>
      <c r="S2533" s="49" t="s">
        <v>21333</v>
      </c>
      <c r="V2533" s="50" t="s">
        <v>14885</v>
      </c>
      <c r="W2533" s="50" t="s">
        <v>9049</v>
      </c>
      <c r="X2533" s="50" t="s">
        <v>14738</v>
      </c>
      <c r="Y2533" s="70" t="s">
        <v>17320</v>
      </c>
      <c r="Z2533" s="53">
        <v>67571</v>
      </c>
    </row>
    <row r="2534" spans="1:26" s="49" customFormat="1" x14ac:dyDescent="0.25">
      <c r="A2534" s="73">
        <v>600121801</v>
      </c>
      <c r="B2534" s="73">
        <f t="shared" si="117"/>
        <v>600121801</v>
      </c>
      <c r="C2534" s="73" t="s">
        <v>14520</v>
      </c>
      <c r="D2534" s="68">
        <v>1</v>
      </c>
      <c r="E2534" s="48">
        <f t="shared" si="118"/>
        <v>70990344</v>
      </c>
      <c r="F2534" s="57" t="s">
        <v>8791</v>
      </c>
      <c r="G2534" s="57" t="s">
        <v>9013</v>
      </c>
      <c r="H2534" s="51">
        <v>125</v>
      </c>
      <c r="I2534" s="51" t="s">
        <v>17309</v>
      </c>
      <c r="J2534" s="69">
        <v>27.49</v>
      </c>
      <c r="K2534" s="69">
        <f t="shared" si="119"/>
        <v>3436.25</v>
      </c>
      <c r="L2534" s="90">
        <v>125</v>
      </c>
      <c r="M2534" s="51">
        <v>0</v>
      </c>
      <c r="N2534" s="62" t="s">
        <v>9050</v>
      </c>
      <c r="O2534" s="52" t="s">
        <v>60</v>
      </c>
      <c r="P2534" s="52">
        <v>69</v>
      </c>
      <c r="Q2534" s="52"/>
      <c r="R2534" s="52" t="s">
        <v>9051</v>
      </c>
      <c r="S2534" s="49" t="s">
        <v>21333</v>
      </c>
      <c r="V2534" s="50" t="s">
        <v>14897</v>
      </c>
      <c r="W2534" s="50" t="s">
        <v>9049</v>
      </c>
      <c r="X2534" s="50" t="s">
        <v>14740</v>
      </c>
      <c r="Y2534" s="70" t="s">
        <v>17320</v>
      </c>
      <c r="Z2534" s="53">
        <v>67573</v>
      </c>
    </row>
    <row r="2535" spans="1:26" s="49" customFormat="1" x14ac:dyDescent="0.25">
      <c r="A2535" s="73">
        <v>600122182</v>
      </c>
      <c r="B2535" s="73">
        <f t="shared" si="117"/>
        <v>600122182</v>
      </c>
      <c r="C2535" s="73" t="s">
        <v>14521</v>
      </c>
      <c r="D2535" s="68">
        <v>1</v>
      </c>
      <c r="E2535" s="48">
        <f t="shared" si="118"/>
        <v>65766997</v>
      </c>
      <c r="F2535" s="57" t="s">
        <v>8791</v>
      </c>
      <c r="G2535" s="57" t="s">
        <v>9013</v>
      </c>
      <c r="H2535" s="51">
        <v>375</v>
      </c>
      <c r="I2535" s="51" t="s">
        <v>17309</v>
      </c>
      <c r="J2535" s="69">
        <v>27.49</v>
      </c>
      <c r="K2535" s="69">
        <f t="shared" si="119"/>
        <v>10308.75</v>
      </c>
      <c r="L2535" s="90">
        <v>375</v>
      </c>
      <c r="M2535" s="51">
        <v>0</v>
      </c>
      <c r="N2535" s="62" t="s">
        <v>9052</v>
      </c>
      <c r="O2535" s="52"/>
      <c r="P2535" s="52">
        <v>232</v>
      </c>
      <c r="Q2535" s="52"/>
      <c r="R2535" s="52" t="s">
        <v>9053</v>
      </c>
      <c r="S2535" s="49" t="s">
        <v>21333</v>
      </c>
      <c r="V2535" s="50" t="s">
        <v>14897</v>
      </c>
      <c r="W2535" s="50" t="s">
        <v>9049</v>
      </c>
      <c r="X2535" s="50" t="s">
        <v>14740</v>
      </c>
      <c r="Y2535" s="70" t="s">
        <v>17320</v>
      </c>
      <c r="Z2535" s="53">
        <v>67575</v>
      </c>
    </row>
    <row r="2536" spans="1:26" s="49" customFormat="1" x14ac:dyDescent="0.25">
      <c r="A2536" s="73">
        <v>600121046</v>
      </c>
      <c r="B2536" s="73">
        <f t="shared" si="117"/>
        <v>600121046</v>
      </c>
      <c r="C2536" s="73" t="s">
        <v>14522</v>
      </c>
      <c r="D2536" s="68">
        <v>1</v>
      </c>
      <c r="E2536" s="48">
        <f t="shared" si="118"/>
        <v>70978841</v>
      </c>
      <c r="F2536" s="57" t="s">
        <v>8791</v>
      </c>
      <c r="G2536" s="57" t="s">
        <v>9013</v>
      </c>
      <c r="H2536" s="51">
        <v>0</v>
      </c>
      <c r="I2536" s="51" t="s">
        <v>17309</v>
      </c>
      <c r="J2536" s="69">
        <v>27.49</v>
      </c>
      <c r="K2536" s="69">
        <f t="shared" si="119"/>
        <v>0</v>
      </c>
      <c r="L2536" s="90">
        <v>25</v>
      </c>
      <c r="M2536" s="51">
        <v>25</v>
      </c>
      <c r="N2536" s="62" t="s">
        <v>9054</v>
      </c>
      <c r="O2536" s="52"/>
      <c r="P2536" s="52">
        <v>397</v>
      </c>
      <c r="Q2536" s="52"/>
      <c r="R2536" s="52" t="s">
        <v>9053</v>
      </c>
      <c r="S2536" s="49" t="s">
        <v>21333</v>
      </c>
      <c r="V2536" s="50" t="s">
        <v>14897</v>
      </c>
      <c r="W2536" s="50" t="s">
        <v>9049</v>
      </c>
      <c r="X2536" s="50" t="s">
        <v>14740</v>
      </c>
      <c r="Y2536" s="70" t="s">
        <v>17320</v>
      </c>
      <c r="Z2536" s="53">
        <v>67575</v>
      </c>
    </row>
    <row r="2537" spans="1:26" s="49" customFormat="1" ht="30" x14ac:dyDescent="0.25">
      <c r="A2537" s="73">
        <v>600121101</v>
      </c>
      <c r="B2537" s="73">
        <f t="shared" si="117"/>
        <v>600121101</v>
      </c>
      <c r="C2537" s="73" t="s">
        <v>14523</v>
      </c>
      <c r="D2537" s="68">
        <v>1</v>
      </c>
      <c r="E2537" s="48">
        <f t="shared" si="118"/>
        <v>70987815</v>
      </c>
      <c r="F2537" s="57" t="s">
        <v>8791</v>
      </c>
      <c r="G2537" s="57" t="s">
        <v>9013</v>
      </c>
      <c r="H2537" s="51">
        <v>50</v>
      </c>
      <c r="I2537" s="51" t="s">
        <v>17309</v>
      </c>
      <c r="J2537" s="69">
        <v>27.49</v>
      </c>
      <c r="K2537" s="69">
        <f t="shared" si="119"/>
        <v>1374.5</v>
      </c>
      <c r="L2537" s="90">
        <v>50</v>
      </c>
      <c r="M2537" s="51">
        <v>0</v>
      </c>
      <c r="N2537" s="62" t="s">
        <v>9055</v>
      </c>
      <c r="O2537" s="52" t="s">
        <v>478</v>
      </c>
      <c r="P2537" s="52">
        <v>580</v>
      </c>
      <c r="Q2537" s="52"/>
      <c r="R2537" s="52" t="s">
        <v>9049</v>
      </c>
      <c r="S2537" s="49" t="s">
        <v>21333</v>
      </c>
      <c r="V2537" s="50" t="s">
        <v>14897</v>
      </c>
      <c r="W2537" s="50" t="s">
        <v>9049</v>
      </c>
      <c r="X2537" s="50" t="s">
        <v>14740</v>
      </c>
      <c r="Y2537" s="70" t="s">
        <v>17320</v>
      </c>
      <c r="Z2537" s="53">
        <v>67571</v>
      </c>
    </row>
    <row r="2538" spans="1:26" s="49" customFormat="1" ht="30" x14ac:dyDescent="0.25">
      <c r="A2538" s="73">
        <v>600121135</v>
      </c>
      <c r="B2538" s="73">
        <f t="shared" si="117"/>
        <v>600121135</v>
      </c>
      <c r="C2538" s="73" t="s">
        <v>14524</v>
      </c>
      <c r="D2538" s="68">
        <v>1</v>
      </c>
      <c r="E2538" s="48">
        <f t="shared" si="118"/>
        <v>70987785</v>
      </c>
      <c r="F2538" s="57" t="s">
        <v>8791</v>
      </c>
      <c r="G2538" s="57" t="s">
        <v>9013</v>
      </c>
      <c r="H2538" s="51">
        <v>25</v>
      </c>
      <c r="I2538" s="51" t="s">
        <v>17309</v>
      </c>
      <c r="J2538" s="69">
        <v>27.49</v>
      </c>
      <c r="K2538" s="69">
        <f t="shared" si="119"/>
        <v>687.25</v>
      </c>
      <c r="L2538" s="90">
        <v>25</v>
      </c>
      <c r="M2538" s="51">
        <v>0</v>
      </c>
      <c r="N2538" s="62" t="s">
        <v>9056</v>
      </c>
      <c r="O2538" s="52" t="s">
        <v>9057</v>
      </c>
      <c r="P2538" s="52">
        <v>158</v>
      </c>
      <c r="Q2538" s="52"/>
      <c r="R2538" s="52" t="s">
        <v>9049</v>
      </c>
      <c r="S2538" s="49" t="s">
        <v>21333</v>
      </c>
      <c r="V2538" s="50" t="s">
        <v>14897</v>
      </c>
      <c r="W2538" s="50" t="s">
        <v>9049</v>
      </c>
      <c r="X2538" s="50" t="s">
        <v>14740</v>
      </c>
      <c r="Y2538" s="70" t="s">
        <v>17320</v>
      </c>
      <c r="Z2538" s="53">
        <v>67571</v>
      </c>
    </row>
    <row r="2539" spans="1:26" s="49" customFormat="1" x14ac:dyDescent="0.25">
      <c r="A2539" s="73">
        <v>600121780</v>
      </c>
      <c r="B2539" s="73">
        <f t="shared" si="117"/>
        <v>600121780</v>
      </c>
      <c r="C2539" s="73" t="s">
        <v>14525</v>
      </c>
      <c r="D2539" s="68">
        <v>1</v>
      </c>
      <c r="E2539" s="48">
        <f t="shared" si="118"/>
        <v>70875081</v>
      </c>
      <c r="F2539" s="57" t="s">
        <v>8791</v>
      </c>
      <c r="G2539" s="57" t="s">
        <v>9013</v>
      </c>
      <c r="H2539" s="51">
        <v>50</v>
      </c>
      <c r="I2539" s="51" t="s">
        <v>17309</v>
      </c>
      <c r="J2539" s="69">
        <v>27.49</v>
      </c>
      <c r="K2539" s="69">
        <f t="shared" si="119"/>
        <v>1374.5</v>
      </c>
      <c r="L2539" s="90">
        <v>50</v>
      </c>
      <c r="M2539" s="51">
        <v>0</v>
      </c>
      <c r="N2539" s="62" t="s">
        <v>9058</v>
      </c>
      <c r="O2539" s="52"/>
      <c r="P2539" s="52">
        <v>123</v>
      </c>
      <c r="Q2539" s="52"/>
      <c r="R2539" s="52" t="s">
        <v>3966</v>
      </c>
      <c r="S2539" s="49" t="s">
        <v>21333</v>
      </c>
      <c r="V2539" s="50" t="s">
        <v>14897</v>
      </c>
      <c r="W2539" s="50" t="s">
        <v>9049</v>
      </c>
      <c r="X2539" s="50" t="s">
        <v>14740</v>
      </c>
      <c r="Y2539" s="70" t="s">
        <v>17320</v>
      </c>
      <c r="Z2539" s="53">
        <v>67502</v>
      </c>
    </row>
    <row r="2540" spans="1:26" s="49" customFormat="1" ht="30" x14ac:dyDescent="0.25">
      <c r="A2540" s="73">
        <v>600121879</v>
      </c>
      <c r="B2540" s="73">
        <f t="shared" si="117"/>
        <v>600121879</v>
      </c>
      <c r="C2540" s="73" t="s">
        <v>14526</v>
      </c>
      <c r="D2540" s="68">
        <v>1</v>
      </c>
      <c r="E2540" s="48">
        <f t="shared" si="118"/>
        <v>75024551</v>
      </c>
      <c r="F2540" s="57" t="s">
        <v>8791</v>
      </c>
      <c r="G2540" s="57" t="s">
        <v>9013</v>
      </c>
      <c r="H2540" s="51">
        <v>125</v>
      </c>
      <c r="I2540" s="51" t="s">
        <v>17309</v>
      </c>
      <c r="J2540" s="69">
        <v>27.49</v>
      </c>
      <c r="K2540" s="69">
        <f t="shared" si="119"/>
        <v>3436.25</v>
      </c>
      <c r="L2540" s="90">
        <v>125</v>
      </c>
      <c r="M2540" s="51">
        <v>0</v>
      </c>
      <c r="N2540" s="62" t="s">
        <v>9059</v>
      </c>
      <c r="O2540" s="52" t="s">
        <v>9060</v>
      </c>
      <c r="P2540" s="52">
        <v>52</v>
      </c>
      <c r="Q2540" s="52"/>
      <c r="R2540" s="52" t="s">
        <v>9061</v>
      </c>
      <c r="S2540" s="49" t="s">
        <v>21333</v>
      </c>
      <c r="V2540" s="50" t="s">
        <v>14897</v>
      </c>
      <c r="W2540" s="50" t="s">
        <v>9049</v>
      </c>
      <c r="X2540" s="50" t="s">
        <v>14740</v>
      </c>
      <c r="Y2540" s="70" t="s">
        <v>17320</v>
      </c>
      <c r="Z2540" s="53">
        <v>67573</v>
      </c>
    </row>
    <row r="2541" spans="1:26" s="49" customFormat="1" ht="30" x14ac:dyDescent="0.25">
      <c r="A2541" s="73">
        <v>600122107</v>
      </c>
      <c r="B2541" s="73">
        <f t="shared" si="117"/>
        <v>600122107</v>
      </c>
      <c r="C2541" s="73" t="s">
        <v>14527</v>
      </c>
      <c r="D2541" s="68">
        <v>1</v>
      </c>
      <c r="E2541" s="48">
        <f t="shared" si="118"/>
        <v>69748128</v>
      </c>
      <c r="F2541" s="57" t="s">
        <v>8791</v>
      </c>
      <c r="G2541" s="57" t="s">
        <v>9013</v>
      </c>
      <c r="H2541" s="51">
        <v>275</v>
      </c>
      <c r="I2541" s="51" t="s">
        <v>17309</v>
      </c>
      <c r="J2541" s="69">
        <v>27.49</v>
      </c>
      <c r="K2541" s="69">
        <f t="shared" si="119"/>
        <v>7559.75</v>
      </c>
      <c r="L2541" s="90">
        <v>275</v>
      </c>
      <c r="M2541" s="51">
        <v>0</v>
      </c>
      <c r="N2541" s="62" t="s">
        <v>9062</v>
      </c>
      <c r="O2541" s="52"/>
      <c r="P2541" s="52">
        <v>89</v>
      </c>
      <c r="Q2541" s="52"/>
      <c r="R2541" s="52" t="s">
        <v>9063</v>
      </c>
      <c r="S2541" s="49" t="s">
        <v>21333</v>
      </c>
      <c r="V2541" s="50" t="s">
        <v>14897</v>
      </c>
      <c r="W2541" s="50" t="s">
        <v>9049</v>
      </c>
      <c r="X2541" s="50" t="s">
        <v>14740</v>
      </c>
      <c r="Y2541" s="70" t="s">
        <v>17320</v>
      </c>
      <c r="Z2541" s="53">
        <v>67574</v>
      </c>
    </row>
    <row r="2542" spans="1:26" s="49" customFormat="1" ht="30" x14ac:dyDescent="0.25">
      <c r="A2542" s="73">
        <v>600122221</v>
      </c>
      <c r="B2542" s="73">
        <f t="shared" si="117"/>
        <v>600122221</v>
      </c>
      <c r="C2542" s="73" t="s">
        <v>17824</v>
      </c>
      <c r="D2542" s="68">
        <v>1</v>
      </c>
      <c r="E2542" s="48">
        <f t="shared" si="118"/>
        <v>75023032</v>
      </c>
      <c r="F2542" s="57" t="s">
        <v>8791</v>
      </c>
      <c r="G2542" s="57" t="s">
        <v>9013</v>
      </c>
      <c r="H2542" s="51">
        <v>25</v>
      </c>
      <c r="I2542" s="51" t="s">
        <v>17309</v>
      </c>
      <c r="J2542" s="69">
        <v>27.49</v>
      </c>
      <c r="K2542" s="69">
        <f t="shared" si="119"/>
        <v>687.25</v>
      </c>
      <c r="L2542" s="90">
        <v>25</v>
      </c>
      <c r="M2542" s="51">
        <v>0</v>
      </c>
      <c r="N2542" s="62" t="s">
        <v>17825</v>
      </c>
      <c r="O2542" s="52"/>
      <c r="P2542" s="52">
        <v>90</v>
      </c>
      <c r="Q2542" s="52"/>
      <c r="R2542" s="52" t="s">
        <v>17826</v>
      </c>
      <c r="S2542" s="49" t="s">
        <v>21333</v>
      </c>
      <c r="V2542" s="50" t="s">
        <v>14897</v>
      </c>
      <c r="W2542" s="50" t="s">
        <v>9049</v>
      </c>
      <c r="X2542" s="50" t="s">
        <v>14740</v>
      </c>
      <c r="Y2542" s="70" t="s">
        <v>17320</v>
      </c>
      <c r="Z2542" s="53">
        <v>67576</v>
      </c>
    </row>
    <row r="2543" spans="1:26" s="49" customFormat="1" x14ac:dyDescent="0.25">
      <c r="A2543" s="73">
        <v>600122310</v>
      </c>
      <c r="B2543" s="73">
        <f t="shared" si="117"/>
        <v>600122310</v>
      </c>
      <c r="C2543" s="73" t="s">
        <v>14528</v>
      </c>
      <c r="D2543" s="68">
        <v>1</v>
      </c>
      <c r="E2543" s="48">
        <f t="shared" si="118"/>
        <v>70987751</v>
      </c>
      <c r="F2543" s="57" t="s">
        <v>8791</v>
      </c>
      <c r="G2543" s="57" t="s">
        <v>9013</v>
      </c>
      <c r="H2543" s="51">
        <v>50</v>
      </c>
      <c r="I2543" s="51" t="s">
        <v>17309</v>
      </c>
      <c r="J2543" s="69">
        <v>27.49</v>
      </c>
      <c r="K2543" s="69">
        <f t="shared" si="119"/>
        <v>1374.5</v>
      </c>
      <c r="L2543" s="90">
        <v>50</v>
      </c>
      <c r="M2543" s="51">
        <v>0</v>
      </c>
      <c r="N2543" s="62" t="s">
        <v>9064</v>
      </c>
      <c r="O2543" s="52"/>
      <c r="P2543" s="52">
        <v>45</v>
      </c>
      <c r="Q2543" s="52"/>
      <c r="R2543" s="52" t="s">
        <v>9065</v>
      </c>
      <c r="S2543" s="49" t="s">
        <v>21333</v>
      </c>
      <c r="V2543" s="50" t="s">
        <v>14897</v>
      </c>
      <c r="W2543" s="50" t="s">
        <v>9049</v>
      </c>
      <c r="X2543" s="50" t="s">
        <v>14740</v>
      </c>
      <c r="Y2543" s="70" t="s">
        <v>17320</v>
      </c>
      <c r="Z2543" s="53">
        <v>67571</v>
      </c>
    </row>
    <row r="2544" spans="1:26" s="49" customFormat="1" x14ac:dyDescent="0.25">
      <c r="A2544" s="73">
        <v>600122336</v>
      </c>
      <c r="B2544" s="73">
        <f t="shared" si="117"/>
        <v>600122336</v>
      </c>
      <c r="C2544" s="73" t="s">
        <v>14529</v>
      </c>
      <c r="D2544" s="68">
        <v>1</v>
      </c>
      <c r="E2544" s="48">
        <f t="shared" si="118"/>
        <v>44065809</v>
      </c>
      <c r="F2544" s="57" t="s">
        <v>8791</v>
      </c>
      <c r="G2544" s="57" t="s">
        <v>9013</v>
      </c>
      <c r="H2544" s="51">
        <v>500</v>
      </c>
      <c r="I2544" s="51" t="s">
        <v>17309</v>
      </c>
      <c r="J2544" s="69">
        <v>27.49</v>
      </c>
      <c r="K2544" s="69">
        <f t="shared" si="119"/>
        <v>13745</v>
      </c>
      <c r="L2544" s="90">
        <v>500</v>
      </c>
      <c r="M2544" s="51">
        <v>0</v>
      </c>
      <c r="N2544" s="62" t="s">
        <v>9066</v>
      </c>
      <c r="O2544" s="52" t="s">
        <v>6083</v>
      </c>
      <c r="P2544" s="52">
        <v>53</v>
      </c>
      <c r="Q2544" s="52"/>
      <c r="R2544" s="52" t="s">
        <v>9049</v>
      </c>
      <c r="S2544" s="49" t="s">
        <v>21333</v>
      </c>
      <c r="V2544" s="50" t="s">
        <v>14897</v>
      </c>
      <c r="W2544" s="50" t="s">
        <v>9049</v>
      </c>
      <c r="X2544" s="50" t="s">
        <v>14740</v>
      </c>
      <c r="Y2544" s="70" t="s">
        <v>17320</v>
      </c>
      <c r="Z2544" s="53">
        <v>67571</v>
      </c>
    </row>
    <row r="2545" spans="1:26" s="49" customFormat="1" x14ac:dyDescent="0.25">
      <c r="A2545" s="73">
        <v>600122344</v>
      </c>
      <c r="B2545" s="73">
        <f t="shared" si="117"/>
        <v>600122344</v>
      </c>
      <c r="C2545" s="73" t="s">
        <v>14530</v>
      </c>
      <c r="D2545" s="68">
        <v>1</v>
      </c>
      <c r="E2545" s="48">
        <f t="shared" si="118"/>
        <v>44065868</v>
      </c>
      <c r="F2545" s="57" t="s">
        <v>8791</v>
      </c>
      <c r="G2545" s="57" t="s">
        <v>9013</v>
      </c>
      <c r="H2545" s="51">
        <v>550</v>
      </c>
      <c r="I2545" s="51" t="s">
        <v>17309</v>
      </c>
      <c r="J2545" s="69">
        <v>27.49</v>
      </c>
      <c r="K2545" s="69">
        <f t="shared" si="119"/>
        <v>15119.5</v>
      </c>
      <c r="L2545" s="90">
        <v>550</v>
      </c>
      <c r="M2545" s="51">
        <v>0</v>
      </c>
      <c r="N2545" s="62" t="s">
        <v>9067</v>
      </c>
      <c r="O2545" s="52" t="s">
        <v>478</v>
      </c>
      <c r="P2545" s="52">
        <v>579</v>
      </c>
      <c r="Q2545" s="52"/>
      <c r="R2545" s="52" t="s">
        <v>9049</v>
      </c>
      <c r="S2545" s="49" t="s">
        <v>21333</v>
      </c>
      <c r="V2545" s="50" t="s">
        <v>14897</v>
      </c>
      <c r="W2545" s="50" t="s">
        <v>9049</v>
      </c>
      <c r="X2545" s="50" t="s">
        <v>14740</v>
      </c>
      <c r="Y2545" s="70" t="s">
        <v>17320</v>
      </c>
      <c r="Z2545" s="53">
        <v>67571</v>
      </c>
    </row>
    <row r="2546" spans="1:26" s="49" customFormat="1" ht="30" x14ac:dyDescent="0.25">
      <c r="A2546" s="73">
        <v>600015904</v>
      </c>
      <c r="B2546" s="73">
        <f t="shared" si="117"/>
        <v>600015904</v>
      </c>
      <c r="C2546" s="73" t="s">
        <v>14531</v>
      </c>
      <c r="D2546" s="68">
        <v>1</v>
      </c>
      <c r="E2546" s="48">
        <f t="shared" si="118"/>
        <v>48895512</v>
      </c>
      <c r="F2546" s="57" t="s">
        <v>8791</v>
      </c>
      <c r="G2546" s="57" t="s">
        <v>8792</v>
      </c>
      <c r="H2546" s="51">
        <v>375</v>
      </c>
      <c r="I2546" s="51" t="s">
        <v>17309</v>
      </c>
      <c r="J2546" s="69">
        <v>27.49</v>
      </c>
      <c r="K2546" s="69">
        <f t="shared" si="119"/>
        <v>10308.75</v>
      </c>
      <c r="L2546" s="90">
        <v>375</v>
      </c>
      <c r="M2546" s="51">
        <v>0</v>
      </c>
      <c r="N2546" s="62" t="s">
        <v>9069</v>
      </c>
      <c r="O2546" s="52" t="s">
        <v>9070</v>
      </c>
      <c r="P2546" s="52">
        <v>152</v>
      </c>
      <c r="Q2546" s="52"/>
      <c r="R2546" s="52" t="s">
        <v>9068</v>
      </c>
      <c r="S2546" s="49" t="s">
        <v>21333</v>
      </c>
      <c r="V2546" s="50" t="s">
        <v>14885</v>
      </c>
      <c r="W2546" s="50" t="s">
        <v>9068</v>
      </c>
      <c r="X2546" s="50" t="s">
        <v>14738</v>
      </c>
      <c r="Y2546" s="70" t="s">
        <v>17320</v>
      </c>
      <c r="Z2546" s="53">
        <v>59231</v>
      </c>
    </row>
    <row r="2547" spans="1:26" s="49" customFormat="1" ht="30" x14ac:dyDescent="0.25">
      <c r="A2547" s="73">
        <v>600025934</v>
      </c>
      <c r="B2547" s="73">
        <f t="shared" si="117"/>
        <v>600025934</v>
      </c>
      <c r="C2547" s="73" t="s">
        <v>14532</v>
      </c>
      <c r="D2547" s="68">
        <v>1</v>
      </c>
      <c r="E2547" s="48">
        <f t="shared" si="118"/>
        <v>70832803</v>
      </c>
      <c r="F2547" s="57" t="s">
        <v>8791</v>
      </c>
      <c r="G2547" s="57" t="s">
        <v>8792</v>
      </c>
      <c r="H2547" s="51">
        <v>75</v>
      </c>
      <c r="I2547" s="51" t="s">
        <v>17309</v>
      </c>
      <c r="J2547" s="69">
        <v>27.49</v>
      </c>
      <c r="K2547" s="69">
        <f t="shared" si="119"/>
        <v>2061.75</v>
      </c>
      <c r="L2547" s="90">
        <v>75</v>
      </c>
      <c r="M2547" s="51">
        <v>0</v>
      </c>
      <c r="N2547" s="62" t="s">
        <v>9071</v>
      </c>
      <c r="O2547" s="52" t="s">
        <v>9072</v>
      </c>
      <c r="P2547" s="52">
        <v>154</v>
      </c>
      <c r="Q2547" s="52"/>
      <c r="R2547" s="52" t="s">
        <v>9068</v>
      </c>
      <c r="S2547" s="49" t="s">
        <v>21333</v>
      </c>
      <c r="V2547" s="50" t="s">
        <v>14885</v>
      </c>
      <c r="W2547" s="50" t="s">
        <v>9068</v>
      </c>
      <c r="X2547" s="50" t="s">
        <v>14738</v>
      </c>
      <c r="Y2547" s="70" t="s">
        <v>17320</v>
      </c>
      <c r="Z2547" s="53">
        <v>59231</v>
      </c>
    </row>
    <row r="2548" spans="1:26" s="49" customFormat="1" x14ac:dyDescent="0.25">
      <c r="A2548" s="73">
        <v>600129543</v>
      </c>
      <c r="B2548" s="73">
        <f t="shared" si="117"/>
        <v>600129543</v>
      </c>
      <c r="C2548" s="73" t="s">
        <v>14534</v>
      </c>
      <c r="D2548" s="68">
        <v>1</v>
      </c>
      <c r="E2548" s="48">
        <f t="shared" si="118"/>
        <v>71011889</v>
      </c>
      <c r="F2548" s="57" t="s">
        <v>8791</v>
      </c>
      <c r="G2548" s="57" t="s">
        <v>8792</v>
      </c>
      <c r="H2548" s="51">
        <v>0</v>
      </c>
      <c r="I2548" s="51" t="s">
        <v>17309</v>
      </c>
      <c r="J2548" s="69">
        <v>27.49</v>
      </c>
      <c r="K2548" s="69">
        <f t="shared" si="119"/>
        <v>0</v>
      </c>
      <c r="L2548" s="90">
        <v>25</v>
      </c>
      <c r="M2548" s="51">
        <v>25</v>
      </c>
      <c r="N2548" s="62" t="s">
        <v>9075</v>
      </c>
      <c r="O2548" s="52"/>
      <c r="P2548" s="52">
        <v>14</v>
      </c>
      <c r="Q2548" s="52"/>
      <c r="R2548" s="52" t="s">
        <v>9076</v>
      </c>
      <c r="S2548" s="49" t="s">
        <v>21333</v>
      </c>
      <c r="V2548" s="50" t="s">
        <v>14898</v>
      </c>
      <c r="W2548" s="50" t="s">
        <v>9068</v>
      </c>
      <c r="X2548" s="50" t="s">
        <v>14740</v>
      </c>
      <c r="Y2548" s="70" t="s">
        <v>17320</v>
      </c>
      <c r="Z2548" s="53">
        <v>59255</v>
      </c>
    </row>
    <row r="2549" spans="1:26" s="49" customFormat="1" ht="30" x14ac:dyDescent="0.25">
      <c r="A2549" s="73">
        <v>600129799</v>
      </c>
      <c r="B2549" s="73">
        <f t="shared" si="117"/>
        <v>600129799</v>
      </c>
      <c r="C2549" s="73" t="s">
        <v>17827</v>
      </c>
      <c r="D2549" s="68">
        <v>1</v>
      </c>
      <c r="E2549" s="48">
        <f t="shared" si="118"/>
        <v>70995559</v>
      </c>
      <c r="F2549" s="57" t="s">
        <v>8791</v>
      </c>
      <c r="G2549" s="57" t="s">
        <v>8792</v>
      </c>
      <c r="H2549" s="51">
        <v>100</v>
      </c>
      <c r="I2549" s="51" t="s">
        <v>17309</v>
      </c>
      <c r="J2549" s="69">
        <v>27.49</v>
      </c>
      <c r="K2549" s="69">
        <f t="shared" si="119"/>
        <v>2749</v>
      </c>
      <c r="L2549" s="90">
        <v>100</v>
      </c>
      <c r="M2549" s="51">
        <v>0</v>
      </c>
      <c r="N2549" s="62" t="s">
        <v>17828</v>
      </c>
      <c r="O2549" s="52" t="s">
        <v>17829</v>
      </c>
      <c r="P2549" s="52">
        <v>299</v>
      </c>
      <c r="Q2549" s="52"/>
      <c r="R2549" s="52" t="s">
        <v>9068</v>
      </c>
      <c r="S2549" s="49" t="s">
        <v>21333</v>
      </c>
      <c r="V2549" s="50" t="s">
        <v>14898</v>
      </c>
      <c r="W2549" s="50" t="s">
        <v>9068</v>
      </c>
      <c r="X2549" s="50" t="s">
        <v>14740</v>
      </c>
      <c r="Y2549" s="70" t="s">
        <v>17320</v>
      </c>
      <c r="Z2549" s="53">
        <v>59231</v>
      </c>
    </row>
    <row r="2550" spans="1:26" s="49" customFormat="1" ht="30" x14ac:dyDescent="0.25">
      <c r="A2550" s="73">
        <v>600130070</v>
      </c>
      <c r="B2550" s="73">
        <f t="shared" si="117"/>
        <v>600130070</v>
      </c>
      <c r="C2550" s="73" t="s">
        <v>14535</v>
      </c>
      <c r="D2550" s="68">
        <v>1</v>
      </c>
      <c r="E2550" s="48">
        <f t="shared" si="118"/>
        <v>70940487</v>
      </c>
      <c r="F2550" s="57" t="s">
        <v>8791</v>
      </c>
      <c r="G2550" s="57" t="s">
        <v>8792</v>
      </c>
      <c r="H2550" s="51">
        <v>400</v>
      </c>
      <c r="I2550" s="51" t="s">
        <v>17309</v>
      </c>
      <c r="J2550" s="69">
        <v>27.49</v>
      </c>
      <c r="K2550" s="69">
        <f t="shared" si="119"/>
        <v>10996</v>
      </c>
      <c r="L2550" s="90">
        <v>400</v>
      </c>
      <c r="M2550" s="51">
        <v>0</v>
      </c>
      <c r="N2550" s="62" t="s">
        <v>9077</v>
      </c>
      <c r="O2550" s="52"/>
      <c r="P2550" s="52">
        <v>129</v>
      </c>
      <c r="Q2550" s="52"/>
      <c r="R2550" s="52" t="s">
        <v>9076</v>
      </c>
      <c r="S2550" s="49" t="s">
        <v>21333</v>
      </c>
      <c r="V2550" s="50" t="s">
        <v>14898</v>
      </c>
      <c r="W2550" s="50" t="s">
        <v>9068</v>
      </c>
      <c r="X2550" s="50" t="s">
        <v>14740</v>
      </c>
      <c r="Y2550" s="70" t="s">
        <v>17320</v>
      </c>
      <c r="Z2550" s="53">
        <v>59255</v>
      </c>
    </row>
    <row r="2551" spans="1:26" s="49" customFormat="1" ht="30" x14ac:dyDescent="0.25">
      <c r="A2551" s="73">
        <v>600130142</v>
      </c>
      <c r="B2551" s="73">
        <f t="shared" si="117"/>
        <v>600130142</v>
      </c>
      <c r="C2551" s="73" t="s">
        <v>14536</v>
      </c>
      <c r="D2551" s="68">
        <v>1</v>
      </c>
      <c r="E2551" s="48">
        <f t="shared" si="118"/>
        <v>70882568</v>
      </c>
      <c r="F2551" s="57" t="s">
        <v>8791</v>
      </c>
      <c r="G2551" s="57" t="s">
        <v>8792</v>
      </c>
      <c r="H2551" s="51">
        <v>300</v>
      </c>
      <c r="I2551" s="51" t="s">
        <v>17309</v>
      </c>
      <c r="J2551" s="69">
        <v>27.49</v>
      </c>
      <c r="K2551" s="69">
        <f t="shared" si="119"/>
        <v>8247</v>
      </c>
      <c r="L2551" s="90">
        <v>300</v>
      </c>
      <c r="M2551" s="51">
        <v>0</v>
      </c>
      <c r="N2551" s="62" t="s">
        <v>9078</v>
      </c>
      <c r="O2551" s="52" t="s">
        <v>9079</v>
      </c>
      <c r="P2551" s="52">
        <v>133</v>
      </c>
      <c r="Q2551" s="52"/>
      <c r="R2551" s="52" t="s">
        <v>9080</v>
      </c>
      <c r="S2551" s="49" t="s">
        <v>21333</v>
      </c>
      <c r="V2551" s="50" t="s">
        <v>14898</v>
      </c>
      <c r="W2551" s="50" t="s">
        <v>9068</v>
      </c>
      <c r="X2551" s="50" t="s">
        <v>14740</v>
      </c>
      <c r="Y2551" s="70" t="s">
        <v>17320</v>
      </c>
      <c r="Z2551" s="53">
        <v>59242</v>
      </c>
    </row>
    <row r="2552" spans="1:26" s="49" customFormat="1" ht="30" x14ac:dyDescent="0.25">
      <c r="A2552" s="73">
        <v>600130185</v>
      </c>
      <c r="B2552" s="73">
        <f t="shared" si="117"/>
        <v>600130185</v>
      </c>
      <c r="C2552" s="73" t="s">
        <v>14537</v>
      </c>
      <c r="D2552" s="68">
        <v>1</v>
      </c>
      <c r="E2552" s="48">
        <f t="shared" si="118"/>
        <v>70284725</v>
      </c>
      <c r="F2552" s="57" t="s">
        <v>8791</v>
      </c>
      <c r="G2552" s="57" t="s">
        <v>8792</v>
      </c>
      <c r="H2552" s="51">
        <v>975</v>
      </c>
      <c r="I2552" s="51" t="s">
        <v>17309</v>
      </c>
      <c r="J2552" s="69">
        <v>27.49</v>
      </c>
      <c r="K2552" s="69">
        <f t="shared" si="119"/>
        <v>26802.75</v>
      </c>
      <c r="L2552" s="90">
        <v>975</v>
      </c>
      <c r="M2552" s="51">
        <v>0</v>
      </c>
      <c r="N2552" s="62" t="s">
        <v>9081</v>
      </c>
      <c r="O2552" s="52" t="s">
        <v>9082</v>
      </c>
      <c r="P2552" s="52">
        <v>124</v>
      </c>
      <c r="Q2552" s="52"/>
      <c r="R2552" s="52" t="s">
        <v>9068</v>
      </c>
      <c r="S2552" s="49" t="s">
        <v>21333</v>
      </c>
      <c r="V2552" s="50" t="s">
        <v>14898</v>
      </c>
      <c r="W2552" s="50" t="s">
        <v>9068</v>
      </c>
      <c r="X2552" s="50" t="s">
        <v>14740</v>
      </c>
      <c r="Y2552" s="70" t="s">
        <v>17320</v>
      </c>
      <c r="Z2552" s="53">
        <v>59231</v>
      </c>
    </row>
    <row r="2553" spans="1:26" s="49" customFormat="1" ht="30" x14ac:dyDescent="0.25">
      <c r="A2553" s="73">
        <v>600130193</v>
      </c>
      <c r="B2553" s="73">
        <f t="shared" si="117"/>
        <v>600130193</v>
      </c>
      <c r="C2553" s="73" t="s">
        <v>14538</v>
      </c>
      <c r="D2553" s="68">
        <v>1</v>
      </c>
      <c r="E2553" s="48">
        <f t="shared" si="118"/>
        <v>60574674</v>
      </c>
      <c r="F2553" s="57" t="s">
        <v>8791</v>
      </c>
      <c r="G2553" s="57" t="s">
        <v>8792</v>
      </c>
      <c r="H2553" s="51">
        <v>925</v>
      </c>
      <c r="I2553" s="51" t="s">
        <v>17309</v>
      </c>
      <c r="J2553" s="69">
        <v>27.49</v>
      </c>
      <c r="K2553" s="69">
        <f t="shared" si="119"/>
        <v>25428.25</v>
      </c>
      <c r="L2553" s="90">
        <v>925</v>
      </c>
      <c r="M2553" s="51">
        <v>0</v>
      </c>
      <c r="N2553" s="62" t="s">
        <v>9083</v>
      </c>
      <c r="O2553" s="52" t="s">
        <v>9070</v>
      </c>
      <c r="P2553" s="52">
        <v>860</v>
      </c>
      <c r="Q2553" s="52"/>
      <c r="R2553" s="52" t="s">
        <v>9068</v>
      </c>
      <c r="S2553" s="49" t="s">
        <v>21333</v>
      </c>
      <c r="V2553" s="50" t="s">
        <v>14898</v>
      </c>
      <c r="W2553" s="50" t="s">
        <v>9068</v>
      </c>
      <c r="X2553" s="50" t="s">
        <v>14740</v>
      </c>
      <c r="Y2553" s="70" t="s">
        <v>17320</v>
      </c>
      <c r="Z2553" s="53">
        <v>59231</v>
      </c>
    </row>
    <row r="2554" spans="1:26" s="49" customFormat="1" ht="30" x14ac:dyDescent="0.25">
      <c r="A2554" s="73">
        <v>600130240</v>
      </c>
      <c r="B2554" s="73">
        <f t="shared" si="117"/>
        <v>600130240</v>
      </c>
      <c r="C2554" s="73" t="s">
        <v>14539</v>
      </c>
      <c r="D2554" s="68">
        <v>1</v>
      </c>
      <c r="E2554" s="48">
        <f t="shared" si="118"/>
        <v>75021412</v>
      </c>
      <c r="F2554" s="57" t="s">
        <v>8791</v>
      </c>
      <c r="G2554" s="57" t="s">
        <v>8792</v>
      </c>
      <c r="H2554" s="51">
        <v>225</v>
      </c>
      <c r="I2554" s="51" t="s">
        <v>17309</v>
      </c>
      <c r="J2554" s="69">
        <v>27.49</v>
      </c>
      <c r="K2554" s="69">
        <f t="shared" si="119"/>
        <v>6185.25</v>
      </c>
      <c r="L2554" s="90">
        <v>225</v>
      </c>
      <c r="M2554" s="51">
        <v>0</v>
      </c>
      <c r="N2554" s="62" t="s">
        <v>9084</v>
      </c>
      <c r="O2554" s="52"/>
      <c r="P2554" s="52">
        <v>96</v>
      </c>
      <c r="Q2554" s="52"/>
      <c r="R2554" s="52" t="s">
        <v>9085</v>
      </c>
      <c r="S2554" s="49" t="s">
        <v>21333</v>
      </c>
      <c r="V2554" s="50" t="s">
        <v>14898</v>
      </c>
      <c r="W2554" s="50" t="s">
        <v>9068</v>
      </c>
      <c r="X2554" s="50" t="s">
        <v>14740</v>
      </c>
      <c r="Y2554" s="70" t="s">
        <v>17320</v>
      </c>
      <c r="Z2554" s="53">
        <v>59203</v>
      </c>
    </row>
    <row r="2555" spans="1:26" s="49" customFormat="1" ht="30" x14ac:dyDescent="0.25">
      <c r="A2555" s="73">
        <v>600130410</v>
      </c>
      <c r="B2555" s="73">
        <f t="shared" si="117"/>
        <v>600130410</v>
      </c>
      <c r="C2555" s="73" t="s">
        <v>14540</v>
      </c>
      <c r="D2555" s="68">
        <v>1</v>
      </c>
      <c r="E2555" s="48">
        <f t="shared" si="118"/>
        <v>70990263</v>
      </c>
      <c r="F2555" s="57" t="s">
        <v>8791</v>
      </c>
      <c r="G2555" s="57" t="s">
        <v>8792</v>
      </c>
      <c r="H2555" s="51">
        <v>0</v>
      </c>
      <c r="I2555" s="51" t="s">
        <v>17309</v>
      </c>
      <c r="J2555" s="69">
        <v>27.49</v>
      </c>
      <c r="K2555" s="69">
        <f t="shared" si="119"/>
        <v>0</v>
      </c>
      <c r="L2555" s="90">
        <v>25</v>
      </c>
      <c r="M2555" s="51">
        <v>25</v>
      </c>
      <c r="N2555" s="62" t="s">
        <v>9086</v>
      </c>
      <c r="O2555" s="52"/>
      <c r="P2555" s="52">
        <v>100</v>
      </c>
      <c r="Q2555" s="52"/>
      <c r="R2555" s="52" t="s">
        <v>9087</v>
      </c>
      <c r="S2555" s="49" t="s">
        <v>21333</v>
      </c>
      <c r="V2555" s="50" t="s">
        <v>14898</v>
      </c>
      <c r="W2555" s="50" t="s">
        <v>9068</v>
      </c>
      <c r="X2555" s="50" t="s">
        <v>14740</v>
      </c>
      <c r="Y2555" s="70" t="s">
        <v>17320</v>
      </c>
      <c r="Z2555" s="53">
        <v>59204</v>
      </c>
    </row>
    <row r="2556" spans="1:26" s="49" customFormat="1" ht="30" x14ac:dyDescent="0.25">
      <c r="A2556" s="73">
        <v>600130452</v>
      </c>
      <c r="B2556" s="73">
        <f t="shared" si="117"/>
        <v>600130452</v>
      </c>
      <c r="C2556" s="73" t="s">
        <v>14541</v>
      </c>
      <c r="D2556" s="68">
        <v>1</v>
      </c>
      <c r="E2556" s="48">
        <f t="shared" si="118"/>
        <v>75020408</v>
      </c>
      <c r="F2556" s="57" t="s">
        <v>8791</v>
      </c>
      <c r="G2556" s="57" t="s">
        <v>8792</v>
      </c>
      <c r="H2556" s="51">
        <v>75</v>
      </c>
      <c r="I2556" s="51" t="s">
        <v>17309</v>
      </c>
      <c r="J2556" s="69">
        <v>27.49</v>
      </c>
      <c r="K2556" s="69">
        <f t="shared" si="119"/>
        <v>2061.75</v>
      </c>
      <c r="L2556" s="90">
        <v>75</v>
      </c>
      <c r="M2556" s="51">
        <v>0</v>
      </c>
      <c r="N2556" s="62" t="s">
        <v>9088</v>
      </c>
      <c r="O2556" s="52"/>
      <c r="P2556" s="52">
        <v>70</v>
      </c>
      <c r="Q2556" s="52"/>
      <c r="R2556" s="52" t="s">
        <v>9089</v>
      </c>
      <c r="S2556" s="49" t="s">
        <v>21333</v>
      </c>
      <c r="V2556" s="50" t="s">
        <v>14898</v>
      </c>
      <c r="W2556" s="50" t="s">
        <v>9068</v>
      </c>
      <c r="X2556" s="50" t="s">
        <v>14740</v>
      </c>
      <c r="Y2556" s="70" t="s">
        <v>17320</v>
      </c>
      <c r="Z2556" s="53">
        <v>59231</v>
      </c>
    </row>
    <row r="2557" spans="1:26" s="49" customFormat="1" ht="30" x14ac:dyDescent="0.25">
      <c r="A2557" s="73">
        <v>600130479</v>
      </c>
      <c r="B2557" s="73">
        <f t="shared" si="117"/>
        <v>600130479</v>
      </c>
      <c r="C2557" s="73" t="s">
        <v>14542</v>
      </c>
      <c r="D2557" s="68">
        <v>1</v>
      </c>
      <c r="E2557" s="48">
        <f t="shared" si="118"/>
        <v>75023881</v>
      </c>
      <c r="F2557" s="57" t="s">
        <v>8791</v>
      </c>
      <c r="G2557" s="57" t="s">
        <v>8792</v>
      </c>
      <c r="H2557" s="51">
        <v>75</v>
      </c>
      <c r="I2557" s="51" t="s">
        <v>17309</v>
      </c>
      <c r="J2557" s="69">
        <v>27.49</v>
      </c>
      <c r="K2557" s="69">
        <f t="shared" si="119"/>
        <v>2061.75</v>
      </c>
      <c r="L2557" s="90">
        <v>75</v>
      </c>
      <c r="M2557" s="51">
        <v>0</v>
      </c>
      <c r="N2557" s="62" t="s">
        <v>9090</v>
      </c>
      <c r="O2557" s="52"/>
      <c r="P2557" s="52">
        <v>54</v>
      </c>
      <c r="Q2557" s="52"/>
      <c r="R2557" s="52" t="s">
        <v>9091</v>
      </c>
      <c r="S2557" s="49" t="s">
        <v>21333</v>
      </c>
      <c r="V2557" s="50" t="s">
        <v>14898</v>
      </c>
      <c r="W2557" s="50" t="s">
        <v>9068</v>
      </c>
      <c r="X2557" s="50" t="s">
        <v>14740</v>
      </c>
      <c r="Y2557" s="70" t="s">
        <v>17320</v>
      </c>
      <c r="Z2557" s="53">
        <v>59231</v>
      </c>
    </row>
    <row r="2558" spans="1:26" s="49" customFormat="1" ht="30" x14ac:dyDescent="0.25">
      <c r="A2558" s="73">
        <v>600130495</v>
      </c>
      <c r="B2558" s="73">
        <f t="shared" si="117"/>
        <v>600130495</v>
      </c>
      <c r="C2558" s="73" t="s">
        <v>14543</v>
      </c>
      <c r="D2558" s="68">
        <v>1</v>
      </c>
      <c r="E2558" s="48">
        <f t="shared" si="118"/>
        <v>70993084</v>
      </c>
      <c r="F2558" s="57" t="s">
        <v>8791</v>
      </c>
      <c r="G2558" s="57" t="s">
        <v>8792</v>
      </c>
      <c r="H2558" s="51">
        <v>50</v>
      </c>
      <c r="I2558" s="51" t="s">
        <v>17309</v>
      </c>
      <c r="J2558" s="69">
        <v>27.49</v>
      </c>
      <c r="K2558" s="69">
        <f t="shared" si="119"/>
        <v>1374.5</v>
      </c>
      <c r="L2558" s="90">
        <v>50</v>
      </c>
      <c r="M2558" s="51">
        <v>0</v>
      </c>
      <c r="N2558" s="62" t="s">
        <v>9092</v>
      </c>
      <c r="O2558" s="52"/>
      <c r="P2558" s="52">
        <v>77</v>
      </c>
      <c r="Q2558" s="52"/>
      <c r="R2558" s="52" t="s">
        <v>8429</v>
      </c>
      <c r="S2558" s="49" t="s">
        <v>21333</v>
      </c>
      <c r="V2558" s="50" t="s">
        <v>14898</v>
      </c>
      <c r="W2558" s="50" t="s">
        <v>9068</v>
      </c>
      <c r="X2558" s="50" t="s">
        <v>14740</v>
      </c>
      <c r="Y2558" s="70" t="s">
        <v>17320</v>
      </c>
      <c r="Z2558" s="53">
        <v>59231</v>
      </c>
    </row>
    <row r="2559" spans="1:26" s="49" customFormat="1" ht="30" x14ac:dyDescent="0.25">
      <c r="A2559" s="73">
        <v>600130517</v>
      </c>
      <c r="B2559" s="73">
        <f t="shared" si="117"/>
        <v>600130517</v>
      </c>
      <c r="C2559" s="73" t="s">
        <v>14544</v>
      </c>
      <c r="D2559" s="68">
        <v>1</v>
      </c>
      <c r="E2559" s="48">
        <f t="shared" si="118"/>
        <v>75020025</v>
      </c>
      <c r="F2559" s="57" t="s">
        <v>8791</v>
      </c>
      <c r="G2559" s="57" t="s">
        <v>8792</v>
      </c>
      <c r="H2559" s="51">
        <v>75</v>
      </c>
      <c r="I2559" s="51" t="s">
        <v>17309</v>
      </c>
      <c r="J2559" s="69">
        <v>27.49</v>
      </c>
      <c r="K2559" s="69">
        <f t="shared" si="119"/>
        <v>2061.75</v>
      </c>
      <c r="L2559" s="90">
        <v>75</v>
      </c>
      <c r="M2559" s="51">
        <v>0</v>
      </c>
      <c r="N2559" s="62" t="s">
        <v>9093</v>
      </c>
      <c r="O2559" s="52"/>
      <c r="P2559" s="52">
        <v>95</v>
      </c>
      <c r="Q2559" s="52"/>
      <c r="R2559" s="52" t="s">
        <v>9094</v>
      </c>
      <c r="S2559" s="49" t="s">
        <v>21333</v>
      </c>
      <c r="V2559" s="50" t="s">
        <v>14898</v>
      </c>
      <c r="W2559" s="50" t="s">
        <v>9068</v>
      </c>
      <c r="X2559" s="50" t="s">
        <v>14740</v>
      </c>
      <c r="Y2559" s="70" t="s">
        <v>17320</v>
      </c>
      <c r="Z2559" s="53">
        <v>59233</v>
      </c>
    </row>
    <row r="2560" spans="1:26" s="49" customFormat="1" ht="30" x14ac:dyDescent="0.25">
      <c r="A2560" s="73">
        <v>600130525</v>
      </c>
      <c r="B2560" s="73">
        <f t="shared" si="117"/>
        <v>600130525</v>
      </c>
      <c r="C2560" s="73" t="s">
        <v>14545</v>
      </c>
      <c r="D2560" s="68">
        <v>1</v>
      </c>
      <c r="E2560" s="48">
        <f t="shared" si="118"/>
        <v>70869006</v>
      </c>
      <c r="F2560" s="57" t="s">
        <v>8791</v>
      </c>
      <c r="G2560" s="57" t="s">
        <v>8792</v>
      </c>
      <c r="H2560" s="51">
        <v>50</v>
      </c>
      <c r="I2560" s="51" t="s">
        <v>17309</v>
      </c>
      <c r="J2560" s="69">
        <v>27.49</v>
      </c>
      <c r="K2560" s="69">
        <f t="shared" si="119"/>
        <v>1374.5</v>
      </c>
      <c r="L2560" s="90">
        <v>50</v>
      </c>
      <c r="M2560" s="51">
        <v>0</v>
      </c>
      <c r="N2560" s="62" t="s">
        <v>9095</v>
      </c>
      <c r="O2560" s="52"/>
      <c r="P2560" s="52">
        <v>93</v>
      </c>
      <c r="Q2560" s="52"/>
      <c r="R2560" s="52" t="s">
        <v>9096</v>
      </c>
      <c r="S2560" s="49" t="s">
        <v>21333</v>
      </c>
      <c r="V2560" s="50" t="s">
        <v>14898</v>
      </c>
      <c r="W2560" s="50" t="s">
        <v>9068</v>
      </c>
      <c r="X2560" s="50" t="s">
        <v>14740</v>
      </c>
      <c r="Y2560" s="70" t="s">
        <v>17320</v>
      </c>
      <c r="Z2560" s="53">
        <v>59233</v>
      </c>
    </row>
    <row r="2561" spans="1:26" s="49" customFormat="1" ht="30" x14ac:dyDescent="0.25">
      <c r="A2561" s="73">
        <v>600130606</v>
      </c>
      <c r="B2561" s="73">
        <f t="shared" si="117"/>
        <v>600130606</v>
      </c>
      <c r="C2561" s="73" t="s">
        <v>14546</v>
      </c>
      <c r="D2561" s="68">
        <v>1</v>
      </c>
      <c r="E2561" s="48">
        <f t="shared" si="118"/>
        <v>75024055</v>
      </c>
      <c r="F2561" s="57" t="s">
        <v>8791</v>
      </c>
      <c r="G2561" s="57" t="s">
        <v>8792</v>
      </c>
      <c r="H2561" s="51">
        <v>75</v>
      </c>
      <c r="I2561" s="51" t="s">
        <v>17309</v>
      </c>
      <c r="J2561" s="69">
        <v>27.49</v>
      </c>
      <c r="K2561" s="69">
        <f t="shared" si="119"/>
        <v>2061.75</v>
      </c>
      <c r="L2561" s="90">
        <v>75</v>
      </c>
      <c r="M2561" s="51">
        <v>0</v>
      </c>
      <c r="N2561" s="62" t="s">
        <v>9097</v>
      </c>
      <c r="O2561" s="52"/>
      <c r="P2561" s="52">
        <v>66</v>
      </c>
      <c r="Q2561" s="52"/>
      <c r="R2561" s="52" t="s">
        <v>9098</v>
      </c>
      <c r="S2561" s="49" t="s">
        <v>21333</v>
      </c>
      <c r="V2561" s="50" t="s">
        <v>14898</v>
      </c>
      <c r="W2561" s="50" t="s">
        <v>9068</v>
      </c>
      <c r="X2561" s="50" t="s">
        <v>14740</v>
      </c>
      <c r="Y2561" s="70" t="s">
        <v>17320</v>
      </c>
      <c r="Z2561" s="53">
        <v>59244</v>
      </c>
    </row>
    <row r="2562" spans="1:26" s="49" customFormat="1" ht="30" x14ac:dyDescent="0.25">
      <c r="A2562" s="73">
        <v>600130720</v>
      </c>
      <c r="B2562" s="73">
        <f t="shared" si="117"/>
        <v>600130720</v>
      </c>
      <c r="C2562" s="73" t="s">
        <v>14547</v>
      </c>
      <c r="D2562" s="68">
        <v>1</v>
      </c>
      <c r="E2562" s="48">
        <f t="shared" si="118"/>
        <v>70981736</v>
      </c>
      <c r="F2562" s="57" t="s">
        <v>8791</v>
      </c>
      <c r="G2562" s="57" t="s">
        <v>8792</v>
      </c>
      <c r="H2562" s="51">
        <v>50</v>
      </c>
      <c r="I2562" s="51" t="s">
        <v>17309</v>
      </c>
      <c r="J2562" s="69">
        <v>27.49</v>
      </c>
      <c r="K2562" s="69">
        <f t="shared" si="119"/>
        <v>1374.5</v>
      </c>
      <c r="L2562" s="90">
        <v>50</v>
      </c>
      <c r="M2562" s="51">
        <v>0</v>
      </c>
      <c r="N2562" s="62" t="s">
        <v>9099</v>
      </c>
      <c r="O2562" s="52"/>
      <c r="P2562" s="52">
        <v>92</v>
      </c>
      <c r="Q2562" s="52"/>
      <c r="R2562" s="52" t="s">
        <v>9100</v>
      </c>
      <c r="S2562" s="49" t="s">
        <v>21333</v>
      </c>
      <c r="V2562" s="50" t="s">
        <v>14898</v>
      </c>
      <c r="W2562" s="50" t="s">
        <v>9068</v>
      </c>
      <c r="X2562" s="50" t="s">
        <v>14740</v>
      </c>
      <c r="Y2562" s="70" t="s">
        <v>17320</v>
      </c>
      <c r="Z2562" s="53">
        <v>59202</v>
      </c>
    </row>
    <row r="2563" spans="1:26" s="49" customFormat="1" ht="30" x14ac:dyDescent="0.25">
      <c r="A2563" s="73">
        <v>600130738</v>
      </c>
      <c r="B2563" s="73">
        <f t="shared" si="117"/>
        <v>600130738</v>
      </c>
      <c r="C2563" s="73" t="s">
        <v>14548</v>
      </c>
      <c r="D2563" s="68">
        <v>1</v>
      </c>
      <c r="E2563" s="48">
        <f t="shared" si="118"/>
        <v>75021421</v>
      </c>
      <c r="F2563" s="57" t="s">
        <v>8791</v>
      </c>
      <c r="G2563" s="57" t="s">
        <v>8792</v>
      </c>
      <c r="H2563" s="51">
        <v>75</v>
      </c>
      <c r="I2563" s="51" t="s">
        <v>17309</v>
      </c>
      <c r="J2563" s="69">
        <v>27.49</v>
      </c>
      <c r="K2563" s="69">
        <f t="shared" si="119"/>
        <v>2061.75</v>
      </c>
      <c r="L2563" s="90">
        <v>75</v>
      </c>
      <c r="M2563" s="51">
        <v>0</v>
      </c>
      <c r="N2563" s="62" t="s">
        <v>9101</v>
      </c>
      <c r="O2563" s="52"/>
      <c r="P2563" s="52">
        <v>52</v>
      </c>
      <c r="Q2563" s="52"/>
      <c r="R2563" s="52" t="s">
        <v>9102</v>
      </c>
      <c r="S2563" s="49" t="s">
        <v>21333</v>
      </c>
      <c r="V2563" s="50" t="s">
        <v>14898</v>
      </c>
      <c r="W2563" s="50" t="s">
        <v>9068</v>
      </c>
      <c r="X2563" s="50" t="s">
        <v>14740</v>
      </c>
      <c r="Y2563" s="70" t="s">
        <v>17320</v>
      </c>
      <c r="Z2563" s="53">
        <v>59231</v>
      </c>
    </row>
    <row r="2564" spans="1:26" s="49" customFormat="1" x14ac:dyDescent="0.25">
      <c r="A2564" s="73">
        <v>610250523</v>
      </c>
      <c r="B2564" s="73">
        <f t="shared" ref="B2564:B2627" si="120">A2564/1</f>
        <v>610250523</v>
      </c>
      <c r="C2564" s="73" t="s">
        <v>14533</v>
      </c>
      <c r="D2564" s="68">
        <v>1</v>
      </c>
      <c r="E2564" s="48">
        <f t="shared" ref="E2564:E2627" si="121">C2564/1</f>
        <v>67009425</v>
      </c>
      <c r="F2564" s="57" t="s">
        <v>8791</v>
      </c>
      <c r="G2564" s="57" t="s">
        <v>8792</v>
      </c>
      <c r="H2564" s="51">
        <v>675</v>
      </c>
      <c r="I2564" s="51" t="s">
        <v>17309</v>
      </c>
      <c r="J2564" s="69">
        <v>27.49</v>
      </c>
      <c r="K2564" s="69">
        <f t="shared" ref="K2564:K2627" si="122">H2564*J2564</f>
        <v>18555.75</v>
      </c>
      <c r="L2564" s="90">
        <v>675</v>
      </c>
      <c r="M2564" s="51">
        <v>0</v>
      </c>
      <c r="N2564" s="62" t="s">
        <v>9073</v>
      </c>
      <c r="O2564" s="52" t="s">
        <v>9074</v>
      </c>
      <c r="P2564" s="52">
        <v>295</v>
      </c>
      <c r="Q2564" s="52"/>
      <c r="R2564" s="52" t="s">
        <v>9068</v>
      </c>
      <c r="S2564" s="49" t="s">
        <v>21333</v>
      </c>
      <c r="V2564" s="50" t="s">
        <v>14885</v>
      </c>
      <c r="W2564" s="50" t="s">
        <v>9068</v>
      </c>
      <c r="X2564" s="50" t="s">
        <v>14738</v>
      </c>
      <c r="Y2564" s="70" t="s">
        <v>17320</v>
      </c>
      <c r="Z2564" s="53">
        <v>59231</v>
      </c>
    </row>
    <row r="2565" spans="1:26" s="49" customFormat="1" x14ac:dyDescent="0.25">
      <c r="A2565" s="73">
        <v>600061442</v>
      </c>
      <c r="B2565" s="73">
        <f t="shared" si="120"/>
        <v>600061442</v>
      </c>
      <c r="C2565" s="73" t="s">
        <v>14549</v>
      </c>
      <c r="D2565" s="68">
        <v>1</v>
      </c>
      <c r="E2565" s="48">
        <f t="shared" si="121"/>
        <v>75000474</v>
      </c>
      <c r="F2565" s="57" t="s">
        <v>8791</v>
      </c>
      <c r="G2565" s="57" t="s">
        <v>8877</v>
      </c>
      <c r="H2565" s="51">
        <v>1025</v>
      </c>
      <c r="I2565" s="51" t="s">
        <v>17309</v>
      </c>
      <c r="J2565" s="69">
        <v>27.49</v>
      </c>
      <c r="K2565" s="69">
        <f t="shared" si="122"/>
        <v>28177.25</v>
      </c>
      <c r="L2565" s="90">
        <v>1025</v>
      </c>
      <c r="M2565" s="51">
        <v>0</v>
      </c>
      <c r="N2565" s="62" t="s">
        <v>9106</v>
      </c>
      <c r="O2565" s="52" t="s">
        <v>1928</v>
      </c>
      <c r="P2565" s="52">
        <v>321</v>
      </c>
      <c r="Q2565" s="52"/>
      <c r="R2565" s="52" t="s">
        <v>9103</v>
      </c>
      <c r="S2565" s="49" t="s">
        <v>21333</v>
      </c>
      <c r="V2565" s="50" t="s">
        <v>14899</v>
      </c>
      <c r="W2565" s="50" t="s">
        <v>9103</v>
      </c>
      <c r="X2565" s="50" t="s">
        <v>14740</v>
      </c>
      <c r="Y2565" s="70" t="s">
        <v>17320</v>
      </c>
      <c r="Z2565" s="53">
        <v>39501</v>
      </c>
    </row>
    <row r="2566" spans="1:26" s="49" customFormat="1" x14ac:dyDescent="0.25">
      <c r="A2566" s="73">
        <v>691007551</v>
      </c>
      <c r="B2566" s="73">
        <f t="shared" si="120"/>
        <v>691007551</v>
      </c>
      <c r="C2566" s="73" t="s">
        <v>14900</v>
      </c>
      <c r="D2566" s="68">
        <v>1</v>
      </c>
      <c r="E2566" s="48">
        <f t="shared" si="121"/>
        <v>3620280</v>
      </c>
      <c r="F2566" s="57" t="s">
        <v>8791</v>
      </c>
      <c r="G2566" s="57" t="s">
        <v>8877</v>
      </c>
      <c r="H2566" s="51">
        <v>150</v>
      </c>
      <c r="I2566" s="51" t="s">
        <v>17309</v>
      </c>
      <c r="J2566" s="69">
        <v>27.49</v>
      </c>
      <c r="K2566" s="69">
        <f t="shared" si="122"/>
        <v>4123.5</v>
      </c>
      <c r="L2566" s="90">
        <v>150</v>
      </c>
      <c r="M2566" s="51">
        <v>0</v>
      </c>
      <c r="N2566" s="62" t="s">
        <v>14901</v>
      </c>
      <c r="O2566" s="52" t="s">
        <v>14902</v>
      </c>
      <c r="P2566" s="52">
        <v>1079</v>
      </c>
      <c r="Q2566" s="52"/>
      <c r="R2566" s="52" t="s">
        <v>9103</v>
      </c>
      <c r="S2566" s="49" t="s">
        <v>21333</v>
      </c>
      <c r="V2566" s="50" t="s">
        <v>14899</v>
      </c>
      <c r="W2566" s="50" t="s">
        <v>9103</v>
      </c>
      <c r="X2566" s="50" t="s">
        <v>14740</v>
      </c>
      <c r="Y2566" s="70" t="s">
        <v>17320</v>
      </c>
      <c r="Z2566" s="53">
        <v>39501</v>
      </c>
    </row>
    <row r="2567" spans="1:26" s="49" customFormat="1" x14ac:dyDescent="0.25">
      <c r="A2567" s="73">
        <v>600061591</v>
      </c>
      <c r="B2567" s="73">
        <f t="shared" si="120"/>
        <v>600061591</v>
      </c>
      <c r="C2567" s="73" t="s">
        <v>17830</v>
      </c>
      <c r="D2567" s="68">
        <v>1</v>
      </c>
      <c r="E2567" s="48">
        <f t="shared" si="121"/>
        <v>75000679</v>
      </c>
      <c r="F2567" s="57" t="s">
        <v>8791</v>
      </c>
      <c r="G2567" s="57" t="s">
        <v>8877</v>
      </c>
      <c r="H2567" s="51">
        <v>25</v>
      </c>
      <c r="I2567" s="51" t="s">
        <v>17309</v>
      </c>
      <c r="J2567" s="69">
        <v>27.49</v>
      </c>
      <c r="K2567" s="69">
        <f t="shared" si="122"/>
        <v>687.25</v>
      </c>
      <c r="L2567" s="90">
        <v>25</v>
      </c>
      <c r="M2567" s="51">
        <v>0</v>
      </c>
      <c r="N2567" s="62" t="s">
        <v>17831</v>
      </c>
      <c r="O2567" s="52" t="s">
        <v>17832</v>
      </c>
      <c r="P2567" s="52">
        <v>1185</v>
      </c>
      <c r="Q2567" s="52"/>
      <c r="R2567" s="52" t="s">
        <v>9103</v>
      </c>
      <c r="S2567" s="49" t="s">
        <v>21333</v>
      </c>
      <c r="V2567" s="50" t="s">
        <v>14899</v>
      </c>
      <c r="W2567" s="50" t="s">
        <v>9103</v>
      </c>
      <c r="X2567" s="50" t="s">
        <v>14740</v>
      </c>
      <c r="Y2567" s="70" t="s">
        <v>17320</v>
      </c>
      <c r="Z2567" s="53">
        <v>39501</v>
      </c>
    </row>
    <row r="2568" spans="1:26" s="49" customFormat="1" x14ac:dyDescent="0.25">
      <c r="A2568" s="73">
        <v>600060888</v>
      </c>
      <c r="B2568" s="73">
        <f t="shared" si="120"/>
        <v>600060888</v>
      </c>
      <c r="C2568" s="73" t="s">
        <v>14550</v>
      </c>
      <c r="D2568" s="68">
        <v>1</v>
      </c>
      <c r="E2568" s="48">
        <f t="shared" si="121"/>
        <v>75000687</v>
      </c>
      <c r="F2568" s="57" t="s">
        <v>8791</v>
      </c>
      <c r="G2568" s="57" t="s">
        <v>8877</v>
      </c>
      <c r="H2568" s="51">
        <v>25</v>
      </c>
      <c r="I2568" s="51" t="s">
        <v>17309</v>
      </c>
      <c r="J2568" s="69">
        <v>27.49</v>
      </c>
      <c r="K2568" s="69">
        <f t="shared" si="122"/>
        <v>687.25</v>
      </c>
      <c r="L2568" s="90">
        <v>25</v>
      </c>
      <c r="M2568" s="51">
        <v>0</v>
      </c>
      <c r="N2568" s="62" t="s">
        <v>9107</v>
      </c>
      <c r="O2568" s="52" t="s">
        <v>9104</v>
      </c>
      <c r="P2568" s="52">
        <v>571</v>
      </c>
      <c r="Q2568" s="52"/>
      <c r="R2568" s="52" t="s">
        <v>9103</v>
      </c>
      <c r="S2568" s="49" t="s">
        <v>21333</v>
      </c>
      <c r="V2568" s="50" t="s">
        <v>14899</v>
      </c>
      <c r="W2568" s="50" t="s">
        <v>9103</v>
      </c>
      <c r="X2568" s="50" t="s">
        <v>14740</v>
      </c>
      <c r="Y2568" s="70" t="s">
        <v>17320</v>
      </c>
      <c r="Z2568" s="53">
        <v>39501</v>
      </c>
    </row>
    <row r="2569" spans="1:26" s="49" customFormat="1" x14ac:dyDescent="0.25">
      <c r="A2569" s="73">
        <v>600060896</v>
      </c>
      <c r="B2569" s="73">
        <f t="shared" si="120"/>
        <v>600060896</v>
      </c>
      <c r="C2569" s="73" t="s">
        <v>14551</v>
      </c>
      <c r="D2569" s="68">
        <v>1</v>
      </c>
      <c r="E2569" s="48">
        <f t="shared" si="121"/>
        <v>75000571</v>
      </c>
      <c r="F2569" s="57" t="s">
        <v>8791</v>
      </c>
      <c r="G2569" s="57" t="s">
        <v>8877</v>
      </c>
      <c r="H2569" s="51">
        <v>25</v>
      </c>
      <c r="I2569" s="51" t="s">
        <v>17309</v>
      </c>
      <c r="J2569" s="69">
        <v>27.49</v>
      </c>
      <c r="K2569" s="69">
        <f t="shared" si="122"/>
        <v>687.25</v>
      </c>
      <c r="L2569" s="90">
        <v>25</v>
      </c>
      <c r="M2569" s="51">
        <v>0</v>
      </c>
      <c r="N2569" s="62" t="s">
        <v>9108</v>
      </c>
      <c r="O2569" s="52" t="s">
        <v>9109</v>
      </c>
      <c r="P2569" s="52">
        <v>1220</v>
      </c>
      <c r="Q2569" s="52"/>
      <c r="R2569" s="52" t="s">
        <v>9103</v>
      </c>
      <c r="S2569" s="49" t="s">
        <v>21333</v>
      </c>
      <c r="V2569" s="50" t="s">
        <v>14899</v>
      </c>
      <c r="W2569" s="50" t="s">
        <v>9103</v>
      </c>
      <c r="X2569" s="50" t="s">
        <v>14740</v>
      </c>
      <c r="Y2569" s="70" t="s">
        <v>17320</v>
      </c>
      <c r="Z2569" s="53">
        <v>39501</v>
      </c>
    </row>
    <row r="2570" spans="1:26" s="49" customFormat="1" x14ac:dyDescent="0.25">
      <c r="A2570" s="73">
        <v>600061434</v>
      </c>
      <c r="B2570" s="73">
        <f t="shared" si="120"/>
        <v>600061434</v>
      </c>
      <c r="C2570" s="73" t="s">
        <v>14552</v>
      </c>
      <c r="D2570" s="68">
        <v>1</v>
      </c>
      <c r="E2570" s="48">
        <f t="shared" si="121"/>
        <v>71001271</v>
      </c>
      <c r="F2570" s="57" t="s">
        <v>8791</v>
      </c>
      <c r="G2570" s="57" t="s">
        <v>8877</v>
      </c>
      <c r="H2570" s="51">
        <v>50</v>
      </c>
      <c r="I2570" s="51" t="s">
        <v>17309</v>
      </c>
      <c r="J2570" s="69">
        <v>27.49</v>
      </c>
      <c r="K2570" s="69">
        <f t="shared" si="122"/>
        <v>1374.5</v>
      </c>
      <c r="L2570" s="90">
        <v>50</v>
      </c>
      <c r="M2570" s="51">
        <v>0</v>
      </c>
      <c r="N2570" s="62" t="s">
        <v>9110</v>
      </c>
      <c r="O2570" s="52"/>
      <c r="P2570" s="52">
        <v>148</v>
      </c>
      <c r="Q2570" s="52"/>
      <c r="R2570" s="52" t="s">
        <v>9105</v>
      </c>
      <c r="S2570" s="49" t="s">
        <v>21333</v>
      </c>
      <c r="V2570" s="50" t="s">
        <v>14899</v>
      </c>
      <c r="W2570" s="50" t="s">
        <v>9103</v>
      </c>
      <c r="X2570" s="50" t="s">
        <v>14740</v>
      </c>
      <c r="Y2570" s="70" t="s">
        <v>17320</v>
      </c>
      <c r="Z2570" s="53">
        <v>39412</v>
      </c>
    </row>
    <row r="2571" spans="1:26" s="49" customFormat="1" x14ac:dyDescent="0.25">
      <c r="A2571" s="73">
        <v>650014081</v>
      </c>
      <c r="B2571" s="73">
        <f t="shared" si="120"/>
        <v>650014081</v>
      </c>
      <c r="C2571" s="73" t="s">
        <v>14553</v>
      </c>
      <c r="D2571" s="68">
        <v>1</v>
      </c>
      <c r="E2571" s="48">
        <f t="shared" si="121"/>
        <v>70983780</v>
      </c>
      <c r="F2571" s="57" t="s">
        <v>8791</v>
      </c>
      <c r="G2571" s="57" t="s">
        <v>8877</v>
      </c>
      <c r="H2571" s="51">
        <v>200</v>
      </c>
      <c r="I2571" s="51" t="s">
        <v>17309</v>
      </c>
      <c r="J2571" s="69">
        <v>27.49</v>
      </c>
      <c r="K2571" s="69">
        <f t="shared" si="122"/>
        <v>5498</v>
      </c>
      <c r="L2571" s="90">
        <v>200</v>
      </c>
      <c r="M2571" s="51">
        <v>0</v>
      </c>
      <c r="N2571" s="62" t="s">
        <v>9111</v>
      </c>
      <c r="O2571" s="52" t="s">
        <v>9112</v>
      </c>
      <c r="P2571" s="52">
        <v>282</v>
      </c>
      <c r="Q2571" s="52"/>
      <c r="R2571" s="52" t="s">
        <v>7606</v>
      </c>
      <c r="S2571" s="49" t="s">
        <v>21333</v>
      </c>
      <c r="V2571" s="50" t="s">
        <v>14899</v>
      </c>
      <c r="W2571" s="50" t="s">
        <v>9103</v>
      </c>
      <c r="X2571" s="50" t="s">
        <v>14740</v>
      </c>
      <c r="Y2571" s="70" t="s">
        <v>17320</v>
      </c>
      <c r="Z2571" s="53">
        <v>39426</v>
      </c>
    </row>
    <row r="2572" spans="1:26" s="49" customFormat="1" x14ac:dyDescent="0.25">
      <c r="A2572" s="73">
        <v>691002584</v>
      </c>
      <c r="B2572" s="73">
        <f t="shared" si="120"/>
        <v>691002584</v>
      </c>
      <c r="C2572" s="73" t="s">
        <v>17833</v>
      </c>
      <c r="D2572" s="68">
        <v>1</v>
      </c>
      <c r="E2572" s="48">
        <f t="shared" si="121"/>
        <v>24696196</v>
      </c>
      <c r="F2572" s="57" t="s">
        <v>8791</v>
      </c>
      <c r="G2572" s="57" t="s">
        <v>8877</v>
      </c>
      <c r="H2572" s="51">
        <v>425</v>
      </c>
      <c r="I2572" s="51" t="s">
        <v>17309</v>
      </c>
      <c r="J2572" s="69">
        <v>27.49</v>
      </c>
      <c r="K2572" s="69">
        <f t="shared" si="122"/>
        <v>11683.25</v>
      </c>
      <c r="L2572" s="90">
        <v>425</v>
      </c>
      <c r="M2572" s="51">
        <v>0</v>
      </c>
      <c r="N2572" s="62" t="s">
        <v>17834</v>
      </c>
      <c r="O2572" s="52"/>
      <c r="P2572" s="52">
        <v>148</v>
      </c>
      <c r="Q2572" s="52"/>
      <c r="R2572" s="52" t="s">
        <v>9105</v>
      </c>
      <c r="S2572" s="49" t="s">
        <v>21334</v>
      </c>
      <c r="V2572" s="50" t="s">
        <v>14885</v>
      </c>
      <c r="W2572" s="50" t="s">
        <v>9103</v>
      </c>
      <c r="X2572" s="50" t="s">
        <v>14742</v>
      </c>
      <c r="Y2572" s="70" t="s">
        <v>17320</v>
      </c>
      <c r="Z2572" s="53">
        <v>39412</v>
      </c>
    </row>
    <row r="2573" spans="1:26" s="49" customFormat="1" x14ac:dyDescent="0.25">
      <c r="A2573" s="73">
        <v>600022421</v>
      </c>
      <c r="B2573" s="73">
        <f t="shared" si="120"/>
        <v>600022421</v>
      </c>
      <c r="C2573" s="73" t="s">
        <v>14554</v>
      </c>
      <c r="D2573" s="68">
        <v>1</v>
      </c>
      <c r="E2573" s="48">
        <f t="shared" si="121"/>
        <v>70844194</v>
      </c>
      <c r="F2573" s="57" t="s">
        <v>8791</v>
      </c>
      <c r="G2573" s="57" t="s">
        <v>8877</v>
      </c>
      <c r="H2573" s="51">
        <v>100</v>
      </c>
      <c r="I2573" s="51" t="s">
        <v>17309</v>
      </c>
      <c r="J2573" s="69">
        <v>27.49</v>
      </c>
      <c r="K2573" s="69">
        <f t="shared" si="122"/>
        <v>2749</v>
      </c>
      <c r="L2573" s="90">
        <v>100</v>
      </c>
      <c r="M2573" s="51">
        <v>0</v>
      </c>
      <c r="N2573" s="62" t="s">
        <v>9114</v>
      </c>
      <c r="O2573" s="52" t="s">
        <v>340</v>
      </c>
      <c r="P2573" s="52">
        <v>1326</v>
      </c>
      <c r="Q2573" s="52"/>
      <c r="R2573" s="52" t="s">
        <v>9113</v>
      </c>
      <c r="S2573" s="49" t="s">
        <v>21333</v>
      </c>
      <c r="V2573" s="50" t="s">
        <v>14885</v>
      </c>
      <c r="W2573" s="50" t="s">
        <v>9113</v>
      </c>
      <c r="X2573" s="50" t="s">
        <v>14738</v>
      </c>
      <c r="Y2573" s="70" t="s">
        <v>17320</v>
      </c>
      <c r="Z2573" s="53">
        <v>39301</v>
      </c>
    </row>
    <row r="2574" spans="1:26" s="49" customFormat="1" x14ac:dyDescent="0.25">
      <c r="A2574" s="73">
        <v>600008436</v>
      </c>
      <c r="B2574" s="73">
        <f t="shared" si="120"/>
        <v>600008436</v>
      </c>
      <c r="C2574" s="73" t="s">
        <v>14555</v>
      </c>
      <c r="D2574" s="68">
        <v>1</v>
      </c>
      <c r="E2574" s="48">
        <f t="shared" si="121"/>
        <v>62540009</v>
      </c>
      <c r="F2574" s="57" t="s">
        <v>8791</v>
      </c>
      <c r="G2574" s="57" t="s">
        <v>8877</v>
      </c>
      <c r="H2574" s="51">
        <v>725</v>
      </c>
      <c r="I2574" s="51" t="s">
        <v>17309</v>
      </c>
      <c r="J2574" s="69">
        <v>27.49</v>
      </c>
      <c r="K2574" s="69">
        <f t="shared" si="122"/>
        <v>19930.25</v>
      </c>
      <c r="L2574" s="90">
        <v>725</v>
      </c>
      <c r="M2574" s="51">
        <v>0</v>
      </c>
      <c r="N2574" s="62" t="s">
        <v>9115</v>
      </c>
      <c r="O2574" s="52" t="s">
        <v>142</v>
      </c>
      <c r="P2574" s="52">
        <v>244</v>
      </c>
      <c r="Q2574" s="52"/>
      <c r="R2574" s="52" t="s">
        <v>9113</v>
      </c>
      <c r="S2574" s="49" t="s">
        <v>21333</v>
      </c>
      <c r="V2574" s="50" t="s">
        <v>14885</v>
      </c>
      <c r="W2574" s="50" t="s">
        <v>9113</v>
      </c>
      <c r="X2574" s="50" t="s">
        <v>14738</v>
      </c>
      <c r="Y2574" s="70" t="s">
        <v>17320</v>
      </c>
      <c r="Z2574" s="53">
        <v>39301</v>
      </c>
    </row>
    <row r="2575" spans="1:26" s="49" customFormat="1" ht="30" x14ac:dyDescent="0.25">
      <c r="A2575" s="73">
        <v>600008461</v>
      </c>
      <c r="B2575" s="73">
        <f t="shared" si="120"/>
        <v>600008461</v>
      </c>
      <c r="C2575" s="73" t="s">
        <v>14556</v>
      </c>
      <c r="D2575" s="68">
        <v>1</v>
      </c>
      <c r="E2575" s="48">
        <f t="shared" si="121"/>
        <v>48200930</v>
      </c>
      <c r="F2575" s="57" t="s">
        <v>8791</v>
      </c>
      <c r="G2575" s="57" t="s">
        <v>8877</v>
      </c>
      <c r="H2575" s="51">
        <v>300</v>
      </c>
      <c r="I2575" s="51" t="s">
        <v>17309</v>
      </c>
      <c r="J2575" s="69">
        <v>27.49</v>
      </c>
      <c r="K2575" s="69">
        <f t="shared" si="122"/>
        <v>8247</v>
      </c>
      <c r="L2575" s="90">
        <v>300</v>
      </c>
      <c r="M2575" s="51">
        <v>0</v>
      </c>
      <c r="N2575" s="62" t="s">
        <v>9116</v>
      </c>
      <c r="O2575" s="52" t="s">
        <v>9117</v>
      </c>
      <c r="P2575" s="52">
        <v>1664</v>
      </c>
      <c r="Q2575" s="52"/>
      <c r="R2575" s="52" t="s">
        <v>9113</v>
      </c>
      <c r="S2575" s="49" t="s">
        <v>21334</v>
      </c>
      <c r="V2575" s="50" t="s">
        <v>14885</v>
      </c>
      <c r="W2575" s="50" t="s">
        <v>9113</v>
      </c>
      <c r="X2575" s="50" t="s">
        <v>14742</v>
      </c>
      <c r="Y2575" s="70" t="s">
        <v>17320</v>
      </c>
      <c r="Z2575" s="53">
        <v>39301</v>
      </c>
    </row>
    <row r="2576" spans="1:26" s="49" customFormat="1" x14ac:dyDescent="0.25">
      <c r="A2576" s="73">
        <v>600008487</v>
      </c>
      <c r="B2576" s="73">
        <f t="shared" si="120"/>
        <v>600008487</v>
      </c>
      <c r="C2576" s="73" t="s">
        <v>17835</v>
      </c>
      <c r="D2576" s="68">
        <v>1</v>
      </c>
      <c r="E2576" s="48">
        <f t="shared" si="121"/>
        <v>14450470</v>
      </c>
      <c r="F2576" s="57" t="s">
        <v>8791</v>
      </c>
      <c r="G2576" s="57" t="s">
        <v>8877</v>
      </c>
      <c r="H2576" s="51">
        <v>1150</v>
      </c>
      <c r="I2576" s="51" t="s">
        <v>17309</v>
      </c>
      <c r="J2576" s="69">
        <v>27.49</v>
      </c>
      <c r="K2576" s="69">
        <f t="shared" si="122"/>
        <v>31613.5</v>
      </c>
      <c r="L2576" s="90">
        <v>1150</v>
      </c>
      <c r="M2576" s="51">
        <v>0</v>
      </c>
      <c r="N2576" s="62" t="s">
        <v>17836</v>
      </c>
      <c r="O2576" s="52" t="s">
        <v>17837</v>
      </c>
      <c r="P2576" s="52">
        <v>1469</v>
      </c>
      <c r="Q2576" s="52"/>
      <c r="R2576" s="52" t="s">
        <v>9113</v>
      </c>
      <c r="S2576" s="49" t="s">
        <v>21333</v>
      </c>
      <c r="V2576" s="50" t="s">
        <v>14885</v>
      </c>
      <c r="W2576" s="50" t="s">
        <v>9113</v>
      </c>
      <c r="X2576" s="50" t="s">
        <v>14738</v>
      </c>
      <c r="Y2576" s="70" t="s">
        <v>17320</v>
      </c>
      <c r="Z2576" s="53">
        <v>39301</v>
      </c>
    </row>
    <row r="2577" spans="1:26" s="49" customFormat="1" x14ac:dyDescent="0.25">
      <c r="A2577" s="73">
        <v>600060969</v>
      </c>
      <c r="B2577" s="73">
        <f t="shared" si="120"/>
        <v>600060969</v>
      </c>
      <c r="C2577" s="73" t="s">
        <v>14558</v>
      </c>
      <c r="D2577" s="68">
        <v>1</v>
      </c>
      <c r="E2577" s="48">
        <f t="shared" si="121"/>
        <v>70985014</v>
      </c>
      <c r="F2577" s="57" t="s">
        <v>8791</v>
      </c>
      <c r="G2577" s="57" t="s">
        <v>8877</v>
      </c>
      <c r="H2577" s="51">
        <v>0</v>
      </c>
      <c r="I2577" s="51" t="s">
        <v>17309</v>
      </c>
      <c r="J2577" s="69">
        <v>27.49</v>
      </c>
      <c r="K2577" s="69">
        <f t="shared" si="122"/>
        <v>0</v>
      </c>
      <c r="L2577" s="90">
        <v>25</v>
      </c>
      <c r="M2577" s="51">
        <v>25</v>
      </c>
      <c r="N2577" s="62" t="s">
        <v>9121</v>
      </c>
      <c r="O2577" s="52" t="s">
        <v>5661</v>
      </c>
      <c r="P2577" s="52">
        <v>556</v>
      </c>
      <c r="Q2577" s="52"/>
      <c r="R2577" s="52" t="s">
        <v>9122</v>
      </c>
      <c r="S2577" s="49" t="s">
        <v>21333</v>
      </c>
      <c r="V2577" s="50" t="s">
        <v>14903</v>
      </c>
      <c r="W2577" s="50" t="s">
        <v>9113</v>
      </c>
      <c r="X2577" s="50" t="s">
        <v>14740</v>
      </c>
      <c r="Y2577" s="70" t="s">
        <v>17320</v>
      </c>
      <c r="Z2577" s="53">
        <v>39464</v>
      </c>
    </row>
    <row r="2578" spans="1:26" s="49" customFormat="1" x14ac:dyDescent="0.25">
      <c r="A2578" s="73">
        <v>600060934</v>
      </c>
      <c r="B2578" s="73">
        <f t="shared" si="120"/>
        <v>600060934</v>
      </c>
      <c r="C2578" s="73" t="s">
        <v>14559</v>
      </c>
      <c r="D2578" s="68">
        <v>1</v>
      </c>
      <c r="E2578" s="48">
        <f t="shared" si="121"/>
        <v>70992681</v>
      </c>
      <c r="F2578" s="57" t="s">
        <v>8791</v>
      </c>
      <c r="G2578" s="57" t="s">
        <v>8877</v>
      </c>
      <c r="H2578" s="51">
        <v>150</v>
      </c>
      <c r="I2578" s="51" t="s">
        <v>17309</v>
      </c>
      <c r="J2578" s="69">
        <v>27.49</v>
      </c>
      <c r="K2578" s="69">
        <f t="shared" si="122"/>
        <v>4123.5</v>
      </c>
      <c r="L2578" s="90">
        <v>150</v>
      </c>
      <c r="M2578" s="51">
        <v>0</v>
      </c>
      <c r="N2578" s="62" t="s">
        <v>9123</v>
      </c>
      <c r="O2578" s="52" t="s">
        <v>1152</v>
      </c>
      <c r="P2578" s="52">
        <v>767</v>
      </c>
      <c r="Q2578" s="52"/>
      <c r="R2578" s="52" t="s">
        <v>9113</v>
      </c>
      <c r="S2578" s="49" t="s">
        <v>21333</v>
      </c>
      <c r="V2578" s="50" t="s">
        <v>14903</v>
      </c>
      <c r="W2578" s="50" t="s">
        <v>9113</v>
      </c>
      <c r="X2578" s="50" t="s">
        <v>14740</v>
      </c>
      <c r="Y2578" s="70" t="s">
        <v>17320</v>
      </c>
      <c r="Z2578" s="53">
        <v>39301</v>
      </c>
    </row>
    <row r="2579" spans="1:26" s="49" customFormat="1" x14ac:dyDescent="0.25">
      <c r="A2579" s="73">
        <v>600061001</v>
      </c>
      <c r="B2579" s="73">
        <f t="shared" si="120"/>
        <v>600061001</v>
      </c>
      <c r="C2579" s="73" t="s">
        <v>14560</v>
      </c>
      <c r="D2579" s="68">
        <v>1</v>
      </c>
      <c r="E2579" s="48">
        <f t="shared" si="121"/>
        <v>75000300</v>
      </c>
      <c r="F2579" s="57" t="s">
        <v>8791</v>
      </c>
      <c r="G2579" s="57" t="s">
        <v>8877</v>
      </c>
      <c r="H2579" s="51">
        <v>25</v>
      </c>
      <c r="I2579" s="51" t="s">
        <v>17309</v>
      </c>
      <c r="J2579" s="69">
        <v>27.49</v>
      </c>
      <c r="K2579" s="69">
        <f t="shared" si="122"/>
        <v>687.25</v>
      </c>
      <c r="L2579" s="90">
        <v>25</v>
      </c>
      <c r="M2579" s="51">
        <v>0</v>
      </c>
      <c r="N2579" s="62" t="s">
        <v>9124</v>
      </c>
      <c r="O2579" s="52" t="s">
        <v>519</v>
      </c>
      <c r="P2579" s="52">
        <v>367</v>
      </c>
      <c r="Q2579" s="52"/>
      <c r="R2579" s="52" t="s">
        <v>9125</v>
      </c>
      <c r="S2579" s="49" t="s">
        <v>21333</v>
      </c>
      <c r="V2579" s="50" t="s">
        <v>14903</v>
      </c>
      <c r="W2579" s="50" t="s">
        <v>9113</v>
      </c>
      <c r="X2579" s="50" t="s">
        <v>14740</v>
      </c>
      <c r="Y2579" s="70" t="s">
        <v>17320</v>
      </c>
      <c r="Z2579" s="53">
        <v>39403</v>
      </c>
    </row>
    <row r="2580" spans="1:26" s="49" customFormat="1" ht="30" x14ac:dyDescent="0.25">
      <c r="A2580" s="73">
        <v>600061141</v>
      </c>
      <c r="B2580" s="73">
        <f t="shared" si="120"/>
        <v>600061141</v>
      </c>
      <c r="C2580" s="73" t="s">
        <v>14561</v>
      </c>
      <c r="D2580" s="68">
        <v>1</v>
      </c>
      <c r="E2580" s="48">
        <f t="shared" si="121"/>
        <v>49029631</v>
      </c>
      <c r="F2580" s="57" t="s">
        <v>8791</v>
      </c>
      <c r="G2580" s="57" t="s">
        <v>8877</v>
      </c>
      <c r="H2580" s="51">
        <v>50</v>
      </c>
      <c r="I2580" s="51" t="s">
        <v>17309</v>
      </c>
      <c r="J2580" s="69">
        <v>27.49</v>
      </c>
      <c r="K2580" s="69">
        <f t="shared" si="122"/>
        <v>1374.5</v>
      </c>
      <c r="L2580" s="90">
        <v>50</v>
      </c>
      <c r="M2580" s="51">
        <v>0</v>
      </c>
      <c r="N2580" s="62" t="s">
        <v>9126</v>
      </c>
      <c r="O2580" s="52" t="s">
        <v>9127</v>
      </c>
      <c r="P2580" s="52">
        <v>632</v>
      </c>
      <c r="Q2580" s="52"/>
      <c r="R2580" s="52" t="s">
        <v>9128</v>
      </c>
      <c r="S2580" s="49" t="s">
        <v>21333</v>
      </c>
      <c r="V2580" s="50" t="s">
        <v>14903</v>
      </c>
      <c r="W2580" s="50" t="s">
        <v>9113</v>
      </c>
      <c r="X2580" s="50" t="s">
        <v>14740</v>
      </c>
      <c r="Y2580" s="70" t="s">
        <v>17320</v>
      </c>
      <c r="Z2580" s="53">
        <v>39470</v>
      </c>
    </row>
    <row r="2581" spans="1:26" s="49" customFormat="1" ht="30" x14ac:dyDescent="0.25">
      <c r="A2581" s="73">
        <v>600061248</v>
      </c>
      <c r="B2581" s="73">
        <f t="shared" si="120"/>
        <v>600061248</v>
      </c>
      <c r="C2581" s="73" t="s">
        <v>14562</v>
      </c>
      <c r="D2581" s="68">
        <v>1</v>
      </c>
      <c r="E2581" s="48">
        <f t="shared" si="121"/>
        <v>70876096</v>
      </c>
      <c r="F2581" s="57" t="s">
        <v>8791</v>
      </c>
      <c r="G2581" s="57" t="s">
        <v>8877</v>
      </c>
      <c r="H2581" s="51">
        <v>700</v>
      </c>
      <c r="I2581" s="51" t="s">
        <v>17309</v>
      </c>
      <c r="J2581" s="69">
        <v>27.49</v>
      </c>
      <c r="K2581" s="69">
        <f t="shared" si="122"/>
        <v>19243</v>
      </c>
      <c r="L2581" s="90">
        <v>700</v>
      </c>
      <c r="M2581" s="51">
        <v>0</v>
      </c>
      <c r="N2581" s="62" t="s">
        <v>9129</v>
      </c>
      <c r="O2581" s="52" t="s">
        <v>930</v>
      </c>
      <c r="P2581" s="52">
        <v>1881</v>
      </c>
      <c r="Q2581" s="52"/>
      <c r="R2581" s="52" t="s">
        <v>9113</v>
      </c>
      <c r="S2581" s="49" t="s">
        <v>21333</v>
      </c>
      <c r="V2581" s="50" t="s">
        <v>14903</v>
      </c>
      <c r="W2581" s="50" t="s">
        <v>9113</v>
      </c>
      <c r="X2581" s="50" t="s">
        <v>14740</v>
      </c>
      <c r="Y2581" s="70" t="s">
        <v>17320</v>
      </c>
      <c r="Z2581" s="53">
        <v>39301</v>
      </c>
    </row>
    <row r="2582" spans="1:26" s="49" customFormat="1" x14ac:dyDescent="0.25">
      <c r="A2582" s="73">
        <v>600061256</v>
      </c>
      <c r="B2582" s="73">
        <f t="shared" si="120"/>
        <v>600061256</v>
      </c>
      <c r="C2582" s="73" t="s">
        <v>14563</v>
      </c>
      <c r="D2582" s="68">
        <v>1</v>
      </c>
      <c r="E2582" s="48">
        <f t="shared" si="121"/>
        <v>71001263</v>
      </c>
      <c r="F2582" s="57" t="s">
        <v>8791</v>
      </c>
      <c r="G2582" s="57" t="s">
        <v>8877</v>
      </c>
      <c r="H2582" s="51">
        <v>25</v>
      </c>
      <c r="I2582" s="51" t="s">
        <v>17309</v>
      </c>
      <c r="J2582" s="69">
        <v>27.49</v>
      </c>
      <c r="K2582" s="69">
        <f t="shared" si="122"/>
        <v>687.25</v>
      </c>
      <c r="L2582" s="90">
        <v>25</v>
      </c>
      <c r="M2582" s="51">
        <v>0</v>
      </c>
      <c r="N2582" s="62" t="s">
        <v>9130</v>
      </c>
      <c r="O2582" s="52"/>
      <c r="P2582" s="52">
        <v>104</v>
      </c>
      <c r="Q2582" s="52"/>
      <c r="R2582" s="52" t="s">
        <v>9131</v>
      </c>
      <c r="S2582" s="49" t="s">
        <v>21333</v>
      </c>
      <c r="V2582" s="50" t="s">
        <v>14903</v>
      </c>
      <c r="W2582" s="50" t="s">
        <v>9113</v>
      </c>
      <c r="X2582" s="50" t="s">
        <v>14740</v>
      </c>
      <c r="Y2582" s="70" t="s">
        <v>17320</v>
      </c>
      <c r="Z2582" s="53">
        <v>39463</v>
      </c>
    </row>
    <row r="2583" spans="1:26" s="49" customFormat="1" x14ac:dyDescent="0.25">
      <c r="A2583" s="73">
        <v>600061299</v>
      </c>
      <c r="B2583" s="73">
        <f t="shared" si="120"/>
        <v>600061299</v>
      </c>
      <c r="C2583" s="73" t="s">
        <v>14564</v>
      </c>
      <c r="D2583" s="68">
        <v>1</v>
      </c>
      <c r="E2583" s="48">
        <f t="shared" si="121"/>
        <v>75000717</v>
      </c>
      <c r="F2583" s="57" t="s">
        <v>8791</v>
      </c>
      <c r="G2583" s="57" t="s">
        <v>8877</v>
      </c>
      <c r="H2583" s="51">
        <v>125</v>
      </c>
      <c r="I2583" s="51" t="s">
        <v>17309</v>
      </c>
      <c r="J2583" s="69">
        <v>27.49</v>
      </c>
      <c r="K2583" s="69">
        <f t="shared" si="122"/>
        <v>3436.25</v>
      </c>
      <c r="L2583" s="90">
        <v>125</v>
      </c>
      <c r="M2583" s="51">
        <v>0</v>
      </c>
      <c r="N2583" s="62" t="s">
        <v>9132</v>
      </c>
      <c r="O2583" s="52"/>
      <c r="P2583" s="52">
        <v>54</v>
      </c>
      <c r="Q2583" s="52"/>
      <c r="R2583" s="52" t="s">
        <v>7286</v>
      </c>
      <c r="S2583" s="49" t="s">
        <v>21333</v>
      </c>
      <c r="V2583" s="50" t="s">
        <v>14903</v>
      </c>
      <c r="W2583" s="50" t="s">
        <v>9113</v>
      </c>
      <c r="X2583" s="50" t="s">
        <v>14740</v>
      </c>
      <c r="Y2583" s="70" t="s">
        <v>17320</v>
      </c>
      <c r="Z2583" s="53">
        <v>39301</v>
      </c>
    </row>
    <row r="2584" spans="1:26" s="49" customFormat="1" ht="30" x14ac:dyDescent="0.25">
      <c r="A2584" s="73">
        <v>600061337</v>
      </c>
      <c r="B2584" s="73">
        <f t="shared" si="120"/>
        <v>600061337</v>
      </c>
      <c r="C2584" s="73" t="s">
        <v>14565</v>
      </c>
      <c r="D2584" s="68">
        <v>1</v>
      </c>
      <c r="E2584" s="48">
        <f t="shared" si="121"/>
        <v>62540106</v>
      </c>
      <c r="F2584" s="57" t="s">
        <v>8791</v>
      </c>
      <c r="G2584" s="57" t="s">
        <v>8877</v>
      </c>
      <c r="H2584" s="51">
        <v>325</v>
      </c>
      <c r="I2584" s="51" t="s">
        <v>17309</v>
      </c>
      <c r="J2584" s="69">
        <v>27.49</v>
      </c>
      <c r="K2584" s="69">
        <f t="shared" si="122"/>
        <v>8934.25</v>
      </c>
      <c r="L2584" s="90">
        <v>325</v>
      </c>
      <c r="M2584" s="51">
        <v>0</v>
      </c>
      <c r="N2584" s="62" t="s">
        <v>9133</v>
      </c>
      <c r="O2584" s="52" t="s">
        <v>9134</v>
      </c>
      <c r="P2584" s="52">
        <v>367</v>
      </c>
      <c r="Q2584" s="52"/>
      <c r="R2584" s="52" t="s">
        <v>1045</v>
      </c>
      <c r="S2584" s="49" t="s">
        <v>21333</v>
      </c>
      <c r="V2584" s="50" t="s">
        <v>14903</v>
      </c>
      <c r="W2584" s="50" t="s">
        <v>9113</v>
      </c>
      <c r="X2584" s="50" t="s">
        <v>14740</v>
      </c>
      <c r="Y2584" s="70" t="s">
        <v>17320</v>
      </c>
      <c r="Z2584" s="53">
        <v>39494</v>
      </c>
    </row>
    <row r="2585" spans="1:26" s="49" customFormat="1" x14ac:dyDescent="0.25">
      <c r="A2585" s="73">
        <v>600061353</v>
      </c>
      <c r="B2585" s="73">
        <f t="shared" si="120"/>
        <v>600061353</v>
      </c>
      <c r="C2585" s="73" t="s">
        <v>14566</v>
      </c>
      <c r="D2585" s="68">
        <v>1</v>
      </c>
      <c r="E2585" s="48">
        <f t="shared" si="121"/>
        <v>75000296</v>
      </c>
      <c r="F2585" s="57" t="s">
        <v>8791</v>
      </c>
      <c r="G2585" s="57" t="s">
        <v>8877</v>
      </c>
      <c r="H2585" s="51">
        <v>325</v>
      </c>
      <c r="I2585" s="51" t="s">
        <v>17309</v>
      </c>
      <c r="J2585" s="69">
        <v>27.49</v>
      </c>
      <c r="K2585" s="69">
        <f t="shared" si="122"/>
        <v>8934.25</v>
      </c>
      <c r="L2585" s="90">
        <v>325</v>
      </c>
      <c r="M2585" s="51">
        <v>0</v>
      </c>
      <c r="N2585" s="62" t="s">
        <v>9135</v>
      </c>
      <c r="O2585" s="52" t="s">
        <v>519</v>
      </c>
      <c r="P2585" s="52">
        <v>209</v>
      </c>
      <c r="Q2585" s="52"/>
      <c r="R2585" s="52" t="s">
        <v>9125</v>
      </c>
      <c r="S2585" s="49" t="s">
        <v>21333</v>
      </c>
      <c r="V2585" s="50" t="s">
        <v>14903</v>
      </c>
      <c r="W2585" s="50" t="s">
        <v>9113</v>
      </c>
      <c r="X2585" s="50" t="s">
        <v>14740</v>
      </c>
      <c r="Y2585" s="70" t="s">
        <v>17320</v>
      </c>
      <c r="Z2585" s="53">
        <v>39403</v>
      </c>
    </row>
    <row r="2586" spans="1:26" s="49" customFormat="1" x14ac:dyDescent="0.25">
      <c r="A2586" s="73">
        <v>600061388</v>
      </c>
      <c r="B2586" s="73">
        <f t="shared" si="120"/>
        <v>600061388</v>
      </c>
      <c r="C2586" s="73" t="s">
        <v>14567</v>
      </c>
      <c r="D2586" s="68">
        <v>1</v>
      </c>
      <c r="E2586" s="48">
        <f t="shared" si="121"/>
        <v>75001225</v>
      </c>
      <c r="F2586" s="57" t="s">
        <v>8791</v>
      </c>
      <c r="G2586" s="57" t="s">
        <v>8877</v>
      </c>
      <c r="H2586" s="51">
        <v>900</v>
      </c>
      <c r="I2586" s="51" t="s">
        <v>17309</v>
      </c>
      <c r="J2586" s="69">
        <v>27.49</v>
      </c>
      <c r="K2586" s="69">
        <f t="shared" si="122"/>
        <v>24741</v>
      </c>
      <c r="L2586" s="90">
        <v>900</v>
      </c>
      <c r="M2586" s="51">
        <v>0</v>
      </c>
      <c r="N2586" s="62" t="s">
        <v>9136</v>
      </c>
      <c r="O2586" s="52" t="s">
        <v>1413</v>
      </c>
      <c r="P2586" s="52">
        <v>125</v>
      </c>
      <c r="Q2586" s="52"/>
      <c r="R2586" s="52" t="s">
        <v>9128</v>
      </c>
      <c r="S2586" s="49" t="s">
        <v>21333</v>
      </c>
      <c r="V2586" s="50" t="s">
        <v>14903</v>
      </c>
      <c r="W2586" s="50" t="s">
        <v>9113</v>
      </c>
      <c r="X2586" s="50" t="s">
        <v>14740</v>
      </c>
      <c r="Y2586" s="70" t="s">
        <v>17320</v>
      </c>
      <c r="Z2586" s="53">
        <v>39470</v>
      </c>
    </row>
    <row r="2587" spans="1:26" s="49" customFormat="1" x14ac:dyDescent="0.25">
      <c r="A2587" s="73">
        <v>600061396</v>
      </c>
      <c r="B2587" s="73">
        <f t="shared" si="120"/>
        <v>600061396</v>
      </c>
      <c r="C2587" s="73" t="s">
        <v>14568</v>
      </c>
      <c r="D2587" s="68">
        <v>1</v>
      </c>
      <c r="E2587" s="48">
        <f t="shared" si="121"/>
        <v>75000156</v>
      </c>
      <c r="F2587" s="57" t="s">
        <v>8791</v>
      </c>
      <c r="G2587" s="57" t="s">
        <v>8877</v>
      </c>
      <c r="H2587" s="51">
        <v>300</v>
      </c>
      <c r="I2587" s="51" t="s">
        <v>17309</v>
      </c>
      <c r="J2587" s="69">
        <v>27.49</v>
      </c>
      <c r="K2587" s="69">
        <f t="shared" si="122"/>
        <v>8247</v>
      </c>
      <c r="L2587" s="90">
        <v>300</v>
      </c>
      <c r="M2587" s="51">
        <v>0</v>
      </c>
      <c r="N2587" s="62" t="s">
        <v>9137</v>
      </c>
      <c r="O2587" s="52"/>
      <c r="P2587" s="52">
        <v>165</v>
      </c>
      <c r="Q2587" s="52"/>
      <c r="R2587" s="52" t="s">
        <v>9138</v>
      </c>
      <c r="S2587" s="49" t="s">
        <v>21333</v>
      </c>
      <c r="V2587" s="50" t="s">
        <v>14903</v>
      </c>
      <c r="W2587" s="50" t="s">
        <v>9113</v>
      </c>
      <c r="X2587" s="50" t="s">
        <v>14740</v>
      </c>
      <c r="Y2587" s="70" t="s">
        <v>17320</v>
      </c>
      <c r="Z2587" s="53">
        <v>39422</v>
      </c>
    </row>
    <row r="2588" spans="1:26" s="49" customFormat="1" x14ac:dyDescent="0.25">
      <c r="A2588" s="73">
        <v>600061418</v>
      </c>
      <c r="B2588" s="73">
        <f t="shared" si="120"/>
        <v>600061418</v>
      </c>
      <c r="C2588" s="73" t="s">
        <v>14569</v>
      </c>
      <c r="D2588" s="68">
        <v>1</v>
      </c>
      <c r="E2588" s="48">
        <f t="shared" si="121"/>
        <v>70659231</v>
      </c>
      <c r="F2588" s="57" t="s">
        <v>8791</v>
      </c>
      <c r="G2588" s="57" t="s">
        <v>8877</v>
      </c>
      <c r="H2588" s="51">
        <v>250</v>
      </c>
      <c r="I2588" s="51" t="s">
        <v>17309</v>
      </c>
      <c r="J2588" s="69">
        <v>27.49</v>
      </c>
      <c r="K2588" s="69">
        <f t="shared" si="122"/>
        <v>6872.5</v>
      </c>
      <c r="L2588" s="90">
        <v>250</v>
      </c>
      <c r="M2588" s="51">
        <v>0</v>
      </c>
      <c r="N2588" s="62" t="s">
        <v>9139</v>
      </c>
      <c r="O2588" s="52"/>
      <c r="P2588" s="52">
        <v>72</v>
      </c>
      <c r="Q2588" s="52"/>
      <c r="R2588" s="52" t="s">
        <v>9119</v>
      </c>
      <c r="S2588" s="49" t="s">
        <v>21333</v>
      </c>
      <c r="V2588" s="50" t="s">
        <v>14903</v>
      </c>
      <c r="W2588" s="50" t="s">
        <v>9113</v>
      </c>
      <c r="X2588" s="50" t="s">
        <v>14740</v>
      </c>
      <c r="Y2588" s="70" t="s">
        <v>17320</v>
      </c>
      <c r="Z2588" s="53">
        <v>39415</v>
      </c>
    </row>
    <row r="2589" spans="1:26" s="49" customFormat="1" x14ac:dyDescent="0.25">
      <c r="A2589" s="73">
        <v>600061426</v>
      </c>
      <c r="B2589" s="73">
        <f t="shared" si="120"/>
        <v>600061426</v>
      </c>
      <c r="C2589" s="73" t="s">
        <v>14570</v>
      </c>
      <c r="D2589" s="68">
        <v>1</v>
      </c>
      <c r="E2589" s="48">
        <f t="shared" si="121"/>
        <v>75000334</v>
      </c>
      <c r="F2589" s="57" t="s">
        <v>8791</v>
      </c>
      <c r="G2589" s="57" t="s">
        <v>8877</v>
      </c>
      <c r="H2589" s="51">
        <v>275</v>
      </c>
      <c r="I2589" s="51" t="s">
        <v>17309</v>
      </c>
      <c r="J2589" s="69">
        <v>27.49</v>
      </c>
      <c r="K2589" s="69">
        <f t="shared" si="122"/>
        <v>7559.75</v>
      </c>
      <c r="L2589" s="90">
        <v>275</v>
      </c>
      <c r="M2589" s="51">
        <v>0</v>
      </c>
      <c r="N2589" s="62" t="s">
        <v>9140</v>
      </c>
      <c r="O2589" s="52"/>
      <c r="P2589" s="52">
        <v>170</v>
      </c>
      <c r="Q2589" s="52"/>
      <c r="R2589" s="52" t="s">
        <v>9120</v>
      </c>
      <c r="S2589" s="49" t="s">
        <v>21333</v>
      </c>
      <c r="V2589" s="50" t="s">
        <v>14903</v>
      </c>
      <c r="W2589" s="50" t="s">
        <v>9113</v>
      </c>
      <c r="X2589" s="50" t="s">
        <v>14740</v>
      </c>
      <c r="Y2589" s="70" t="s">
        <v>17320</v>
      </c>
      <c r="Z2589" s="53">
        <v>39404</v>
      </c>
    </row>
    <row r="2590" spans="1:26" s="49" customFormat="1" ht="30" x14ac:dyDescent="0.25">
      <c r="A2590" s="73">
        <v>600061469</v>
      </c>
      <c r="B2590" s="73">
        <f t="shared" si="120"/>
        <v>600061469</v>
      </c>
      <c r="C2590" s="73" t="s">
        <v>14571</v>
      </c>
      <c r="D2590" s="68">
        <v>1</v>
      </c>
      <c r="E2590" s="48">
        <f t="shared" si="121"/>
        <v>70876126</v>
      </c>
      <c r="F2590" s="57" t="s">
        <v>8791</v>
      </c>
      <c r="G2590" s="57" t="s">
        <v>8877</v>
      </c>
      <c r="H2590" s="51">
        <v>850</v>
      </c>
      <c r="I2590" s="51" t="s">
        <v>17309</v>
      </c>
      <c r="J2590" s="69">
        <v>27.49</v>
      </c>
      <c r="K2590" s="69">
        <f t="shared" si="122"/>
        <v>23366.5</v>
      </c>
      <c r="L2590" s="90">
        <v>850</v>
      </c>
      <c r="M2590" s="51">
        <v>0</v>
      </c>
      <c r="N2590" s="62" t="s">
        <v>9141</v>
      </c>
      <c r="O2590" s="52" t="s">
        <v>9142</v>
      </c>
      <c r="P2590" s="52">
        <v>989</v>
      </c>
      <c r="Q2590" s="52"/>
      <c r="R2590" s="52" t="s">
        <v>9113</v>
      </c>
      <c r="S2590" s="49" t="s">
        <v>21333</v>
      </c>
      <c r="V2590" s="50" t="s">
        <v>14903</v>
      </c>
      <c r="W2590" s="50" t="s">
        <v>9113</v>
      </c>
      <c r="X2590" s="50" t="s">
        <v>14740</v>
      </c>
      <c r="Y2590" s="70" t="s">
        <v>17320</v>
      </c>
      <c r="Z2590" s="53">
        <v>39301</v>
      </c>
    </row>
    <row r="2591" spans="1:26" s="49" customFormat="1" ht="30" x14ac:dyDescent="0.25">
      <c r="A2591" s="73">
        <v>600061477</v>
      </c>
      <c r="B2591" s="73">
        <f t="shared" si="120"/>
        <v>600061477</v>
      </c>
      <c r="C2591" s="73" t="s">
        <v>14572</v>
      </c>
      <c r="D2591" s="68">
        <v>1</v>
      </c>
      <c r="E2591" s="48">
        <f t="shared" si="121"/>
        <v>70876118</v>
      </c>
      <c r="F2591" s="57" t="s">
        <v>8791</v>
      </c>
      <c r="G2591" s="57" t="s">
        <v>8877</v>
      </c>
      <c r="H2591" s="51">
        <v>925</v>
      </c>
      <c r="I2591" s="51" t="s">
        <v>17309</v>
      </c>
      <c r="J2591" s="69">
        <v>27.49</v>
      </c>
      <c r="K2591" s="69">
        <f t="shared" si="122"/>
        <v>25428.25</v>
      </c>
      <c r="L2591" s="90">
        <v>925</v>
      </c>
      <c r="M2591" s="51">
        <v>0</v>
      </c>
      <c r="N2591" s="62" t="s">
        <v>9143</v>
      </c>
      <c r="O2591" s="52" t="s">
        <v>340</v>
      </c>
      <c r="P2591" s="52">
        <v>1465</v>
      </c>
      <c r="Q2591" s="52"/>
      <c r="R2591" s="52" t="s">
        <v>9113</v>
      </c>
      <c r="S2591" s="49" t="s">
        <v>21333</v>
      </c>
      <c r="V2591" s="50" t="s">
        <v>14903</v>
      </c>
      <c r="W2591" s="50" t="s">
        <v>9113</v>
      </c>
      <c r="X2591" s="50" t="s">
        <v>14740</v>
      </c>
      <c r="Y2591" s="70" t="s">
        <v>17320</v>
      </c>
      <c r="Z2591" s="53">
        <v>39301</v>
      </c>
    </row>
    <row r="2592" spans="1:26" s="49" customFormat="1" ht="30" x14ac:dyDescent="0.25">
      <c r="A2592" s="73">
        <v>600061485</v>
      </c>
      <c r="B2592" s="73">
        <f t="shared" si="120"/>
        <v>600061485</v>
      </c>
      <c r="C2592" s="73" t="s">
        <v>14573</v>
      </c>
      <c r="D2592" s="68">
        <v>1</v>
      </c>
      <c r="E2592" s="48">
        <f t="shared" si="121"/>
        <v>70876100</v>
      </c>
      <c r="F2592" s="57" t="s">
        <v>8791</v>
      </c>
      <c r="G2592" s="57" t="s">
        <v>8877</v>
      </c>
      <c r="H2592" s="51">
        <v>950</v>
      </c>
      <c r="I2592" s="51" t="s">
        <v>17309</v>
      </c>
      <c r="J2592" s="69">
        <v>27.49</v>
      </c>
      <c r="K2592" s="69">
        <f t="shared" si="122"/>
        <v>26115.5</v>
      </c>
      <c r="L2592" s="90">
        <v>950</v>
      </c>
      <c r="M2592" s="51">
        <v>0</v>
      </c>
      <c r="N2592" s="62" t="s">
        <v>9144</v>
      </c>
      <c r="O2592" s="52" t="s">
        <v>1152</v>
      </c>
      <c r="P2592" s="52">
        <v>1543</v>
      </c>
      <c r="Q2592" s="52"/>
      <c r="R2592" s="52" t="s">
        <v>9113</v>
      </c>
      <c r="S2592" s="49" t="s">
        <v>21333</v>
      </c>
      <c r="V2592" s="50" t="s">
        <v>14903</v>
      </c>
      <c r="W2592" s="50" t="s">
        <v>9113</v>
      </c>
      <c r="X2592" s="50" t="s">
        <v>14740</v>
      </c>
      <c r="Y2592" s="70" t="s">
        <v>17320</v>
      </c>
      <c r="Z2592" s="53">
        <v>39301</v>
      </c>
    </row>
    <row r="2593" spans="1:26" s="49" customFormat="1" x14ac:dyDescent="0.25">
      <c r="A2593" s="73">
        <v>600061493</v>
      </c>
      <c r="B2593" s="73">
        <f t="shared" si="120"/>
        <v>600061493</v>
      </c>
      <c r="C2593" s="73" t="s">
        <v>14574</v>
      </c>
      <c r="D2593" s="68">
        <v>1</v>
      </c>
      <c r="E2593" s="48">
        <f t="shared" si="121"/>
        <v>75000814</v>
      </c>
      <c r="F2593" s="57" t="s">
        <v>8791</v>
      </c>
      <c r="G2593" s="57" t="s">
        <v>8877</v>
      </c>
      <c r="H2593" s="51">
        <v>625</v>
      </c>
      <c r="I2593" s="51" t="s">
        <v>17309</v>
      </c>
      <c r="J2593" s="69">
        <v>27.49</v>
      </c>
      <c r="K2593" s="69">
        <f t="shared" si="122"/>
        <v>17181.25</v>
      </c>
      <c r="L2593" s="90">
        <v>625</v>
      </c>
      <c r="M2593" s="51">
        <v>0</v>
      </c>
      <c r="N2593" s="62" t="s">
        <v>9145</v>
      </c>
      <c r="O2593" s="52" t="s">
        <v>5661</v>
      </c>
      <c r="P2593" s="52">
        <v>387</v>
      </c>
      <c r="Q2593" s="52"/>
      <c r="R2593" s="52" t="s">
        <v>9122</v>
      </c>
      <c r="S2593" s="49" t="s">
        <v>21333</v>
      </c>
      <c r="V2593" s="50" t="s">
        <v>14903</v>
      </c>
      <c r="W2593" s="50" t="s">
        <v>9113</v>
      </c>
      <c r="X2593" s="50" t="s">
        <v>14740</v>
      </c>
      <c r="Y2593" s="70" t="s">
        <v>17320</v>
      </c>
      <c r="Z2593" s="53">
        <v>39464</v>
      </c>
    </row>
    <row r="2594" spans="1:26" s="49" customFormat="1" ht="30" x14ac:dyDescent="0.25">
      <c r="A2594" s="73">
        <v>600061515</v>
      </c>
      <c r="B2594" s="73">
        <f t="shared" si="120"/>
        <v>600061515</v>
      </c>
      <c r="C2594" s="73" t="s">
        <v>14575</v>
      </c>
      <c r="D2594" s="68">
        <v>1</v>
      </c>
      <c r="E2594" s="48">
        <f t="shared" si="121"/>
        <v>70989192</v>
      </c>
      <c r="F2594" s="57" t="s">
        <v>8791</v>
      </c>
      <c r="G2594" s="57" t="s">
        <v>8877</v>
      </c>
      <c r="H2594" s="51">
        <v>75</v>
      </c>
      <c r="I2594" s="51" t="s">
        <v>17309</v>
      </c>
      <c r="J2594" s="69">
        <v>27.49</v>
      </c>
      <c r="K2594" s="69">
        <f t="shared" si="122"/>
        <v>2061.75</v>
      </c>
      <c r="L2594" s="90">
        <v>75</v>
      </c>
      <c r="M2594" s="51">
        <v>0</v>
      </c>
      <c r="N2594" s="62" t="s">
        <v>9146</v>
      </c>
      <c r="O2594" s="52"/>
      <c r="P2594" s="52">
        <v>151</v>
      </c>
      <c r="Q2594" s="52"/>
      <c r="R2594" s="52" t="s">
        <v>9147</v>
      </c>
      <c r="S2594" s="49" t="s">
        <v>21333</v>
      </c>
      <c r="V2594" s="50" t="s">
        <v>14903</v>
      </c>
      <c r="W2594" s="50" t="s">
        <v>9113</v>
      </c>
      <c r="X2594" s="50" t="s">
        <v>14740</v>
      </c>
      <c r="Y2594" s="70" t="s">
        <v>17320</v>
      </c>
      <c r="Z2594" s="53">
        <v>39405</v>
      </c>
    </row>
    <row r="2595" spans="1:26" s="49" customFormat="1" x14ac:dyDescent="0.25">
      <c r="A2595" s="73">
        <v>600061531</v>
      </c>
      <c r="B2595" s="73">
        <f t="shared" si="120"/>
        <v>600061531</v>
      </c>
      <c r="C2595" s="73" t="s">
        <v>14576</v>
      </c>
      <c r="D2595" s="68">
        <v>1</v>
      </c>
      <c r="E2595" s="48">
        <f t="shared" si="121"/>
        <v>70992614</v>
      </c>
      <c r="F2595" s="57" t="s">
        <v>8791</v>
      </c>
      <c r="G2595" s="57" t="s">
        <v>8877</v>
      </c>
      <c r="H2595" s="51">
        <v>425</v>
      </c>
      <c r="I2595" s="51" t="s">
        <v>17309</v>
      </c>
      <c r="J2595" s="69">
        <v>27.49</v>
      </c>
      <c r="K2595" s="69">
        <f t="shared" si="122"/>
        <v>11683.25</v>
      </c>
      <c r="L2595" s="90">
        <v>425</v>
      </c>
      <c r="M2595" s="51">
        <v>0</v>
      </c>
      <c r="N2595" s="62" t="s">
        <v>9148</v>
      </c>
      <c r="O2595" s="52" t="s">
        <v>340</v>
      </c>
      <c r="P2595" s="52">
        <v>47</v>
      </c>
      <c r="Q2595" s="52"/>
      <c r="R2595" s="52" t="s">
        <v>9149</v>
      </c>
      <c r="S2595" s="49" t="s">
        <v>21333</v>
      </c>
      <c r="V2595" s="50" t="s">
        <v>14903</v>
      </c>
      <c r="W2595" s="50" t="s">
        <v>9113</v>
      </c>
      <c r="X2595" s="50" t="s">
        <v>14740</v>
      </c>
      <c r="Y2595" s="70" t="s">
        <v>17320</v>
      </c>
      <c r="Z2595" s="53">
        <v>39468</v>
      </c>
    </row>
    <row r="2596" spans="1:26" s="49" customFormat="1" ht="30" x14ac:dyDescent="0.25">
      <c r="A2596" s="73">
        <v>600061582</v>
      </c>
      <c r="B2596" s="73">
        <f t="shared" si="120"/>
        <v>600061582</v>
      </c>
      <c r="C2596" s="73" t="s">
        <v>17838</v>
      </c>
      <c r="D2596" s="68">
        <v>1</v>
      </c>
      <c r="E2596" s="48">
        <f t="shared" si="121"/>
        <v>70992657</v>
      </c>
      <c r="F2596" s="57" t="s">
        <v>8791</v>
      </c>
      <c r="G2596" s="57" t="s">
        <v>8877</v>
      </c>
      <c r="H2596" s="51">
        <v>0</v>
      </c>
      <c r="I2596" s="51" t="s">
        <v>17309</v>
      </c>
      <c r="J2596" s="69">
        <v>27.49</v>
      </c>
      <c r="K2596" s="69">
        <f t="shared" si="122"/>
        <v>0</v>
      </c>
      <c r="L2596" s="90">
        <v>25</v>
      </c>
      <c r="M2596" s="51">
        <v>25</v>
      </c>
      <c r="N2596" s="62" t="s">
        <v>17839</v>
      </c>
      <c r="O2596" s="52" t="s">
        <v>17840</v>
      </c>
      <c r="P2596" s="52">
        <v>1421</v>
      </c>
      <c r="Q2596" s="52"/>
      <c r="R2596" s="52" t="s">
        <v>9113</v>
      </c>
      <c r="S2596" s="49" t="s">
        <v>21333</v>
      </c>
      <c r="V2596" s="50" t="s">
        <v>14903</v>
      </c>
      <c r="W2596" s="50" t="s">
        <v>9113</v>
      </c>
      <c r="X2596" s="50" t="s">
        <v>14740</v>
      </c>
      <c r="Y2596" s="70" t="s">
        <v>17320</v>
      </c>
      <c r="Z2596" s="53">
        <v>39301</v>
      </c>
    </row>
    <row r="2597" spans="1:26" s="49" customFormat="1" x14ac:dyDescent="0.25">
      <c r="A2597" s="73">
        <v>650012160</v>
      </c>
      <c r="B2597" s="73">
        <f t="shared" si="120"/>
        <v>650012160</v>
      </c>
      <c r="C2597" s="73" t="s">
        <v>14577</v>
      </c>
      <c r="D2597" s="68">
        <v>1</v>
      </c>
      <c r="E2597" s="48">
        <f t="shared" si="121"/>
        <v>75000083</v>
      </c>
      <c r="F2597" s="57" t="s">
        <v>8791</v>
      </c>
      <c r="G2597" s="57" t="s">
        <v>8877</v>
      </c>
      <c r="H2597" s="51">
        <v>75</v>
      </c>
      <c r="I2597" s="51" t="s">
        <v>17309</v>
      </c>
      <c r="J2597" s="69">
        <v>27.49</v>
      </c>
      <c r="K2597" s="69">
        <f t="shared" si="122"/>
        <v>2061.75</v>
      </c>
      <c r="L2597" s="90">
        <v>75</v>
      </c>
      <c r="M2597" s="51">
        <v>0</v>
      </c>
      <c r="N2597" s="62" t="s">
        <v>9150</v>
      </c>
      <c r="O2597" s="52"/>
      <c r="P2597" s="52">
        <v>1</v>
      </c>
      <c r="Q2597" s="52"/>
      <c r="R2597" s="52" t="s">
        <v>9151</v>
      </c>
      <c r="S2597" s="49" t="s">
        <v>21333</v>
      </c>
      <c r="V2597" s="50" t="s">
        <v>14903</v>
      </c>
      <c r="W2597" s="50" t="s">
        <v>9113</v>
      </c>
      <c r="X2597" s="50" t="s">
        <v>14740</v>
      </c>
      <c r="Y2597" s="70" t="s">
        <v>17320</v>
      </c>
      <c r="Z2597" s="53">
        <v>39461</v>
      </c>
    </row>
    <row r="2598" spans="1:26" s="49" customFormat="1" x14ac:dyDescent="0.25">
      <c r="A2598" s="73">
        <v>650013051</v>
      </c>
      <c r="B2598" s="73">
        <f t="shared" si="120"/>
        <v>650013051</v>
      </c>
      <c r="C2598" s="73" t="s">
        <v>14578</v>
      </c>
      <c r="D2598" s="68">
        <v>1</v>
      </c>
      <c r="E2598" s="48">
        <f t="shared" si="121"/>
        <v>70659133</v>
      </c>
      <c r="F2598" s="57" t="s">
        <v>8791</v>
      </c>
      <c r="G2598" s="57" t="s">
        <v>8877</v>
      </c>
      <c r="H2598" s="51">
        <v>150</v>
      </c>
      <c r="I2598" s="51" t="s">
        <v>17309</v>
      </c>
      <c r="J2598" s="69">
        <v>27.49</v>
      </c>
      <c r="K2598" s="69">
        <f t="shared" si="122"/>
        <v>4123.5</v>
      </c>
      <c r="L2598" s="90">
        <v>150</v>
      </c>
      <c r="M2598" s="51">
        <v>0</v>
      </c>
      <c r="N2598" s="62" t="s">
        <v>9152</v>
      </c>
      <c r="O2598" s="52" t="s">
        <v>9153</v>
      </c>
      <c r="P2598" s="52">
        <v>53</v>
      </c>
      <c r="Q2598" s="52"/>
      <c r="R2598" s="52" t="s">
        <v>9154</v>
      </c>
      <c r="S2598" s="49" t="s">
        <v>21333</v>
      </c>
      <c r="V2598" s="50" t="s">
        <v>14903</v>
      </c>
      <c r="W2598" s="50" t="s">
        <v>9113</v>
      </c>
      <c r="X2598" s="50" t="s">
        <v>14740</v>
      </c>
      <c r="Y2598" s="70" t="s">
        <v>17320</v>
      </c>
      <c r="Z2598" s="53">
        <v>39421</v>
      </c>
    </row>
    <row r="2599" spans="1:26" s="49" customFormat="1" x14ac:dyDescent="0.25">
      <c r="A2599" s="73">
        <v>650014987</v>
      </c>
      <c r="B2599" s="73">
        <f t="shared" si="120"/>
        <v>650014987</v>
      </c>
      <c r="C2599" s="73" t="s">
        <v>14579</v>
      </c>
      <c r="D2599" s="68">
        <v>1</v>
      </c>
      <c r="E2599" s="48">
        <f t="shared" si="121"/>
        <v>70981752</v>
      </c>
      <c r="F2599" s="57" t="s">
        <v>8791</v>
      </c>
      <c r="G2599" s="57" t="s">
        <v>8877</v>
      </c>
      <c r="H2599" s="51">
        <v>100</v>
      </c>
      <c r="I2599" s="51" t="s">
        <v>17309</v>
      </c>
      <c r="J2599" s="69">
        <v>27.49</v>
      </c>
      <c r="K2599" s="69">
        <f t="shared" si="122"/>
        <v>2749</v>
      </c>
      <c r="L2599" s="90">
        <v>100</v>
      </c>
      <c r="M2599" s="51">
        <v>0</v>
      </c>
      <c r="N2599" s="62" t="s">
        <v>9155</v>
      </c>
      <c r="O2599" s="52"/>
      <c r="P2599" s="52">
        <v>140</v>
      </c>
      <c r="Q2599" s="52"/>
      <c r="R2599" s="52" t="s">
        <v>9156</v>
      </c>
      <c r="S2599" s="49" t="s">
        <v>21333</v>
      </c>
      <c r="V2599" s="50" t="s">
        <v>14903</v>
      </c>
      <c r="W2599" s="50" t="s">
        <v>9113</v>
      </c>
      <c r="X2599" s="50" t="s">
        <v>14740</v>
      </c>
      <c r="Y2599" s="70" t="s">
        <v>17320</v>
      </c>
      <c r="Z2599" s="53">
        <v>39401</v>
      </c>
    </row>
    <row r="2600" spans="1:26" s="49" customFormat="1" x14ac:dyDescent="0.25">
      <c r="A2600" s="73">
        <v>691010439</v>
      </c>
      <c r="B2600" s="73">
        <f t="shared" si="120"/>
        <v>691010439</v>
      </c>
      <c r="C2600" s="73" t="s">
        <v>14557</v>
      </c>
      <c r="D2600" s="68">
        <v>1</v>
      </c>
      <c r="E2600" s="48">
        <f t="shared" si="121"/>
        <v>6071058</v>
      </c>
      <c r="F2600" s="57" t="s">
        <v>8791</v>
      </c>
      <c r="G2600" s="57" t="s">
        <v>8877</v>
      </c>
      <c r="H2600" s="51">
        <v>100</v>
      </c>
      <c r="I2600" s="51" t="s">
        <v>17309</v>
      </c>
      <c r="J2600" s="69">
        <v>27.49</v>
      </c>
      <c r="K2600" s="69">
        <f t="shared" si="122"/>
        <v>2749</v>
      </c>
      <c r="L2600" s="90">
        <v>100</v>
      </c>
      <c r="M2600" s="51">
        <v>0</v>
      </c>
      <c r="N2600" s="62" t="s">
        <v>9118</v>
      </c>
      <c r="O2600" s="52"/>
      <c r="P2600" s="52">
        <v>15</v>
      </c>
      <c r="Q2600" s="52"/>
      <c r="R2600" s="52" t="s">
        <v>9119</v>
      </c>
      <c r="S2600" s="49" t="s">
        <v>21334</v>
      </c>
      <c r="V2600" s="50" t="s">
        <v>14885</v>
      </c>
      <c r="W2600" s="50" t="s">
        <v>9113</v>
      </c>
      <c r="X2600" s="50" t="s">
        <v>14742</v>
      </c>
      <c r="Y2600" s="70" t="s">
        <v>17320</v>
      </c>
      <c r="Z2600" s="53">
        <v>39301</v>
      </c>
    </row>
    <row r="2601" spans="1:26" s="49" customFormat="1" ht="30" x14ac:dyDescent="0.25">
      <c r="A2601" s="73">
        <v>600028216</v>
      </c>
      <c r="B2601" s="73">
        <f t="shared" si="120"/>
        <v>600028216</v>
      </c>
      <c r="C2601" s="73" t="s">
        <v>14904</v>
      </c>
      <c r="D2601" s="68">
        <v>1</v>
      </c>
      <c r="E2601" s="48">
        <f t="shared" si="121"/>
        <v>70845280</v>
      </c>
      <c r="F2601" s="57" t="s">
        <v>8791</v>
      </c>
      <c r="G2601" s="57" t="s">
        <v>8877</v>
      </c>
      <c r="H2601" s="51">
        <v>125</v>
      </c>
      <c r="I2601" s="51" t="s">
        <v>17309</v>
      </c>
      <c r="J2601" s="69">
        <v>27.49</v>
      </c>
      <c r="K2601" s="69">
        <f t="shared" si="122"/>
        <v>3436.25</v>
      </c>
      <c r="L2601" s="90">
        <v>125</v>
      </c>
      <c r="M2601" s="51">
        <v>0</v>
      </c>
      <c r="N2601" s="63" t="s">
        <v>14905</v>
      </c>
      <c r="O2601" s="50" t="s">
        <v>1300</v>
      </c>
      <c r="P2601" s="50">
        <v>617</v>
      </c>
      <c r="Q2601" s="50"/>
      <c r="R2601" s="50" t="s">
        <v>9122</v>
      </c>
      <c r="S2601" s="49" t="s">
        <v>21333</v>
      </c>
      <c r="V2601" s="50" t="s">
        <v>14745</v>
      </c>
      <c r="W2601" s="50" t="s">
        <v>9113</v>
      </c>
      <c r="X2601" s="50" t="s">
        <v>14746</v>
      </c>
      <c r="Y2601" s="70" t="s">
        <v>17320</v>
      </c>
      <c r="Z2601" s="53">
        <v>39464</v>
      </c>
    </row>
    <row r="2602" spans="1:26" s="49" customFormat="1" ht="30" x14ac:dyDescent="0.25">
      <c r="A2602" s="73">
        <v>600028224</v>
      </c>
      <c r="B2602" s="73">
        <f t="shared" si="120"/>
        <v>600028224</v>
      </c>
      <c r="C2602" s="73" t="s">
        <v>17841</v>
      </c>
      <c r="D2602" s="68">
        <v>1</v>
      </c>
      <c r="E2602" s="48">
        <f t="shared" si="121"/>
        <v>70844348</v>
      </c>
      <c r="F2602" s="57" t="s">
        <v>8791</v>
      </c>
      <c r="G2602" s="57" t="s">
        <v>8877</v>
      </c>
      <c r="H2602" s="51">
        <v>150</v>
      </c>
      <c r="I2602" s="51" t="s">
        <v>17309</v>
      </c>
      <c r="J2602" s="69">
        <v>27.49</v>
      </c>
      <c r="K2602" s="69">
        <f t="shared" si="122"/>
        <v>4123.5</v>
      </c>
      <c r="L2602" s="90">
        <v>150</v>
      </c>
      <c r="M2602" s="51">
        <v>0</v>
      </c>
      <c r="N2602" s="63" t="s">
        <v>17842</v>
      </c>
      <c r="O2602" s="50" t="s">
        <v>17843</v>
      </c>
      <c r="P2602" s="50">
        <v>285</v>
      </c>
      <c r="Q2602" s="50"/>
      <c r="R2602" s="50" t="s">
        <v>1045</v>
      </c>
      <c r="S2602" s="49" t="s">
        <v>21333</v>
      </c>
      <c r="V2602" s="50" t="s">
        <v>14745</v>
      </c>
      <c r="W2602" s="50" t="s">
        <v>9113</v>
      </c>
      <c r="X2602" s="50" t="s">
        <v>14746</v>
      </c>
      <c r="Y2602" s="70" t="s">
        <v>17320</v>
      </c>
      <c r="Z2602" s="53">
        <v>39494</v>
      </c>
    </row>
    <row r="2603" spans="1:26" s="49" customFormat="1" ht="30" x14ac:dyDescent="0.25">
      <c r="A2603" s="73">
        <v>600011534</v>
      </c>
      <c r="B2603" s="73">
        <f t="shared" si="120"/>
        <v>600011534</v>
      </c>
      <c r="C2603" s="73" t="s">
        <v>14580</v>
      </c>
      <c r="D2603" s="68">
        <v>1</v>
      </c>
      <c r="E2603" s="48">
        <f t="shared" si="121"/>
        <v>60126647</v>
      </c>
      <c r="F2603" s="57" t="s">
        <v>8791</v>
      </c>
      <c r="G2603" s="57" t="s">
        <v>8824</v>
      </c>
      <c r="H2603" s="51">
        <v>600</v>
      </c>
      <c r="I2603" s="51" t="s">
        <v>17309</v>
      </c>
      <c r="J2603" s="69">
        <v>27.49</v>
      </c>
      <c r="K2603" s="69">
        <f t="shared" si="122"/>
        <v>16494</v>
      </c>
      <c r="L2603" s="90">
        <v>600</v>
      </c>
      <c r="M2603" s="51">
        <v>0</v>
      </c>
      <c r="N2603" s="62" t="s">
        <v>9158</v>
      </c>
      <c r="O2603" s="52" t="s">
        <v>24</v>
      </c>
      <c r="P2603" s="52">
        <v>1</v>
      </c>
      <c r="Q2603" s="52"/>
      <c r="R2603" s="52" t="s">
        <v>9159</v>
      </c>
      <c r="S2603" s="49" t="s">
        <v>21333</v>
      </c>
      <c r="V2603" s="50" t="s">
        <v>14885</v>
      </c>
      <c r="W2603" s="50" t="s">
        <v>9157</v>
      </c>
      <c r="X2603" s="50" t="s">
        <v>14738</v>
      </c>
      <c r="Y2603" s="70" t="s">
        <v>17320</v>
      </c>
      <c r="Z2603" s="53">
        <v>58401</v>
      </c>
    </row>
    <row r="2604" spans="1:26" s="49" customFormat="1" x14ac:dyDescent="0.25">
      <c r="A2604" s="73">
        <v>600086488</v>
      </c>
      <c r="B2604" s="73">
        <f t="shared" si="120"/>
        <v>600086488</v>
      </c>
      <c r="C2604" s="73" t="s">
        <v>14582</v>
      </c>
      <c r="D2604" s="68">
        <v>1</v>
      </c>
      <c r="E2604" s="48">
        <f t="shared" si="121"/>
        <v>71004084</v>
      </c>
      <c r="F2604" s="57" t="s">
        <v>8791</v>
      </c>
      <c r="G2604" s="57" t="s">
        <v>8824</v>
      </c>
      <c r="H2604" s="51">
        <v>0</v>
      </c>
      <c r="I2604" s="51" t="s">
        <v>17309</v>
      </c>
      <c r="J2604" s="69">
        <v>27.49</v>
      </c>
      <c r="K2604" s="69">
        <f t="shared" si="122"/>
        <v>0</v>
      </c>
      <c r="L2604" s="90">
        <v>75</v>
      </c>
      <c r="M2604" s="51">
        <v>75</v>
      </c>
      <c r="N2604" s="62" t="s">
        <v>9161</v>
      </c>
      <c r="O2604" s="52" t="s">
        <v>9162</v>
      </c>
      <c r="P2604" s="52">
        <v>1049</v>
      </c>
      <c r="Q2604" s="52"/>
      <c r="R2604" s="52" t="s">
        <v>9159</v>
      </c>
      <c r="S2604" s="49" t="s">
        <v>21333</v>
      </c>
      <c r="V2604" s="50" t="s">
        <v>14906</v>
      </c>
      <c r="W2604" s="50" t="s">
        <v>9157</v>
      </c>
      <c r="X2604" s="50" t="s">
        <v>14740</v>
      </c>
      <c r="Y2604" s="70" t="s">
        <v>17320</v>
      </c>
      <c r="Z2604" s="53">
        <v>58401</v>
      </c>
    </row>
    <row r="2605" spans="1:26" s="49" customFormat="1" ht="30" x14ac:dyDescent="0.25">
      <c r="A2605" s="73">
        <v>600086119</v>
      </c>
      <c r="B2605" s="73">
        <f t="shared" si="120"/>
        <v>600086119</v>
      </c>
      <c r="C2605" s="73" t="s">
        <v>14583</v>
      </c>
      <c r="D2605" s="68">
        <v>1</v>
      </c>
      <c r="E2605" s="48">
        <f t="shared" si="121"/>
        <v>75017211</v>
      </c>
      <c r="F2605" s="57" t="s">
        <v>8791</v>
      </c>
      <c r="G2605" s="57" t="s">
        <v>8824</v>
      </c>
      <c r="H2605" s="51">
        <v>50</v>
      </c>
      <c r="I2605" s="51" t="s">
        <v>17309</v>
      </c>
      <c r="J2605" s="69">
        <v>27.49</v>
      </c>
      <c r="K2605" s="69">
        <f t="shared" si="122"/>
        <v>1374.5</v>
      </c>
      <c r="L2605" s="90">
        <v>50</v>
      </c>
      <c r="M2605" s="51">
        <v>0</v>
      </c>
      <c r="N2605" s="62" t="s">
        <v>9163</v>
      </c>
      <c r="O2605" s="52" t="s">
        <v>9164</v>
      </c>
      <c r="P2605" s="52">
        <v>698</v>
      </c>
      <c r="Q2605" s="52"/>
      <c r="R2605" s="52" t="s">
        <v>9157</v>
      </c>
      <c r="S2605" s="49" t="s">
        <v>21333</v>
      </c>
      <c r="V2605" s="50" t="s">
        <v>14906</v>
      </c>
      <c r="W2605" s="50" t="s">
        <v>9157</v>
      </c>
      <c r="X2605" s="50" t="s">
        <v>14740</v>
      </c>
      <c r="Y2605" s="70" t="s">
        <v>17320</v>
      </c>
      <c r="Z2605" s="53">
        <v>58291</v>
      </c>
    </row>
    <row r="2606" spans="1:26" s="49" customFormat="1" x14ac:dyDescent="0.25">
      <c r="A2606" s="73">
        <v>600086518</v>
      </c>
      <c r="B2606" s="73">
        <f t="shared" si="120"/>
        <v>600086518</v>
      </c>
      <c r="C2606" s="73" t="s">
        <v>14584</v>
      </c>
      <c r="D2606" s="68">
        <v>1</v>
      </c>
      <c r="E2606" s="48">
        <f t="shared" si="121"/>
        <v>70990026</v>
      </c>
      <c r="F2606" s="57" t="s">
        <v>8791</v>
      </c>
      <c r="G2606" s="57" t="s">
        <v>8824</v>
      </c>
      <c r="H2606" s="51">
        <v>25</v>
      </c>
      <c r="I2606" s="51" t="s">
        <v>17309</v>
      </c>
      <c r="J2606" s="69">
        <v>27.49</v>
      </c>
      <c r="K2606" s="69">
        <f t="shared" si="122"/>
        <v>687.25</v>
      </c>
      <c r="L2606" s="90">
        <v>50</v>
      </c>
      <c r="M2606" s="51">
        <v>25</v>
      </c>
      <c r="N2606" s="62" t="s">
        <v>9165</v>
      </c>
      <c r="O2606" s="52"/>
      <c r="P2606" s="52">
        <v>34</v>
      </c>
      <c r="Q2606" s="52"/>
      <c r="R2606" s="52" t="s">
        <v>9166</v>
      </c>
      <c r="S2606" s="49" t="s">
        <v>21333</v>
      </c>
      <c r="V2606" s="50" t="s">
        <v>14906</v>
      </c>
      <c r="W2606" s="50" t="s">
        <v>9157</v>
      </c>
      <c r="X2606" s="50" t="s">
        <v>14740</v>
      </c>
      <c r="Y2606" s="70" t="s">
        <v>17320</v>
      </c>
      <c r="Z2606" s="53">
        <v>58401</v>
      </c>
    </row>
    <row r="2607" spans="1:26" s="49" customFormat="1" x14ac:dyDescent="0.25">
      <c r="A2607" s="73">
        <v>600086569</v>
      </c>
      <c r="B2607" s="73">
        <f t="shared" si="120"/>
        <v>600086569</v>
      </c>
      <c r="C2607" s="73" t="s">
        <v>14585</v>
      </c>
      <c r="D2607" s="68">
        <v>1</v>
      </c>
      <c r="E2607" s="48">
        <f t="shared" si="121"/>
        <v>71003398</v>
      </c>
      <c r="F2607" s="57" t="s">
        <v>8791</v>
      </c>
      <c r="G2607" s="57" t="s">
        <v>8824</v>
      </c>
      <c r="H2607" s="51">
        <v>0</v>
      </c>
      <c r="I2607" s="51" t="s">
        <v>17309</v>
      </c>
      <c r="J2607" s="69">
        <v>27.49</v>
      </c>
      <c r="K2607" s="69">
        <f t="shared" si="122"/>
        <v>0</v>
      </c>
      <c r="L2607" s="90">
        <v>50</v>
      </c>
      <c r="M2607" s="51">
        <v>50</v>
      </c>
      <c r="N2607" s="62" t="s">
        <v>9167</v>
      </c>
      <c r="O2607" s="52"/>
      <c r="P2607" s="52">
        <v>55</v>
      </c>
      <c r="Q2607" s="52"/>
      <c r="R2607" s="52" t="s">
        <v>9168</v>
      </c>
      <c r="S2607" s="49" t="s">
        <v>21333</v>
      </c>
      <c r="V2607" s="50" t="s">
        <v>14906</v>
      </c>
      <c r="W2607" s="50" t="s">
        <v>9157</v>
      </c>
      <c r="X2607" s="50" t="s">
        <v>14740</v>
      </c>
      <c r="Y2607" s="70" t="s">
        <v>17320</v>
      </c>
      <c r="Z2607" s="53">
        <v>58244</v>
      </c>
    </row>
    <row r="2608" spans="1:26" s="49" customFormat="1" x14ac:dyDescent="0.25">
      <c r="A2608" s="73">
        <v>600086739</v>
      </c>
      <c r="B2608" s="73">
        <f t="shared" si="120"/>
        <v>600086739</v>
      </c>
      <c r="C2608" s="73" t="s">
        <v>14586</v>
      </c>
      <c r="D2608" s="68">
        <v>1</v>
      </c>
      <c r="E2608" s="48">
        <f t="shared" si="121"/>
        <v>71008951</v>
      </c>
      <c r="F2608" s="57" t="s">
        <v>8791</v>
      </c>
      <c r="G2608" s="57" t="s">
        <v>8824</v>
      </c>
      <c r="H2608" s="51">
        <v>1225</v>
      </c>
      <c r="I2608" s="51" t="s">
        <v>17309</v>
      </c>
      <c r="J2608" s="69">
        <v>27.49</v>
      </c>
      <c r="K2608" s="69">
        <f t="shared" si="122"/>
        <v>33675.25</v>
      </c>
      <c r="L2608" s="90">
        <v>1225</v>
      </c>
      <c r="M2608" s="51">
        <v>0</v>
      </c>
      <c r="N2608" s="62" t="s">
        <v>9169</v>
      </c>
      <c r="O2608" s="52" t="s">
        <v>1716</v>
      </c>
      <c r="P2608" s="52">
        <v>780</v>
      </c>
      <c r="Q2608" s="52"/>
      <c r="R2608" s="52" t="s">
        <v>9159</v>
      </c>
      <c r="S2608" s="49" t="s">
        <v>21333</v>
      </c>
      <c r="V2608" s="50" t="s">
        <v>14906</v>
      </c>
      <c r="W2608" s="50" t="s">
        <v>9157</v>
      </c>
      <c r="X2608" s="50" t="s">
        <v>14740</v>
      </c>
      <c r="Y2608" s="70" t="s">
        <v>17320</v>
      </c>
      <c r="Z2608" s="53">
        <v>58401</v>
      </c>
    </row>
    <row r="2609" spans="1:26" s="49" customFormat="1" ht="30" x14ac:dyDescent="0.25">
      <c r="A2609" s="73">
        <v>600086755</v>
      </c>
      <c r="B2609" s="73">
        <f t="shared" si="120"/>
        <v>600086755</v>
      </c>
      <c r="C2609" s="73" t="s">
        <v>14587</v>
      </c>
      <c r="D2609" s="68">
        <v>1</v>
      </c>
      <c r="E2609" s="48">
        <f t="shared" si="121"/>
        <v>75017059</v>
      </c>
      <c r="F2609" s="57" t="s">
        <v>8791</v>
      </c>
      <c r="G2609" s="57" t="s">
        <v>8824</v>
      </c>
      <c r="H2609" s="51">
        <v>525</v>
      </c>
      <c r="I2609" s="51" t="s">
        <v>17309</v>
      </c>
      <c r="J2609" s="69">
        <v>27.49</v>
      </c>
      <c r="K2609" s="69">
        <f t="shared" si="122"/>
        <v>14432.25</v>
      </c>
      <c r="L2609" s="90">
        <v>525</v>
      </c>
      <c r="M2609" s="51">
        <v>0</v>
      </c>
      <c r="N2609" s="62" t="s">
        <v>9170</v>
      </c>
      <c r="O2609" s="52" t="s">
        <v>340</v>
      </c>
      <c r="P2609" s="52">
        <v>234</v>
      </c>
      <c r="Q2609" s="52"/>
      <c r="R2609" s="52" t="s">
        <v>9157</v>
      </c>
      <c r="S2609" s="49" t="s">
        <v>21333</v>
      </c>
      <c r="V2609" s="50" t="s">
        <v>14906</v>
      </c>
      <c r="W2609" s="50" t="s">
        <v>9157</v>
      </c>
      <c r="X2609" s="50" t="s">
        <v>14740</v>
      </c>
      <c r="Y2609" s="70" t="s">
        <v>17320</v>
      </c>
      <c r="Z2609" s="53">
        <v>58291</v>
      </c>
    </row>
    <row r="2610" spans="1:26" s="49" customFormat="1" ht="30" x14ac:dyDescent="0.25">
      <c r="A2610" s="73">
        <v>600086852</v>
      </c>
      <c r="B2610" s="73">
        <f t="shared" si="120"/>
        <v>600086852</v>
      </c>
      <c r="C2610" s="73" t="s">
        <v>14588</v>
      </c>
      <c r="D2610" s="68">
        <v>1</v>
      </c>
      <c r="E2610" s="48">
        <f t="shared" si="121"/>
        <v>75017296</v>
      </c>
      <c r="F2610" s="57" t="s">
        <v>8791</v>
      </c>
      <c r="G2610" s="57" t="s">
        <v>8824</v>
      </c>
      <c r="H2610" s="51">
        <v>25</v>
      </c>
      <c r="I2610" s="51" t="s">
        <v>17309</v>
      </c>
      <c r="J2610" s="69">
        <v>27.49</v>
      </c>
      <c r="K2610" s="69">
        <f t="shared" si="122"/>
        <v>687.25</v>
      </c>
      <c r="L2610" s="90">
        <v>25</v>
      </c>
      <c r="M2610" s="51">
        <v>0</v>
      </c>
      <c r="N2610" s="62" t="s">
        <v>9171</v>
      </c>
      <c r="O2610" s="52"/>
      <c r="P2610" s="52">
        <v>33</v>
      </c>
      <c r="Q2610" s="52"/>
      <c r="R2610" s="52" t="s">
        <v>9172</v>
      </c>
      <c r="S2610" s="49" t="s">
        <v>21333</v>
      </c>
      <c r="V2610" s="50" t="s">
        <v>14906</v>
      </c>
      <c r="W2610" s="50" t="s">
        <v>9157</v>
      </c>
      <c r="X2610" s="50" t="s">
        <v>14740</v>
      </c>
      <c r="Y2610" s="70" t="s">
        <v>17320</v>
      </c>
      <c r="Z2610" s="53">
        <v>58291</v>
      </c>
    </row>
    <row r="2611" spans="1:26" s="49" customFormat="1" x14ac:dyDescent="0.25">
      <c r="A2611" s="73">
        <v>600087026</v>
      </c>
      <c r="B2611" s="73">
        <f t="shared" si="120"/>
        <v>600087026</v>
      </c>
      <c r="C2611" s="73" t="s">
        <v>14589</v>
      </c>
      <c r="D2611" s="68">
        <v>1</v>
      </c>
      <c r="E2611" s="48">
        <f t="shared" si="121"/>
        <v>70993017</v>
      </c>
      <c r="F2611" s="57" t="s">
        <v>8791</v>
      </c>
      <c r="G2611" s="57" t="s">
        <v>8824</v>
      </c>
      <c r="H2611" s="51">
        <v>75</v>
      </c>
      <c r="I2611" s="51" t="s">
        <v>17309</v>
      </c>
      <c r="J2611" s="69">
        <v>27.49</v>
      </c>
      <c r="K2611" s="69">
        <f t="shared" si="122"/>
        <v>2061.75</v>
      </c>
      <c r="L2611" s="90">
        <v>75</v>
      </c>
      <c r="M2611" s="51">
        <v>0</v>
      </c>
      <c r="N2611" s="62" t="s">
        <v>9173</v>
      </c>
      <c r="O2611" s="52"/>
      <c r="P2611" s="52">
        <v>2</v>
      </c>
      <c r="Q2611" s="52"/>
      <c r="R2611" s="52" t="s">
        <v>9174</v>
      </c>
      <c r="S2611" s="49" t="s">
        <v>21333</v>
      </c>
      <c r="V2611" s="50" t="s">
        <v>14906</v>
      </c>
      <c r="W2611" s="50" t="s">
        <v>9157</v>
      </c>
      <c r="X2611" s="50" t="s">
        <v>14740</v>
      </c>
      <c r="Y2611" s="70" t="s">
        <v>17320</v>
      </c>
      <c r="Z2611" s="53">
        <v>58293</v>
      </c>
    </row>
    <row r="2612" spans="1:26" s="49" customFormat="1" x14ac:dyDescent="0.25">
      <c r="A2612" s="73">
        <v>600086879</v>
      </c>
      <c r="B2612" s="73">
        <f t="shared" si="120"/>
        <v>600086879</v>
      </c>
      <c r="C2612" s="73" t="s">
        <v>14590</v>
      </c>
      <c r="D2612" s="68">
        <v>1</v>
      </c>
      <c r="E2612" s="48">
        <f t="shared" si="121"/>
        <v>75017067</v>
      </c>
      <c r="F2612" s="57" t="s">
        <v>8791</v>
      </c>
      <c r="G2612" s="57" t="s">
        <v>8824</v>
      </c>
      <c r="H2612" s="51">
        <v>100</v>
      </c>
      <c r="I2612" s="51" t="s">
        <v>17309</v>
      </c>
      <c r="J2612" s="69">
        <v>27.49</v>
      </c>
      <c r="K2612" s="69">
        <f t="shared" si="122"/>
        <v>2749</v>
      </c>
      <c r="L2612" s="90">
        <v>100</v>
      </c>
      <c r="M2612" s="51">
        <v>0</v>
      </c>
      <c r="N2612" s="62" t="s">
        <v>9175</v>
      </c>
      <c r="O2612" s="52"/>
      <c r="P2612" s="52">
        <v>135</v>
      </c>
      <c r="Q2612" s="52"/>
      <c r="R2612" s="52" t="s">
        <v>9176</v>
      </c>
      <c r="S2612" s="49" t="s">
        <v>21333</v>
      </c>
      <c r="V2612" s="50" t="s">
        <v>14906</v>
      </c>
      <c r="W2612" s="50" t="s">
        <v>9157</v>
      </c>
      <c r="X2612" s="50" t="s">
        <v>14740</v>
      </c>
      <c r="Y2612" s="70" t="s">
        <v>17320</v>
      </c>
      <c r="Z2612" s="53">
        <v>58233</v>
      </c>
    </row>
    <row r="2613" spans="1:26" s="49" customFormat="1" ht="30" x14ac:dyDescent="0.25">
      <c r="A2613" s="73">
        <v>600086887</v>
      </c>
      <c r="B2613" s="73">
        <f t="shared" si="120"/>
        <v>600086887</v>
      </c>
      <c r="C2613" s="73" t="s">
        <v>14591</v>
      </c>
      <c r="D2613" s="68">
        <v>1</v>
      </c>
      <c r="E2613" s="48">
        <f t="shared" si="121"/>
        <v>70988846</v>
      </c>
      <c r="F2613" s="57" t="s">
        <v>8791</v>
      </c>
      <c r="G2613" s="57" t="s">
        <v>8824</v>
      </c>
      <c r="H2613" s="51">
        <v>50</v>
      </c>
      <c r="I2613" s="51" t="s">
        <v>17309</v>
      </c>
      <c r="J2613" s="69">
        <v>27.49</v>
      </c>
      <c r="K2613" s="69">
        <f t="shared" si="122"/>
        <v>1374.5</v>
      </c>
      <c r="L2613" s="90">
        <v>50</v>
      </c>
      <c r="M2613" s="51">
        <v>0</v>
      </c>
      <c r="N2613" s="62" t="s">
        <v>9177</v>
      </c>
      <c r="O2613" s="52"/>
      <c r="P2613" s="52">
        <v>14</v>
      </c>
      <c r="Q2613" s="52"/>
      <c r="R2613" s="52" t="s">
        <v>9178</v>
      </c>
      <c r="S2613" s="49" t="s">
        <v>21333</v>
      </c>
      <c r="V2613" s="50" t="s">
        <v>14906</v>
      </c>
      <c r="W2613" s="50" t="s">
        <v>9157</v>
      </c>
      <c r="X2613" s="50" t="s">
        <v>14740</v>
      </c>
      <c r="Y2613" s="70" t="s">
        <v>17320</v>
      </c>
      <c r="Z2613" s="53">
        <v>58294</v>
      </c>
    </row>
    <row r="2614" spans="1:26" s="49" customFormat="1" ht="30" x14ac:dyDescent="0.25">
      <c r="A2614" s="73">
        <v>600170730</v>
      </c>
      <c r="B2614" s="73">
        <f t="shared" si="120"/>
        <v>600170730</v>
      </c>
      <c r="C2614" s="73" t="s">
        <v>14581</v>
      </c>
      <c r="D2614" s="68">
        <v>1</v>
      </c>
      <c r="E2614" s="48">
        <f t="shared" si="121"/>
        <v>15060977</v>
      </c>
      <c r="F2614" s="57" t="s">
        <v>8791</v>
      </c>
      <c r="G2614" s="57" t="s">
        <v>8824</v>
      </c>
      <c r="H2614" s="51">
        <v>950</v>
      </c>
      <c r="I2614" s="51" t="s">
        <v>17309</v>
      </c>
      <c r="J2614" s="69">
        <v>27.49</v>
      </c>
      <c r="K2614" s="69">
        <f t="shared" si="122"/>
        <v>26115.5</v>
      </c>
      <c r="L2614" s="90">
        <v>950</v>
      </c>
      <c r="M2614" s="51">
        <v>0</v>
      </c>
      <c r="N2614" s="62" t="s">
        <v>9160</v>
      </c>
      <c r="O2614" s="52" t="s">
        <v>36</v>
      </c>
      <c r="P2614" s="52">
        <v>547</v>
      </c>
      <c r="Q2614" s="52"/>
      <c r="R2614" s="52" t="s">
        <v>9157</v>
      </c>
      <c r="S2614" s="49" t="s">
        <v>21333</v>
      </c>
      <c r="V2614" s="50" t="s">
        <v>14885</v>
      </c>
      <c r="W2614" s="50" t="s">
        <v>9157</v>
      </c>
      <c r="X2614" s="50" t="s">
        <v>14738</v>
      </c>
      <c r="Y2614" s="70" t="s">
        <v>17320</v>
      </c>
      <c r="Z2614" s="53">
        <v>58291</v>
      </c>
    </row>
    <row r="2615" spans="1:26" s="49" customFormat="1" ht="30" x14ac:dyDescent="0.25">
      <c r="A2615" s="73">
        <v>650015142</v>
      </c>
      <c r="B2615" s="73">
        <f t="shared" si="120"/>
        <v>650015142</v>
      </c>
      <c r="C2615" s="73" t="s">
        <v>14592</v>
      </c>
      <c r="D2615" s="68">
        <v>1</v>
      </c>
      <c r="E2615" s="48">
        <f t="shared" si="121"/>
        <v>75017130</v>
      </c>
      <c r="F2615" s="57" t="s">
        <v>8791</v>
      </c>
      <c r="G2615" s="57" t="s">
        <v>8824</v>
      </c>
      <c r="H2615" s="51">
        <v>825</v>
      </c>
      <c r="I2615" s="51" t="s">
        <v>17309</v>
      </c>
      <c r="J2615" s="69">
        <v>27.49</v>
      </c>
      <c r="K2615" s="69">
        <f t="shared" si="122"/>
        <v>22679.25</v>
      </c>
      <c r="L2615" s="90">
        <v>825</v>
      </c>
      <c r="M2615" s="51">
        <v>0</v>
      </c>
      <c r="N2615" s="62" t="s">
        <v>9179</v>
      </c>
      <c r="O2615" s="52" t="s">
        <v>9164</v>
      </c>
      <c r="P2615" s="52">
        <v>699</v>
      </c>
      <c r="Q2615" s="52"/>
      <c r="R2615" s="52" t="s">
        <v>9157</v>
      </c>
      <c r="S2615" s="49" t="s">
        <v>21333</v>
      </c>
      <c r="V2615" s="50" t="s">
        <v>14906</v>
      </c>
      <c r="W2615" s="50" t="s">
        <v>9157</v>
      </c>
      <c r="X2615" s="50" t="s">
        <v>14740</v>
      </c>
      <c r="Y2615" s="70" t="s">
        <v>17320</v>
      </c>
      <c r="Z2615" s="53">
        <v>58291</v>
      </c>
    </row>
    <row r="2616" spans="1:26" s="49" customFormat="1" x14ac:dyDescent="0.25">
      <c r="A2616" s="73">
        <v>600030628</v>
      </c>
      <c r="B2616" s="73">
        <f t="shared" si="120"/>
        <v>600030628</v>
      </c>
      <c r="C2616" s="73" t="s">
        <v>17844</v>
      </c>
      <c r="D2616" s="68">
        <v>1</v>
      </c>
      <c r="E2616" s="48">
        <f t="shared" si="121"/>
        <v>48461881</v>
      </c>
      <c r="F2616" s="57" t="s">
        <v>8791</v>
      </c>
      <c r="G2616" s="57" t="s">
        <v>8924</v>
      </c>
      <c r="H2616" s="51">
        <v>25</v>
      </c>
      <c r="I2616" s="51" t="s">
        <v>17309</v>
      </c>
      <c r="J2616" s="69">
        <v>27.49</v>
      </c>
      <c r="K2616" s="69">
        <f t="shared" si="122"/>
        <v>687.25</v>
      </c>
      <c r="L2616" s="90">
        <v>25</v>
      </c>
      <c r="M2616" s="51">
        <v>0</v>
      </c>
      <c r="N2616" s="62" t="s">
        <v>17845</v>
      </c>
      <c r="O2616" s="52" t="s">
        <v>8217</v>
      </c>
      <c r="P2616" s="52">
        <v>111</v>
      </c>
      <c r="Q2616" s="52"/>
      <c r="R2616" s="52" t="s">
        <v>9180</v>
      </c>
      <c r="S2616" s="49" t="s">
        <v>21333</v>
      </c>
      <c r="V2616" s="50" t="s">
        <v>14885</v>
      </c>
      <c r="W2616" s="50" t="s">
        <v>9180</v>
      </c>
      <c r="X2616" s="50" t="s">
        <v>14738</v>
      </c>
      <c r="Y2616" s="70" t="s">
        <v>17320</v>
      </c>
      <c r="Z2616" s="53">
        <v>58856</v>
      </c>
    </row>
    <row r="2617" spans="1:26" s="49" customFormat="1" x14ac:dyDescent="0.25">
      <c r="A2617" s="73">
        <v>600014754</v>
      </c>
      <c r="B2617" s="73">
        <f t="shared" si="120"/>
        <v>600014754</v>
      </c>
      <c r="C2617" s="73" t="s">
        <v>14907</v>
      </c>
      <c r="D2617" s="68">
        <v>1</v>
      </c>
      <c r="E2617" s="48">
        <f t="shared" si="121"/>
        <v>60545941</v>
      </c>
      <c r="F2617" s="57" t="s">
        <v>8791</v>
      </c>
      <c r="G2617" s="57" t="s">
        <v>8924</v>
      </c>
      <c r="H2617" s="51">
        <v>500</v>
      </c>
      <c r="I2617" s="51" t="s">
        <v>17309</v>
      </c>
      <c r="J2617" s="69">
        <v>27.49</v>
      </c>
      <c r="K2617" s="69">
        <f t="shared" si="122"/>
        <v>13745</v>
      </c>
      <c r="L2617" s="90">
        <v>500</v>
      </c>
      <c r="M2617" s="51">
        <v>0</v>
      </c>
      <c r="N2617" s="62" t="s">
        <v>14908</v>
      </c>
      <c r="O2617" s="52" t="s">
        <v>546</v>
      </c>
      <c r="P2617" s="52">
        <v>235</v>
      </c>
      <c r="Q2617" s="52"/>
      <c r="R2617" s="52" t="s">
        <v>9180</v>
      </c>
      <c r="S2617" s="49" t="s">
        <v>21333</v>
      </c>
      <c r="V2617" s="50" t="s">
        <v>14885</v>
      </c>
      <c r="W2617" s="50" t="s">
        <v>9180</v>
      </c>
      <c r="X2617" s="50" t="s">
        <v>14738</v>
      </c>
      <c r="Y2617" s="70" t="s">
        <v>17320</v>
      </c>
      <c r="Z2617" s="53">
        <v>58856</v>
      </c>
    </row>
    <row r="2618" spans="1:26" s="49" customFormat="1" x14ac:dyDescent="0.25">
      <c r="A2618" s="73">
        <v>600116603</v>
      </c>
      <c r="B2618" s="73">
        <f t="shared" si="120"/>
        <v>600116603</v>
      </c>
      <c r="C2618" s="73" t="s">
        <v>14593</v>
      </c>
      <c r="D2618" s="68">
        <v>1</v>
      </c>
      <c r="E2618" s="48">
        <f t="shared" si="121"/>
        <v>71000348</v>
      </c>
      <c r="F2618" s="57" t="s">
        <v>8791</v>
      </c>
      <c r="G2618" s="57" t="s">
        <v>8924</v>
      </c>
      <c r="H2618" s="51">
        <v>50</v>
      </c>
      <c r="I2618" s="51" t="s">
        <v>17309</v>
      </c>
      <c r="J2618" s="69">
        <v>27.49</v>
      </c>
      <c r="K2618" s="69">
        <f t="shared" si="122"/>
        <v>1374.5</v>
      </c>
      <c r="L2618" s="90">
        <v>50</v>
      </c>
      <c r="M2618" s="51">
        <v>0</v>
      </c>
      <c r="N2618" s="62" t="s">
        <v>9181</v>
      </c>
      <c r="O2618" s="52" t="s">
        <v>340</v>
      </c>
      <c r="P2618" s="52">
        <v>512</v>
      </c>
      <c r="Q2618" s="52"/>
      <c r="R2618" s="52" t="s">
        <v>9180</v>
      </c>
      <c r="S2618" s="49" t="s">
        <v>21333</v>
      </c>
      <c r="V2618" s="50" t="s">
        <v>14909</v>
      </c>
      <c r="W2618" s="50" t="s">
        <v>9180</v>
      </c>
      <c r="X2618" s="50" t="s">
        <v>14740</v>
      </c>
      <c r="Y2618" s="70" t="s">
        <v>17320</v>
      </c>
      <c r="Z2618" s="53">
        <v>58856</v>
      </c>
    </row>
    <row r="2619" spans="1:26" s="49" customFormat="1" x14ac:dyDescent="0.25">
      <c r="A2619" s="73">
        <v>600116981</v>
      </c>
      <c r="B2619" s="73">
        <f t="shared" si="120"/>
        <v>600116981</v>
      </c>
      <c r="C2619" s="73" t="s">
        <v>14594</v>
      </c>
      <c r="D2619" s="68">
        <v>1</v>
      </c>
      <c r="E2619" s="48">
        <f t="shared" si="121"/>
        <v>70993963</v>
      </c>
      <c r="F2619" s="57" t="s">
        <v>8791</v>
      </c>
      <c r="G2619" s="57" t="s">
        <v>8924</v>
      </c>
      <c r="H2619" s="51">
        <v>50</v>
      </c>
      <c r="I2619" s="51" t="s">
        <v>17309</v>
      </c>
      <c r="J2619" s="69">
        <v>27.49</v>
      </c>
      <c r="K2619" s="69">
        <f t="shared" si="122"/>
        <v>1374.5</v>
      </c>
      <c r="L2619" s="90">
        <v>50</v>
      </c>
      <c r="M2619" s="51">
        <v>0</v>
      </c>
      <c r="N2619" s="62" t="s">
        <v>9182</v>
      </c>
      <c r="O2619" s="52"/>
      <c r="P2619" s="52">
        <v>26</v>
      </c>
      <c r="Q2619" s="52"/>
      <c r="R2619" s="52" t="s">
        <v>9183</v>
      </c>
      <c r="S2619" s="49" t="s">
        <v>21333</v>
      </c>
      <c r="V2619" s="50" t="s">
        <v>14909</v>
      </c>
      <c r="W2619" s="50" t="s">
        <v>9180</v>
      </c>
      <c r="X2619" s="50" t="s">
        <v>14740</v>
      </c>
      <c r="Y2619" s="70" t="s">
        <v>17320</v>
      </c>
      <c r="Z2619" s="53">
        <v>58862</v>
      </c>
    </row>
    <row r="2620" spans="1:26" s="49" customFormat="1" x14ac:dyDescent="0.25">
      <c r="A2620" s="73">
        <v>600117120</v>
      </c>
      <c r="B2620" s="73">
        <f t="shared" si="120"/>
        <v>600117120</v>
      </c>
      <c r="C2620" s="73" t="s">
        <v>14595</v>
      </c>
      <c r="D2620" s="68">
        <v>1</v>
      </c>
      <c r="E2620" s="48">
        <f t="shared" si="121"/>
        <v>70869855</v>
      </c>
      <c r="F2620" s="57" t="s">
        <v>8791</v>
      </c>
      <c r="G2620" s="57" t="s">
        <v>8924</v>
      </c>
      <c r="H2620" s="51">
        <v>700</v>
      </c>
      <c r="I2620" s="51" t="s">
        <v>17309</v>
      </c>
      <c r="J2620" s="69">
        <v>27.49</v>
      </c>
      <c r="K2620" s="69">
        <f t="shared" si="122"/>
        <v>19243</v>
      </c>
      <c r="L2620" s="90">
        <v>700</v>
      </c>
      <c r="M2620" s="51">
        <v>0</v>
      </c>
      <c r="N2620" s="62" t="s">
        <v>9184</v>
      </c>
      <c r="O2620" s="52" t="s">
        <v>593</v>
      </c>
      <c r="P2620" s="52">
        <v>141</v>
      </c>
      <c r="Q2620" s="52"/>
      <c r="R2620" s="52" t="s">
        <v>9180</v>
      </c>
      <c r="S2620" s="49" t="s">
        <v>21333</v>
      </c>
      <c r="V2620" s="50" t="s">
        <v>14909</v>
      </c>
      <c r="W2620" s="50" t="s">
        <v>9180</v>
      </c>
      <c r="X2620" s="50" t="s">
        <v>14740</v>
      </c>
      <c r="Y2620" s="70" t="s">
        <v>17320</v>
      </c>
      <c r="Z2620" s="53">
        <v>58856</v>
      </c>
    </row>
    <row r="2621" spans="1:26" s="49" customFormat="1" x14ac:dyDescent="0.25">
      <c r="A2621" s="73">
        <v>600117138</v>
      </c>
      <c r="B2621" s="73">
        <f t="shared" si="120"/>
        <v>600117138</v>
      </c>
      <c r="C2621" s="73" t="s">
        <v>14596</v>
      </c>
      <c r="D2621" s="68">
        <v>1</v>
      </c>
      <c r="E2621" s="48">
        <f t="shared" si="121"/>
        <v>70852171</v>
      </c>
      <c r="F2621" s="57" t="s">
        <v>8791</v>
      </c>
      <c r="G2621" s="57" t="s">
        <v>8924</v>
      </c>
      <c r="H2621" s="51">
        <v>725</v>
      </c>
      <c r="I2621" s="51" t="s">
        <v>17309</v>
      </c>
      <c r="J2621" s="69">
        <v>27.49</v>
      </c>
      <c r="K2621" s="69">
        <f t="shared" si="122"/>
        <v>19930.25</v>
      </c>
      <c r="L2621" s="90">
        <v>725</v>
      </c>
      <c r="M2621" s="51">
        <v>0</v>
      </c>
      <c r="N2621" s="62" t="s">
        <v>9185</v>
      </c>
      <c r="O2621" s="52" t="s">
        <v>546</v>
      </c>
      <c r="P2621" s="52">
        <v>234</v>
      </c>
      <c r="Q2621" s="52"/>
      <c r="R2621" s="52" t="s">
        <v>9180</v>
      </c>
      <c r="S2621" s="49" t="s">
        <v>21333</v>
      </c>
      <c r="V2621" s="50" t="s">
        <v>14909</v>
      </c>
      <c r="W2621" s="50" t="s">
        <v>9180</v>
      </c>
      <c r="X2621" s="50" t="s">
        <v>14740</v>
      </c>
      <c r="Y2621" s="70" t="s">
        <v>17320</v>
      </c>
      <c r="Z2621" s="53">
        <v>58856</v>
      </c>
    </row>
    <row r="2622" spans="1:26" s="49" customFormat="1" ht="30" x14ac:dyDescent="0.25">
      <c r="A2622" s="73">
        <v>600117146</v>
      </c>
      <c r="B2622" s="73">
        <f t="shared" si="120"/>
        <v>600117146</v>
      </c>
      <c r="C2622" s="73" t="s">
        <v>14597</v>
      </c>
      <c r="D2622" s="68">
        <v>1</v>
      </c>
      <c r="E2622" s="48">
        <f t="shared" si="121"/>
        <v>70987891</v>
      </c>
      <c r="F2622" s="57" t="s">
        <v>8791</v>
      </c>
      <c r="G2622" s="57" t="s">
        <v>8924</v>
      </c>
      <c r="H2622" s="51">
        <v>300</v>
      </c>
      <c r="I2622" s="51" t="s">
        <v>17309</v>
      </c>
      <c r="J2622" s="69">
        <v>27.49</v>
      </c>
      <c r="K2622" s="69">
        <f t="shared" si="122"/>
        <v>8247</v>
      </c>
      <c r="L2622" s="90">
        <v>300</v>
      </c>
      <c r="M2622" s="51">
        <v>0</v>
      </c>
      <c r="N2622" s="62" t="s">
        <v>9186</v>
      </c>
      <c r="O2622" s="52" t="s">
        <v>3199</v>
      </c>
      <c r="P2622" s="52">
        <v>193</v>
      </c>
      <c r="Q2622" s="52"/>
      <c r="R2622" s="52" t="s">
        <v>9187</v>
      </c>
      <c r="S2622" s="49" t="s">
        <v>21333</v>
      </c>
      <c r="V2622" s="50" t="s">
        <v>14909</v>
      </c>
      <c r="W2622" s="50" t="s">
        <v>9180</v>
      </c>
      <c r="X2622" s="50" t="s">
        <v>14740</v>
      </c>
      <c r="Y2622" s="70" t="s">
        <v>17320</v>
      </c>
      <c r="Z2622" s="53">
        <v>58865</v>
      </c>
    </row>
    <row r="2623" spans="1:26" s="49" customFormat="1" ht="30" x14ac:dyDescent="0.25">
      <c r="A2623" s="73">
        <v>650014189</v>
      </c>
      <c r="B2623" s="73">
        <f t="shared" si="120"/>
        <v>650014189</v>
      </c>
      <c r="C2623" s="73" t="s">
        <v>14598</v>
      </c>
      <c r="D2623" s="68">
        <v>1</v>
      </c>
      <c r="E2623" s="48">
        <f t="shared" si="121"/>
        <v>70983861</v>
      </c>
      <c r="F2623" s="57" t="s">
        <v>8791</v>
      </c>
      <c r="G2623" s="57" t="s">
        <v>8924</v>
      </c>
      <c r="H2623" s="51">
        <v>75</v>
      </c>
      <c r="I2623" s="51" t="s">
        <v>17309</v>
      </c>
      <c r="J2623" s="69">
        <v>27.49</v>
      </c>
      <c r="K2623" s="69">
        <f t="shared" si="122"/>
        <v>2061.75</v>
      </c>
      <c r="L2623" s="90">
        <v>75</v>
      </c>
      <c r="M2623" s="51">
        <v>0</v>
      </c>
      <c r="N2623" s="62" t="s">
        <v>9188</v>
      </c>
      <c r="O2623" s="52"/>
      <c r="P2623" s="52">
        <v>41</v>
      </c>
      <c r="Q2623" s="52"/>
      <c r="R2623" s="52" t="s">
        <v>9189</v>
      </c>
      <c r="S2623" s="49" t="s">
        <v>21333</v>
      </c>
      <c r="V2623" s="50" t="s">
        <v>14909</v>
      </c>
      <c r="W2623" s="50" t="s">
        <v>9180</v>
      </c>
      <c r="X2623" s="50" t="s">
        <v>14740</v>
      </c>
      <c r="Y2623" s="70" t="s">
        <v>17320</v>
      </c>
      <c r="Z2623" s="53">
        <v>58867</v>
      </c>
    </row>
    <row r="2624" spans="1:26" s="49" customFormat="1" ht="30" x14ac:dyDescent="0.25">
      <c r="A2624" s="73">
        <v>650014944</v>
      </c>
      <c r="B2624" s="73">
        <f t="shared" si="120"/>
        <v>650014944</v>
      </c>
      <c r="C2624" s="73" t="s">
        <v>14599</v>
      </c>
      <c r="D2624" s="68">
        <v>1</v>
      </c>
      <c r="E2624" s="48">
        <f t="shared" si="121"/>
        <v>70994846</v>
      </c>
      <c r="F2624" s="57" t="s">
        <v>8791</v>
      </c>
      <c r="G2624" s="57" t="s">
        <v>8924</v>
      </c>
      <c r="H2624" s="51">
        <v>75</v>
      </c>
      <c r="I2624" s="51" t="s">
        <v>17309</v>
      </c>
      <c r="J2624" s="69">
        <v>27.49</v>
      </c>
      <c r="K2624" s="69">
        <f t="shared" si="122"/>
        <v>2061.75</v>
      </c>
      <c r="L2624" s="90">
        <v>75</v>
      </c>
      <c r="M2624" s="51">
        <v>0</v>
      </c>
      <c r="N2624" s="62" t="s">
        <v>9190</v>
      </c>
      <c r="O2624" s="52"/>
      <c r="P2624" s="52">
        <v>114</v>
      </c>
      <c r="Q2624" s="52"/>
      <c r="R2624" s="52" t="s">
        <v>9191</v>
      </c>
      <c r="S2624" s="49" t="s">
        <v>21333</v>
      </c>
      <c r="V2624" s="50" t="s">
        <v>14909</v>
      </c>
      <c r="W2624" s="50" t="s">
        <v>9180</v>
      </c>
      <c r="X2624" s="50" t="s">
        <v>14740</v>
      </c>
      <c r="Y2624" s="70" t="s">
        <v>17320</v>
      </c>
      <c r="Z2624" s="53">
        <v>58854</v>
      </c>
    </row>
    <row r="2625" spans="1:26" s="49" customFormat="1" ht="30" x14ac:dyDescent="0.25">
      <c r="A2625" s="73">
        <v>650015053</v>
      </c>
      <c r="B2625" s="73">
        <f t="shared" si="120"/>
        <v>650015053</v>
      </c>
      <c r="C2625" s="73" t="s">
        <v>14600</v>
      </c>
      <c r="D2625" s="68">
        <v>1</v>
      </c>
      <c r="E2625" s="48">
        <f t="shared" si="121"/>
        <v>75021471</v>
      </c>
      <c r="F2625" s="57" t="s">
        <v>8791</v>
      </c>
      <c r="G2625" s="57" t="s">
        <v>8924</v>
      </c>
      <c r="H2625" s="51">
        <v>75</v>
      </c>
      <c r="I2625" s="51" t="s">
        <v>17309</v>
      </c>
      <c r="J2625" s="69">
        <v>27.49</v>
      </c>
      <c r="K2625" s="69">
        <f t="shared" si="122"/>
        <v>2061.75</v>
      </c>
      <c r="L2625" s="90">
        <v>75</v>
      </c>
      <c r="M2625" s="51">
        <v>0</v>
      </c>
      <c r="N2625" s="62" t="s">
        <v>9192</v>
      </c>
      <c r="O2625" s="52"/>
      <c r="P2625" s="52">
        <v>34</v>
      </c>
      <c r="Q2625" s="52"/>
      <c r="R2625" s="52" t="s">
        <v>9193</v>
      </c>
      <c r="S2625" s="49" t="s">
        <v>21333</v>
      </c>
      <c r="V2625" s="50" t="s">
        <v>14909</v>
      </c>
      <c r="W2625" s="50" t="s">
        <v>9180</v>
      </c>
      <c r="X2625" s="50" t="s">
        <v>14740</v>
      </c>
      <c r="Y2625" s="70" t="s">
        <v>17320</v>
      </c>
      <c r="Z2625" s="53">
        <v>58856</v>
      </c>
    </row>
    <row r="2626" spans="1:26" s="49" customFormat="1" ht="30" x14ac:dyDescent="0.25">
      <c r="A2626" s="73">
        <v>600015378</v>
      </c>
      <c r="B2626" s="73">
        <f t="shared" si="120"/>
        <v>600015378</v>
      </c>
      <c r="C2626" s="73" t="s">
        <v>14601</v>
      </c>
      <c r="D2626" s="68">
        <v>1</v>
      </c>
      <c r="E2626" s="48">
        <f t="shared" si="121"/>
        <v>60418460</v>
      </c>
      <c r="F2626" s="57" t="s">
        <v>8791</v>
      </c>
      <c r="G2626" s="57" t="s">
        <v>9013</v>
      </c>
      <c r="H2626" s="51">
        <v>700</v>
      </c>
      <c r="I2626" s="51" t="s">
        <v>17309</v>
      </c>
      <c r="J2626" s="69">
        <v>27.49</v>
      </c>
      <c r="K2626" s="69">
        <f t="shared" si="122"/>
        <v>19243</v>
      </c>
      <c r="L2626" s="90">
        <v>700</v>
      </c>
      <c r="M2626" s="51">
        <v>0</v>
      </c>
      <c r="N2626" s="62" t="s">
        <v>9195</v>
      </c>
      <c r="O2626" s="52" t="s">
        <v>354</v>
      </c>
      <c r="P2626" s="52">
        <v>505</v>
      </c>
      <c r="Q2626" s="52">
        <v>2</v>
      </c>
      <c r="R2626" s="52" t="s">
        <v>9194</v>
      </c>
      <c r="S2626" s="49" t="s">
        <v>21333</v>
      </c>
      <c r="V2626" s="50" t="s">
        <v>14885</v>
      </c>
      <c r="W2626" s="50" t="s">
        <v>9194</v>
      </c>
      <c r="X2626" s="50" t="s">
        <v>14738</v>
      </c>
      <c r="Y2626" s="70" t="s">
        <v>17320</v>
      </c>
      <c r="Z2626" s="53">
        <v>67401</v>
      </c>
    </row>
    <row r="2627" spans="1:26" s="49" customFormat="1" ht="30" x14ac:dyDescent="0.25">
      <c r="A2627" s="73">
        <v>600023893</v>
      </c>
      <c r="B2627" s="73">
        <f t="shared" si="120"/>
        <v>600023893</v>
      </c>
      <c r="C2627" s="73" t="s">
        <v>17846</v>
      </c>
      <c r="D2627" s="68">
        <v>1</v>
      </c>
      <c r="E2627" s="48">
        <f t="shared" si="121"/>
        <v>70837228</v>
      </c>
      <c r="F2627" s="57" t="s">
        <v>8791</v>
      </c>
      <c r="G2627" s="57" t="s">
        <v>9013</v>
      </c>
      <c r="H2627" s="51">
        <v>0</v>
      </c>
      <c r="I2627" s="51" t="s">
        <v>17309</v>
      </c>
      <c r="J2627" s="69">
        <v>27.49</v>
      </c>
      <c r="K2627" s="69">
        <f t="shared" si="122"/>
        <v>0</v>
      </c>
      <c r="L2627" s="90">
        <v>50</v>
      </c>
      <c r="M2627" s="51">
        <v>50</v>
      </c>
      <c r="N2627" s="62" t="s">
        <v>17847</v>
      </c>
      <c r="O2627" s="52" t="s">
        <v>17848</v>
      </c>
      <c r="P2627" s="52">
        <v>133</v>
      </c>
      <c r="Q2627" s="52">
        <v>2</v>
      </c>
      <c r="R2627" s="52" t="s">
        <v>9194</v>
      </c>
      <c r="S2627" s="49" t="s">
        <v>21333</v>
      </c>
      <c r="V2627" s="50" t="s">
        <v>14885</v>
      </c>
      <c r="W2627" s="50" t="s">
        <v>9194</v>
      </c>
      <c r="X2627" s="50" t="s">
        <v>14738</v>
      </c>
      <c r="Y2627" s="70" t="s">
        <v>17320</v>
      </c>
      <c r="Z2627" s="53">
        <v>67401</v>
      </c>
    </row>
    <row r="2628" spans="1:26" s="49" customFormat="1" x14ac:dyDescent="0.25">
      <c r="A2628" s="73">
        <v>600122131</v>
      </c>
      <c r="B2628" s="73">
        <f t="shared" ref="B2628:B2691" si="123">A2628/1</f>
        <v>600122131</v>
      </c>
      <c r="C2628" s="73" t="s">
        <v>14613</v>
      </c>
      <c r="D2628" s="68">
        <v>1</v>
      </c>
      <c r="E2628" s="48">
        <f t="shared" ref="E2628:E2691" si="124">C2628/1</f>
        <v>67008399</v>
      </c>
      <c r="F2628" s="57" t="s">
        <v>8791</v>
      </c>
      <c r="G2628" s="57" t="s">
        <v>9013</v>
      </c>
      <c r="H2628" s="51">
        <v>1250</v>
      </c>
      <c r="I2628" s="51" t="s">
        <v>17309</v>
      </c>
      <c r="J2628" s="69">
        <v>27.49</v>
      </c>
      <c r="K2628" s="69">
        <f t="shared" ref="K2628:K2691" si="125">H2628*J2628</f>
        <v>34362.5</v>
      </c>
      <c r="L2628" s="90">
        <v>1250</v>
      </c>
      <c r="M2628" s="51">
        <v>0</v>
      </c>
      <c r="N2628" s="62" t="s">
        <v>9214</v>
      </c>
      <c r="O2628" s="52" t="s">
        <v>1747</v>
      </c>
      <c r="P2628" s="52">
        <v>585</v>
      </c>
      <c r="Q2628" s="52"/>
      <c r="R2628" s="52" t="s">
        <v>9194</v>
      </c>
      <c r="S2628" s="49" t="s">
        <v>21333</v>
      </c>
      <c r="V2628" s="50" t="s">
        <v>14910</v>
      </c>
      <c r="W2628" s="50" t="s">
        <v>9194</v>
      </c>
      <c r="X2628" s="50" t="s">
        <v>14740</v>
      </c>
      <c r="Y2628" s="70" t="s">
        <v>17320</v>
      </c>
      <c r="Z2628" s="53">
        <v>67401</v>
      </c>
    </row>
    <row r="2629" spans="1:26" s="49" customFormat="1" x14ac:dyDescent="0.25">
      <c r="A2629" s="73">
        <v>600015327</v>
      </c>
      <c r="B2629" s="73">
        <f t="shared" si="123"/>
        <v>600015327</v>
      </c>
      <c r="C2629" s="73" t="s">
        <v>14911</v>
      </c>
      <c r="D2629" s="68">
        <v>1</v>
      </c>
      <c r="E2629" s="48">
        <f t="shared" si="124"/>
        <v>44065663</v>
      </c>
      <c r="F2629" s="57" t="s">
        <v>8791</v>
      </c>
      <c r="G2629" s="57" t="s">
        <v>9013</v>
      </c>
      <c r="H2629" s="51">
        <v>400</v>
      </c>
      <c r="I2629" s="51" t="s">
        <v>17309</v>
      </c>
      <c r="J2629" s="69">
        <v>27.49</v>
      </c>
      <c r="K2629" s="69">
        <f t="shared" si="125"/>
        <v>10996</v>
      </c>
      <c r="L2629" s="90">
        <v>400</v>
      </c>
      <c r="M2629" s="51">
        <v>0</v>
      </c>
      <c r="N2629" s="62" t="s">
        <v>14912</v>
      </c>
      <c r="O2629" s="52" t="s">
        <v>14913</v>
      </c>
      <c r="P2629" s="52">
        <v>30</v>
      </c>
      <c r="Q2629" s="52">
        <v>22</v>
      </c>
      <c r="R2629" s="52" t="s">
        <v>9194</v>
      </c>
      <c r="S2629" s="49" t="s">
        <v>21334</v>
      </c>
      <c r="V2629" s="50" t="s">
        <v>14885</v>
      </c>
      <c r="W2629" s="50" t="s">
        <v>9194</v>
      </c>
      <c r="X2629" s="50" t="s">
        <v>14741</v>
      </c>
      <c r="Y2629" s="70" t="s">
        <v>17320</v>
      </c>
      <c r="Z2629" s="53">
        <v>67401</v>
      </c>
    </row>
    <row r="2630" spans="1:26" s="49" customFormat="1" x14ac:dyDescent="0.25">
      <c r="A2630" s="73">
        <v>600015343</v>
      </c>
      <c r="B2630" s="73">
        <f t="shared" si="123"/>
        <v>600015343</v>
      </c>
      <c r="C2630" s="73" t="s">
        <v>14602</v>
      </c>
      <c r="D2630" s="68">
        <v>1</v>
      </c>
      <c r="E2630" s="48">
        <f t="shared" si="124"/>
        <v>60418435</v>
      </c>
      <c r="F2630" s="57" t="s">
        <v>8791</v>
      </c>
      <c r="G2630" s="57" t="s">
        <v>9013</v>
      </c>
      <c r="H2630" s="51">
        <v>0</v>
      </c>
      <c r="I2630" s="51" t="s">
        <v>17309</v>
      </c>
      <c r="J2630" s="69">
        <v>27.49</v>
      </c>
      <c r="K2630" s="69">
        <f t="shared" si="125"/>
        <v>0</v>
      </c>
      <c r="L2630" s="90">
        <v>625</v>
      </c>
      <c r="M2630" s="51">
        <v>625</v>
      </c>
      <c r="N2630" s="62" t="s">
        <v>9196</v>
      </c>
      <c r="O2630" s="52" t="s">
        <v>1865</v>
      </c>
      <c r="P2630" s="52">
        <v>116</v>
      </c>
      <c r="Q2630" s="52">
        <v>9</v>
      </c>
      <c r="R2630" s="52" t="s">
        <v>9194</v>
      </c>
      <c r="S2630" s="49" t="s">
        <v>21333</v>
      </c>
      <c r="V2630" s="50" t="s">
        <v>14885</v>
      </c>
      <c r="W2630" s="50" t="s">
        <v>9194</v>
      </c>
      <c r="X2630" s="50" t="s">
        <v>14738</v>
      </c>
      <c r="Y2630" s="70" t="s">
        <v>17320</v>
      </c>
      <c r="Z2630" s="53">
        <v>67401</v>
      </c>
    </row>
    <row r="2631" spans="1:26" s="49" customFormat="1" ht="30" x14ac:dyDescent="0.25">
      <c r="A2631" s="73">
        <v>600015360</v>
      </c>
      <c r="B2631" s="73">
        <f t="shared" si="123"/>
        <v>600015360</v>
      </c>
      <c r="C2631" s="73" t="s">
        <v>14603</v>
      </c>
      <c r="D2631" s="68">
        <v>1</v>
      </c>
      <c r="E2631" s="48">
        <f t="shared" si="124"/>
        <v>25325531</v>
      </c>
      <c r="F2631" s="57" t="s">
        <v>8791</v>
      </c>
      <c r="G2631" s="57" t="s">
        <v>9013</v>
      </c>
      <c r="H2631" s="51">
        <v>375</v>
      </c>
      <c r="I2631" s="51" t="s">
        <v>17309</v>
      </c>
      <c r="J2631" s="69">
        <v>27.49</v>
      </c>
      <c r="K2631" s="69">
        <f t="shared" si="125"/>
        <v>10308.75</v>
      </c>
      <c r="L2631" s="90">
        <v>375</v>
      </c>
      <c r="M2631" s="51">
        <v>0</v>
      </c>
      <c r="N2631" s="62" t="s">
        <v>9197</v>
      </c>
      <c r="O2631" s="52" t="s">
        <v>2403</v>
      </c>
      <c r="P2631" s="52">
        <v>1027</v>
      </c>
      <c r="Q2631" s="52">
        <v>23</v>
      </c>
      <c r="R2631" s="52" t="s">
        <v>9194</v>
      </c>
      <c r="S2631" s="49" t="s">
        <v>21334</v>
      </c>
      <c r="V2631" s="50" t="s">
        <v>14885</v>
      </c>
      <c r="W2631" s="50" t="s">
        <v>9194</v>
      </c>
      <c r="X2631" s="50" t="s">
        <v>14742</v>
      </c>
      <c r="Y2631" s="70" t="s">
        <v>17320</v>
      </c>
      <c r="Z2631" s="53">
        <v>67401</v>
      </c>
    </row>
    <row r="2632" spans="1:26" s="49" customFormat="1" x14ac:dyDescent="0.25">
      <c r="A2632" s="73">
        <v>600015441</v>
      </c>
      <c r="B2632" s="73">
        <f t="shared" si="123"/>
        <v>600015441</v>
      </c>
      <c r="C2632" s="73" t="s">
        <v>14604</v>
      </c>
      <c r="D2632" s="68">
        <v>1</v>
      </c>
      <c r="E2632" s="48">
        <f t="shared" si="124"/>
        <v>60418451</v>
      </c>
      <c r="F2632" s="57" t="s">
        <v>8791</v>
      </c>
      <c r="G2632" s="57" t="s">
        <v>9013</v>
      </c>
      <c r="H2632" s="51">
        <v>750</v>
      </c>
      <c r="I2632" s="51" t="s">
        <v>17309</v>
      </c>
      <c r="J2632" s="69">
        <v>27.49</v>
      </c>
      <c r="K2632" s="69">
        <f t="shared" si="125"/>
        <v>20617.5</v>
      </c>
      <c r="L2632" s="90">
        <v>750</v>
      </c>
      <c r="M2632" s="51">
        <v>0</v>
      </c>
      <c r="N2632" s="62" t="s">
        <v>9198</v>
      </c>
      <c r="O2632" s="52" t="s">
        <v>9199</v>
      </c>
      <c r="P2632" s="52">
        <v>1214</v>
      </c>
      <c r="Q2632" s="52">
        <v>9</v>
      </c>
      <c r="R2632" s="52" t="s">
        <v>9194</v>
      </c>
      <c r="S2632" s="49" t="s">
        <v>21333</v>
      </c>
      <c r="V2632" s="50" t="s">
        <v>14885</v>
      </c>
      <c r="W2632" s="50" t="s">
        <v>9194</v>
      </c>
      <c r="X2632" s="50" t="s">
        <v>14738</v>
      </c>
      <c r="Y2632" s="70" t="s">
        <v>17320</v>
      </c>
      <c r="Z2632" s="53">
        <v>67401</v>
      </c>
    </row>
    <row r="2633" spans="1:26" s="49" customFormat="1" x14ac:dyDescent="0.25">
      <c r="A2633" s="73">
        <v>600025713</v>
      </c>
      <c r="B2633" s="73">
        <f t="shared" si="123"/>
        <v>600025713</v>
      </c>
      <c r="C2633" s="73" t="s">
        <v>14614</v>
      </c>
      <c r="D2633" s="68">
        <v>1</v>
      </c>
      <c r="E2633" s="48">
        <f t="shared" si="124"/>
        <v>70283320</v>
      </c>
      <c r="F2633" s="57" t="s">
        <v>8791</v>
      </c>
      <c r="G2633" s="57" t="s">
        <v>9013</v>
      </c>
      <c r="H2633" s="51">
        <v>0</v>
      </c>
      <c r="I2633" s="51" t="s">
        <v>17309</v>
      </c>
      <c r="J2633" s="69">
        <v>27.49</v>
      </c>
      <c r="K2633" s="69">
        <f t="shared" si="125"/>
        <v>0</v>
      </c>
      <c r="L2633" s="90">
        <v>25</v>
      </c>
      <c r="M2633" s="51">
        <v>25</v>
      </c>
      <c r="N2633" s="62" t="s">
        <v>9215</v>
      </c>
      <c r="O2633" s="52" t="s">
        <v>448</v>
      </c>
      <c r="P2633" s="52">
        <v>1079</v>
      </c>
      <c r="Q2633" s="52"/>
      <c r="R2633" s="52" t="s">
        <v>9194</v>
      </c>
      <c r="S2633" s="49" t="s">
        <v>21333</v>
      </c>
      <c r="V2633" s="50" t="s">
        <v>14910</v>
      </c>
      <c r="W2633" s="50" t="s">
        <v>9194</v>
      </c>
      <c r="X2633" s="50" t="s">
        <v>14740</v>
      </c>
      <c r="Y2633" s="70" t="s">
        <v>17320</v>
      </c>
      <c r="Z2633" s="53">
        <v>67401</v>
      </c>
    </row>
    <row r="2634" spans="1:26" s="49" customFormat="1" x14ac:dyDescent="0.25">
      <c r="A2634" s="73">
        <v>600025683</v>
      </c>
      <c r="B2634" s="73">
        <f t="shared" si="123"/>
        <v>600025683</v>
      </c>
      <c r="C2634" s="73" t="s">
        <v>14605</v>
      </c>
      <c r="D2634" s="68">
        <v>1</v>
      </c>
      <c r="E2634" s="48">
        <f t="shared" si="124"/>
        <v>47443936</v>
      </c>
      <c r="F2634" s="57" t="s">
        <v>8791</v>
      </c>
      <c r="G2634" s="57" t="s">
        <v>9013</v>
      </c>
      <c r="H2634" s="51">
        <v>225</v>
      </c>
      <c r="I2634" s="51" t="s">
        <v>17309</v>
      </c>
      <c r="J2634" s="69">
        <v>27.49</v>
      </c>
      <c r="K2634" s="69">
        <f t="shared" si="125"/>
        <v>6185.25</v>
      </c>
      <c r="L2634" s="90">
        <v>225</v>
      </c>
      <c r="M2634" s="51">
        <v>0</v>
      </c>
      <c r="N2634" s="62" t="s">
        <v>9200</v>
      </c>
      <c r="O2634" s="52" t="s">
        <v>9201</v>
      </c>
      <c r="P2634" s="52">
        <v>42</v>
      </c>
      <c r="Q2634" s="52">
        <v>22</v>
      </c>
      <c r="R2634" s="52" t="s">
        <v>9194</v>
      </c>
      <c r="S2634" s="49" t="s">
        <v>21333</v>
      </c>
      <c r="V2634" s="50" t="s">
        <v>14885</v>
      </c>
      <c r="W2634" s="50" t="s">
        <v>9194</v>
      </c>
      <c r="X2634" s="50" t="s">
        <v>14738</v>
      </c>
      <c r="Y2634" s="70" t="s">
        <v>17320</v>
      </c>
      <c r="Z2634" s="53">
        <v>67401</v>
      </c>
    </row>
    <row r="2635" spans="1:26" s="49" customFormat="1" x14ac:dyDescent="0.25">
      <c r="A2635" s="73">
        <v>600030750</v>
      </c>
      <c r="B2635" s="73">
        <f t="shared" si="123"/>
        <v>600030750</v>
      </c>
      <c r="C2635" s="73" t="s">
        <v>17849</v>
      </c>
      <c r="D2635" s="68">
        <v>1</v>
      </c>
      <c r="E2635" s="48">
        <f t="shared" si="124"/>
        <v>60418508</v>
      </c>
      <c r="F2635" s="57" t="s">
        <v>8791</v>
      </c>
      <c r="G2635" s="57" t="s">
        <v>9013</v>
      </c>
      <c r="H2635" s="51">
        <v>25</v>
      </c>
      <c r="I2635" s="51" t="s">
        <v>17309</v>
      </c>
      <c r="J2635" s="69">
        <v>27.49</v>
      </c>
      <c r="K2635" s="69">
        <f t="shared" si="125"/>
        <v>687.25</v>
      </c>
      <c r="L2635" s="90">
        <v>25</v>
      </c>
      <c r="M2635" s="51">
        <v>0</v>
      </c>
      <c r="N2635" s="62" t="s">
        <v>17850</v>
      </c>
      <c r="O2635" s="52" t="s">
        <v>584</v>
      </c>
      <c r="P2635" s="52">
        <v>362</v>
      </c>
      <c r="Q2635" s="52"/>
      <c r="R2635" s="52" t="s">
        <v>9202</v>
      </c>
      <c r="S2635" s="49" t="s">
        <v>21333</v>
      </c>
      <c r="V2635" s="50" t="s">
        <v>14885</v>
      </c>
      <c r="W2635" s="50" t="s">
        <v>9194</v>
      </c>
      <c r="X2635" s="50" t="s">
        <v>14738</v>
      </c>
      <c r="Y2635" s="70" t="s">
        <v>17320</v>
      </c>
      <c r="Z2635" s="53">
        <v>67555</v>
      </c>
    </row>
    <row r="2636" spans="1:26" s="49" customFormat="1" x14ac:dyDescent="0.25">
      <c r="A2636" s="73">
        <v>600120813</v>
      </c>
      <c r="B2636" s="73">
        <f t="shared" si="123"/>
        <v>600120813</v>
      </c>
      <c r="C2636" s="73" t="s">
        <v>14615</v>
      </c>
      <c r="D2636" s="68">
        <v>1</v>
      </c>
      <c r="E2636" s="48">
        <f t="shared" si="124"/>
        <v>70987769</v>
      </c>
      <c r="F2636" s="57" t="s">
        <v>8791</v>
      </c>
      <c r="G2636" s="57" t="s">
        <v>9013</v>
      </c>
      <c r="H2636" s="51">
        <v>0</v>
      </c>
      <c r="I2636" s="51" t="s">
        <v>17309</v>
      </c>
      <c r="J2636" s="69">
        <v>27.49</v>
      </c>
      <c r="K2636" s="69">
        <f t="shared" si="125"/>
        <v>0</v>
      </c>
      <c r="L2636" s="90">
        <v>25</v>
      </c>
      <c r="M2636" s="51">
        <v>25</v>
      </c>
      <c r="N2636" s="62" t="s">
        <v>9216</v>
      </c>
      <c r="O2636" s="52"/>
      <c r="P2636" s="52">
        <v>306</v>
      </c>
      <c r="Q2636" s="52"/>
      <c r="R2636" s="52" t="s">
        <v>9204</v>
      </c>
      <c r="S2636" s="49" t="s">
        <v>21333</v>
      </c>
      <c r="V2636" s="50" t="s">
        <v>14910</v>
      </c>
      <c r="W2636" s="50" t="s">
        <v>9194</v>
      </c>
      <c r="X2636" s="50" t="s">
        <v>14740</v>
      </c>
      <c r="Y2636" s="70" t="s">
        <v>17320</v>
      </c>
      <c r="Z2636" s="53">
        <v>67503</v>
      </c>
    </row>
    <row r="2637" spans="1:26" s="49" customFormat="1" x14ac:dyDescent="0.25">
      <c r="A2637" s="73">
        <v>600122123</v>
      </c>
      <c r="B2637" s="73">
        <f t="shared" si="123"/>
        <v>600122123</v>
      </c>
      <c r="C2637" s="73" t="s">
        <v>14616</v>
      </c>
      <c r="D2637" s="68">
        <v>1</v>
      </c>
      <c r="E2637" s="48">
        <f t="shared" si="124"/>
        <v>60418567</v>
      </c>
      <c r="F2637" s="57" t="s">
        <v>8791</v>
      </c>
      <c r="G2637" s="57" t="s">
        <v>9013</v>
      </c>
      <c r="H2637" s="51">
        <v>825</v>
      </c>
      <c r="I2637" s="51" t="s">
        <v>17309</v>
      </c>
      <c r="J2637" s="69">
        <v>27.49</v>
      </c>
      <c r="K2637" s="69">
        <f t="shared" si="125"/>
        <v>22679.25</v>
      </c>
      <c r="L2637" s="90">
        <v>825</v>
      </c>
      <c r="M2637" s="51">
        <v>0</v>
      </c>
      <c r="N2637" s="62" t="s">
        <v>9217</v>
      </c>
      <c r="O2637" s="52" t="s">
        <v>9218</v>
      </c>
      <c r="P2637" s="52">
        <v>821</v>
      </c>
      <c r="Q2637" s="52">
        <v>8</v>
      </c>
      <c r="R2637" s="52" t="s">
        <v>9194</v>
      </c>
      <c r="S2637" s="49" t="s">
        <v>21333</v>
      </c>
      <c r="V2637" s="50" t="s">
        <v>14910</v>
      </c>
      <c r="W2637" s="50" t="s">
        <v>9194</v>
      </c>
      <c r="X2637" s="50" t="s">
        <v>14740</v>
      </c>
      <c r="Y2637" s="70" t="s">
        <v>17320</v>
      </c>
      <c r="Z2637" s="53">
        <v>67401</v>
      </c>
    </row>
    <row r="2638" spans="1:26" s="49" customFormat="1" x14ac:dyDescent="0.25">
      <c r="A2638" s="73">
        <v>600120821</v>
      </c>
      <c r="B2638" s="73">
        <f t="shared" si="123"/>
        <v>600120821</v>
      </c>
      <c r="C2638" s="73" t="s">
        <v>14617</v>
      </c>
      <c r="D2638" s="68">
        <v>1</v>
      </c>
      <c r="E2638" s="48">
        <f t="shared" si="124"/>
        <v>70283311</v>
      </c>
      <c r="F2638" s="57" t="s">
        <v>8791</v>
      </c>
      <c r="G2638" s="57" t="s">
        <v>9013</v>
      </c>
      <c r="H2638" s="51">
        <v>0</v>
      </c>
      <c r="I2638" s="51" t="s">
        <v>17309</v>
      </c>
      <c r="J2638" s="69">
        <v>27.49</v>
      </c>
      <c r="K2638" s="69">
        <f t="shared" si="125"/>
        <v>0</v>
      </c>
      <c r="L2638" s="90">
        <v>75</v>
      </c>
      <c r="M2638" s="51">
        <v>75</v>
      </c>
      <c r="N2638" s="62" t="s">
        <v>9219</v>
      </c>
      <c r="O2638" s="52" t="s">
        <v>9220</v>
      </c>
      <c r="P2638" s="52">
        <v>835</v>
      </c>
      <c r="Q2638" s="52">
        <v>31</v>
      </c>
      <c r="R2638" s="52" t="s">
        <v>9194</v>
      </c>
      <c r="S2638" s="49" t="s">
        <v>21333</v>
      </c>
      <c r="V2638" s="50" t="s">
        <v>14910</v>
      </c>
      <c r="W2638" s="50" t="s">
        <v>9194</v>
      </c>
      <c r="X2638" s="50" t="s">
        <v>14740</v>
      </c>
      <c r="Y2638" s="70" t="s">
        <v>17320</v>
      </c>
      <c r="Z2638" s="53">
        <v>67401</v>
      </c>
    </row>
    <row r="2639" spans="1:26" s="49" customFormat="1" x14ac:dyDescent="0.25">
      <c r="A2639" s="73">
        <v>600120902</v>
      </c>
      <c r="B2639" s="73">
        <f t="shared" si="123"/>
        <v>600120902</v>
      </c>
      <c r="C2639" s="73" t="s">
        <v>14618</v>
      </c>
      <c r="D2639" s="68">
        <v>1</v>
      </c>
      <c r="E2639" s="48">
        <f t="shared" si="124"/>
        <v>75022818</v>
      </c>
      <c r="F2639" s="57" t="s">
        <v>8791</v>
      </c>
      <c r="G2639" s="57" t="s">
        <v>9013</v>
      </c>
      <c r="H2639" s="51">
        <v>50</v>
      </c>
      <c r="I2639" s="51" t="s">
        <v>17309</v>
      </c>
      <c r="J2639" s="69">
        <v>27.49</v>
      </c>
      <c r="K2639" s="69">
        <f t="shared" si="125"/>
        <v>1374.5</v>
      </c>
      <c r="L2639" s="90">
        <v>50</v>
      </c>
      <c r="M2639" s="51">
        <v>0</v>
      </c>
      <c r="N2639" s="62" t="s">
        <v>9221</v>
      </c>
      <c r="O2639" s="52" t="s">
        <v>439</v>
      </c>
      <c r="P2639" s="52">
        <v>610</v>
      </c>
      <c r="Q2639" s="52"/>
      <c r="R2639" s="52" t="s">
        <v>9202</v>
      </c>
      <c r="S2639" s="49" t="s">
        <v>21333</v>
      </c>
      <c r="V2639" s="50" t="s">
        <v>14910</v>
      </c>
      <c r="W2639" s="50" t="s">
        <v>9194</v>
      </c>
      <c r="X2639" s="50" t="s">
        <v>14740</v>
      </c>
      <c r="Y2639" s="70" t="s">
        <v>17320</v>
      </c>
      <c r="Z2639" s="53">
        <v>67555</v>
      </c>
    </row>
    <row r="2640" spans="1:26" s="49" customFormat="1" x14ac:dyDescent="0.25">
      <c r="A2640" s="73">
        <v>600121160</v>
      </c>
      <c r="B2640" s="73">
        <f t="shared" si="123"/>
        <v>600121160</v>
      </c>
      <c r="C2640" s="73" t="s">
        <v>14619</v>
      </c>
      <c r="D2640" s="68">
        <v>1</v>
      </c>
      <c r="E2640" s="48">
        <f t="shared" si="124"/>
        <v>60417986</v>
      </c>
      <c r="F2640" s="57" t="s">
        <v>8791</v>
      </c>
      <c r="G2640" s="57" t="s">
        <v>9013</v>
      </c>
      <c r="H2640" s="51">
        <v>0</v>
      </c>
      <c r="I2640" s="51" t="s">
        <v>17309</v>
      </c>
      <c r="J2640" s="69">
        <v>27.49</v>
      </c>
      <c r="K2640" s="69">
        <f t="shared" si="125"/>
        <v>0</v>
      </c>
      <c r="L2640" s="90">
        <v>50</v>
      </c>
      <c r="M2640" s="51">
        <v>50</v>
      </c>
      <c r="N2640" s="62" t="s">
        <v>9222</v>
      </c>
      <c r="O2640" s="52" t="s">
        <v>630</v>
      </c>
      <c r="P2640" s="52">
        <v>515</v>
      </c>
      <c r="Q2640" s="52"/>
      <c r="R2640" s="52" t="s">
        <v>9223</v>
      </c>
      <c r="S2640" s="49" t="s">
        <v>21333</v>
      </c>
      <c r="V2640" s="50" t="s">
        <v>14910</v>
      </c>
      <c r="W2640" s="50" t="s">
        <v>9194</v>
      </c>
      <c r="X2640" s="50" t="s">
        <v>14740</v>
      </c>
      <c r="Y2640" s="70" t="s">
        <v>17320</v>
      </c>
      <c r="Z2640" s="53">
        <v>67521</v>
      </c>
    </row>
    <row r="2641" spans="1:26" s="49" customFormat="1" x14ac:dyDescent="0.25">
      <c r="A2641" s="73">
        <v>600120929</v>
      </c>
      <c r="B2641" s="73">
        <f t="shared" si="123"/>
        <v>600120929</v>
      </c>
      <c r="C2641" s="73" t="s">
        <v>14620</v>
      </c>
      <c r="D2641" s="68">
        <v>1</v>
      </c>
      <c r="E2641" s="48">
        <f t="shared" si="124"/>
        <v>70942994</v>
      </c>
      <c r="F2641" s="57" t="s">
        <v>8791</v>
      </c>
      <c r="G2641" s="57" t="s">
        <v>9013</v>
      </c>
      <c r="H2641" s="51">
        <v>25</v>
      </c>
      <c r="I2641" s="51" t="s">
        <v>17309</v>
      </c>
      <c r="J2641" s="69">
        <v>27.49</v>
      </c>
      <c r="K2641" s="69">
        <f t="shared" si="125"/>
        <v>687.25</v>
      </c>
      <c r="L2641" s="90">
        <v>25</v>
      </c>
      <c r="M2641" s="51">
        <v>0</v>
      </c>
      <c r="N2641" s="62" t="s">
        <v>9224</v>
      </c>
      <c r="O2641" s="52" t="s">
        <v>478</v>
      </c>
      <c r="P2641" s="52">
        <v>168</v>
      </c>
      <c r="Q2641" s="52"/>
      <c r="R2641" s="52" t="s">
        <v>9225</v>
      </c>
      <c r="S2641" s="49" t="s">
        <v>21333</v>
      </c>
      <c r="V2641" s="50" t="s">
        <v>14910</v>
      </c>
      <c r="W2641" s="50" t="s">
        <v>9194</v>
      </c>
      <c r="X2641" s="50" t="s">
        <v>14740</v>
      </c>
      <c r="Y2641" s="70" t="s">
        <v>17320</v>
      </c>
      <c r="Z2641" s="53">
        <v>67551</v>
      </c>
    </row>
    <row r="2642" spans="1:26" s="49" customFormat="1" ht="30" x14ac:dyDescent="0.25">
      <c r="A2642" s="73">
        <v>600121259</v>
      </c>
      <c r="B2642" s="73">
        <f t="shared" si="123"/>
        <v>600121259</v>
      </c>
      <c r="C2642" s="73" t="s">
        <v>14621</v>
      </c>
      <c r="D2642" s="68">
        <v>1</v>
      </c>
      <c r="E2642" s="48">
        <f t="shared" si="124"/>
        <v>70940266</v>
      </c>
      <c r="F2642" s="57" t="s">
        <v>8791</v>
      </c>
      <c r="G2642" s="57" t="s">
        <v>9013</v>
      </c>
      <c r="H2642" s="51">
        <v>0</v>
      </c>
      <c r="I2642" s="51" t="s">
        <v>17309</v>
      </c>
      <c r="J2642" s="69">
        <v>27.49</v>
      </c>
      <c r="K2642" s="69">
        <f t="shared" si="125"/>
        <v>0</v>
      </c>
      <c r="L2642" s="90">
        <v>50</v>
      </c>
      <c r="M2642" s="51">
        <v>50</v>
      </c>
      <c r="N2642" s="62" t="s">
        <v>9226</v>
      </c>
      <c r="O2642" s="52" t="s">
        <v>9201</v>
      </c>
      <c r="P2642" s="52">
        <v>754</v>
      </c>
      <c r="Q2642" s="52">
        <v>6</v>
      </c>
      <c r="R2642" s="52" t="s">
        <v>9194</v>
      </c>
      <c r="S2642" s="49" t="s">
        <v>21333</v>
      </c>
      <c r="V2642" s="50" t="s">
        <v>14910</v>
      </c>
      <c r="W2642" s="50" t="s">
        <v>9194</v>
      </c>
      <c r="X2642" s="50" t="s">
        <v>14740</v>
      </c>
      <c r="Y2642" s="70" t="s">
        <v>17320</v>
      </c>
      <c r="Z2642" s="53">
        <v>67401</v>
      </c>
    </row>
    <row r="2643" spans="1:26" s="49" customFormat="1" x14ac:dyDescent="0.25">
      <c r="A2643" s="73">
        <v>600121275</v>
      </c>
      <c r="B2643" s="73">
        <f t="shared" si="123"/>
        <v>600121275</v>
      </c>
      <c r="C2643" s="73" t="s">
        <v>14622</v>
      </c>
      <c r="D2643" s="68">
        <v>1</v>
      </c>
      <c r="E2643" s="48">
        <f t="shared" si="124"/>
        <v>70940231</v>
      </c>
      <c r="F2643" s="57" t="s">
        <v>8791</v>
      </c>
      <c r="G2643" s="57" t="s">
        <v>9013</v>
      </c>
      <c r="H2643" s="51">
        <v>25</v>
      </c>
      <c r="I2643" s="51" t="s">
        <v>17309</v>
      </c>
      <c r="J2643" s="69">
        <v>27.49</v>
      </c>
      <c r="K2643" s="69">
        <f t="shared" si="125"/>
        <v>687.25</v>
      </c>
      <c r="L2643" s="90">
        <v>25</v>
      </c>
      <c r="M2643" s="51">
        <v>0</v>
      </c>
      <c r="N2643" s="62" t="s">
        <v>9227</v>
      </c>
      <c r="O2643" s="52" t="s">
        <v>5373</v>
      </c>
      <c r="P2643" s="52">
        <v>999</v>
      </c>
      <c r="Q2643" s="52">
        <v>5</v>
      </c>
      <c r="R2643" s="52" t="s">
        <v>9194</v>
      </c>
      <c r="S2643" s="49" t="s">
        <v>21333</v>
      </c>
      <c r="V2643" s="50" t="s">
        <v>14910</v>
      </c>
      <c r="W2643" s="50" t="s">
        <v>9194</v>
      </c>
      <c r="X2643" s="50" t="s">
        <v>14740</v>
      </c>
      <c r="Y2643" s="70" t="s">
        <v>17320</v>
      </c>
      <c r="Z2643" s="53">
        <v>67401</v>
      </c>
    </row>
    <row r="2644" spans="1:26" s="49" customFormat="1" x14ac:dyDescent="0.25">
      <c r="A2644" s="73">
        <v>600121283</v>
      </c>
      <c r="B2644" s="73">
        <f t="shared" si="123"/>
        <v>600121283</v>
      </c>
      <c r="C2644" s="73" t="s">
        <v>14623</v>
      </c>
      <c r="D2644" s="68">
        <v>1</v>
      </c>
      <c r="E2644" s="48">
        <f t="shared" si="124"/>
        <v>70994692</v>
      </c>
      <c r="F2644" s="57" t="s">
        <v>8791</v>
      </c>
      <c r="G2644" s="57" t="s">
        <v>9013</v>
      </c>
      <c r="H2644" s="51">
        <v>0</v>
      </c>
      <c r="I2644" s="51" t="s">
        <v>17309</v>
      </c>
      <c r="J2644" s="69">
        <v>27.49</v>
      </c>
      <c r="K2644" s="69">
        <f t="shared" si="125"/>
        <v>0</v>
      </c>
      <c r="L2644" s="90">
        <v>50</v>
      </c>
      <c r="M2644" s="51">
        <v>50</v>
      </c>
      <c r="N2644" s="62" t="s">
        <v>9228</v>
      </c>
      <c r="O2644" s="52" t="s">
        <v>1747</v>
      </c>
      <c r="P2644" s="52">
        <v>564</v>
      </c>
      <c r="Q2644" s="52">
        <v>13</v>
      </c>
      <c r="R2644" s="52" t="s">
        <v>9194</v>
      </c>
      <c r="S2644" s="49" t="s">
        <v>21333</v>
      </c>
      <c r="V2644" s="50" t="s">
        <v>14910</v>
      </c>
      <c r="W2644" s="50" t="s">
        <v>9194</v>
      </c>
      <c r="X2644" s="50" t="s">
        <v>14740</v>
      </c>
      <c r="Y2644" s="70" t="s">
        <v>17320</v>
      </c>
      <c r="Z2644" s="53">
        <v>67401</v>
      </c>
    </row>
    <row r="2645" spans="1:26" s="49" customFormat="1" ht="30" x14ac:dyDescent="0.25">
      <c r="A2645" s="73">
        <v>600121313</v>
      </c>
      <c r="B2645" s="73">
        <f t="shared" si="123"/>
        <v>600121313</v>
      </c>
      <c r="C2645" s="73" t="s">
        <v>14624</v>
      </c>
      <c r="D2645" s="68">
        <v>1</v>
      </c>
      <c r="E2645" s="48">
        <f t="shared" si="124"/>
        <v>70940142</v>
      </c>
      <c r="F2645" s="57" t="s">
        <v>8791</v>
      </c>
      <c r="G2645" s="57" t="s">
        <v>9013</v>
      </c>
      <c r="H2645" s="51">
        <v>0</v>
      </c>
      <c r="I2645" s="51" t="s">
        <v>17309</v>
      </c>
      <c r="J2645" s="69">
        <v>27.49</v>
      </c>
      <c r="K2645" s="69">
        <f t="shared" si="125"/>
        <v>0</v>
      </c>
      <c r="L2645" s="90">
        <v>50</v>
      </c>
      <c r="M2645" s="51">
        <v>50</v>
      </c>
      <c r="N2645" s="62" t="s">
        <v>9229</v>
      </c>
      <c r="O2645" s="52" t="s">
        <v>9199</v>
      </c>
      <c r="P2645" s="52">
        <v>1291</v>
      </c>
      <c r="Q2645" s="52">
        <v>7</v>
      </c>
      <c r="R2645" s="52" t="s">
        <v>9194</v>
      </c>
      <c r="S2645" s="49" t="s">
        <v>21333</v>
      </c>
      <c r="V2645" s="50" t="s">
        <v>14910</v>
      </c>
      <c r="W2645" s="50" t="s">
        <v>9194</v>
      </c>
      <c r="X2645" s="50" t="s">
        <v>14740</v>
      </c>
      <c r="Y2645" s="70" t="s">
        <v>17320</v>
      </c>
      <c r="Z2645" s="53">
        <v>67401</v>
      </c>
    </row>
    <row r="2646" spans="1:26" s="49" customFormat="1" ht="30" x14ac:dyDescent="0.25">
      <c r="A2646" s="73">
        <v>600121321</v>
      </c>
      <c r="B2646" s="73">
        <f t="shared" si="123"/>
        <v>600121321</v>
      </c>
      <c r="C2646" s="73" t="s">
        <v>14625</v>
      </c>
      <c r="D2646" s="68">
        <v>1</v>
      </c>
      <c r="E2646" s="48">
        <f t="shared" si="124"/>
        <v>70994676</v>
      </c>
      <c r="F2646" s="57" t="s">
        <v>8791</v>
      </c>
      <c r="G2646" s="57" t="s">
        <v>9013</v>
      </c>
      <c r="H2646" s="51">
        <v>0</v>
      </c>
      <c r="I2646" s="51" t="s">
        <v>17309</v>
      </c>
      <c r="J2646" s="69">
        <v>27.49</v>
      </c>
      <c r="K2646" s="69">
        <f t="shared" si="125"/>
        <v>0</v>
      </c>
      <c r="L2646" s="90">
        <v>25</v>
      </c>
      <c r="M2646" s="51">
        <v>25</v>
      </c>
      <c r="N2646" s="62" t="s">
        <v>9230</v>
      </c>
      <c r="O2646" s="52" t="s">
        <v>4647</v>
      </c>
      <c r="P2646" s="52">
        <v>491</v>
      </c>
      <c r="Q2646" s="52">
        <v>51</v>
      </c>
      <c r="R2646" s="52" t="s">
        <v>9194</v>
      </c>
      <c r="S2646" s="49" t="s">
        <v>21333</v>
      </c>
      <c r="V2646" s="50" t="s">
        <v>14910</v>
      </c>
      <c r="W2646" s="50" t="s">
        <v>9194</v>
      </c>
      <c r="X2646" s="50" t="s">
        <v>14740</v>
      </c>
      <c r="Y2646" s="70" t="s">
        <v>17320</v>
      </c>
      <c r="Z2646" s="53">
        <v>67401</v>
      </c>
    </row>
    <row r="2647" spans="1:26" s="49" customFormat="1" x14ac:dyDescent="0.25">
      <c r="A2647" s="73">
        <v>600121607</v>
      </c>
      <c r="B2647" s="73">
        <f t="shared" si="123"/>
        <v>600121607</v>
      </c>
      <c r="C2647" s="73" t="s">
        <v>14626</v>
      </c>
      <c r="D2647" s="68">
        <v>1</v>
      </c>
      <c r="E2647" s="48">
        <f t="shared" si="124"/>
        <v>70940258</v>
      </c>
      <c r="F2647" s="57" t="s">
        <v>8791</v>
      </c>
      <c r="G2647" s="57" t="s">
        <v>9013</v>
      </c>
      <c r="H2647" s="51">
        <v>25</v>
      </c>
      <c r="I2647" s="51" t="s">
        <v>17309</v>
      </c>
      <c r="J2647" s="69">
        <v>27.49</v>
      </c>
      <c r="K2647" s="69">
        <f t="shared" si="125"/>
        <v>687.25</v>
      </c>
      <c r="L2647" s="90">
        <v>25</v>
      </c>
      <c r="M2647" s="51">
        <v>0</v>
      </c>
      <c r="N2647" s="62" t="s">
        <v>9231</v>
      </c>
      <c r="O2647" s="52" t="s">
        <v>9232</v>
      </c>
      <c r="P2647" s="52">
        <v>886</v>
      </c>
      <c r="Q2647" s="52"/>
      <c r="R2647" s="52" t="s">
        <v>9194</v>
      </c>
      <c r="S2647" s="49" t="s">
        <v>21333</v>
      </c>
      <c r="V2647" s="50" t="s">
        <v>14910</v>
      </c>
      <c r="W2647" s="50" t="s">
        <v>9194</v>
      </c>
      <c r="X2647" s="50" t="s">
        <v>14740</v>
      </c>
      <c r="Y2647" s="70" t="s">
        <v>17320</v>
      </c>
      <c r="Z2647" s="53">
        <v>67401</v>
      </c>
    </row>
    <row r="2648" spans="1:26" s="49" customFormat="1" ht="30" x14ac:dyDescent="0.25">
      <c r="A2648" s="73">
        <v>600121615</v>
      </c>
      <c r="B2648" s="73">
        <f t="shared" si="123"/>
        <v>600121615</v>
      </c>
      <c r="C2648" s="73" t="s">
        <v>14627</v>
      </c>
      <c r="D2648" s="68">
        <v>1</v>
      </c>
      <c r="E2648" s="48">
        <f t="shared" si="124"/>
        <v>70994684</v>
      </c>
      <c r="F2648" s="57" t="s">
        <v>8791</v>
      </c>
      <c r="G2648" s="57" t="s">
        <v>9013</v>
      </c>
      <c r="H2648" s="51">
        <v>0</v>
      </c>
      <c r="I2648" s="51" t="s">
        <v>17309</v>
      </c>
      <c r="J2648" s="69">
        <v>27.49</v>
      </c>
      <c r="K2648" s="69">
        <f t="shared" si="125"/>
        <v>0</v>
      </c>
      <c r="L2648" s="90">
        <v>25</v>
      </c>
      <c r="M2648" s="51">
        <v>25</v>
      </c>
      <c r="N2648" s="62" t="s">
        <v>9233</v>
      </c>
      <c r="O2648" s="52" t="s">
        <v>9234</v>
      </c>
      <c r="P2648" s="52">
        <v>462</v>
      </c>
      <c r="Q2648" s="52">
        <v>9</v>
      </c>
      <c r="R2648" s="52" t="s">
        <v>9194</v>
      </c>
      <c r="S2648" s="49" t="s">
        <v>21333</v>
      </c>
      <c r="V2648" s="50" t="s">
        <v>14910</v>
      </c>
      <c r="W2648" s="50" t="s">
        <v>9194</v>
      </c>
      <c r="X2648" s="50" t="s">
        <v>14740</v>
      </c>
      <c r="Y2648" s="70" t="s">
        <v>17320</v>
      </c>
      <c r="Z2648" s="53">
        <v>67401</v>
      </c>
    </row>
    <row r="2649" spans="1:26" s="49" customFormat="1" x14ac:dyDescent="0.25">
      <c r="A2649" s="73">
        <v>600121623</v>
      </c>
      <c r="B2649" s="73">
        <f t="shared" si="123"/>
        <v>600121623</v>
      </c>
      <c r="C2649" s="73" t="s">
        <v>14628</v>
      </c>
      <c r="D2649" s="68">
        <v>1</v>
      </c>
      <c r="E2649" s="48">
        <f t="shared" si="124"/>
        <v>70994706</v>
      </c>
      <c r="F2649" s="57" t="s">
        <v>8791</v>
      </c>
      <c r="G2649" s="57" t="s">
        <v>9013</v>
      </c>
      <c r="H2649" s="51">
        <v>0</v>
      </c>
      <c r="I2649" s="51" t="s">
        <v>17309</v>
      </c>
      <c r="J2649" s="69">
        <v>27.49</v>
      </c>
      <c r="K2649" s="69">
        <f t="shared" si="125"/>
        <v>0</v>
      </c>
      <c r="L2649" s="90">
        <v>25</v>
      </c>
      <c r="M2649" s="51">
        <v>25</v>
      </c>
      <c r="N2649" s="62" t="s">
        <v>9235</v>
      </c>
      <c r="O2649" s="52" t="s">
        <v>9236</v>
      </c>
      <c r="P2649" s="52">
        <v>703</v>
      </c>
      <c r="Q2649" s="52">
        <v>3</v>
      </c>
      <c r="R2649" s="52" t="s">
        <v>9194</v>
      </c>
      <c r="S2649" s="49" t="s">
        <v>21333</v>
      </c>
      <c r="V2649" s="50" t="s">
        <v>14910</v>
      </c>
      <c r="W2649" s="50" t="s">
        <v>9194</v>
      </c>
      <c r="X2649" s="50" t="s">
        <v>14740</v>
      </c>
      <c r="Y2649" s="70" t="s">
        <v>17320</v>
      </c>
      <c r="Z2649" s="53">
        <v>67401</v>
      </c>
    </row>
    <row r="2650" spans="1:26" s="49" customFormat="1" x14ac:dyDescent="0.25">
      <c r="A2650" s="73">
        <v>600121631</v>
      </c>
      <c r="B2650" s="73">
        <f t="shared" si="123"/>
        <v>600121631</v>
      </c>
      <c r="C2650" s="73" t="s">
        <v>14629</v>
      </c>
      <c r="D2650" s="68">
        <v>1</v>
      </c>
      <c r="E2650" s="48">
        <f t="shared" si="124"/>
        <v>70940223</v>
      </c>
      <c r="F2650" s="57" t="s">
        <v>8791</v>
      </c>
      <c r="G2650" s="57" t="s">
        <v>9013</v>
      </c>
      <c r="H2650" s="51">
        <v>50</v>
      </c>
      <c r="I2650" s="51" t="s">
        <v>17309</v>
      </c>
      <c r="J2650" s="69">
        <v>27.49</v>
      </c>
      <c r="K2650" s="69">
        <f t="shared" si="125"/>
        <v>1374.5</v>
      </c>
      <c r="L2650" s="90">
        <v>50</v>
      </c>
      <c r="M2650" s="51">
        <v>0</v>
      </c>
      <c r="N2650" s="62" t="s">
        <v>9237</v>
      </c>
      <c r="O2650" s="52" t="s">
        <v>182</v>
      </c>
      <c r="P2650" s="52">
        <v>962</v>
      </c>
      <c r="Q2650" s="52">
        <v>13</v>
      </c>
      <c r="R2650" s="52" t="s">
        <v>9194</v>
      </c>
      <c r="S2650" s="49" t="s">
        <v>21333</v>
      </c>
      <c r="V2650" s="50" t="s">
        <v>14910</v>
      </c>
      <c r="W2650" s="50" t="s">
        <v>9194</v>
      </c>
      <c r="X2650" s="50" t="s">
        <v>14740</v>
      </c>
      <c r="Y2650" s="70" t="s">
        <v>17320</v>
      </c>
      <c r="Z2650" s="53">
        <v>67401</v>
      </c>
    </row>
    <row r="2651" spans="1:26" s="49" customFormat="1" x14ac:dyDescent="0.25">
      <c r="A2651" s="73">
        <v>600121691</v>
      </c>
      <c r="B2651" s="73">
        <f t="shared" si="123"/>
        <v>600121691</v>
      </c>
      <c r="C2651" s="73" t="s">
        <v>14630</v>
      </c>
      <c r="D2651" s="68">
        <v>1</v>
      </c>
      <c r="E2651" s="48">
        <f t="shared" si="124"/>
        <v>47438312</v>
      </c>
      <c r="F2651" s="57" t="s">
        <v>8791</v>
      </c>
      <c r="G2651" s="57" t="s">
        <v>9013</v>
      </c>
      <c r="H2651" s="51">
        <v>375</v>
      </c>
      <c r="I2651" s="51" t="s">
        <v>17309</v>
      </c>
      <c r="J2651" s="69">
        <v>27.49</v>
      </c>
      <c r="K2651" s="69">
        <f t="shared" si="125"/>
        <v>10308.75</v>
      </c>
      <c r="L2651" s="90">
        <v>375</v>
      </c>
      <c r="M2651" s="51">
        <v>0</v>
      </c>
      <c r="N2651" s="62" t="s">
        <v>9238</v>
      </c>
      <c r="O2651" s="52" t="s">
        <v>9239</v>
      </c>
      <c r="P2651" s="52">
        <v>221</v>
      </c>
      <c r="Q2651" s="52"/>
      <c r="R2651" s="52" t="s">
        <v>9202</v>
      </c>
      <c r="S2651" s="49" t="s">
        <v>21333</v>
      </c>
      <c r="V2651" s="50" t="s">
        <v>14910</v>
      </c>
      <c r="W2651" s="50" t="s">
        <v>9194</v>
      </c>
      <c r="X2651" s="50" t="s">
        <v>14740</v>
      </c>
      <c r="Y2651" s="70" t="s">
        <v>17320</v>
      </c>
      <c r="Z2651" s="53">
        <v>67555</v>
      </c>
    </row>
    <row r="2652" spans="1:26" s="49" customFormat="1" x14ac:dyDescent="0.25">
      <c r="A2652" s="73">
        <v>600121704</v>
      </c>
      <c r="B2652" s="73">
        <f t="shared" si="123"/>
        <v>600121704</v>
      </c>
      <c r="C2652" s="73" t="s">
        <v>14631</v>
      </c>
      <c r="D2652" s="68">
        <v>1</v>
      </c>
      <c r="E2652" s="48">
        <f t="shared" si="124"/>
        <v>47438371</v>
      </c>
      <c r="F2652" s="57" t="s">
        <v>8791</v>
      </c>
      <c r="G2652" s="57" t="s">
        <v>9013</v>
      </c>
      <c r="H2652" s="51">
        <v>225</v>
      </c>
      <c r="I2652" s="51" t="s">
        <v>17309</v>
      </c>
      <c r="J2652" s="69">
        <v>27.49</v>
      </c>
      <c r="K2652" s="69">
        <f t="shared" si="125"/>
        <v>6185.25</v>
      </c>
      <c r="L2652" s="90">
        <v>225</v>
      </c>
      <c r="M2652" s="51">
        <v>0</v>
      </c>
      <c r="N2652" s="62" t="s">
        <v>9240</v>
      </c>
      <c r="O2652" s="52"/>
      <c r="P2652" s="52">
        <v>131</v>
      </c>
      <c r="Q2652" s="52"/>
      <c r="R2652" s="52" t="s">
        <v>9241</v>
      </c>
      <c r="S2652" s="49" t="s">
        <v>21333</v>
      </c>
      <c r="V2652" s="50" t="s">
        <v>14910</v>
      </c>
      <c r="W2652" s="50" t="s">
        <v>9194</v>
      </c>
      <c r="X2652" s="50" t="s">
        <v>14740</v>
      </c>
      <c r="Y2652" s="70" t="s">
        <v>17320</v>
      </c>
      <c r="Z2652" s="53">
        <v>67557</v>
      </c>
    </row>
    <row r="2653" spans="1:26" s="49" customFormat="1" ht="30" x14ac:dyDescent="0.25">
      <c r="A2653" s="73">
        <v>600121747</v>
      </c>
      <c r="B2653" s="73">
        <f t="shared" si="123"/>
        <v>600121747</v>
      </c>
      <c r="C2653" s="73" t="s">
        <v>14632</v>
      </c>
      <c r="D2653" s="68">
        <v>1</v>
      </c>
      <c r="E2653" s="48">
        <f t="shared" si="124"/>
        <v>71005242</v>
      </c>
      <c r="F2653" s="57" t="s">
        <v>8791</v>
      </c>
      <c r="G2653" s="57" t="s">
        <v>9013</v>
      </c>
      <c r="H2653" s="51">
        <v>25</v>
      </c>
      <c r="I2653" s="51" t="s">
        <v>17309</v>
      </c>
      <c r="J2653" s="69">
        <v>27.49</v>
      </c>
      <c r="K2653" s="69">
        <f t="shared" si="125"/>
        <v>687.25</v>
      </c>
      <c r="L2653" s="90">
        <v>25</v>
      </c>
      <c r="M2653" s="51">
        <v>0</v>
      </c>
      <c r="N2653" s="62" t="s">
        <v>9242</v>
      </c>
      <c r="O2653" s="52"/>
      <c r="P2653" s="52">
        <v>144</v>
      </c>
      <c r="Q2653" s="52"/>
      <c r="R2653" s="52" t="s">
        <v>9243</v>
      </c>
      <c r="S2653" s="49" t="s">
        <v>21333</v>
      </c>
      <c r="V2653" s="50" t="s">
        <v>14910</v>
      </c>
      <c r="W2653" s="50" t="s">
        <v>9194</v>
      </c>
      <c r="X2653" s="50" t="s">
        <v>14740</v>
      </c>
      <c r="Y2653" s="70" t="s">
        <v>17320</v>
      </c>
      <c r="Z2653" s="53">
        <v>67554</v>
      </c>
    </row>
    <row r="2654" spans="1:26" s="49" customFormat="1" x14ac:dyDescent="0.25">
      <c r="A2654" s="73">
        <v>600122085</v>
      </c>
      <c r="B2654" s="73">
        <f t="shared" si="123"/>
        <v>600122085</v>
      </c>
      <c r="C2654" s="73" t="s">
        <v>14633</v>
      </c>
      <c r="D2654" s="68">
        <v>1</v>
      </c>
      <c r="E2654" s="48">
        <f t="shared" si="124"/>
        <v>70265992</v>
      </c>
      <c r="F2654" s="57" t="s">
        <v>8791</v>
      </c>
      <c r="G2654" s="57" t="s">
        <v>9013</v>
      </c>
      <c r="H2654" s="51">
        <v>200</v>
      </c>
      <c r="I2654" s="51" t="s">
        <v>17309</v>
      </c>
      <c r="J2654" s="69">
        <v>27.49</v>
      </c>
      <c r="K2654" s="69">
        <f t="shared" si="125"/>
        <v>5498</v>
      </c>
      <c r="L2654" s="90">
        <v>200</v>
      </c>
      <c r="M2654" s="51">
        <v>0</v>
      </c>
      <c r="N2654" s="62" t="s">
        <v>9244</v>
      </c>
      <c r="O2654" s="52"/>
      <c r="P2654" s="52">
        <v>139</v>
      </c>
      <c r="Q2654" s="52"/>
      <c r="R2654" s="52" t="s">
        <v>9245</v>
      </c>
      <c r="S2654" s="49" t="s">
        <v>21333</v>
      </c>
      <c r="V2654" s="50" t="s">
        <v>14910</v>
      </c>
      <c r="W2654" s="50" t="s">
        <v>9194</v>
      </c>
      <c r="X2654" s="50" t="s">
        <v>14740</v>
      </c>
      <c r="Y2654" s="70" t="s">
        <v>17320</v>
      </c>
      <c r="Z2654" s="53">
        <v>67527</v>
      </c>
    </row>
    <row r="2655" spans="1:26" s="49" customFormat="1" ht="30" x14ac:dyDescent="0.25">
      <c r="A2655" s="73">
        <v>600121763</v>
      </c>
      <c r="B2655" s="73">
        <f t="shared" si="123"/>
        <v>600121763</v>
      </c>
      <c r="C2655" s="73" t="s">
        <v>14634</v>
      </c>
      <c r="D2655" s="68">
        <v>1</v>
      </c>
      <c r="E2655" s="48">
        <f t="shared" si="124"/>
        <v>71000771</v>
      </c>
      <c r="F2655" s="57" t="s">
        <v>8791</v>
      </c>
      <c r="G2655" s="57" t="s">
        <v>9013</v>
      </c>
      <c r="H2655" s="51">
        <v>75</v>
      </c>
      <c r="I2655" s="51" t="s">
        <v>17309</v>
      </c>
      <c r="J2655" s="69">
        <v>27.49</v>
      </c>
      <c r="K2655" s="69">
        <f t="shared" si="125"/>
        <v>2061.75</v>
      </c>
      <c r="L2655" s="90">
        <v>75</v>
      </c>
      <c r="M2655" s="51">
        <v>0</v>
      </c>
      <c r="N2655" s="62" t="s">
        <v>9246</v>
      </c>
      <c r="O2655" s="52"/>
      <c r="P2655" s="52">
        <v>75</v>
      </c>
      <c r="Q2655" s="52"/>
      <c r="R2655" s="52" t="s">
        <v>8772</v>
      </c>
      <c r="S2655" s="49" t="s">
        <v>21333</v>
      </c>
      <c r="V2655" s="50" t="s">
        <v>14910</v>
      </c>
      <c r="W2655" s="50" t="s">
        <v>9194</v>
      </c>
      <c r="X2655" s="50" t="s">
        <v>14740</v>
      </c>
      <c r="Y2655" s="70" t="s">
        <v>17320</v>
      </c>
      <c r="Z2655" s="53">
        <v>67401</v>
      </c>
    </row>
    <row r="2656" spans="1:26" s="49" customFormat="1" ht="30" x14ac:dyDescent="0.25">
      <c r="A2656" s="73">
        <v>600121771</v>
      </c>
      <c r="B2656" s="73">
        <f t="shared" si="123"/>
        <v>600121771</v>
      </c>
      <c r="C2656" s="73" t="s">
        <v>14635</v>
      </c>
      <c r="D2656" s="68">
        <v>1</v>
      </c>
      <c r="E2656" s="48">
        <f t="shared" si="124"/>
        <v>70885907</v>
      </c>
      <c r="F2656" s="57" t="s">
        <v>8791</v>
      </c>
      <c r="G2656" s="57" t="s">
        <v>9013</v>
      </c>
      <c r="H2656" s="51">
        <v>50</v>
      </c>
      <c r="I2656" s="51" t="s">
        <v>17309</v>
      </c>
      <c r="J2656" s="69">
        <v>27.49</v>
      </c>
      <c r="K2656" s="69">
        <f t="shared" si="125"/>
        <v>1374.5</v>
      </c>
      <c r="L2656" s="90">
        <v>50</v>
      </c>
      <c r="M2656" s="51">
        <v>0</v>
      </c>
      <c r="N2656" s="62" t="s">
        <v>9247</v>
      </c>
      <c r="O2656" s="52"/>
      <c r="P2656" s="52">
        <v>159</v>
      </c>
      <c r="Q2656" s="52"/>
      <c r="R2656" s="52" t="s">
        <v>9248</v>
      </c>
      <c r="S2656" s="49" t="s">
        <v>21333</v>
      </c>
      <c r="V2656" s="50" t="s">
        <v>14910</v>
      </c>
      <c r="W2656" s="50" t="s">
        <v>9194</v>
      </c>
      <c r="X2656" s="50" t="s">
        <v>14740</v>
      </c>
      <c r="Y2656" s="70" t="s">
        <v>17320</v>
      </c>
      <c r="Z2656" s="53">
        <v>67545</v>
      </c>
    </row>
    <row r="2657" spans="1:26" s="49" customFormat="1" ht="30" x14ac:dyDescent="0.25">
      <c r="A2657" s="73">
        <v>600121798</v>
      </c>
      <c r="B2657" s="73">
        <f t="shared" si="123"/>
        <v>600121798</v>
      </c>
      <c r="C2657" s="73" t="s">
        <v>14636</v>
      </c>
      <c r="D2657" s="68">
        <v>1</v>
      </c>
      <c r="E2657" s="48">
        <f t="shared" si="124"/>
        <v>70993271</v>
      </c>
      <c r="F2657" s="57" t="s">
        <v>8791</v>
      </c>
      <c r="G2657" s="57" t="s">
        <v>9013</v>
      </c>
      <c r="H2657" s="51">
        <v>125</v>
      </c>
      <c r="I2657" s="51" t="s">
        <v>17309</v>
      </c>
      <c r="J2657" s="69">
        <v>27.49</v>
      </c>
      <c r="K2657" s="69">
        <f t="shared" si="125"/>
        <v>3436.25</v>
      </c>
      <c r="L2657" s="90">
        <v>125</v>
      </c>
      <c r="M2657" s="51">
        <v>0</v>
      </c>
      <c r="N2657" s="62" t="s">
        <v>9249</v>
      </c>
      <c r="O2657" s="52"/>
      <c r="P2657" s="52">
        <v>15</v>
      </c>
      <c r="Q2657" s="52"/>
      <c r="R2657" s="52" t="s">
        <v>9250</v>
      </c>
      <c r="S2657" s="49" t="s">
        <v>21333</v>
      </c>
      <c r="V2657" s="50" t="s">
        <v>14910</v>
      </c>
      <c r="W2657" s="50" t="s">
        <v>9194</v>
      </c>
      <c r="X2657" s="50" t="s">
        <v>14740</v>
      </c>
      <c r="Y2657" s="70" t="s">
        <v>17320</v>
      </c>
      <c r="Z2657" s="53">
        <v>67525</v>
      </c>
    </row>
    <row r="2658" spans="1:26" s="49" customFormat="1" ht="30" x14ac:dyDescent="0.25">
      <c r="A2658" s="73">
        <v>600121810</v>
      </c>
      <c r="B2658" s="73">
        <f t="shared" si="123"/>
        <v>600121810</v>
      </c>
      <c r="C2658" s="73" t="s">
        <v>14637</v>
      </c>
      <c r="D2658" s="68">
        <v>1</v>
      </c>
      <c r="E2658" s="48">
        <f t="shared" si="124"/>
        <v>71005072</v>
      </c>
      <c r="F2658" s="57" t="s">
        <v>8791</v>
      </c>
      <c r="G2658" s="57" t="s">
        <v>9013</v>
      </c>
      <c r="H2658" s="51">
        <v>50</v>
      </c>
      <c r="I2658" s="51" t="s">
        <v>17309</v>
      </c>
      <c r="J2658" s="69">
        <v>27.49</v>
      </c>
      <c r="K2658" s="69">
        <f t="shared" si="125"/>
        <v>1374.5</v>
      </c>
      <c r="L2658" s="90">
        <v>50</v>
      </c>
      <c r="M2658" s="51">
        <v>0</v>
      </c>
      <c r="N2658" s="62" t="s">
        <v>9251</v>
      </c>
      <c r="O2658" s="52"/>
      <c r="P2658" s="52">
        <v>1</v>
      </c>
      <c r="Q2658" s="52"/>
      <c r="R2658" s="52" t="s">
        <v>9252</v>
      </c>
      <c r="S2658" s="49" t="s">
        <v>21333</v>
      </c>
      <c r="V2658" s="50" t="s">
        <v>14910</v>
      </c>
      <c r="W2658" s="50" t="s">
        <v>9194</v>
      </c>
      <c r="X2658" s="50" t="s">
        <v>14740</v>
      </c>
      <c r="Y2658" s="70" t="s">
        <v>17320</v>
      </c>
      <c r="Z2658" s="53">
        <v>67571</v>
      </c>
    </row>
    <row r="2659" spans="1:26" s="49" customFormat="1" ht="30" x14ac:dyDescent="0.25">
      <c r="A2659" s="73">
        <v>600121828</v>
      </c>
      <c r="B2659" s="73">
        <f t="shared" si="123"/>
        <v>600121828</v>
      </c>
      <c r="C2659" s="73" t="s">
        <v>14638</v>
      </c>
      <c r="D2659" s="68">
        <v>1</v>
      </c>
      <c r="E2659" s="48">
        <f t="shared" si="124"/>
        <v>71004343</v>
      </c>
      <c r="F2659" s="57" t="s">
        <v>8791</v>
      </c>
      <c r="G2659" s="57" t="s">
        <v>9013</v>
      </c>
      <c r="H2659" s="51">
        <v>50</v>
      </c>
      <c r="I2659" s="51" t="s">
        <v>17309</v>
      </c>
      <c r="J2659" s="69">
        <v>27.49</v>
      </c>
      <c r="K2659" s="69">
        <f t="shared" si="125"/>
        <v>1374.5</v>
      </c>
      <c r="L2659" s="90">
        <v>50</v>
      </c>
      <c r="M2659" s="51">
        <v>0</v>
      </c>
      <c r="N2659" s="62" t="s">
        <v>9253</v>
      </c>
      <c r="O2659" s="52"/>
      <c r="P2659" s="52">
        <v>68</v>
      </c>
      <c r="Q2659" s="52"/>
      <c r="R2659" s="52" t="s">
        <v>6463</v>
      </c>
      <c r="S2659" s="49" t="s">
        <v>21333</v>
      </c>
      <c r="V2659" s="50" t="s">
        <v>14910</v>
      </c>
      <c r="W2659" s="50" t="s">
        <v>9194</v>
      </c>
      <c r="X2659" s="50" t="s">
        <v>14740</v>
      </c>
      <c r="Y2659" s="70" t="s">
        <v>17320</v>
      </c>
      <c r="Z2659" s="53">
        <v>67528</v>
      </c>
    </row>
    <row r="2660" spans="1:26" s="49" customFormat="1" ht="30" x14ac:dyDescent="0.25">
      <c r="A2660" s="73">
        <v>600121887</v>
      </c>
      <c r="B2660" s="73">
        <f t="shared" si="123"/>
        <v>600121887</v>
      </c>
      <c r="C2660" s="73" t="s">
        <v>14639</v>
      </c>
      <c r="D2660" s="68">
        <v>1</v>
      </c>
      <c r="E2660" s="48">
        <f t="shared" si="124"/>
        <v>75021510</v>
      </c>
      <c r="F2660" s="57" t="s">
        <v>8791</v>
      </c>
      <c r="G2660" s="57" t="s">
        <v>9013</v>
      </c>
      <c r="H2660" s="51">
        <v>100</v>
      </c>
      <c r="I2660" s="51" t="s">
        <v>17309</v>
      </c>
      <c r="J2660" s="69">
        <v>27.49</v>
      </c>
      <c r="K2660" s="69">
        <f t="shared" si="125"/>
        <v>2749</v>
      </c>
      <c r="L2660" s="90">
        <v>100</v>
      </c>
      <c r="M2660" s="51">
        <v>0</v>
      </c>
      <c r="N2660" s="62" t="s">
        <v>9254</v>
      </c>
      <c r="O2660" s="52"/>
      <c r="P2660" s="52">
        <v>82</v>
      </c>
      <c r="Q2660" s="52"/>
      <c r="R2660" s="52" t="s">
        <v>9255</v>
      </c>
      <c r="S2660" s="49" t="s">
        <v>21333</v>
      </c>
      <c r="V2660" s="50" t="s">
        <v>14910</v>
      </c>
      <c r="W2660" s="50" t="s">
        <v>9194</v>
      </c>
      <c r="X2660" s="50" t="s">
        <v>14740</v>
      </c>
      <c r="Y2660" s="70" t="s">
        <v>17320</v>
      </c>
      <c r="Z2660" s="53">
        <v>67508</v>
      </c>
    </row>
    <row r="2661" spans="1:26" s="49" customFormat="1" ht="30" x14ac:dyDescent="0.25">
      <c r="A2661" s="73">
        <v>600121895</v>
      </c>
      <c r="B2661" s="73">
        <f t="shared" si="123"/>
        <v>600121895</v>
      </c>
      <c r="C2661" s="73" t="s">
        <v>14640</v>
      </c>
      <c r="D2661" s="68">
        <v>1</v>
      </c>
      <c r="E2661" s="48">
        <f t="shared" si="124"/>
        <v>75007223</v>
      </c>
      <c r="F2661" s="57" t="s">
        <v>8791</v>
      </c>
      <c r="G2661" s="57" t="s">
        <v>9013</v>
      </c>
      <c r="H2661" s="51">
        <v>75</v>
      </c>
      <c r="I2661" s="51" t="s">
        <v>17309</v>
      </c>
      <c r="J2661" s="69">
        <v>27.49</v>
      </c>
      <c r="K2661" s="69">
        <f t="shared" si="125"/>
        <v>2061.75</v>
      </c>
      <c r="L2661" s="90">
        <v>75</v>
      </c>
      <c r="M2661" s="51">
        <v>0</v>
      </c>
      <c r="N2661" s="62" t="s">
        <v>9256</v>
      </c>
      <c r="O2661" s="52"/>
      <c r="P2661" s="52">
        <v>72</v>
      </c>
      <c r="Q2661" s="52"/>
      <c r="R2661" s="52" t="s">
        <v>9257</v>
      </c>
      <c r="S2661" s="49" t="s">
        <v>21333</v>
      </c>
      <c r="V2661" s="50" t="s">
        <v>14910</v>
      </c>
      <c r="W2661" s="50" t="s">
        <v>9194</v>
      </c>
      <c r="X2661" s="50" t="s">
        <v>14740</v>
      </c>
      <c r="Y2661" s="70" t="s">
        <v>17320</v>
      </c>
      <c r="Z2661" s="53">
        <v>67502</v>
      </c>
    </row>
    <row r="2662" spans="1:26" s="49" customFormat="1" ht="30" x14ac:dyDescent="0.25">
      <c r="A2662" s="73">
        <v>600121909</v>
      </c>
      <c r="B2662" s="73">
        <f t="shared" si="123"/>
        <v>600121909</v>
      </c>
      <c r="C2662" s="73" t="s">
        <v>17851</v>
      </c>
      <c r="D2662" s="68">
        <v>1</v>
      </c>
      <c r="E2662" s="48">
        <f t="shared" si="124"/>
        <v>70880468</v>
      </c>
      <c r="F2662" s="57" t="s">
        <v>8791</v>
      </c>
      <c r="G2662" s="57" t="s">
        <v>9013</v>
      </c>
      <c r="H2662" s="51">
        <v>200</v>
      </c>
      <c r="I2662" s="51" t="s">
        <v>17309</v>
      </c>
      <c r="J2662" s="69">
        <v>27.49</v>
      </c>
      <c r="K2662" s="69">
        <f t="shared" si="125"/>
        <v>5498</v>
      </c>
      <c r="L2662" s="90">
        <v>200</v>
      </c>
      <c r="M2662" s="51">
        <v>0</v>
      </c>
      <c r="N2662" s="62" t="s">
        <v>17852</v>
      </c>
      <c r="O2662" s="52"/>
      <c r="P2662" s="52">
        <v>131</v>
      </c>
      <c r="Q2662" s="52"/>
      <c r="R2662" s="52" t="s">
        <v>17853</v>
      </c>
      <c r="S2662" s="49" t="s">
        <v>21333</v>
      </c>
      <c r="V2662" s="50" t="s">
        <v>14910</v>
      </c>
      <c r="W2662" s="50" t="s">
        <v>9194</v>
      </c>
      <c r="X2662" s="50" t="s">
        <v>14740</v>
      </c>
      <c r="Y2662" s="70" t="s">
        <v>17320</v>
      </c>
      <c r="Z2662" s="53">
        <v>67523</v>
      </c>
    </row>
    <row r="2663" spans="1:26" s="49" customFormat="1" ht="30" x14ac:dyDescent="0.25">
      <c r="A2663" s="73">
        <v>600121925</v>
      </c>
      <c r="B2663" s="73">
        <f t="shared" si="123"/>
        <v>600121925</v>
      </c>
      <c r="C2663" s="73" t="s">
        <v>14641</v>
      </c>
      <c r="D2663" s="68">
        <v>1</v>
      </c>
      <c r="E2663" s="48">
        <f t="shared" si="124"/>
        <v>70996997</v>
      </c>
      <c r="F2663" s="57" t="s">
        <v>8791</v>
      </c>
      <c r="G2663" s="57" t="s">
        <v>9013</v>
      </c>
      <c r="H2663" s="51">
        <v>100</v>
      </c>
      <c r="I2663" s="51" t="s">
        <v>17309</v>
      </c>
      <c r="J2663" s="69">
        <v>27.49</v>
      </c>
      <c r="K2663" s="69">
        <f t="shared" si="125"/>
        <v>2749</v>
      </c>
      <c r="L2663" s="90">
        <v>100</v>
      </c>
      <c r="M2663" s="51">
        <v>0</v>
      </c>
      <c r="N2663" s="62" t="s">
        <v>9258</v>
      </c>
      <c r="O2663" s="52"/>
      <c r="P2663" s="52">
        <v>64</v>
      </c>
      <c r="Q2663" s="52"/>
      <c r="R2663" s="52" t="s">
        <v>9259</v>
      </c>
      <c r="S2663" s="49" t="s">
        <v>21333</v>
      </c>
      <c r="V2663" s="50" t="s">
        <v>14910</v>
      </c>
      <c r="W2663" s="50" t="s">
        <v>9194</v>
      </c>
      <c r="X2663" s="50" t="s">
        <v>14740</v>
      </c>
      <c r="Y2663" s="70" t="s">
        <v>17320</v>
      </c>
      <c r="Z2663" s="53">
        <v>67556</v>
      </c>
    </row>
    <row r="2664" spans="1:26" s="49" customFormat="1" x14ac:dyDescent="0.25">
      <c r="A2664" s="73">
        <v>600121933</v>
      </c>
      <c r="B2664" s="73">
        <f t="shared" si="123"/>
        <v>600121933</v>
      </c>
      <c r="C2664" s="73" t="s">
        <v>14642</v>
      </c>
      <c r="D2664" s="68">
        <v>1</v>
      </c>
      <c r="E2664" s="48">
        <f t="shared" si="124"/>
        <v>70885231</v>
      </c>
      <c r="F2664" s="57" t="s">
        <v>8791</v>
      </c>
      <c r="G2664" s="57" t="s">
        <v>9013</v>
      </c>
      <c r="H2664" s="51">
        <v>50</v>
      </c>
      <c r="I2664" s="51" t="s">
        <v>17309</v>
      </c>
      <c r="J2664" s="69">
        <v>27.49</v>
      </c>
      <c r="K2664" s="69">
        <f t="shared" si="125"/>
        <v>1374.5</v>
      </c>
      <c r="L2664" s="90">
        <v>50</v>
      </c>
      <c r="M2664" s="51">
        <v>0</v>
      </c>
      <c r="N2664" s="62" t="s">
        <v>9260</v>
      </c>
      <c r="O2664" s="52"/>
      <c r="P2664" s="52">
        <v>42</v>
      </c>
      <c r="Q2664" s="52"/>
      <c r="R2664" s="52" t="s">
        <v>9261</v>
      </c>
      <c r="S2664" s="49" t="s">
        <v>21333</v>
      </c>
      <c r="V2664" s="50" t="s">
        <v>14910</v>
      </c>
      <c r="W2664" s="50" t="s">
        <v>9194</v>
      </c>
      <c r="X2664" s="50" t="s">
        <v>14740</v>
      </c>
      <c r="Y2664" s="70" t="s">
        <v>17320</v>
      </c>
      <c r="Z2664" s="53">
        <v>67552</v>
      </c>
    </row>
    <row r="2665" spans="1:26" s="49" customFormat="1" x14ac:dyDescent="0.25">
      <c r="A2665" s="73">
        <v>600121976</v>
      </c>
      <c r="B2665" s="73">
        <f t="shared" si="123"/>
        <v>600121976</v>
      </c>
      <c r="C2665" s="73" t="s">
        <v>17854</v>
      </c>
      <c r="D2665" s="68">
        <v>1</v>
      </c>
      <c r="E2665" s="48">
        <f t="shared" si="124"/>
        <v>75024454</v>
      </c>
      <c r="F2665" s="57" t="s">
        <v>8791</v>
      </c>
      <c r="G2665" s="57" t="s">
        <v>9013</v>
      </c>
      <c r="H2665" s="51">
        <v>25</v>
      </c>
      <c r="I2665" s="51" t="s">
        <v>17309</v>
      </c>
      <c r="J2665" s="69">
        <v>27.49</v>
      </c>
      <c r="K2665" s="69">
        <f t="shared" si="125"/>
        <v>687.25</v>
      </c>
      <c r="L2665" s="90">
        <v>25</v>
      </c>
      <c r="M2665" s="51">
        <v>0</v>
      </c>
      <c r="N2665" s="62" t="s">
        <v>17855</v>
      </c>
      <c r="O2665" s="52"/>
      <c r="P2665" s="52">
        <v>32</v>
      </c>
      <c r="Q2665" s="52"/>
      <c r="R2665" s="52" t="s">
        <v>17856</v>
      </c>
      <c r="S2665" s="49" t="s">
        <v>21333</v>
      </c>
      <c r="V2665" s="50" t="s">
        <v>14910</v>
      </c>
      <c r="W2665" s="50" t="s">
        <v>9194</v>
      </c>
      <c r="X2665" s="50" t="s">
        <v>14740</v>
      </c>
      <c r="Y2665" s="70" t="s">
        <v>17320</v>
      </c>
      <c r="Z2665" s="53">
        <v>67506</v>
      </c>
    </row>
    <row r="2666" spans="1:26" s="49" customFormat="1" ht="30" x14ac:dyDescent="0.25">
      <c r="A2666" s="73">
        <v>600122000</v>
      </c>
      <c r="B2666" s="73">
        <f t="shared" si="123"/>
        <v>600122000</v>
      </c>
      <c r="C2666" s="73" t="s">
        <v>14643</v>
      </c>
      <c r="D2666" s="68">
        <v>1</v>
      </c>
      <c r="E2666" s="48">
        <f t="shared" si="124"/>
        <v>70887926</v>
      </c>
      <c r="F2666" s="57" t="s">
        <v>8791</v>
      </c>
      <c r="G2666" s="57" t="s">
        <v>9013</v>
      </c>
      <c r="H2666" s="51">
        <v>175</v>
      </c>
      <c r="I2666" s="51" t="s">
        <v>17309</v>
      </c>
      <c r="J2666" s="69">
        <v>27.49</v>
      </c>
      <c r="K2666" s="69">
        <f t="shared" si="125"/>
        <v>4810.75</v>
      </c>
      <c r="L2666" s="90">
        <v>175</v>
      </c>
      <c r="M2666" s="51">
        <v>0</v>
      </c>
      <c r="N2666" s="62" t="s">
        <v>9262</v>
      </c>
      <c r="O2666" s="52" t="s">
        <v>7323</v>
      </c>
      <c r="P2666" s="52">
        <v>56</v>
      </c>
      <c r="Q2666" s="52"/>
      <c r="R2666" s="52" t="s">
        <v>9263</v>
      </c>
      <c r="S2666" s="49" t="s">
        <v>21333</v>
      </c>
      <c r="V2666" s="50" t="s">
        <v>14910</v>
      </c>
      <c r="W2666" s="50" t="s">
        <v>9194</v>
      </c>
      <c r="X2666" s="50" t="s">
        <v>14740</v>
      </c>
      <c r="Y2666" s="70" t="s">
        <v>17320</v>
      </c>
      <c r="Z2666" s="53">
        <v>67522</v>
      </c>
    </row>
    <row r="2667" spans="1:26" s="49" customFormat="1" ht="30" x14ac:dyDescent="0.25">
      <c r="A2667" s="73">
        <v>600122018</v>
      </c>
      <c r="B2667" s="73">
        <f t="shared" si="123"/>
        <v>600122018</v>
      </c>
      <c r="C2667" s="73" t="s">
        <v>14644</v>
      </c>
      <c r="D2667" s="68">
        <v>1</v>
      </c>
      <c r="E2667" s="48">
        <f t="shared" si="124"/>
        <v>70885249</v>
      </c>
      <c r="F2667" s="57" t="s">
        <v>8791</v>
      </c>
      <c r="G2667" s="57" t="s">
        <v>9013</v>
      </c>
      <c r="H2667" s="51">
        <v>150</v>
      </c>
      <c r="I2667" s="51" t="s">
        <v>17309</v>
      </c>
      <c r="J2667" s="69">
        <v>27.49</v>
      </c>
      <c r="K2667" s="69">
        <f t="shared" si="125"/>
        <v>4123.5</v>
      </c>
      <c r="L2667" s="90">
        <v>150</v>
      </c>
      <c r="M2667" s="51">
        <v>0</v>
      </c>
      <c r="N2667" s="62" t="s">
        <v>9264</v>
      </c>
      <c r="O2667" s="52"/>
      <c r="P2667" s="52">
        <v>7</v>
      </c>
      <c r="Q2667" s="52"/>
      <c r="R2667" s="52" t="s">
        <v>9265</v>
      </c>
      <c r="S2667" s="49" t="s">
        <v>21333</v>
      </c>
      <c r="V2667" s="50" t="s">
        <v>14910</v>
      </c>
      <c r="W2667" s="50" t="s">
        <v>9194</v>
      </c>
      <c r="X2667" s="50" t="s">
        <v>14740</v>
      </c>
      <c r="Y2667" s="70" t="s">
        <v>17320</v>
      </c>
      <c r="Z2667" s="53">
        <v>67401</v>
      </c>
    </row>
    <row r="2668" spans="1:26" s="49" customFormat="1" ht="30" x14ac:dyDescent="0.25">
      <c r="A2668" s="73">
        <v>600122026</v>
      </c>
      <c r="B2668" s="73">
        <f t="shared" si="123"/>
        <v>600122026</v>
      </c>
      <c r="C2668" s="73" t="s">
        <v>14645</v>
      </c>
      <c r="D2668" s="68">
        <v>1</v>
      </c>
      <c r="E2668" s="48">
        <f t="shared" si="124"/>
        <v>70879893</v>
      </c>
      <c r="F2668" s="57" t="s">
        <v>8791</v>
      </c>
      <c r="G2668" s="57" t="s">
        <v>9013</v>
      </c>
      <c r="H2668" s="51">
        <v>150</v>
      </c>
      <c r="I2668" s="51" t="s">
        <v>17309</v>
      </c>
      <c r="J2668" s="69">
        <v>27.49</v>
      </c>
      <c r="K2668" s="69">
        <f t="shared" si="125"/>
        <v>4123.5</v>
      </c>
      <c r="L2668" s="90">
        <v>150</v>
      </c>
      <c r="M2668" s="51">
        <v>0</v>
      </c>
      <c r="N2668" s="62" t="s">
        <v>9266</v>
      </c>
      <c r="O2668" s="52" t="s">
        <v>4207</v>
      </c>
      <c r="P2668" s="52">
        <v>142</v>
      </c>
      <c r="Q2668" s="52"/>
      <c r="R2668" s="52" t="s">
        <v>1659</v>
      </c>
      <c r="S2668" s="49" t="s">
        <v>21333</v>
      </c>
      <c r="V2668" s="50" t="s">
        <v>14910</v>
      </c>
      <c r="W2668" s="50" t="s">
        <v>9194</v>
      </c>
      <c r="X2668" s="50" t="s">
        <v>14740</v>
      </c>
      <c r="Y2668" s="70" t="s">
        <v>17320</v>
      </c>
      <c r="Z2668" s="53">
        <v>67521</v>
      </c>
    </row>
    <row r="2669" spans="1:26" s="49" customFormat="1" x14ac:dyDescent="0.25">
      <c r="A2669" s="73">
        <v>600122034</v>
      </c>
      <c r="B2669" s="73">
        <f t="shared" si="123"/>
        <v>600122034</v>
      </c>
      <c r="C2669" s="73" t="s">
        <v>14646</v>
      </c>
      <c r="D2669" s="68">
        <v>1</v>
      </c>
      <c r="E2669" s="48">
        <f t="shared" si="124"/>
        <v>70279993</v>
      </c>
      <c r="F2669" s="57" t="s">
        <v>8791</v>
      </c>
      <c r="G2669" s="57" t="s">
        <v>9013</v>
      </c>
      <c r="H2669" s="51">
        <v>325</v>
      </c>
      <c r="I2669" s="51" t="s">
        <v>17309</v>
      </c>
      <c r="J2669" s="69">
        <v>27.49</v>
      </c>
      <c r="K2669" s="69">
        <f t="shared" si="125"/>
        <v>8934.25</v>
      </c>
      <c r="L2669" s="90">
        <v>325</v>
      </c>
      <c r="M2669" s="51">
        <v>0</v>
      </c>
      <c r="N2669" s="62" t="s">
        <v>9267</v>
      </c>
      <c r="O2669" s="52"/>
      <c r="P2669" s="52">
        <v>170</v>
      </c>
      <c r="Q2669" s="52"/>
      <c r="R2669" s="52" t="s">
        <v>9268</v>
      </c>
      <c r="S2669" s="49" t="s">
        <v>21333</v>
      </c>
      <c r="V2669" s="50" t="s">
        <v>14910</v>
      </c>
      <c r="W2669" s="50" t="s">
        <v>9194</v>
      </c>
      <c r="X2669" s="50" t="s">
        <v>14740</v>
      </c>
      <c r="Y2669" s="70" t="s">
        <v>17320</v>
      </c>
      <c r="Z2669" s="53">
        <v>67560</v>
      </c>
    </row>
    <row r="2670" spans="1:26" s="49" customFormat="1" x14ac:dyDescent="0.25">
      <c r="A2670" s="73">
        <v>600122069</v>
      </c>
      <c r="B2670" s="73">
        <f t="shared" si="123"/>
        <v>600122069</v>
      </c>
      <c r="C2670" s="73" t="s">
        <v>14647</v>
      </c>
      <c r="D2670" s="68">
        <v>1</v>
      </c>
      <c r="E2670" s="48">
        <f t="shared" si="124"/>
        <v>70284440</v>
      </c>
      <c r="F2670" s="57" t="s">
        <v>8791</v>
      </c>
      <c r="G2670" s="57" t="s">
        <v>9013</v>
      </c>
      <c r="H2670" s="51">
        <v>300</v>
      </c>
      <c r="I2670" s="51" t="s">
        <v>17309</v>
      </c>
      <c r="J2670" s="69">
        <v>27.49</v>
      </c>
      <c r="K2670" s="69">
        <f t="shared" si="125"/>
        <v>8247</v>
      </c>
      <c r="L2670" s="90">
        <v>300</v>
      </c>
      <c r="M2670" s="51">
        <v>0</v>
      </c>
      <c r="N2670" s="62" t="s">
        <v>9269</v>
      </c>
      <c r="O2670" s="52"/>
      <c r="P2670" s="52">
        <v>222</v>
      </c>
      <c r="Q2670" s="52"/>
      <c r="R2670" s="52" t="s">
        <v>2631</v>
      </c>
      <c r="S2670" s="49" t="s">
        <v>21333</v>
      </c>
      <c r="V2670" s="50" t="s">
        <v>14910</v>
      </c>
      <c r="W2670" s="50" t="s">
        <v>9194</v>
      </c>
      <c r="X2670" s="50" t="s">
        <v>14740</v>
      </c>
      <c r="Y2670" s="70" t="s">
        <v>17320</v>
      </c>
      <c r="Z2670" s="53">
        <v>67553</v>
      </c>
    </row>
    <row r="2671" spans="1:26" s="49" customFormat="1" x14ac:dyDescent="0.25">
      <c r="A2671" s="73">
        <v>600122115</v>
      </c>
      <c r="B2671" s="73">
        <f t="shared" si="123"/>
        <v>600122115</v>
      </c>
      <c r="C2671" s="73" t="s">
        <v>14648</v>
      </c>
      <c r="D2671" s="68">
        <v>1</v>
      </c>
      <c r="E2671" s="48">
        <f t="shared" si="124"/>
        <v>70283044</v>
      </c>
      <c r="F2671" s="57" t="s">
        <v>8791</v>
      </c>
      <c r="G2671" s="57" t="s">
        <v>9013</v>
      </c>
      <c r="H2671" s="51">
        <v>300</v>
      </c>
      <c r="I2671" s="51" t="s">
        <v>17309</v>
      </c>
      <c r="J2671" s="69">
        <v>27.49</v>
      </c>
      <c r="K2671" s="69">
        <f t="shared" si="125"/>
        <v>8247</v>
      </c>
      <c r="L2671" s="90">
        <v>300</v>
      </c>
      <c r="M2671" s="51">
        <v>0</v>
      </c>
      <c r="N2671" s="62" t="s">
        <v>9270</v>
      </c>
      <c r="O2671" s="52"/>
      <c r="P2671" s="52">
        <v>110</v>
      </c>
      <c r="Q2671" s="52"/>
      <c r="R2671" s="52" t="s">
        <v>9271</v>
      </c>
      <c r="S2671" s="49" t="s">
        <v>21333</v>
      </c>
      <c r="V2671" s="50" t="s">
        <v>14910</v>
      </c>
      <c r="W2671" s="50" t="s">
        <v>9194</v>
      </c>
      <c r="X2671" s="50" t="s">
        <v>14740</v>
      </c>
      <c r="Y2671" s="70" t="s">
        <v>17320</v>
      </c>
      <c r="Z2671" s="53">
        <v>67524</v>
      </c>
    </row>
    <row r="2672" spans="1:26" s="49" customFormat="1" x14ac:dyDescent="0.25">
      <c r="A2672" s="73">
        <v>600122140</v>
      </c>
      <c r="B2672" s="73">
        <f t="shared" si="123"/>
        <v>600122140</v>
      </c>
      <c r="C2672" s="73" t="s">
        <v>14649</v>
      </c>
      <c r="D2672" s="68">
        <v>1</v>
      </c>
      <c r="E2672" s="48">
        <f t="shared" si="124"/>
        <v>60418575</v>
      </c>
      <c r="F2672" s="57" t="s">
        <v>8791</v>
      </c>
      <c r="G2672" s="57" t="s">
        <v>9013</v>
      </c>
      <c r="H2672" s="51">
        <v>1050</v>
      </c>
      <c r="I2672" s="51" t="s">
        <v>17309</v>
      </c>
      <c r="J2672" s="69">
        <v>27.49</v>
      </c>
      <c r="K2672" s="69">
        <f t="shared" si="125"/>
        <v>28864.5</v>
      </c>
      <c r="L2672" s="90">
        <v>1050</v>
      </c>
      <c r="M2672" s="51">
        <v>0</v>
      </c>
      <c r="N2672" s="62" t="s">
        <v>9272</v>
      </c>
      <c r="O2672" s="52" t="s">
        <v>9273</v>
      </c>
      <c r="P2672" s="52">
        <v>44</v>
      </c>
      <c r="Q2672" s="52">
        <v>12</v>
      </c>
      <c r="R2672" s="52" t="s">
        <v>9194</v>
      </c>
      <c r="S2672" s="49" t="s">
        <v>21333</v>
      </c>
      <c r="V2672" s="50" t="s">
        <v>14910</v>
      </c>
      <c r="W2672" s="50" t="s">
        <v>9194</v>
      </c>
      <c r="X2672" s="50" t="s">
        <v>14740</v>
      </c>
      <c r="Y2672" s="70" t="s">
        <v>17320</v>
      </c>
      <c r="Z2672" s="53">
        <v>67401</v>
      </c>
    </row>
    <row r="2673" spans="1:26" s="49" customFormat="1" x14ac:dyDescent="0.25">
      <c r="A2673" s="73">
        <v>600122166</v>
      </c>
      <c r="B2673" s="73">
        <f t="shared" si="123"/>
        <v>600122166</v>
      </c>
      <c r="C2673" s="73" t="s">
        <v>14650</v>
      </c>
      <c r="D2673" s="68">
        <v>1</v>
      </c>
      <c r="E2673" s="48">
        <f t="shared" si="124"/>
        <v>60418591</v>
      </c>
      <c r="F2673" s="57" t="s">
        <v>8791</v>
      </c>
      <c r="G2673" s="57" t="s">
        <v>9013</v>
      </c>
      <c r="H2673" s="51">
        <v>1125</v>
      </c>
      <c r="I2673" s="51" t="s">
        <v>17309</v>
      </c>
      <c r="J2673" s="69">
        <v>27.49</v>
      </c>
      <c r="K2673" s="69">
        <f t="shared" si="125"/>
        <v>30926.25</v>
      </c>
      <c r="L2673" s="90">
        <v>1125</v>
      </c>
      <c r="M2673" s="51">
        <v>0</v>
      </c>
      <c r="N2673" s="62" t="s">
        <v>9274</v>
      </c>
      <c r="O2673" s="52" t="s">
        <v>9232</v>
      </c>
      <c r="P2673" s="52">
        <v>700</v>
      </c>
      <c r="Q2673" s="52">
        <v>20</v>
      </c>
      <c r="R2673" s="52" t="s">
        <v>9194</v>
      </c>
      <c r="S2673" s="49" t="s">
        <v>21333</v>
      </c>
      <c r="V2673" s="50" t="s">
        <v>14910</v>
      </c>
      <c r="W2673" s="50" t="s">
        <v>9194</v>
      </c>
      <c r="X2673" s="50" t="s">
        <v>14740</v>
      </c>
      <c r="Y2673" s="70" t="s">
        <v>17320</v>
      </c>
      <c r="Z2673" s="53">
        <v>67401</v>
      </c>
    </row>
    <row r="2674" spans="1:26" s="49" customFormat="1" x14ac:dyDescent="0.25">
      <c r="A2674" s="73">
        <v>600122174</v>
      </c>
      <c r="B2674" s="73">
        <f t="shared" si="123"/>
        <v>600122174</v>
      </c>
      <c r="C2674" s="73" t="s">
        <v>14651</v>
      </c>
      <c r="D2674" s="68">
        <v>1</v>
      </c>
      <c r="E2674" s="48">
        <f t="shared" si="124"/>
        <v>60418613</v>
      </c>
      <c r="F2674" s="57" t="s">
        <v>8791</v>
      </c>
      <c r="G2674" s="57" t="s">
        <v>9013</v>
      </c>
      <c r="H2674" s="51">
        <v>1075</v>
      </c>
      <c r="I2674" s="51" t="s">
        <v>17309</v>
      </c>
      <c r="J2674" s="69">
        <v>27.49</v>
      </c>
      <c r="K2674" s="69">
        <f t="shared" si="125"/>
        <v>29551.75</v>
      </c>
      <c r="L2674" s="90">
        <v>1075</v>
      </c>
      <c r="M2674" s="51">
        <v>0</v>
      </c>
      <c r="N2674" s="62" t="s">
        <v>9275</v>
      </c>
      <c r="O2674" s="52" t="s">
        <v>6083</v>
      </c>
      <c r="P2674" s="52">
        <v>61</v>
      </c>
      <c r="Q2674" s="52">
        <v>6</v>
      </c>
      <c r="R2674" s="52" t="s">
        <v>9194</v>
      </c>
      <c r="S2674" s="49" t="s">
        <v>21333</v>
      </c>
      <c r="V2674" s="50" t="s">
        <v>14910</v>
      </c>
      <c r="W2674" s="50" t="s">
        <v>9194</v>
      </c>
      <c r="X2674" s="50" t="s">
        <v>14740</v>
      </c>
      <c r="Y2674" s="70" t="s">
        <v>17320</v>
      </c>
      <c r="Z2674" s="53">
        <v>67401</v>
      </c>
    </row>
    <row r="2675" spans="1:26" s="49" customFormat="1" x14ac:dyDescent="0.25">
      <c r="A2675" s="73">
        <v>600122191</v>
      </c>
      <c r="B2675" s="73">
        <f t="shared" si="123"/>
        <v>600122191</v>
      </c>
      <c r="C2675" s="73" t="s">
        <v>14652</v>
      </c>
      <c r="D2675" s="68">
        <v>1</v>
      </c>
      <c r="E2675" s="48">
        <f t="shared" si="124"/>
        <v>70265984</v>
      </c>
      <c r="F2675" s="57" t="s">
        <v>8791</v>
      </c>
      <c r="G2675" s="57" t="s">
        <v>9013</v>
      </c>
      <c r="H2675" s="51">
        <v>250</v>
      </c>
      <c r="I2675" s="51" t="s">
        <v>17309</v>
      </c>
      <c r="J2675" s="69">
        <v>27.49</v>
      </c>
      <c r="K2675" s="69">
        <f t="shared" si="125"/>
        <v>6872.5</v>
      </c>
      <c r="L2675" s="90">
        <v>250</v>
      </c>
      <c r="M2675" s="51">
        <v>0</v>
      </c>
      <c r="N2675" s="62" t="s">
        <v>9276</v>
      </c>
      <c r="O2675" s="52"/>
      <c r="P2675" s="52">
        <v>203</v>
      </c>
      <c r="Q2675" s="52"/>
      <c r="R2675" s="52" t="s">
        <v>9277</v>
      </c>
      <c r="S2675" s="49" t="s">
        <v>21333</v>
      </c>
      <c r="V2675" s="50" t="s">
        <v>14910</v>
      </c>
      <c r="W2675" s="50" t="s">
        <v>9194</v>
      </c>
      <c r="X2675" s="50" t="s">
        <v>14740</v>
      </c>
      <c r="Y2675" s="70" t="s">
        <v>17320</v>
      </c>
      <c r="Z2675" s="53">
        <v>67501</v>
      </c>
    </row>
    <row r="2676" spans="1:26" s="49" customFormat="1" ht="30" x14ac:dyDescent="0.25">
      <c r="A2676" s="73">
        <v>600122212</v>
      </c>
      <c r="B2676" s="73">
        <f t="shared" si="123"/>
        <v>600122212</v>
      </c>
      <c r="C2676" s="73" t="s">
        <v>14653</v>
      </c>
      <c r="D2676" s="68">
        <v>1</v>
      </c>
      <c r="E2676" s="48">
        <f t="shared" si="124"/>
        <v>70283001</v>
      </c>
      <c r="F2676" s="57" t="s">
        <v>8791</v>
      </c>
      <c r="G2676" s="57" t="s">
        <v>9013</v>
      </c>
      <c r="H2676" s="51">
        <v>350</v>
      </c>
      <c r="I2676" s="51" t="s">
        <v>17309</v>
      </c>
      <c r="J2676" s="69">
        <v>27.49</v>
      </c>
      <c r="K2676" s="69">
        <f t="shared" si="125"/>
        <v>9621.5</v>
      </c>
      <c r="L2676" s="90">
        <v>350</v>
      </c>
      <c r="M2676" s="51">
        <v>0</v>
      </c>
      <c r="N2676" s="62" t="s">
        <v>9278</v>
      </c>
      <c r="O2676" s="52"/>
      <c r="P2676" s="52">
        <v>167</v>
      </c>
      <c r="Q2676" s="52"/>
      <c r="R2676" s="52" t="s">
        <v>9279</v>
      </c>
      <c r="S2676" s="49" t="s">
        <v>21333</v>
      </c>
      <c r="V2676" s="50" t="s">
        <v>14910</v>
      </c>
      <c r="W2676" s="50" t="s">
        <v>9194</v>
      </c>
      <c r="X2676" s="50" t="s">
        <v>14740</v>
      </c>
      <c r="Y2676" s="70" t="s">
        <v>17320</v>
      </c>
      <c r="Z2676" s="53">
        <v>67505</v>
      </c>
    </row>
    <row r="2677" spans="1:26" s="49" customFormat="1" x14ac:dyDescent="0.25">
      <c r="A2677" s="73">
        <v>600122239</v>
      </c>
      <c r="B2677" s="73">
        <f t="shared" si="123"/>
        <v>600122239</v>
      </c>
      <c r="C2677" s="73" t="s">
        <v>14654</v>
      </c>
      <c r="D2677" s="68">
        <v>1</v>
      </c>
      <c r="E2677" s="48">
        <f t="shared" si="124"/>
        <v>70283915</v>
      </c>
      <c r="F2677" s="57" t="s">
        <v>8791</v>
      </c>
      <c r="G2677" s="57" t="s">
        <v>9013</v>
      </c>
      <c r="H2677" s="51">
        <v>425</v>
      </c>
      <c r="I2677" s="51" t="s">
        <v>17309</v>
      </c>
      <c r="J2677" s="69">
        <v>27.49</v>
      </c>
      <c r="K2677" s="69">
        <f t="shared" si="125"/>
        <v>11683.25</v>
      </c>
      <c r="L2677" s="90">
        <v>425</v>
      </c>
      <c r="M2677" s="51">
        <v>0</v>
      </c>
      <c r="N2677" s="62" t="s">
        <v>9280</v>
      </c>
      <c r="O2677" s="52"/>
      <c r="P2677" s="52">
        <v>221</v>
      </c>
      <c r="Q2677" s="52"/>
      <c r="R2677" s="52" t="s">
        <v>9204</v>
      </c>
      <c r="S2677" s="49" t="s">
        <v>21333</v>
      </c>
      <c r="V2677" s="50" t="s">
        <v>14910</v>
      </c>
      <c r="W2677" s="50" t="s">
        <v>9194</v>
      </c>
      <c r="X2677" s="50" t="s">
        <v>14740</v>
      </c>
      <c r="Y2677" s="70" t="s">
        <v>17320</v>
      </c>
      <c r="Z2677" s="53">
        <v>67503</v>
      </c>
    </row>
    <row r="2678" spans="1:26" s="49" customFormat="1" x14ac:dyDescent="0.25">
      <c r="A2678" s="73">
        <v>600122247</v>
      </c>
      <c r="B2678" s="73">
        <f t="shared" si="123"/>
        <v>600122247</v>
      </c>
      <c r="C2678" s="73" t="s">
        <v>14655</v>
      </c>
      <c r="D2678" s="68">
        <v>1</v>
      </c>
      <c r="E2678" s="48">
        <f t="shared" si="124"/>
        <v>60418583</v>
      </c>
      <c r="F2678" s="57" t="s">
        <v>8791</v>
      </c>
      <c r="G2678" s="57" t="s">
        <v>9013</v>
      </c>
      <c r="H2678" s="51">
        <v>900</v>
      </c>
      <c r="I2678" s="51" t="s">
        <v>17309</v>
      </c>
      <c r="J2678" s="69">
        <v>27.49</v>
      </c>
      <c r="K2678" s="69">
        <f t="shared" si="125"/>
        <v>24741</v>
      </c>
      <c r="L2678" s="90">
        <v>900</v>
      </c>
      <c r="M2678" s="51">
        <v>0</v>
      </c>
      <c r="N2678" s="62" t="s">
        <v>9281</v>
      </c>
      <c r="O2678" s="52" t="s">
        <v>7677</v>
      </c>
      <c r="P2678" s="52">
        <v>836</v>
      </c>
      <c r="Q2678" s="52">
        <v>1</v>
      </c>
      <c r="R2678" s="52" t="s">
        <v>9194</v>
      </c>
      <c r="S2678" s="49" t="s">
        <v>21333</v>
      </c>
      <c r="V2678" s="50" t="s">
        <v>14910</v>
      </c>
      <c r="W2678" s="50" t="s">
        <v>9194</v>
      </c>
      <c r="X2678" s="50" t="s">
        <v>14740</v>
      </c>
      <c r="Y2678" s="70" t="s">
        <v>17320</v>
      </c>
      <c r="Z2678" s="53">
        <v>67401</v>
      </c>
    </row>
    <row r="2679" spans="1:26" s="49" customFormat="1" ht="30" x14ac:dyDescent="0.25">
      <c r="A2679" s="73">
        <v>600122263</v>
      </c>
      <c r="B2679" s="73">
        <f t="shared" si="123"/>
        <v>600122263</v>
      </c>
      <c r="C2679" s="73" t="s">
        <v>14656</v>
      </c>
      <c r="D2679" s="68">
        <v>1</v>
      </c>
      <c r="E2679" s="48">
        <f t="shared" si="124"/>
        <v>70881600</v>
      </c>
      <c r="F2679" s="57" t="s">
        <v>8791</v>
      </c>
      <c r="G2679" s="57" t="s">
        <v>9013</v>
      </c>
      <c r="H2679" s="51">
        <v>50</v>
      </c>
      <c r="I2679" s="51" t="s">
        <v>17309</v>
      </c>
      <c r="J2679" s="69">
        <v>27.49</v>
      </c>
      <c r="K2679" s="69">
        <f t="shared" si="125"/>
        <v>1374.5</v>
      </c>
      <c r="L2679" s="90">
        <v>50</v>
      </c>
      <c r="M2679" s="51">
        <v>0</v>
      </c>
      <c r="N2679" s="62" t="s">
        <v>9282</v>
      </c>
      <c r="O2679" s="52"/>
      <c r="P2679" s="52">
        <v>80</v>
      </c>
      <c r="Q2679" s="52"/>
      <c r="R2679" s="52" t="s">
        <v>9283</v>
      </c>
      <c r="S2679" s="49" t="s">
        <v>21333</v>
      </c>
      <c r="V2679" s="50" t="s">
        <v>14910</v>
      </c>
      <c r="W2679" s="50" t="s">
        <v>9194</v>
      </c>
      <c r="X2679" s="50" t="s">
        <v>14740</v>
      </c>
      <c r="Y2679" s="70" t="s">
        <v>17320</v>
      </c>
      <c r="Z2679" s="53">
        <v>67521</v>
      </c>
    </row>
    <row r="2680" spans="1:26" s="49" customFormat="1" ht="30" x14ac:dyDescent="0.25">
      <c r="A2680" s="73">
        <v>600122271</v>
      </c>
      <c r="B2680" s="73">
        <f t="shared" si="123"/>
        <v>600122271</v>
      </c>
      <c r="C2680" s="73" t="s">
        <v>14657</v>
      </c>
      <c r="D2680" s="68">
        <v>1</v>
      </c>
      <c r="E2680" s="48">
        <f t="shared" si="124"/>
        <v>70988803</v>
      </c>
      <c r="F2680" s="57" t="s">
        <v>8791</v>
      </c>
      <c r="G2680" s="57" t="s">
        <v>9013</v>
      </c>
      <c r="H2680" s="51">
        <v>50</v>
      </c>
      <c r="I2680" s="51" t="s">
        <v>17309</v>
      </c>
      <c r="J2680" s="69">
        <v>27.49</v>
      </c>
      <c r="K2680" s="69">
        <f t="shared" si="125"/>
        <v>1374.5</v>
      </c>
      <c r="L2680" s="90">
        <v>50</v>
      </c>
      <c r="M2680" s="51">
        <v>0</v>
      </c>
      <c r="N2680" s="62" t="s">
        <v>9284</v>
      </c>
      <c r="O2680" s="52"/>
      <c r="P2680" s="52">
        <v>42</v>
      </c>
      <c r="Q2680" s="52"/>
      <c r="R2680" s="52" t="s">
        <v>9285</v>
      </c>
      <c r="S2680" s="49" t="s">
        <v>21333</v>
      </c>
      <c r="V2680" s="50" t="s">
        <v>14910</v>
      </c>
      <c r="W2680" s="50" t="s">
        <v>9194</v>
      </c>
      <c r="X2680" s="50" t="s">
        <v>14740</v>
      </c>
      <c r="Y2680" s="70" t="s">
        <v>17320</v>
      </c>
      <c r="Z2680" s="53">
        <v>67552</v>
      </c>
    </row>
    <row r="2681" spans="1:26" s="49" customFormat="1" x14ac:dyDescent="0.25">
      <c r="A2681" s="73">
        <v>600122298</v>
      </c>
      <c r="B2681" s="73">
        <f t="shared" si="123"/>
        <v>600122298</v>
      </c>
      <c r="C2681" s="73" t="s">
        <v>14658</v>
      </c>
      <c r="D2681" s="68">
        <v>1</v>
      </c>
      <c r="E2681" s="48">
        <f t="shared" si="124"/>
        <v>67008381</v>
      </c>
      <c r="F2681" s="57" t="s">
        <v>8791</v>
      </c>
      <c r="G2681" s="57" t="s">
        <v>9013</v>
      </c>
      <c r="H2681" s="51">
        <v>525</v>
      </c>
      <c r="I2681" s="51" t="s">
        <v>17309</v>
      </c>
      <c r="J2681" s="69">
        <v>27.49</v>
      </c>
      <c r="K2681" s="69">
        <f t="shared" si="125"/>
        <v>14432.25</v>
      </c>
      <c r="L2681" s="90">
        <v>525</v>
      </c>
      <c r="M2681" s="51">
        <v>0</v>
      </c>
      <c r="N2681" s="62" t="s">
        <v>9286</v>
      </c>
      <c r="O2681" s="52" t="s">
        <v>9287</v>
      </c>
      <c r="P2681" s="52">
        <v>342</v>
      </c>
      <c r="Q2681" s="52"/>
      <c r="R2681" s="52" t="s">
        <v>9194</v>
      </c>
      <c r="S2681" s="49" t="s">
        <v>21333</v>
      </c>
      <c r="V2681" s="50" t="s">
        <v>14910</v>
      </c>
      <c r="W2681" s="50" t="s">
        <v>9194</v>
      </c>
      <c r="X2681" s="50" t="s">
        <v>14740</v>
      </c>
      <c r="Y2681" s="70" t="s">
        <v>17320</v>
      </c>
      <c r="Z2681" s="53">
        <v>67401</v>
      </c>
    </row>
    <row r="2682" spans="1:26" s="49" customFormat="1" ht="30" x14ac:dyDescent="0.25">
      <c r="A2682" s="73">
        <v>600122352</v>
      </c>
      <c r="B2682" s="73">
        <f t="shared" si="123"/>
        <v>600122352</v>
      </c>
      <c r="C2682" s="73" t="s">
        <v>14659</v>
      </c>
      <c r="D2682" s="68">
        <v>1</v>
      </c>
      <c r="E2682" s="48">
        <f t="shared" si="124"/>
        <v>47443669</v>
      </c>
      <c r="F2682" s="57" t="s">
        <v>8791</v>
      </c>
      <c r="G2682" s="57" t="s">
        <v>9013</v>
      </c>
      <c r="H2682" s="51">
        <v>675</v>
      </c>
      <c r="I2682" s="51" t="s">
        <v>17309</v>
      </c>
      <c r="J2682" s="69">
        <v>27.49</v>
      </c>
      <c r="K2682" s="69">
        <f t="shared" si="125"/>
        <v>18555.75</v>
      </c>
      <c r="L2682" s="90">
        <v>675</v>
      </c>
      <c r="M2682" s="51">
        <v>0</v>
      </c>
      <c r="N2682" s="62" t="s">
        <v>9288</v>
      </c>
      <c r="O2682" s="52" t="s">
        <v>340</v>
      </c>
      <c r="P2682" s="52">
        <v>120</v>
      </c>
      <c r="Q2682" s="52"/>
      <c r="R2682" s="52" t="s">
        <v>9225</v>
      </c>
      <c r="S2682" s="49" t="s">
        <v>21333</v>
      </c>
      <c r="V2682" s="50" t="s">
        <v>14910</v>
      </c>
      <c r="W2682" s="50" t="s">
        <v>9194</v>
      </c>
      <c r="X2682" s="50" t="s">
        <v>14740</v>
      </c>
      <c r="Y2682" s="70" t="s">
        <v>17320</v>
      </c>
      <c r="Z2682" s="53">
        <v>67551</v>
      </c>
    </row>
    <row r="2683" spans="1:26" s="49" customFormat="1" x14ac:dyDescent="0.25">
      <c r="A2683" s="73">
        <v>600122361</v>
      </c>
      <c r="B2683" s="73">
        <f t="shared" si="123"/>
        <v>600122361</v>
      </c>
      <c r="C2683" s="73" t="s">
        <v>14660</v>
      </c>
      <c r="D2683" s="68">
        <v>1</v>
      </c>
      <c r="E2683" s="48">
        <f t="shared" si="124"/>
        <v>48526096</v>
      </c>
      <c r="F2683" s="57" t="s">
        <v>8791</v>
      </c>
      <c r="G2683" s="57" t="s">
        <v>9013</v>
      </c>
      <c r="H2683" s="51">
        <v>500</v>
      </c>
      <c r="I2683" s="51" t="s">
        <v>17309</v>
      </c>
      <c r="J2683" s="69">
        <v>27.49</v>
      </c>
      <c r="K2683" s="69">
        <f t="shared" si="125"/>
        <v>13745</v>
      </c>
      <c r="L2683" s="90">
        <v>500</v>
      </c>
      <c r="M2683" s="51">
        <v>0</v>
      </c>
      <c r="N2683" s="62" t="s">
        <v>9289</v>
      </c>
      <c r="O2683" s="52" t="s">
        <v>630</v>
      </c>
      <c r="P2683" s="52">
        <v>87</v>
      </c>
      <c r="Q2683" s="52"/>
      <c r="R2683" s="52" t="s">
        <v>9223</v>
      </c>
      <c r="S2683" s="49" t="s">
        <v>21333</v>
      </c>
      <c r="V2683" s="50" t="s">
        <v>14910</v>
      </c>
      <c r="W2683" s="50" t="s">
        <v>9194</v>
      </c>
      <c r="X2683" s="50" t="s">
        <v>14740</v>
      </c>
      <c r="Y2683" s="70" t="s">
        <v>17320</v>
      </c>
      <c r="Z2683" s="53">
        <v>67521</v>
      </c>
    </row>
    <row r="2684" spans="1:26" s="49" customFormat="1" x14ac:dyDescent="0.25">
      <c r="A2684" s="73">
        <v>600123057</v>
      </c>
      <c r="B2684" s="73">
        <f t="shared" si="123"/>
        <v>600123057</v>
      </c>
      <c r="C2684" s="73" t="s">
        <v>17857</v>
      </c>
      <c r="D2684" s="68">
        <v>1</v>
      </c>
      <c r="E2684" s="48">
        <f t="shared" si="124"/>
        <v>70871761</v>
      </c>
      <c r="F2684" s="57" t="s">
        <v>8791</v>
      </c>
      <c r="G2684" s="57" t="s">
        <v>9013</v>
      </c>
      <c r="H2684" s="51">
        <v>0</v>
      </c>
      <c r="I2684" s="51" t="s">
        <v>17309</v>
      </c>
      <c r="J2684" s="69">
        <v>27.49</v>
      </c>
      <c r="K2684" s="69">
        <f t="shared" si="125"/>
        <v>0</v>
      </c>
      <c r="L2684" s="90">
        <v>50</v>
      </c>
      <c r="M2684" s="51">
        <v>50</v>
      </c>
      <c r="N2684" s="62" t="s">
        <v>17858</v>
      </c>
      <c r="O2684" s="52" t="s">
        <v>9206</v>
      </c>
      <c r="P2684" s="52">
        <v>1341</v>
      </c>
      <c r="Q2684" s="52">
        <v>3</v>
      </c>
      <c r="R2684" s="52" t="s">
        <v>9194</v>
      </c>
      <c r="S2684" s="49" t="s">
        <v>21333</v>
      </c>
      <c r="V2684" s="50" t="s">
        <v>14910</v>
      </c>
      <c r="W2684" s="50" t="s">
        <v>9194</v>
      </c>
      <c r="X2684" s="50" t="s">
        <v>14740</v>
      </c>
      <c r="Y2684" s="70" t="s">
        <v>17320</v>
      </c>
      <c r="Z2684" s="53">
        <v>67401</v>
      </c>
    </row>
    <row r="2685" spans="1:26" s="49" customFormat="1" x14ac:dyDescent="0.25">
      <c r="A2685" s="73">
        <v>610250949</v>
      </c>
      <c r="B2685" s="73">
        <f t="shared" si="123"/>
        <v>610250949</v>
      </c>
      <c r="C2685" s="73" t="s">
        <v>14606</v>
      </c>
      <c r="D2685" s="68">
        <v>1</v>
      </c>
      <c r="E2685" s="48">
        <f t="shared" si="124"/>
        <v>25582950</v>
      </c>
      <c r="F2685" s="57" t="s">
        <v>8791</v>
      </c>
      <c r="G2685" s="57" t="s">
        <v>9013</v>
      </c>
      <c r="H2685" s="51">
        <v>25</v>
      </c>
      <c r="I2685" s="51" t="s">
        <v>17309</v>
      </c>
      <c r="J2685" s="69">
        <v>27.49</v>
      </c>
      <c r="K2685" s="69">
        <f t="shared" si="125"/>
        <v>687.25</v>
      </c>
      <c r="L2685" s="90">
        <v>25</v>
      </c>
      <c r="M2685" s="51">
        <v>0</v>
      </c>
      <c r="N2685" s="62" t="s">
        <v>9203</v>
      </c>
      <c r="O2685" s="52"/>
      <c r="P2685" s="52">
        <v>82</v>
      </c>
      <c r="Q2685" s="52"/>
      <c r="R2685" s="52" t="s">
        <v>9204</v>
      </c>
      <c r="S2685" s="49" t="s">
        <v>21334</v>
      </c>
      <c r="V2685" s="50" t="s">
        <v>14885</v>
      </c>
      <c r="W2685" s="50" t="s">
        <v>9194</v>
      </c>
      <c r="X2685" s="50" t="s">
        <v>14742</v>
      </c>
      <c r="Y2685" s="70" t="s">
        <v>17320</v>
      </c>
      <c r="Z2685" s="53">
        <v>67503</v>
      </c>
    </row>
    <row r="2686" spans="1:26" s="49" customFormat="1" ht="30" x14ac:dyDescent="0.25">
      <c r="A2686" s="73">
        <v>610250451</v>
      </c>
      <c r="B2686" s="73">
        <f t="shared" si="123"/>
        <v>610250451</v>
      </c>
      <c r="C2686" s="73" t="s">
        <v>14607</v>
      </c>
      <c r="D2686" s="68">
        <v>1</v>
      </c>
      <c r="E2686" s="48">
        <f t="shared" si="124"/>
        <v>66610699</v>
      </c>
      <c r="F2686" s="57" t="s">
        <v>8791</v>
      </c>
      <c r="G2686" s="57" t="s">
        <v>9013</v>
      </c>
      <c r="H2686" s="51">
        <v>1575</v>
      </c>
      <c r="I2686" s="51" t="s">
        <v>17309</v>
      </c>
      <c r="J2686" s="69">
        <v>27.49</v>
      </c>
      <c r="K2686" s="69">
        <f t="shared" si="125"/>
        <v>43296.75</v>
      </c>
      <c r="L2686" s="90">
        <v>1575</v>
      </c>
      <c r="M2686" s="51">
        <v>0</v>
      </c>
      <c r="N2686" s="62" t="s">
        <v>9205</v>
      </c>
      <c r="O2686" s="52" t="s">
        <v>9206</v>
      </c>
      <c r="P2686" s="52">
        <v>63</v>
      </c>
      <c r="Q2686" s="52">
        <v>4</v>
      </c>
      <c r="R2686" s="52" t="s">
        <v>9194</v>
      </c>
      <c r="S2686" s="49" t="s">
        <v>21333</v>
      </c>
      <c r="V2686" s="50" t="s">
        <v>14885</v>
      </c>
      <c r="W2686" s="50" t="s">
        <v>9194</v>
      </c>
      <c r="X2686" s="50" t="s">
        <v>14738</v>
      </c>
      <c r="Y2686" s="70" t="s">
        <v>17320</v>
      </c>
      <c r="Z2686" s="53">
        <v>67401</v>
      </c>
    </row>
    <row r="2687" spans="1:26" s="49" customFormat="1" x14ac:dyDescent="0.25">
      <c r="A2687" s="73">
        <v>610250574</v>
      </c>
      <c r="B2687" s="73">
        <f t="shared" si="123"/>
        <v>610250574</v>
      </c>
      <c r="C2687" s="73" t="s">
        <v>14608</v>
      </c>
      <c r="D2687" s="68">
        <v>1</v>
      </c>
      <c r="E2687" s="48">
        <f t="shared" si="124"/>
        <v>66610702</v>
      </c>
      <c r="F2687" s="57" t="s">
        <v>8791</v>
      </c>
      <c r="G2687" s="57" t="s">
        <v>9013</v>
      </c>
      <c r="H2687" s="51">
        <v>2175</v>
      </c>
      <c r="I2687" s="51" t="s">
        <v>17309</v>
      </c>
      <c r="J2687" s="69">
        <v>27.49</v>
      </c>
      <c r="K2687" s="69">
        <f t="shared" si="125"/>
        <v>59790.75</v>
      </c>
      <c r="L2687" s="90">
        <v>2175</v>
      </c>
      <c r="M2687" s="51">
        <v>0</v>
      </c>
      <c r="N2687" s="62" t="s">
        <v>9207</v>
      </c>
      <c r="O2687" s="52" t="s">
        <v>9208</v>
      </c>
      <c r="P2687" s="52">
        <v>734</v>
      </c>
      <c r="Q2687" s="52"/>
      <c r="R2687" s="52" t="s">
        <v>9194</v>
      </c>
      <c r="S2687" s="49" t="s">
        <v>21333</v>
      </c>
      <c r="V2687" s="50" t="s">
        <v>14885</v>
      </c>
      <c r="W2687" s="50" t="s">
        <v>9194</v>
      </c>
      <c r="X2687" s="50" t="s">
        <v>14738</v>
      </c>
      <c r="Y2687" s="70" t="s">
        <v>17320</v>
      </c>
      <c r="Z2687" s="53">
        <v>67401</v>
      </c>
    </row>
    <row r="2688" spans="1:26" s="49" customFormat="1" x14ac:dyDescent="0.25">
      <c r="A2688" s="73">
        <v>691003394</v>
      </c>
      <c r="B2688" s="73">
        <f t="shared" si="123"/>
        <v>691003394</v>
      </c>
      <c r="C2688" s="73" t="s">
        <v>14609</v>
      </c>
      <c r="D2688" s="68">
        <v>1</v>
      </c>
      <c r="E2688" s="48">
        <f t="shared" si="124"/>
        <v>29283434</v>
      </c>
      <c r="F2688" s="57" t="s">
        <v>8791</v>
      </c>
      <c r="G2688" s="57" t="s">
        <v>9013</v>
      </c>
      <c r="H2688" s="51">
        <v>25</v>
      </c>
      <c r="I2688" s="51" t="s">
        <v>17309</v>
      </c>
      <c r="J2688" s="69">
        <v>27.49</v>
      </c>
      <c r="K2688" s="69">
        <f t="shared" si="125"/>
        <v>687.25</v>
      </c>
      <c r="L2688" s="90">
        <v>25</v>
      </c>
      <c r="M2688" s="51">
        <v>0</v>
      </c>
      <c r="N2688" s="62" t="s">
        <v>9209</v>
      </c>
      <c r="O2688" s="52" t="s">
        <v>1251</v>
      </c>
      <c r="P2688" s="52">
        <v>1138</v>
      </c>
      <c r="Q2688" s="52"/>
      <c r="R2688" s="52" t="s">
        <v>9194</v>
      </c>
      <c r="S2688" s="49" t="s">
        <v>21334</v>
      </c>
      <c r="V2688" s="50" t="s">
        <v>14885</v>
      </c>
      <c r="W2688" s="50" t="s">
        <v>9194</v>
      </c>
      <c r="X2688" s="50" t="s">
        <v>14742</v>
      </c>
      <c r="Y2688" s="70" t="s">
        <v>17320</v>
      </c>
      <c r="Z2688" s="53">
        <v>67401</v>
      </c>
    </row>
    <row r="2689" spans="1:26" s="49" customFormat="1" x14ac:dyDescent="0.25">
      <c r="A2689" s="73">
        <v>691009465</v>
      </c>
      <c r="B2689" s="73">
        <f t="shared" si="123"/>
        <v>691009465</v>
      </c>
      <c r="C2689" s="73" t="s">
        <v>14610</v>
      </c>
      <c r="D2689" s="68">
        <v>1</v>
      </c>
      <c r="E2689" s="48">
        <f t="shared" si="124"/>
        <v>4356217</v>
      </c>
      <c r="F2689" s="57" t="s">
        <v>8791</v>
      </c>
      <c r="G2689" s="57" t="s">
        <v>9013</v>
      </c>
      <c r="H2689" s="51">
        <v>125</v>
      </c>
      <c r="I2689" s="51" t="s">
        <v>17309</v>
      </c>
      <c r="J2689" s="69">
        <v>27.49</v>
      </c>
      <c r="K2689" s="69">
        <f t="shared" si="125"/>
        <v>3436.25</v>
      </c>
      <c r="L2689" s="90">
        <v>125</v>
      </c>
      <c r="M2689" s="51">
        <v>0</v>
      </c>
      <c r="N2689" s="62" t="s">
        <v>9210</v>
      </c>
      <c r="O2689" s="52"/>
      <c r="P2689" s="52">
        <v>83</v>
      </c>
      <c r="Q2689" s="52"/>
      <c r="R2689" s="52" t="s">
        <v>9211</v>
      </c>
      <c r="S2689" s="49" t="s">
        <v>21334</v>
      </c>
      <c r="V2689" s="50" t="s">
        <v>14885</v>
      </c>
      <c r="W2689" s="50" t="s">
        <v>9194</v>
      </c>
      <c r="X2689" s="50" t="s">
        <v>14742</v>
      </c>
      <c r="Y2689" s="70" t="s">
        <v>17320</v>
      </c>
      <c r="Z2689" s="53">
        <v>67503</v>
      </c>
    </row>
    <row r="2690" spans="1:26" s="49" customFormat="1" x14ac:dyDescent="0.25">
      <c r="A2690" s="73">
        <v>691008337</v>
      </c>
      <c r="B2690" s="73">
        <f t="shared" si="123"/>
        <v>691008337</v>
      </c>
      <c r="C2690" s="73" t="s">
        <v>14611</v>
      </c>
      <c r="D2690" s="68">
        <v>1</v>
      </c>
      <c r="E2690" s="48">
        <f t="shared" si="124"/>
        <v>3885852</v>
      </c>
      <c r="F2690" s="57" t="s">
        <v>8791</v>
      </c>
      <c r="G2690" s="57" t="s">
        <v>9013</v>
      </c>
      <c r="H2690" s="51">
        <v>25</v>
      </c>
      <c r="I2690" s="51" t="s">
        <v>17309</v>
      </c>
      <c r="J2690" s="69">
        <v>27.49</v>
      </c>
      <c r="K2690" s="69">
        <f t="shared" si="125"/>
        <v>687.25</v>
      </c>
      <c r="L2690" s="90">
        <v>25</v>
      </c>
      <c r="M2690" s="51">
        <v>0</v>
      </c>
      <c r="N2690" s="62" t="s">
        <v>9212</v>
      </c>
      <c r="O2690" s="52" t="s">
        <v>77</v>
      </c>
      <c r="P2690" s="52">
        <v>940</v>
      </c>
      <c r="Q2690" s="52">
        <v>20</v>
      </c>
      <c r="R2690" s="52" t="s">
        <v>9194</v>
      </c>
      <c r="S2690" s="49" t="s">
        <v>21334</v>
      </c>
      <c r="V2690" s="50" t="s">
        <v>14885</v>
      </c>
      <c r="W2690" s="50" t="s">
        <v>9194</v>
      </c>
      <c r="X2690" s="50" t="s">
        <v>14742</v>
      </c>
      <c r="Y2690" s="70" t="s">
        <v>17320</v>
      </c>
      <c r="Z2690" s="53">
        <v>67401</v>
      </c>
    </row>
    <row r="2691" spans="1:26" s="49" customFormat="1" x14ac:dyDescent="0.25">
      <c r="A2691" s="73">
        <v>691010889</v>
      </c>
      <c r="B2691" s="73">
        <f t="shared" si="123"/>
        <v>691010889</v>
      </c>
      <c r="C2691" s="73" t="s">
        <v>14612</v>
      </c>
      <c r="D2691" s="68">
        <v>1</v>
      </c>
      <c r="E2691" s="48">
        <f t="shared" si="124"/>
        <v>5633061</v>
      </c>
      <c r="F2691" s="57" t="s">
        <v>8791</v>
      </c>
      <c r="G2691" s="57" t="s">
        <v>9013</v>
      </c>
      <c r="H2691" s="51">
        <v>100</v>
      </c>
      <c r="I2691" s="51" t="s">
        <v>17309</v>
      </c>
      <c r="J2691" s="69">
        <v>27.49</v>
      </c>
      <c r="K2691" s="69">
        <f t="shared" si="125"/>
        <v>2749</v>
      </c>
      <c r="L2691" s="90">
        <v>100</v>
      </c>
      <c r="M2691" s="51">
        <v>0</v>
      </c>
      <c r="N2691" s="62" t="s">
        <v>9213</v>
      </c>
      <c r="O2691" s="52" t="s">
        <v>1251</v>
      </c>
      <c r="P2691" s="52">
        <v>1138</v>
      </c>
      <c r="Q2691" s="52"/>
      <c r="R2691" s="52" t="s">
        <v>9194</v>
      </c>
      <c r="S2691" s="49" t="s">
        <v>21334</v>
      </c>
      <c r="V2691" s="50" t="s">
        <v>14885</v>
      </c>
      <c r="W2691" s="50" t="s">
        <v>9194</v>
      </c>
      <c r="X2691" s="50" t="s">
        <v>14742</v>
      </c>
      <c r="Y2691" s="70" t="s">
        <v>17320</v>
      </c>
      <c r="Z2691" s="53">
        <v>67401</v>
      </c>
    </row>
    <row r="2692" spans="1:26" s="49" customFormat="1" x14ac:dyDescent="0.25">
      <c r="A2692" s="73">
        <v>600129144</v>
      </c>
      <c r="B2692" s="73">
        <f t="shared" ref="B2692:B2755" si="126">A2692/1</f>
        <v>600129144</v>
      </c>
      <c r="C2692" s="73" t="s">
        <v>14664</v>
      </c>
      <c r="D2692" s="68">
        <v>1</v>
      </c>
      <c r="E2692" s="48">
        <f t="shared" ref="E2692:E2755" si="127">C2692/1</f>
        <v>70992053</v>
      </c>
      <c r="F2692" s="57" t="s">
        <v>8791</v>
      </c>
      <c r="G2692" s="57" t="s">
        <v>8792</v>
      </c>
      <c r="H2692" s="51">
        <v>25</v>
      </c>
      <c r="I2692" s="51" t="s">
        <v>17309</v>
      </c>
      <c r="J2692" s="69">
        <v>27.49</v>
      </c>
      <c r="K2692" s="69">
        <f t="shared" ref="K2692:K2755" si="128">H2692*J2692</f>
        <v>687.25</v>
      </c>
      <c r="L2692" s="90">
        <v>25</v>
      </c>
      <c r="M2692" s="51">
        <v>0</v>
      </c>
      <c r="N2692" s="62" t="s">
        <v>9296</v>
      </c>
      <c r="O2692" s="52" t="s">
        <v>382</v>
      </c>
      <c r="P2692" s="52">
        <v>538</v>
      </c>
      <c r="Q2692" s="52"/>
      <c r="R2692" s="52" t="s">
        <v>9297</v>
      </c>
      <c r="S2692" s="49" t="s">
        <v>21333</v>
      </c>
      <c r="V2692" s="50" t="s">
        <v>14914</v>
      </c>
      <c r="W2692" s="50" t="s">
        <v>9290</v>
      </c>
      <c r="X2692" s="50" t="s">
        <v>14740</v>
      </c>
      <c r="Y2692" s="70" t="s">
        <v>17320</v>
      </c>
      <c r="Z2692" s="53">
        <v>59442</v>
      </c>
    </row>
    <row r="2693" spans="1:26" s="49" customFormat="1" x14ac:dyDescent="0.25">
      <c r="A2693" s="73">
        <v>600015866</v>
      </c>
      <c r="B2693" s="73">
        <f t="shared" si="126"/>
        <v>600015866</v>
      </c>
      <c r="C2693" s="73" t="s">
        <v>17859</v>
      </c>
      <c r="D2693" s="68">
        <v>1</v>
      </c>
      <c r="E2693" s="48">
        <f t="shared" si="127"/>
        <v>48895393</v>
      </c>
      <c r="F2693" s="57" t="s">
        <v>8791</v>
      </c>
      <c r="G2693" s="57" t="s">
        <v>8792</v>
      </c>
      <c r="H2693" s="51">
        <v>425</v>
      </c>
      <c r="I2693" s="51" t="s">
        <v>17309</v>
      </c>
      <c r="J2693" s="69">
        <v>27.49</v>
      </c>
      <c r="K2693" s="69">
        <f t="shared" si="128"/>
        <v>11683.25</v>
      </c>
      <c r="L2693" s="90">
        <v>425</v>
      </c>
      <c r="M2693" s="51">
        <v>0</v>
      </c>
      <c r="N2693" s="62" t="s">
        <v>17860</v>
      </c>
      <c r="O2693" s="52" t="s">
        <v>105</v>
      </c>
      <c r="P2693" s="52">
        <v>235</v>
      </c>
      <c r="Q2693" s="52">
        <v>27</v>
      </c>
      <c r="R2693" s="52" t="s">
        <v>9290</v>
      </c>
      <c r="S2693" s="49" t="s">
        <v>21333</v>
      </c>
      <c r="V2693" s="50" t="s">
        <v>14885</v>
      </c>
      <c r="W2693" s="50" t="s">
        <v>9290</v>
      </c>
      <c r="X2693" s="50" t="s">
        <v>14738</v>
      </c>
      <c r="Y2693" s="70" t="s">
        <v>17320</v>
      </c>
      <c r="Z2693" s="53">
        <v>59401</v>
      </c>
    </row>
    <row r="2694" spans="1:26" s="49" customFormat="1" ht="30" x14ac:dyDescent="0.25">
      <c r="A2694" s="73">
        <v>600015874</v>
      </c>
      <c r="B2694" s="73">
        <f t="shared" si="126"/>
        <v>600015874</v>
      </c>
      <c r="C2694" s="73" t="s">
        <v>14661</v>
      </c>
      <c r="D2694" s="68">
        <v>1</v>
      </c>
      <c r="E2694" s="48">
        <f t="shared" si="127"/>
        <v>48895377</v>
      </c>
      <c r="F2694" s="57" t="s">
        <v>8791</v>
      </c>
      <c r="G2694" s="57" t="s">
        <v>8792</v>
      </c>
      <c r="H2694" s="51">
        <v>0</v>
      </c>
      <c r="I2694" s="51" t="s">
        <v>17309</v>
      </c>
      <c r="J2694" s="69">
        <v>27.49</v>
      </c>
      <c r="K2694" s="69">
        <f t="shared" si="128"/>
        <v>0</v>
      </c>
      <c r="L2694" s="90">
        <v>525</v>
      </c>
      <c r="M2694" s="51">
        <v>525</v>
      </c>
      <c r="N2694" s="62" t="s">
        <v>9291</v>
      </c>
      <c r="O2694" s="52" t="s">
        <v>9292</v>
      </c>
      <c r="P2694" s="52">
        <v>855</v>
      </c>
      <c r="Q2694" s="52">
        <v>36</v>
      </c>
      <c r="R2694" s="52" t="s">
        <v>9290</v>
      </c>
      <c r="S2694" s="49" t="s">
        <v>21333</v>
      </c>
      <c r="V2694" s="50" t="s">
        <v>14885</v>
      </c>
      <c r="W2694" s="50" t="s">
        <v>9290</v>
      </c>
      <c r="X2694" s="50" t="s">
        <v>14738</v>
      </c>
      <c r="Y2694" s="70" t="s">
        <v>17320</v>
      </c>
      <c r="Z2694" s="53">
        <v>59401</v>
      </c>
    </row>
    <row r="2695" spans="1:26" s="49" customFormat="1" x14ac:dyDescent="0.25">
      <c r="A2695" s="73">
        <v>600025951</v>
      </c>
      <c r="B2695" s="73">
        <f t="shared" si="126"/>
        <v>600025951</v>
      </c>
      <c r="C2695" s="73" t="s">
        <v>14662</v>
      </c>
      <c r="D2695" s="68">
        <v>1</v>
      </c>
      <c r="E2695" s="48">
        <f t="shared" si="127"/>
        <v>70831432</v>
      </c>
      <c r="F2695" s="57" t="s">
        <v>8791</v>
      </c>
      <c r="G2695" s="57" t="s">
        <v>8792</v>
      </c>
      <c r="H2695" s="51">
        <v>100</v>
      </c>
      <c r="I2695" s="51" t="s">
        <v>17309</v>
      </c>
      <c r="J2695" s="69">
        <v>27.49</v>
      </c>
      <c r="K2695" s="69">
        <f t="shared" si="128"/>
        <v>2749</v>
      </c>
      <c r="L2695" s="90">
        <v>100</v>
      </c>
      <c r="M2695" s="51">
        <v>0</v>
      </c>
      <c r="N2695" s="62" t="s">
        <v>9293</v>
      </c>
      <c r="O2695" s="52" t="s">
        <v>2503</v>
      </c>
      <c r="P2695" s="52">
        <v>1663</v>
      </c>
      <c r="Q2695" s="52">
        <v>3</v>
      </c>
      <c r="R2695" s="52" t="s">
        <v>9290</v>
      </c>
      <c r="S2695" s="49" t="s">
        <v>21333</v>
      </c>
      <c r="V2695" s="50" t="s">
        <v>14885</v>
      </c>
      <c r="W2695" s="50" t="s">
        <v>9290</v>
      </c>
      <c r="X2695" s="50" t="s">
        <v>14738</v>
      </c>
      <c r="Y2695" s="70" t="s">
        <v>17320</v>
      </c>
      <c r="Z2695" s="53">
        <v>59401</v>
      </c>
    </row>
    <row r="2696" spans="1:26" s="49" customFormat="1" x14ac:dyDescent="0.25">
      <c r="A2696" s="73">
        <v>600025969</v>
      </c>
      <c r="B2696" s="73">
        <f t="shared" si="126"/>
        <v>600025969</v>
      </c>
      <c r="C2696" s="73" t="s">
        <v>14663</v>
      </c>
      <c r="D2696" s="68">
        <v>1</v>
      </c>
      <c r="E2696" s="48">
        <f t="shared" si="127"/>
        <v>70831386</v>
      </c>
      <c r="F2696" s="57" t="s">
        <v>8791</v>
      </c>
      <c r="G2696" s="57" t="s">
        <v>8792</v>
      </c>
      <c r="H2696" s="51">
        <v>25</v>
      </c>
      <c r="I2696" s="51" t="s">
        <v>17309</v>
      </c>
      <c r="J2696" s="69">
        <v>27.49</v>
      </c>
      <c r="K2696" s="69">
        <f t="shared" si="128"/>
        <v>687.25</v>
      </c>
      <c r="L2696" s="90">
        <v>25</v>
      </c>
      <c r="M2696" s="51">
        <v>0</v>
      </c>
      <c r="N2696" s="62" t="s">
        <v>9294</v>
      </c>
      <c r="O2696" s="52" t="s">
        <v>3238</v>
      </c>
      <c r="P2696" s="52">
        <v>285</v>
      </c>
      <c r="Q2696" s="52"/>
      <c r="R2696" s="52" t="s">
        <v>9295</v>
      </c>
      <c r="S2696" s="49" t="s">
        <v>21333</v>
      </c>
      <c r="V2696" s="50" t="s">
        <v>14885</v>
      </c>
      <c r="W2696" s="50" t="s">
        <v>9290</v>
      </c>
      <c r="X2696" s="50" t="s">
        <v>14738</v>
      </c>
      <c r="Y2696" s="70" t="s">
        <v>17320</v>
      </c>
      <c r="Z2696" s="53">
        <v>59501</v>
      </c>
    </row>
    <row r="2697" spans="1:26" s="49" customFormat="1" x14ac:dyDescent="0.25">
      <c r="A2697" s="73">
        <v>600122077</v>
      </c>
      <c r="B2697" s="73">
        <f t="shared" si="126"/>
        <v>600122077</v>
      </c>
      <c r="C2697" s="73" t="s">
        <v>14665</v>
      </c>
      <c r="D2697" s="68">
        <v>1</v>
      </c>
      <c r="E2697" s="48">
        <f t="shared" si="127"/>
        <v>70281793</v>
      </c>
      <c r="F2697" s="57" t="s">
        <v>8791</v>
      </c>
      <c r="G2697" s="57" t="s">
        <v>8792</v>
      </c>
      <c r="H2697" s="51">
        <v>0</v>
      </c>
      <c r="I2697" s="51" t="s">
        <v>17320</v>
      </c>
      <c r="J2697" s="69">
        <v>27.49</v>
      </c>
      <c r="K2697" s="69">
        <f t="shared" si="128"/>
        <v>0</v>
      </c>
      <c r="L2697" s="90">
        <v>0</v>
      </c>
      <c r="M2697" s="51"/>
      <c r="N2697" s="62" t="s">
        <v>9299</v>
      </c>
      <c r="O2697" s="52"/>
      <c r="P2697" s="52">
        <v>37</v>
      </c>
      <c r="Q2697" s="52"/>
      <c r="R2697" s="52" t="s">
        <v>2165</v>
      </c>
      <c r="S2697" s="49" t="s">
        <v>21333</v>
      </c>
      <c r="V2697" s="50" t="s">
        <v>14914</v>
      </c>
      <c r="W2697" s="50" t="s">
        <v>9290</v>
      </c>
      <c r="X2697" s="50" t="s">
        <v>14740</v>
      </c>
      <c r="Y2697" s="70">
        <v>44340</v>
      </c>
      <c r="Z2697" s="53">
        <v>67579</v>
      </c>
    </row>
    <row r="2698" spans="1:26" s="49" customFormat="1" ht="30" x14ac:dyDescent="0.25">
      <c r="A2698" s="73">
        <v>600129322</v>
      </c>
      <c r="B2698" s="73">
        <f t="shared" si="126"/>
        <v>600129322</v>
      </c>
      <c r="C2698" s="73" t="s">
        <v>14666</v>
      </c>
      <c r="D2698" s="68">
        <v>1</v>
      </c>
      <c r="E2698" s="48">
        <f t="shared" si="127"/>
        <v>75021439</v>
      </c>
      <c r="F2698" s="57" t="s">
        <v>8791</v>
      </c>
      <c r="G2698" s="57" t="s">
        <v>8792</v>
      </c>
      <c r="H2698" s="51">
        <v>0</v>
      </c>
      <c r="I2698" s="51" t="s">
        <v>17309</v>
      </c>
      <c r="J2698" s="69">
        <v>27.49</v>
      </c>
      <c r="K2698" s="69">
        <f t="shared" si="128"/>
        <v>0</v>
      </c>
      <c r="L2698" s="90">
        <v>25</v>
      </c>
      <c r="M2698" s="51">
        <v>25</v>
      </c>
      <c r="N2698" s="62" t="s">
        <v>9300</v>
      </c>
      <c r="O2698" s="52" t="s">
        <v>1709</v>
      </c>
      <c r="P2698" s="52">
        <v>86</v>
      </c>
      <c r="Q2698" s="52"/>
      <c r="R2698" s="52" t="s">
        <v>9295</v>
      </c>
      <c r="S2698" s="49" t="s">
        <v>21333</v>
      </c>
      <c r="V2698" s="50" t="s">
        <v>14914</v>
      </c>
      <c r="W2698" s="50" t="s">
        <v>9290</v>
      </c>
      <c r="X2698" s="50" t="s">
        <v>14740</v>
      </c>
      <c r="Y2698" s="70" t="s">
        <v>17320</v>
      </c>
      <c r="Z2698" s="53">
        <v>59501</v>
      </c>
    </row>
    <row r="2699" spans="1:26" s="49" customFormat="1" x14ac:dyDescent="0.25">
      <c r="A2699" s="73">
        <v>600129411</v>
      </c>
      <c r="B2699" s="73">
        <f t="shared" si="126"/>
        <v>600129411</v>
      </c>
      <c r="C2699" s="73" t="s">
        <v>14667</v>
      </c>
      <c r="D2699" s="68">
        <v>1</v>
      </c>
      <c r="E2699" s="48">
        <f t="shared" si="127"/>
        <v>70993114</v>
      </c>
      <c r="F2699" s="57" t="s">
        <v>8791</v>
      </c>
      <c r="G2699" s="57" t="s">
        <v>8792</v>
      </c>
      <c r="H2699" s="51">
        <v>25</v>
      </c>
      <c r="I2699" s="51" t="s">
        <v>17309</v>
      </c>
      <c r="J2699" s="69">
        <v>27.49</v>
      </c>
      <c r="K2699" s="69">
        <f t="shared" si="128"/>
        <v>687.25</v>
      </c>
      <c r="L2699" s="90">
        <v>100</v>
      </c>
      <c r="M2699" s="51">
        <v>75</v>
      </c>
      <c r="N2699" s="62" t="s">
        <v>9301</v>
      </c>
      <c r="O2699" s="52" t="s">
        <v>97</v>
      </c>
      <c r="P2699" s="52">
        <v>1523</v>
      </c>
      <c r="Q2699" s="52">
        <v>10</v>
      </c>
      <c r="R2699" s="52" t="s">
        <v>9290</v>
      </c>
      <c r="S2699" s="49" t="s">
        <v>21333</v>
      </c>
      <c r="V2699" s="50" t="s">
        <v>14914</v>
      </c>
      <c r="W2699" s="50" t="s">
        <v>9290</v>
      </c>
      <c r="X2699" s="50" t="s">
        <v>14740</v>
      </c>
      <c r="Y2699" s="70" t="s">
        <v>17320</v>
      </c>
      <c r="Z2699" s="53">
        <v>59401</v>
      </c>
    </row>
    <row r="2700" spans="1:26" s="49" customFormat="1" x14ac:dyDescent="0.25">
      <c r="A2700" s="73">
        <v>600130169</v>
      </c>
      <c r="B2700" s="73">
        <f t="shared" si="126"/>
        <v>600130169</v>
      </c>
      <c r="C2700" s="73" t="s">
        <v>14668</v>
      </c>
      <c r="D2700" s="68">
        <v>1</v>
      </c>
      <c r="E2700" s="48">
        <f t="shared" si="127"/>
        <v>48895288</v>
      </c>
      <c r="F2700" s="57" t="s">
        <v>8791</v>
      </c>
      <c r="G2700" s="57" t="s">
        <v>8792</v>
      </c>
      <c r="H2700" s="51">
        <v>750</v>
      </c>
      <c r="I2700" s="51" t="s">
        <v>17309</v>
      </c>
      <c r="J2700" s="69">
        <v>27.49</v>
      </c>
      <c r="K2700" s="69">
        <f t="shared" si="128"/>
        <v>20617.5</v>
      </c>
      <c r="L2700" s="90">
        <v>750</v>
      </c>
      <c r="M2700" s="51">
        <v>0</v>
      </c>
      <c r="N2700" s="62" t="s">
        <v>9302</v>
      </c>
      <c r="O2700" s="52" t="s">
        <v>259</v>
      </c>
      <c r="P2700" s="52">
        <v>96</v>
      </c>
      <c r="Q2700" s="52"/>
      <c r="R2700" s="52" t="s">
        <v>9297</v>
      </c>
      <c r="S2700" s="49" t="s">
        <v>21333</v>
      </c>
      <c r="V2700" s="50" t="s">
        <v>14914</v>
      </c>
      <c r="W2700" s="50" t="s">
        <v>9290</v>
      </c>
      <c r="X2700" s="50" t="s">
        <v>14740</v>
      </c>
      <c r="Y2700" s="70" t="s">
        <v>17320</v>
      </c>
      <c r="Z2700" s="53">
        <v>59442</v>
      </c>
    </row>
    <row r="2701" spans="1:26" s="49" customFormat="1" x14ac:dyDescent="0.25">
      <c r="A2701" s="73">
        <v>600130444</v>
      </c>
      <c r="B2701" s="73">
        <f t="shared" si="126"/>
        <v>600130444</v>
      </c>
      <c r="C2701" s="73" t="s">
        <v>14669</v>
      </c>
      <c r="D2701" s="68">
        <v>1</v>
      </c>
      <c r="E2701" s="48">
        <f t="shared" si="127"/>
        <v>70993815</v>
      </c>
      <c r="F2701" s="57" t="s">
        <v>8791</v>
      </c>
      <c r="G2701" s="57" t="s">
        <v>8792</v>
      </c>
      <c r="H2701" s="51">
        <v>25</v>
      </c>
      <c r="I2701" s="51" t="s">
        <v>17309</v>
      </c>
      <c r="J2701" s="69">
        <v>27.49</v>
      </c>
      <c r="K2701" s="69">
        <f t="shared" si="128"/>
        <v>687.25</v>
      </c>
      <c r="L2701" s="90">
        <v>25</v>
      </c>
      <c r="M2701" s="51">
        <v>0</v>
      </c>
      <c r="N2701" s="62" t="s">
        <v>9303</v>
      </c>
      <c r="O2701" s="52"/>
      <c r="P2701" s="52">
        <v>14</v>
      </c>
      <c r="Q2701" s="52"/>
      <c r="R2701" s="52" t="s">
        <v>9304</v>
      </c>
      <c r="S2701" s="49" t="s">
        <v>21333</v>
      </c>
      <c r="V2701" s="50" t="s">
        <v>14914</v>
      </c>
      <c r="W2701" s="50" t="s">
        <v>9290</v>
      </c>
      <c r="X2701" s="50" t="s">
        <v>14740</v>
      </c>
      <c r="Y2701" s="70" t="s">
        <v>17320</v>
      </c>
      <c r="Z2701" s="53">
        <v>59444</v>
      </c>
    </row>
    <row r="2702" spans="1:26" s="49" customFormat="1" ht="30" x14ac:dyDescent="0.25">
      <c r="A2702" s="73">
        <v>600129853</v>
      </c>
      <c r="B2702" s="73">
        <f t="shared" si="126"/>
        <v>600129853</v>
      </c>
      <c r="C2702" s="73" t="s">
        <v>14670</v>
      </c>
      <c r="D2702" s="68">
        <v>1</v>
      </c>
      <c r="E2702" s="48">
        <f t="shared" si="127"/>
        <v>75021447</v>
      </c>
      <c r="F2702" s="57" t="s">
        <v>8791</v>
      </c>
      <c r="G2702" s="57" t="s">
        <v>8792</v>
      </c>
      <c r="H2702" s="51">
        <v>0</v>
      </c>
      <c r="I2702" s="51" t="s">
        <v>17309</v>
      </c>
      <c r="J2702" s="69">
        <v>27.49</v>
      </c>
      <c r="K2702" s="69">
        <f t="shared" si="128"/>
        <v>0</v>
      </c>
      <c r="L2702" s="90">
        <v>25</v>
      </c>
      <c r="M2702" s="51">
        <v>25</v>
      </c>
      <c r="N2702" s="62" t="s">
        <v>9305</v>
      </c>
      <c r="O2702" s="52" t="s">
        <v>3238</v>
      </c>
      <c r="P2702" s="52">
        <v>538</v>
      </c>
      <c r="Q2702" s="52"/>
      <c r="R2702" s="52" t="s">
        <v>9295</v>
      </c>
      <c r="S2702" s="49" t="s">
        <v>21333</v>
      </c>
      <c r="V2702" s="50" t="s">
        <v>14914</v>
      </c>
      <c r="W2702" s="50" t="s">
        <v>9290</v>
      </c>
      <c r="X2702" s="50" t="s">
        <v>14740</v>
      </c>
      <c r="Y2702" s="70" t="s">
        <v>17320</v>
      </c>
      <c r="Z2702" s="53">
        <v>59501</v>
      </c>
    </row>
    <row r="2703" spans="1:26" s="49" customFormat="1" ht="30" x14ac:dyDescent="0.25">
      <c r="A2703" s="73">
        <v>600130151</v>
      </c>
      <c r="B2703" s="73">
        <f t="shared" si="126"/>
        <v>600130151</v>
      </c>
      <c r="C2703" s="73" t="s">
        <v>14671</v>
      </c>
      <c r="D2703" s="68">
        <v>1</v>
      </c>
      <c r="E2703" s="48">
        <f t="shared" si="127"/>
        <v>43380662</v>
      </c>
      <c r="F2703" s="57" t="s">
        <v>8791</v>
      </c>
      <c r="G2703" s="57" t="s">
        <v>8792</v>
      </c>
      <c r="H2703" s="51">
        <v>525</v>
      </c>
      <c r="I2703" s="51" t="s">
        <v>17309</v>
      </c>
      <c r="J2703" s="69">
        <v>27.49</v>
      </c>
      <c r="K2703" s="69">
        <f t="shared" si="128"/>
        <v>14432.25</v>
      </c>
      <c r="L2703" s="90">
        <v>525</v>
      </c>
      <c r="M2703" s="51">
        <v>0</v>
      </c>
      <c r="N2703" s="62" t="s">
        <v>9306</v>
      </c>
      <c r="O2703" s="52" t="s">
        <v>30</v>
      </c>
      <c r="P2703" s="52">
        <v>321</v>
      </c>
      <c r="Q2703" s="52"/>
      <c r="R2703" s="52" t="s">
        <v>9307</v>
      </c>
      <c r="S2703" s="49" t="s">
        <v>21333</v>
      </c>
      <c r="V2703" s="50" t="s">
        <v>14914</v>
      </c>
      <c r="W2703" s="50" t="s">
        <v>9290</v>
      </c>
      <c r="X2703" s="50" t="s">
        <v>14740</v>
      </c>
      <c r="Y2703" s="70" t="s">
        <v>17320</v>
      </c>
      <c r="Z2703" s="53">
        <v>59451</v>
      </c>
    </row>
    <row r="2704" spans="1:26" s="49" customFormat="1" x14ac:dyDescent="0.25">
      <c r="A2704" s="73">
        <v>600130215</v>
      </c>
      <c r="B2704" s="73">
        <f t="shared" si="126"/>
        <v>600130215</v>
      </c>
      <c r="C2704" s="73" t="s">
        <v>14672</v>
      </c>
      <c r="D2704" s="68">
        <v>1</v>
      </c>
      <c r="E2704" s="48">
        <f t="shared" si="127"/>
        <v>70877068</v>
      </c>
      <c r="F2704" s="57" t="s">
        <v>8791</v>
      </c>
      <c r="G2704" s="57" t="s">
        <v>8792</v>
      </c>
      <c r="H2704" s="51">
        <v>525</v>
      </c>
      <c r="I2704" s="51" t="s">
        <v>17309</v>
      </c>
      <c r="J2704" s="69">
        <v>27.49</v>
      </c>
      <c r="K2704" s="69">
        <f t="shared" si="128"/>
        <v>14432.25</v>
      </c>
      <c r="L2704" s="90">
        <v>525</v>
      </c>
      <c r="M2704" s="51">
        <v>0</v>
      </c>
      <c r="N2704" s="62" t="s">
        <v>9308</v>
      </c>
      <c r="O2704" s="52"/>
      <c r="P2704" s="52">
        <v>246</v>
      </c>
      <c r="Q2704" s="52"/>
      <c r="R2704" s="52" t="s">
        <v>9309</v>
      </c>
      <c r="S2704" s="49" t="s">
        <v>21333</v>
      </c>
      <c r="V2704" s="50" t="s">
        <v>14914</v>
      </c>
      <c r="W2704" s="50" t="s">
        <v>9290</v>
      </c>
      <c r="X2704" s="50" t="s">
        <v>14740</v>
      </c>
      <c r="Y2704" s="70" t="s">
        <v>17320</v>
      </c>
      <c r="Z2704" s="53">
        <v>59453</v>
      </c>
    </row>
    <row r="2705" spans="1:26" s="49" customFormat="1" x14ac:dyDescent="0.25">
      <c r="A2705" s="73">
        <v>600130274</v>
      </c>
      <c r="B2705" s="73">
        <f t="shared" si="126"/>
        <v>600130274</v>
      </c>
      <c r="C2705" s="73" t="s">
        <v>14673</v>
      </c>
      <c r="D2705" s="68">
        <v>1</v>
      </c>
      <c r="E2705" s="48">
        <f t="shared" si="127"/>
        <v>70436533</v>
      </c>
      <c r="F2705" s="57" t="s">
        <v>8791</v>
      </c>
      <c r="G2705" s="57" t="s">
        <v>8792</v>
      </c>
      <c r="H2705" s="51">
        <v>1200</v>
      </c>
      <c r="I2705" s="51" t="s">
        <v>17309</v>
      </c>
      <c r="J2705" s="69">
        <v>27.49</v>
      </c>
      <c r="K2705" s="69">
        <f t="shared" si="128"/>
        <v>32988</v>
      </c>
      <c r="L2705" s="90">
        <v>1200</v>
      </c>
      <c r="M2705" s="51">
        <v>0</v>
      </c>
      <c r="N2705" s="62" t="s">
        <v>9310</v>
      </c>
      <c r="O2705" s="52" t="s">
        <v>979</v>
      </c>
      <c r="P2705" s="52">
        <v>579</v>
      </c>
      <c r="Q2705" s="52"/>
      <c r="R2705" s="52" t="s">
        <v>9295</v>
      </c>
      <c r="S2705" s="49" t="s">
        <v>21333</v>
      </c>
      <c r="V2705" s="50" t="s">
        <v>14914</v>
      </c>
      <c r="W2705" s="50" t="s">
        <v>9290</v>
      </c>
      <c r="X2705" s="50" t="s">
        <v>14740</v>
      </c>
      <c r="Y2705" s="70" t="s">
        <v>17320</v>
      </c>
      <c r="Z2705" s="53">
        <v>59501</v>
      </c>
    </row>
    <row r="2706" spans="1:26" s="49" customFormat="1" x14ac:dyDescent="0.25">
      <c r="A2706" s="73">
        <v>600130291</v>
      </c>
      <c r="B2706" s="73">
        <f t="shared" si="126"/>
        <v>600130291</v>
      </c>
      <c r="C2706" s="73" t="s">
        <v>14674</v>
      </c>
      <c r="D2706" s="68">
        <v>1</v>
      </c>
      <c r="E2706" s="48">
        <f t="shared" si="127"/>
        <v>70282234</v>
      </c>
      <c r="F2706" s="57" t="s">
        <v>8791</v>
      </c>
      <c r="G2706" s="57" t="s">
        <v>8792</v>
      </c>
      <c r="H2706" s="51">
        <v>700</v>
      </c>
      <c r="I2706" s="51" t="s">
        <v>17309</v>
      </c>
      <c r="J2706" s="69">
        <v>27.49</v>
      </c>
      <c r="K2706" s="69">
        <f t="shared" si="128"/>
        <v>19243</v>
      </c>
      <c r="L2706" s="90">
        <v>700</v>
      </c>
      <c r="M2706" s="51">
        <v>0</v>
      </c>
      <c r="N2706" s="62" t="s">
        <v>9311</v>
      </c>
      <c r="O2706" s="52" t="s">
        <v>105</v>
      </c>
      <c r="P2706" s="52">
        <v>470</v>
      </c>
      <c r="Q2706" s="52">
        <v>13</v>
      </c>
      <c r="R2706" s="52" t="s">
        <v>9290</v>
      </c>
      <c r="S2706" s="49" t="s">
        <v>21333</v>
      </c>
      <c r="V2706" s="50" t="s">
        <v>14914</v>
      </c>
      <c r="W2706" s="50" t="s">
        <v>9290</v>
      </c>
      <c r="X2706" s="50" t="s">
        <v>14740</v>
      </c>
      <c r="Y2706" s="70" t="s">
        <v>17320</v>
      </c>
      <c r="Z2706" s="53">
        <v>59401</v>
      </c>
    </row>
    <row r="2707" spans="1:26" s="49" customFormat="1" x14ac:dyDescent="0.25">
      <c r="A2707" s="73">
        <v>600130347</v>
      </c>
      <c r="B2707" s="73">
        <f t="shared" si="126"/>
        <v>600130347</v>
      </c>
      <c r="C2707" s="73" t="s">
        <v>14675</v>
      </c>
      <c r="D2707" s="68">
        <v>1</v>
      </c>
      <c r="E2707" s="48">
        <f t="shared" si="127"/>
        <v>70282226</v>
      </c>
      <c r="F2707" s="57" t="s">
        <v>8791</v>
      </c>
      <c r="G2707" s="57" t="s">
        <v>8792</v>
      </c>
      <c r="H2707" s="51">
        <v>750</v>
      </c>
      <c r="I2707" s="51" t="s">
        <v>17309</v>
      </c>
      <c r="J2707" s="69">
        <v>27.49</v>
      </c>
      <c r="K2707" s="69">
        <f t="shared" si="128"/>
        <v>20617.5</v>
      </c>
      <c r="L2707" s="90">
        <v>750</v>
      </c>
      <c r="M2707" s="51">
        <v>0</v>
      </c>
      <c r="N2707" s="62" t="s">
        <v>9312</v>
      </c>
      <c r="O2707" s="52" t="s">
        <v>9313</v>
      </c>
      <c r="P2707" s="52">
        <v>1800</v>
      </c>
      <c r="Q2707" s="52">
        <v>20</v>
      </c>
      <c r="R2707" s="52" t="s">
        <v>9290</v>
      </c>
      <c r="S2707" s="49" t="s">
        <v>21333</v>
      </c>
      <c r="V2707" s="50" t="s">
        <v>14914</v>
      </c>
      <c r="W2707" s="50" t="s">
        <v>9290</v>
      </c>
      <c r="X2707" s="50" t="s">
        <v>14740</v>
      </c>
      <c r="Y2707" s="70" t="s">
        <v>17320</v>
      </c>
      <c r="Z2707" s="53">
        <v>59401</v>
      </c>
    </row>
    <row r="2708" spans="1:26" s="49" customFormat="1" x14ac:dyDescent="0.25">
      <c r="A2708" s="73">
        <v>600130592</v>
      </c>
      <c r="B2708" s="73">
        <f t="shared" si="126"/>
        <v>600130592</v>
      </c>
      <c r="C2708" s="73" t="s">
        <v>14676</v>
      </c>
      <c r="D2708" s="68">
        <v>1</v>
      </c>
      <c r="E2708" s="48">
        <f t="shared" si="127"/>
        <v>75021927</v>
      </c>
      <c r="F2708" s="57" t="s">
        <v>8791</v>
      </c>
      <c r="G2708" s="57" t="s">
        <v>8792</v>
      </c>
      <c r="H2708" s="51">
        <v>50</v>
      </c>
      <c r="I2708" s="51" t="s">
        <v>17309</v>
      </c>
      <c r="J2708" s="69">
        <v>27.49</v>
      </c>
      <c r="K2708" s="69">
        <f t="shared" si="128"/>
        <v>1374.5</v>
      </c>
      <c r="L2708" s="90">
        <v>50</v>
      </c>
      <c r="M2708" s="51">
        <v>0</v>
      </c>
      <c r="N2708" s="62" t="s">
        <v>9314</v>
      </c>
      <c r="O2708" s="52"/>
      <c r="P2708" s="52">
        <v>58</v>
      </c>
      <c r="Q2708" s="52"/>
      <c r="R2708" s="52" t="s">
        <v>7312</v>
      </c>
      <c r="S2708" s="49" t="s">
        <v>21333</v>
      </c>
      <c r="V2708" s="50" t="s">
        <v>14914</v>
      </c>
      <c r="W2708" s="50" t="s">
        <v>9290</v>
      </c>
      <c r="X2708" s="50" t="s">
        <v>14740</v>
      </c>
      <c r="Y2708" s="70" t="s">
        <v>17320</v>
      </c>
      <c r="Z2708" s="53">
        <v>59401</v>
      </c>
    </row>
    <row r="2709" spans="1:26" s="49" customFormat="1" ht="30" x14ac:dyDescent="0.25">
      <c r="A2709" s="73">
        <v>600130568</v>
      </c>
      <c r="B2709" s="73">
        <f t="shared" si="126"/>
        <v>600130568</v>
      </c>
      <c r="C2709" s="73" t="s">
        <v>14677</v>
      </c>
      <c r="D2709" s="68">
        <v>1</v>
      </c>
      <c r="E2709" s="48">
        <f t="shared" si="127"/>
        <v>75022265</v>
      </c>
      <c r="F2709" s="57" t="s">
        <v>8791</v>
      </c>
      <c r="G2709" s="57" t="s">
        <v>8792</v>
      </c>
      <c r="H2709" s="51">
        <v>0</v>
      </c>
      <c r="I2709" s="51" t="s">
        <v>17309</v>
      </c>
      <c r="J2709" s="69">
        <v>27.49</v>
      </c>
      <c r="K2709" s="69">
        <f t="shared" si="128"/>
        <v>0</v>
      </c>
      <c r="L2709" s="90">
        <v>125</v>
      </c>
      <c r="M2709" s="51">
        <v>125</v>
      </c>
      <c r="N2709" s="62" t="s">
        <v>9315</v>
      </c>
      <c r="O2709" s="52"/>
      <c r="P2709" s="52">
        <v>62</v>
      </c>
      <c r="Q2709" s="52"/>
      <c r="R2709" s="52" t="s">
        <v>9298</v>
      </c>
      <c r="S2709" s="49" t="s">
        <v>21333</v>
      </c>
      <c r="V2709" s="50" t="s">
        <v>14914</v>
      </c>
      <c r="W2709" s="50" t="s">
        <v>9290</v>
      </c>
      <c r="X2709" s="50" t="s">
        <v>14740</v>
      </c>
      <c r="Y2709" s="70" t="s">
        <v>17320</v>
      </c>
      <c r="Z2709" s="53">
        <v>59401</v>
      </c>
    </row>
    <row r="2710" spans="1:26" s="49" customFormat="1" ht="30" x14ac:dyDescent="0.25">
      <c r="A2710" s="73">
        <v>600130576</v>
      </c>
      <c r="B2710" s="73">
        <f t="shared" si="126"/>
        <v>600130576</v>
      </c>
      <c r="C2710" s="73" t="s">
        <v>14678</v>
      </c>
      <c r="D2710" s="68">
        <v>1</v>
      </c>
      <c r="E2710" s="48">
        <f t="shared" si="127"/>
        <v>70993131</v>
      </c>
      <c r="F2710" s="57" t="s">
        <v>8791</v>
      </c>
      <c r="G2710" s="57" t="s">
        <v>8792</v>
      </c>
      <c r="H2710" s="51">
        <v>75</v>
      </c>
      <c r="I2710" s="51" t="s">
        <v>17309</v>
      </c>
      <c r="J2710" s="69">
        <v>27.49</v>
      </c>
      <c r="K2710" s="69">
        <f t="shared" si="128"/>
        <v>2061.75</v>
      </c>
      <c r="L2710" s="90">
        <v>75</v>
      </c>
      <c r="M2710" s="51">
        <v>0</v>
      </c>
      <c r="N2710" s="62" t="s">
        <v>9316</v>
      </c>
      <c r="O2710" s="52"/>
      <c r="P2710" s="52">
        <v>42</v>
      </c>
      <c r="Q2710" s="52"/>
      <c r="R2710" s="52" t="s">
        <v>9290</v>
      </c>
      <c r="S2710" s="49" t="s">
        <v>21333</v>
      </c>
      <c r="V2710" s="50" t="s">
        <v>14914</v>
      </c>
      <c r="W2710" s="50" t="s">
        <v>9290</v>
      </c>
      <c r="X2710" s="50" t="s">
        <v>14740</v>
      </c>
      <c r="Y2710" s="70" t="s">
        <v>17320</v>
      </c>
      <c r="Z2710" s="53">
        <v>59401</v>
      </c>
    </row>
    <row r="2711" spans="1:26" s="49" customFormat="1" ht="30" x14ac:dyDescent="0.25">
      <c r="A2711" s="73">
        <v>600130584</v>
      </c>
      <c r="B2711" s="73">
        <f t="shared" si="126"/>
        <v>600130584</v>
      </c>
      <c r="C2711" s="73" t="s">
        <v>14679</v>
      </c>
      <c r="D2711" s="68">
        <v>1</v>
      </c>
      <c r="E2711" s="48">
        <f t="shared" si="127"/>
        <v>71005021</v>
      </c>
      <c r="F2711" s="57" t="s">
        <v>8791</v>
      </c>
      <c r="G2711" s="57" t="s">
        <v>8792</v>
      </c>
      <c r="H2711" s="51">
        <v>75</v>
      </c>
      <c r="I2711" s="51" t="s">
        <v>17309</v>
      </c>
      <c r="J2711" s="69">
        <v>27.49</v>
      </c>
      <c r="K2711" s="69">
        <f t="shared" si="128"/>
        <v>2061.75</v>
      </c>
      <c r="L2711" s="90">
        <v>75</v>
      </c>
      <c r="M2711" s="51">
        <v>0</v>
      </c>
      <c r="N2711" s="62" t="s">
        <v>9317</v>
      </c>
      <c r="O2711" s="52"/>
      <c r="P2711" s="52">
        <v>67</v>
      </c>
      <c r="Q2711" s="52"/>
      <c r="R2711" s="52" t="s">
        <v>9318</v>
      </c>
      <c r="S2711" s="49" t="s">
        <v>21333</v>
      </c>
      <c r="V2711" s="50" t="s">
        <v>14914</v>
      </c>
      <c r="W2711" s="50" t="s">
        <v>9290</v>
      </c>
      <c r="X2711" s="50" t="s">
        <v>14740</v>
      </c>
      <c r="Y2711" s="70" t="s">
        <v>17320</v>
      </c>
      <c r="Z2711" s="53">
        <v>59401</v>
      </c>
    </row>
    <row r="2712" spans="1:26" s="49" customFormat="1" ht="30" x14ac:dyDescent="0.25">
      <c r="A2712" s="73">
        <v>600130665</v>
      </c>
      <c r="B2712" s="73">
        <f t="shared" si="126"/>
        <v>600130665</v>
      </c>
      <c r="C2712" s="73" t="s">
        <v>14680</v>
      </c>
      <c r="D2712" s="68">
        <v>1</v>
      </c>
      <c r="E2712" s="48">
        <f t="shared" si="127"/>
        <v>70993122</v>
      </c>
      <c r="F2712" s="57" t="s">
        <v>8791</v>
      </c>
      <c r="G2712" s="57" t="s">
        <v>8792</v>
      </c>
      <c r="H2712" s="51">
        <v>100</v>
      </c>
      <c r="I2712" s="51" t="s">
        <v>17309</v>
      </c>
      <c r="J2712" s="69">
        <v>27.49</v>
      </c>
      <c r="K2712" s="69">
        <f t="shared" si="128"/>
        <v>2749</v>
      </c>
      <c r="L2712" s="90">
        <v>100</v>
      </c>
      <c r="M2712" s="51">
        <v>0</v>
      </c>
      <c r="N2712" s="62" t="s">
        <v>9319</v>
      </c>
      <c r="O2712" s="52"/>
      <c r="P2712" s="52">
        <v>50</v>
      </c>
      <c r="Q2712" s="52"/>
      <c r="R2712" s="52" t="s">
        <v>9290</v>
      </c>
      <c r="S2712" s="49" t="s">
        <v>21333</v>
      </c>
      <c r="V2712" s="50" t="s">
        <v>14914</v>
      </c>
      <c r="W2712" s="50" t="s">
        <v>9290</v>
      </c>
      <c r="X2712" s="50" t="s">
        <v>14740</v>
      </c>
      <c r="Y2712" s="70" t="s">
        <v>17320</v>
      </c>
      <c r="Z2712" s="53">
        <v>59401</v>
      </c>
    </row>
    <row r="2713" spans="1:26" s="49" customFormat="1" ht="30" x14ac:dyDescent="0.25">
      <c r="A2713" s="73">
        <v>600130711</v>
      </c>
      <c r="B2713" s="73">
        <f t="shared" si="126"/>
        <v>600130711</v>
      </c>
      <c r="C2713" s="73" t="s">
        <v>14681</v>
      </c>
      <c r="D2713" s="68">
        <v>1</v>
      </c>
      <c r="E2713" s="48">
        <f t="shared" si="127"/>
        <v>75023806</v>
      </c>
      <c r="F2713" s="57" t="s">
        <v>8791</v>
      </c>
      <c r="G2713" s="57" t="s">
        <v>8792</v>
      </c>
      <c r="H2713" s="51">
        <v>0</v>
      </c>
      <c r="I2713" s="51" t="s">
        <v>17309</v>
      </c>
      <c r="J2713" s="69">
        <v>27.49</v>
      </c>
      <c r="K2713" s="69">
        <f t="shared" si="128"/>
        <v>0</v>
      </c>
      <c r="L2713" s="90">
        <v>75</v>
      </c>
      <c r="M2713" s="51">
        <v>75</v>
      </c>
      <c r="N2713" s="62" t="s">
        <v>9320</v>
      </c>
      <c r="O2713" s="52"/>
      <c r="P2713" s="52">
        <v>96</v>
      </c>
      <c r="Q2713" s="52"/>
      <c r="R2713" s="52" t="s">
        <v>9321</v>
      </c>
      <c r="S2713" s="49" t="s">
        <v>21333</v>
      </c>
      <c r="V2713" s="50" t="s">
        <v>14914</v>
      </c>
      <c r="W2713" s="50" t="s">
        <v>9290</v>
      </c>
      <c r="X2713" s="50" t="s">
        <v>14740</v>
      </c>
      <c r="Y2713" s="70" t="s">
        <v>17320</v>
      </c>
      <c r="Z2713" s="53">
        <v>59451</v>
      </c>
    </row>
    <row r="2714" spans="1:26" s="49" customFormat="1" ht="30" x14ac:dyDescent="0.25">
      <c r="A2714" s="73">
        <v>600130762</v>
      </c>
      <c r="B2714" s="73">
        <f t="shared" si="126"/>
        <v>600130762</v>
      </c>
      <c r="C2714" s="73" t="s">
        <v>14682</v>
      </c>
      <c r="D2714" s="68">
        <v>1</v>
      </c>
      <c r="E2714" s="48">
        <f t="shared" si="127"/>
        <v>75023857</v>
      </c>
      <c r="F2714" s="57" t="s">
        <v>8791</v>
      </c>
      <c r="G2714" s="57" t="s">
        <v>8792</v>
      </c>
      <c r="H2714" s="51">
        <v>100</v>
      </c>
      <c r="I2714" s="51" t="s">
        <v>17309</v>
      </c>
      <c r="J2714" s="69">
        <v>27.49</v>
      </c>
      <c r="K2714" s="69">
        <f t="shared" si="128"/>
        <v>2749</v>
      </c>
      <c r="L2714" s="90">
        <v>100</v>
      </c>
      <c r="M2714" s="51">
        <v>0</v>
      </c>
      <c r="N2714" s="62" t="s">
        <v>9322</v>
      </c>
      <c r="O2714" s="52"/>
      <c r="P2714" s="52">
        <v>45</v>
      </c>
      <c r="Q2714" s="52"/>
      <c r="R2714" s="52" t="s">
        <v>9323</v>
      </c>
      <c r="S2714" s="49" t="s">
        <v>21333</v>
      </c>
      <c r="V2714" s="50" t="s">
        <v>14914</v>
      </c>
      <c r="W2714" s="50" t="s">
        <v>9290</v>
      </c>
      <c r="X2714" s="50" t="s">
        <v>14740</v>
      </c>
      <c r="Y2714" s="70" t="s">
        <v>17320</v>
      </c>
      <c r="Z2714" s="53">
        <v>59254</v>
      </c>
    </row>
    <row r="2715" spans="1:26" s="49" customFormat="1" x14ac:dyDescent="0.25">
      <c r="A2715" s="73">
        <v>600130789</v>
      </c>
      <c r="B2715" s="73">
        <f t="shared" si="126"/>
        <v>600130789</v>
      </c>
      <c r="C2715" s="73" t="s">
        <v>14683</v>
      </c>
      <c r="D2715" s="68">
        <v>1</v>
      </c>
      <c r="E2715" s="48">
        <f t="shared" si="127"/>
        <v>70992070</v>
      </c>
      <c r="F2715" s="57" t="s">
        <v>8791</v>
      </c>
      <c r="G2715" s="57" t="s">
        <v>8792</v>
      </c>
      <c r="H2715" s="51">
        <v>50</v>
      </c>
      <c r="I2715" s="51" t="s">
        <v>17309</v>
      </c>
      <c r="J2715" s="69">
        <v>27.49</v>
      </c>
      <c r="K2715" s="69">
        <f t="shared" si="128"/>
        <v>1374.5</v>
      </c>
      <c r="L2715" s="90">
        <v>50</v>
      </c>
      <c r="M2715" s="51">
        <v>0</v>
      </c>
      <c r="N2715" s="62" t="s">
        <v>9324</v>
      </c>
      <c r="O2715" s="52"/>
      <c r="P2715" s="52">
        <v>44</v>
      </c>
      <c r="Q2715" s="52"/>
      <c r="R2715" s="52" t="s">
        <v>9325</v>
      </c>
      <c r="S2715" s="49" t="s">
        <v>21333</v>
      </c>
      <c r="V2715" s="50" t="s">
        <v>14914</v>
      </c>
      <c r="W2715" s="50" t="s">
        <v>9290</v>
      </c>
      <c r="X2715" s="50" t="s">
        <v>14740</v>
      </c>
      <c r="Y2715" s="70" t="s">
        <v>17320</v>
      </c>
      <c r="Z2715" s="53">
        <v>59401</v>
      </c>
    </row>
    <row r="2716" spans="1:26" s="49" customFormat="1" ht="30" x14ac:dyDescent="0.25">
      <c r="A2716" s="73">
        <v>600130843</v>
      </c>
      <c r="B2716" s="73">
        <f t="shared" si="126"/>
        <v>600130843</v>
      </c>
      <c r="C2716" s="73" t="s">
        <v>14684</v>
      </c>
      <c r="D2716" s="68">
        <v>1</v>
      </c>
      <c r="E2716" s="48">
        <f t="shared" si="127"/>
        <v>70877441</v>
      </c>
      <c r="F2716" s="57" t="s">
        <v>8791</v>
      </c>
      <c r="G2716" s="57" t="s">
        <v>8792</v>
      </c>
      <c r="H2716" s="51">
        <v>325</v>
      </c>
      <c r="I2716" s="51" t="s">
        <v>17309</v>
      </c>
      <c r="J2716" s="69">
        <v>27.49</v>
      </c>
      <c r="K2716" s="69">
        <f t="shared" si="128"/>
        <v>8934.25</v>
      </c>
      <c r="L2716" s="90">
        <v>325</v>
      </c>
      <c r="M2716" s="51">
        <v>0</v>
      </c>
      <c r="N2716" s="62" t="s">
        <v>9326</v>
      </c>
      <c r="O2716" s="52"/>
      <c r="P2716" s="52">
        <v>161</v>
      </c>
      <c r="Q2716" s="52"/>
      <c r="R2716" s="52" t="s">
        <v>9327</v>
      </c>
      <c r="S2716" s="49" t="s">
        <v>21333</v>
      </c>
      <c r="V2716" s="50" t="s">
        <v>14914</v>
      </c>
      <c r="W2716" s="50" t="s">
        <v>9290</v>
      </c>
      <c r="X2716" s="50" t="s">
        <v>14740</v>
      </c>
      <c r="Y2716" s="70" t="s">
        <v>17320</v>
      </c>
      <c r="Z2716" s="53">
        <v>59461</v>
      </c>
    </row>
    <row r="2717" spans="1:26" s="49" customFormat="1" ht="30" x14ac:dyDescent="0.25">
      <c r="A2717" s="73">
        <v>610250833</v>
      </c>
      <c r="B2717" s="73">
        <f t="shared" si="126"/>
        <v>610250833</v>
      </c>
      <c r="C2717" s="73" t="s">
        <v>14685</v>
      </c>
      <c r="D2717" s="68">
        <v>1</v>
      </c>
      <c r="E2717" s="48">
        <f t="shared" si="127"/>
        <v>68686480</v>
      </c>
      <c r="F2717" s="57" t="s">
        <v>8791</v>
      </c>
      <c r="G2717" s="57" t="s">
        <v>8792</v>
      </c>
      <c r="H2717" s="51">
        <v>300</v>
      </c>
      <c r="I2717" s="51" t="s">
        <v>17309</v>
      </c>
      <c r="J2717" s="69">
        <v>27.49</v>
      </c>
      <c r="K2717" s="69">
        <f t="shared" si="128"/>
        <v>8247</v>
      </c>
      <c r="L2717" s="90">
        <v>300</v>
      </c>
      <c r="M2717" s="51">
        <v>0</v>
      </c>
      <c r="N2717" s="62" t="s">
        <v>9328</v>
      </c>
      <c r="O2717" s="52" t="s">
        <v>519</v>
      </c>
      <c r="P2717" s="52">
        <v>239</v>
      </c>
      <c r="Q2717" s="52"/>
      <c r="R2717" s="52" t="s">
        <v>9295</v>
      </c>
      <c r="S2717" s="49" t="s">
        <v>21333</v>
      </c>
      <c r="V2717" s="50" t="s">
        <v>14914</v>
      </c>
      <c r="W2717" s="50" t="s">
        <v>9290</v>
      </c>
      <c r="X2717" s="50" t="s">
        <v>14740</v>
      </c>
      <c r="Y2717" s="70" t="s">
        <v>17320</v>
      </c>
      <c r="Z2717" s="53">
        <v>59501</v>
      </c>
    </row>
    <row r="2718" spans="1:26" s="49" customFormat="1" ht="30" x14ac:dyDescent="0.25">
      <c r="A2718" s="73">
        <v>650014294</v>
      </c>
      <c r="B2718" s="73">
        <f t="shared" si="126"/>
        <v>650014294</v>
      </c>
      <c r="C2718" s="73" t="s">
        <v>14686</v>
      </c>
      <c r="D2718" s="68">
        <v>1</v>
      </c>
      <c r="E2718" s="48">
        <f t="shared" si="127"/>
        <v>75022915</v>
      </c>
      <c r="F2718" s="57" t="s">
        <v>8791</v>
      </c>
      <c r="G2718" s="57" t="s">
        <v>8792</v>
      </c>
      <c r="H2718" s="51">
        <v>50</v>
      </c>
      <c r="I2718" s="51" t="s">
        <v>17309</v>
      </c>
      <c r="J2718" s="69">
        <v>27.49</v>
      </c>
      <c r="K2718" s="69">
        <f t="shared" si="128"/>
        <v>1374.5</v>
      </c>
      <c r="L2718" s="90">
        <v>50</v>
      </c>
      <c r="M2718" s="51">
        <v>0</v>
      </c>
      <c r="N2718" s="62" t="s">
        <v>9329</v>
      </c>
      <c r="O2718" s="52"/>
      <c r="P2718" s="52">
        <v>11</v>
      </c>
      <c r="Q2718" s="52"/>
      <c r="R2718" s="52" t="s">
        <v>9330</v>
      </c>
      <c r="S2718" s="49" t="s">
        <v>21333</v>
      </c>
      <c r="V2718" s="50" t="s">
        <v>14914</v>
      </c>
      <c r="W2718" s="50" t="s">
        <v>9290</v>
      </c>
      <c r="X2718" s="50" t="s">
        <v>14740</v>
      </c>
      <c r="Y2718" s="70" t="s">
        <v>17320</v>
      </c>
      <c r="Z2718" s="53">
        <v>59401</v>
      </c>
    </row>
    <row r="2719" spans="1:26" s="49" customFormat="1" x14ac:dyDescent="0.25">
      <c r="A2719" s="73">
        <v>650015533</v>
      </c>
      <c r="B2719" s="73">
        <f t="shared" si="126"/>
        <v>650015533</v>
      </c>
      <c r="C2719" s="73" t="s">
        <v>14687</v>
      </c>
      <c r="D2719" s="68">
        <v>1</v>
      </c>
      <c r="E2719" s="48">
        <f t="shared" si="127"/>
        <v>75021986</v>
      </c>
      <c r="F2719" s="57" t="s">
        <v>8791</v>
      </c>
      <c r="G2719" s="57" t="s">
        <v>8792</v>
      </c>
      <c r="H2719" s="51">
        <v>75</v>
      </c>
      <c r="I2719" s="51" t="s">
        <v>17309</v>
      </c>
      <c r="J2719" s="69">
        <v>27.49</v>
      </c>
      <c r="K2719" s="69">
        <f t="shared" si="128"/>
        <v>2061.75</v>
      </c>
      <c r="L2719" s="90">
        <v>75</v>
      </c>
      <c r="M2719" s="51">
        <v>0</v>
      </c>
      <c r="N2719" s="62" t="s">
        <v>9331</v>
      </c>
      <c r="O2719" s="52"/>
      <c r="P2719" s="52">
        <v>190</v>
      </c>
      <c r="Q2719" s="52"/>
      <c r="R2719" s="52" t="s">
        <v>9332</v>
      </c>
      <c r="S2719" s="49" t="s">
        <v>21333</v>
      </c>
      <c r="V2719" s="50" t="s">
        <v>14914</v>
      </c>
      <c r="W2719" s="50" t="s">
        <v>9290</v>
      </c>
      <c r="X2719" s="50" t="s">
        <v>14740</v>
      </c>
      <c r="Y2719" s="70" t="s">
        <v>17320</v>
      </c>
      <c r="Z2719" s="53">
        <v>59454</v>
      </c>
    </row>
    <row r="2720" spans="1:26" s="49" customFormat="1" ht="30" x14ac:dyDescent="0.25">
      <c r="A2720" s="73">
        <v>650059140</v>
      </c>
      <c r="B2720" s="73">
        <f t="shared" si="126"/>
        <v>650059140</v>
      </c>
      <c r="C2720" s="73" t="s">
        <v>14688</v>
      </c>
      <c r="D2720" s="68">
        <v>1</v>
      </c>
      <c r="E2720" s="48">
        <f t="shared" si="127"/>
        <v>70993092</v>
      </c>
      <c r="F2720" s="57" t="s">
        <v>8791</v>
      </c>
      <c r="G2720" s="57" t="s">
        <v>8792</v>
      </c>
      <c r="H2720" s="51">
        <v>775</v>
      </c>
      <c r="I2720" s="51" t="s">
        <v>17309</v>
      </c>
      <c r="J2720" s="69">
        <v>27.49</v>
      </c>
      <c r="K2720" s="69">
        <f t="shared" si="128"/>
        <v>21304.75</v>
      </c>
      <c r="L2720" s="90">
        <v>775</v>
      </c>
      <c r="M2720" s="51">
        <v>0</v>
      </c>
      <c r="N2720" s="62" t="s">
        <v>9333</v>
      </c>
      <c r="O2720" s="52" t="s">
        <v>60</v>
      </c>
      <c r="P2720" s="52">
        <v>2055</v>
      </c>
      <c r="Q2720" s="52"/>
      <c r="R2720" s="52" t="s">
        <v>9290</v>
      </c>
      <c r="S2720" s="49" t="s">
        <v>21333</v>
      </c>
      <c r="V2720" s="50" t="s">
        <v>14914</v>
      </c>
      <c r="W2720" s="50" t="s">
        <v>9290</v>
      </c>
      <c r="X2720" s="50" t="s">
        <v>14740</v>
      </c>
      <c r="Y2720" s="70" t="s">
        <v>17320</v>
      </c>
      <c r="Z2720" s="53">
        <v>59401</v>
      </c>
    </row>
    <row r="2721" spans="1:26" s="49" customFormat="1" ht="30" x14ac:dyDescent="0.25">
      <c r="A2721" s="73">
        <v>650067754</v>
      </c>
      <c r="B2721" s="73">
        <f t="shared" si="126"/>
        <v>650067754</v>
      </c>
      <c r="C2721" s="73" t="s">
        <v>14689</v>
      </c>
      <c r="D2721" s="68">
        <v>1</v>
      </c>
      <c r="E2721" s="48">
        <f t="shared" si="127"/>
        <v>70831394</v>
      </c>
      <c r="F2721" s="57" t="s">
        <v>8791</v>
      </c>
      <c r="G2721" s="57" t="s">
        <v>8792</v>
      </c>
      <c r="H2721" s="51">
        <v>125</v>
      </c>
      <c r="I2721" s="51" t="s">
        <v>17309</v>
      </c>
      <c r="J2721" s="69">
        <v>27.49</v>
      </c>
      <c r="K2721" s="69">
        <f t="shared" si="128"/>
        <v>3436.25</v>
      </c>
      <c r="L2721" s="90">
        <v>125</v>
      </c>
      <c r="M2721" s="51">
        <v>0</v>
      </c>
      <c r="N2721" s="62" t="s">
        <v>9334</v>
      </c>
      <c r="O2721" s="52" t="s">
        <v>998</v>
      </c>
      <c r="P2721" s="52">
        <v>116</v>
      </c>
      <c r="Q2721" s="52"/>
      <c r="R2721" s="52" t="s">
        <v>9295</v>
      </c>
      <c r="S2721" s="49" t="s">
        <v>21333</v>
      </c>
      <c r="V2721" s="50" t="s">
        <v>14914</v>
      </c>
      <c r="W2721" s="50" t="s">
        <v>9290</v>
      </c>
      <c r="X2721" s="50" t="s">
        <v>14740</v>
      </c>
      <c r="Y2721" s="70" t="s">
        <v>17320</v>
      </c>
      <c r="Z2721" s="53">
        <v>59501</v>
      </c>
    </row>
    <row r="2722" spans="1:26" s="49" customFormat="1" x14ac:dyDescent="0.25">
      <c r="A2722" s="73">
        <v>600025985</v>
      </c>
      <c r="B2722" s="73">
        <f t="shared" si="126"/>
        <v>600025985</v>
      </c>
      <c r="C2722" s="73" t="s">
        <v>14915</v>
      </c>
      <c r="D2722" s="68">
        <v>1</v>
      </c>
      <c r="E2722" s="48">
        <f t="shared" si="127"/>
        <v>48897574</v>
      </c>
      <c r="F2722" s="57" t="s">
        <v>8791</v>
      </c>
      <c r="G2722" s="57" t="s">
        <v>8792</v>
      </c>
      <c r="H2722" s="51">
        <v>75</v>
      </c>
      <c r="I2722" s="51" t="s">
        <v>17309</v>
      </c>
      <c r="J2722" s="69">
        <v>27.49</v>
      </c>
      <c r="K2722" s="69">
        <f t="shared" si="128"/>
        <v>2061.75</v>
      </c>
      <c r="L2722" s="90">
        <v>75</v>
      </c>
      <c r="M2722" s="51">
        <v>0</v>
      </c>
      <c r="N2722" s="63" t="s">
        <v>14916</v>
      </c>
      <c r="O2722" s="50"/>
      <c r="P2722" s="50">
        <v>13</v>
      </c>
      <c r="Q2722" s="50"/>
      <c r="R2722" s="50" t="s">
        <v>885</v>
      </c>
      <c r="S2722" s="49" t="s">
        <v>21333</v>
      </c>
      <c r="V2722" s="50" t="s">
        <v>14745</v>
      </c>
      <c r="W2722" s="50" t="s">
        <v>9290</v>
      </c>
      <c r="X2722" s="50" t="s">
        <v>14746</v>
      </c>
      <c r="Y2722" s="70" t="s">
        <v>17320</v>
      </c>
      <c r="Z2722" s="53">
        <v>59401</v>
      </c>
    </row>
    <row r="2723" spans="1:26" s="49" customFormat="1" ht="30" x14ac:dyDescent="0.25">
      <c r="A2723" s="73">
        <v>600031055</v>
      </c>
      <c r="B2723" s="73">
        <f t="shared" si="126"/>
        <v>600031055</v>
      </c>
      <c r="C2723" s="73" t="s">
        <v>14917</v>
      </c>
      <c r="D2723" s="68">
        <v>1</v>
      </c>
      <c r="E2723" s="48">
        <f t="shared" si="127"/>
        <v>48895440</v>
      </c>
      <c r="F2723" s="57" t="s">
        <v>8791</v>
      </c>
      <c r="G2723" s="57" t="s">
        <v>8792</v>
      </c>
      <c r="H2723" s="51">
        <v>225</v>
      </c>
      <c r="I2723" s="51" t="s">
        <v>17309</v>
      </c>
      <c r="J2723" s="69">
        <v>27.49</v>
      </c>
      <c r="K2723" s="69">
        <f t="shared" si="128"/>
        <v>6185.25</v>
      </c>
      <c r="L2723" s="90">
        <v>225</v>
      </c>
      <c r="M2723" s="51">
        <v>0</v>
      </c>
      <c r="N2723" s="63" t="s">
        <v>14918</v>
      </c>
      <c r="O2723" s="50" t="s">
        <v>14919</v>
      </c>
      <c r="P2723" s="50">
        <v>916</v>
      </c>
      <c r="Q2723" s="50">
        <v>1</v>
      </c>
      <c r="R2723" s="50" t="s">
        <v>9290</v>
      </c>
      <c r="S2723" s="49" t="s">
        <v>21333</v>
      </c>
      <c r="V2723" s="50" t="s">
        <v>14745</v>
      </c>
      <c r="W2723" s="50" t="s">
        <v>9290</v>
      </c>
      <c r="X2723" s="50" t="s">
        <v>14746</v>
      </c>
      <c r="Y2723" s="70" t="s">
        <v>17320</v>
      </c>
      <c r="Z2723" s="53">
        <v>59401</v>
      </c>
    </row>
    <row r="2724" spans="1:26" s="49" customFormat="1" x14ac:dyDescent="0.25">
      <c r="A2724" s="73">
        <v>600015882</v>
      </c>
      <c r="B2724" s="73">
        <f t="shared" si="126"/>
        <v>600015882</v>
      </c>
      <c r="C2724" s="73" t="s">
        <v>14690</v>
      </c>
      <c r="D2724" s="68">
        <v>1</v>
      </c>
      <c r="E2724" s="48">
        <f t="shared" si="127"/>
        <v>48897094</v>
      </c>
      <c r="F2724" s="57" t="s">
        <v>8791</v>
      </c>
      <c r="G2724" s="57" t="s">
        <v>8792</v>
      </c>
      <c r="H2724" s="51">
        <v>350</v>
      </c>
      <c r="I2724" s="51" t="s">
        <v>17309</v>
      </c>
      <c r="J2724" s="69">
        <v>27.49</v>
      </c>
      <c r="K2724" s="69">
        <f t="shared" si="128"/>
        <v>9621.5</v>
      </c>
      <c r="L2724" s="90">
        <v>350</v>
      </c>
      <c r="M2724" s="51">
        <v>0</v>
      </c>
      <c r="N2724" s="62" t="s">
        <v>9336</v>
      </c>
      <c r="O2724" s="52" t="s">
        <v>9337</v>
      </c>
      <c r="P2724" s="52">
        <v>1685</v>
      </c>
      <c r="Q2724" s="52">
        <v>3</v>
      </c>
      <c r="R2724" s="52" t="s">
        <v>9335</v>
      </c>
      <c r="S2724" s="49" t="s">
        <v>21334</v>
      </c>
      <c r="V2724" s="50" t="s">
        <v>14885</v>
      </c>
      <c r="W2724" s="50" t="s">
        <v>9335</v>
      </c>
      <c r="X2724" s="50" t="s">
        <v>14741</v>
      </c>
      <c r="Y2724" s="70" t="s">
        <v>17320</v>
      </c>
      <c r="Z2724" s="53">
        <v>59101</v>
      </c>
    </row>
    <row r="2725" spans="1:26" s="49" customFormat="1" ht="30" x14ac:dyDescent="0.25">
      <c r="A2725" s="73">
        <v>600019993</v>
      </c>
      <c r="B2725" s="73">
        <f t="shared" si="126"/>
        <v>600019993</v>
      </c>
      <c r="C2725" s="73" t="s">
        <v>14691</v>
      </c>
      <c r="D2725" s="68">
        <v>1</v>
      </c>
      <c r="E2725" s="48">
        <f t="shared" si="127"/>
        <v>637696</v>
      </c>
      <c r="F2725" s="57" t="s">
        <v>8791</v>
      </c>
      <c r="G2725" s="57" t="s">
        <v>8792</v>
      </c>
      <c r="H2725" s="51">
        <v>425</v>
      </c>
      <c r="I2725" s="51" t="s">
        <v>17309</v>
      </c>
      <c r="J2725" s="69">
        <v>27.49</v>
      </c>
      <c r="K2725" s="69">
        <f t="shared" si="128"/>
        <v>11683.25</v>
      </c>
      <c r="L2725" s="90">
        <v>425</v>
      </c>
      <c r="M2725" s="51">
        <v>0</v>
      </c>
      <c r="N2725" s="62" t="s">
        <v>9338</v>
      </c>
      <c r="O2725" s="52" t="s">
        <v>2334</v>
      </c>
      <c r="P2725" s="52">
        <v>404</v>
      </c>
      <c r="Q2725" s="52">
        <v>4</v>
      </c>
      <c r="R2725" s="52" t="s">
        <v>9335</v>
      </c>
      <c r="S2725" s="49" t="s">
        <v>21333</v>
      </c>
      <c r="V2725" s="50" t="s">
        <v>14885</v>
      </c>
      <c r="W2725" s="50" t="s">
        <v>9335</v>
      </c>
      <c r="X2725" s="50" t="s">
        <v>14738</v>
      </c>
      <c r="Y2725" s="70" t="s">
        <v>17320</v>
      </c>
      <c r="Z2725" s="53">
        <v>59101</v>
      </c>
    </row>
    <row r="2726" spans="1:26" s="49" customFormat="1" x14ac:dyDescent="0.25">
      <c r="A2726" s="73">
        <v>600129616</v>
      </c>
      <c r="B2726" s="73">
        <f t="shared" si="126"/>
        <v>600129616</v>
      </c>
      <c r="C2726" s="73" t="s">
        <v>14696</v>
      </c>
      <c r="D2726" s="68">
        <v>1</v>
      </c>
      <c r="E2726" s="48">
        <f t="shared" si="127"/>
        <v>71001611</v>
      </c>
      <c r="F2726" s="57" t="s">
        <v>8791</v>
      </c>
      <c r="G2726" s="57" t="s">
        <v>8792</v>
      </c>
      <c r="H2726" s="51">
        <v>25</v>
      </c>
      <c r="I2726" s="51" t="s">
        <v>17309</v>
      </c>
      <c r="J2726" s="69">
        <v>27.49</v>
      </c>
      <c r="K2726" s="69">
        <f t="shared" si="128"/>
        <v>687.25</v>
      </c>
      <c r="L2726" s="90">
        <v>25</v>
      </c>
      <c r="M2726" s="51">
        <v>0</v>
      </c>
      <c r="N2726" s="62" t="s">
        <v>9344</v>
      </c>
      <c r="O2726" s="52"/>
      <c r="P2726" s="52">
        <v>140</v>
      </c>
      <c r="Q2726" s="52"/>
      <c r="R2726" s="52" t="s">
        <v>9345</v>
      </c>
      <c r="S2726" s="49" t="s">
        <v>21333</v>
      </c>
      <c r="V2726" s="50" t="s">
        <v>14920</v>
      </c>
      <c r="W2726" s="50" t="s">
        <v>9335</v>
      </c>
      <c r="X2726" s="50" t="s">
        <v>14740</v>
      </c>
      <c r="Y2726" s="70" t="s">
        <v>17320</v>
      </c>
      <c r="Z2726" s="53">
        <v>59212</v>
      </c>
    </row>
    <row r="2727" spans="1:26" s="49" customFormat="1" x14ac:dyDescent="0.25">
      <c r="A2727" s="73">
        <v>600015831</v>
      </c>
      <c r="B2727" s="73">
        <f t="shared" si="126"/>
        <v>600015831</v>
      </c>
      <c r="C2727" s="73" t="s">
        <v>14692</v>
      </c>
      <c r="D2727" s="68">
        <v>1</v>
      </c>
      <c r="E2727" s="48">
        <f t="shared" si="127"/>
        <v>43379486</v>
      </c>
      <c r="F2727" s="57" t="s">
        <v>8791</v>
      </c>
      <c r="G2727" s="57" t="s">
        <v>8792</v>
      </c>
      <c r="H2727" s="51">
        <v>450</v>
      </c>
      <c r="I2727" s="51" t="s">
        <v>17309</v>
      </c>
      <c r="J2727" s="69">
        <v>27.49</v>
      </c>
      <c r="K2727" s="69">
        <f t="shared" si="128"/>
        <v>12370.5</v>
      </c>
      <c r="L2727" s="90">
        <v>450</v>
      </c>
      <c r="M2727" s="51">
        <v>0</v>
      </c>
      <c r="N2727" s="62" t="s">
        <v>9339</v>
      </c>
      <c r="O2727" s="52" t="s">
        <v>9337</v>
      </c>
      <c r="P2727" s="52">
        <v>1685</v>
      </c>
      <c r="Q2727" s="52">
        <v>3</v>
      </c>
      <c r="R2727" s="52" t="s">
        <v>9335</v>
      </c>
      <c r="S2727" s="49" t="s">
        <v>21334</v>
      </c>
      <c r="V2727" s="50" t="s">
        <v>14885</v>
      </c>
      <c r="W2727" s="50" t="s">
        <v>9335</v>
      </c>
      <c r="X2727" s="50" t="s">
        <v>14741</v>
      </c>
      <c r="Y2727" s="70" t="s">
        <v>17320</v>
      </c>
      <c r="Z2727" s="53">
        <v>59101</v>
      </c>
    </row>
    <row r="2728" spans="1:26" s="49" customFormat="1" x14ac:dyDescent="0.25">
      <c r="A2728" s="73">
        <v>600015955</v>
      </c>
      <c r="B2728" s="73">
        <f t="shared" si="126"/>
        <v>600015955</v>
      </c>
      <c r="C2728" s="73" t="s">
        <v>17861</v>
      </c>
      <c r="D2728" s="68">
        <v>1</v>
      </c>
      <c r="E2728" s="48">
        <f t="shared" si="127"/>
        <v>48895407</v>
      </c>
      <c r="F2728" s="57" t="s">
        <v>8791</v>
      </c>
      <c r="G2728" s="57" t="s">
        <v>8792</v>
      </c>
      <c r="H2728" s="51">
        <v>500</v>
      </c>
      <c r="I2728" s="51" t="s">
        <v>17309</v>
      </c>
      <c r="J2728" s="69">
        <v>27.49</v>
      </c>
      <c r="K2728" s="69">
        <f t="shared" si="128"/>
        <v>13745</v>
      </c>
      <c r="L2728" s="90">
        <v>500</v>
      </c>
      <c r="M2728" s="51">
        <v>0</v>
      </c>
      <c r="N2728" s="62" t="s">
        <v>17862</v>
      </c>
      <c r="O2728" s="52" t="s">
        <v>2510</v>
      </c>
      <c r="P2728" s="52">
        <v>1693</v>
      </c>
      <c r="Q2728" s="52">
        <v>2</v>
      </c>
      <c r="R2728" s="52" t="s">
        <v>9335</v>
      </c>
      <c r="S2728" s="49" t="s">
        <v>21333</v>
      </c>
      <c r="V2728" s="50" t="s">
        <v>14885</v>
      </c>
      <c r="W2728" s="50" t="s">
        <v>9335</v>
      </c>
      <c r="X2728" s="50" t="s">
        <v>14738</v>
      </c>
      <c r="Y2728" s="70" t="s">
        <v>17320</v>
      </c>
      <c r="Z2728" s="53">
        <v>59101</v>
      </c>
    </row>
    <row r="2729" spans="1:26" s="49" customFormat="1" ht="30" x14ac:dyDescent="0.25">
      <c r="A2729" s="73">
        <v>600015971</v>
      </c>
      <c r="B2729" s="73">
        <f t="shared" si="126"/>
        <v>600015971</v>
      </c>
      <c r="C2729" s="73" t="s">
        <v>14693</v>
      </c>
      <c r="D2729" s="68">
        <v>1</v>
      </c>
      <c r="E2729" s="48">
        <f t="shared" si="127"/>
        <v>48895598</v>
      </c>
      <c r="F2729" s="57" t="s">
        <v>8791</v>
      </c>
      <c r="G2729" s="57" t="s">
        <v>8792</v>
      </c>
      <c r="H2729" s="51">
        <v>1775</v>
      </c>
      <c r="I2729" s="51" t="s">
        <v>17309</v>
      </c>
      <c r="J2729" s="69">
        <v>27.49</v>
      </c>
      <c r="K2729" s="69">
        <f t="shared" si="128"/>
        <v>48794.75</v>
      </c>
      <c r="L2729" s="90">
        <v>1775</v>
      </c>
      <c r="M2729" s="51">
        <v>0</v>
      </c>
      <c r="N2729" s="62" t="s">
        <v>9340</v>
      </c>
      <c r="O2729" s="52" t="s">
        <v>85</v>
      </c>
      <c r="P2729" s="52">
        <v>761</v>
      </c>
      <c r="Q2729" s="52">
        <v>1</v>
      </c>
      <c r="R2729" s="52" t="s">
        <v>9335</v>
      </c>
      <c r="S2729" s="49" t="s">
        <v>21333</v>
      </c>
      <c r="V2729" s="50" t="s">
        <v>14885</v>
      </c>
      <c r="W2729" s="50" t="s">
        <v>9335</v>
      </c>
      <c r="X2729" s="50" t="s">
        <v>14738</v>
      </c>
      <c r="Y2729" s="70" t="s">
        <v>17320</v>
      </c>
      <c r="Z2729" s="53">
        <v>59101</v>
      </c>
    </row>
    <row r="2730" spans="1:26" s="49" customFormat="1" ht="30" x14ac:dyDescent="0.25">
      <c r="A2730" s="73">
        <v>600016013</v>
      </c>
      <c r="B2730" s="73">
        <f t="shared" si="126"/>
        <v>600016013</v>
      </c>
      <c r="C2730" s="73" t="s">
        <v>14694</v>
      </c>
      <c r="D2730" s="68">
        <v>1</v>
      </c>
      <c r="E2730" s="48">
        <f t="shared" si="127"/>
        <v>47900539</v>
      </c>
      <c r="F2730" s="57" t="s">
        <v>8791</v>
      </c>
      <c r="G2730" s="57" t="s">
        <v>8792</v>
      </c>
      <c r="H2730" s="51">
        <v>725</v>
      </c>
      <c r="I2730" s="51" t="s">
        <v>17309</v>
      </c>
      <c r="J2730" s="69">
        <v>27.49</v>
      </c>
      <c r="K2730" s="69">
        <f t="shared" si="128"/>
        <v>19930.25</v>
      </c>
      <c r="L2730" s="90">
        <v>725</v>
      </c>
      <c r="M2730" s="51">
        <v>0</v>
      </c>
      <c r="N2730" s="62" t="s">
        <v>9341</v>
      </c>
      <c r="O2730" s="52" t="s">
        <v>340</v>
      </c>
      <c r="P2730" s="52">
        <v>972</v>
      </c>
      <c r="Q2730" s="52">
        <v>10</v>
      </c>
      <c r="R2730" s="52" t="s">
        <v>9335</v>
      </c>
      <c r="S2730" s="49" t="s">
        <v>21334</v>
      </c>
      <c r="V2730" s="50" t="s">
        <v>14885</v>
      </c>
      <c r="W2730" s="50" t="s">
        <v>9335</v>
      </c>
      <c r="X2730" s="50" t="s">
        <v>14742</v>
      </c>
      <c r="Y2730" s="70" t="s">
        <v>17320</v>
      </c>
      <c r="Z2730" s="53">
        <v>59101</v>
      </c>
    </row>
    <row r="2731" spans="1:26" s="49" customFormat="1" x14ac:dyDescent="0.25">
      <c r="A2731" s="73">
        <v>600129501</v>
      </c>
      <c r="B2731" s="73">
        <f t="shared" si="126"/>
        <v>600129501</v>
      </c>
      <c r="C2731" s="73" t="s">
        <v>14697</v>
      </c>
      <c r="D2731" s="68">
        <v>1</v>
      </c>
      <c r="E2731" s="48">
        <f t="shared" si="127"/>
        <v>71001565</v>
      </c>
      <c r="F2731" s="57" t="s">
        <v>8791</v>
      </c>
      <c r="G2731" s="57" t="s">
        <v>8792</v>
      </c>
      <c r="H2731" s="51">
        <v>175</v>
      </c>
      <c r="I2731" s="51" t="s">
        <v>17309</v>
      </c>
      <c r="J2731" s="69">
        <v>27.49</v>
      </c>
      <c r="K2731" s="69">
        <f t="shared" si="128"/>
        <v>4810.75</v>
      </c>
      <c r="L2731" s="90">
        <v>175</v>
      </c>
      <c r="M2731" s="51">
        <v>0</v>
      </c>
      <c r="N2731" s="62" t="s">
        <v>9346</v>
      </c>
      <c r="O2731" s="52" t="s">
        <v>182</v>
      </c>
      <c r="P2731" s="52">
        <v>729</v>
      </c>
      <c r="Q2731" s="52">
        <v>73</v>
      </c>
      <c r="R2731" s="52" t="s">
        <v>9335</v>
      </c>
      <c r="S2731" s="49" t="s">
        <v>21333</v>
      </c>
      <c r="V2731" s="50" t="s">
        <v>14920</v>
      </c>
      <c r="W2731" s="50" t="s">
        <v>9335</v>
      </c>
      <c r="X2731" s="50" t="s">
        <v>14740</v>
      </c>
      <c r="Y2731" s="70" t="s">
        <v>17320</v>
      </c>
      <c r="Z2731" s="53">
        <v>59101</v>
      </c>
    </row>
    <row r="2732" spans="1:26" s="49" customFormat="1" x14ac:dyDescent="0.25">
      <c r="A2732" s="73">
        <v>600130037</v>
      </c>
      <c r="B2732" s="73">
        <f t="shared" si="126"/>
        <v>600130037</v>
      </c>
      <c r="C2732" s="73" t="s">
        <v>14698</v>
      </c>
      <c r="D2732" s="68">
        <v>1</v>
      </c>
      <c r="E2732" s="48">
        <f t="shared" si="127"/>
        <v>43378676</v>
      </c>
      <c r="F2732" s="57" t="s">
        <v>8791</v>
      </c>
      <c r="G2732" s="57" t="s">
        <v>8792</v>
      </c>
      <c r="H2732" s="51">
        <v>275</v>
      </c>
      <c r="I2732" s="51" t="s">
        <v>17309</v>
      </c>
      <c r="J2732" s="69">
        <v>27.49</v>
      </c>
      <c r="K2732" s="69">
        <f t="shared" si="128"/>
        <v>7559.75</v>
      </c>
      <c r="L2732" s="90">
        <v>275</v>
      </c>
      <c r="M2732" s="51">
        <v>0</v>
      </c>
      <c r="N2732" s="62" t="s">
        <v>9348</v>
      </c>
      <c r="O2732" s="52"/>
      <c r="P2732" s="52">
        <v>11</v>
      </c>
      <c r="Q2732" s="52"/>
      <c r="R2732" s="52" t="s">
        <v>9345</v>
      </c>
      <c r="S2732" s="49" t="s">
        <v>21333</v>
      </c>
      <c r="V2732" s="50" t="s">
        <v>14920</v>
      </c>
      <c r="W2732" s="50" t="s">
        <v>9335</v>
      </c>
      <c r="X2732" s="50" t="s">
        <v>14740</v>
      </c>
      <c r="Y2732" s="70" t="s">
        <v>17320</v>
      </c>
      <c r="Z2732" s="53">
        <v>59212</v>
      </c>
    </row>
    <row r="2733" spans="1:26" s="49" customFormat="1" ht="30" x14ac:dyDescent="0.25">
      <c r="A2733" s="73">
        <v>600130053</v>
      </c>
      <c r="B2733" s="73">
        <f t="shared" si="126"/>
        <v>600130053</v>
      </c>
      <c r="C2733" s="73" t="s">
        <v>14699</v>
      </c>
      <c r="D2733" s="68">
        <v>1</v>
      </c>
      <c r="E2733" s="48">
        <f t="shared" si="127"/>
        <v>43378641</v>
      </c>
      <c r="F2733" s="57" t="s">
        <v>8791</v>
      </c>
      <c r="G2733" s="57" t="s">
        <v>8792</v>
      </c>
      <c r="H2733" s="51">
        <v>250</v>
      </c>
      <c r="I2733" s="51" t="s">
        <v>17309</v>
      </c>
      <c r="J2733" s="69">
        <v>27.49</v>
      </c>
      <c r="K2733" s="69">
        <f t="shared" si="128"/>
        <v>6872.5</v>
      </c>
      <c r="L2733" s="90">
        <v>250</v>
      </c>
      <c r="M2733" s="51">
        <v>0</v>
      </c>
      <c r="N2733" s="62" t="s">
        <v>9349</v>
      </c>
      <c r="O2733" s="52"/>
      <c r="P2733" s="52">
        <v>147</v>
      </c>
      <c r="Q2733" s="52"/>
      <c r="R2733" s="52" t="s">
        <v>9350</v>
      </c>
      <c r="S2733" s="49" t="s">
        <v>21333</v>
      </c>
      <c r="V2733" s="50" t="s">
        <v>14920</v>
      </c>
      <c r="W2733" s="50" t="s">
        <v>9335</v>
      </c>
      <c r="X2733" s="50" t="s">
        <v>14740</v>
      </c>
      <c r="Y2733" s="70" t="s">
        <v>17320</v>
      </c>
      <c r="Z2733" s="53">
        <v>59102</v>
      </c>
    </row>
    <row r="2734" spans="1:26" s="49" customFormat="1" x14ac:dyDescent="0.25">
      <c r="A2734" s="73">
        <v>600130088</v>
      </c>
      <c r="B2734" s="73">
        <f t="shared" si="126"/>
        <v>600130088</v>
      </c>
      <c r="C2734" s="73" t="s">
        <v>14700</v>
      </c>
      <c r="D2734" s="68">
        <v>1</v>
      </c>
      <c r="E2734" s="48">
        <f t="shared" si="127"/>
        <v>48894231</v>
      </c>
      <c r="F2734" s="57" t="s">
        <v>8791</v>
      </c>
      <c r="G2734" s="57" t="s">
        <v>8792</v>
      </c>
      <c r="H2734" s="51">
        <v>275</v>
      </c>
      <c r="I2734" s="51" t="s">
        <v>17309</v>
      </c>
      <c r="J2734" s="69">
        <v>27.49</v>
      </c>
      <c r="K2734" s="69">
        <f t="shared" si="128"/>
        <v>7559.75</v>
      </c>
      <c r="L2734" s="90">
        <v>275</v>
      </c>
      <c r="M2734" s="51">
        <v>0</v>
      </c>
      <c r="N2734" s="62" t="s">
        <v>9351</v>
      </c>
      <c r="O2734" s="52"/>
      <c r="P2734" s="52">
        <v>205</v>
      </c>
      <c r="Q2734" s="52"/>
      <c r="R2734" s="52" t="s">
        <v>9352</v>
      </c>
      <c r="S2734" s="49" t="s">
        <v>21333</v>
      </c>
      <c r="V2734" s="50" t="s">
        <v>14920</v>
      </c>
      <c r="W2734" s="50" t="s">
        <v>9335</v>
      </c>
      <c r="X2734" s="50" t="s">
        <v>14740</v>
      </c>
      <c r="Y2734" s="70" t="s">
        <v>17320</v>
      </c>
      <c r="Z2734" s="53">
        <v>59213</v>
      </c>
    </row>
    <row r="2735" spans="1:26" s="49" customFormat="1" ht="30" x14ac:dyDescent="0.25">
      <c r="A2735" s="73">
        <v>600130134</v>
      </c>
      <c r="B2735" s="73">
        <f t="shared" si="126"/>
        <v>600130134</v>
      </c>
      <c r="C2735" s="73" t="s">
        <v>14701</v>
      </c>
      <c r="D2735" s="68">
        <v>1</v>
      </c>
      <c r="E2735" s="48">
        <f t="shared" si="127"/>
        <v>43378684</v>
      </c>
      <c r="F2735" s="57" t="s">
        <v>8791</v>
      </c>
      <c r="G2735" s="57" t="s">
        <v>8792</v>
      </c>
      <c r="H2735" s="51">
        <v>300</v>
      </c>
      <c r="I2735" s="51" t="s">
        <v>17309</v>
      </c>
      <c r="J2735" s="69">
        <v>27.49</v>
      </c>
      <c r="K2735" s="69">
        <f t="shared" si="128"/>
        <v>8247</v>
      </c>
      <c r="L2735" s="90">
        <v>300</v>
      </c>
      <c r="M2735" s="51">
        <v>0</v>
      </c>
      <c r="N2735" s="62" t="s">
        <v>9353</v>
      </c>
      <c r="O2735" s="52"/>
      <c r="P2735" s="52">
        <v>440</v>
      </c>
      <c r="Q2735" s="52"/>
      <c r="R2735" s="52" t="s">
        <v>8849</v>
      </c>
      <c r="S2735" s="49" t="s">
        <v>21333</v>
      </c>
      <c r="V2735" s="50" t="s">
        <v>14920</v>
      </c>
      <c r="W2735" s="50" t="s">
        <v>9335</v>
      </c>
      <c r="X2735" s="50" t="s">
        <v>14740</v>
      </c>
      <c r="Y2735" s="70" t="s">
        <v>17320</v>
      </c>
      <c r="Z2735" s="53">
        <v>59201</v>
      </c>
    </row>
    <row r="2736" spans="1:26" s="49" customFormat="1" ht="30" x14ac:dyDescent="0.25">
      <c r="A2736" s="73">
        <v>600130207</v>
      </c>
      <c r="B2736" s="73">
        <f t="shared" si="126"/>
        <v>600130207</v>
      </c>
      <c r="C2736" s="73" t="s">
        <v>14702</v>
      </c>
      <c r="D2736" s="68">
        <v>1</v>
      </c>
      <c r="E2736" s="48">
        <f t="shared" si="127"/>
        <v>70881138</v>
      </c>
      <c r="F2736" s="57" t="s">
        <v>8791</v>
      </c>
      <c r="G2736" s="57" t="s">
        <v>8792</v>
      </c>
      <c r="H2736" s="51">
        <v>500</v>
      </c>
      <c r="I2736" s="51" t="s">
        <v>17309</v>
      </c>
      <c r="J2736" s="69">
        <v>27.49</v>
      </c>
      <c r="K2736" s="69">
        <f t="shared" si="128"/>
        <v>13745</v>
      </c>
      <c r="L2736" s="90">
        <v>500</v>
      </c>
      <c r="M2736" s="51">
        <v>0</v>
      </c>
      <c r="N2736" s="62" t="s">
        <v>9354</v>
      </c>
      <c r="O2736" s="52" t="s">
        <v>9355</v>
      </c>
      <c r="P2736" s="52">
        <v>1</v>
      </c>
      <c r="Q2736" s="52"/>
      <c r="R2736" s="52" t="s">
        <v>9356</v>
      </c>
      <c r="S2736" s="49" t="s">
        <v>21333</v>
      </c>
      <c r="V2736" s="50" t="s">
        <v>14920</v>
      </c>
      <c r="W2736" s="50" t="s">
        <v>9335</v>
      </c>
      <c r="X2736" s="50" t="s">
        <v>14740</v>
      </c>
      <c r="Y2736" s="70" t="s">
        <v>17320</v>
      </c>
      <c r="Z2736" s="53">
        <v>59214</v>
      </c>
    </row>
    <row r="2737" spans="1:26" s="49" customFormat="1" ht="30" x14ac:dyDescent="0.25">
      <c r="A2737" s="73">
        <v>600130223</v>
      </c>
      <c r="B2737" s="73">
        <f t="shared" si="126"/>
        <v>600130223</v>
      </c>
      <c r="C2737" s="73" t="s">
        <v>14703</v>
      </c>
      <c r="D2737" s="68">
        <v>1</v>
      </c>
      <c r="E2737" s="48">
        <f t="shared" si="127"/>
        <v>48895300</v>
      </c>
      <c r="F2737" s="57" t="s">
        <v>8791</v>
      </c>
      <c r="G2737" s="57" t="s">
        <v>8792</v>
      </c>
      <c r="H2737" s="51">
        <v>525</v>
      </c>
      <c r="I2737" s="51" t="s">
        <v>17309</v>
      </c>
      <c r="J2737" s="69">
        <v>27.49</v>
      </c>
      <c r="K2737" s="69">
        <f t="shared" si="128"/>
        <v>14432.25</v>
      </c>
      <c r="L2737" s="90">
        <v>525</v>
      </c>
      <c r="M2737" s="51">
        <v>0</v>
      </c>
      <c r="N2737" s="62" t="s">
        <v>9357</v>
      </c>
      <c r="O2737" s="52"/>
      <c r="P2737" s="52">
        <v>136</v>
      </c>
      <c r="Q2737" s="52"/>
      <c r="R2737" s="52" t="s">
        <v>9358</v>
      </c>
      <c r="S2737" s="49" t="s">
        <v>21333</v>
      </c>
      <c r="V2737" s="50" t="s">
        <v>14920</v>
      </c>
      <c r="W2737" s="50" t="s">
        <v>9335</v>
      </c>
      <c r="X2737" s="50" t="s">
        <v>14740</v>
      </c>
      <c r="Y2737" s="70" t="s">
        <v>17320</v>
      </c>
      <c r="Z2737" s="53">
        <v>59444</v>
      </c>
    </row>
    <row r="2738" spans="1:26" s="49" customFormat="1" ht="30" x14ac:dyDescent="0.25">
      <c r="A2738" s="73">
        <v>600130266</v>
      </c>
      <c r="B2738" s="73">
        <f t="shared" si="126"/>
        <v>600130266</v>
      </c>
      <c r="C2738" s="73" t="s">
        <v>14704</v>
      </c>
      <c r="D2738" s="68">
        <v>1</v>
      </c>
      <c r="E2738" s="48">
        <f t="shared" si="127"/>
        <v>48894214</v>
      </c>
      <c r="F2738" s="57" t="s">
        <v>8791</v>
      </c>
      <c r="G2738" s="57" t="s">
        <v>8792</v>
      </c>
      <c r="H2738" s="51">
        <v>350</v>
      </c>
      <c r="I2738" s="51" t="s">
        <v>17309</v>
      </c>
      <c r="J2738" s="69">
        <v>27.49</v>
      </c>
      <c r="K2738" s="69">
        <f t="shared" si="128"/>
        <v>9621.5</v>
      </c>
      <c r="L2738" s="90">
        <v>350</v>
      </c>
      <c r="M2738" s="51">
        <v>0</v>
      </c>
      <c r="N2738" s="62" t="s">
        <v>9359</v>
      </c>
      <c r="O2738" s="52" t="s">
        <v>3559</v>
      </c>
      <c r="P2738" s="52">
        <v>310</v>
      </c>
      <c r="Q2738" s="52"/>
      <c r="R2738" s="52" t="s">
        <v>9360</v>
      </c>
      <c r="S2738" s="49" t="s">
        <v>21333</v>
      </c>
      <c r="V2738" s="50" t="s">
        <v>14920</v>
      </c>
      <c r="W2738" s="50" t="s">
        <v>9335</v>
      </c>
      <c r="X2738" s="50" t="s">
        <v>14740</v>
      </c>
      <c r="Y2738" s="70" t="s">
        <v>17320</v>
      </c>
      <c r="Z2738" s="53">
        <v>59202</v>
      </c>
    </row>
    <row r="2739" spans="1:26" s="49" customFormat="1" ht="30" x14ac:dyDescent="0.25">
      <c r="A2739" s="73">
        <v>600130282</v>
      </c>
      <c r="B2739" s="73">
        <f t="shared" si="126"/>
        <v>600130282</v>
      </c>
      <c r="C2739" s="73" t="s">
        <v>14705</v>
      </c>
      <c r="D2739" s="68">
        <v>1</v>
      </c>
      <c r="E2739" s="48">
        <f t="shared" si="127"/>
        <v>60575255</v>
      </c>
      <c r="F2739" s="57" t="s">
        <v>8791</v>
      </c>
      <c r="G2739" s="57" t="s">
        <v>8792</v>
      </c>
      <c r="H2739" s="51">
        <v>450</v>
      </c>
      <c r="I2739" s="51" t="s">
        <v>17309</v>
      </c>
      <c r="J2739" s="69">
        <v>27.49</v>
      </c>
      <c r="K2739" s="69">
        <f t="shared" si="128"/>
        <v>12370.5</v>
      </c>
      <c r="L2739" s="90">
        <v>450</v>
      </c>
      <c r="M2739" s="51">
        <v>0</v>
      </c>
      <c r="N2739" s="62" t="s">
        <v>9361</v>
      </c>
      <c r="O2739" s="52"/>
      <c r="P2739" s="52">
        <v>248</v>
      </c>
      <c r="Q2739" s="52"/>
      <c r="R2739" s="52" t="s">
        <v>9362</v>
      </c>
      <c r="S2739" s="49" t="s">
        <v>21333</v>
      </c>
      <c r="V2739" s="50" t="s">
        <v>14920</v>
      </c>
      <c r="W2739" s="50" t="s">
        <v>9335</v>
      </c>
      <c r="X2739" s="50" t="s">
        <v>14740</v>
      </c>
      <c r="Y2739" s="70" t="s">
        <v>17320</v>
      </c>
      <c r="Z2739" s="53">
        <v>59211</v>
      </c>
    </row>
    <row r="2740" spans="1:26" s="49" customFormat="1" x14ac:dyDescent="0.25">
      <c r="A2740" s="73">
        <v>600130312</v>
      </c>
      <c r="B2740" s="73">
        <f t="shared" si="126"/>
        <v>600130312</v>
      </c>
      <c r="C2740" s="73" t="s">
        <v>14706</v>
      </c>
      <c r="D2740" s="68">
        <v>1</v>
      </c>
      <c r="E2740" s="48">
        <f t="shared" si="127"/>
        <v>48897426</v>
      </c>
      <c r="F2740" s="57" t="s">
        <v>8791</v>
      </c>
      <c r="G2740" s="57" t="s">
        <v>8792</v>
      </c>
      <c r="H2740" s="51">
        <v>850</v>
      </c>
      <c r="I2740" s="51" t="s">
        <v>17309</v>
      </c>
      <c r="J2740" s="69">
        <v>27.49</v>
      </c>
      <c r="K2740" s="69">
        <f t="shared" si="128"/>
        <v>23366.5</v>
      </c>
      <c r="L2740" s="90">
        <v>850</v>
      </c>
      <c r="M2740" s="51">
        <v>0</v>
      </c>
      <c r="N2740" s="62" t="s">
        <v>9363</v>
      </c>
      <c r="O2740" s="52" t="s">
        <v>340</v>
      </c>
      <c r="P2740" s="52">
        <v>715</v>
      </c>
      <c r="Q2740" s="52">
        <v>2</v>
      </c>
      <c r="R2740" s="52" t="s">
        <v>9335</v>
      </c>
      <c r="S2740" s="49" t="s">
        <v>21333</v>
      </c>
      <c r="V2740" s="50" t="s">
        <v>14920</v>
      </c>
      <c r="W2740" s="50" t="s">
        <v>9335</v>
      </c>
      <c r="X2740" s="50" t="s">
        <v>14740</v>
      </c>
      <c r="Y2740" s="70" t="s">
        <v>17320</v>
      </c>
      <c r="Z2740" s="53">
        <v>59101</v>
      </c>
    </row>
    <row r="2741" spans="1:26" s="49" customFormat="1" x14ac:dyDescent="0.25">
      <c r="A2741" s="73">
        <v>600130321</v>
      </c>
      <c r="B2741" s="73">
        <f t="shared" si="126"/>
        <v>600130321</v>
      </c>
      <c r="C2741" s="73" t="s">
        <v>14707</v>
      </c>
      <c r="D2741" s="68">
        <v>1</v>
      </c>
      <c r="E2741" s="48">
        <f t="shared" si="127"/>
        <v>48895229</v>
      </c>
      <c r="F2741" s="57" t="s">
        <v>8791</v>
      </c>
      <c r="G2741" s="57" t="s">
        <v>8792</v>
      </c>
      <c r="H2741" s="51">
        <v>500</v>
      </c>
      <c r="I2741" s="51" t="s">
        <v>17309</v>
      </c>
      <c r="J2741" s="69">
        <v>27.49</v>
      </c>
      <c r="K2741" s="69">
        <f t="shared" si="128"/>
        <v>13745</v>
      </c>
      <c r="L2741" s="90">
        <v>500</v>
      </c>
      <c r="M2741" s="51">
        <v>0</v>
      </c>
      <c r="N2741" s="62" t="s">
        <v>9364</v>
      </c>
      <c r="O2741" s="52" t="s">
        <v>340</v>
      </c>
      <c r="P2741" s="52">
        <v>825</v>
      </c>
      <c r="Q2741" s="52">
        <v>6</v>
      </c>
      <c r="R2741" s="52" t="s">
        <v>9335</v>
      </c>
      <c r="S2741" s="49" t="s">
        <v>21333</v>
      </c>
      <c r="V2741" s="50" t="s">
        <v>14920</v>
      </c>
      <c r="W2741" s="50" t="s">
        <v>9335</v>
      </c>
      <c r="X2741" s="50" t="s">
        <v>14740</v>
      </c>
      <c r="Y2741" s="70" t="s">
        <v>17320</v>
      </c>
      <c r="Z2741" s="53">
        <v>59101</v>
      </c>
    </row>
    <row r="2742" spans="1:26" s="49" customFormat="1" x14ac:dyDescent="0.25">
      <c r="A2742" s="73">
        <v>600130339</v>
      </c>
      <c r="B2742" s="73">
        <f t="shared" si="126"/>
        <v>600130339</v>
      </c>
      <c r="C2742" s="73" t="s">
        <v>14708</v>
      </c>
      <c r="D2742" s="68">
        <v>1</v>
      </c>
      <c r="E2742" s="48">
        <f t="shared" si="127"/>
        <v>43380123</v>
      </c>
      <c r="F2742" s="57" t="s">
        <v>8791</v>
      </c>
      <c r="G2742" s="57" t="s">
        <v>8792</v>
      </c>
      <c r="H2742" s="51">
        <v>1450</v>
      </c>
      <c r="I2742" s="51" t="s">
        <v>17309</v>
      </c>
      <c r="J2742" s="69">
        <v>27.49</v>
      </c>
      <c r="K2742" s="69">
        <f t="shared" si="128"/>
        <v>39860.5</v>
      </c>
      <c r="L2742" s="90">
        <v>1450</v>
      </c>
      <c r="M2742" s="51">
        <v>0</v>
      </c>
      <c r="N2742" s="62" t="s">
        <v>9365</v>
      </c>
      <c r="O2742" s="52" t="s">
        <v>1384</v>
      </c>
      <c r="P2742" s="52">
        <v>1132</v>
      </c>
      <c r="Q2742" s="52">
        <v>4</v>
      </c>
      <c r="R2742" s="52" t="s">
        <v>9335</v>
      </c>
      <c r="S2742" s="49" t="s">
        <v>21333</v>
      </c>
      <c r="V2742" s="50" t="s">
        <v>14920</v>
      </c>
      <c r="W2742" s="50" t="s">
        <v>9335</v>
      </c>
      <c r="X2742" s="50" t="s">
        <v>14740</v>
      </c>
      <c r="Y2742" s="70" t="s">
        <v>17320</v>
      </c>
      <c r="Z2742" s="53">
        <v>59101</v>
      </c>
    </row>
    <row r="2743" spans="1:26" s="49" customFormat="1" ht="30" x14ac:dyDescent="0.25">
      <c r="A2743" s="73">
        <v>600130533</v>
      </c>
      <c r="B2743" s="73">
        <f t="shared" si="126"/>
        <v>600130533</v>
      </c>
      <c r="C2743" s="73" t="s">
        <v>14709</v>
      </c>
      <c r="D2743" s="68">
        <v>1</v>
      </c>
      <c r="E2743" s="48">
        <f t="shared" si="127"/>
        <v>75023865</v>
      </c>
      <c r="F2743" s="57" t="s">
        <v>8791</v>
      </c>
      <c r="G2743" s="57" t="s">
        <v>8792</v>
      </c>
      <c r="H2743" s="51">
        <v>75</v>
      </c>
      <c r="I2743" s="51" t="s">
        <v>17309</v>
      </c>
      <c r="J2743" s="69">
        <v>27.49</v>
      </c>
      <c r="K2743" s="69">
        <f t="shared" si="128"/>
        <v>2061.75</v>
      </c>
      <c r="L2743" s="90">
        <v>75</v>
      </c>
      <c r="M2743" s="51">
        <v>0</v>
      </c>
      <c r="N2743" s="62" t="s">
        <v>9366</v>
      </c>
      <c r="O2743" s="52"/>
      <c r="P2743" s="52">
        <v>80</v>
      </c>
      <c r="Q2743" s="52"/>
      <c r="R2743" s="52" t="s">
        <v>6521</v>
      </c>
      <c r="S2743" s="49" t="s">
        <v>21333</v>
      </c>
      <c r="V2743" s="50" t="s">
        <v>14920</v>
      </c>
      <c r="W2743" s="50" t="s">
        <v>9335</v>
      </c>
      <c r="X2743" s="50" t="s">
        <v>14740</v>
      </c>
      <c r="Y2743" s="70" t="s">
        <v>17320</v>
      </c>
      <c r="Z2743" s="53">
        <v>59211</v>
      </c>
    </row>
    <row r="2744" spans="1:26" s="49" customFormat="1" ht="30" x14ac:dyDescent="0.25">
      <c r="A2744" s="73">
        <v>600130541</v>
      </c>
      <c r="B2744" s="73">
        <f t="shared" si="126"/>
        <v>600130541</v>
      </c>
      <c r="C2744" s="73" t="s">
        <v>14710</v>
      </c>
      <c r="D2744" s="68">
        <v>1</v>
      </c>
      <c r="E2744" s="48">
        <f t="shared" si="127"/>
        <v>70998787</v>
      </c>
      <c r="F2744" s="57" t="s">
        <v>8791</v>
      </c>
      <c r="G2744" s="57" t="s">
        <v>8792</v>
      </c>
      <c r="H2744" s="51">
        <v>50</v>
      </c>
      <c r="I2744" s="51" t="s">
        <v>17309</v>
      </c>
      <c r="J2744" s="69">
        <v>27.49</v>
      </c>
      <c r="K2744" s="69">
        <f t="shared" si="128"/>
        <v>1374.5</v>
      </c>
      <c r="L2744" s="90">
        <v>50</v>
      </c>
      <c r="M2744" s="51">
        <v>0</v>
      </c>
      <c r="N2744" s="62" t="s">
        <v>9367</v>
      </c>
      <c r="O2744" s="52"/>
      <c r="P2744" s="52">
        <v>110</v>
      </c>
      <c r="Q2744" s="52"/>
      <c r="R2744" s="52" t="s">
        <v>9368</v>
      </c>
      <c r="S2744" s="49" t="s">
        <v>21333</v>
      </c>
      <c r="V2744" s="50" t="s">
        <v>14920</v>
      </c>
      <c r="W2744" s="50" t="s">
        <v>9335</v>
      </c>
      <c r="X2744" s="50" t="s">
        <v>14740</v>
      </c>
      <c r="Y2744" s="70" t="s">
        <v>17320</v>
      </c>
      <c r="Z2744" s="53">
        <v>59101</v>
      </c>
    </row>
    <row r="2745" spans="1:26" s="49" customFormat="1" ht="30" x14ac:dyDescent="0.25">
      <c r="A2745" s="73">
        <v>600130622</v>
      </c>
      <c r="B2745" s="73">
        <f t="shared" si="126"/>
        <v>600130622</v>
      </c>
      <c r="C2745" s="73" t="s">
        <v>14711</v>
      </c>
      <c r="D2745" s="68">
        <v>1</v>
      </c>
      <c r="E2745" s="48">
        <f t="shared" si="127"/>
        <v>75022851</v>
      </c>
      <c r="F2745" s="57" t="s">
        <v>8791</v>
      </c>
      <c r="G2745" s="57" t="s">
        <v>8792</v>
      </c>
      <c r="H2745" s="51">
        <v>75</v>
      </c>
      <c r="I2745" s="51" t="s">
        <v>17309</v>
      </c>
      <c r="J2745" s="69">
        <v>27.49</v>
      </c>
      <c r="K2745" s="69">
        <f t="shared" si="128"/>
        <v>2061.75</v>
      </c>
      <c r="L2745" s="90">
        <v>75</v>
      </c>
      <c r="M2745" s="51">
        <v>0</v>
      </c>
      <c r="N2745" s="62" t="s">
        <v>9369</v>
      </c>
      <c r="O2745" s="52"/>
      <c r="P2745" s="52">
        <v>95</v>
      </c>
      <c r="Q2745" s="52"/>
      <c r="R2745" s="52" t="s">
        <v>9343</v>
      </c>
      <c r="S2745" s="49" t="s">
        <v>21333</v>
      </c>
      <c r="V2745" s="50" t="s">
        <v>14920</v>
      </c>
      <c r="W2745" s="50" t="s">
        <v>9335</v>
      </c>
      <c r="X2745" s="50" t="s">
        <v>14740</v>
      </c>
      <c r="Y2745" s="70" t="s">
        <v>17320</v>
      </c>
      <c r="Z2745" s="53">
        <v>59101</v>
      </c>
    </row>
    <row r="2746" spans="1:26" s="49" customFormat="1" ht="30" x14ac:dyDescent="0.25">
      <c r="A2746" s="73">
        <v>600130649</v>
      </c>
      <c r="B2746" s="73">
        <f t="shared" si="126"/>
        <v>600130649</v>
      </c>
      <c r="C2746" s="73" t="s">
        <v>14712</v>
      </c>
      <c r="D2746" s="68">
        <v>1</v>
      </c>
      <c r="E2746" s="48">
        <f t="shared" si="127"/>
        <v>75023873</v>
      </c>
      <c r="F2746" s="57" t="s">
        <v>8791</v>
      </c>
      <c r="G2746" s="57" t="s">
        <v>8792</v>
      </c>
      <c r="H2746" s="51">
        <v>150</v>
      </c>
      <c r="I2746" s="51" t="s">
        <v>17309</v>
      </c>
      <c r="J2746" s="69">
        <v>27.49</v>
      </c>
      <c r="K2746" s="69">
        <f t="shared" si="128"/>
        <v>4123.5</v>
      </c>
      <c r="L2746" s="90">
        <v>150</v>
      </c>
      <c r="M2746" s="51">
        <v>0</v>
      </c>
      <c r="N2746" s="62" t="s">
        <v>9370</v>
      </c>
      <c r="O2746" s="52"/>
      <c r="P2746" s="52">
        <v>133</v>
      </c>
      <c r="Q2746" s="52"/>
      <c r="R2746" s="52" t="s">
        <v>9371</v>
      </c>
      <c r="S2746" s="49" t="s">
        <v>21333</v>
      </c>
      <c r="V2746" s="50" t="s">
        <v>14920</v>
      </c>
      <c r="W2746" s="50" t="s">
        <v>9335</v>
      </c>
      <c r="X2746" s="50" t="s">
        <v>14740</v>
      </c>
      <c r="Y2746" s="70" t="s">
        <v>17320</v>
      </c>
      <c r="Z2746" s="53">
        <v>59101</v>
      </c>
    </row>
    <row r="2747" spans="1:26" s="49" customFormat="1" ht="30" x14ac:dyDescent="0.25">
      <c r="A2747" s="73">
        <v>600130657</v>
      </c>
      <c r="B2747" s="73">
        <f t="shared" si="126"/>
        <v>600130657</v>
      </c>
      <c r="C2747" s="73" t="s">
        <v>14713</v>
      </c>
      <c r="D2747" s="68">
        <v>1</v>
      </c>
      <c r="E2747" s="48">
        <f t="shared" si="127"/>
        <v>71009850</v>
      </c>
      <c r="F2747" s="57" t="s">
        <v>8791</v>
      </c>
      <c r="G2747" s="57" t="s">
        <v>8792</v>
      </c>
      <c r="H2747" s="51">
        <v>50</v>
      </c>
      <c r="I2747" s="51" t="s">
        <v>17309</v>
      </c>
      <c r="J2747" s="69">
        <v>27.49</v>
      </c>
      <c r="K2747" s="69">
        <f t="shared" si="128"/>
        <v>1374.5</v>
      </c>
      <c r="L2747" s="90">
        <v>50</v>
      </c>
      <c r="M2747" s="51">
        <v>0</v>
      </c>
      <c r="N2747" s="62" t="s">
        <v>9372</v>
      </c>
      <c r="O2747" s="52"/>
      <c r="P2747" s="52">
        <v>46</v>
      </c>
      <c r="Q2747" s="52"/>
      <c r="R2747" s="52" t="s">
        <v>9373</v>
      </c>
      <c r="S2747" s="49" t="s">
        <v>21333</v>
      </c>
      <c r="V2747" s="50" t="s">
        <v>14920</v>
      </c>
      <c r="W2747" s="50" t="s">
        <v>9335</v>
      </c>
      <c r="X2747" s="50" t="s">
        <v>14740</v>
      </c>
      <c r="Y2747" s="70" t="s">
        <v>17320</v>
      </c>
      <c r="Z2747" s="53">
        <v>59102</v>
      </c>
    </row>
    <row r="2748" spans="1:26" s="49" customFormat="1" ht="30" x14ac:dyDescent="0.25">
      <c r="A2748" s="73">
        <v>600130746</v>
      </c>
      <c r="B2748" s="73">
        <f t="shared" si="126"/>
        <v>600130746</v>
      </c>
      <c r="C2748" s="73" t="s">
        <v>14714</v>
      </c>
      <c r="D2748" s="68">
        <v>1</v>
      </c>
      <c r="E2748" s="48">
        <f t="shared" si="127"/>
        <v>70990310</v>
      </c>
      <c r="F2748" s="57" t="s">
        <v>8791</v>
      </c>
      <c r="G2748" s="57" t="s">
        <v>8792</v>
      </c>
      <c r="H2748" s="51">
        <v>0</v>
      </c>
      <c r="I2748" s="51" t="s">
        <v>17309</v>
      </c>
      <c r="J2748" s="69">
        <v>27.49</v>
      </c>
      <c r="K2748" s="69">
        <f t="shared" si="128"/>
        <v>0</v>
      </c>
      <c r="L2748" s="90">
        <v>25</v>
      </c>
      <c r="M2748" s="51">
        <v>25</v>
      </c>
      <c r="N2748" s="62" t="s">
        <v>9374</v>
      </c>
      <c r="O2748" s="52"/>
      <c r="P2748" s="52">
        <v>46</v>
      </c>
      <c r="Q2748" s="52"/>
      <c r="R2748" s="52" t="s">
        <v>9375</v>
      </c>
      <c r="S2748" s="49" t="s">
        <v>21333</v>
      </c>
      <c r="V2748" s="50" t="s">
        <v>14920</v>
      </c>
      <c r="W2748" s="50" t="s">
        <v>9335</v>
      </c>
      <c r="X2748" s="50" t="s">
        <v>14740</v>
      </c>
      <c r="Y2748" s="70" t="s">
        <v>17320</v>
      </c>
      <c r="Z2748" s="53">
        <v>59211</v>
      </c>
    </row>
    <row r="2749" spans="1:26" s="49" customFormat="1" ht="30" x14ac:dyDescent="0.25">
      <c r="A2749" s="73">
        <v>600130771</v>
      </c>
      <c r="B2749" s="73">
        <f t="shared" si="126"/>
        <v>600130771</v>
      </c>
      <c r="C2749" s="73" t="s">
        <v>14715</v>
      </c>
      <c r="D2749" s="68">
        <v>1</v>
      </c>
      <c r="E2749" s="48">
        <f t="shared" si="127"/>
        <v>70998795</v>
      </c>
      <c r="F2749" s="57" t="s">
        <v>8791</v>
      </c>
      <c r="G2749" s="57" t="s">
        <v>8792</v>
      </c>
      <c r="H2749" s="51">
        <v>75</v>
      </c>
      <c r="I2749" s="51" t="s">
        <v>17309</v>
      </c>
      <c r="J2749" s="69">
        <v>27.49</v>
      </c>
      <c r="K2749" s="69">
        <f t="shared" si="128"/>
        <v>2061.75</v>
      </c>
      <c r="L2749" s="90">
        <v>75</v>
      </c>
      <c r="M2749" s="51">
        <v>0</v>
      </c>
      <c r="N2749" s="62" t="s">
        <v>9376</v>
      </c>
      <c r="O2749" s="52"/>
      <c r="P2749" s="52">
        <v>93</v>
      </c>
      <c r="Q2749" s="52"/>
      <c r="R2749" s="52" t="s">
        <v>9347</v>
      </c>
      <c r="S2749" s="49" t="s">
        <v>21333</v>
      </c>
      <c r="V2749" s="50" t="s">
        <v>14920</v>
      </c>
      <c r="W2749" s="50" t="s">
        <v>9335</v>
      </c>
      <c r="X2749" s="50" t="s">
        <v>14740</v>
      </c>
      <c r="Y2749" s="70" t="s">
        <v>17320</v>
      </c>
      <c r="Z2749" s="53">
        <v>59445</v>
      </c>
    </row>
    <row r="2750" spans="1:26" s="49" customFormat="1" ht="30" x14ac:dyDescent="0.25">
      <c r="A2750" s="73">
        <v>650014235</v>
      </c>
      <c r="B2750" s="73">
        <f t="shared" si="126"/>
        <v>650014235</v>
      </c>
      <c r="C2750" s="73" t="s">
        <v>14716</v>
      </c>
      <c r="D2750" s="68">
        <v>1</v>
      </c>
      <c r="E2750" s="48">
        <f t="shared" si="127"/>
        <v>75020947</v>
      </c>
      <c r="F2750" s="57" t="s">
        <v>8791</v>
      </c>
      <c r="G2750" s="57" t="s">
        <v>8792</v>
      </c>
      <c r="H2750" s="51">
        <v>50</v>
      </c>
      <c r="I2750" s="51" t="s">
        <v>17309</v>
      </c>
      <c r="J2750" s="69">
        <v>27.49</v>
      </c>
      <c r="K2750" s="69">
        <f t="shared" si="128"/>
        <v>1374.5</v>
      </c>
      <c r="L2750" s="90">
        <v>50</v>
      </c>
      <c r="M2750" s="51">
        <v>0</v>
      </c>
      <c r="N2750" s="62" t="s">
        <v>9377</v>
      </c>
      <c r="O2750" s="52"/>
      <c r="P2750" s="52">
        <v>80</v>
      </c>
      <c r="Q2750" s="52"/>
      <c r="R2750" s="52" t="s">
        <v>9378</v>
      </c>
      <c r="S2750" s="49" t="s">
        <v>21333</v>
      </c>
      <c r="V2750" s="50" t="s">
        <v>14920</v>
      </c>
      <c r="W2750" s="50" t="s">
        <v>9335</v>
      </c>
      <c r="X2750" s="50" t="s">
        <v>14740</v>
      </c>
      <c r="Y2750" s="70" t="s">
        <v>17320</v>
      </c>
      <c r="Z2750" s="53">
        <v>59255</v>
      </c>
    </row>
    <row r="2751" spans="1:26" s="49" customFormat="1" ht="30" x14ac:dyDescent="0.25">
      <c r="A2751" s="73">
        <v>650069722</v>
      </c>
      <c r="B2751" s="73">
        <f t="shared" si="126"/>
        <v>650069722</v>
      </c>
      <c r="C2751" s="73" t="s">
        <v>14717</v>
      </c>
      <c r="D2751" s="68">
        <v>1</v>
      </c>
      <c r="E2751" s="48">
        <f t="shared" si="127"/>
        <v>71196234</v>
      </c>
      <c r="F2751" s="57" t="s">
        <v>8791</v>
      </c>
      <c r="G2751" s="57" t="s">
        <v>8792</v>
      </c>
      <c r="H2751" s="51">
        <v>950</v>
      </c>
      <c r="I2751" s="51" t="s">
        <v>17309</v>
      </c>
      <c r="J2751" s="69">
        <v>27.49</v>
      </c>
      <c r="K2751" s="69">
        <f t="shared" si="128"/>
        <v>26115.5</v>
      </c>
      <c r="L2751" s="90">
        <v>950</v>
      </c>
      <c r="M2751" s="51">
        <v>0</v>
      </c>
      <c r="N2751" s="62" t="s">
        <v>9379</v>
      </c>
      <c r="O2751" s="52" t="s">
        <v>7305</v>
      </c>
      <c r="P2751" s="52">
        <v>2189</v>
      </c>
      <c r="Q2751" s="52">
        <v>35</v>
      </c>
      <c r="R2751" s="52" t="s">
        <v>9335</v>
      </c>
      <c r="S2751" s="49" t="s">
        <v>21333</v>
      </c>
      <c r="V2751" s="50" t="s">
        <v>14920</v>
      </c>
      <c r="W2751" s="50" t="s">
        <v>9335</v>
      </c>
      <c r="X2751" s="50" t="s">
        <v>14740</v>
      </c>
      <c r="Y2751" s="70" t="s">
        <v>17320</v>
      </c>
      <c r="Z2751" s="53">
        <v>59101</v>
      </c>
    </row>
    <row r="2752" spans="1:26" s="49" customFormat="1" x14ac:dyDescent="0.25">
      <c r="A2752" s="73">
        <v>691009058</v>
      </c>
      <c r="B2752" s="73">
        <f t="shared" si="126"/>
        <v>691009058</v>
      </c>
      <c r="C2752" s="73" t="s">
        <v>14695</v>
      </c>
      <c r="D2752" s="68">
        <v>1</v>
      </c>
      <c r="E2752" s="48">
        <f t="shared" si="127"/>
        <v>5007984</v>
      </c>
      <c r="F2752" s="57" t="s">
        <v>8791</v>
      </c>
      <c r="G2752" s="57" t="s">
        <v>8792</v>
      </c>
      <c r="H2752" s="51">
        <v>125</v>
      </c>
      <c r="I2752" s="51" t="s">
        <v>17309</v>
      </c>
      <c r="J2752" s="69">
        <v>27.49</v>
      </c>
      <c r="K2752" s="69">
        <f t="shared" si="128"/>
        <v>3436.25</v>
      </c>
      <c r="L2752" s="90">
        <v>125</v>
      </c>
      <c r="M2752" s="51">
        <v>0</v>
      </c>
      <c r="N2752" s="62" t="s">
        <v>9342</v>
      </c>
      <c r="O2752" s="52" t="s">
        <v>340</v>
      </c>
      <c r="P2752" s="52">
        <v>972</v>
      </c>
      <c r="Q2752" s="52">
        <v>10</v>
      </c>
      <c r="R2752" s="52" t="s">
        <v>9335</v>
      </c>
      <c r="S2752" s="49" t="s">
        <v>21334</v>
      </c>
      <c r="V2752" s="50" t="s">
        <v>14885</v>
      </c>
      <c r="W2752" s="50" t="s">
        <v>9335</v>
      </c>
      <c r="X2752" s="50" t="s">
        <v>14742</v>
      </c>
      <c r="Y2752" s="70" t="s">
        <v>17320</v>
      </c>
      <c r="Z2752" s="53">
        <v>59101</v>
      </c>
    </row>
    <row r="2753" spans="1:26" s="49" customFormat="1" x14ac:dyDescent="0.25">
      <c r="A2753" s="73">
        <v>600012107</v>
      </c>
      <c r="B2753" s="73">
        <f t="shared" si="126"/>
        <v>600012107</v>
      </c>
      <c r="C2753" s="73" t="s">
        <v>10951</v>
      </c>
      <c r="D2753" s="68">
        <v>1</v>
      </c>
      <c r="E2753" s="48">
        <f t="shared" si="127"/>
        <v>48623679</v>
      </c>
      <c r="F2753" s="57" t="s">
        <v>2783</v>
      </c>
      <c r="G2753" s="57" t="s">
        <v>3074</v>
      </c>
      <c r="H2753" s="51">
        <v>375</v>
      </c>
      <c r="I2753" s="51" t="s">
        <v>17309</v>
      </c>
      <c r="J2753" s="69">
        <v>27.49</v>
      </c>
      <c r="K2753" s="69">
        <f t="shared" si="128"/>
        <v>10308.75</v>
      </c>
      <c r="L2753" s="90">
        <v>375</v>
      </c>
      <c r="M2753" s="51"/>
      <c r="N2753" s="62" t="s">
        <v>3076</v>
      </c>
      <c r="O2753" s="52" t="s">
        <v>337</v>
      </c>
      <c r="P2753" s="52">
        <v>218</v>
      </c>
      <c r="Q2753" s="52"/>
      <c r="R2753" s="52" t="s">
        <v>3075</v>
      </c>
      <c r="S2753" s="49" t="s">
        <v>21333</v>
      </c>
      <c r="V2753" s="50" t="s">
        <v>14922</v>
      </c>
      <c r="W2753" s="50" t="s">
        <v>3075</v>
      </c>
      <c r="X2753" s="50" t="s">
        <v>14738</v>
      </c>
      <c r="Y2753" s="70" t="s">
        <v>17320</v>
      </c>
      <c r="Z2753" s="53">
        <v>55001</v>
      </c>
    </row>
    <row r="2754" spans="1:26" s="49" customFormat="1" x14ac:dyDescent="0.25">
      <c r="A2754" s="73">
        <v>600024121</v>
      </c>
      <c r="B2754" s="73">
        <f t="shared" si="126"/>
        <v>600024121</v>
      </c>
      <c r="C2754" s="73" t="s">
        <v>10952</v>
      </c>
      <c r="D2754" s="68">
        <v>1</v>
      </c>
      <c r="E2754" s="48">
        <f t="shared" si="127"/>
        <v>70836469</v>
      </c>
      <c r="F2754" s="57" t="s">
        <v>2783</v>
      </c>
      <c r="G2754" s="57" t="s">
        <v>3074</v>
      </c>
      <c r="H2754" s="51">
        <v>175</v>
      </c>
      <c r="I2754" s="51" t="s">
        <v>17309</v>
      </c>
      <c r="J2754" s="69">
        <v>27.49</v>
      </c>
      <c r="K2754" s="69">
        <f t="shared" si="128"/>
        <v>4810.75</v>
      </c>
      <c r="L2754" s="90">
        <v>175</v>
      </c>
      <c r="M2754" s="51"/>
      <c r="N2754" s="62" t="s">
        <v>3077</v>
      </c>
      <c r="O2754" s="52" t="s">
        <v>42</v>
      </c>
      <c r="P2754" s="52">
        <v>164</v>
      </c>
      <c r="Q2754" s="52"/>
      <c r="R2754" s="52" t="s">
        <v>3075</v>
      </c>
      <c r="S2754" s="49" t="s">
        <v>21333</v>
      </c>
      <c r="V2754" s="50" t="s">
        <v>14922</v>
      </c>
      <c r="W2754" s="50" t="s">
        <v>3075</v>
      </c>
      <c r="X2754" s="50" t="s">
        <v>14738</v>
      </c>
      <c r="Y2754" s="70" t="s">
        <v>17320</v>
      </c>
      <c r="Z2754" s="53">
        <v>55001</v>
      </c>
    </row>
    <row r="2755" spans="1:26" s="49" customFormat="1" ht="30" x14ac:dyDescent="0.25">
      <c r="A2755" s="73">
        <v>600029689</v>
      </c>
      <c r="B2755" s="73">
        <f t="shared" si="126"/>
        <v>600029689</v>
      </c>
      <c r="C2755" s="73" t="s">
        <v>10953</v>
      </c>
      <c r="D2755" s="68">
        <v>1</v>
      </c>
      <c r="E2755" s="48">
        <f t="shared" si="127"/>
        <v>48623741</v>
      </c>
      <c r="F2755" s="57" t="s">
        <v>2783</v>
      </c>
      <c r="G2755" s="57" t="s">
        <v>3074</v>
      </c>
      <c r="H2755" s="51">
        <v>75</v>
      </c>
      <c r="I2755" s="51" t="s">
        <v>17309</v>
      </c>
      <c r="J2755" s="69">
        <v>27.49</v>
      </c>
      <c r="K2755" s="69">
        <f t="shared" si="128"/>
        <v>2061.75</v>
      </c>
      <c r="L2755" s="90">
        <v>75</v>
      </c>
      <c r="M2755" s="51"/>
      <c r="N2755" s="62" t="s">
        <v>3078</v>
      </c>
      <c r="O2755" s="52" t="s">
        <v>3079</v>
      </c>
      <c r="P2755" s="52">
        <v>246</v>
      </c>
      <c r="Q2755" s="52"/>
      <c r="R2755" s="52" t="s">
        <v>3075</v>
      </c>
      <c r="S2755" s="49" t="s">
        <v>21333</v>
      </c>
      <c r="V2755" s="50" t="s">
        <v>14922</v>
      </c>
      <c r="W2755" s="50" t="s">
        <v>3075</v>
      </c>
      <c r="X2755" s="50" t="s">
        <v>14738</v>
      </c>
      <c r="Y2755" s="70" t="s">
        <v>17320</v>
      </c>
      <c r="Z2755" s="53">
        <v>55001</v>
      </c>
    </row>
    <row r="2756" spans="1:26" s="49" customFormat="1" x14ac:dyDescent="0.25">
      <c r="A2756" s="73">
        <v>600093077</v>
      </c>
      <c r="B2756" s="73">
        <f t="shared" ref="B2756:B2819" si="129">A2756/1</f>
        <v>600093077</v>
      </c>
      <c r="C2756" s="73" t="s">
        <v>10966</v>
      </c>
      <c r="D2756" s="68">
        <v>1</v>
      </c>
      <c r="E2756" s="48">
        <f t="shared" ref="E2756:E2819" si="130">C2756/1</f>
        <v>75015897</v>
      </c>
      <c r="F2756" s="57" t="s">
        <v>2783</v>
      </c>
      <c r="G2756" s="57" t="s">
        <v>3074</v>
      </c>
      <c r="H2756" s="51"/>
      <c r="I2756" s="51" t="s">
        <v>17309</v>
      </c>
      <c r="J2756" s="69">
        <v>27.49</v>
      </c>
      <c r="K2756" s="69">
        <f t="shared" ref="K2756:K2819" si="131">H2756*J2756</f>
        <v>0</v>
      </c>
      <c r="L2756" s="90">
        <v>25</v>
      </c>
      <c r="M2756" s="51">
        <v>25</v>
      </c>
      <c r="N2756" s="62" t="s">
        <v>3103</v>
      </c>
      <c r="O2756" s="52" t="s">
        <v>55</v>
      </c>
      <c r="P2756" s="52">
        <v>115</v>
      </c>
      <c r="Q2756" s="52"/>
      <c r="R2756" s="52" t="s">
        <v>3102</v>
      </c>
      <c r="S2756" s="49" t="s">
        <v>21333</v>
      </c>
      <c r="V2756" s="50" t="s">
        <v>14921</v>
      </c>
      <c r="W2756" s="50" t="s">
        <v>3075</v>
      </c>
      <c r="X2756" s="50" t="s">
        <v>14740</v>
      </c>
      <c r="Y2756" s="70" t="s">
        <v>17320</v>
      </c>
      <c r="Z2756" s="53">
        <v>54981</v>
      </c>
    </row>
    <row r="2757" spans="1:26" s="49" customFormat="1" x14ac:dyDescent="0.25">
      <c r="A2757" s="73">
        <v>600093387</v>
      </c>
      <c r="B2757" s="73">
        <f t="shared" si="129"/>
        <v>600093387</v>
      </c>
      <c r="C2757" s="73" t="s">
        <v>10967</v>
      </c>
      <c r="D2757" s="68">
        <v>1</v>
      </c>
      <c r="E2757" s="48">
        <f t="shared" si="130"/>
        <v>70987076</v>
      </c>
      <c r="F2757" s="57" t="s">
        <v>2783</v>
      </c>
      <c r="G2757" s="57" t="s">
        <v>3074</v>
      </c>
      <c r="H2757" s="51">
        <v>75</v>
      </c>
      <c r="I2757" s="51" t="s">
        <v>17309</v>
      </c>
      <c r="J2757" s="69">
        <v>27.49</v>
      </c>
      <c r="K2757" s="69">
        <f t="shared" si="131"/>
        <v>2061.75</v>
      </c>
      <c r="L2757" s="90">
        <v>75</v>
      </c>
      <c r="M2757" s="51"/>
      <c r="N2757" s="62" t="s">
        <v>3104</v>
      </c>
      <c r="O2757" s="52"/>
      <c r="P2757" s="52">
        <v>115</v>
      </c>
      <c r="Q2757" s="52"/>
      <c r="R2757" s="52" t="s">
        <v>3105</v>
      </c>
      <c r="S2757" s="49" t="s">
        <v>21333</v>
      </c>
      <c r="V2757" s="50" t="s">
        <v>14921</v>
      </c>
      <c r="W2757" s="50" t="s">
        <v>3075</v>
      </c>
      <c r="X2757" s="50" t="s">
        <v>14740</v>
      </c>
      <c r="Y2757" s="70" t="s">
        <v>17320</v>
      </c>
      <c r="Z2757" s="53">
        <v>54952</v>
      </c>
    </row>
    <row r="2758" spans="1:26" s="49" customFormat="1" x14ac:dyDescent="0.25">
      <c r="A2758" s="73">
        <v>600093921</v>
      </c>
      <c r="B2758" s="73">
        <f t="shared" si="129"/>
        <v>600093921</v>
      </c>
      <c r="C2758" s="73" t="s">
        <v>10968</v>
      </c>
      <c r="D2758" s="68">
        <v>1</v>
      </c>
      <c r="E2758" s="48">
        <f t="shared" si="130"/>
        <v>75015978</v>
      </c>
      <c r="F2758" s="57" t="s">
        <v>2783</v>
      </c>
      <c r="G2758" s="57" t="s">
        <v>3074</v>
      </c>
      <c r="H2758" s="51">
        <v>375</v>
      </c>
      <c r="I2758" s="51" t="s">
        <v>17309</v>
      </c>
      <c r="J2758" s="69">
        <v>27.49</v>
      </c>
      <c r="K2758" s="69">
        <f t="shared" si="131"/>
        <v>10308.75</v>
      </c>
      <c r="L2758" s="90">
        <v>375</v>
      </c>
      <c r="M2758" s="51"/>
      <c r="N2758" s="62" t="s">
        <v>3106</v>
      </c>
      <c r="O2758" s="52" t="s">
        <v>60</v>
      </c>
      <c r="P2758" s="52">
        <v>236</v>
      </c>
      <c r="Q2758" s="52"/>
      <c r="R2758" s="52" t="s">
        <v>3102</v>
      </c>
      <c r="S2758" s="49" t="s">
        <v>21333</v>
      </c>
      <c r="V2758" s="50" t="s">
        <v>14921</v>
      </c>
      <c r="W2758" s="50" t="s">
        <v>3075</v>
      </c>
      <c r="X2758" s="50" t="s">
        <v>14740</v>
      </c>
      <c r="Y2758" s="70" t="s">
        <v>17320</v>
      </c>
      <c r="Z2758" s="53">
        <v>54981</v>
      </c>
    </row>
    <row r="2759" spans="1:26" s="49" customFormat="1" x14ac:dyDescent="0.25">
      <c r="A2759" s="73">
        <v>600093981</v>
      </c>
      <c r="B2759" s="73">
        <f t="shared" si="129"/>
        <v>600093981</v>
      </c>
      <c r="C2759" s="73" t="s">
        <v>10969</v>
      </c>
      <c r="D2759" s="68">
        <v>1</v>
      </c>
      <c r="E2759" s="48">
        <f t="shared" si="130"/>
        <v>48623008</v>
      </c>
      <c r="F2759" s="57" t="s">
        <v>2783</v>
      </c>
      <c r="G2759" s="57" t="s">
        <v>3074</v>
      </c>
      <c r="H2759" s="51">
        <v>750</v>
      </c>
      <c r="I2759" s="51" t="s">
        <v>17309</v>
      </c>
      <c r="J2759" s="69">
        <v>27.49</v>
      </c>
      <c r="K2759" s="69">
        <f t="shared" si="131"/>
        <v>20617.5</v>
      </c>
      <c r="L2759" s="90">
        <v>750</v>
      </c>
      <c r="M2759" s="51"/>
      <c r="N2759" s="62" t="s">
        <v>3107</v>
      </c>
      <c r="O2759" s="52" t="s">
        <v>2557</v>
      </c>
      <c r="P2759" s="52">
        <v>244</v>
      </c>
      <c r="Q2759" s="52"/>
      <c r="R2759" s="52" t="s">
        <v>3075</v>
      </c>
      <c r="S2759" s="49" t="s">
        <v>21333</v>
      </c>
      <c r="V2759" s="50" t="s">
        <v>14921</v>
      </c>
      <c r="W2759" s="50" t="s">
        <v>3075</v>
      </c>
      <c r="X2759" s="50" t="s">
        <v>14740</v>
      </c>
      <c r="Y2759" s="70" t="s">
        <v>17320</v>
      </c>
      <c r="Z2759" s="53">
        <v>55001</v>
      </c>
    </row>
    <row r="2760" spans="1:26" s="49" customFormat="1" ht="30" x14ac:dyDescent="0.25">
      <c r="A2760" s="73">
        <v>600093999</v>
      </c>
      <c r="B2760" s="73">
        <f t="shared" si="129"/>
        <v>600093999</v>
      </c>
      <c r="C2760" s="73" t="s">
        <v>10970</v>
      </c>
      <c r="D2760" s="68">
        <v>1</v>
      </c>
      <c r="E2760" s="48">
        <f t="shared" si="130"/>
        <v>857742</v>
      </c>
      <c r="F2760" s="57" t="s">
        <v>2783</v>
      </c>
      <c r="G2760" s="57" t="s">
        <v>3074</v>
      </c>
      <c r="H2760" s="51">
        <v>750</v>
      </c>
      <c r="I2760" s="51" t="s">
        <v>17309</v>
      </c>
      <c r="J2760" s="69">
        <v>27.49</v>
      </c>
      <c r="K2760" s="69">
        <f t="shared" si="131"/>
        <v>20617.5</v>
      </c>
      <c r="L2760" s="90">
        <v>750</v>
      </c>
      <c r="M2760" s="51"/>
      <c r="N2760" s="62" t="s">
        <v>3108</v>
      </c>
      <c r="O2760" s="52" t="s">
        <v>340</v>
      </c>
      <c r="P2760" s="52">
        <v>312</v>
      </c>
      <c r="Q2760" s="52"/>
      <c r="R2760" s="52" t="s">
        <v>3075</v>
      </c>
      <c r="S2760" s="49" t="s">
        <v>21333</v>
      </c>
      <c r="V2760" s="50" t="s">
        <v>14921</v>
      </c>
      <c r="W2760" s="50" t="s">
        <v>3075</v>
      </c>
      <c r="X2760" s="50" t="s">
        <v>14740</v>
      </c>
      <c r="Y2760" s="70" t="s">
        <v>17320</v>
      </c>
      <c r="Z2760" s="53">
        <v>55001</v>
      </c>
    </row>
    <row r="2761" spans="1:26" s="49" customFormat="1" x14ac:dyDescent="0.25">
      <c r="A2761" s="73">
        <v>650046820</v>
      </c>
      <c r="B2761" s="73">
        <f t="shared" si="129"/>
        <v>650046820</v>
      </c>
      <c r="C2761" s="73" t="s">
        <v>10971</v>
      </c>
      <c r="D2761" s="68">
        <v>1</v>
      </c>
      <c r="E2761" s="48">
        <f t="shared" si="130"/>
        <v>71003401</v>
      </c>
      <c r="F2761" s="57" t="s">
        <v>2783</v>
      </c>
      <c r="G2761" s="57" t="s">
        <v>3074</v>
      </c>
      <c r="H2761" s="51">
        <v>375</v>
      </c>
      <c r="I2761" s="51" t="s">
        <v>17309</v>
      </c>
      <c r="J2761" s="69">
        <v>27.49</v>
      </c>
      <c r="K2761" s="69">
        <f t="shared" si="131"/>
        <v>10308.75</v>
      </c>
      <c r="L2761" s="90">
        <v>375</v>
      </c>
      <c r="M2761" s="51"/>
      <c r="N2761" s="62" t="s">
        <v>3109</v>
      </c>
      <c r="O2761" s="52" t="s">
        <v>83</v>
      </c>
      <c r="P2761" s="52">
        <v>106</v>
      </c>
      <c r="Q2761" s="52"/>
      <c r="R2761" s="52" t="s">
        <v>3110</v>
      </c>
      <c r="S2761" s="49" t="s">
        <v>21333</v>
      </c>
      <c r="V2761" s="50" t="s">
        <v>14921</v>
      </c>
      <c r="W2761" s="50" t="s">
        <v>3075</v>
      </c>
      <c r="X2761" s="50" t="s">
        <v>14740</v>
      </c>
      <c r="Y2761" s="70" t="s">
        <v>17320</v>
      </c>
      <c r="Z2761" s="53">
        <v>54957</v>
      </c>
    </row>
    <row r="2762" spans="1:26" s="49" customFormat="1" x14ac:dyDescent="0.25">
      <c r="A2762" s="73">
        <v>668001020</v>
      </c>
      <c r="B2762" s="73">
        <f t="shared" si="129"/>
        <v>668001020</v>
      </c>
      <c r="C2762" s="73" t="s">
        <v>10972</v>
      </c>
      <c r="D2762" s="68">
        <v>1</v>
      </c>
      <c r="E2762" s="48">
        <f t="shared" si="130"/>
        <v>75013002</v>
      </c>
      <c r="F2762" s="57" t="s">
        <v>2783</v>
      </c>
      <c r="G2762" s="57" t="s">
        <v>3074</v>
      </c>
      <c r="H2762" s="51"/>
      <c r="I2762" s="51" t="s">
        <v>17309</v>
      </c>
      <c r="J2762" s="69">
        <v>27.49</v>
      </c>
      <c r="K2762" s="69">
        <f t="shared" si="131"/>
        <v>0</v>
      </c>
      <c r="L2762" s="90">
        <v>75</v>
      </c>
      <c r="M2762" s="51">
        <v>75</v>
      </c>
      <c r="N2762" s="62" t="s">
        <v>3111</v>
      </c>
      <c r="O2762" s="52" t="s">
        <v>3112</v>
      </c>
      <c r="P2762" s="52">
        <v>227</v>
      </c>
      <c r="Q2762" s="52"/>
      <c r="R2762" s="52" t="s">
        <v>3075</v>
      </c>
      <c r="S2762" s="49" t="s">
        <v>21333</v>
      </c>
      <c r="V2762" s="50" t="s">
        <v>14921</v>
      </c>
      <c r="W2762" s="50" t="s">
        <v>3075</v>
      </c>
      <c r="X2762" s="50" t="s">
        <v>14740</v>
      </c>
      <c r="Y2762" s="70" t="s">
        <v>17320</v>
      </c>
      <c r="Z2762" s="53">
        <v>55001</v>
      </c>
    </row>
    <row r="2763" spans="1:26" s="49" customFormat="1" x14ac:dyDescent="0.25">
      <c r="A2763" s="73">
        <v>650061225</v>
      </c>
      <c r="B2763" s="73">
        <f t="shared" si="129"/>
        <v>650061225</v>
      </c>
      <c r="C2763" s="73" t="s">
        <v>10973</v>
      </c>
      <c r="D2763" s="68">
        <v>1</v>
      </c>
      <c r="E2763" s="48">
        <f t="shared" si="130"/>
        <v>75016630</v>
      </c>
      <c r="F2763" s="57" t="s">
        <v>2783</v>
      </c>
      <c r="G2763" s="57" t="s">
        <v>3074</v>
      </c>
      <c r="H2763" s="51">
        <v>50</v>
      </c>
      <c r="I2763" s="51" t="s">
        <v>17309</v>
      </c>
      <c r="J2763" s="69">
        <v>27.49</v>
      </c>
      <c r="K2763" s="69">
        <f t="shared" si="131"/>
        <v>1374.5</v>
      </c>
      <c r="L2763" s="90">
        <v>50</v>
      </c>
      <c r="M2763" s="51"/>
      <c r="N2763" s="62" t="s">
        <v>3113</v>
      </c>
      <c r="O2763" s="52"/>
      <c r="P2763" s="52">
        <v>201</v>
      </c>
      <c r="Q2763" s="52"/>
      <c r="R2763" s="52" t="s">
        <v>3114</v>
      </c>
      <c r="S2763" s="49" t="s">
        <v>21333</v>
      </c>
      <c r="V2763" s="50" t="s">
        <v>14921</v>
      </c>
      <c r="W2763" s="50" t="s">
        <v>3075</v>
      </c>
      <c r="X2763" s="50" t="s">
        <v>14740</v>
      </c>
      <c r="Y2763" s="70" t="s">
        <v>17320</v>
      </c>
      <c r="Z2763" s="53">
        <v>54982</v>
      </c>
    </row>
    <row r="2764" spans="1:26" s="49" customFormat="1" x14ac:dyDescent="0.25">
      <c r="A2764" s="73">
        <v>650062531</v>
      </c>
      <c r="B2764" s="73">
        <f t="shared" si="129"/>
        <v>650062531</v>
      </c>
      <c r="C2764" s="73" t="s">
        <v>10974</v>
      </c>
      <c r="D2764" s="68">
        <v>1</v>
      </c>
      <c r="E2764" s="48">
        <f t="shared" si="130"/>
        <v>70985839</v>
      </c>
      <c r="F2764" s="57" t="s">
        <v>2783</v>
      </c>
      <c r="G2764" s="57" t="s">
        <v>3074</v>
      </c>
      <c r="H2764" s="51">
        <v>50</v>
      </c>
      <c r="I2764" s="51" t="s">
        <v>17309</v>
      </c>
      <c r="J2764" s="69">
        <v>27.49</v>
      </c>
      <c r="K2764" s="69">
        <f t="shared" si="131"/>
        <v>1374.5</v>
      </c>
      <c r="L2764" s="90">
        <v>50</v>
      </c>
      <c r="M2764" s="51"/>
      <c r="N2764" s="62" t="s">
        <v>3115</v>
      </c>
      <c r="O2764" s="52"/>
      <c r="P2764" s="52">
        <v>240</v>
      </c>
      <c r="Q2764" s="52"/>
      <c r="R2764" s="52" t="s">
        <v>3116</v>
      </c>
      <c r="S2764" s="49" t="s">
        <v>21333</v>
      </c>
      <c r="V2764" s="50" t="s">
        <v>14921</v>
      </c>
      <c r="W2764" s="50" t="s">
        <v>3075</v>
      </c>
      <c r="X2764" s="50" t="s">
        <v>14740</v>
      </c>
      <c r="Y2764" s="70" t="s">
        <v>17320</v>
      </c>
      <c r="Z2764" s="53">
        <v>54973</v>
      </c>
    </row>
    <row r="2765" spans="1:26" s="49" customFormat="1" x14ac:dyDescent="0.25">
      <c r="A2765" s="73">
        <v>650063007</v>
      </c>
      <c r="B2765" s="73">
        <f t="shared" si="129"/>
        <v>650063007</v>
      </c>
      <c r="C2765" s="73" t="s">
        <v>10975</v>
      </c>
      <c r="D2765" s="68">
        <v>1</v>
      </c>
      <c r="E2765" s="48">
        <f t="shared" si="130"/>
        <v>75016478</v>
      </c>
      <c r="F2765" s="57" t="s">
        <v>2783</v>
      </c>
      <c r="G2765" s="57" t="s">
        <v>3074</v>
      </c>
      <c r="H2765" s="51">
        <v>50</v>
      </c>
      <c r="I2765" s="51" t="s">
        <v>17309</v>
      </c>
      <c r="J2765" s="69">
        <v>27.49</v>
      </c>
      <c r="K2765" s="69">
        <f t="shared" si="131"/>
        <v>1374.5</v>
      </c>
      <c r="L2765" s="90">
        <v>50</v>
      </c>
      <c r="M2765" s="51"/>
      <c r="N2765" s="62" t="s">
        <v>3117</v>
      </c>
      <c r="O2765" s="52"/>
      <c r="P2765" s="52">
        <v>126</v>
      </c>
      <c r="Q2765" s="52"/>
      <c r="R2765" s="52" t="s">
        <v>3118</v>
      </c>
      <c r="S2765" s="49" t="s">
        <v>21333</v>
      </c>
      <c r="V2765" s="50" t="s">
        <v>14921</v>
      </c>
      <c r="W2765" s="50" t="s">
        <v>3075</v>
      </c>
      <c r="X2765" s="50" t="s">
        <v>14740</v>
      </c>
      <c r="Y2765" s="70" t="s">
        <v>17320</v>
      </c>
      <c r="Z2765" s="53">
        <v>54983</v>
      </c>
    </row>
    <row r="2766" spans="1:26" s="49" customFormat="1" x14ac:dyDescent="0.25">
      <c r="A2766" s="73">
        <v>600096815</v>
      </c>
      <c r="B2766" s="73">
        <f t="shared" si="129"/>
        <v>600096815</v>
      </c>
      <c r="C2766" s="73" t="s">
        <v>11045</v>
      </c>
      <c r="D2766" s="68">
        <v>1</v>
      </c>
      <c r="E2766" s="48">
        <f t="shared" si="130"/>
        <v>70156506</v>
      </c>
      <c r="F2766" s="57" t="s">
        <v>2783</v>
      </c>
      <c r="G2766" s="57" t="s">
        <v>3222</v>
      </c>
      <c r="H2766" s="51">
        <v>25</v>
      </c>
      <c r="I2766" s="51" t="s">
        <v>17309</v>
      </c>
      <c r="J2766" s="69">
        <v>27.49</v>
      </c>
      <c r="K2766" s="69">
        <f t="shared" si="131"/>
        <v>687.25</v>
      </c>
      <c r="L2766" s="90">
        <v>25</v>
      </c>
      <c r="M2766" s="51"/>
      <c r="N2766" s="62" t="s">
        <v>3246</v>
      </c>
      <c r="O2766" s="52" t="s">
        <v>930</v>
      </c>
      <c r="P2766" s="52">
        <v>250</v>
      </c>
      <c r="Q2766" s="52"/>
      <c r="R2766" s="52" t="s">
        <v>3247</v>
      </c>
      <c r="S2766" s="49" t="s">
        <v>21333</v>
      </c>
      <c r="V2766" s="50" t="s">
        <v>14923</v>
      </c>
      <c r="W2766" s="50" t="s">
        <v>3223</v>
      </c>
      <c r="X2766" s="50" t="s">
        <v>14740</v>
      </c>
      <c r="Y2766" s="70" t="s">
        <v>17320</v>
      </c>
      <c r="Z2766" s="53">
        <v>51771</v>
      </c>
    </row>
    <row r="2767" spans="1:26" s="49" customFormat="1" x14ac:dyDescent="0.25">
      <c r="A2767" s="73">
        <v>600012549</v>
      </c>
      <c r="B2767" s="73">
        <f t="shared" si="129"/>
        <v>600012549</v>
      </c>
      <c r="C2767" s="73" t="s">
        <v>11035</v>
      </c>
      <c r="D2767" s="68">
        <v>1</v>
      </c>
      <c r="E2767" s="48">
        <f t="shared" si="130"/>
        <v>60884762</v>
      </c>
      <c r="F2767" s="57" t="s">
        <v>2783</v>
      </c>
      <c r="G2767" s="57" t="s">
        <v>3222</v>
      </c>
      <c r="H2767" s="51">
        <v>400</v>
      </c>
      <c r="I2767" s="51" t="s">
        <v>17309</v>
      </c>
      <c r="J2767" s="69">
        <v>27.49</v>
      </c>
      <c r="K2767" s="69">
        <f t="shared" si="131"/>
        <v>10996</v>
      </c>
      <c r="L2767" s="90">
        <v>400</v>
      </c>
      <c r="M2767" s="51"/>
      <c r="N2767" s="62" t="s">
        <v>3224</v>
      </c>
      <c r="O2767" s="52" t="s">
        <v>3225</v>
      </c>
      <c r="P2767" s="52">
        <v>779</v>
      </c>
      <c r="Q2767" s="52"/>
      <c r="R2767" s="52" t="s">
        <v>3223</v>
      </c>
      <c r="S2767" s="49" t="s">
        <v>21333</v>
      </c>
      <c r="V2767" s="50" t="s">
        <v>14922</v>
      </c>
      <c r="W2767" s="50" t="s">
        <v>3223</v>
      </c>
      <c r="X2767" s="50" t="s">
        <v>14738</v>
      </c>
      <c r="Y2767" s="70" t="s">
        <v>17320</v>
      </c>
      <c r="Z2767" s="53">
        <v>51801</v>
      </c>
    </row>
    <row r="2768" spans="1:26" s="49" customFormat="1" ht="30" x14ac:dyDescent="0.25">
      <c r="A2768" s="73">
        <v>600012590</v>
      </c>
      <c r="B2768" s="73">
        <f t="shared" si="129"/>
        <v>600012590</v>
      </c>
      <c r="C2768" s="73" t="s">
        <v>11036</v>
      </c>
      <c r="D2768" s="68">
        <v>1</v>
      </c>
      <c r="E2768" s="48">
        <f t="shared" si="130"/>
        <v>60884746</v>
      </c>
      <c r="F2768" s="57" t="s">
        <v>2783</v>
      </c>
      <c r="G2768" s="57" t="s">
        <v>3222</v>
      </c>
      <c r="H2768" s="51">
        <v>600</v>
      </c>
      <c r="I2768" s="51" t="s">
        <v>17309</v>
      </c>
      <c r="J2768" s="69">
        <v>27.49</v>
      </c>
      <c r="K2768" s="69">
        <f t="shared" si="131"/>
        <v>16494</v>
      </c>
      <c r="L2768" s="90">
        <v>600</v>
      </c>
      <c r="M2768" s="51"/>
      <c r="N2768" s="62" t="s">
        <v>3226</v>
      </c>
      <c r="O2768" s="52" t="s">
        <v>3227</v>
      </c>
      <c r="P2768" s="52">
        <v>670</v>
      </c>
      <c r="Q2768" s="52"/>
      <c r="R2768" s="52" t="s">
        <v>3223</v>
      </c>
      <c r="S2768" s="49" t="s">
        <v>21333</v>
      </c>
      <c r="V2768" s="50" t="s">
        <v>14922</v>
      </c>
      <c r="W2768" s="50" t="s">
        <v>3223</v>
      </c>
      <c r="X2768" s="50" t="s">
        <v>14738</v>
      </c>
      <c r="Y2768" s="70" t="s">
        <v>17320</v>
      </c>
      <c r="Z2768" s="53">
        <v>51801</v>
      </c>
    </row>
    <row r="2769" spans="1:26" s="49" customFormat="1" x14ac:dyDescent="0.25">
      <c r="A2769" s="73">
        <v>600001491</v>
      </c>
      <c r="B2769" s="73">
        <f t="shared" si="129"/>
        <v>600001491</v>
      </c>
      <c r="C2769" s="73" t="s">
        <v>11037</v>
      </c>
      <c r="D2769" s="68">
        <v>1</v>
      </c>
      <c r="E2769" s="48">
        <f t="shared" si="130"/>
        <v>64829804</v>
      </c>
      <c r="F2769" s="57" t="s">
        <v>2783</v>
      </c>
      <c r="G2769" s="57" t="s">
        <v>3222</v>
      </c>
      <c r="H2769" s="51">
        <v>350</v>
      </c>
      <c r="I2769" s="51" t="s">
        <v>17309</v>
      </c>
      <c r="J2769" s="69">
        <v>27.49</v>
      </c>
      <c r="K2769" s="69">
        <f t="shared" si="131"/>
        <v>9621.5</v>
      </c>
      <c r="L2769" s="90">
        <v>350</v>
      </c>
      <c r="M2769" s="51"/>
      <c r="N2769" s="62" t="s">
        <v>3228</v>
      </c>
      <c r="O2769" s="52"/>
      <c r="P2769" s="52">
        <v>2</v>
      </c>
      <c r="Q2769" s="52"/>
      <c r="R2769" s="52" t="s">
        <v>3229</v>
      </c>
      <c r="S2769" s="49" t="s">
        <v>21334</v>
      </c>
      <c r="V2769" s="50" t="s">
        <v>14922</v>
      </c>
      <c r="W2769" s="50" t="s">
        <v>3223</v>
      </c>
      <c r="X2769" s="50" t="s">
        <v>14742</v>
      </c>
      <c r="Y2769" s="70" t="s">
        <v>17320</v>
      </c>
      <c r="Z2769" s="53">
        <v>51801</v>
      </c>
    </row>
    <row r="2770" spans="1:26" s="49" customFormat="1" x14ac:dyDescent="0.25">
      <c r="A2770" s="73">
        <v>600024334</v>
      </c>
      <c r="B2770" s="73">
        <f t="shared" si="129"/>
        <v>600024334</v>
      </c>
      <c r="C2770" s="73" t="s">
        <v>11038</v>
      </c>
      <c r="D2770" s="68">
        <v>1</v>
      </c>
      <c r="E2770" s="48">
        <f t="shared" si="130"/>
        <v>70152501</v>
      </c>
      <c r="F2770" s="57" t="s">
        <v>2783</v>
      </c>
      <c r="G2770" s="57" t="s">
        <v>3222</v>
      </c>
      <c r="H2770" s="51">
        <v>75</v>
      </c>
      <c r="I2770" s="51" t="s">
        <v>17309</v>
      </c>
      <c r="J2770" s="69">
        <v>27.49</v>
      </c>
      <c r="K2770" s="69">
        <f t="shared" si="131"/>
        <v>2061.75</v>
      </c>
      <c r="L2770" s="90">
        <v>75</v>
      </c>
      <c r="M2770" s="51"/>
      <c r="N2770" s="62" t="s">
        <v>3230</v>
      </c>
      <c r="O2770" s="52" t="s">
        <v>3231</v>
      </c>
      <c r="P2770" s="52">
        <v>115</v>
      </c>
      <c r="Q2770" s="52"/>
      <c r="R2770" s="52" t="s">
        <v>3223</v>
      </c>
      <c r="S2770" s="49" t="s">
        <v>21333</v>
      </c>
      <c r="V2770" s="50" t="s">
        <v>14922</v>
      </c>
      <c r="W2770" s="50" t="s">
        <v>3223</v>
      </c>
      <c r="X2770" s="50" t="s">
        <v>14738</v>
      </c>
      <c r="Y2770" s="70" t="s">
        <v>17320</v>
      </c>
      <c r="Z2770" s="53">
        <v>51801</v>
      </c>
    </row>
    <row r="2771" spans="1:26" s="49" customFormat="1" x14ac:dyDescent="0.25">
      <c r="A2771" s="73">
        <v>600029794</v>
      </c>
      <c r="B2771" s="73">
        <f t="shared" si="129"/>
        <v>600029794</v>
      </c>
      <c r="C2771" s="73" t="s">
        <v>17864</v>
      </c>
      <c r="D2771" s="68">
        <v>1</v>
      </c>
      <c r="E2771" s="48">
        <f t="shared" si="130"/>
        <v>70835144</v>
      </c>
      <c r="F2771" s="57" t="s">
        <v>2783</v>
      </c>
      <c r="G2771" s="57" t="s">
        <v>3222</v>
      </c>
      <c r="H2771" s="51">
        <v>25</v>
      </c>
      <c r="I2771" s="51" t="s">
        <v>17309</v>
      </c>
      <c r="J2771" s="69">
        <v>27.49</v>
      </c>
      <c r="K2771" s="69">
        <f t="shared" si="131"/>
        <v>687.25</v>
      </c>
      <c r="L2771" s="90">
        <v>25</v>
      </c>
      <c r="M2771" s="51"/>
      <c r="N2771" s="62" t="s">
        <v>17865</v>
      </c>
      <c r="O2771" s="52"/>
      <c r="P2771" s="52">
        <v>153</v>
      </c>
      <c r="Q2771" s="52"/>
      <c r="R2771" s="52" t="s">
        <v>17866</v>
      </c>
      <c r="S2771" s="49" t="s">
        <v>21333</v>
      </c>
      <c r="V2771" s="50" t="s">
        <v>14922</v>
      </c>
      <c r="W2771" s="50" t="s">
        <v>3223</v>
      </c>
      <c r="X2771" s="50" t="s">
        <v>14738</v>
      </c>
      <c r="Y2771" s="70" t="s">
        <v>17320</v>
      </c>
      <c r="Z2771" s="53">
        <v>51791</v>
      </c>
    </row>
    <row r="2772" spans="1:26" s="49" customFormat="1" x14ac:dyDescent="0.25">
      <c r="A2772" s="73">
        <v>600096947</v>
      </c>
      <c r="B2772" s="73">
        <f t="shared" si="129"/>
        <v>600096947</v>
      </c>
      <c r="C2772" s="73" t="s">
        <v>11046</v>
      </c>
      <c r="D2772" s="68">
        <v>1</v>
      </c>
      <c r="E2772" s="48">
        <f t="shared" si="130"/>
        <v>75016206</v>
      </c>
      <c r="F2772" s="57" t="s">
        <v>2783</v>
      </c>
      <c r="G2772" s="57" t="s">
        <v>3222</v>
      </c>
      <c r="H2772" s="51">
        <v>25</v>
      </c>
      <c r="I2772" s="51" t="s">
        <v>17309</v>
      </c>
      <c r="J2772" s="69">
        <v>27.49</v>
      </c>
      <c r="K2772" s="69">
        <f t="shared" si="131"/>
        <v>687.25</v>
      </c>
      <c r="L2772" s="90">
        <v>25</v>
      </c>
      <c r="M2772" s="51"/>
      <c r="N2772" s="62" t="s">
        <v>3248</v>
      </c>
      <c r="O2772" s="52" t="s">
        <v>3249</v>
      </c>
      <c r="P2772" s="52">
        <v>654</v>
      </c>
      <c r="Q2772" s="52"/>
      <c r="R2772" s="52" t="s">
        <v>3250</v>
      </c>
      <c r="S2772" s="49" t="s">
        <v>21333</v>
      </c>
      <c r="V2772" s="50" t="s">
        <v>14923</v>
      </c>
      <c r="W2772" s="50" t="s">
        <v>3223</v>
      </c>
      <c r="X2772" s="50" t="s">
        <v>14740</v>
      </c>
      <c r="Y2772" s="70" t="s">
        <v>17320</v>
      </c>
      <c r="Z2772" s="53">
        <v>51773</v>
      </c>
    </row>
    <row r="2773" spans="1:26" s="49" customFormat="1" x14ac:dyDescent="0.25">
      <c r="A2773" s="73">
        <v>600097382</v>
      </c>
      <c r="B2773" s="73">
        <f t="shared" si="129"/>
        <v>600097382</v>
      </c>
      <c r="C2773" s="73" t="s">
        <v>11047</v>
      </c>
      <c r="D2773" s="68">
        <v>1</v>
      </c>
      <c r="E2773" s="48">
        <f t="shared" si="130"/>
        <v>70157324</v>
      </c>
      <c r="F2773" s="57" t="s">
        <v>2783</v>
      </c>
      <c r="G2773" s="57" t="s">
        <v>3222</v>
      </c>
      <c r="H2773" s="51">
        <v>50</v>
      </c>
      <c r="I2773" s="51" t="s">
        <v>17309</v>
      </c>
      <c r="J2773" s="69">
        <v>27.49</v>
      </c>
      <c r="K2773" s="69">
        <f t="shared" si="131"/>
        <v>1374.5</v>
      </c>
      <c r="L2773" s="90">
        <v>50</v>
      </c>
      <c r="M2773" s="51"/>
      <c r="N2773" s="62" t="s">
        <v>3251</v>
      </c>
      <c r="O2773" s="52"/>
      <c r="P2773" s="52">
        <v>96</v>
      </c>
      <c r="Q2773" s="52"/>
      <c r="R2773" s="52" t="s">
        <v>3252</v>
      </c>
      <c r="S2773" s="49" t="s">
        <v>21333</v>
      </c>
      <c r="V2773" s="50" t="s">
        <v>14923</v>
      </c>
      <c r="W2773" s="50" t="s">
        <v>3223</v>
      </c>
      <c r="X2773" s="50" t="s">
        <v>14740</v>
      </c>
      <c r="Y2773" s="70" t="s">
        <v>17320</v>
      </c>
      <c r="Z2773" s="53">
        <v>51801</v>
      </c>
    </row>
    <row r="2774" spans="1:26" s="49" customFormat="1" x14ac:dyDescent="0.25">
      <c r="A2774" s="73">
        <v>600097471</v>
      </c>
      <c r="B2774" s="73">
        <f t="shared" si="129"/>
        <v>600097471</v>
      </c>
      <c r="C2774" s="73" t="s">
        <v>11048</v>
      </c>
      <c r="D2774" s="68">
        <v>1</v>
      </c>
      <c r="E2774" s="48">
        <f t="shared" si="130"/>
        <v>70979723</v>
      </c>
      <c r="F2774" s="57" t="s">
        <v>2783</v>
      </c>
      <c r="G2774" s="57" t="s">
        <v>3222</v>
      </c>
      <c r="H2774" s="51">
        <v>200</v>
      </c>
      <c r="I2774" s="51" t="s">
        <v>17309</v>
      </c>
      <c r="J2774" s="69">
        <v>27.49</v>
      </c>
      <c r="K2774" s="69">
        <f t="shared" si="131"/>
        <v>5498</v>
      </c>
      <c r="L2774" s="90">
        <v>200</v>
      </c>
      <c r="M2774" s="51"/>
      <c r="N2774" s="62" t="s">
        <v>3253</v>
      </c>
      <c r="O2774" s="52"/>
      <c r="P2774" s="52">
        <v>110</v>
      </c>
      <c r="Q2774" s="52"/>
      <c r="R2774" s="52" t="s">
        <v>3254</v>
      </c>
      <c r="S2774" s="49" t="s">
        <v>21333</v>
      </c>
      <c r="V2774" s="50" t="s">
        <v>14923</v>
      </c>
      <c r="W2774" s="50" t="s">
        <v>3223</v>
      </c>
      <c r="X2774" s="50" t="s">
        <v>14740</v>
      </c>
      <c r="Y2774" s="70" t="s">
        <v>17320</v>
      </c>
      <c r="Z2774" s="53">
        <v>51793</v>
      </c>
    </row>
    <row r="2775" spans="1:26" s="49" customFormat="1" x14ac:dyDescent="0.25">
      <c r="A2775" s="73">
        <v>600097374</v>
      </c>
      <c r="B2775" s="73">
        <f t="shared" si="129"/>
        <v>600097374</v>
      </c>
      <c r="C2775" s="73" t="s">
        <v>11049</v>
      </c>
      <c r="D2775" s="68">
        <v>1</v>
      </c>
      <c r="E2775" s="48">
        <f t="shared" si="130"/>
        <v>75016443</v>
      </c>
      <c r="F2775" s="57" t="s">
        <v>2783</v>
      </c>
      <c r="G2775" s="57" t="s">
        <v>3222</v>
      </c>
      <c r="H2775" s="51">
        <v>75</v>
      </c>
      <c r="I2775" s="51" t="s">
        <v>17309</v>
      </c>
      <c r="J2775" s="69">
        <v>27.49</v>
      </c>
      <c r="K2775" s="69">
        <f t="shared" si="131"/>
        <v>2061.75</v>
      </c>
      <c r="L2775" s="90">
        <v>75</v>
      </c>
      <c r="M2775" s="51"/>
      <c r="N2775" s="62" t="s">
        <v>3255</v>
      </c>
      <c r="O2775" s="52"/>
      <c r="P2775" s="52">
        <v>3</v>
      </c>
      <c r="Q2775" s="52"/>
      <c r="R2775" s="52" t="s">
        <v>3256</v>
      </c>
      <c r="S2775" s="49" t="s">
        <v>21333</v>
      </c>
      <c r="V2775" s="50" t="s">
        <v>14923</v>
      </c>
      <c r="W2775" s="50" t="s">
        <v>3223</v>
      </c>
      <c r="X2775" s="50" t="s">
        <v>14740</v>
      </c>
      <c r="Y2775" s="70" t="s">
        <v>17320</v>
      </c>
      <c r="Z2775" s="53">
        <v>51803</v>
      </c>
    </row>
    <row r="2776" spans="1:26" s="49" customFormat="1" x14ac:dyDescent="0.25">
      <c r="A2776" s="73">
        <v>600097552</v>
      </c>
      <c r="B2776" s="73">
        <f t="shared" si="129"/>
        <v>600097552</v>
      </c>
      <c r="C2776" s="73" t="s">
        <v>11050</v>
      </c>
      <c r="D2776" s="68">
        <v>1</v>
      </c>
      <c r="E2776" s="48">
        <f t="shared" si="130"/>
        <v>75017571</v>
      </c>
      <c r="F2776" s="57" t="s">
        <v>2783</v>
      </c>
      <c r="G2776" s="57" t="s">
        <v>3222</v>
      </c>
      <c r="H2776" s="51">
        <v>475</v>
      </c>
      <c r="I2776" s="51" t="s">
        <v>17309</v>
      </c>
      <c r="J2776" s="69">
        <v>27.49</v>
      </c>
      <c r="K2776" s="69">
        <f t="shared" si="131"/>
        <v>13057.75</v>
      </c>
      <c r="L2776" s="90">
        <v>475</v>
      </c>
      <c r="M2776" s="51"/>
      <c r="N2776" s="62" t="s">
        <v>3257</v>
      </c>
      <c r="O2776" s="52" t="s">
        <v>3258</v>
      </c>
      <c r="P2776" s="52">
        <v>219</v>
      </c>
      <c r="Q2776" s="52"/>
      <c r="R2776" s="52" t="s">
        <v>3247</v>
      </c>
      <c r="S2776" s="49" t="s">
        <v>21333</v>
      </c>
      <c r="V2776" s="50" t="s">
        <v>14923</v>
      </c>
      <c r="W2776" s="50" t="s">
        <v>3223</v>
      </c>
      <c r="X2776" s="50" t="s">
        <v>14740</v>
      </c>
      <c r="Y2776" s="70" t="s">
        <v>17320</v>
      </c>
      <c r="Z2776" s="53">
        <v>51771</v>
      </c>
    </row>
    <row r="2777" spans="1:26" s="49" customFormat="1" ht="30" x14ac:dyDescent="0.25">
      <c r="A2777" s="73">
        <v>600097561</v>
      </c>
      <c r="B2777" s="73">
        <f t="shared" si="129"/>
        <v>600097561</v>
      </c>
      <c r="C2777" s="73" t="s">
        <v>11051</v>
      </c>
      <c r="D2777" s="68">
        <v>1</v>
      </c>
      <c r="E2777" s="48">
        <f t="shared" si="130"/>
        <v>75018616</v>
      </c>
      <c r="F2777" s="57" t="s">
        <v>2783</v>
      </c>
      <c r="G2777" s="57" t="s">
        <v>3222</v>
      </c>
      <c r="H2777" s="51">
        <v>850</v>
      </c>
      <c r="I2777" s="51" t="s">
        <v>17309</v>
      </c>
      <c r="J2777" s="69">
        <v>27.49</v>
      </c>
      <c r="K2777" s="69">
        <f t="shared" si="131"/>
        <v>23366.5</v>
      </c>
      <c r="L2777" s="90">
        <v>850</v>
      </c>
      <c r="M2777" s="51"/>
      <c r="N2777" s="62" t="s">
        <v>3259</v>
      </c>
      <c r="O2777" s="52" t="s">
        <v>3260</v>
      </c>
      <c r="P2777" s="52">
        <v>350</v>
      </c>
      <c r="Q2777" s="52"/>
      <c r="R2777" s="52" t="s">
        <v>3223</v>
      </c>
      <c r="S2777" s="49" t="s">
        <v>21333</v>
      </c>
      <c r="V2777" s="50" t="s">
        <v>14923</v>
      </c>
      <c r="W2777" s="50" t="s">
        <v>3223</v>
      </c>
      <c r="X2777" s="50" t="s">
        <v>14740</v>
      </c>
      <c r="Y2777" s="70" t="s">
        <v>17320</v>
      </c>
      <c r="Z2777" s="53">
        <v>51801</v>
      </c>
    </row>
    <row r="2778" spans="1:26" s="49" customFormat="1" ht="30" x14ac:dyDescent="0.25">
      <c r="A2778" s="73">
        <v>600097579</v>
      </c>
      <c r="B2778" s="73">
        <f t="shared" si="129"/>
        <v>600097579</v>
      </c>
      <c r="C2778" s="73" t="s">
        <v>11052</v>
      </c>
      <c r="D2778" s="68">
        <v>1</v>
      </c>
      <c r="E2778" s="48">
        <f t="shared" si="130"/>
        <v>75018691</v>
      </c>
      <c r="F2778" s="57" t="s">
        <v>2783</v>
      </c>
      <c r="G2778" s="57" t="s">
        <v>3222</v>
      </c>
      <c r="H2778" s="51">
        <v>500</v>
      </c>
      <c r="I2778" s="51" t="s">
        <v>17309</v>
      </c>
      <c r="J2778" s="69">
        <v>27.49</v>
      </c>
      <c r="K2778" s="69">
        <f t="shared" si="131"/>
        <v>13745</v>
      </c>
      <c r="L2778" s="90">
        <v>500</v>
      </c>
      <c r="M2778" s="51"/>
      <c r="N2778" s="62" t="s">
        <v>3261</v>
      </c>
      <c r="O2778" s="52" t="s">
        <v>3225</v>
      </c>
      <c r="P2778" s="52">
        <v>378</v>
      </c>
      <c r="Q2778" s="52"/>
      <c r="R2778" s="52" t="s">
        <v>3223</v>
      </c>
      <c r="S2778" s="49" t="s">
        <v>21333</v>
      </c>
      <c r="V2778" s="50" t="s">
        <v>14923</v>
      </c>
      <c r="W2778" s="50" t="s">
        <v>3223</v>
      </c>
      <c r="X2778" s="50" t="s">
        <v>14740</v>
      </c>
      <c r="Y2778" s="70" t="s">
        <v>17320</v>
      </c>
      <c r="Z2778" s="53">
        <v>51801</v>
      </c>
    </row>
    <row r="2779" spans="1:26" s="49" customFormat="1" x14ac:dyDescent="0.25">
      <c r="A2779" s="73">
        <v>600097617</v>
      </c>
      <c r="B2779" s="73">
        <f t="shared" si="129"/>
        <v>600097617</v>
      </c>
      <c r="C2779" s="73" t="s">
        <v>11053</v>
      </c>
      <c r="D2779" s="68">
        <v>1</v>
      </c>
      <c r="E2779" s="48">
        <f t="shared" si="130"/>
        <v>75015013</v>
      </c>
      <c r="F2779" s="57" t="s">
        <v>2783</v>
      </c>
      <c r="G2779" s="57" t="s">
        <v>3222</v>
      </c>
      <c r="H2779" s="51">
        <v>625</v>
      </c>
      <c r="I2779" s="51" t="s">
        <v>17309</v>
      </c>
      <c r="J2779" s="69">
        <v>27.49</v>
      </c>
      <c r="K2779" s="69">
        <f t="shared" si="131"/>
        <v>17181.25</v>
      </c>
      <c r="L2779" s="90">
        <v>625</v>
      </c>
      <c r="M2779" s="51"/>
      <c r="N2779" s="62" t="s">
        <v>3262</v>
      </c>
      <c r="O2779" s="52" t="s">
        <v>1716</v>
      </c>
      <c r="P2779" s="52">
        <v>313</v>
      </c>
      <c r="Q2779" s="52"/>
      <c r="R2779" s="52" t="s">
        <v>3250</v>
      </c>
      <c r="S2779" s="49" t="s">
        <v>21333</v>
      </c>
      <c r="V2779" s="50" t="s">
        <v>14923</v>
      </c>
      <c r="W2779" s="50" t="s">
        <v>3223</v>
      </c>
      <c r="X2779" s="50" t="s">
        <v>14740</v>
      </c>
      <c r="Y2779" s="70" t="s">
        <v>17320</v>
      </c>
      <c r="Z2779" s="53">
        <v>51773</v>
      </c>
    </row>
    <row r="2780" spans="1:26" s="49" customFormat="1" x14ac:dyDescent="0.25">
      <c r="A2780" s="73">
        <v>650043481</v>
      </c>
      <c r="B2780" s="73">
        <f t="shared" si="129"/>
        <v>650043481</v>
      </c>
      <c r="C2780" s="73" t="s">
        <v>11054</v>
      </c>
      <c r="D2780" s="68">
        <v>1</v>
      </c>
      <c r="E2780" s="48">
        <f t="shared" si="130"/>
        <v>70979731</v>
      </c>
      <c r="F2780" s="57" t="s">
        <v>2783</v>
      </c>
      <c r="G2780" s="57" t="s">
        <v>3222</v>
      </c>
      <c r="H2780" s="51">
        <v>50</v>
      </c>
      <c r="I2780" s="51" t="s">
        <v>17309</v>
      </c>
      <c r="J2780" s="69">
        <v>27.49</v>
      </c>
      <c r="K2780" s="69">
        <f t="shared" si="131"/>
        <v>1374.5</v>
      </c>
      <c r="L2780" s="90">
        <v>50</v>
      </c>
      <c r="M2780" s="51"/>
      <c r="N2780" s="62" t="s">
        <v>3263</v>
      </c>
      <c r="O2780" s="52"/>
      <c r="P2780" s="52">
        <v>182</v>
      </c>
      <c r="Q2780" s="52"/>
      <c r="R2780" s="52" t="s">
        <v>3264</v>
      </c>
      <c r="S2780" s="49" t="s">
        <v>21333</v>
      </c>
      <c r="V2780" s="50" t="s">
        <v>14923</v>
      </c>
      <c r="W2780" s="50" t="s">
        <v>3223</v>
      </c>
      <c r="X2780" s="50" t="s">
        <v>14740</v>
      </c>
      <c r="Y2780" s="70" t="s">
        <v>17320</v>
      </c>
      <c r="Z2780" s="53">
        <v>51784</v>
      </c>
    </row>
    <row r="2781" spans="1:26" s="49" customFormat="1" x14ac:dyDescent="0.25">
      <c r="A2781" s="73">
        <v>650047087</v>
      </c>
      <c r="B2781" s="73">
        <f t="shared" si="129"/>
        <v>650047087</v>
      </c>
      <c r="C2781" s="73" t="s">
        <v>11055</v>
      </c>
      <c r="D2781" s="68">
        <v>1</v>
      </c>
      <c r="E2781" s="48">
        <f t="shared" si="130"/>
        <v>75015919</v>
      </c>
      <c r="F2781" s="57" t="s">
        <v>2783</v>
      </c>
      <c r="G2781" s="57" t="s">
        <v>3222</v>
      </c>
      <c r="H2781" s="51">
        <v>100</v>
      </c>
      <c r="I2781" s="51" t="s">
        <v>17309</v>
      </c>
      <c r="J2781" s="69">
        <v>27.49</v>
      </c>
      <c r="K2781" s="69">
        <f t="shared" si="131"/>
        <v>2749</v>
      </c>
      <c r="L2781" s="90">
        <v>100</v>
      </c>
      <c r="M2781" s="51"/>
      <c r="N2781" s="62" t="s">
        <v>3265</v>
      </c>
      <c r="O2781" s="52"/>
      <c r="P2781" s="52">
        <v>125</v>
      </c>
      <c r="Q2781" s="52"/>
      <c r="R2781" s="52" t="s">
        <v>3266</v>
      </c>
      <c r="S2781" s="49" t="s">
        <v>21333</v>
      </c>
      <c r="V2781" s="50" t="s">
        <v>14923</v>
      </c>
      <c r="W2781" s="50" t="s">
        <v>3223</v>
      </c>
      <c r="X2781" s="50" t="s">
        <v>14740</v>
      </c>
      <c r="Y2781" s="70" t="s">
        <v>17320</v>
      </c>
      <c r="Z2781" s="53">
        <v>51791</v>
      </c>
    </row>
    <row r="2782" spans="1:26" s="49" customFormat="1" ht="30" x14ac:dyDescent="0.25">
      <c r="A2782" s="73">
        <v>650049756</v>
      </c>
      <c r="B2782" s="73">
        <f t="shared" si="129"/>
        <v>650049756</v>
      </c>
      <c r="C2782" s="73" t="s">
        <v>11056</v>
      </c>
      <c r="D2782" s="68">
        <v>1</v>
      </c>
      <c r="E2782" s="48">
        <f t="shared" si="130"/>
        <v>75016524</v>
      </c>
      <c r="F2782" s="57" t="s">
        <v>2783</v>
      </c>
      <c r="G2782" s="57" t="s">
        <v>3222</v>
      </c>
      <c r="H2782" s="51">
        <v>75</v>
      </c>
      <c r="I2782" s="51" t="s">
        <v>17309</v>
      </c>
      <c r="J2782" s="69">
        <v>27.49</v>
      </c>
      <c r="K2782" s="69">
        <f t="shared" si="131"/>
        <v>2061.75</v>
      </c>
      <c r="L2782" s="90">
        <v>75</v>
      </c>
      <c r="M2782" s="51"/>
      <c r="N2782" s="62" t="s">
        <v>3267</v>
      </c>
      <c r="O2782" s="52"/>
      <c r="P2782" s="52">
        <v>69</v>
      </c>
      <c r="Q2782" s="52"/>
      <c r="R2782" s="52" t="s">
        <v>3268</v>
      </c>
      <c r="S2782" s="49" t="s">
        <v>21333</v>
      </c>
      <c r="V2782" s="50" t="s">
        <v>14923</v>
      </c>
      <c r="W2782" s="50" t="s">
        <v>3223</v>
      </c>
      <c r="X2782" s="50" t="s">
        <v>14740</v>
      </c>
      <c r="Y2782" s="70" t="s">
        <v>17320</v>
      </c>
      <c r="Z2782" s="53">
        <v>51732</v>
      </c>
    </row>
    <row r="2783" spans="1:26" s="49" customFormat="1" x14ac:dyDescent="0.25">
      <c r="A2783" s="73">
        <v>651017459</v>
      </c>
      <c r="B2783" s="73">
        <f t="shared" si="129"/>
        <v>651017459</v>
      </c>
      <c r="C2783" s="73" t="s">
        <v>17867</v>
      </c>
      <c r="D2783" s="68">
        <v>1</v>
      </c>
      <c r="E2783" s="48">
        <f t="shared" si="130"/>
        <v>71340726</v>
      </c>
      <c r="F2783" s="57" t="s">
        <v>2783</v>
      </c>
      <c r="G2783" s="57" t="s">
        <v>3222</v>
      </c>
      <c r="H2783" s="51">
        <v>400</v>
      </c>
      <c r="I2783" s="51" t="s">
        <v>17309</v>
      </c>
      <c r="J2783" s="69">
        <v>27.49</v>
      </c>
      <c r="K2783" s="69">
        <f t="shared" si="131"/>
        <v>10996</v>
      </c>
      <c r="L2783" s="90">
        <v>400</v>
      </c>
      <c r="M2783" s="51"/>
      <c r="N2783" s="62" t="s">
        <v>17868</v>
      </c>
      <c r="O2783" s="52" t="s">
        <v>3225</v>
      </c>
      <c r="P2783" s="52">
        <v>695</v>
      </c>
      <c r="Q2783" s="52"/>
      <c r="R2783" s="52" t="s">
        <v>3223</v>
      </c>
      <c r="S2783" s="49" t="s">
        <v>21334</v>
      </c>
      <c r="V2783" s="50" t="s">
        <v>14922</v>
      </c>
      <c r="W2783" s="50" t="s">
        <v>3223</v>
      </c>
      <c r="X2783" s="50" t="s">
        <v>14742</v>
      </c>
      <c r="Y2783" s="70" t="s">
        <v>17320</v>
      </c>
      <c r="Z2783" s="53">
        <v>51801</v>
      </c>
    </row>
    <row r="2784" spans="1:26" s="49" customFormat="1" x14ac:dyDescent="0.25">
      <c r="A2784" s="73">
        <v>668000252</v>
      </c>
      <c r="B2784" s="73">
        <f t="shared" si="129"/>
        <v>668000252</v>
      </c>
      <c r="C2784" s="73" t="s">
        <v>11057</v>
      </c>
      <c r="D2784" s="68">
        <v>1</v>
      </c>
      <c r="E2784" s="48">
        <f t="shared" si="130"/>
        <v>70978719</v>
      </c>
      <c r="F2784" s="57" t="s">
        <v>2783</v>
      </c>
      <c r="G2784" s="57" t="s">
        <v>3222</v>
      </c>
      <c r="H2784" s="51">
        <v>0</v>
      </c>
      <c r="I2784" s="51" t="s">
        <v>17309</v>
      </c>
      <c r="J2784" s="69">
        <v>27.49</v>
      </c>
      <c r="K2784" s="69">
        <f t="shared" si="131"/>
        <v>0</v>
      </c>
      <c r="L2784" s="90">
        <v>50</v>
      </c>
      <c r="M2784" s="51">
        <v>50</v>
      </c>
      <c r="N2784" s="62" t="s">
        <v>3269</v>
      </c>
      <c r="O2784" s="52"/>
      <c r="P2784" s="52">
        <v>139</v>
      </c>
      <c r="Q2784" s="52"/>
      <c r="R2784" s="52" t="s">
        <v>3254</v>
      </c>
      <c r="S2784" s="49" t="s">
        <v>21333</v>
      </c>
      <c r="V2784" s="50" t="s">
        <v>14923</v>
      </c>
      <c r="W2784" s="50" t="s">
        <v>3223</v>
      </c>
      <c r="X2784" s="50" t="s">
        <v>14740</v>
      </c>
      <c r="Y2784" s="70" t="s">
        <v>17320</v>
      </c>
      <c r="Z2784" s="53">
        <v>51793</v>
      </c>
    </row>
    <row r="2785" spans="1:26" s="49" customFormat="1" x14ac:dyDescent="0.25">
      <c r="A2785" s="73">
        <v>668000678</v>
      </c>
      <c r="B2785" s="73">
        <f t="shared" si="129"/>
        <v>668000678</v>
      </c>
      <c r="C2785" s="73" t="s">
        <v>11058</v>
      </c>
      <c r="D2785" s="68">
        <v>1</v>
      </c>
      <c r="E2785" s="48">
        <f t="shared" si="130"/>
        <v>75018535</v>
      </c>
      <c r="F2785" s="57" t="s">
        <v>2783</v>
      </c>
      <c r="G2785" s="57" t="s">
        <v>3222</v>
      </c>
      <c r="H2785" s="51">
        <v>75</v>
      </c>
      <c r="I2785" s="51" t="s">
        <v>17309</v>
      </c>
      <c r="J2785" s="69">
        <v>27.49</v>
      </c>
      <c r="K2785" s="69">
        <f t="shared" si="131"/>
        <v>2061.75</v>
      </c>
      <c r="L2785" s="90">
        <v>75</v>
      </c>
      <c r="M2785" s="51"/>
      <c r="N2785" s="62" t="s">
        <v>3270</v>
      </c>
      <c r="O2785" s="52" t="s">
        <v>340</v>
      </c>
      <c r="P2785" s="52">
        <v>577</v>
      </c>
      <c r="Q2785" s="52"/>
      <c r="R2785" s="52" t="s">
        <v>3223</v>
      </c>
      <c r="S2785" s="49" t="s">
        <v>21333</v>
      </c>
      <c r="V2785" s="50" t="s">
        <v>14923</v>
      </c>
      <c r="W2785" s="50" t="s">
        <v>3223</v>
      </c>
      <c r="X2785" s="50" t="s">
        <v>14740</v>
      </c>
      <c r="Y2785" s="70" t="s">
        <v>17320</v>
      </c>
      <c r="Z2785" s="53">
        <v>51801</v>
      </c>
    </row>
    <row r="2786" spans="1:26" s="49" customFormat="1" x14ac:dyDescent="0.25">
      <c r="A2786" s="73">
        <v>691005346</v>
      </c>
      <c r="B2786" s="73">
        <f t="shared" si="129"/>
        <v>691005346</v>
      </c>
      <c r="C2786" s="73" t="s">
        <v>11059</v>
      </c>
      <c r="D2786" s="68">
        <v>1</v>
      </c>
      <c r="E2786" s="48">
        <f t="shared" si="130"/>
        <v>71294091</v>
      </c>
      <c r="F2786" s="57" t="s">
        <v>2783</v>
      </c>
      <c r="G2786" s="57" t="s">
        <v>3222</v>
      </c>
      <c r="H2786" s="51">
        <v>0</v>
      </c>
      <c r="I2786" s="51" t="s">
        <v>17309</v>
      </c>
      <c r="J2786" s="69">
        <v>27.49</v>
      </c>
      <c r="K2786" s="69">
        <f t="shared" si="131"/>
        <v>0</v>
      </c>
      <c r="L2786" s="90">
        <v>25</v>
      </c>
      <c r="M2786" s="51">
        <v>25</v>
      </c>
      <c r="N2786" s="62" t="s">
        <v>3271</v>
      </c>
      <c r="O2786" s="52"/>
      <c r="P2786" s="52">
        <v>120</v>
      </c>
      <c r="Q2786" s="52"/>
      <c r="R2786" s="52" t="s">
        <v>3272</v>
      </c>
      <c r="S2786" s="49" t="s">
        <v>21333</v>
      </c>
      <c r="V2786" s="50" t="s">
        <v>14923</v>
      </c>
      <c r="W2786" s="50" t="s">
        <v>3223</v>
      </c>
      <c r="X2786" s="50" t="s">
        <v>14740</v>
      </c>
      <c r="Y2786" s="70" t="s">
        <v>17320</v>
      </c>
      <c r="Z2786" s="53">
        <v>51783</v>
      </c>
    </row>
    <row r="2787" spans="1:26" s="49" customFormat="1" x14ac:dyDescent="0.25">
      <c r="A2787" s="73">
        <v>600012867</v>
      </c>
      <c r="B2787" s="73">
        <f t="shared" si="129"/>
        <v>600012867</v>
      </c>
      <c r="C2787" s="73" t="s">
        <v>14925</v>
      </c>
      <c r="D2787" s="68">
        <v>1</v>
      </c>
      <c r="E2787" s="48">
        <f t="shared" si="130"/>
        <v>60153393</v>
      </c>
      <c r="F2787" s="57" t="s">
        <v>2783</v>
      </c>
      <c r="G2787" s="57" t="s">
        <v>3352</v>
      </c>
      <c r="H2787" s="51">
        <v>275</v>
      </c>
      <c r="I2787" s="51" t="s">
        <v>17309</v>
      </c>
      <c r="J2787" s="69">
        <v>27.49</v>
      </c>
      <c r="K2787" s="69">
        <f t="shared" si="131"/>
        <v>7559.75</v>
      </c>
      <c r="L2787" s="90">
        <v>275</v>
      </c>
      <c r="M2787" s="51"/>
      <c r="N2787" s="62" t="s">
        <v>14926</v>
      </c>
      <c r="O2787" s="52" t="s">
        <v>6955</v>
      </c>
      <c r="P2787" s="52">
        <v>304</v>
      </c>
      <c r="Q2787" s="52"/>
      <c r="R2787" s="52" t="s">
        <v>3353</v>
      </c>
      <c r="S2787" s="49" t="s">
        <v>21333</v>
      </c>
      <c r="V2787" s="50" t="s">
        <v>14922</v>
      </c>
      <c r="W2787" s="50" t="s">
        <v>3353</v>
      </c>
      <c r="X2787" s="50" t="s">
        <v>14738</v>
      </c>
      <c r="Y2787" s="70" t="s">
        <v>17320</v>
      </c>
      <c r="Z2787" s="53">
        <v>54401</v>
      </c>
    </row>
    <row r="2788" spans="1:26" s="49" customFormat="1" ht="30" x14ac:dyDescent="0.25">
      <c r="A2788" s="73">
        <v>600013006</v>
      </c>
      <c r="B2788" s="73">
        <f t="shared" si="129"/>
        <v>600013006</v>
      </c>
      <c r="C2788" s="73" t="s">
        <v>11106</v>
      </c>
      <c r="D2788" s="68">
        <v>1</v>
      </c>
      <c r="E2788" s="48">
        <f t="shared" si="130"/>
        <v>67439918</v>
      </c>
      <c r="F2788" s="57" t="s">
        <v>2783</v>
      </c>
      <c r="G2788" s="57" t="s">
        <v>3352</v>
      </c>
      <c r="H2788" s="51">
        <v>1050</v>
      </c>
      <c r="I2788" s="51" t="s">
        <v>17309</v>
      </c>
      <c r="J2788" s="69">
        <v>27.49</v>
      </c>
      <c r="K2788" s="69">
        <f t="shared" si="131"/>
        <v>28864.5</v>
      </c>
      <c r="L2788" s="90">
        <v>1050</v>
      </c>
      <c r="M2788" s="51"/>
      <c r="N2788" s="62" t="s">
        <v>3354</v>
      </c>
      <c r="O2788" s="52" t="s">
        <v>1290</v>
      </c>
      <c r="P2788" s="52">
        <v>2069</v>
      </c>
      <c r="Q2788" s="52"/>
      <c r="R2788" s="52" t="s">
        <v>3353</v>
      </c>
      <c r="S2788" s="49" t="s">
        <v>21333</v>
      </c>
      <c r="V2788" s="50" t="s">
        <v>14922</v>
      </c>
      <c r="W2788" s="50" t="s">
        <v>3353</v>
      </c>
      <c r="X2788" s="50" t="s">
        <v>14738</v>
      </c>
      <c r="Y2788" s="70" t="s">
        <v>17320</v>
      </c>
      <c r="Z2788" s="53">
        <v>54401</v>
      </c>
    </row>
    <row r="2789" spans="1:26" s="49" customFormat="1" ht="30" x14ac:dyDescent="0.25">
      <c r="A2789" s="73">
        <v>600024237</v>
      </c>
      <c r="B2789" s="73">
        <f t="shared" si="129"/>
        <v>600024237</v>
      </c>
      <c r="C2789" s="73" t="s">
        <v>11107</v>
      </c>
      <c r="D2789" s="68">
        <v>1</v>
      </c>
      <c r="E2789" s="48">
        <f t="shared" si="130"/>
        <v>48623091</v>
      </c>
      <c r="F2789" s="57" t="s">
        <v>2783</v>
      </c>
      <c r="G2789" s="57" t="s">
        <v>3352</v>
      </c>
      <c r="H2789" s="51">
        <v>100</v>
      </c>
      <c r="I2789" s="51" t="s">
        <v>17309</v>
      </c>
      <c r="J2789" s="69">
        <v>27.49</v>
      </c>
      <c r="K2789" s="69">
        <f t="shared" si="131"/>
        <v>2749</v>
      </c>
      <c r="L2789" s="90">
        <v>100</v>
      </c>
      <c r="M2789" s="51"/>
      <c r="N2789" s="62" t="s">
        <v>3355</v>
      </c>
      <c r="O2789" s="52"/>
      <c r="P2789" s="52">
        <v>161</v>
      </c>
      <c r="Q2789" s="52"/>
      <c r="R2789" s="52" t="s">
        <v>3356</v>
      </c>
      <c r="S2789" s="49" t="s">
        <v>21333</v>
      </c>
      <c r="V2789" s="50" t="s">
        <v>14922</v>
      </c>
      <c r="W2789" s="50" t="s">
        <v>3353</v>
      </c>
      <c r="X2789" s="50" t="s">
        <v>14738</v>
      </c>
      <c r="Y2789" s="70" t="s">
        <v>17320</v>
      </c>
      <c r="Z2789" s="53">
        <v>54442</v>
      </c>
    </row>
    <row r="2790" spans="1:26" s="49" customFormat="1" ht="30" x14ac:dyDescent="0.25">
      <c r="A2790" s="73">
        <v>600024695</v>
      </c>
      <c r="B2790" s="73">
        <f t="shared" si="129"/>
        <v>600024695</v>
      </c>
      <c r="C2790" s="73" t="s">
        <v>11108</v>
      </c>
      <c r="D2790" s="68">
        <v>1</v>
      </c>
      <c r="E2790" s="48">
        <f t="shared" si="130"/>
        <v>60153351</v>
      </c>
      <c r="F2790" s="57" t="s">
        <v>2783</v>
      </c>
      <c r="G2790" s="57" t="s">
        <v>3352</v>
      </c>
      <c r="H2790" s="51">
        <v>150</v>
      </c>
      <c r="I2790" s="51" t="s">
        <v>17309</v>
      </c>
      <c r="J2790" s="69">
        <v>27.49</v>
      </c>
      <c r="K2790" s="69">
        <f t="shared" si="131"/>
        <v>4123.5</v>
      </c>
      <c r="L2790" s="90">
        <v>150</v>
      </c>
      <c r="M2790" s="51"/>
      <c r="N2790" s="62" t="s">
        <v>3357</v>
      </c>
      <c r="O2790" s="52" t="s">
        <v>2988</v>
      </c>
      <c r="P2790" s="52">
        <v>479</v>
      </c>
      <c r="Q2790" s="52"/>
      <c r="R2790" s="52" t="s">
        <v>3353</v>
      </c>
      <c r="S2790" s="49" t="s">
        <v>21333</v>
      </c>
      <c r="V2790" s="50" t="s">
        <v>14922</v>
      </c>
      <c r="W2790" s="50" t="s">
        <v>3353</v>
      </c>
      <c r="X2790" s="50" t="s">
        <v>14738</v>
      </c>
      <c r="Y2790" s="70" t="s">
        <v>17320</v>
      </c>
      <c r="Z2790" s="53">
        <v>54401</v>
      </c>
    </row>
    <row r="2791" spans="1:26" s="49" customFormat="1" x14ac:dyDescent="0.25">
      <c r="A2791" s="73">
        <v>600102025</v>
      </c>
      <c r="B2791" s="73">
        <f t="shared" si="129"/>
        <v>600102025</v>
      </c>
      <c r="C2791" s="73" t="s">
        <v>11126</v>
      </c>
      <c r="D2791" s="68">
        <v>1</v>
      </c>
      <c r="E2791" s="48">
        <f t="shared" si="130"/>
        <v>60154691</v>
      </c>
      <c r="F2791" s="57" t="s">
        <v>2783</v>
      </c>
      <c r="G2791" s="57" t="s">
        <v>3352</v>
      </c>
      <c r="H2791" s="51">
        <v>550</v>
      </c>
      <c r="I2791" s="51" t="s">
        <v>17309</v>
      </c>
      <c r="J2791" s="69">
        <v>27.49</v>
      </c>
      <c r="K2791" s="69">
        <f t="shared" si="131"/>
        <v>15119.5</v>
      </c>
      <c r="L2791" s="90">
        <v>550</v>
      </c>
      <c r="M2791" s="51"/>
      <c r="N2791" s="62" t="s">
        <v>3389</v>
      </c>
      <c r="O2791" s="52" t="s">
        <v>749</v>
      </c>
      <c r="P2791" s="52">
        <v>884</v>
      </c>
      <c r="Q2791" s="52"/>
      <c r="R2791" s="52" t="s">
        <v>3353</v>
      </c>
      <c r="S2791" s="49" t="s">
        <v>21333</v>
      </c>
      <c r="V2791" s="50" t="s">
        <v>14924</v>
      </c>
      <c r="W2791" s="50" t="s">
        <v>3353</v>
      </c>
      <c r="X2791" s="50" t="s">
        <v>14740</v>
      </c>
      <c r="Y2791" s="70" t="s">
        <v>17320</v>
      </c>
      <c r="Z2791" s="53">
        <v>54401</v>
      </c>
    </row>
    <row r="2792" spans="1:26" s="49" customFormat="1" ht="30" x14ac:dyDescent="0.25">
      <c r="A2792" s="73">
        <v>600102041</v>
      </c>
      <c r="B2792" s="73">
        <f t="shared" si="129"/>
        <v>600102041</v>
      </c>
      <c r="C2792" s="73" t="s">
        <v>11127</v>
      </c>
      <c r="D2792" s="68">
        <v>1</v>
      </c>
      <c r="E2792" s="48">
        <f t="shared" si="130"/>
        <v>60154721</v>
      </c>
      <c r="F2792" s="57" t="s">
        <v>2783</v>
      </c>
      <c r="G2792" s="57" t="s">
        <v>3352</v>
      </c>
      <c r="H2792" s="51">
        <v>1475</v>
      </c>
      <c r="I2792" s="51" t="s">
        <v>17309</v>
      </c>
      <c r="J2792" s="69">
        <v>27.49</v>
      </c>
      <c r="K2792" s="69">
        <f t="shared" si="131"/>
        <v>40547.75</v>
      </c>
      <c r="L2792" s="90">
        <v>1475</v>
      </c>
      <c r="M2792" s="51"/>
      <c r="N2792" s="62" t="s">
        <v>3390</v>
      </c>
      <c r="O2792" s="52" t="s">
        <v>60</v>
      </c>
      <c r="P2792" s="52">
        <v>1235</v>
      </c>
      <c r="Q2792" s="52"/>
      <c r="R2792" s="52" t="s">
        <v>3353</v>
      </c>
      <c r="S2792" s="49" t="s">
        <v>21333</v>
      </c>
      <c r="V2792" s="50" t="s">
        <v>14924</v>
      </c>
      <c r="W2792" s="50" t="s">
        <v>3353</v>
      </c>
      <c r="X2792" s="50" t="s">
        <v>14740</v>
      </c>
      <c r="Y2792" s="70" t="s">
        <v>17320</v>
      </c>
      <c r="Z2792" s="53">
        <v>54401</v>
      </c>
    </row>
    <row r="2793" spans="1:26" s="49" customFormat="1" ht="30" x14ac:dyDescent="0.25">
      <c r="A2793" s="73">
        <v>600102050</v>
      </c>
      <c r="B2793" s="73">
        <f t="shared" si="129"/>
        <v>600102050</v>
      </c>
      <c r="C2793" s="73" t="s">
        <v>11128</v>
      </c>
      <c r="D2793" s="68">
        <v>1</v>
      </c>
      <c r="E2793" s="48">
        <f t="shared" si="130"/>
        <v>60154730</v>
      </c>
      <c r="F2793" s="57" t="s">
        <v>2783</v>
      </c>
      <c r="G2793" s="57" t="s">
        <v>3352</v>
      </c>
      <c r="H2793" s="51">
        <v>625</v>
      </c>
      <c r="I2793" s="51" t="s">
        <v>17309</v>
      </c>
      <c r="J2793" s="69">
        <v>27.49</v>
      </c>
      <c r="K2793" s="69">
        <f t="shared" si="131"/>
        <v>17181.25</v>
      </c>
      <c r="L2793" s="90">
        <v>625</v>
      </c>
      <c r="M2793" s="51"/>
      <c r="N2793" s="62" t="s">
        <v>3391</v>
      </c>
      <c r="O2793" s="52" t="s">
        <v>1290</v>
      </c>
      <c r="P2793" s="52">
        <v>2919</v>
      </c>
      <c r="Q2793" s="52"/>
      <c r="R2793" s="52" t="s">
        <v>3353</v>
      </c>
      <c r="S2793" s="49" t="s">
        <v>21333</v>
      </c>
      <c r="V2793" s="50" t="s">
        <v>14924</v>
      </c>
      <c r="W2793" s="50" t="s">
        <v>3353</v>
      </c>
      <c r="X2793" s="50" t="s">
        <v>14740</v>
      </c>
      <c r="Y2793" s="70" t="s">
        <v>17320</v>
      </c>
      <c r="Z2793" s="53">
        <v>54401</v>
      </c>
    </row>
    <row r="2794" spans="1:26" s="49" customFormat="1" x14ac:dyDescent="0.25">
      <c r="A2794" s="73">
        <v>600102319</v>
      </c>
      <c r="B2794" s="73">
        <f t="shared" si="129"/>
        <v>600102319</v>
      </c>
      <c r="C2794" s="73" t="s">
        <v>11129</v>
      </c>
      <c r="D2794" s="68">
        <v>1</v>
      </c>
      <c r="E2794" s="48">
        <f t="shared" si="130"/>
        <v>64202313</v>
      </c>
      <c r="F2794" s="57" t="s">
        <v>2783</v>
      </c>
      <c r="G2794" s="57" t="s">
        <v>3352</v>
      </c>
      <c r="H2794" s="51">
        <v>475</v>
      </c>
      <c r="I2794" s="51" t="s">
        <v>17309</v>
      </c>
      <c r="J2794" s="69">
        <v>27.49</v>
      </c>
      <c r="K2794" s="69">
        <f t="shared" si="131"/>
        <v>13057.75</v>
      </c>
      <c r="L2794" s="90">
        <v>475</v>
      </c>
      <c r="M2794" s="51"/>
      <c r="N2794" s="62" t="s">
        <v>3392</v>
      </c>
      <c r="O2794" s="52" t="s">
        <v>582</v>
      </c>
      <c r="P2794" s="52">
        <v>731</v>
      </c>
      <c r="Q2794" s="52"/>
      <c r="R2794" s="52" t="s">
        <v>3353</v>
      </c>
      <c r="S2794" s="49" t="s">
        <v>21333</v>
      </c>
      <c r="V2794" s="50" t="s">
        <v>14924</v>
      </c>
      <c r="W2794" s="50" t="s">
        <v>3353</v>
      </c>
      <c r="X2794" s="50" t="s">
        <v>14740</v>
      </c>
      <c r="Y2794" s="70" t="s">
        <v>17320</v>
      </c>
      <c r="Z2794" s="53">
        <v>54401</v>
      </c>
    </row>
    <row r="2795" spans="1:26" s="49" customFormat="1" ht="30" x14ac:dyDescent="0.25">
      <c r="A2795" s="73">
        <v>600102491</v>
      </c>
      <c r="B2795" s="73">
        <f t="shared" si="129"/>
        <v>600102491</v>
      </c>
      <c r="C2795" s="73" t="s">
        <v>11130</v>
      </c>
      <c r="D2795" s="68">
        <v>1</v>
      </c>
      <c r="E2795" s="48">
        <f t="shared" si="130"/>
        <v>75017881</v>
      </c>
      <c r="F2795" s="57" t="s">
        <v>2783</v>
      </c>
      <c r="G2795" s="57" t="s">
        <v>3352</v>
      </c>
      <c r="H2795" s="51">
        <v>300</v>
      </c>
      <c r="I2795" s="51" t="s">
        <v>17309</v>
      </c>
      <c r="J2795" s="69">
        <v>27.49</v>
      </c>
      <c r="K2795" s="69">
        <f t="shared" si="131"/>
        <v>8247</v>
      </c>
      <c r="L2795" s="90">
        <v>300</v>
      </c>
      <c r="M2795" s="51"/>
      <c r="N2795" s="62" t="s">
        <v>3393</v>
      </c>
      <c r="O2795" s="52"/>
      <c r="P2795" s="52">
        <v>156</v>
      </c>
      <c r="Q2795" s="52"/>
      <c r="R2795" s="52" t="s">
        <v>3394</v>
      </c>
      <c r="S2795" s="49" t="s">
        <v>21333</v>
      </c>
      <c r="V2795" s="50" t="s">
        <v>14924</v>
      </c>
      <c r="W2795" s="50" t="s">
        <v>3353</v>
      </c>
      <c r="X2795" s="50" t="s">
        <v>14740</v>
      </c>
      <c r="Y2795" s="70" t="s">
        <v>17320</v>
      </c>
      <c r="Z2795" s="53">
        <v>54455</v>
      </c>
    </row>
    <row r="2796" spans="1:26" s="49" customFormat="1" x14ac:dyDescent="0.25">
      <c r="A2796" s="73">
        <v>650031172</v>
      </c>
      <c r="B2796" s="73">
        <f t="shared" si="129"/>
        <v>650031172</v>
      </c>
      <c r="C2796" s="73" t="s">
        <v>11131</v>
      </c>
      <c r="D2796" s="68">
        <v>1</v>
      </c>
      <c r="E2796" s="48">
        <f t="shared" si="130"/>
        <v>75015366</v>
      </c>
      <c r="F2796" s="57" t="s">
        <v>2783</v>
      </c>
      <c r="G2796" s="57" t="s">
        <v>3352</v>
      </c>
      <c r="H2796" s="51">
        <v>425</v>
      </c>
      <c r="I2796" s="51" t="s">
        <v>17309</v>
      </c>
      <c r="J2796" s="69">
        <v>27.49</v>
      </c>
      <c r="K2796" s="69">
        <f t="shared" si="131"/>
        <v>11683.25</v>
      </c>
      <c r="L2796" s="90">
        <v>425</v>
      </c>
      <c r="M2796" s="51"/>
      <c r="N2796" s="62" t="s">
        <v>3395</v>
      </c>
      <c r="O2796" s="52"/>
      <c r="P2796" s="52">
        <v>313</v>
      </c>
      <c r="Q2796" s="52"/>
      <c r="R2796" s="52" t="s">
        <v>3396</v>
      </c>
      <c r="S2796" s="49" t="s">
        <v>21333</v>
      </c>
      <c r="V2796" s="50" t="s">
        <v>14924</v>
      </c>
      <c r="W2796" s="50" t="s">
        <v>3353</v>
      </c>
      <c r="X2796" s="50" t="s">
        <v>14740</v>
      </c>
      <c r="Y2796" s="70" t="s">
        <v>17320</v>
      </c>
      <c r="Z2796" s="53">
        <v>54472</v>
      </c>
    </row>
    <row r="2797" spans="1:26" s="49" customFormat="1" ht="30" x14ac:dyDescent="0.25">
      <c r="A2797" s="73">
        <v>650046358</v>
      </c>
      <c r="B2797" s="73">
        <f t="shared" si="129"/>
        <v>650046358</v>
      </c>
      <c r="C2797" s="73" t="s">
        <v>11132</v>
      </c>
      <c r="D2797" s="68">
        <v>1</v>
      </c>
      <c r="E2797" s="48">
        <f t="shared" si="130"/>
        <v>71003835</v>
      </c>
      <c r="F2797" s="57" t="s">
        <v>2783</v>
      </c>
      <c r="G2797" s="57" t="s">
        <v>3352</v>
      </c>
      <c r="H2797" s="51">
        <v>100</v>
      </c>
      <c r="I2797" s="51" t="s">
        <v>17309</v>
      </c>
      <c r="J2797" s="69">
        <v>27.49</v>
      </c>
      <c r="K2797" s="69">
        <f t="shared" si="131"/>
        <v>2749</v>
      </c>
      <c r="L2797" s="90">
        <v>100</v>
      </c>
      <c r="M2797" s="51"/>
      <c r="N2797" s="62" t="s">
        <v>3397</v>
      </c>
      <c r="O2797" s="52"/>
      <c r="P2797" s="52">
        <v>101</v>
      </c>
      <c r="Q2797" s="52"/>
      <c r="R2797" s="52" t="s">
        <v>3398</v>
      </c>
      <c r="S2797" s="49" t="s">
        <v>21333</v>
      </c>
      <c r="V2797" s="50" t="s">
        <v>14924</v>
      </c>
      <c r="W2797" s="50" t="s">
        <v>3353</v>
      </c>
      <c r="X2797" s="50" t="s">
        <v>14740</v>
      </c>
      <c r="Y2797" s="70" t="s">
        <v>17320</v>
      </c>
      <c r="Z2797" s="53">
        <v>54461</v>
      </c>
    </row>
    <row r="2798" spans="1:26" s="49" customFormat="1" x14ac:dyDescent="0.25">
      <c r="A2798" s="73">
        <v>650046706</v>
      </c>
      <c r="B2798" s="73">
        <f t="shared" si="129"/>
        <v>650046706</v>
      </c>
      <c r="C2798" s="73" t="s">
        <v>11133</v>
      </c>
      <c r="D2798" s="68">
        <v>1</v>
      </c>
      <c r="E2798" s="48">
        <f t="shared" si="130"/>
        <v>70156697</v>
      </c>
      <c r="F2798" s="57" t="s">
        <v>2783</v>
      </c>
      <c r="G2798" s="57" t="s">
        <v>3352</v>
      </c>
      <c r="H2798" s="51">
        <v>25</v>
      </c>
      <c r="I2798" s="51" t="s">
        <v>17309</v>
      </c>
      <c r="J2798" s="69">
        <v>27.49</v>
      </c>
      <c r="K2798" s="69">
        <f t="shared" si="131"/>
        <v>687.25</v>
      </c>
      <c r="L2798" s="90">
        <v>50</v>
      </c>
      <c r="M2798" s="51">
        <v>25</v>
      </c>
      <c r="N2798" s="62" t="s">
        <v>3399</v>
      </c>
      <c r="O2798" s="52"/>
      <c r="P2798" s="52">
        <v>126</v>
      </c>
      <c r="Q2798" s="52"/>
      <c r="R2798" s="52" t="s">
        <v>3400</v>
      </c>
      <c r="S2798" s="49" t="s">
        <v>21333</v>
      </c>
      <c r="V2798" s="50" t="s">
        <v>14924</v>
      </c>
      <c r="W2798" s="50" t="s">
        <v>3353</v>
      </c>
      <c r="X2798" s="50" t="s">
        <v>14740</v>
      </c>
      <c r="Y2798" s="70" t="s">
        <v>17320</v>
      </c>
      <c r="Z2798" s="53">
        <v>54464</v>
      </c>
    </row>
    <row r="2799" spans="1:26" s="49" customFormat="1" x14ac:dyDescent="0.25">
      <c r="A2799" s="73">
        <v>650047443</v>
      </c>
      <c r="B2799" s="73">
        <f t="shared" si="129"/>
        <v>650047443</v>
      </c>
      <c r="C2799" s="73" t="s">
        <v>11134</v>
      </c>
      <c r="D2799" s="68">
        <v>1</v>
      </c>
      <c r="E2799" s="48">
        <f t="shared" si="130"/>
        <v>70999571</v>
      </c>
      <c r="F2799" s="57" t="s">
        <v>2783</v>
      </c>
      <c r="G2799" s="57" t="s">
        <v>3352</v>
      </c>
      <c r="H2799" s="51">
        <v>0</v>
      </c>
      <c r="I2799" s="51" t="s">
        <v>17309</v>
      </c>
      <c r="J2799" s="69">
        <v>27.49</v>
      </c>
      <c r="K2799" s="69">
        <f t="shared" si="131"/>
        <v>0</v>
      </c>
      <c r="L2799" s="90">
        <v>75</v>
      </c>
      <c r="M2799" s="51">
        <v>75</v>
      </c>
      <c r="N2799" s="62" t="s">
        <v>3401</v>
      </c>
      <c r="O2799" s="52"/>
      <c r="P2799" s="52">
        <v>12</v>
      </c>
      <c r="Q2799" s="52"/>
      <c r="R2799" s="52" t="s">
        <v>2065</v>
      </c>
      <c r="S2799" s="49" t="s">
        <v>21333</v>
      </c>
      <c r="V2799" s="50" t="s">
        <v>14924</v>
      </c>
      <c r="W2799" s="50" t="s">
        <v>3353</v>
      </c>
      <c r="X2799" s="50" t="s">
        <v>14740</v>
      </c>
      <c r="Y2799" s="70" t="s">
        <v>17320</v>
      </c>
      <c r="Z2799" s="53">
        <v>54462</v>
      </c>
    </row>
    <row r="2800" spans="1:26" s="49" customFormat="1" x14ac:dyDescent="0.25">
      <c r="A2800" s="73">
        <v>650057465</v>
      </c>
      <c r="B2800" s="73">
        <f t="shared" si="129"/>
        <v>650057465</v>
      </c>
      <c r="C2800" s="73" t="s">
        <v>11135</v>
      </c>
      <c r="D2800" s="68">
        <v>1</v>
      </c>
      <c r="E2800" s="48">
        <f t="shared" si="130"/>
        <v>75015447</v>
      </c>
      <c r="F2800" s="57" t="s">
        <v>2783</v>
      </c>
      <c r="G2800" s="57" t="s">
        <v>3352</v>
      </c>
      <c r="H2800" s="51">
        <v>0</v>
      </c>
      <c r="I2800" s="51" t="s">
        <v>17309</v>
      </c>
      <c r="J2800" s="69">
        <v>27.49</v>
      </c>
      <c r="K2800" s="69">
        <f t="shared" si="131"/>
        <v>0</v>
      </c>
      <c r="L2800" s="90">
        <v>25</v>
      </c>
      <c r="M2800" s="51">
        <v>25</v>
      </c>
      <c r="N2800" s="62" t="s">
        <v>3402</v>
      </c>
      <c r="O2800" s="52"/>
      <c r="P2800" s="52">
        <v>42</v>
      </c>
      <c r="Q2800" s="52"/>
      <c r="R2800" s="52" t="s">
        <v>3356</v>
      </c>
      <c r="S2800" s="49" t="s">
        <v>21333</v>
      </c>
      <c r="V2800" s="50" t="s">
        <v>14924</v>
      </c>
      <c r="W2800" s="50" t="s">
        <v>3353</v>
      </c>
      <c r="X2800" s="50" t="s">
        <v>14740</v>
      </c>
      <c r="Y2800" s="70" t="s">
        <v>17320</v>
      </c>
      <c r="Z2800" s="53">
        <v>54442</v>
      </c>
    </row>
    <row r="2801" spans="1:26" s="49" customFormat="1" x14ac:dyDescent="0.25">
      <c r="A2801" s="73">
        <v>650063431</v>
      </c>
      <c r="B2801" s="73">
        <f t="shared" si="129"/>
        <v>650063431</v>
      </c>
      <c r="C2801" s="73" t="s">
        <v>11136</v>
      </c>
      <c r="D2801" s="68">
        <v>1</v>
      </c>
      <c r="E2801" s="48">
        <f t="shared" si="130"/>
        <v>75017415</v>
      </c>
      <c r="F2801" s="57" t="s">
        <v>2783</v>
      </c>
      <c r="G2801" s="57" t="s">
        <v>3352</v>
      </c>
      <c r="H2801" s="51">
        <v>200</v>
      </c>
      <c r="I2801" s="51" t="s">
        <v>17309</v>
      </c>
      <c r="J2801" s="69">
        <v>27.49</v>
      </c>
      <c r="K2801" s="69">
        <f t="shared" si="131"/>
        <v>5498</v>
      </c>
      <c r="L2801" s="90">
        <v>200</v>
      </c>
      <c r="M2801" s="51"/>
      <c r="N2801" s="62" t="s">
        <v>3403</v>
      </c>
      <c r="O2801" s="52"/>
      <c r="P2801" s="52">
        <v>202</v>
      </c>
      <c r="Q2801" s="52"/>
      <c r="R2801" s="52" t="s">
        <v>3404</v>
      </c>
      <c r="S2801" s="49" t="s">
        <v>21333</v>
      </c>
      <c r="V2801" s="50" t="s">
        <v>14924</v>
      </c>
      <c r="W2801" s="50" t="s">
        <v>3353</v>
      </c>
      <c r="X2801" s="50" t="s">
        <v>14740</v>
      </c>
      <c r="Y2801" s="70" t="s">
        <v>17320</v>
      </c>
      <c r="Z2801" s="53">
        <v>54475</v>
      </c>
    </row>
    <row r="2802" spans="1:26" s="49" customFormat="1" ht="30" x14ac:dyDescent="0.25">
      <c r="A2802" s="73">
        <v>668000961</v>
      </c>
      <c r="B2802" s="73">
        <f t="shared" si="129"/>
        <v>668000961</v>
      </c>
      <c r="C2802" s="73" t="s">
        <v>11137</v>
      </c>
      <c r="D2802" s="68">
        <v>1</v>
      </c>
      <c r="E2802" s="48">
        <f t="shared" si="130"/>
        <v>70995745</v>
      </c>
      <c r="F2802" s="57" t="s">
        <v>2783</v>
      </c>
      <c r="G2802" s="57" t="s">
        <v>3352</v>
      </c>
      <c r="H2802" s="51">
        <v>0</v>
      </c>
      <c r="I2802" s="51" t="s">
        <v>17309</v>
      </c>
      <c r="J2802" s="69">
        <v>27.49</v>
      </c>
      <c r="K2802" s="69">
        <f t="shared" si="131"/>
        <v>0</v>
      </c>
      <c r="L2802" s="90">
        <v>75</v>
      </c>
      <c r="M2802" s="51">
        <v>75</v>
      </c>
      <c r="N2802" s="62" t="s">
        <v>3405</v>
      </c>
      <c r="O2802" s="52" t="s">
        <v>1290</v>
      </c>
      <c r="P2802" s="52">
        <v>2428</v>
      </c>
      <c r="Q2802" s="52"/>
      <c r="R2802" s="52" t="s">
        <v>3353</v>
      </c>
      <c r="S2802" s="49" t="s">
        <v>21333</v>
      </c>
      <c r="V2802" s="50" t="s">
        <v>14924</v>
      </c>
      <c r="W2802" s="50" t="s">
        <v>3353</v>
      </c>
      <c r="X2802" s="50" t="s">
        <v>14740</v>
      </c>
      <c r="Y2802" s="70" t="s">
        <v>17320</v>
      </c>
      <c r="Z2802" s="53">
        <v>54401</v>
      </c>
    </row>
    <row r="2803" spans="1:26" s="49" customFormat="1" x14ac:dyDescent="0.25">
      <c r="A2803" s="73">
        <v>668000970</v>
      </c>
      <c r="B2803" s="73">
        <f t="shared" si="129"/>
        <v>668000970</v>
      </c>
      <c r="C2803" s="73" t="s">
        <v>11138</v>
      </c>
      <c r="D2803" s="68">
        <v>1</v>
      </c>
      <c r="E2803" s="48">
        <f t="shared" si="130"/>
        <v>70995737</v>
      </c>
      <c r="F2803" s="57" t="s">
        <v>2783</v>
      </c>
      <c r="G2803" s="57" t="s">
        <v>3352</v>
      </c>
      <c r="H2803" s="51">
        <v>0</v>
      </c>
      <c r="I2803" s="51" t="s">
        <v>17309</v>
      </c>
      <c r="J2803" s="69">
        <v>27.49</v>
      </c>
      <c r="K2803" s="69">
        <f t="shared" si="131"/>
        <v>0</v>
      </c>
      <c r="L2803" s="90">
        <v>50</v>
      </c>
      <c r="M2803" s="51">
        <v>50</v>
      </c>
      <c r="N2803" s="62" t="s">
        <v>3406</v>
      </c>
      <c r="O2803" s="52" t="s">
        <v>76</v>
      </c>
      <c r="P2803" s="52">
        <v>1444</v>
      </c>
      <c r="Q2803" s="52"/>
      <c r="R2803" s="52" t="s">
        <v>3353</v>
      </c>
      <c r="S2803" s="49" t="s">
        <v>21333</v>
      </c>
      <c r="V2803" s="50" t="s">
        <v>14924</v>
      </c>
      <c r="W2803" s="50" t="s">
        <v>3353</v>
      </c>
      <c r="X2803" s="50" t="s">
        <v>14740</v>
      </c>
      <c r="Y2803" s="70" t="s">
        <v>17320</v>
      </c>
      <c r="Z2803" s="53">
        <v>54401</v>
      </c>
    </row>
    <row r="2804" spans="1:26" s="49" customFormat="1" x14ac:dyDescent="0.25">
      <c r="A2804" s="73">
        <v>691001651</v>
      </c>
      <c r="B2804" s="73">
        <f t="shared" si="129"/>
        <v>691001651</v>
      </c>
      <c r="C2804" s="73" t="s">
        <v>11109</v>
      </c>
      <c r="D2804" s="68">
        <v>1</v>
      </c>
      <c r="E2804" s="48">
        <f t="shared" si="130"/>
        <v>71341161</v>
      </c>
      <c r="F2804" s="57" t="s">
        <v>2783</v>
      </c>
      <c r="G2804" s="57" t="s">
        <v>3352</v>
      </c>
      <c r="H2804" s="51">
        <v>25</v>
      </c>
      <c r="I2804" s="51" t="s">
        <v>17309</v>
      </c>
      <c r="J2804" s="69">
        <v>27.49</v>
      </c>
      <c r="K2804" s="69">
        <f t="shared" si="131"/>
        <v>687.25</v>
      </c>
      <c r="L2804" s="90">
        <v>25</v>
      </c>
      <c r="M2804" s="51"/>
      <c r="N2804" s="62" t="s">
        <v>3358</v>
      </c>
      <c r="O2804" s="52" t="s">
        <v>1586</v>
      </c>
      <c r="P2804" s="52">
        <v>717</v>
      </c>
      <c r="Q2804" s="52"/>
      <c r="R2804" s="52" t="s">
        <v>3353</v>
      </c>
      <c r="S2804" s="49" t="s">
        <v>21334</v>
      </c>
      <c r="V2804" s="50" t="s">
        <v>14922</v>
      </c>
      <c r="W2804" s="50" t="s">
        <v>3353</v>
      </c>
      <c r="X2804" s="50" t="s">
        <v>14742</v>
      </c>
      <c r="Y2804" s="70" t="s">
        <v>17320</v>
      </c>
      <c r="Z2804" s="53">
        <v>54401</v>
      </c>
    </row>
    <row r="2805" spans="1:26" s="49" customFormat="1" ht="30" x14ac:dyDescent="0.25">
      <c r="A2805" s="73">
        <v>600029883</v>
      </c>
      <c r="B2805" s="73">
        <f t="shared" si="129"/>
        <v>600029883</v>
      </c>
      <c r="C2805" s="73" t="s">
        <v>17869</v>
      </c>
      <c r="D2805" s="68">
        <v>1</v>
      </c>
      <c r="E2805" s="48">
        <f t="shared" si="130"/>
        <v>62048660</v>
      </c>
      <c r="F2805" s="57" t="s">
        <v>2783</v>
      </c>
      <c r="G2805" s="57" t="s">
        <v>3352</v>
      </c>
      <c r="H2805" s="51">
        <v>75</v>
      </c>
      <c r="I2805" s="51" t="s">
        <v>17309</v>
      </c>
      <c r="J2805" s="69">
        <v>27.49</v>
      </c>
      <c r="K2805" s="69">
        <f t="shared" si="131"/>
        <v>2061.75</v>
      </c>
      <c r="L2805" s="90">
        <v>75</v>
      </c>
      <c r="M2805" s="51"/>
      <c r="N2805" s="63" t="s">
        <v>17870</v>
      </c>
      <c r="O2805" s="50" t="s">
        <v>481</v>
      </c>
      <c r="P2805" s="50">
        <v>700</v>
      </c>
      <c r="Q2805" s="50"/>
      <c r="R2805" s="50" t="s">
        <v>3353</v>
      </c>
      <c r="S2805" s="49" t="s">
        <v>21333</v>
      </c>
      <c r="V2805" s="50" t="s">
        <v>14745</v>
      </c>
      <c r="W2805" s="54" t="s">
        <v>3353</v>
      </c>
      <c r="X2805" s="50" t="s">
        <v>14746</v>
      </c>
      <c r="Y2805" s="70" t="s">
        <v>17320</v>
      </c>
      <c r="Z2805" s="53">
        <v>54401</v>
      </c>
    </row>
    <row r="2806" spans="1:26" s="49" customFormat="1" x14ac:dyDescent="0.25">
      <c r="A2806" s="73">
        <v>600092062</v>
      </c>
      <c r="B2806" s="73">
        <f t="shared" si="129"/>
        <v>600092062</v>
      </c>
      <c r="C2806" s="73" t="s">
        <v>10899</v>
      </c>
      <c r="D2806" s="68">
        <v>1</v>
      </c>
      <c r="E2806" s="48">
        <f t="shared" si="130"/>
        <v>70188891</v>
      </c>
      <c r="F2806" s="57" t="s">
        <v>2783</v>
      </c>
      <c r="G2806" s="57" t="s">
        <v>2956</v>
      </c>
      <c r="H2806" s="51">
        <v>0</v>
      </c>
      <c r="I2806" s="51" t="s">
        <v>17309</v>
      </c>
      <c r="J2806" s="69">
        <v>27.49</v>
      </c>
      <c r="K2806" s="69">
        <f t="shared" si="131"/>
        <v>0</v>
      </c>
      <c r="L2806" s="90">
        <v>25</v>
      </c>
      <c r="M2806" s="51">
        <v>25</v>
      </c>
      <c r="N2806" s="62" t="s">
        <v>2985</v>
      </c>
      <c r="O2806" s="52" t="s">
        <v>2986</v>
      </c>
      <c r="P2806" s="52">
        <v>1773</v>
      </c>
      <c r="Q2806" s="52"/>
      <c r="R2806" s="52" t="s">
        <v>2957</v>
      </c>
      <c r="S2806" s="49" t="s">
        <v>21333</v>
      </c>
      <c r="V2806" s="50" t="s">
        <v>14927</v>
      </c>
      <c r="W2806" s="50" t="s">
        <v>2957</v>
      </c>
      <c r="X2806" s="50" t="s">
        <v>14740</v>
      </c>
      <c r="Y2806" s="70" t="s">
        <v>17320</v>
      </c>
      <c r="Z2806" s="53">
        <v>50801</v>
      </c>
    </row>
    <row r="2807" spans="1:26" s="49" customFormat="1" x14ac:dyDescent="0.25">
      <c r="A2807" s="73">
        <v>600092607</v>
      </c>
      <c r="B2807" s="73">
        <f t="shared" si="129"/>
        <v>600092607</v>
      </c>
      <c r="C2807" s="73" t="s">
        <v>10900</v>
      </c>
      <c r="D2807" s="68">
        <v>1</v>
      </c>
      <c r="E2807" s="48">
        <f t="shared" si="130"/>
        <v>70971145</v>
      </c>
      <c r="F2807" s="57" t="s">
        <v>2783</v>
      </c>
      <c r="G2807" s="57" t="s">
        <v>2956</v>
      </c>
      <c r="H2807" s="51">
        <v>0</v>
      </c>
      <c r="I2807" s="51" t="s">
        <v>17309</v>
      </c>
      <c r="J2807" s="69">
        <v>27.49</v>
      </c>
      <c r="K2807" s="69">
        <f t="shared" si="131"/>
        <v>0</v>
      </c>
      <c r="L2807" s="90">
        <v>25</v>
      </c>
      <c r="M2807" s="51">
        <v>25</v>
      </c>
      <c r="N2807" s="62" t="s">
        <v>2987</v>
      </c>
      <c r="O2807" s="52" t="s">
        <v>2988</v>
      </c>
      <c r="P2807" s="52">
        <v>401</v>
      </c>
      <c r="Q2807" s="52"/>
      <c r="R2807" s="52" t="s">
        <v>2957</v>
      </c>
      <c r="S2807" s="49" t="s">
        <v>21333</v>
      </c>
      <c r="V2807" s="50" t="s">
        <v>14927</v>
      </c>
      <c r="W2807" s="50" t="s">
        <v>2957</v>
      </c>
      <c r="X2807" s="50" t="s">
        <v>14740</v>
      </c>
      <c r="Y2807" s="70" t="s">
        <v>17320</v>
      </c>
      <c r="Z2807" s="53">
        <v>50801</v>
      </c>
    </row>
    <row r="2808" spans="1:26" s="49" customFormat="1" x14ac:dyDescent="0.25">
      <c r="A2808" s="73">
        <v>691006521</v>
      </c>
      <c r="B2808" s="73">
        <f t="shared" si="129"/>
        <v>691006521</v>
      </c>
      <c r="C2808" s="73" t="s">
        <v>17871</v>
      </c>
      <c r="D2808" s="68">
        <v>1</v>
      </c>
      <c r="E2808" s="48">
        <f t="shared" si="130"/>
        <v>3230759</v>
      </c>
      <c r="F2808" s="57" t="s">
        <v>2783</v>
      </c>
      <c r="G2808" s="57" t="s">
        <v>2956</v>
      </c>
      <c r="H2808" s="51">
        <v>100</v>
      </c>
      <c r="I2808" s="51" t="s">
        <v>17309</v>
      </c>
      <c r="J2808" s="69">
        <v>27.49</v>
      </c>
      <c r="K2808" s="69">
        <f t="shared" si="131"/>
        <v>2749</v>
      </c>
      <c r="L2808" s="90">
        <v>100</v>
      </c>
      <c r="M2808" s="51"/>
      <c r="N2808" s="62" t="s">
        <v>17872</v>
      </c>
      <c r="O2808" s="52" t="s">
        <v>2958</v>
      </c>
      <c r="P2808" s="52">
        <v>2105</v>
      </c>
      <c r="Q2808" s="52"/>
      <c r="R2808" s="52" t="s">
        <v>2957</v>
      </c>
      <c r="S2808" s="49" t="s">
        <v>21334</v>
      </c>
      <c r="V2808" s="50" t="s">
        <v>14922</v>
      </c>
      <c r="W2808" s="50" t="s">
        <v>2957</v>
      </c>
      <c r="X2808" s="50" t="s">
        <v>14742</v>
      </c>
      <c r="Y2808" s="70" t="s">
        <v>17320</v>
      </c>
      <c r="Z2808" s="53">
        <v>50801</v>
      </c>
    </row>
    <row r="2809" spans="1:26" s="49" customFormat="1" ht="30" x14ac:dyDescent="0.25">
      <c r="A2809" s="73">
        <v>600012077</v>
      </c>
      <c r="B2809" s="73">
        <f t="shared" si="129"/>
        <v>600012077</v>
      </c>
      <c r="C2809" s="73" t="s">
        <v>10885</v>
      </c>
      <c r="D2809" s="68">
        <v>1</v>
      </c>
      <c r="E2809" s="48">
        <f t="shared" si="130"/>
        <v>60116871</v>
      </c>
      <c r="F2809" s="57" t="s">
        <v>2783</v>
      </c>
      <c r="G2809" s="57" t="s">
        <v>2956</v>
      </c>
      <c r="H2809" s="51">
        <v>275</v>
      </c>
      <c r="I2809" s="51" t="s">
        <v>17309</v>
      </c>
      <c r="J2809" s="69">
        <v>27.49</v>
      </c>
      <c r="K2809" s="69">
        <f t="shared" si="131"/>
        <v>7559.75</v>
      </c>
      <c r="L2809" s="90">
        <v>275</v>
      </c>
      <c r="M2809" s="51"/>
      <c r="N2809" s="62" t="s">
        <v>2959</v>
      </c>
      <c r="O2809" s="52" t="s">
        <v>478</v>
      </c>
      <c r="P2809" s="52">
        <v>675</v>
      </c>
      <c r="Q2809" s="52"/>
      <c r="R2809" s="52" t="s">
        <v>2957</v>
      </c>
      <c r="S2809" s="49" t="s">
        <v>21333</v>
      </c>
      <c r="V2809" s="50" t="s">
        <v>14922</v>
      </c>
      <c r="W2809" s="50" t="s">
        <v>2957</v>
      </c>
      <c r="X2809" s="50" t="s">
        <v>14738</v>
      </c>
      <c r="Y2809" s="70" t="s">
        <v>17320</v>
      </c>
      <c r="Z2809" s="53">
        <v>50801</v>
      </c>
    </row>
    <row r="2810" spans="1:26" s="49" customFormat="1" x14ac:dyDescent="0.25">
      <c r="A2810" s="73">
        <v>600024113</v>
      </c>
      <c r="B2810" s="73">
        <f t="shared" si="129"/>
        <v>600024113</v>
      </c>
      <c r="C2810" s="73" t="s">
        <v>10886</v>
      </c>
      <c r="D2810" s="68">
        <v>1</v>
      </c>
      <c r="E2810" s="48">
        <f t="shared" si="130"/>
        <v>87998</v>
      </c>
      <c r="F2810" s="57" t="s">
        <v>2783</v>
      </c>
      <c r="G2810" s="57" t="s">
        <v>2956</v>
      </c>
      <c r="H2810" s="51">
        <v>225</v>
      </c>
      <c r="I2810" s="51" t="s">
        <v>17309</v>
      </c>
      <c r="J2810" s="69">
        <v>27.49</v>
      </c>
      <c r="K2810" s="69">
        <f t="shared" si="131"/>
        <v>6185.25</v>
      </c>
      <c r="L2810" s="90">
        <v>225</v>
      </c>
      <c r="M2810" s="51"/>
      <c r="N2810" s="62" t="s">
        <v>2960</v>
      </c>
      <c r="O2810" s="52" t="s">
        <v>1557</v>
      </c>
      <c r="P2810" s="52">
        <v>54</v>
      </c>
      <c r="Q2810" s="52"/>
      <c r="R2810" s="52" t="s">
        <v>2957</v>
      </c>
      <c r="S2810" s="49" t="s">
        <v>21333</v>
      </c>
      <c r="V2810" s="50" t="s">
        <v>14922</v>
      </c>
      <c r="W2810" s="50" t="s">
        <v>2957</v>
      </c>
      <c r="X2810" s="50" t="s">
        <v>14738</v>
      </c>
      <c r="Y2810" s="70" t="s">
        <v>17320</v>
      </c>
      <c r="Z2810" s="53">
        <v>50801</v>
      </c>
    </row>
    <row r="2811" spans="1:26" s="49" customFormat="1" x14ac:dyDescent="0.25">
      <c r="A2811" s="73">
        <v>600092500</v>
      </c>
      <c r="B2811" s="73">
        <f t="shared" si="129"/>
        <v>600092500</v>
      </c>
      <c r="C2811" s="73" t="s">
        <v>10901</v>
      </c>
      <c r="D2811" s="68">
        <v>1</v>
      </c>
      <c r="E2811" s="48">
        <f t="shared" si="130"/>
        <v>75015251</v>
      </c>
      <c r="F2811" s="57" t="s">
        <v>2783</v>
      </c>
      <c r="G2811" s="57" t="s">
        <v>2956</v>
      </c>
      <c r="H2811" s="51">
        <v>25</v>
      </c>
      <c r="I2811" s="51" t="s">
        <v>17309</v>
      </c>
      <c r="J2811" s="69">
        <v>27.49</v>
      </c>
      <c r="K2811" s="69">
        <f t="shared" si="131"/>
        <v>687.25</v>
      </c>
      <c r="L2811" s="90">
        <v>25</v>
      </c>
      <c r="M2811" s="51"/>
      <c r="N2811" s="62" t="s">
        <v>2989</v>
      </c>
      <c r="O2811" s="52"/>
      <c r="P2811" s="52">
        <v>28</v>
      </c>
      <c r="Q2811" s="52"/>
      <c r="R2811" s="52" t="s">
        <v>2984</v>
      </c>
      <c r="S2811" s="49" t="s">
        <v>21333</v>
      </c>
      <c r="V2811" s="50" t="s">
        <v>14927</v>
      </c>
      <c r="W2811" s="50" t="s">
        <v>2957</v>
      </c>
      <c r="X2811" s="50" t="s">
        <v>14740</v>
      </c>
      <c r="Y2811" s="70" t="s">
        <v>17320</v>
      </c>
      <c r="Z2811" s="53">
        <v>50801</v>
      </c>
    </row>
    <row r="2812" spans="1:26" s="49" customFormat="1" x14ac:dyDescent="0.25">
      <c r="A2812" s="73">
        <v>600092054</v>
      </c>
      <c r="B2812" s="73">
        <f t="shared" si="129"/>
        <v>600092054</v>
      </c>
      <c r="C2812" s="73" t="s">
        <v>10902</v>
      </c>
      <c r="D2812" s="68">
        <v>1</v>
      </c>
      <c r="E2812" s="48">
        <f t="shared" si="130"/>
        <v>70188921</v>
      </c>
      <c r="F2812" s="57" t="s">
        <v>2783</v>
      </c>
      <c r="G2812" s="57" t="s">
        <v>2956</v>
      </c>
      <c r="H2812" s="51">
        <v>0</v>
      </c>
      <c r="I2812" s="51" t="s">
        <v>17309</v>
      </c>
      <c r="J2812" s="69">
        <v>27.49</v>
      </c>
      <c r="K2812" s="69">
        <f t="shared" si="131"/>
        <v>0</v>
      </c>
      <c r="L2812" s="90">
        <v>25</v>
      </c>
      <c r="M2812" s="51">
        <v>25</v>
      </c>
      <c r="N2812" s="62" t="s">
        <v>2990</v>
      </c>
      <c r="O2812" s="52" t="s">
        <v>478</v>
      </c>
      <c r="P2812" s="52">
        <v>2166</v>
      </c>
      <c r="Q2812" s="52"/>
      <c r="R2812" s="52" t="s">
        <v>2957</v>
      </c>
      <c r="S2812" s="49" t="s">
        <v>21333</v>
      </c>
      <c r="V2812" s="50" t="s">
        <v>14927</v>
      </c>
      <c r="W2812" s="50" t="s">
        <v>2957</v>
      </c>
      <c r="X2812" s="50" t="s">
        <v>14740</v>
      </c>
      <c r="Y2812" s="70" t="s">
        <v>17320</v>
      </c>
      <c r="Z2812" s="53">
        <v>50801</v>
      </c>
    </row>
    <row r="2813" spans="1:26" s="49" customFormat="1" x14ac:dyDescent="0.25">
      <c r="A2813" s="73">
        <v>600091643</v>
      </c>
      <c r="B2813" s="73">
        <f t="shared" si="129"/>
        <v>600091643</v>
      </c>
      <c r="C2813" s="73" t="s">
        <v>10903</v>
      </c>
      <c r="D2813" s="68">
        <v>1</v>
      </c>
      <c r="E2813" s="48">
        <f t="shared" si="130"/>
        <v>70188904</v>
      </c>
      <c r="F2813" s="57" t="s">
        <v>2783</v>
      </c>
      <c r="G2813" s="57" t="s">
        <v>2956</v>
      </c>
      <c r="H2813" s="51">
        <v>0</v>
      </c>
      <c r="I2813" s="51" t="s">
        <v>17309</v>
      </c>
      <c r="J2813" s="69">
        <v>27.49</v>
      </c>
      <c r="K2813" s="69">
        <f t="shared" si="131"/>
        <v>0</v>
      </c>
      <c r="L2813" s="90">
        <v>25</v>
      </c>
      <c r="M2813" s="51">
        <v>25</v>
      </c>
      <c r="N2813" s="62" t="s">
        <v>2991</v>
      </c>
      <c r="O2813" s="52" t="s">
        <v>95</v>
      </c>
      <c r="P2813" s="52">
        <v>1108</v>
      </c>
      <c r="Q2813" s="52"/>
      <c r="R2813" s="52" t="s">
        <v>2957</v>
      </c>
      <c r="S2813" s="49" t="s">
        <v>21333</v>
      </c>
      <c r="V2813" s="50" t="s">
        <v>14927</v>
      </c>
      <c r="W2813" s="50" t="s">
        <v>2957</v>
      </c>
      <c r="X2813" s="50" t="s">
        <v>14740</v>
      </c>
      <c r="Y2813" s="70" t="s">
        <v>17320</v>
      </c>
      <c r="Z2813" s="53">
        <v>50801</v>
      </c>
    </row>
    <row r="2814" spans="1:26" s="49" customFormat="1" x14ac:dyDescent="0.25">
      <c r="A2814" s="73">
        <v>600092135</v>
      </c>
      <c r="B2814" s="73">
        <f t="shared" si="129"/>
        <v>600092135</v>
      </c>
      <c r="C2814" s="73" t="s">
        <v>10904</v>
      </c>
      <c r="D2814" s="68">
        <v>1</v>
      </c>
      <c r="E2814" s="48">
        <f t="shared" si="130"/>
        <v>70892547</v>
      </c>
      <c r="F2814" s="57" t="s">
        <v>2783</v>
      </c>
      <c r="G2814" s="57" t="s">
        <v>2956</v>
      </c>
      <c r="H2814" s="51">
        <v>550</v>
      </c>
      <c r="I2814" s="51" t="s">
        <v>17309</v>
      </c>
      <c r="J2814" s="69">
        <v>27.49</v>
      </c>
      <c r="K2814" s="69">
        <f t="shared" si="131"/>
        <v>15119.5</v>
      </c>
      <c r="L2814" s="90">
        <v>550</v>
      </c>
      <c r="M2814" s="51"/>
      <c r="N2814" s="62" t="s">
        <v>2992</v>
      </c>
      <c r="O2814" s="52" t="s">
        <v>340</v>
      </c>
      <c r="P2814" s="52">
        <v>338</v>
      </c>
      <c r="Q2814" s="52"/>
      <c r="R2814" s="52" t="s">
        <v>2957</v>
      </c>
      <c r="S2814" s="49" t="s">
        <v>21333</v>
      </c>
      <c r="V2814" s="50" t="s">
        <v>14927</v>
      </c>
      <c r="W2814" s="50" t="s">
        <v>2957</v>
      </c>
      <c r="X2814" s="50" t="s">
        <v>14740</v>
      </c>
      <c r="Y2814" s="70" t="s">
        <v>17320</v>
      </c>
      <c r="Z2814" s="53">
        <v>50801</v>
      </c>
    </row>
    <row r="2815" spans="1:26" s="49" customFormat="1" x14ac:dyDescent="0.25">
      <c r="A2815" s="73">
        <v>600092330</v>
      </c>
      <c r="B2815" s="73">
        <f t="shared" si="129"/>
        <v>600092330</v>
      </c>
      <c r="C2815" s="73" t="s">
        <v>10905</v>
      </c>
      <c r="D2815" s="68">
        <v>1</v>
      </c>
      <c r="E2815" s="48">
        <f t="shared" si="130"/>
        <v>70999121</v>
      </c>
      <c r="F2815" s="57" t="s">
        <v>2783</v>
      </c>
      <c r="G2815" s="57" t="s">
        <v>2956</v>
      </c>
      <c r="H2815" s="51">
        <v>400</v>
      </c>
      <c r="I2815" s="51" t="s">
        <v>17309</v>
      </c>
      <c r="J2815" s="69">
        <v>27.49</v>
      </c>
      <c r="K2815" s="69">
        <f t="shared" si="131"/>
        <v>10996</v>
      </c>
      <c r="L2815" s="90">
        <v>400</v>
      </c>
      <c r="M2815" s="51"/>
      <c r="N2815" s="62" t="s">
        <v>2993</v>
      </c>
      <c r="O2815" s="52" t="s">
        <v>60</v>
      </c>
      <c r="P2815" s="52">
        <v>315</v>
      </c>
      <c r="Q2815" s="52"/>
      <c r="R2815" s="52" t="s">
        <v>2994</v>
      </c>
      <c r="S2815" s="49" t="s">
        <v>21333</v>
      </c>
      <c r="V2815" s="50" t="s">
        <v>14927</v>
      </c>
      <c r="W2815" s="50" t="s">
        <v>2957</v>
      </c>
      <c r="X2815" s="50" t="s">
        <v>14740</v>
      </c>
      <c r="Y2815" s="70" t="s">
        <v>17320</v>
      </c>
      <c r="Z2815" s="53">
        <v>50752</v>
      </c>
    </row>
    <row r="2816" spans="1:26" s="49" customFormat="1" x14ac:dyDescent="0.25">
      <c r="A2816" s="73">
        <v>600092364</v>
      </c>
      <c r="B2816" s="73">
        <f t="shared" si="129"/>
        <v>600092364</v>
      </c>
      <c r="C2816" s="73" t="s">
        <v>10906</v>
      </c>
      <c r="D2816" s="68">
        <v>1</v>
      </c>
      <c r="E2816" s="48">
        <f t="shared" si="130"/>
        <v>70188912</v>
      </c>
      <c r="F2816" s="57" t="s">
        <v>2783</v>
      </c>
      <c r="G2816" s="57" t="s">
        <v>2956</v>
      </c>
      <c r="H2816" s="51">
        <v>550</v>
      </c>
      <c r="I2816" s="51" t="s">
        <v>17309</v>
      </c>
      <c r="J2816" s="69">
        <v>27.49</v>
      </c>
      <c r="K2816" s="69">
        <f t="shared" si="131"/>
        <v>15119.5</v>
      </c>
      <c r="L2816" s="90">
        <v>550</v>
      </c>
      <c r="M2816" s="51"/>
      <c r="N2816" s="62" t="s">
        <v>2995</v>
      </c>
      <c r="O2816" s="52" t="s">
        <v>95</v>
      </c>
      <c r="P2816" s="52">
        <v>865</v>
      </c>
      <c r="Q2816" s="52"/>
      <c r="R2816" s="52" t="s">
        <v>2957</v>
      </c>
      <c r="S2816" s="49" t="s">
        <v>21333</v>
      </c>
      <c r="V2816" s="50" t="s">
        <v>14927</v>
      </c>
      <c r="W2816" s="50" t="s">
        <v>2957</v>
      </c>
      <c r="X2816" s="50" t="s">
        <v>14740</v>
      </c>
      <c r="Y2816" s="70" t="s">
        <v>17320</v>
      </c>
      <c r="Z2816" s="53">
        <v>50801</v>
      </c>
    </row>
    <row r="2817" spans="1:26" s="49" customFormat="1" x14ac:dyDescent="0.25">
      <c r="A2817" s="73">
        <v>600092470</v>
      </c>
      <c r="B2817" s="73">
        <f t="shared" si="129"/>
        <v>600092470</v>
      </c>
      <c r="C2817" s="73" t="s">
        <v>10907</v>
      </c>
      <c r="D2817" s="68">
        <v>1</v>
      </c>
      <c r="E2817" s="48">
        <f t="shared" si="130"/>
        <v>70971137</v>
      </c>
      <c r="F2817" s="57" t="s">
        <v>2783</v>
      </c>
      <c r="G2817" s="57" t="s">
        <v>2956</v>
      </c>
      <c r="H2817" s="51">
        <v>550</v>
      </c>
      <c r="I2817" s="51" t="s">
        <v>17309</v>
      </c>
      <c r="J2817" s="69">
        <v>27.49</v>
      </c>
      <c r="K2817" s="69">
        <f t="shared" si="131"/>
        <v>15119.5</v>
      </c>
      <c r="L2817" s="90">
        <v>550</v>
      </c>
      <c r="M2817" s="51"/>
      <c r="N2817" s="62" t="s">
        <v>2996</v>
      </c>
      <c r="O2817" s="52" t="s">
        <v>354</v>
      </c>
      <c r="P2817" s="52">
        <v>866</v>
      </c>
      <c r="Q2817" s="52"/>
      <c r="R2817" s="52" t="s">
        <v>2957</v>
      </c>
      <c r="S2817" s="49" t="s">
        <v>21333</v>
      </c>
      <c r="V2817" s="50" t="s">
        <v>14927</v>
      </c>
      <c r="W2817" s="50" t="s">
        <v>2957</v>
      </c>
      <c r="X2817" s="50" t="s">
        <v>14740</v>
      </c>
      <c r="Y2817" s="70" t="s">
        <v>17320</v>
      </c>
      <c r="Z2817" s="53">
        <v>50801</v>
      </c>
    </row>
    <row r="2818" spans="1:26" s="49" customFormat="1" x14ac:dyDescent="0.25">
      <c r="A2818" s="73">
        <v>600092496</v>
      </c>
      <c r="B2818" s="73">
        <f t="shared" si="129"/>
        <v>600092496</v>
      </c>
      <c r="C2818" s="73" t="s">
        <v>10908</v>
      </c>
      <c r="D2818" s="68">
        <v>1</v>
      </c>
      <c r="E2818" s="48">
        <f t="shared" si="130"/>
        <v>70995389</v>
      </c>
      <c r="F2818" s="57" t="s">
        <v>2783</v>
      </c>
      <c r="G2818" s="57" t="s">
        <v>2956</v>
      </c>
      <c r="H2818" s="51">
        <v>50</v>
      </c>
      <c r="I2818" s="51" t="s">
        <v>17309</v>
      </c>
      <c r="J2818" s="69">
        <v>27.49</v>
      </c>
      <c r="K2818" s="69">
        <f t="shared" si="131"/>
        <v>1374.5</v>
      </c>
      <c r="L2818" s="90">
        <v>50</v>
      </c>
      <c r="M2818" s="51"/>
      <c r="N2818" s="62" t="s">
        <v>2997</v>
      </c>
      <c r="O2818" s="52"/>
      <c r="P2818" s="52">
        <v>8</v>
      </c>
      <c r="Q2818" s="52"/>
      <c r="R2818" s="52" t="s">
        <v>2998</v>
      </c>
      <c r="S2818" s="49" t="s">
        <v>21333</v>
      </c>
      <c r="V2818" s="50" t="s">
        <v>14927</v>
      </c>
      <c r="W2818" s="50" t="s">
        <v>2957</v>
      </c>
      <c r="X2818" s="50" t="s">
        <v>14740</v>
      </c>
      <c r="Y2818" s="70" t="s">
        <v>17320</v>
      </c>
      <c r="Z2818" s="53">
        <v>50801</v>
      </c>
    </row>
    <row r="2819" spans="1:26" s="49" customFormat="1" ht="30" x14ac:dyDescent="0.25">
      <c r="A2819" s="73">
        <v>650046633</v>
      </c>
      <c r="B2819" s="73">
        <f t="shared" si="129"/>
        <v>650046633</v>
      </c>
      <c r="C2819" s="73" t="s">
        <v>10909</v>
      </c>
      <c r="D2819" s="68">
        <v>1</v>
      </c>
      <c r="E2819" s="48">
        <f t="shared" si="130"/>
        <v>70981817</v>
      </c>
      <c r="F2819" s="57" t="s">
        <v>2783</v>
      </c>
      <c r="G2819" s="57" t="s">
        <v>2956</v>
      </c>
      <c r="H2819" s="51">
        <v>325</v>
      </c>
      <c r="I2819" s="51" t="s">
        <v>17309</v>
      </c>
      <c r="J2819" s="69">
        <v>27.49</v>
      </c>
      <c r="K2819" s="69">
        <f t="shared" si="131"/>
        <v>8934.25</v>
      </c>
      <c r="L2819" s="90">
        <v>325</v>
      </c>
      <c r="M2819" s="51"/>
      <c r="N2819" s="62" t="s">
        <v>2999</v>
      </c>
      <c r="O2819" s="52"/>
      <c r="P2819" s="52">
        <v>1</v>
      </c>
      <c r="Q2819" s="52"/>
      <c r="R2819" s="52" t="s">
        <v>3000</v>
      </c>
      <c r="S2819" s="49" t="s">
        <v>21333</v>
      </c>
      <c r="V2819" s="50" t="s">
        <v>14927</v>
      </c>
      <c r="W2819" s="50" t="s">
        <v>2957</v>
      </c>
      <c r="X2819" s="50" t="s">
        <v>14740</v>
      </c>
      <c r="Y2819" s="70" t="s">
        <v>17320</v>
      </c>
      <c r="Z2819" s="53">
        <v>50777</v>
      </c>
    </row>
    <row r="2820" spans="1:26" s="49" customFormat="1" x14ac:dyDescent="0.25">
      <c r="A2820" s="73">
        <v>650060369</v>
      </c>
      <c r="B2820" s="73">
        <f t="shared" ref="B2820:B2883" si="132">A2820/1</f>
        <v>650060369</v>
      </c>
      <c r="C2820" s="73" t="s">
        <v>10910</v>
      </c>
      <c r="D2820" s="68">
        <v>1</v>
      </c>
      <c r="E2820" s="48">
        <f t="shared" ref="E2820:E2883" si="133">C2820/1</f>
        <v>70983216</v>
      </c>
      <c r="F2820" s="57" t="s">
        <v>2783</v>
      </c>
      <c r="G2820" s="57" t="s">
        <v>2956</v>
      </c>
      <c r="H2820" s="51">
        <v>325</v>
      </c>
      <c r="I2820" s="51" t="s">
        <v>17309</v>
      </c>
      <c r="J2820" s="69">
        <v>27.49</v>
      </c>
      <c r="K2820" s="69">
        <f t="shared" ref="K2820:K2883" si="134">H2820*J2820</f>
        <v>8934.25</v>
      </c>
      <c r="L2820" s="90">
        <v>325</v>
      </c>
      <c r="M2820" s="51"/>
      <c r="N2820" s="62" t="s">
        <v>3001</v>
      </c>
      <c r="O2820" s="52"/>
      <c r="P2820" s="52">
        <v>162</v>
      </c>
      <c r="Q2820" s="52"/>
      <c r="R2820" s="52" t="s">
        <v>3002</v>
      </c>
      <c r="S2820" s="49" t="s">
        <v>21333</v>
      </c>
      <c r="V2820" s="50" t="s">
        <v>14927</v>
      </c>
      <c r="W2820" s="50" t="s">
        <v>2957</v>
      </c>
      <c r="X2820" s="50" t="s">
        <v>14740</v>
      </c>
      <c r="Y2820" s="70" t="s">
        <v>17320</v>
      </c>
      <c r="Z2820" s="53">
        <v>50753</v>
      </c>
    </row>
    <row r="2821" spans="1:26" s="49" customFormat="1" ht="30" x14ac:dyDescent="0.25">
      <c r="A2821" s="73">
        <v>650060466</v>
      </c>
      <c r="B2821" s="73">
        <f t="shared" si="132"/>
        <v>650060466</v>
      </c>
      <c r="C2821" s="73" t="s">
        <v>10911</v>
      </c>
      <c r="D2821" s="68">
        <v>1</v>
      </c>
      <c r="E2821" s="48">
        <f t="shared" si="133"/>
        <v>70983062</v>
      </c>
      <c r="F2821" s="57" t="s">
        <v>2783</v>
      </c>
      <c r="G2821" s="57" t="s">
        <v>2956</v>
      </c>
      <c r="H2821" s="51">
        <v>100</v>
      </c>
      <c r="I2821" s="51" t="s">
        <v>17309</v>
      </c>
      <c r="J2821" s="69">
        <v>27.49</v>
      </c>
      <c r="K2821" s="69">
        <f t="shared" si="134"/>
        <v>2749</v>
      </c>
      <c r="L2821" s="90">
        <v>100</v>
      </c>
      <c r="M2821" s="51"/>
      <c r="N2821" s="62" t="s">
        <v>3003</v>
      </c>
      <c r="O2821" s="52"/>
      <c r="P2821" s="52">
        <v>86</v>
      </c>
      <c r="Q2821" s="52"/>
      <c r="R2821" s="52" t="s">
        <v>3004</v>
      </c>
      <c r="S2821" s="49" t="s">
        <v>21333</v>
      </c>
      <c r="V2821" s="50" t="s">
        <v>14927</v>
      </c>
      <c r="W2821" s="50" t="s">
        <v>2957</v>
      </c>
      <c r="X2821" s="50" t="s">
        <v>14740</v>
      </c>
      <c r="Y2821" s="70" t="s">
        <v>17320</v>
      </c>
      <c r="Z2821" s="53">
        <v>50773</v>
      </c>
    </row>
    <row r="2822" spans="1:26" s="49" customFormat="1" x14ac:dyDescent="0.25">
      <c r="A2822" s="73">
        <v>650061659</v>
      </c>
      <c r="B2822" s="73">
        <f t="shared" si="132"/>
        <v>650061659</v>
      </c>
      <c r="C2822" s="73" t="s">
        <v>10912</v>
      </c>
      <c r="D2822" s="68">
        <v>1</v>
      </c>
      <c r="E2822" s="48">
        <f t="shared" si="133"/>
        <v>75015111</v>
      </c>
      <c r="F2822" s="57" t="s">
        <v>2783</v>
      </c>
      <c r="G2822" s="57" t="s">
        <v>2956</v>
      </c>
      <c r="H2822" s="51">
        <v>75</v>
      </c>
      <c r="I2822" s="51" t="s">
        <v>17309</v>
      </c>
      <c r="J2822" s="69">
        <v>27.49</v>
      </c>
      <c r="K2822" s="69">
        <f t="shared" si="134"/>
        <v>2061.75</v>
      </c>
      <c r="L2822" s="90">
        <v>75</v>
      </c>
      <c r="M2822" s="51"/>
      <c r="N2822" s="62" t="s">
        <v>3005</v>
      </c>
      <c r="O2822" s="52"/>
      <c r="P2822" s="52">
        <v>2</v>
      </c>
      <c r="Q2822" s="52"/>
      <c r="R2822" s="52" t="s">
        <v>3006</v>
      </c>
      <c r="S2822" s="49" t="s">
        <v>21333</v>
      </c>
      <c r="V2822" s="50" t="s">
        <v>14927</v>
      </c>
      <c r="W2822" s="50" t="s">
        <v>2957</v>
      </c>
      <c r="X2822" s="50" t="s">
        <v>14740</v>
      </c>
      <c r="Y2822" s="70" t="s">
        <v>17320</v>
      </c>
      <c r="Z2822" s="53">
        <v>50801</v>
      </c>
    </row>
    <row r="2823" spans="1:26" s="49" customFormat="1" x14ac:dyDescent="0.25">
      <c r="A2823" s="73">
        <v>650062329</v>
      </c>
      <c r="B2823" s="73">
        <f t="shared" si="132"/>
        <v>650062329</v>
      </c>
      <c r="C2823" s="73" t="s">
        <v>10913</v>
      </c>
      <c r="D2823" s="68">
        <v>1</v>
      </c>
      <c r="E2823" s="48">
        <f t="shared" si="133"/>
        <v>75015293</v>
      </c>
      <c r="F2823" s="57" t="s">
        <v>2783</v>
      </c>
      <c r="G2823" s="57" t="s">
        <v>2956</v>
      </c>
      <c r="H2823" s="51">
        <v>325</v>
      </c>
      <c r="I2823" s="51" t="s">
        <v>17309</v>
      </c>
      <c r="J2823" s="69">
        <v>27.49</v>
      </c>
      <c r="K2823" s="69">
        <f t="shared" si="134"/>
        <v>8934.25</v>
      </c>
      <c r="L2823" s="90">
        <v>325</v>
      </c>
      <c r="M2823" s="51"/>
      <c r="N2823" s="62" t="s">
        <v>3007</v>
      </c>
      <c r="O2823" s="52" t="s">
        <v>3008</v>
      </c>
      <c r="P2823" s="52">
        <v>107</v>
      </c>
      <c r="Q2823" s="52"/>
      <c r="R2823" s="52" t="s">
        <v>3009</v>
      </c>
      <c r="S2823" s="49" t="s">
        <v>21333</v>
      </c>
      <c r="V2823" s="50" t="s">
        <v>14927</v>
      </c>
      <c r="W2823" s="50" t="s">
        <v>2957</v>
      </c>
      <c r="X2823" s="50" t="s">
        <v>14740</v>
      </c>
      <c r="Y2823" s="70" t="s">
        <v>17320</v>
      </c>
      <c r="Z2823" s="53">
        <v>50771</v>
      </c>
    </row>
    <row r="2824" spans="1:26" s="49" customFormat="1" ht="30" x14ac:dyDescent="0.25">
      <c r="A2824" s="73">
        <v>650062671</v>
      </c>
      <c r="B2824" s="73">
        <f t="shared" si="132"/>
        <v>650062671</v>
      </c>
      <c r="C2824" s="73" t="s">
        <v>10914</v>
      </c>
      <c r="D2824" s="68">
        <v>1</v>
      </c>
      <c r="E2824" s="48">
        <f t="shared" si="133"/>
        <v>70983071</v>
      </c>
      <c r="F2824" s="57" t="s">
        <v>2783</v>
      </c>
      <c r="G2824" s="57" t="s">
        <v>2956</v>
      </c>
      <c r="H2824" s="51">
        <v>0</v>
      </c>
      <c r="I2824" s="51" t="s">
        <v>17309</v>
      </c>
      <c r="J2824" s="69">
        <v>27.49</v>
      </c>
      <c r="K2824" s="69">
        <f t="shared" si="134"/>
        <v>0</v>
      </c>
      <c r="L2824" s="90">
        <v>50</v>
      </c>
      <c r="M2824" s="51">
        <v>50</v>
      </c>
      <c r="N2824" s="62" t="s">
        <v>3010</v>
      </c>
      <c r="O2824" s="52"/>
      <c r="P2824" s="52">
        <v>108</v>
      </c>
      <c r="Q2824" s="52"/>
      <c r="R2824" s="52" t="s">
        <v>3011</v>
      </c>
      <c r="S2824" s="49" t="s">
        <v>21333</v>
      </c>
      <c r="V2824" s="50" t="s">
        <v>14927</v>
      </c>
      <c r="W2824" s="50" t="s">
        <v>2957</v>
      </c>
      <c r="X2824" s="50" t="s">
        <v>14740</v>
      </c>
      <c r="Y2824" s="70" t="s">
        <v>17320</v>
      </c>
      <c r="Z2824" s="53">
        <v>50801</v>
      </c>
    </row>
    <row r="2825" spans="1:26" s="49" customFormat="1" ht="30" x14ac:dyDescent="0.25">
      <c r="A2825" s="73">
        <v>691012458</v>
      </c>
      <c r="B2825" s="73">
        <f t="shared" si="132"/>
        <v>691012458</v>
      </c>
      <c r="C2825" s="73" t="s">
        <v>10887</v>
      </c>
      <c r="D2825" s="68">
        <v>1</v>
      </c>
      <c r="E2825" s="48">
        <f t="shared" si="133"/>
        <v>6668364</v>
      </c>
      <c r="F2825" s="57" t="s">
        <v>2783</v>
      </c>
      <c r="G2825" s="57" t="s">
        <v>2956</v>
      </c>
      <c r="H2825" s="51">
        <v>925</v>
      </c>
      <c r="I2825" s="51" t="s">
        <v>17309</v>
      </c>
      <c r="J2825" s="69">
        <v>27.49</v>
      </c>
      <c r="K2825" s="69">
        <f t="shared" si="134"/>
        <v>25428.25</v>
      </c>
      <c r="L2825" s="90">
        <v>925</v>
      </c>
      <c r="M2825" s="51"/>
      <c r="N2825" s="62" t="s">
        <v>2961</v>
      </c>
      <c r="O2825" s="52" t="s">
        <v>1586</v>
      </c>
      <c r="P2825" s="52">
        <v>1403</v>
      </c>
      <c r="Q2825" s="52"/>
      <c r="R2825" s="52" t="s">
        <v>2957</v>
      </c>
      <c r="S2825" s="49" t="s">
        <v>21333</v>
      </c>
      <c r="V2825" s="50" t="s">
        <v>14922</v>
      </c>
      <c r="W2825" s="50" t="s">
        <v>2957</v>
      </c>
      <c r="X2825" s="50" t="s">
        <v>14738</v>
      </c>
      <c r="Y2825" s="70" t="s">
        <v>17320</v>
      </c>
      <c r="Z2825" s="53">
        <v>50801</v>
      </c>
    </row>
    <row r="2826" spans="1:26" s="49" customFormat="1" ht="30" x14ac:dyDescent="0.25">
      <c r="A2826" s="73">
        <v>600011739</v>
      </c>
      <c r="B2826" s="73">
        <f t="shared" si="132"/>
        <v>600011739</v>
      </c>
      <c r="C2826" s="73" t="s">
        <v>17873</v>
      </c>
      <c r="D2826" s="68">
        <v>1</v>
      </c>
      <c r="E2826" s="48">
        <f t="shared" si="133"/>
        <v>62690272</v>
      </c>
      <c r="F2826" s="57" t="s">
        <v>2783</v>
      </c>
      <c r="G2826" s="57" t="s">
        <v>2784</v>
      </c>
      <c r="H2826" s="51">
        <v>950</v>
      </c>
      <c r="I2826" s="51" t="s">
        <v>17309</v>
      </c>
      <c r="J2826" s="69">
        <v>27.49</v>
      </c>
      <c r="K2826" s="69">
        <f t="shared" si="134"/>
        <v>26115.5</v>
      </c>
      <c r="L2826" s="90">
        <v>950</v>
      </c>
      <c r="M2826" s="51"/>
      <c r="N2826" s="62" t="s">
        <v>17874</v>
      </c>
      <c r="O2826" s="52" t="s">
        <v>2786</v>
      </c>
      <c r="P2826" s="52">
        <v>365</v>
      </c>
      <c r="Q2826" s="52">
        <v>9</v>
      </c>
      <c r="R2826" s="52" t="s">
        <v>2785</v>
      </c>
      <c r="S2826" s="49" t="s">
        <v>21333</v>
      </c>
      <c r="V2826" s="50" t="s">
        <v>14922</v>
      </c>
      <c r="W2826" s="50" t="s">
        <v>2785</v>
      </c>
      <c r="X2826" s="50" t="s">
        <v>14738</v>
      </c>
      <c r="Y2826" s="70" t="s">
        <v>17320</v>
      </c>
      <c r="Z2826" s="53">
        <v>50003</v>
      </c>
    </row>
    <row r="2827" spans="1:26" s="49" customFormat="1" ht="30" x14ac:dyDescent="0.25">
      <c r="A2827" s="73">
        <v>600023915</v>
      </c>
      <c r="B2827" s="73">
        <f t="shared" si="132"/>
        <v>600023915</v>
      </c>
      <c r="C2827" s="73" t="s">
        <v>17875</v>
      </c>
      <c r="D2827" s="68">
        <v>1</v>
      </c>
      <c r="E2827" s="48">
        <f t="shared" si="133"/>
        <v>70837554</v>
      </c>
      <c r="F2827" s="57" t="s">
        <v>2783</v>
      </c>
      <c r="G2827" s="57" t="s">
        <v>2784</v>
      </c>
      <c r="H2827" s="51">
        <v>0</v>
      </c>
      <c r="I2827" s="51" t="s">
        <v>17309</v>
      </c>
      <c r="J2827" s="69">
        <v>27.49</v>
      </c>
      <c r="K2827" s="69">
        <f t="shared" si="134"/>
        <v>0</v>
      </c>
      <c r="L2827" s="90">
        <v>25</v>
      </c>
      <c r="M2827" s="51">
        <v>25</v>
      </c>
      <c r="N2827" s="62" t="s">
        <v>17876</v>
      </c>
      <c r="O2827" s="52" t="s">
        <v>584</v>
      </c>
      <c r="P2827" s="52">
        <v>581</v>
      </c>
      <c r="Q2827" s="52"/>
      <c r="R2827" s="52" t="s">
        <v>2785</v>
      </c>
      <c r="S2827" s="49" t="s">
        <v>21333</v>
      </c>
      <c r="V2827" s="50" t="s">
        <v>14922</v>
      </c>
      <c r="W2827" s="50" t="s">
        <v>2785</v>
      </c>
      <c r="X2827" s="50" t="s">
        <v>14738</v>
      </c>
      <c r="Y2827" s="70" t="s">
        <v>17320</v>
      </c>
      <c r="Z2827" s="53">
        <v>50003</v>
      </c>
    </row>
    <row r="2828" spans="1:26" s="49" customFormat="1" x14ac:dyDescent="0.25">
      <c r="A2828" s="73">
        <v>600023940</v>
      </c>
      <c r="B2828" s="73">
        <f t="shared" si="132"/>
        <v>600023940</v>
      </c>
      <c r="C2828" s="73" t="s">
        <v>10791</v>
      </c>
      <c r="D2828" s="68">
        <v>1</v>
      </c>
      <c r="E2828" s="48">
        <f t="shared" si="133"/>
        <v>25262165</v>
      </c>
      <c r="F2828" s="57" t="s">
        <v>2783</v>
      </c>
      <c r="G2828" s="57" t="s">
        <v>2784</v>
      </c>
      <c r="H2828" s="51">
        <v>225</v>
      </c>
      <c r="I2828" s="51" t="s">
        <v>17309</v>
      </c>
      <c r="J2828" s="69">
        <v>27.49</v>
      </c>
      <c r="K2828" s="69">
        <f t="shared" si="134"/>
        <v>6185.25</v>
      </c>
      <c r="L2828" s="90">
        <v>225</v>
      </c>
      <c r="M2828" s="51"/>
      <c r="N2828" s="62" t="s">
        <v>2787</v>
      </c>
      <c r="O2828" s="52" t="s">
        <v>165</v>
      </c>
      <c r="P2828" s="52">
        <v>1180</v>
      </c>
      <c r="Q2828" s="52">
        <v>28</v>
      </c>
      <c r="R2828" s="52" t="s">
        <v>2785</v>
      </c>
      <c r="S2828" s="49" t="s">
        <v>21334</v>
      </c>
      <c r="V2828" s="50" t="s">
        <v>14922</v>
      </c>
      <c r="W2828" s="50" t="s">
        <v>2785</v>
      </c>
      <c r="X2828" s="50" t="s">
        <v>14742</v>
      </c>
      <c r="Y2828" s="70" t="s">
        <v>17320</v>
      </c>
      <c r="Z2828" s="53">
        <v>50002</v>
      </c>
    </row>
    <row r="2829" spans="1:26" s="49" customFormat="1" ht="30" x14ac:dyDescent="0.25">
      <c r="A2829" s="73">
        <v>600023958</v>
      </c>
      <c r="B2829" s="73">
        <f t="shared" si="132"/>
        <v>600023958</v>
      </c>
      <c r="C2829" s="73" t="s">
        <v>10792</v>
      </c>
      <c r="D2829" s="68">
        <v>1</v>
      </c>
      <c r="E2829" s="48">
        <f t="shared" si="133"/>
        <v>25263633</v>
      </c>
      <c r="F2829" s="57" t="s">
        <v>2783</v>
      </c>
      <c r="G2829" s="57" t="s">
        <v>2784</v>
      </c>
      <c r="H2829" s="51">
        <v>200</v>
      </c>
      <c r="I2829" s="51" t="s">
        <v>17309</v>
      </c>
      <c r="J2829" s="69">
        <v>27.49</v>
      </c>
      <c r="K2829" s="69">
        <f t="shared" si="134"/>
        <v>5498</v>
      </c>
      <c r="L2829" s="90">
        <v>200</v>
      </c>
      <c r="M2829" s="51"/>
      <c r="N2829" s="62" t="s">
        <v>2788</v>
      </c>
      <c r="O2829" s="52" t="s">
        <v>2789</v>
      </c>
      <c r="P2829" s="52">
        <v>1458</v>
      </c>
      <c r="Q2829" s="52">
        <v>1</v>
      </c>
      <c r="R2829" s="52" t="s">
        <v>2785</v>
      </c>
      <c r="S2829" s="49" t="s">
        <v>21334</v>
      </c>
      <c r="V2829" s="50" t="s">
        <v>14922</v>
      </c>
      <c r="W2829" s="50" t="s">
        <v>2785</v>
      </c>
      <c r="X2829" s="50" t="s">
        <v>14742</v>
      </c>
      <c r="Y2829" s="70" t="s">
        <v>17320</v>
      </c>
      <c r="Z2829" s="53">
        <v>50002</v>
      </c>
    </row>
    <row r="2830" spans="1:26" s="49" customFormat="1" ht="30" x14ac:dyDescent="0.25">
      <c r="A2830" s="73">
        <v>600023974</v>
      </c>
      <c r="B2830" s="73">
        <f t="shared" si="132"/>
        <v>600023974</v>
      </c>
      <c r="C2830" s="73" t="s">
        <v>10793</v>
      </c>
      <c r="D2830" s="68">
        <v>1</v>
      </c>
      <c r="E2830" s="48">
        <f t="shared" si="133"/>
        <v>62693514</v>
      </c>
      <c r="F2830" s="57" t="s">
        <v>2783</v>
      </c>
      <c r="G2830" s="57" t="s">
        <v>2784</v>
      </c>
      <c r="H2830" s="51">
        <v>475</v>
      </c>
      <c r="I2830" s="51" t="s">
        <v>17309</v>
      </c>
      <c r="J2830" s="69">
        <v>27.49</v>
      </c>
      <c r="K2830" s="69">
        <f t="shared" si="134"/>
        <v>13057.75</v>
      </c>
      <c r="L2830" s="90">
        <v>475</v>
      </c>
      <c r="M2830" s="51"/>
      <c r="N2830" s="62" t="s">
        <v>2790</v>
      </c>
      <c r="O2830" s="52" t="s">
        <v>546</v>
      </c>
      <c r="P2830" s="52">
        <v>1231</v>
      </c>
      <c r="Q2830" s="52" t="s">
        <v>2567</v>
      </c>
      <c r="R2830" s="52" t="s">
        <v>2785</v>
      </c>
      <c r="S2830" s="49" t="s">
        <v>21333</v>
      </c>
      <c r="V2830" s="50" t="s">
        <v>14922</v>
      </c>
      <c r="W2830" s="50" t="s">
        <v>2785</v>
      </c>
      <c r="X2830" s="50" t="s">
        <v>14738</v>
      </c>
      <c r="Y2830" s="70" t="s">
        <v>17320</v>
      </c>
      <c r="Z2830" s="53">
        <v>50003</v>
      </c>
    </row>
    <row r="2831" spans="1:26" s="49" customFormat="1" ht="30" x14ac:dyDescent="0.25">
      <c r="A2831" s="73">
        <v>600019772</v>
      </c>
      <c r="B2831" s="73">
        <f t="shared" si="132"/>
        <v>600019772</v>
      </c>
      <c r="C2831" s="73" t="s">
        <v>10794</v>
      </c>
      <c r="D2831" s="68">
        <v>1</v>
      </c>
      <c r="E2831" s="48">
        <f t="shared" si="133"/>
        <v>581101</v>
      </c>
      <c r="F2831" s="57" t="s">
        <v>2783</v>
      </c>
      <c r="G2831" s="57" t="s">
        <v>2784</v>
      </c>
      <c r="H2831" s="51">
        <v>1525</v>
      </c>
      <c r="I2831" s="51" t="s">
        <v>17309</v>
      </c>
      <c r="J2831" s="69">
        <v>27.49</v>
      </c>
      <c r="K2831" s="69">
        <f t="shared" si="134"/>
        <v>41922.25</v>
      </c>
      <c r="L2831" s="90">
        <v>1525</v>
      </c>
      <c r="M2831" s="51"/>
      <c r="N2831" s="62" t="s">
        <v>2791</v>
      </c>
      <c r="O2831" s="52" t="s">
        <v>340</v>
      </c>
      <c r="P2831" s="52">
        <v>234</v>
      </c>
      <c r="Q2831" s="52">
        <v>6</v>
      </c>
      <c r="R2831" s="52" t="s">
        <v>2785</v>
      </c>
      <c r="S2831" s="49" t="s">
        <v>21333</v>
      </c>
      <c r="V2831" s="50" t="s">
        <v>14922</v>
      </c>
      <c r="W2831" s="50" t="s">
        <v>2785</v>
      </c>
      <c r="X2831" s="50" t="s">
        <v>14738</v>
      </c>
      <c r="Y2831" s="70" t="s">
        <v>17320</v>
      </c>
      <c r="Z2831" s="53">
        <v>50003</v>
      </c>
    </row>
    <row r="2832" spans="1:26" s="49" customFormat="1" ht="30" x14ac:dyDescent="0.25">
      <c r="A2832" s="73">
        <v>600011615</v>
      </c>
      <c r="B2832" s="73">
        <f t="shared" si="132"/>
        <v>600011615</v>
      </c>
      <c r="C2832" s="73" t="s">
        <v>17877</v>
      </c>
      <c r="D2832" s="68">
        <v>1</v>
      </c>
      <c r="E2832" s="48">
        <f t="shared" si="133"/>
        <v>25262297</v>
      </c>
      <c r="F2832" s="57" t="s">
        <v>2783</v>
      </c>
      <c r="G2832" s="57" t="s">
        <v>2784</v>
      </c>
      <c r="H2832" s="51">
        <v>350</v>
      </c>
      <c r="I2832" s="51" t="s">
        <v>17309</v>
      </c>
      <c r="J2832" s="69">
        <v>27.49</v>
      </c>
      <c r="K2832" s="69">
        <f t="shared" si="134"/>
        <v>9621.5</v>
      </c>
      <c r="L2832" s="90">
        <v>350</v>
      </c>
      <c r="M2832" s="51"/>
      <c r="N2832" s="62" t="s">
        <v>17878</v>
      </c>
      <c r="O2832" s="52" t="s">
        <v>17696</v>
      </c>
      <c r="P2832" s="52">
        <v>875</v>
      </c>
      <c r="Q2832" s="52">
        <v>15</v>
      </c>
      <c r="R2832" s="52" t="s">
        <v>2785</v>
      </c>
      <c r="S2832" s="49" t="s">
        <v>21334</v>
      </c>
      <c r="V2832" s="50" t="s">
        <v>14922</v>
      </c>
      <c r="W2832" s="50" t="s">
        <v>2785</v>
      </c>
      <c r="X2832" s="50" t="s">
        <v>14742</v>
      </c>
      <c r="Y2832" s="70" t="s">
        <v>17320</v>
      </c>
      <c r="Z2832" s="53">
        <v>50003</v>
      </c>
    </row>
    <row r="2833" spans="1:26" s="49" customFormat="1" x14ac:dyDescent="0.25">
      <c r="A2833" s="73">
        <v>600011623</v>
      </c>
      <c r="B2833" s="73">
        <f t="shared" si="132"/>
        <v>600011623</v>
      </c>
      <c r="C2833" s="73" t="s">
        <v>10795</v>
      </c>
      <c r="D2833" s="68">
        <v>1</v>
      </c>
      <c r="E2833" s="48">
        <f t="shared" si="133"/>
        <v>25918583</v>
      </c>
      <c r="F2833" s="57" t="s">
        <v>2783</v>
      </c>
      <c r="G2833" s="57" t="s">
        <v>2784</v>
      </c>
      <c r="H2833" s="51">
        <v>375</v>
      </c>
      <c r="I2833" s="51" t="s">
        <v>17309</v>
      </c>
      <c r="J2833" s="69">
        <v>27.49</v>
      </c>
      <c r="K2833" s="69">
        <f t="shared" si="134"/>
        <v>10308.75</v>
      </c>
      <c r="L2833" s="90">
        <v>375</v>
      </c>
      <c r="M2833" s="51"/>
      <c r="N2833" s="62" t="s">
        <v>2792</v>
      </c>
      <c r="O2833" s="52" t="s">
        <v>2793</v>
      </c>
      <c r="P2833" s="52">
        <v>7</v>
      </c>
      <c r="Q2833" s="52">
        <v>24</v>
      </c>
      <c r="R2833" s="52" t="s">
        <v>2785</v>
      </c>
      <c r="S2833" s="49" t="s">
        <v>21334</v>
      </c>
      <c r="V2833" s="50" t="s">
        <v>14922</v>
      </c>
      <c r="W2833" s="50" t="s">
        <v>2785</v>
      </c>
      <c r="X2833" s="50" t="s">
        <v>14742</v>
      </c>
      <c r="Y2833" s="70" t="s">
        <v>17320</v>
      </c>
      <c r="Z2833" s="53">
        <v>50003</v>
      </c>
    </row>
    <row r="2834" spans="1:26" s="49" customFormat="1" ht="30" x14ac:dyDescent="0.25">
      <c r="A2834" s="73">
        <v>600011631</v>
      </c>
      <c r="B2834" s="73">
        <f t="shared" si="132"/>
        <v>600011631</v>
      </c>
      <c r="C2834" s="73" t="s">
        <v>10796</v>
      </c>
      <c r="D2834" s="68">
        <v>1</v>
      </c>
      <c r="E2834" s="48">
        <f t="shared" si="133"/>
        <v>25261991</v>
      </c>
      <c r="F2834" s="57" t="s">
        <v>2783</v>
      </c>
      <c r="G2834" s="57" t="s">
        <v>2784</v>
      </c>
      <c r="H2834" s="51">
        <v>400</v>
      </c>
      <c r="I2834" s="51" t="s">
        <v>17309</v>
      </c>
      <c r="J2834" s="69">
        <v>27.49</v>
      </c>
      <c r="K2834" s="69">
        <f t="shared" si="134"/>
        <v>10996</v>
      </c>
      <c r="L2834" s="90">
        <v>400</v>
      </c>
      <c r="M2834" s="51"/>
      <c r="N2834" s="62" t="s">
        <v>2794</v>
      </c>
      <c r="O2834" s="52" t="s">
        <v>546</v>
      </c>
      <c r="P2834" s="52">
        <v>1151</v>
      </c>
      <c r="Q2834" s="52">
        <v>9</v>
      </c>
      <c r="R2834" s="52" t="s">
        <v>2785</v>
      </c>
      <c r="S2834" s="49" t="s">
        <v>21334</v>
      </c>
      <c r="V2834" s="50" t="s">
        <v>14922</v>
      </c>
      <c r="W2834" s="50" t="s">
        <v>2785</v>
      </c>
      <c r="X2834" s="50" t="s">
        <v>14742</v>
      </c>
      <c r="Y2834" s="70" t="s">
        <v>17320</v>
      </c>
      <c r="Z2834" s="53">
        <v>50003</v>
      </c>
    </row>
    <row r="2835" spans="1:26" s="49" customFormat="1" ht="30" x14ac:dyDescent="0.25">
      <c r="A2835" s="73">
        <v>600011658</v>
      </c>
      <c r="B2835" s="73">
        <f t="shared" si="132"/>
        <v>600011658</v>
      </c>
      <c r="C2835" s="73" t="s">
        <v>10797</v>
      </c>
      <c r="D2835" s="68">
        <v>1</v>
      </c>
      <c r="E2835" s="48">
        <f t="shared" si="133"/>
        <v>62690035</v>
      </c>
      <c r="F2835" s="57" t="s">
        <v>2783</v>
      </c>
      <c r="G2835" s="57" t="s">
        <v>2784</v>
      </c>
      <c r="H2835" s="51">
        <v>825</v>
      </c>
      <c r="I2835" s="51" t="s">
        <v>17309</v>
      </c>
      <c r="J2835" s="69">
        <v>27.49</v>
      </c>
      <c r="K2835" s="69">
        <f t="shared" si="134"/>
        <v>22679.25</v>
      </c>
      <c r="L2835" s="90">
        <v>825</v>
      </c>
      <c r="M2835" s="51"/>
      <c r="N2835" s="62" t="s">
        <v>2795</v>
      </c>
      <c r="O2835" s="52" t="s">
        <v>2786</v>
      </c>
      <c r="P2835" s="52">
        <v>787</v>
      </c>
      <c r="Q2835" s="52">
        <v>11</v>
      </c>
      <c r="R2835" s="52" t="s">
        <v>2785</v>
      </c>
      <c r="S2835" s="49" t="s">
        <v>21333</v>
      </c>
      <c r="V2835" s="50" t="s">
        <v>14922</v>
      </c>
      <c r="W2835" s="50" t="s">
        <v>2785</v>
      </c>
      <c r="X2835" s="50" t="s">
        <v>14738</v>
      </c>
      <c r="Y2835" s="70" t="s">
        <v>17320</v>
      </c>
      <c r="Z2835" s="53">
        <v>50003</v>
      </c>
    </row>
    <row r="2836" spans="1:26" s="49" customFormat="1" ht="30" x14ac:dyDescent="0.25">
      <c r="A2836" s="73">
        <v>600011666</v>
      </c>
      <c r="B2836" s="73">
        <f t="shared" si="132"/>
        <v>600011666</v>
      </c>
      <c r="C2836" s="73" t="s">
        <v>10798</v>
      </c>
      <c r="D2836" s="68">
        <v>1</v>
      </c>
      <c r="E2836" s="48">
        <f t="shared" si="133"/>
        <v>62690043</v>
      </c>
      <c r="F2836" s="57" t="s">
        <v>2783</v>
      </c>
      <c r="G2836" s="57" t="s">
        <v>2784</v>
      </c>
      <c r="H2836" s="51">
        <v>625</v>
      </c>
      <c r="I2836" s="51" t="s">
        <v>17309</v>
      </c>
      <c r="J2836" s="69">
        <v>27.49</v>
      </c>
      <c r="K2836" s="69">
        <f t="shared" si="134"/>
        <v>17181.25</v>
      </c>
      <c r="L2836" s="90">
        <v>625</v>
      </c>
      <c r="M2836" s="51"/>
      <c r="N2836" s="62" t="s">
        <v>2796</v>
      </c>
      <c r="O2836" s="52" t="s">
        <v>2786</v>
      </c>
      <c r="P2836" s="52">
        <v>324</v>
      </c>
      <c r="Q2836" s="52">
        <v>7</v>
      </c>
      <c r="R2836" s="52" t="s">
        <v>2785</v>
      </c>
      <c r="S2836" s="49" t="s">
        <v>21333</v>
      </c>
      <c r="V2836" s="50" t="s">
        <v>14922</v>
      </c>
      <c r="W2836" s="50" t="s">
        <v>2785</v>
      </c>
      <c r="X2836" s="50" t="s">
        <v>14738</v>
      </c>
      <c r="Y2836" s="70" t="s">
        <v>17320</v>
      </c>
      <c r="Z2836" s="53">
        <v>50003</v>
      </c>
    </row>
    <row r="2837" spans="1:26" s="49" customFormat="1" x14ac:dyDescent="0.25">
      <c r="A2837" s="73">
        <v>600011674</v>
      </c>
      <c r="B2837" s="73">
        <f t="shared" si="132"/>
        <v>600011674</v>
      </c>
      <c r="C2837" s="73" t="s">
        <v>17879</v>
      </c>
      <c r="D2837" s="68">
        <v>1</v>
      </c>
      <c r="E2837" s="48">
        <f t="shared" si="133"/>
        <v>62690060</v>
      </c>
      <c r="F2837" s="57" t="s">
        <v>2783</v>
      </c>
      <c r="G2837" s="57" t="s">
        <v>2784</v>
      </c>
      <c r="H2837" s="51">
        <v>500</v>
      </c>
      <c r="I2837" s="51" t="s">
        <v>17309</v>
      </c>
      <c r="J2837" s="69">
        <v>27.49</v>
      </c>
      <c r="K2837" s="69">
        <f t="shared" si="134"/>
        <v>13745</v>
      </c>
      <c r="L2837" s="90">
        <v>500</v>
      </c>
      <c r="M2837" s="51"/>
      <c r="N2837" s="62" t="s">
        <v>17880</v>
      </c>
      <c r="O2837" s="52" t="s">
        <v>2797</v>
      </c>
      <c r="P2837" s="52">
        <v>682</v>
      </c>
      <c r="Q2837" s="52">
        <v>12</v>
      </c>
      <c r="R2837" s="52" t="s">
        <v>2785</v>
      </c>
      <c r="S2837" s="49" t="s">
        <v>21333</v>
      </c>
      <c r="V2837" s="50" t="s">
        <v>14922</v>
      </c>
      <c r="W2837" s="50" t="s">
        <v>2785</v>
      </c>
      <c r="X2837" s="50" t="s">
        <v>14738</v>
      </c>
      <c r="Y2837" s="70" t="s">
        <v>17320</v>
      </c>
      <c r="Z2837" s="53">
        <v>50002</v>
      </c>
    </row>
    <row r="2838" spans="1:26" s="49" customFormat="1" x14ac:dyDescent="0.25">
      <c r="A2838" s="73">
        <v>600011712</v>
      </c>
      <c r="B2838" s="73">
        <f t="shared" si="132"/>
        <v>600011712</v>
      </c>
      <c r="C2838" s="73" t="s">
        <v>17881</v>
      </c>
      <c r="D2838" s="68">
        <v>1</v>
      </c>
      <c r="E2838" s="48">
        <f t="shared" si="133"/>
        <v>527939</v>
      </c>
      <c r="F2838" s="57" t="s">
        <v>2783</v>
      </c>
      <c r="G2838" s="57" t="s">
        <v>2784</v>
      </c>
      <c r="H2838" s="51">
        <v>1600</v>
      </c>
      <c r="I2838" s="51" t="s">
        <v>17309</v>
      </c>
      <c r="J2838" s="69">
        <v>27.49</v>
      </c>
      <c r="K2838" s="69">
        <f t="shared" si="134"/>
        <v>43984</v>
      </c>
      <c r="L2838" s="90">
        <v>1600</v>
      </c>
      <c r="M2838" s="51"/>
      <c r="N2838" s="62" t="s">
        <v>17882</v>
      </c>
      <c r="O2838" s="52" t="s">
        <v>17883</v>
      </c>
      <c r="P2838" s="52">
        <v>3</v>
      </c>
      <c r="Q2838" s="52">
        <v>64</v>
      </c>
      <c r="R2838" s="52" t="s">
        <v>2785</v>
      </c>
      <c r="S2838" s="49" t="s">
        <v>21333</v>
      </c>
      <c r="V2838" s="50" t="s">
        <v>14922</v>
      </c>
      <c r="W2838" s="50" t="s">
        <v>2785</v>
      </c>
      <c r="X2838" s="50" t="s">
        <v>14738</v>
      </c>
      <c r="Y2838" s="70" t="s">
        <v>17320</v>
      </c>
      <c r="Z2838" s="53">
        <v>50341</v>
      </c>
    </row>
    <row r="2839" spans="1:26" s="49" customFormat="1" ht="30" x14ac:dyDescent="0.25">
      <c r="A2839" s="73">
        <v>600011747</v>
      </c>
      <c r="B2839" s="73">
        <f t="shared" si="132"/>
        <v>600011747</v>
      </c>
      <c r="C2839" s="73" t="s">
        <v>10799</v>
      </c>
      <c r="D2839" s="68">
        <v>1</v>
      </c>
      <c r="E2839" s="48">
        <f t="shared" si="133"/>
        <v>145238</v>
      </c>
      <c r="F2839" s="57" t="s">
        <v>2783</v>
      </c>
      <c r="G2839" s="57" t="s">
        <v>2784</v>
      </c>
      <c r="H2839" s="51">
        <v>600</v>
      </c>
      <c r="I2839" s="51" t="s">
        <v>17309</v>
      </c>
      <c r="J2839" s="69">
        <v>27.49</v>
      </c>
      <c r="K2839" s="69">
        <f t="shared" si="134"/>
        <v>16494</v>
      </c>
      <c r="L2839" s="90">
        <v>600</v>
      </c>
      <c r="M2839" s="51"/>
      <c r="N2839" s="62" t="s">
        <v>2798</v>
      </c>
      <c r="O2839" s="52" t="s">
        <v>2799</v>
      </c>
      <c r="P2839" s="52">
        <v>1202</v>
      </c>
      <c r="Q2839" s="52">
        <v>1</v>
      </c>
      <c r="R2839" s="52" t="s">
        <v>2785</v>
      </c>
      <c r="S2839" s="49" t="s">
        <v>21333</v>
      </c>
      <c r="V2839" s="50" t="s">
        <v>14922</v>
      </c>
      <c r="W2839" s="50" t="s">
        <v>2785</v>
      </c>
      <c r="X2839" s="50" t="s">
        <v>14738</v>
      </c>
      <c r="Y2839" s="70" t="s">
        <v>17320</v>
      </c>
      <c r="Z2839" s="53">
        <v>50003</v>
      </c>
    </row>
    <row r="2840" spans="1:26" s="49" customFormat="1" x14ac:dyDescent="0.25">
      <c r="A2840" s="73">
        <v>600011771</v>
      </c>
      <c r="B2840" s="73">
        <f t="shared" si="132"/>
        <v>600011771</v>
      </c>
      <c r="C2840" s="73" t="s">
        <v>10800</v>
      </c>
      <c r="D2840" s="68">
        <v>1</v>
      </c>
      <c r="E2840" s="48">
        <f t="shared" si="133"/>
        <v>25262131</v>
      </c>
      <c r="F2840" s="57" t="s">
        <v>2783</v>
      </c>
      <c r="G2840" s="57" t="s">
        <v>2784</v>
      </c>
      <c r="H2840" s="51">
        <v>325</v>
      </c>
      <c r="I2840" s="51" t="s">
        <v>17309</v>
      </c>
      <c r="J2840" s="69">
        <v>27.49</v>
      </c>
      <c r="K2840" s="69">
        <f t="shared" si="134"/>
        <v>8934.25</v>
      </c>
      <c r="L2840" s="90">
        <v>325</v>
      </c>
      <c r="M2840" s="51"/>
      <c r="N2840" s="62" t="s">
        <v>2800</v>
      </c>
      <c r="O2840" s="52" t="s">
        <v>2801</v>
      </c>
      <c r="P2840" s="52">
        <v>274</v>
      </c>
      <c r="Q2840" s="52">
        <v>55</v>
      </c>
      <c r="R2840" s="52" t="s">
        <v>2785</v>
      </c>
      <c r="S2840" s="49" t="s">
        <v>21334</v>
      </c>
      <c r="V2840" s="50" t="s">
        <v>14922</v>
      </c>
      <c r="W2840" s="50" t="s">
        <v>2785</v>
      </c>
      <c r="X2840" s="50" t="s">
        <v>14742</v>
      </c>
      <c r="Y2840" s="70" t="s">
        <v>17320</v>
      </c>
      <c r="Z2840" s="53">
        <v>50003</v>
      </c>
    </row>
    <row r="2841" spans="1:26" s="49" customFormat="1" ht="45" x14ac:dyDescent="0.25">
      <c r="A2841" s="73">
        <v>600011798</v>
      </c>
      <c r="B2841" s="73">
        <f t="shared" si="132"/>
        <v>600011798</v>
      </c>
      <c r="C2841" s="73" t="s">
        <v>10801</v>
      </c>
      <c r="D2841" s="68">
        <v>1</v>
      </c>
      <c r="E2841" s="48">
        <f t="shared" si="133"/>
        <v>25262327</v>
      </c>
      <c r="F2841" s="57" t="s">
        <v>2783</v>
      </c>
      <c r="G2841" s="57" t="s">
        <v>2784</v>
      </c>
      <c r="H2841" s="51">
        <v>400</v>
      </c>
      <c r="I2841" s="51" t="s">
        <v>17309</v>
      </c>
      <c r="J2841" s="69">
        <v>27.49</v>
      </c>
      <c r="K2841" s="69">
        <f t="shared" si="134"/>
        <v>10996</v>
      </c>
      <c r="L2841" s="90">
        <v>400</v>
      </c>
      <c r="M2841" s="51"/>
      <c r="N2841" s="62" t="s">
        <v>2802</v>
      </c>
      <c r="O2841" s="52" t="s">
        <v>2803</v>
      </c>
      <c r="P2841" s="52">
        <v>170</v>
      </c>
      <c r="Q2841" s="52" t="s">
        <v>110</v>
      </c>
      <c r="R2841" s="52" t="s">
        <v>2785</v>
      </c>
      <c r="S2841" s="49" t="s">
        <v>21334</v>
      </c>
      <c r="V2841" s="50" t="s">
        <v>14922</v>
      </c>
      <c r="W2841" s="50" t="s">
        <v>2785</v>
      </c>
      <c r="X2841" s="50" t="s">
        <v>14742</v>
      </c>
      <c r="Y2841" s="70" t="s">
        <v>17320</v>
      </c>
      <c r="Z2841" s="53">
        <v>50003</v>
      </c>
    </row>
    <row r="2842" spans="1:26" s="49" customFormat="1" ht="30" x14ac:dyDescent="0.25">
      <c r="A2842" s="73">
        <v>600011801</v>
      </c>
      <c r="B2842" s="73">
        <f t="shared" si="132"/>
        <v>600011801</v>
      </c>
      <c r="C2842" s="73" t="s">
        <v>10802</v>
      </c>
      <c r="D2842" s="68">
        <v>1</v>
      </c>
      <c r="E2842" s="48">
        <f t="shared" si="133"/>
        <v>62690281</v>
      </c>
      <c r="F2842" s="57" t="s">
        <v>2783</v>
      </c>
      <c r="G2842" s="57" t="s">
        <v>2784</v>
      </c>
      <c r="H2842" s="51">
        <v>675</v>
      </c>
      <c r="I2842" s="51" t="s">
        <v>17309</v>
      </c>
      <c r="J2842" s="69">
        <v>27.49</v>
      </c>
      <c r="K2842" s="69">
        <f t="shared" si="134"/>
        <v>18555.75</v>
      </c>
      <c r="L2842" s="90">
        <v>675</v>
      </c>
      <c r="M2842" s="51"/>
      <c r="N2842" s="62" t="s">
        <v>2804</v>
      </c>
      <c r="O2842" s="52" t="s">
        <v>2805</v>
      </c>
      <c r="P2842" s="52">
        <v>68</v>
      </c>
      <c r="Q2842" s="52">
        <v>18</v>
      </c>
      <c r="R2842" s="52" t="s">
        <v>2785</v>
      </c>
      <c r="S2842" s="49" t="s">
        <v>21333</v>
      </c>
      <c r="V2842" s="50" t="s">
        <v>14922</v>
      </c>
      <c r="W2842" s="50" t="s">
        <v>2785</v>
      </c>
      <c r="X2842" s="50" t="s">
        <v>14738</v>
      </c>
      <c r="Y2842" s="70" t="s">
        <v>17320</v>
      </c>
      <c r="Z2842" s="53">
        <v>50004</v>
      </c>
    </row>
    <row r="2843" spans="1:26" s="49" customFormat="1" ht="30" x14ac:dyDescent="0.25">
      <c r="A2843" s="73">
        <v>600011828</v>
      </c>
      <c r="B2843" s="73">
        <f t="shared" si="132"/>
        <v>600011828</v>
      </c>
      <c r="C2843" s="73" t="s">
        <v>17884</v>
      </c>
      <c r="D2843" s="68">
        <v>1</v>
      </c>
      <c r="E2843" s="48">
        <f t="shared" si="133"/>
        <v>15062848</v>
      </c>
      <c r="F2843" s="57" t="s">
        <v>2783</v>
      </c>
      <c r="G2843" s="57" t="s">
        <v>2784</v>
      </c>
      <c r="H2843" s="51">
        <v>1825</v>
      </c>
      <c r="I2843" s="51" t="s">
        <v>17309</v>
      </c>
      <c r="J2843" s="69">
        <v>27.49</v>
      </c>
      <c r="K2843" s="69">
        <f t="shared" si="134"/>
        <v>50169.25</v>
      </c>
      <c r="L2843" s="90">
        <v>1825</v>
      </c>
      <c r="M2843" s="51"/>
      <c r="N2843" s="62" t="s">
        <v>17885</v>
      </c>
      <c r="O2843" s="52" t="s">
        <v>337</v>
      </c>
      <c r="P2843" s="52">
        <v>1029</v>
      </c>
      <c r="Q2843" s="52">
        <v>2</v>
      </c>
      <c r="R2843" s="52" t="s">
        <v>2785</v>
      </c>
      <c r="S2843" s="49" t="s">
        <v>21333</v>
      </c>
      <c r="V2843" s="50" t="s">
        <v>14922</v>
      </c>
      <c r="W2843" s="50" t="s">
        <v>2785</v>
      </c>
      <c r="X2843" s="50" t="s">
        <v>14738</v>
      </c>
      <c r="Y2843" s="70" t="s">
        <v>17320</v>
      </c>
      <c r="Z2843" s="53">
        <v>50003</v>
      </c>
    </row>
    <row r="2844" spans="1:26" s="49" customFormat="1" x14ac:dyDescent="0.25">
      <c r="A2844" s="73">
        <v>691008931</v>
      </c>
      <c r="B2844" s="73">
        <f t="shared" si="132"/>
        <v>691008931</v>
      </c>
      <c r="C2844" s="73" t="s">
        <v>10803</v>
      </c>
      <c r="D2844" s="68">
        <v>1</v>
      </c>
      <c r="E2844" s="48">
        <f t="shared" si="133"/>
        <v>4770731</v>
      </c>
      <c r="F2844" s="57" t="s">
        <v>2783</v>
      </c>
      <c r="G2844" s="57" t="s">
        <v>2784</v>
      </c>
      <c r="H2844" s="51">
        <v>0</v>
      </c>
      <c r="I2844" s="51" t="s">
        <v>17320</v>
      </c>
      <c r="J2844" s="69">
        <v>27.49</v>
      </c>
      <c r="K2844" s="69">
        <f t="shared" si="134"/>
        <v>0</v>
      </c>
      <c r="L2844" s="90">
        <v>0</v>
      </c>
      <c r="M2844" s="51"/>
      <c r="N2844" s="62" t="s">
        <v>2806</v>
      </c>
      <c r="O2844" s="52"/>
      <c r="P2844" s="52">
        <v>83</v>
      </c>
      <c r="Q2844" s="52"/>
      <c r="R2844" s="52" t="s">
        <v>2807</v>
      </c>
      <c r="S2844" s="49" t="s">
        <v>21334</v>
      </c>
      <c r="V2844" s="50" t="s">
        <v>14922</v>
      </c>
      <c r="W2844" s="50" t="s">
        <v>2785</v>
      </c>
      <c r="X2844" s="50" t="s">
        <v>14742</v>
      </c>
      <c r="Y2844" s="70">
        <v>44326</v>
      </c>
      <c r="Z2844" s="53">
        <v>50302</v>
      </c>
    </row>
    <row r="2845" spans="1:26" s="49" customFormat="1" x14ac:dyDescent="0.25">
      <c r="A2845" s="73">
        <v>600001466</v>
      </c>
      <c r="B2845" s="73">
        <f t="shared" si="132"/>
        <v>600001466</v>
      </c>
      <c r="C2845" s="73" t="s">
        <v>10804</v>
      </c>
      <c r="D2845" s="68">
        <v>1</v>
      </c>
      <c r="E2845" s="48">
        <f t="shared" si="133"/>
        <v>25262092</v>
      </c>
      <c r="F2845" s="57" t="s">
        <v>2783</v>
      </c>
      <c r="G2845" s="57" t="s">
        <v>2784</v>
      </c>
      <c r="H2845" s="51">
        <v>300</v>
      </c>
      <c r="I2845" s="51" t="s">
        <v>17309</v>
      </c>
      <c r="J2845" s="69">
        <v>27.49</v>
      </c>
      <c r="K2845" s="69">
        <f t="shared" si="134"/>
        <v>8247</v>
      </c>
      <c r="L2845" s="90">
        <v>300</v>
      </c>
      <c r="M2845" s="51"/>
      <c r="N2845" s="62" t="s">
        <v>2808</v>
      </c>
      <c r="O2845" s="52" t="s">
        <v>2809</v>
      </c>
      <c r="P2845" s="52">
        <v>1334</v>
      </c>
      <c r="Q2845" s="52">
        <v>9</v>
      </c>
      <c r="R2845" s="52" t="s">
        <v>2785</v>
      </c>
      <c r="S2845" s="49" t="s">
        <v>21334</v>
      </c>
      <c r="V2845" s="50" t="s">
        <v>14922</v>
      </c>
      <c r="W2845" s="50" t="s">
        <v>2785</v>
      </c>
      <c r="X2845" s="50" t="s">
        <v>14742</v>
      </c>
      <c r="Y2845" s="70" t="s">
        <v>17320</v>
      </c>
      <c r="Z2845" s="53">
        <v>50002</v>
      </c>
    </row>
    <row r="2846" spans="1:26" s="49" customFormat="1" ht="30" x14ac:dyDescent="0.25">
      <c r="A2846" s="74">
        <v>600024016</v>
      </c>
      <c r="B2846" s="73">
        <f t="shared" si="132"/>
        <v>600024016</v>
      </c>
      <c r="C2846" s="73" t="s">
        <v>10805</v>
      </c>
      <c r="D2846" s="68">
        <v>1</v>
      </c>
      <c r="E2846" s="48">
        <f t="shared" si="133"/>
        <v>62690361</v>
      </c>
      <c r="F2846" s="57" t="s">
        <v>2783</v>
      </c>
      <c r="G2846" s="57" t="s">
        <v>2784</v>
      </c>
      <c r="H2846" s="51">
        <v>900</v>
      </c>
      <c r="I2846" s="51" t="s">
        <v>17309</v>
      </c>
      <c r="J2846" s="69">
        <v>27.49</v>
      </c>
      <c r="K2846" s="69">
        <f t="shared" si="134"/>
        <v>24741</v>
      </c>
      <c r="L2846" s="90">
        <v>900</v>
      </c>
      <c r="M2846" s="51"/>
      <c r="N2846" s="62" t="s">
        <v>2810</v>
      </c>
      <c r="O2846" s="52" t="s">
        <v>77</v>
      </c>
      <c r="P2846" s="52">
        <v>549</v>
      </c>
      <c r="Q2846" s="52">
        <v>27</v>
      </c>
      <c r="R2846" s="52" t="s">
        <v>2785</v>
      </c>
      <c r="S2846" s="49" t="s">
        <v>21333</v>
      </c>
      <c r="V2846" s="50" t="s">
        <v>14922</v>
      </c>
      <c r="W2846" s="50" t="s">
        <v>2785</v>
      </c>
      <c r="X2846" s="50" t="s">
        <v>14738</v>
      </c>
      <c r="Y2846" s="70" t="s">
        <v>17320</v>
      </c>
      <c r="Z2846" s="53">
        <v>50011</v>
      </c>
    </row>
    <row r="2847" spans="1:26" s="49" customFormat="1" x14ac:dyDescent="0.25">
      <c r="A2847" s="74">
        <v>600024024</v>
      </c>
      <c r="B2847" s="73">
        <f t="shared" si="132"/>
        <v>600024024</v>
      </c>
      <c r="C2847" s="73" t="s">
        <v>17886</v>
      </c>
      <c r="D2847" s="68">
        <v>1</v>
      </c>
      <c r="E2847" s="48">
        <f t="shared" si="133"/>
        <v>62690400</v>
      </c>
      <c r="F2847" s="57" t="s">
        <v>2783</v>
      </c>
      <c r="G2847" s="57" t="s">
        <v>2784</v>
      </c>
      <c r="H2847" s="51">
        <v>575</v>
      </c>
      <c r="I2847" s="51" t="s">
        <v>17309</v>
      </c>
      <c r="J2847" s="69">
        <v>27.49</v>
      </c>
      <c r="K2847" s="69">
        <f t="shared" si="134"/>
        <v>15806.75</v>
      </c>
      <c r="L2847" s="90">
        <v>575</v>
      </c>
      <c r="M2847" s="51"/>
      <c r="N2847" s="62" t="s">
        <v>17887</v>
      </c>
      <c r="O2847" s="52" t="s">
        <v>2799</v>
      </c>
      <c r="P2847" s="52">
        <v>1212</v>
      </c>
      <c r="Q2847" s="52">
        <v>2</v>
      </c>
      <c r="R2847" s="52" t="s">
        <v>2785</v>
      </c>
      <c r="S2847" s="49" t="s">
        <v>21333</v>
      </c>
      <c r="V2847" s="50" t="s">
        <v>14922</v>
      </c>
      <c r="W2847" s="50" t="s">
        <v>2785</v>
      </c>
      <c r="X2847" s="50" t="s">
        <v>14738</v>
      </c>
      <c r="Y2847" s="70" t="s">
        <v>17320</v>
      </c>
      <c r="Z2847" s="53">
        <v>50003</v>
      </c>
    </row>
    <row r="2848" spans="1:26" s="49" customFormat="1" ht="30" x14ac:dyDescent="0.25">
      <c r="A2848" s="74">
        <v>600029603</v>
      </c>
      <c r="B2848" s="73">
        <f t="shared" si="132"/>
        <v>600029603</v>
      </c>
      <c r="C2848" s="73" t="s">
        <v>17888</v>
      </c>
      <c r="D2848" s="68">
        <v>1</v>
      </c>
      <c r="E2848" s="48">
        <f t="shared" si="133"/>
        <v>528315</v>
      </c>
      <c r="F2848" s="57" t="s">
        <v>2783</v>
      </c>
      <c r="G2848" s="57" t="s">
        <v>2784</v>
      </c>
      <c r="H2848" s="51">
        <v>100</v>
      </c>
      <c r="I2848" s="51" t="s">
        <v>17309</v>
      </c>
      <c r="J2848" s="69">
        <v>27.49</v>
      </c>
      <c r="K2848" s="69">
        <f t="shared" si="134"/>
        <v>2749</v>
      </c>
      <c r="L2848" s="90">
        <v>100</v>
      </c>
      <c r="M2848" s="51"/>
      <c r="N2848" s="62" t="s">
        <v>17889</v>
      </c>
      <c r="O2848" s="52" t="s">
        <v>2809</v>
      </c>
      <c r="P2848" s="52">
        <v>1469</v>
      </c>
      <c r="Q2848" s="52">
        <v>5</v>
      </c>
      <c r="R2848" s="52" t="s">
        <v>2785</v>
      </c>
      <c r="S2848" s="49" t="s">
        <v>21333</v>
      </c>
      <c r="V2848" s="50" t="s">
        <v>14922</v>
      </c>
      <c r="W2848" s="50" t="s">
        <v>2785</v>
      </c>
      <c r="X2848" s="50" t="s">
        <v>14738</v>
      </c>
      <c r="Y2848" s="70" t="s">
        <v>17320</v>
      </c>
      <c r="Z2848" s="53">
        <v>50002</v>
      </c>
    </row>
    <row r="2849" spans="1:26" s="49" customFormat="1" x14ac:dyDescent="0.25">
      <c r="A2849" s="74">
        <v>600029620</v>
      </c>
      <c r="B2849" s="73">
        <f t="shared" si="132"/>
        <v>600029620</v>
      </c>
      <c r="C2849" s="73" t="s">
        <v>17890</v>
      </c>
      <c r="D2849" s="68">
        <v>1</v>
      </c>
      <c r="E2849" s="48">
        <f t="shared" si="133"/>
        <v>62690540</v>
      </c>
      <c r="F2849" s="57" t="s">
        <v>2783</v>
      </c>
      <c r="G2849" s="57" t="s">
        <v>2784</v>
      </c>
      <c r="H2849" s="51">
        <v>50</v>
      </c>
      <c r="I2849" s="51" t="s">
        <v>17309</v>
      </c>
      <c r="J2849" s="69">
        <v>27.49</v>
      </c>
      <c r="K2849" s="69">
        <f t="shared" si="134"/>
        <v>1374.5</v>
      </c>
      <c r="L2849" s="90">
        <v>50</v>
      </c>
      <c r="M2849" s="51"/>
      <c r="N2849" s="62" t="s">
        <v>17891</v>
      </c>
      <c r="O2849" s="52" t="s">
        <v>17892</v>
      </c>
      <c r="P2849" s="52">
        <v>267</v>
      </c>
      <c r="Q2849" s="52"/>
      <c r="R2849" s="52" t="s">
        <v>2811</v>
      </c>
      <c r="S2849" s="49" t="s">
        <v>21333</v>
      </c>
      <c r="V2849" s="50" t="s">
        <v>14922</v>
      </c>
      <c r="W2849" s="50" t="s">
        <v>2785</v>
      </c>
      <c r="X2849" s="50" t="s">
        <v>14738</v>
      </c>
      <c r="Y2849" s="70" t="s">
        <v>17320</v>
      </c>
      <c r="Z2849" s="53">
        <v>50315</v>
      </c>
    </row>
    <row r="2850" spans="1:26" s="49" customFormat="1" x14ac:dyDescent="0.25">
      <c r="A2850" s="74">
        <v>600033813</v>
      </c>
      <c r="B2850" s="73">
        <f t="shared" si="132"/>
        <v>600033813</v>
      </c>
      <c r="C2850" s="73" t="s">
        <v>17893</v>
      </c>
      <c r="D2850" s="68">
        <v>1</v>
      </c>
      <c r="E2850" s="48">
        <f t="shared" si="133"/>
        <v>49335499</v>
      </c>
      <c r="F2850" s="57" t="s">
        <v>2783</v>
      </c>
      <c r="G2850" s="57" t="s">
        <v>2784</v>
      </c>
      <c r="H2850" s="51">
        <v>50</v>
      </c>
      <c r="I2850" s="51" t="s">
        <v>17309</v>
      </c>
      <c r="J2850" s="69">
        <v>27.49</v>
      </c>
      <c r="K2850" s="69">
        <f t="shared" si="134"/>
        <v>1374.5</v>
      </c>
      <c r="L2850" s="90">
        <v>50</v>
      </c>
      <c r="M2850" s="51"/>
      <c r="N2850" s="62" t="s">
        <v>17894</v>
      </c>
      <c r="O2850" s="52" t="s">
        <v>546</v>
      </c>
      <c r="P2850" s="52">
        <v>1219</v>
      </c>
      <c r="Q2850" s="52" t="s">
        <v>16340</v>
      </c>
      <c r="R2850" s="52" t="s">
        <v>2785</v>
      </c>
      <c r="S2850" s="49" t="s">
        <v>21333</v>
      </c>
      <c r="V2850" s="50" t="s">
        <v>14922</v>
      </c>
      <c r="W2850" s="50" t="s">
        <v>2785</v>
      </c>
      <c r="X2850" s="50" t="s">
        <v>14738</v>
      </c>
      <c r="Y2850" s="70" t="s">
        <v>17320</v>
      </c>
      <c r="Z2850" s="53">
        <v>50003</v>
      </c>
    </row>
    <row r="2851" spans="1:26" s="49" customFormat="1" x14ac:dyDescent="0.25">
      <c r="A2851" s="75">
        <v>600088294</v>
      </c>
      <c r="B2851" s="73">
        <f t="shared" si="132"/>
        <v>600088294</v>
      </c>
      <c r="C2851" s="73" t="s">
        <v>10816</v>
      </c>
      <c r="D2851" s="68">
        <v>1</v>
      </c>
      <c r="E2851" s="48">
        <f t="shared" si="133"/>
        <v>75019019</v>
      </c>
      <c r="F2851" s="57" t="s">
        <v>2783</v>
      </c>
      <c r="G2851" s="57" t="s">
        <v>2784</v>
      </c>
      <c r="H2851" s="51">
        <v>25</v>
      </c>
      <c r="I2851" s="51" t="s">
        <v>17309</v>
      </c>
      <c r="J2851" s="69">
        <v>27.49</v>
      </c>
      <c r="K2851" s="69">
        <f t="shared" si="134"/>
        <v>687.25</v>
      </c>
      <c r="L2851" s="90">
        <v>25</v>
      </c>
      <c r="M2851" s="51"/>
      <c r="N2851" s="62" t="s">
        <v>2831</v>
      </c>
      <c r="O2851" s="52"/>
      <c r="P2851" s="52">
        <v>74</v>
      </c>
      <c r="Q2851" s="52"/>
      <c r="R2851" s="52" t="s">
        <v>2832</v>
      </c>
      <c r="S2851" s="49" t="s">
        <v>21333</v>
      </c>
      <c r="V2851" s="50" t="s">
        <v>14928</v>
      </c>
      <c r="W2851" s="50" t="s">
        <v>2785</v>
      </c>
      <c r="X2851" s="50" t="s">
        <v>14740</v>
      </c>
      <c r="Y2851" s="70" t="s">
        <v>17320</v>
      </c>
      <c r="Z2851" s="53">
        <v>50315</v>
      </c>
    </row>
    <row r="2852" spans="1:26" s="49" customFormat="1" x14ac:dyDescent="0.25">
      <c r="A2852" s="75">
        <v>600087727</v>
      </c>
      <c r="B2852" s="73">
        <f t="shared" si="132"/>
        <v>600087727</v>
      </c>
      <c r="C2852" s="73" t="s">
        <v>10817</v>
      </c>
      <c r="D2852" s="68">
        <v>1</v>
      </c>
      <c r="E2852" s="48">
        <f t="shared" si="133"/>
        <v>71011439</v>
      </c>
      <c r="F2852" s="57" t="s">
        <v>2783</v>
      </c>
      <c r="G2852" s="57" t="s">
        <v>2784</v>
      </c>
      <c r="H2852" s="51">
        <v>25</v>
      </c>
      <c r="I2852" s="51" t="s">
        <v>17309</v>
      </c>
      <c r="J2852" s="69">
        <v>27.49</v>
      </c>
      <c r="K2852" s="69">
        <f t="shared" si="134"/>
        <v>687.25</v>
      </c>
      <c r="L2852" s="90">
        <v>25</v>
      </c>
      <c r="M2852" s="51"/>
      <c r="N2852" s="62" t="s">
        <v>2833</v>
      </c>
      <c r="O2852" s="52"/>
      <c r="P2852" s="52">
        <v>20</v>
      </c>
      <c r="Q2852" s="52"/>
      <c r="R2852" s="52" t="s">
        <v>2354</v>
      </c>
      <c r="S2852" s="49" t="s">
        <v>21333</v>
      </c>
      <c r="V2852" s="50" t="s">
        <v>14928</v>
      </c>
      <c r="W2852" s="50" t="s">
        <v>2785</v>
      </c>
      <c r="X2852" s="50" t="s">
        <v>14740</v>
      </c>
      <c r="Y2852" s="70" t="s">
        <v>17320</v>
      </c>
      <c r="Z2852" s="53">
        <v>50303</v>
      </c>
    </row>
    <row r="2853" spans="1:26" s="49" customFormat="1" x14ac:dyDescent="0.25">
      <c r="A2853" s="75">
        <v>600087760</v>
      </c>
      <c r="B2853" s="73">
        <f t="shared" si="132"/>
        <v>600087760</v>
      </c>
      <c r="C2853" s="73" t="s">
        <v>10818</v>
      </c>
      <c r="D2853" s="68">
        <v>1</v>
      </c>
      <c r="E2853" s="48">
        <f t="shared" si="133"/>
        <v>70981540</v>
      </c>
      <c r="F2853" s="57" t="s">
        <v>2783</v>
      </c>
      <c r="G2853" s="57" t="s">
        <v>2784</v>
      </c>
      <c r="H2853" s="51">
        <v>25</v>
      </c>
      <c r="I2853" s="51" t="s">
        <v>17309</v>
      </c>
      <c r="J2853" s="69">
        <v>27.49</v>
      </c>
      <c r="K2853" s="69">
        <f t="shared" si="134"/>
        <v>687.25</v>
      </c>
      <c r="L2853" s="90">
        <v>25</v>
      </c>
      <c r="M2853" s="51"/>
      <c r="N2853" s="62" t="s">
        <v>2834</v>
      </c>
      <c r="O2853" s="52" t="s">
        <v>60</v>
      </c>
      <c r="P2853" s="52">
        <v>124</v>
      </c>
      <c r="Q2853" s="52"/>
      <c r="R2853" s="52" t="s">
        <v>2835</v>
      </c>
      <c r="S2853" s="49" t="s">
        <v>21333</v>
      </c>
      <c r="V2853" s="50" t="s">
        <v>14928</v>
      </c>
      <c r="W2853" s="50" t="s">
        <v>2785</v>
      </c>
      <c r="X2853" s="50" t="s">
        <v>14740</v>
      </c>
      <c r="Y2853" s="70" t="s">
        <v>17320</v>
      </c>
      <c r="Z2853" s="53">
        <v>50303</v>
      </c>
    </row>
    <row r="2854" spans="1:26" s="49" customFormat="1" x14ac:dyDescent="0.25">
      <c r="A2854" s="75">
        <v>600087824</v>
      </c>
      <c r="B2854" s="73">
        <f t="shared" si="132"/>
        <v>600087824</v>
      </c>
      <c r="C2854" s="73" t="s">
        <v>10819</v>
      </c>
      <c r="D2854" s="68">
        <v>1</v>
      </c>
      <c r="E2854" s="48">
        <f t="shared" si="133"/>
        <v>71000658</v>
      </c>
      <c r="F2854" s="57" t="s">
        <v>2783</v>
      </c>
      <c r="G2854" s="57" t="s">
        <v>2784</v>
      </c>
      <c r="H2854" s="51">
        <v>0</v>
      </c>
      <c r="I2854" s="51" t="s">
        <v>17309</v>
      </c>
      <c r="J2854" s="69">
        <v>27.49</v>
      </c>
      <c r="K2854" s="69">
        <f t="shared" si="134"/>
        <v>0</v>
      </c>
      <c r="L2854" s="90">
        <v>50</v>
      </c>
      <c r="M2854" s="51">
        <v>50</v>
      </c>
      <c r="N2854" s="62" t="s">
        <v>2836</v>
      </c>
      <c r="O2854" s="52" t="s">
        <v>2837</v>
      </c>
      <c r="P2854" s="52">
        <v>842</v>
      </c>
      <c r="Q2854" s="52">
        <v>22</v>
      </c>
      <c r="R2854" s="52" t="s">
        <v>2785</v>
      </c>
      <c r="S2854" s="49" t="s">
        <v>21333</v>
      </c>
      <c r="V2854" s="50" t="s">
        <v>14928</v>
      </c>
      <c r="W2854" s="50" t="s">
        <v>2785</v>
      </c>
      <c r="X2854" s="50" t="s">
        <v>14740</v>
      </c>
      <c r="Y2854" s="70" t="s">
        <v>17320</v>
      </c>
      <c r="Z2854" s="53">
        <v>50003</v>
      </c>
    </row>
    <row r="2855" spans="1:26" s="49" customFormat="1" x14ac:dyDescent="0.25">
      <c r="A2855" s="75">
        <v>600088430</v>
      </c>
      <c r="B2855" s="73">
        <f t="shared" si="132"/>
        <v>600088430</v>
      </c>
      <c r="C2855" s="73" t="s">
        <v>10820</v>
      </c>
      <c r="D2855" s="68">
        <v>1</v>
      </c>
      <c r="E2855" s="48">
        <f t="shared" si="133"/>
        <v>71000682</v>
      </c>
      <c r="F2855" s="57" t="s">
        <v>2783</v>
      </c>
      <c r="G2855" s="57" t="s">
        <v>2784</v>
      </c>
      <c r="H2855" s="51">
        <v>25</v>
      </c>
      <c r="I2855" s="51" t="s">
        <v>17309</v>
      </c>
      <c r="J2855" s="69">
        <v>27.49</v>
      </c>
      <c r="K2855" s="69">
        <f t="shared" si="134"/>
        <v>687.25</v>
      </c>
      <c r="L2855" s="90">
        <v>25</v>
      </c>
      <c r="M2855" s="51"/>
      <c r="N2855" s="62" t="s">
        <v>2838</v>
      </c>
      <c r="O2855" s="52" t="s">
        <v>2839</v>
      </c>
      <c r="P2855" s="52">
        <v>1143</v>
      </c>
      <c r="Q2855" s="52">
        <v>18</v>
      </c>
      <c r="R2855" s="52" t="s">
        <v>2785</v>
      </c>
      <c r="S2855" s="49" t="s">
        <v>21333</v>
      </c>
      <c r="V2855" s="50" t="s">
        <v>14928</v>
      </c>
      <c r="W2855" s="50" t="s">
        <v>2785</v>
      </c>
      <c r="X2855" s="50" t="s">
        <v>14740</v>
      </c>
      <c r="Y2855" s="70" t="s">
        <v>17320</v>
      </c>
      <c r="Z2855" s="53">
        <v>50006</v>
      </c>
    </row>
    <row r="2856" spans="1:26" s="49" customFormat="1" x14ac:dyDescent="0.25">
      <c r="A2856" s="75">
        <v>600088448</v>
      </c>
      <c r="B2856" s="73">
        <f t="shared" si="132"/>
        <v>600088448</v>
      </c>
      <c r="C2856" s="73" t="s">
        <v>10821</v>
      </c>
      <c r="D2856" s="68">
        <v>1</v>
      </c>
      <c r="E2856" s="48">
        <f t="shared" si="133"/>
        <v>71000666</v>
      </c>
      <c r="F2856" s="57" t="s">
        <v>2783</v>
      </c>
      <c r="G2856" s="57" t="s">
        <v>2784</v>
      </c>
      <c r="H2856" s="51">
        <v>50</v>
      </c>
      <c r="I2856" s="51" t="s">
        <v>17309</v>
      </c>
      <c r="J2856" s="69">
        <v>27.49</v>
      </c>
      <c r="K2856" s="69">
        <f t="shared" si="134"/>
        <v>1374.5</v>
      </c>
      <c r="L2856" s="90">
        <v>50</v>
      </c>
      <c r="M2856" s="51"/>
      <c r="N2856" s="62" t="s">
        <v>2840</v>
      </c>
      <c r="O2856" s="52" t="s">
        <v>2841</v>
      </c>
      <c r="P2856" s="52">
        <v>342</v>
      </c>
      <c r="Q2856" s="52">
        <v>6</v>
      </c>
      <c r="R2856" s="52" t="s">
        <v>2785</v>
      </c>
      <c r="S2856" s="49" t="s">
        <v>21333</v>
      </c>
      <c r="V2856" s="50" t="s">
        <v>14928</v>
      </c>
      <c r="W2856" s="50" t="s">
        <v>2785</v>
      </c>
      <c r="X2856" s="50" t="s">
        <v>14740</v>
      </c>
      <c r="Y2856" s="70" t="s">
        <v>17320</v>
      </c>
      <c r="Z2856" s="53">
        <v>50006</v>
      </c>
    </row>
    <row r="2857" spans="1:26" s="49" customFormat="1" x14ac:dyDescent="0.25">
      <c r="A2857" s="75">
        <v>600088456</v>
      </c>
      <c r="B2857" s="73">
        <f t="shared" si="132"/>
        <v>600088456</v>
      </c>
      <c r="C2857" s="73" t="s">
        <v>10822</v>
      </c>
      <c r="D2857" s="68">
        <v>1</v>
      </c>
      <c r="E2857" s="48">
        <f t="shared" si="133"/>
        <v>71000640</v>
      </c>
      <c r="F2857" s="57" t="s">
        <v>2783</v>
      </c>
      <c r="G2857" s="57" t="s">
        <v>2784</v>
      </c>
      <c r="H2857" s="51">
        <v>25</v>
      </c>
      <c r="I2857" s="51" t="s">
        <v>17309</v>
      </c>
      <c r="J2857" s="69">
        <v>27.49</v>
      </c>
      <c r="K2857" s="69">
        <f t="shared" si="134"/>
        <v>687.25</v>
      </c>
      <c r="L2857" s="90">
        <v>25</v>
      </c>
      <c r="M2857" s="51"/>
      <c r="N2857" s="62" t="s">
        <v>2842</v>
      </c>
      <c r="O2857" s="52" t="s">
        <v>2843</v>
      </c>
      <c r="P2857" s="52">
        <v>349</v>
      </c>
      <c r="Q2857" s="52">
        <v>12</v>
      </c>
      <c r="R2857" s="52" t="s">
        <v>2785</v>
      </c>
      <c r="S2857" s="49" t="s">
        <v>21333</v>
      </c>
      <c r="V2857" s="50" t="s">
        <v>14928</v>
      </c>
      <c r="W2857" s="50" t="s">
        <v>2785</v>
      </c>
      <c r="X2857" s="50" t="s">
        <v>14740</v>
      </c>
      <c r="Y2857" s="70" t="s">
        <v>17320</v>
      </c>
      <c r="Z2857" s="53">
        <v>50341</v>
      </c>
    </row>
    <row r="2858" spans="1:26" s="49" customFormat="1" x14ac:dyDescent="0.25">
      <c r="A2858" s="75">
        <v>600088464</v>
      </c>
      <c r="B2858" s="73">
        <f t="shared" si="132"/>
        <v>600088464</v>
      </c>
      <c r="C2858" s="73" t="s">
        <v>17895</v>
      </c>
      <c r="D2858" s="68">
        <v>1</v>
      </c>
      <c r="E2858" s="48">
        <f t="shared" si="133"/>
        <v>75007851</v>
      </c>
      <c r="F2858" s="57" t="s">
        <v>2783</v>
      </c>
      <c r="G2858" s="57" t="s">
        <v>2784</v>
      </c>
      <c r="H2858" s="51">
        <v>25</v>
      </c>
      <c r="I2858" s="51" t="s">
        <v>17309</v>
      </c>
      <c r="J2858" s="69">
        <v>27.49</v>
      </c>
      <c r="K2858" s="69">
        <f t="shared" si="134"/>
        <v>687.25</v>
      </c>
      <c r="L2858" s="90">
        <v>25</v>
      </c>
      <c r="M2858" s="51"/>
      <c r="N2858" s="62" t="s">
        <v>17896</v>
      </c>
      <c r="O2858" s="52" t="s">
        <v>17897</v>
      </c>
      <c r="P2858" s="52">
        <v>478</v>
      </c>
      <c r="Q2858" s="52"/>
      <c r="R2858" s="52" t="s">
        <v>2844</v>
      </c>
      <c r="S2858" s="49" t="s">
        <v>21333</v>
      </c>
      <c r="V2858" s="50" t="s">
        <v>14928</v>
      </c>
      <c r="W2858" s="50" t="s">
        <v>2785</v>
      </c>
      <c r="X2858" s="50" t="s">
        <v>14740</v>
      </c>
      <c r="Y2858" s="70" t="s">
        <v>17320</v>
      </c>
      <c r="Z2858" s="53">
        <v>50303</v>
      </c>
    </row>
    <row r="2859" spans="1:26" s="49" customFormat="1" x14ac:dyDescent="0.25">
      <c r="A2859" s="75">
        <v>600088537</v>
      </c>
      <c r="B2859" s="73">
        <f t="shared" si="132"/>
        <v>600088537</v>
      </c>
      <c r="C2859" s="73" t="s">
        <v>10823</v>
      </c>
      <c r="D2859" s="68">
        <v>1</v>
      </c>
      <c r="E2859" s="48">
        <f t="shared" si="133"/>
        <v>62694987</v>
      </c>
      <c r="F2859" s="57" t="s">
        <v>2783</v>
      </c>
      <c r="G2859" s="57" t="s">
        <v>2784</v>
      </c>
      <c r="H2859" s="51">
        <v>1750</v>
      </c>
      <c r="I2859" s="51" t="s">
        <v>17309</v>
      </c>
      <c r="J2859" s="69">
        <v>27.49</v>
      </c>
      <c r="K2859" s="69">
        <f t="shared" si="134"/>
        <v>48107.5</v>
      </c>
      <c r="L2859" s="90">
        <v>1750</v>
      </c>
      <c r="M2859" s="51"/>
      <c r="N2859" s="62" t="s">
        <v>2845</v>
      </c>
      <c r="O2859" s="52" t="s">
        <v>77</v>
      </c>
      <c r="P2859" s="52">
        <v>566</v>
      </c>
      <c r="Q2859" s="52">
        <v>26</v>
      </c>
      <c r="R2859" s="52" t="s">
        <v>2785</v>
      </c>
      <c r="S2859" s="49" t="s">
        <v>21333</v>
      </c>
      <c r="V2859" s="50" t="s">
        <v>14928</v>
      </c>
      <c r="W2859" s="50" t="s">
        <v>2785</v>
      </c>
      <c r="X2859" s="50" t="s">
        <v>14740</v>
      </c>
      <c r="Y2859" s="70" t="s">
        <v>17320</v>
      </c>
      <c r="Z2859" s="53">
        <v>50011</v>
      </c>
    </row>
    <row r="2860" spans="1:26" s="49" customFormat="1" x14ac:dyDescent="0.25">
      <c r="A2860" s="75">
        <v>600088545</v>
      </c>
      <c r="B2860" s="73">
        <f t="shared" si="132"/>
        <v>600088545</v>
      </c>
      <c r="C2860" s="73" t="s">
        <v>10824</v>
      </c>
      <c r="D2860" s="68">
        <v>1</v>
      </c>
      <c r="E2860" s="48">
        <f t="shared" si="133"/>
        <v>62695177</v>
      </c>
      <c r="F2860" s="57" t="s">
        <v>2783</v>
      </c>
      <c r="G2860" s="57" t="s">
        <v>2784</v>
      </c>
      <c r="H2860" s="51">
        <v>1275</v>
      </c>
      <c r="I2860" s="51" t="s">
        <v>17309</v>
      </c>
      <c r="J2860" s="69">
        <v>27.49</v>
      </c>
      <c r="K2860" s="69">
        <f t="shared" si="134"/>
        <v>35049.75</v>
      </c>
      <c r="L2860" s="90">
        <v>1275</v>
      </c>
      <c r="M2860" s="51"/>
      <c r="N2860" s="62" t="s">
        <v>2846</v>
      </c>
      <c r="O2860" s="52" t="s">
        <v>2839</v>
      </c>
      <c r="P2860" s="52">
        <v>258</v>
      </c>
      <c r="Q2860" s="52">
        <v>50</v>
      </c>
      <c r="R2860" s="52" t="s">
        <v>2785</v>
      </c>
      <c r="S2860" s="49" t="s">
        <v>21333</v>
      </c>
      <c r="V2860" s="50" t="s">
        <v>14928</v>
      </c>
      <c r="W2860" s="50" t="s">
        <v>2785</v>
      </c>
      <c r="X2860" s="50" t="s">
        <v>14740</v>
      </c>
      <c r="Y2860" s="70" t="s">
        <v>17320</v>
      </c>
      <c r="Z2860" s="53">
        <v>50006</v>
      </c>
    </row>
    <row r="2861" spans="1:26" s="49" customFormat="1" x14ac:dyDescent="0.25">
      <c r="A2861" s="75">
        <v>600088553</v>
      </c>
      <c r="B2861" s="73">
        <f t="shared" si="132"/>
        <v>600088553</v>
      </c>
      <c r="C2861" s="73" t="s">
        <v>10825</v>
      </c>
      <c r="D2861" s="68">
        <v>1</v>
      </c>
      <c r="E2861" s="48">
        <f t="shared" si="133"/>
        <v>62695398</v>
      </c>
      <c r="F2861" s="57" t="s">
        <v>2783</v>
      </c>
      <c r="G2861" s="57" t="s">
        <v>2784</v>
      </c>
      <c r="H2861" s="51">
        <v>1375</v>
      </c>
      <c r="I2861" s="51" t="s">
        <v>17309</v>
      </c>
      <c r="J2861" s="69">
        <v>27.49</v>
      </c>
      <c r="K2861" s="69">
        <f t="shared" si="134"/>
        <v>37798.75</v>
      </c>
      <c r="L2861" s="90">
        <v>1375</v>
      </c>
      <c r="M2861" s="51"/>
      <c r="N2861" s="62" t="s">
        <v>2847</v>
      </c>
      <c r="O2861" s="52" t="s">
        <v>2848</v>
      </c>
      <c r="P2861" s="52">
        <v>123</v>
      </c>
      <c r="Q2861" s="52"/>
      <c r="R2861" s="52" t="s">
        <v>2849</v>
      </c>
      <c r="S2861" s="49" t="s">
        <v>21333</v>
      </c>
      <c r="V2861" s="50" t="s">
        <v>14928</v>
      </c>
      <c r="W2861" s="50" t="s">
        <v>2785</v>
      </c>
      <c r="X2861" s="50" t="s">
        <v>14740</v>
      </c>
      <c r="Y2861" s="70" t="s">
        <v>17320</v>
      </c>
      <c r="Z2861" s="53">
        <v>50351</v>
      </c>
    </row>
    <row r="2862" spans="1:26" s="49" customFormat="1" x14ac:dyDescent="0.25">
      <c r="A2862" s="75">
        <v>600088561</v>
      </c>
      <c r="B2862" s="73">
        <f t="shared" si="132"/>
        <v>600088561</v>
      </c>
      <c r="C2862" s="73" t="s">
        <v>10826</v>
      </c>
      <c r="D2862" s="68">
        <v>1</v>
      </c>
      <c r="E2862" s="48">
        <f t="shared" si="133"/>
        <v>49333852</v>
      </c>
      <c r="F2862" s="57" t="s">
        <v>2783</v>
      </c>
      <c r="G2862" s="57" t="s">
        <v>2784</v>
      </c>
      <c r="H2862" s="51">
        <v>1250</v>
      </c>
      <c r="I2862" s="51" t="s">
        <v>17309</v>
      </c>
      <c r="J2862" s="69">
        <v>27.49</v>
      </c>
      <c r="K2862" s="69">
        <f t="shared" si="134"/>
        <v>34362.5</v>
      </c>
      <c r="L2862" s="90">
        <v>1250</v>
      </c>
      <c r="M2862" s="51"/>
      <c r="N2862" s="62" t="s">
        <v>2850</v>
      </c>
      <c r="O2862" s="52" t="s">
        <v>956</v>
      </c>
      <c r="P2862" s="52">
        <v>1468</v>
      </c>
      <c r="Q2862" s="52">
        <v>2</v>
      </c>
      <c r="R2862" s="52" t="s">
        <v>2785</v>
      </c>
      <c r="S2862" s="49" t="s">
        <v>21333</v>
      </c>
      <c r="V2862" s="50" t="s">
        <v>14928</v>
      </c>
      <c r="W2862" s="50" t="s">
        <v>2785</v>
      </c>
      <c r="X2862" s="50" t="s">
        <v>14740</v>
      </c>
      <c r="Y2862" s="70" t="s">
        <v>17320</v>
      </c>
      <c r="Z2862" s="53">
        <v>50002</v>
      </c>
    </row>
    <row r="2863" spans="1:26" s="49" customFormat="1" x14ac:dyDescent="0.25">
      <c r="A2863" s="75">
        <v>600088570</v>
      </c>
      <c r="B2863" s="73">
        <f t="shared" si="132"/>
        <v>600088570</v>
      </c>
      <c r="C2863" s="73" t="s">
        <v>10827</v>
      </c>
      <c r="D2863" s="68">
        <v>1</v>
      </c>
      <c r="E2863" s="48">
        <f t="shared" si="133"/>
        <v>62060422</v>
      </c>
      <c r="F2863" s="57" t="s">
        <v>2783</v>
      </c>
      <c r="G2863" s="57" t="s">
        <v>2784</v>
      </c>
      <c r="H2863" s="51">
        <v>925</v>
      </c>
      <c r="I2863" s="51" t="s">
        <v>17309</v>
      </c>
      <c r="J2863" s="69">
        <v>27.49</v>
      </c>
      <c r="K2863" s="69">
        <f t="shared" si="134"/>
        <v>25428.25</v>
      </c>
      <c r="L2863" s="90">
        <v>925</v>
      </c>
      <c r="M2863" s="51"/>
      <c r="N2863" s="62" t="s">
        <v>2851</v>
      </c>
      <c r="O2863" s="52" t="s">
        <v>2852</v>
      </c>
      <c r="P2863" s="52">
        <v>1208</v>
      </c>
      <c r="Q2863" s="52">
        <v>12</v>
      </c>
      <c r="R2863" s="52" t="s">
        <v>2785</v>
      </c>
      <c r="S2863" s="49" t="s">
        <v>21333</v>
      </c>
      <c r="V2863" s="50" t="s">
        <v>14928</v>
      </c>
      <c r="W2863" s="50" t="s">
        <v>2785</v>
      </c>
      <c r="X2863" s="50" t="s">
        <v>14740</v>
      </c>
      <c r="Y2863" s="70" t="s">
        <v>17320</v>
      </c>
      <c r="Z2863" s="53">
        <v>50003</v>
      </c>
    </row>
    <row r="2864" spans="1:26" s="49" customFormat="1" ht="30" x14ac:dyDescent="0.25">
      <c r="A2864" s="75">
        <v>600088588</v>
      </c>
      <c r="B2864" s="73">
        <f t="shared" si="132"/>
        <v>600088588</v>
      </c>
      <c r="C2864" s="73" t="s">
        <v>10828</v>
      </c>
      <c r="D2864" s="68">
        <v>1</v>
      </c>
      <c r="E2864" s="48">
        <f t="shared" si="133"/>
        <v>62060449</v>
      </c>
      <c r="F2864" s="57" t="s">
        <v>2783</v>
      </c>
      <c r="G2864" s="57" t="s">
        <v>2784</v>
      </c>
      <c r="H2864" s="51">
        <v>725</v>
      </c>
      <c r="I2864" s="51" t="s">
        <v>17309</v>
      </c>
      <c r="J2864" s="69">
        <v>27.49</v>
      </c>
      <c r="K2864" s="69">
        <f t="shared" si="134"/>
        <v>19930.25</v>
      </c>
      <c r="L2864" s="90">
        <v>725</v>
      </c>
      <c r="M2864" s="51"/>
      <c r="N2864" s="62" t="s">
        <v>2853</v>
      </c>
      <c r="O2864" s="52" t="s">
        <v>1152</v>
      </c>
      <c r="P2864" s="52">
        <v>2</v>
      </c>
      <c r="Q2864" s="52"/>
      <c r="R2864" s="52" t="s">
        <v>2811</v>
      </c>
      <c r="S2864" s="49" t="s">
        <v>21333</v>
      </c>
      <c r="V2864" s="50" t="s">
        <v>14928</v>
      </c>
      <c r="W2864" s="50" t="s">
        <v>2785</v>
      </c>
      <c r="X2864" s="50" t="s">
        <v>14740</v>
      </c>
      <c r="Y2864" s="70" t="s">
        <v>17320</v>
      </c>
      <c r="Z2864" s="53">
        <v>50315</v>
      </c>
    </row>
    <row r="2865" spans="1:26" s="49" customFormat="1" ht="30" x14ac:dyDescent="0.25">
      <c r="A2865" s="75">
        <v>600088618</v>
      </c>
      <c r="B2865" s="73">
        <f t="shared" si="132"/>
        <v>600088618</v>
      </c>
      <c r="C2865" s="73" t="s">
        <v>10829</v>
      </c>
      <c r="D2865" s="68">
        <v>1</v>
      </c>
      <c r="E2865" s="48">
        <f t="shared" si="133"/>
        <v>62690973</v>
      </c>
      <c r="F2865" s="57" t="s">
        <v>2783</v>
      </c>
      <c r="G2865" s="57" t="s">
        <v>2784</v>
      </c>
      <c r="H2865" s="51">
        <v>1075</v>
      </c>
      <c r="I2865" s="51" t="s">
        <v>17309</v>
      </c>
      <c r="J2865" s="69">
        <v>27.49</v>
      </c>
      <c r="K2865" s="69">
        <f t="shared" si="134"/>
        <v>29551.75</v>
      </c>
      <c r="L2865" s="90">
        <v>1075</v>
      </c>
      <c r="M2865" s="51"/>
      <c r="N2865" s="62" t="s">
        <v>2854</v>
      </c>
      <c r="O2865" s="52" t="s">
        <v>2855</v>
      </c>
      <c r="P2865" s="52">
        <v>1079</v>
      </c>
      <c r="Q2865" s="52"/>
      <c r="R2865" s="52" t="s">
        <v>2817</v>
      </c>
      <c r="S2865" s="49" t="s">
        <v>21333</v>
      </c>
      <c r="V2865" s="50" t="s">
        <v>14928</v>
      </c>
      <c r="W2865" s="50" t="s">
        <v>2785</v>
      </c>
      <c r="X2865" s="50" t="s">
        <v>14740</v>
      </c>
      <c r="Y2865" s="70" t="s">
        <v>17320</v>
      </c>
      <c r="Z2865" s="53">
        <v>50346</v>
      </c>
    </row>
    <row r="2866" spans="1:26" s="49" customFormat="1" x14ac:dyDescent="0.25">
      <c r="A2866" s="75">
        <v>600088669</v>
      </c>
      <c r="B2866" s="73">
        <f t="shared" si="132"/>
        <v>600088669</v>
      </c>
      <c r="C2866" s="73" t="s">
        <v>10830</v>
      </c>
      <c r="D2866" s="68">
        <v>1</v>
      </c>
      <c r="E2866" s="48">
        <f t="shared" si="133"/>
        <v>71006087</v>
      </c>
      <c r="F2866" s="57" t="s">
        <v>2783</v>
      </c>
      <c r="G2866" s="57" t="s">
        <v>2784</v>
      </c>
      <c r="H2866" s="51">
        <v>75</v>
      </c>
      <c r="I2866" s="51" t="s">
        <v>17309</v>
      </c>
      <c r="J2866" s="69">
        <v>27.49</v>
      </c>
      <c r="K2866" s="69">
        <f t="shared" si="134"/>
        <v>2061.75</v>
      </c>
      <c r="L2866" s="90">
        <v>75</v>
      </c>
      <c r="M2866" s="51"/>
      <c r="N2866" s="62" t="s">
        <v>2856</v>
      </c>
      <c r="O2866" s="52"/>
      <c r="P2866" s="52">
        <v>30</v>
      </c>
      <c r="Q2866" s="52"/>
      <c r="R2866" s="52" t="s">
        <v>2857</v>
      </c>
      <c r="S2866" s="49" t="s">
        <v>21333</v>
      </c>
      <c r="V2866" s="50" t="s">
        <v>14928</v>
      </c>
      <c r="W2866" s="50" t="s">
        <v>2785</v>
      </c>
      <c r="X2866" s="50" t="s">
        <v>14740</v>
      </c>
      <c r="Y2866" s="70" t="s">
        <v>17320</v>
      </c>
      <c r="Z2866" s="53">
        <v>50313</v>
      </c>
    </row>
    <row r="2867" spans="1:26" s="49" customFormat="1" x14ac:dyDescent="0.25">
      <c r="A2867" s="75">
        <v>600088791</v>
      </c>
      <c r="B2867" s="73">
        <f t="shared" si="132"/>
        <v>600088791</v>
      </c>
      <c r="C2867" s="73" t="s">
        <v>10831</v>
      </c>
      <c r="D2867" s="68">
        <v>1</v>
      </c>
      <c r="E2867" s="48">
        <f t="shared" si="133"/>
        <v>70986789</v>
      </c>
      <c r="F2867" s="57" t="s">
        <v>2783</v>
      </c>
      <c r="G2867" s="57" t="s">
        <v>2784</v>
      </c>
      <c r="H2867" s="51">
        <v>125</v>
      </c>
      <c r="I2867" s="51" t="s">
        <v>17309</v>
      </c>
      <c r="J2867" s="69">
        <v>27.49</v>
      </c>
      <c r="K2867" s="69">
        <f t="shared" si="134"/>
        <v>3436.25</v>
      </c>
      <c r="L2867" s="90">
        <v>125</v>
      </c>
      <c r="M2867" s="51"/>
      <c r="N2867" s="62" t="s">
        <v>2858</v>
      </c>
      <c r="O2867" s="52"/>
      <c r="P2867" s="52">
        <v>1</v>
      </c>
      <c r="Q2867" s="52"/>
      <c r="R2867" s="52" t="s">
        <v>2859</v>
      </c>
      <c r="S2867" s="49" t="s">
        <v>21333</v>
      </c>
      <c r="V2867" s="50" t="s">
        <v>14928</v>
      </c>
      <c r="W2867" s="50" t="s">
        <v>2785</v>
      </c>
      <c r="X2867" s="50" t="s">
        <v>14740</v>
      </c>
      <c r="Y2867" s="70" t="s">
        <v>17320</v>
      </c>
      <c r="Z2867" s="53">
        <v>50351</v>
      </c>
    </row>
    <row r="2868" spans="1:26" s="49" customFormat="1" ht="30" x14ac:dyDescent="0.25">
      <c r="A2868" s="75">
        <v>600088626</v>
      </c>
      <c r="B2868" s="73">
        <f t="shared" si="132"/>
        <v>600088626</v>
      </c>
      <c r="C2868" s="73" t="s">
        <v>10832</v>
      </c>
      <c r="D2868" s="68">
        <v>1</v>
      </c>
      <c r="E2868" s="48">
        <f t="shared" si="133"/>
        <v>70886105</v>
      </c>
      <c r="F2868" s="57" t="s">
        <v>2783</v>
      </c>
      <c r="G2868" s="57" t="s">
        <v>2784</v>
      </c>
      <c r="H2868" s="51">
        <v>150</v>
      </c>
      <c r="I2868" s="51" t="s">
        <v>17309</v>
      </c>
      <c r="J2868" s="69">
        <v>27.49</v>
      </c>
      <c r="K2868" s="69">
        <f t="shared" si="134"/>
        <v>4123.5</v>
      </c>
      <c r="L2868" s="90">
        <v>150</v>
      </c>
      <c r="M2868" s="51"/>
      <c r="N2868" s="62" t="s">
        <v>2860</v>
      </c>
      <c r="O2868" s="52" t="s">
        <v>2861</v>
      </c>
      <c r="P2868" s="52">
        <v>39</v>
      </c>
      <c r="Q2868" s="52">
        <v>75</v>
      </c>
      <c r="R2868" s="52" t="s">
        <v>2785</v>
      </c>
      <c r="S2868" s="49" t="s">
        <v>21333</v>
      </c>
      <c r="V2868" s="50" t="s">
        <v>14928</v>
      </c>
      <c r="W2868" s="50" t="s">
        <v>2785</v>
      </c>
      <c r="X2868" s="50" t="s">
        <v>14740</v>
      </c>
      <c r="Y2868" s="70" t="s">
        <v>17320</v>
      </c>
      <c r="Z2868" s="53">
        <v>50009</v>
      </c>
    </row>
    <row r="2869" spans="1:26" s="49" customFormat="1" x14ac:dyDescent="0.25">
      <c r="A2869" s="75">
        <v>600088685</v>
      </c>
      <c r="B2869" s="73">
        <f t="shared" si="132"/>
        <v>600088685</v>
      </c>
      <c r="C2869" s="73" t="s">
        <v>10833</v>
      </c>
      <c r="D2869" s="68">
        <v>1</v>
      </c>
      <c r="E2869" s="48">
        <f t="shared" si="133"/>
        <v>71000895</v>
      </c>
      <c r="F2869" s="57" t="s">
        <v>2783</v>
      </c>
      <c r="G2869" s="57" t="s">
        <v>2784</v>
      </c>
      <c r="H2869" s="51">
        <v>50</v>
      </c>
      <c r="I2869" s="51" t="s">
        <v>17309</v>
      </c>
      <c r="J2869" s="69">
        <v>27.49</v>
      </c>
      <c r="K2869" s="69">
        <f t="shared" si="134"/>
        <v>1374.5</v>
      </c>
      <c r="L2869" s="90">
        <v>50</v>
      </c>
      <c r="M2869" s="51"/>
      <c r="N2869" s="62" t="s">
        <v>2862</v>
      </c>
      <c r="O2869" s="52"/>
      <c r="P2869" s="52">
        <v>82</v>
      </c>
      <c r="Q2869" s="52"/>
      <c r="R2869" s="52" t="s">
        <v>2863</v>
      </c>
      <c r="S2869" s="49" t="s">
        <v>21333</v>
      </c>
      <c r="V2869" s="50" t="s">
        <v>14928</v>
      </c>
      <c r="W2869" s="50" t="s">
        <v>2785</v>
      </c>
      <c r="X2869" s="50" t="s">
        <v>14740</v>
      </c>
      <c r="Y2869" s="70" t="s">
        <v>17320</v>
      </c>
      <c r="Z2869" s="53">
        <v>50365</v>
      </c>
    </row>
    <row r="2870" spans="1:26" s="49" customFormat="1" ht="30" x14ac:dyDescent="0.25">
      <c r="A2870" s="75">
        <v>600088693</v>
      </c>
      <c r="B2870" s="73">
        <f t="shared" si="132"/>
        <v>600088693</v>
      </c>
      <c r="C2870" s="73" t="s">
        <v>10834</v>
      </c>
      <c r="D2870" s="68">
        <v>1</v>
      </c>
      <c r="E2870" s="48">
        <f t="shared" si="133"/>
        <v>70984981</v>
      </c>
      <c r="F2870" s="57" t="s">
        <v>2783</v>
      </c>
      <c r="G2870" s="57" t="s">
        <v>2784</v>
      </c>
      <c r="H2870" s="51">
        <v>125</v>
      </c>
      <c r="I2870" s="51" t="s">
        <v>17309</v>
      </c>
      <c r="J2870" s="69">
        <v>27.49</v>
      </c>
      <c r="K2870" s="69">
        <f t="shared" si="134"/>
        <v>3436.25</v>
      </c>
      <c r="L2870" s="90">
        <v>125</v>
      </c>
      <c r="M2870" s="51"/>
      <c r="N2870" s="62" t="s">
        <v>2864</v>
      </c>
      <c r="O2870" s="52"/>
      <c r="P2870" s="52">
        <v>98</v>
      </c>
      <c r="Q2870" s="52"/>
      <c r="R2870" s="52" t="s">
        <v>2865</v>
      </c>
      <c r="S2870" s="49" t="s">
        <v>21333</v>
      </c>
      <c r="V2870" s="50" t="s">
        <v>14928</v>
      </c>
      <c r="W2870" s="50" t="s">
        <v>2785</v>
      </c>
      <c r="X2870" s="50" t="s">
        <v>14740</v>
      </c>
      <c r="Y2870" s="70" t="s">
        <v>17320</v>
      </c>
      <c r="Z2870" s="53">
        <v>50324</v>
      </c>
    </row>
    <row r="2871" spans="1:26" s="49" customFormat="1" x14ac:dyDescent="0.25">
      <c r="A2871" s="75">
        <v>600088782</v>
      </c>
      <c r="B2871" s="73">
        <f t="shared" si="132"/>
        <v>600088782</v>
      </c>
      <c r="C2871" s="73" t="s">
        <v>10835</v>
      </c>
      <c r="D2871" s="68">
        <v>1</v>
      </c>
      <c r="E2871" s="48">
        <f t="shared" si="133"/>
        <v>70986096</v>
      </c>
      <c r="F2871" s="57" t="s">
        <v>2783</v>
      </c>
      <c r="G2871" s="57" t="s">
        <v>2784</v>
      </c>
      <c r="H2871" s="51">
        <v>225</v>
      </c>
      <c r="I2871" s="51" t="s">
        <v>17309</v>
      </c>
      <c r="J2871" s="69">
        <v>27.49</v>
      </c>
      <c r="K2871" s="69">
        <f t="shared" si="134"/>
        <v>6185.25</v>
      </c>
      <c r="L2871" s="90">
        <v>225</v>
      </c>
      <c r="M2871" s="51"/>
      <c r="N2871" s="62" t="s">
        <v>2866</v>
      </c>
      <c r="O2871" s="52" t="s">
        <v>900</v>
      </c>
      <c r="P2871" s="52">
        <v>32</v>
      </c>
      <c r="Q2871" s="52"/>
      <c r="R2871" s="52" t="s">
        <v>2867</v>
      </c>
      <c r="S2871" s="49" t="s">
        <v>21333</v>
      </c>
      <c r="V2871" s="50" t="s">
        <v>14928</v>
      </c>
      <c r="W2871" s="50" t="s">
        <v>2785</v>
      </c>
      <c r="X2871" s="50" t="s">
        <v>14740</v>
      </c>
      <c r="Y2871" s="70" t="s">
        <v>17320</v>
      </c>
      <c r="Z2871" s="53">
        <v>50321</v>
      </c>
    </row>
    <row r="2872" spans="1:26" s="49" customFormat="1" ht="30" x14ac:dyDescent="0.25">
      <c r="A2872" s="75">
        <v>600088804</v>
      </c>
      <c r="B2872" s="73">
        <f t="shared" si="132"/>
        <v>600088804</v>
      </c>
      <c r="C2872" s="73" t="s">
        <v>10836</v>
      </c>
      <c r="D2872" s="68">
        <v>1</v>
      </c>
      <c r="E2872" s="48">
        <f t="shared" si="133"/>
        <v>70886083</v>
      </c>
      <c r="F2872" s="57" t="s">
        <v>2783</v>
      </c>
      <c r="G2872" s="57" t="s">
        <v>2784</v>
      </c>
      <c r="H2872" s="51">
        <v>800</v>
      </c>
      <c r="I2872" s="51" t="s">
        <v>17309</v>
      </c>
      <c r="J2872" s="69">
        <v>27.49</v>
      </c>
      <c r="K2872" s="69">
        <f t="shared" si="134"/>
        <v>21992</v>
      </c>
      <c r="L2872" s="90">
        <v>800</v>
      </c>
      <c r="M2872" s="51"/>
      <c r="N2872" s="62" t="s">
        <v>2868</v>
      </c>
      <c r="O2872" s="52" t="s">
        <v>2869</v>
      </c>
      <c r="P2872" s="52">
        <v>1434</v>
      </c>
      <c r="Q2872" s="52">
        <v>1</v>
      </c>
      <c r="R2872" s="52" t="s">
        <v>2785</v>
      </c>
      <c r="S2872" s="49" t="s">
        <v>21333</v>
      </c>
      <c r="V2872" s="50" t="s">
        <v>14928</v>
      </c>
      <c r="W2872" s="50" t="s">
        <v>2785</v>
      </c>
      <c r="X2872" s="50" t="s">
        <v>14740</v>
      </c>
      <c r="Y2872" s="70" t="s">
        <v>17320</v>
      </c>
      <c r="Z2872" s="53">
        <v>50012</v>
      </c>
    </row>
    <row r="2873" spans="1:26" s="49" customFormat="1" x14ac:dyDescent="0.25">
      <c r="A2873" s="75">
        <v>600088812</v>
      </c>
      <c r="B2873" s="73">
        <f t="shared" si="132"/>
        <v>600088812</v>
      </c>
      <c r="C2873" s="73" t="s">
        <v>10837</v>
      </c>
      <c r="D2873" s="68">
        <v>1</v>
      </c>
      <c r="E2873" s="48">
        <f t="shared" si="133"/>
        <v>69172366</v>
      </c>
      <c r="F2873" s="57" t="s">
        <v>2783</v>
      </c>
      <c r="G2873" s="57" t="s">
        <v>2784</v>
      </c>
      <c r="H2873" s="51">
        <v>850</v>
      </c>
      <c r="I2873" s="51" t="s">
        <v>17309</v>
      </c>
      <c r="J2873" s="69">
        <v>27.49</v>
      </c>
      <c r="K2873" s="69">
        <f t="shared" si="134"/>
        <v>23366.5</v>
      </c>
      <c r="L2873" s="90">
        <v>850</v>
      </c>
      <c r="M2873" s="51"/>
      <c r="N2873" s="62" t="s">
        <v>2870</v>
      </c>
      <c r="O2873" s="52" t="s">
        <v>2871</v>
      </c>
      <c r="P2873" s="52">
        <v>130</v>
      </c>
      <c r="Q2873" s="52">
        <v>12</v>
      </c>
      <c r="R2873" s="52" t="s">
        <v>2785</v>
      </c>
      <c r="S2873" s="49" t="s">
        <v>21333</v>
      </c>
      <c r="V2873" s="50" t="s">
        <v>14928</v>
      </c>
      <c r="W2873" s="50" t="s">
        <v>2785</v>
      </c>
      <c r="X2873" s="50" t="s">
        <v>14740</v>
      </c>
      <c r="Y2873" s="70" t="s">
        <v>17320</v>
      </c>
      <c r="Z2873" s="53">
        <v>50002</v>
      </c>
    </row>
    <row r="2874" spans="1:26" s="49" customFormat="1" ht="30" x14ac:dyDescent="0.25">
      <c r="A2874" s="75">
        <v>600088821</v>
      </c>
      <c r="B2874" s="73">
        <f t="shared" si="132"/>
        <v>600088821</v>
      </c>
      <c r="C2874" s="73" t="s">
        <v>10838</v>
      </c>
      <c r="D2874" s="68">
        <v>1</v>
      </c>
      <c r="E2874" s="48">
        <f t="shared" si="133"/>
        <v>70886091</v>
      </c>
      <c r="F2874" s="57" t="s">
        <v>2783</v>
      </c>
      <c r="G2874" s="57" t="s">
        <v>2784</v>
      </c>
      <c r="H2874" s="51">
        <v>625</v>
      </c>
      <c r="I2874" s="51" t="s">
        <v>17309</v>
      </c>
      <c r="J2874" s="69">
        <v>27.49</v>
      </c>
      <c r="K2874" s="69">
        <f t="shared" si="134"/>
        <v>17181.25</v>
      </c>
      <c r="L2874" s="90">
        <v>625</v>
      </c>
      <c r="M2874" s="51"/>
      <c r="N2874" s="62" t="s">
        <v>2872</v>
      </c>
      <c r="O2874" s="52" t="s">
        <v>2805</v>
      </c>
      <c r="P2874" s="52">
        <v>198</v>
      </c>
      <c r="Q2874" s="52">
        <v>40</v>
      </c>
      <c r="R2874" s="52" t="s">
        <v>2785</v>
      </c>
      <c r="S2874" s="49" t="s">
        <v>21333</v>
      </c>
      <c r="V2874" s="50" t="s">
        <v>14928</v>
      </c>
      <c r="W2874" s="50" t="s">
        <v>2785</v>
      </c>
      <c r="X2874" s="50" t="s">
        <v>14740</v>
      </c>
      <c r="Y2874" s="70" t="s">
        <v>17320</v>
      </c>
      <c r="Z2874" s="53">
        <v>50004</v>
      </c>
    </row>
    <row r="2875" spans="1:26" s="49" customFormat="1" ht="30" x14ac:dyDescent="0.25">
      <c r="A2875" s="75">
        <v>600088839</v>
      </c>
      <c r="B2875" s="73">
        <f t="shared" si="132"/>
        <v>600088839</v>
      </c>
      <c r="C2875" s="73" t="s">
        <v>10839</v>
      </c>
      <c r="D2875" s="68">
        <v>1</v>
      </c>
      <c r="E2875" s="48">
        <f t="shared" si="133"/>
        <v>62694774</v>
      </c>
      <c r="F2875" s="57" t="s">
        <v>2783</v>
      </c>
      <c r="G2875" s="57" t="s">
        <v>2784</v>
      </c>
      <c r="H2875" s="51">
        <v>750</v>
      </c>
      <c r="I2875" s="51" t="s">
        <v>17309</v>
      </c>
      <c r="J2875" s="69">
        <v>27.49</v>
      </c>
      <c r="K2875" s="69">
        <f t="shared" si="134"/>
        <v>20617.5</v>
      </c>
      <c r="L2875" s="90">
        <v>750</v>
      </c>
      <c r="M2875" s="51"/>
      <c r="N2875" s="62" t="s">
        <v>2873</v>
      </c>
      <c r="O2875" s="52" t="s">
        <v>2874</v>
      </c>
      <c r="P2875" s="52">
        <v>1166</v>
      </c>
      <c r="Q2875" s="52">
        <v>1</v>
      </c>
      <c r="R2875" s="52" t="s">
        <v>2785</v>
      </c>
      <c r="S2875" s="49" t="s">
        <v>21333</v>
      </c>
      <c r="V2875" s="50" t="s">
        <v>14928</v>
      </c>
      <c r="W2875" s="50" t="s">
        <v>2785</v>
      </c>
      <c r="X2875" s="50" t="s">
        <v>14740</v>
      </c>
      <c r="Y2875" s="70" t="s">
        <v>17320</v>
      </c>
      <c r="Z2875" s="53">
        <v>50002</v>
      </c>
    </row>
    <row r="2876" spans="1:26" s="49" customFormat="1" ht="30" x14ac:dyDescent="0.25">
      <c r="A2876" s="75">
        <v>600088847</v>
      </c>
      <c r="B2876" s="73">
        <f t="shared" si="132"/>
        <v>600088847</v>
      </c>
      <c r="C2876" s="73" t="s">
        <v>10840</v>
      </c>
      <c r="D2876" s="68">
        <v>1</v>
      </c>
      <c r="E2876" s="48">
        <f t="shared" si="133"/>
        <v>69172480</v>
      </c>
      <c r="F2876" s="57" t="s">
        <v>2783</v>
      </c>
      <c r="G2876" s="57" t="s">
        <v>2784</v>
      </c>
      <c r="H2876" s="51">
        <v>425</v>
      </c>
      <c r="I2876" s="51" t="s">
        <v>17309</v>
      </c>
      <c r="J2876" s="69">
        <v>27.49</v>
      </c>
      <c r="K2876" s="69">
        <f t="shared" si="134"/>
        <v>11683.25</v>
      </c>
      <c r="L2876" s="90">
        <v>425</v>
      </c>
      <c r="M2876" s="51"/>
      <c r="N2876" s="62" t="s">
        <v>2875</v>
      </c>
      <c r="O2876" s="52" t="s">
        <v>2876</v>
      </c>
      <c r="P2876" s="52">
        <v>146</v>
      </c>
      <c r="Q2876" s="52">
        <v>4</v>
      </c>
      <c r="R2876" s="52" t="s">
        <v>2785</v>
      </c>
      <c r="S2876" s="49" t="s">
        <v>21333</v>
      </c>
      <c r="V2876" s="50" t="s">
        <v>14928</v>
      </c>
      <c r="W2876" s="50" t="s">
        <v>2785</v>
      </c>
      <c r="X2876" s="50" t="s">
        <v>14740</v>
      </c>
      <c r="Y2876" s="70" t="s">
        <v>17320</v>
      </c>
      <c r="Z2876" s="53">
        <v>50008</v>
      </c>
    </row>
    <row r="2877" spans="1:26" s="49" customFormat="1" ht="30" x14ac:dyDescent="0.25">
      <c r="A2877" s="75">
        <v>600088855</v>
      </c>
      <c r="B2877" s="73">
        <f t="shared" si="132"/>
        <v>600088855</v>
      </c>
      <c r="C2877" s="73" t="s">
        <v>10841</v>
      </c>
      <c r="D2877" s="68">
        <v>1</v>
      </c>
      <c r="E2877" s="48">
        <f t="shared" si="133"/>
        <v>69172382</v>
      </c>
      <c r="F2877" s="57" t="s">
        <v>2783</v>
      </c>
      <c r="G2877" s="57" t="s">
        <v>2784</v>
      </c>
      <c r="H2877" s="51">
        <v>500</v>
      </c>
      <c r="I2877" s="51" t="s">
        <v>17309</v>
      </c>
      <c r="J2877" s="69">
        <v>27.49</v>
      </c>
      <c r="K2877" s="69">
        <f t="shared" si="134"/>
        <v>13745</v>
      </c>
      <c r="L2877" s="90">
        <v>500</v>
      </c>
      <c r="M2877" s="51"/>
      <c r="N2877" s="62" t="s">
        <v>2877</v>
      </c>
      <c r="O2877" s="52" t="s">
        <v>2878</v>
      </c>
      <c r="P2877" s="52">
        <v>420</v>
      </c>
      <c r="Q2877" s="52">
        <v>6</v>
      </c>
      <c r="R2877" s="52" t="s">
        <v>2785</v>
      </c>
      <c r="S2877" s="49" t="s">
        <v>21333</v>
      </c>
      <c r="V2877" s="50" t="s">
        <v>14928</v>
      </c>
      <c r="W2877" s="50" t="s">
        <v>2785</v>
      </c>
      <c r="X2877" s="50" t="s">
        <v>14740</v>
      </c>
      <c r="Y2877" s="70" t="s">
        <v>17320</v>
      </c>
      <c r="Z2877" s="53">
        <v>50301</v>
      </c>
    </row>
    <row r="2878" spans="1:26" s="49" customFormat="1" x14ac:dyDescent="0.25">
      <c r="A2878" s="75">
        <v>600088863</v>
      </c>
      <c r="B2878" s="73">
        <f t="shared" si="132"/>
        <v>600088863</v>
      </c>
      <c r="C2878" s="73" t="s">
        <v>10842</v>
      </c>
      <c r="D2878" s="68">
        <v>1</v>
      </c>
      <c r="E2878" s="48">
        <f t="shared" si="133"/>
        <v>62693123</v>
      </c>
      <c r="F2878" s="57" t="s">
        <v>2783</v>
      </c>
      <c r="G2878" s="57" t="s">
        <v>2784</v>
      </c>
      <c r="H2878" s="51">
        <v>625</v>
      </c>
      <c r="I2878" s="51" t="s">
        <v>17309</v>
      </c>
      <c r="J2878" s="69">
        <v>27.49</v>
      </c>
      <c r="K2878" s="69">
        <f t="shared" si="134"/>
        <v>17181.25</v>
      </c>
      <c r="L2878" s="90">
        <v>625</v>
      </c>
      <c r="M2878" s="51"/>
      <c r="N2878" s="62" t="s">
        <v>2879</v>
      </c>
      <c r="O2878" s="52" t="s">
        <v>2843</v>
      </c>
      <c r="P2878" s="52">
        <v>452</v>
      </c>
      <c r="Q2878" s="52">
        <v>13</v>
      </c>
      <c r="R2878" s="52" t="s">
        <v>2785</v>
      </c>
      <c r="S2878" s="49" t="s">
        <v>21333</v>
      </c>
      <c r="V2878" s="50" t="s">
        <v>14928</v>
      </c>
      <c r="W2878" s="50" t="s">
        <v>2785</v>
      </c>
      <c r="X2878" s="50" t="s">
        <v>14740</v>
      </c>
      <c r="Y2878" s="70" t="s">
        <v>17320</v>
      </c>
      <c r="Z2878" s="53">
        <v>50341</v>
      </c>
    </row>
    <row r="2879" spans="1:26" s="49" customFormat="1" x14ac:dyDescent="0.25">
      <c r="A2879" s="75">
        <v>600088871</v>
      </c>
      <c r="B2879" s="73">
        <f t="shared" si="132"/>
        <v>600088871</v>
      </c>
      <c r="C2879" s="73" t="s">
        <v>10843</v>
      </c>
      <c r="D2879" s="68">
        <v>1</v>
      </c>
      <c r="E2879" s="48">
        <f t="shared" si="133"/>
        <v>62692755</v>
      </c>
      <c r="F2879" s="57" t="s">
        <v>2783</v>
      </c>
      <c r="G2879" s="57" t="s">
        <v>2784</v>
      </c>
      <c r="H2879" s="51">
        <v>1350</v>
      </c>
      <c r="I2879" s="51" t="s">
        <v>17309</v>
      </c>
      <c r="J2879" s="69">
        <v>27.49</v>
      </c>
      <c r="K2879" s="69">
        <f t="shared" si="134"/>
        <v>37111.5</v>
      </c>
      <c r="L2879" s="90">
        <v>1350</v>
      </c>
      <c r="M2879" s="51"/>
      <c r="N2879" s="62" t="s">
        <v>2880</v>
      </c>
      <c r="O2879" s="52" t="s">
        <v>2803</v>
      </c>
      <c r="P2879" s="52">
        <v>694</v>
      </c>
      <c r="Q2879" s="52">
        <v>40</v>
      </c>
      <c r="R2879" s="52" t="s">
        <v>2785</v>
      </c>
      <c r="S2879" s="49" t="s">
        <v>21333</v>
      </c>
      <c r="V2879" s="50" t="s">
        <v>14928</v>
      </c>
      <c r="W2879" s="50" t="s">
        <v>2785</v>
      </c>
      <c r="X2879" s="50" t="s">
        <v>14740</v>
      </c>
      <c r="Y2879" s="70" t="s">
        <v>17320</v>
      </c>
      <c r="Z2879" s="53">
        <v>50003</v>
      </c>
    </row>
    <row r="2880" spans="1:26" s="49" customFormat="1" ht="30" x14ac:dyDescent="0.25">
      <c r="A2880" s="75">
        <v>600088880</v>
      </c>
      <c r="B2880" s="73">
        <f t="shared" si="132"/>
        <v>600088880</v>
      </c>
      <c r="C2880" s="73" t="s">
        <v>10844</v>
      </c>
      <c r="D2880" s="68">
        <v>1</v>
      </c>
      <c r="E2880" s="48">
        <f t="shared" si="133"/>
        <v>70886075</v>
      </c>
      <c r="F2880" s="57" t="s">
        <v>2783</v>
      </c>
      <c r="G2880" s="57" t="s">
        <v>2784</v>
      </c>
      <c r="H2880" s="51">
        <v>550</v>
      </c>
      <c r="I2880" s="51" t="s">
        <v>17309</v>
      </c>
      <c r="J2880" s="69">
        <v>27.49</v>
      </c>
      <c r="K2880" s="69">
        <f t="shared" si="134"/>
        <v>15119.5</v>
      </c>
      <c r="L2880" s="90">
        <v>550</v>
      </c>
      <c r="M2880" s="51"/>
      <c r="N2880" s="62" t="s">
        <v>2881</v>
      </c>
      <c r="O2880" s="52" t="s">
        <v>2882</v>
      </c>
      <c r="P2880" s="52">
        <v>66</v>
      </c>
      <c r="Q2880" s="52">
        <v>54</v>
      </c>
      <c r="R2880" s="52" t="s">
        <v>2785</v>
      </c>
      <c r="S2880" s="49" t="s">
        <v>21333</v>
      </c>
      <c r="V2880" s="50" t="s">
        <v>14928</v>
      </c>
      <c r="W2880" s="50" t="s">
        <v>2785</v>
      </c>
      <c r="X2880" s="50" t="s">
        <v>14740</v>
      </c>
      <c r="Y2880" s="70" t="s">
        <v>17320</v>
      </c>
      <c r="Z2880" s="53">
        <v>50311</v>
      </c>
    </row>
    <row r="2881" spans="1:26" s="49" customFormat="1" x14ac:dyDescent="0.25">
      <c r="A2881" s="75">
        <v>600088898</v>
      </c>
      <c r="B2881" s="73">
        <f t="shared" si="132"/>
        <v>600088898</v>
      </c>
      <c r="C2881" s="73" t="s">
        <v>10845</v>
      </c>
      <c r="D2881" s="68">
        <v>1</v>
      </c>
      <c r="E2881" s="48">
        <f t="shared" si="133"/>
        <v>62694863</v>
      </c>
      <c r="F2881" s="57" t="s">
        <v>2783</v>
      </c>
      <c r="G2881" s="57" t="s">
        <v>2784</v>
      </c>
      <c r="H2881" s="51">
        <v>1450</v>
      </c>
      <c r="I2881" s="51" t="s">
        <v>17309</v>
      </c>
      <c r="J2881" s="69">
        <v>27.49</v>
      </c>
      <c r="K2881" s="69">
        <f t="shared" si="134"/>
        <v>39860.5</v>
      </c>
      <c r="L2881" s="90">
        <v>1450</v>
      </c>
      <c r="M2881" s="51"/>
      <c r="N2881" s="62" t="s">
        <v>2883</v>
      </c>
      <c r="O2881" s="52" t="s">
        <v>2884</v>
      </c>
      <c r="P2881" s="52">
        <v>1092</v>
      </c>
      <c r="Q2881" s="52">
        <v>1</v>
      </c>
      <c r="R2881" s="52" t="s">
        <v>2785</v>
      </c>
      <c r="S2881" s="49" t="s">
        <v>21333</v>
      </c>
      <c r="V2881" s="50" t="s">
        <v>14928</v>
      </c>
      <c r="W2881" s="50" t="s">
        <v>2785</v>
      </c>
      <c r="X2881" s="50" t="s">
        <v>14740</v>
      </c>
      <c r="Y2881" s="70" t="s">
        <v>17320</v>
      </c>
      <c r="Z2881" s="53">
        <v>50009</v>
      </c>
    </row>
    <row r="2882" spans="1:26" s="49" customFormat="1" x14ac:dyDescent="0.25">
      <c r="A2882" s="75">
        <v>600088901</v>
      </c>
      <c r="B2882" s="73">
        <f t="shared" si="132"/>
        <v>600088901</v>
      </c>
      <c r="C2882" s="73" t="s">
        <v>10846</v>
      </c>
      <c r="D2882" s="68">
        <v>1</v>
      </c>
      <c r="E2882" s="48">
        <f t="shared" si="133"/>
        <v>70886113</v>
      </c>
      <c r="F2882" s="57" t="s">
        <v>2783</v>
      </c>
      <c r="G2882" s="57" t="s">
        <v>2784</v>
      </c>
      <c r="H2882" s="51">
        <v>900</v>
      </c>
      <c r="I2882" s="51" t="s">
        <v>17309</v>
      </c>
      <c r="J2882" s="69">
        <v>27.49</v>
      </c>
      <c r="K2882" s="69">
        <f t="shared" si="134"/>
        <v>24741</v>
      </c>
      <c r="L2882" s="90">
        <v>900</v>
      </c>
      <c r="M2882" s="51"/>
      <c r="N2882" s="62" t="s">
        <v>2885</v>
      </c>
      <c r="O2882" s="52" t="s">
        <v>2886</v>
      </c>
      <c r="P2882" s="52">
        <v>1</v>
      </c>
      <c r="Q2882" s="52">
        <v>27</v>
      </c>
      <c r="R2882" s="52" t="s">
        <v>2785</v>
      </c>
      <c r="S2882" s="49" t="s">
        <v>21333</v>
      </c>
      <c r="V2882" s="50" t="s">
        <v>14928</v>
      </c>
      <c r="W2882" s="50" t="s">
        <v>2785</v>
      </c>
      <c r="X2882" s="50" t="s">
        <v>14740</v>
      </c>
      <c r="Y2882" s="70" t="s">
        <v>17320</v>
      </c>
      <c r="Z2882" s="53">
        <v>50009</v>
      </c>
    </row>
    <row r="2883" spans="1:26" s="49" customFormat="1" x14ac:dyDescent="0.25">
      <c r="A2883" s="75">
        <v>600088995</v>
      </c>
      <c r="B2883" s="73">
        <f t="shared" si="132"/>
        <v>600088995</v>
      </c>
      <c r="C2883" s="73" t="s">
        <v>10847</v>
      </c>
      <c r="D2883" s="68">
        <v>1</v>
      </c>
      <c r="E2883" s="48">
        <f t="shared" si="133"/>
        <v>69172552</v>
      </c>
      <c r="F2883" s="57" t="s">
        <v>2783</v>
      </c>
      <c r="G2883" s="57" t="s">
        <v>2784</v>
      </c>
      <c r="H2883" s="51">
        <v>625</v>
      </c>
      <c r="I2883" s="51" t="s">
        <v>17309</v>
      </c>
      <c r="J2883" s="69">
        <v>27.49</v>
      </c>
      <c r="K2883" s="69">
        <f t="shared" si="134"/>
        <v>17181.25</v>
      </c>
      <c r="L2883" s="90">
        <v>625</v>
      </c>
      <c r="M2883" s="51"/>
      <c r="N2883" s="62" t="s">
        <v>2887</v>
      </c>
      <c r="O2883" s="52" t="s">
        <v>416</v>
      </c>
      <c r="P2883" s="52">
        <v>206</v>
      </c>
      <c r="Q2883" s="52"/>
      <c r="R2883" s="52" t="s">
        <v>2844</v>
      </c>
      <c r="S2883" s="49" t="s">
        <v>21333</v>
      </c>
      <c r="V2883" s="50" t="s">
        <v>14928</v>
      </c>
      <c r="W2883" s="50" t="s">
        <v>2785</v>
      </c>
      <c r="X2883" s="50" t="s">
        <v>14740</v>
      </c>
      <c r="Y2883" s="70" t="s">
        <v>17320</v>
      </c>
      <c r="Z2883" s="53">
        <v>50303</v>
      </c>
    </row>
    <row r="2884" spans="1:26" s="49" customFormat="1" ht="30" x14ac:dyDescent="0.25">
      <c r="A2884" s="75">
        <v>600089011</v>
      </c>
      <c r="B2884" s="73">
        <f t="shared" ref="B2884:B2947" si="135">A2884/1</f>
        <v>600089011</v>
      </c>
      <c r="C2884" s="73" t="s">
        <v>10848</v>
      </c>
      <c r="D2884" s="68">
        <v>1</v>
      </c>
      <c r="E2884" s="48">
        <f t="shared" ref="E2884:E2947" si="136">C2884/1</f>
        <v>70992061</v>
      </c>
      <c r="F2884" s="57" t="s">
        <v>2783</v>
      </c>
      <c r="G2884" s="57" t="s">
        <v>2784</v>
      </c>
      <c r="H2884" s="51">
        <v>100</v>
      </c>
      <c r="I2884" s="51" t="s">
        <v>17309</v>
      </c>
      <c r="J2884" s="69">
        <v>27.49</v>
      </c>
      <c r="K2884" s="69">
        <f t="shared" ref="K2884:K2947" si="137">H2884*J2884</f>
        <v>2749</v>
      </c>
      <c r="L2884" s="90">
        <v>100</v>
      </c>
      <c r="M2884" s="51"/>
      <c r="N2884" s="62" t="s">
        <v>2888</v>
      </c>
      <c r="O2884" s="52"/>
      <c r="P2884" s="52">
        <v>119</v>
      </c>
      <c r="Q2884" s="52"/>
      <c r="R2884" s="52" t="s">
        <v>2889</v>
      </c>
      <c r="S2884" s="49" t="s">
        <v>21333</v>
      </c>
      <c r="V2884" s="50" t="s">
        <v>14928</v>
      </c>
      <c r="W2884" s="50" t="s">
        <v>2785</v>
      </c>
      <c r="X2884" s="50" t="s">
        <v>14740</v>
      </c>
      <c r="Y2884" s="70" t="s">
        <v>17320</v>
      </c>
      <c r="Z2884" s="53">
        <v>50346</v>
      </c>
    </row>
    <row r="2885" spans="1:26" s="49" customFormat="1" x14ac:dyDescent="0.25">
      <c r="A2885" s="75">
        <v>600089312</v>
      </c>
      <c r="B2885" s="73">
        <f t="shared" si="135"/>
        <v>600089312</v>
      </c>
      <c r="C2885" s="73" t="s">
        <v>10849</v>
      </c>
      <c r="D2885" s="68">
        <v>1</v>
      </c>
      <c r="E2885" s="48">
        <f t="shared" si="136"/>
        <v>75017580</v>
      </c>
      <c r="F2885" s="57" t="s">
        <v>2783</v>
      </c>
      <c r="G2885" s="57" t="s">
        <v>2784</v>
      </c>
      <c r="H2885" s="51">
        <v>25</v>
      </c>
      <c r="I2885" s="51" t="s">
        <v>17309</v>
      </c>
      <c r="J2885" s="69">
        <v>27.49</v>
      </c>
      <c r="K2885" s="69">
        <f t="shared" si="137"/>
        <v>687.25</v>
      </c>
      <c r="L2885" s="90">
        <v>25</v>
      </c>
      <c r="M2885" s="51"/>
      <c r="N2885" s="62" t="s">
        <v>2890</v>
      </c>
      <c r="O2885" s="52" t="s">
        <v>725</v>
      </c>
      <c r="P2885" s="52">
        <v>115</v>
      </c>
      <c r="Q2885" s="52"/>
      <c r="R2885" s="52" t="s">
        <v>2849</v>
      </c>
      <c r="S2885" s="49" t="s">
        <v>21333</v>
      </c>
      <c r="V2885" s="50" t="s">
        <v>14928</v>
      </c>
      <c r="W2885" s="50" t="s">
        <v>2785</v>
      </c>
      <c r="X2885" s="50" t="s">
        <v>14740</v>
      </c>
      <c r="Y2885" s="70" t="s">
        <v>17320</v>
      </c>
      <c r="Z2885" s="53">
        <v>50351</v>
      </c>
    </row>
    <row r="2886" spans="1:26" s="49" customFormat="1" ht="30" x14ac:dyDescent="0.25">
      <c r="A2886" s="75">
        <v>600170764</v>
      </c>
      <c r="B2886" s="73">
        <f t="shared" si="135"/>
        <v>600170764</v>
      </c>
      <c r="C2886" s="73" t="s">
        <v>10806</v>
      </c>
      <c r="D2886" s="68">
        <v>1</v>
      </c>
      <c r="E2886" s="48">
        <f t="shared" si="136"/>
        <v>175790</v>
      </c>
      <c r="F2886" s="57" t="s">
        <v>2783</v>
      </c>
      <c r="G2886" s="57" t="s">
        <v>2784</v>
      </c>
      <c r="H2886" s="51">
        <v>1125</v>
      </c>
      <c r="I2886" s="51" t="s">
        <v>17309</v>
      </c>
      <c r="J2886" s="69">
        <v>27.49</v>
      </c>
      <c r="K2886" s="69">
        <f t="shared" si="137"/>
        <v>30926.25</v>
      </c>
      <c r="L2886" s="90">
        <v>1125</v>
      </c>
      <c r="M2886" s="51"/>
      <c r="N2886" s="62" t="s">
        <v>2812</v>
      </c>
      <c r="O2886" s="52" t="s">
        <v>2809</v>
      </c>
      <c r="P2886" s="52">
        <v>1338</v>
      </c>
      <c r="Q2886" s="52">
        <v>2</v>
      </c>
      <c r="R2886" s="52" t="s">
        <v>2785</v>
      </c>
      <c r="S2886" s="49" t="s">
        <v>21333</v>
      </c>
      <c r="V2886" s="50" t="s">
        <v>14922</v>
      </c>
      <c r="W2886" s="50" t="s">
        <v>2785</v>
      </c>
      <c r="X2886" s="50" t="s">
        <v>14738</v>
      </c>
      <c r="Y2886" s="70" t="s">
        <v>17320</v>
      </c>
      <c r="Z2886" s="53">
        <v>50002</v>
      </c>
    </row>
    <row r="2887" spans="1:26" s="49" customFormat="1" x14ac:dyDescent="0.25">
      <c r="A2887" s="75">
        <v>650054105</v>
      </c>
      <c r="B2887" s="73">
        <f t="shared" si="135"/>
        <v>650054105</v>
      </c>
      <c r="C2887" s="73" t="s">
        <v>10850</v>
      </c>
      <c r="D2887" s="68">
        <v>1</v>
      </c>
      <c r="E2887" s="48">
        <f t="shared" si="136"/>
        <v>75017181</v>
      </c>
      <c r="F2887" s="57" t="s">
        <v>2783</v>
      </c>
      <c r="G2887" s="57" t="s">
        <v>2784</v>
      </c>
      <c r="H2887" s="51">
        <v>575</v>
      </c>
      <c r="I2887" s="51" t="s">
        <v>17309</v>
      </c>
      <c r="J2887" s="69">
        <v>27.49</v>
      </c>
      <c r="K2887" s="69">
        <f t="shared" si="137"/>
        <v>15806.75</v>
      </c>
      <c r="L2887" s="90">
        <v>575</v>
      </c>
      <c r="M2887" s="51"/>
      <c r="N2887" s="62" t="s">
        <v>2891</v>
      </c>
      <c r="O2887" s="52"/>
      <c r="P2887" s="52">
        <v>57</v>
      </c>
      <c r="Q2887" s="52"/>
      <c r="R2887" s="52" t="s">
        <v>2892</v>
      </c>
      <c r="S2887" s="49" t="s">
        <v>21333</v>
      </c>
      <c r="V2887" s="50" t="s">
        <v>14928</v>
      </c>
      <c r="W2887" s="50" t="s">
        <v>2785</v>
      </c>
      <c r="X2887" s="50" t="s">
        <v>14740</v>
      </c>
      <c r="Y2887" s="70" t="s">
        <v>17320</v>
      </c>
      <c r="Z2887" s="53">
        <v>50312</v>
      </c>
    </row>
    <row r="2888" spans="1:26" s="49" customFormat="1" ht="30" x14ac:dyDescent="0.25">
      <c r="A2888" s="75">
        <v>650054318</v>
      </c>
      <c r="B2888" s="73">
        <f t="shared" si="135"/>
        <v>650054318</v>
      </c>
      <c r="C2888" s="73" t="s">
        <v>10851</v>
      </c>
      <c r="D2888" s="68">
        <v>1</v>
      </c>
      <c r="E2888" s="48">
        <f t="shared" si="136"/>
        <v>70993254</v>
      </c>
      <c r="F2888" s="57" t="s">
        <v>2783</v>
      </c>
      <c r="G2888" s="57" t="s">
        <v>2784</v>
      </c>
      <c r="H2888" s="51">
        <v>375</v>
      </c>
      <c r="I2888" s="51" t="s">
        <v>17309</v>
      </c>
      <c r="J2888" s="69">
        <v>27.49</v>
      </c>
      <c r="K2888" s="69">
        <f t="shared" si="137"/>
        <v>10308.75</v>
      </c>
      <c r="L2888" s="90">
        <v>375</v>
      </c>
      <c r="M2888" s="51"/>
      <c r="N2888" s="62" t="s">
        <v>2893</v>
      </c>
      <c r="O2888" s="52"/>
      <c r="P2888" s="52">
        <v>42</v>
      </c>
      <c r="Q2888" s="52"/>
      <c r="R2888" s="52" t="s">
        <v>2894</v>
      </c>
      <c r="S2888" s="49" t="s">
        <v>21333</v>
      </c>
      <c r="V2888" s="50" t="s">
        <v>14928</v>
      </c>
      <c r="W2888" s="50" t="s">
        <v>2785</v>
      </c>
      <c r="X2888" s="50" t="s">
        <v>14740</v>
      </c>
      <c r="Y2888" s="70" t="s">
        <v>17320</v>
      </c>
      <c r="Z2888" s="53">
        <v>50326</v>
      </c>
    </row>
    <row r="2889" spans="1:26" s="49" customFormat="1" ht="30" x14ac:dyDescent="0.25">
      <c r="A2889" s="75">
        <v>650054369</v>
      </c>
      <c r="B2889" s="73">
        <f t="shared" si="135"/>
        <v>650054369</v>
      </c>
      <c r="C2889" s="73" t="s">
        <v>10852</v>
      </c>
      <c r="D2889" s="68">
        <v>1</v>
      </c>
      <c r="E2889" s="48">
        <f t="shared" si="136"/>
        <v>75019001</v>
      </c>
      <c r="F2889" s="57" t="s">
        <v>2783</v>
      </c>
      <c r="G2889" s="57" t="s">
        <v>2784</v>
      </c>
      <c r="H2889" s="51">
        <v>75</v>
      </c>
      <c r="I2889" s="51" t="s">
        <v>17309</v>
      </c>
      <c r="J2889" s="69">
        <v>27.49</v>
      </c>
      <c r="K2889" s="69">
        <f t="shared" si="137"/>
        <v>2061.75</v>
      </c>
      <c r="L2889" s="90">
        <v>75</v>
      </c>
      <c r="M2889" s="51"/>
      <c r="N2889" s="62" t="s">
        <v>2895</v>
      </c>
      <c r="O2889" s="52"/>
      <c r="P2889" s="52">
        <v>60</v>
      </c>
      <c r="Q2889" s="52"/>
      <c r="R2889" s="52" t="s">
        <v>2896</v>
      </c>
      <c r="S2889" s="49" t="s">
        <v>21333</v>
      </c>
      <c r="V2889" s="50" t="s">
        <v>14928</v>
      </c>
      <c r="W2889" s="50" t="s">
        <v>2785</v>
      </c>
      <c r="X2889" s="50" t="s">
        <v>14740</v>
      </c>
      <c r="Y2889" s="70" t="s">
        <v>17320</v>
      </c>
      <c r="Z2889" s="53">
        <v>50333</v>
      </c>
    </row>
    <row r="2890" spans="1:26" s="49" customFormat="1" ht="30" x14ac:dyDescent="0.25">
      <c r="A2890" s="75">
        <v>650054717</v>
      </c>
      <c r="B2890" s="73">
        <f t="shared" si="135"/>
        <v>650054717</v>
      </c>
      <c r="C2890" s="73" t="s">
        <v>10853</v>
      </c>
      <c r="D2890" s="68">
        <v>1</v>
      </c>
      <c r="E2890" s="48">
        <f t="shared" si="136"/>
        <v>70987955</v>
      </c>
      <c r="F2890" s="57" t="s">
        <v>2783</v>
      </c>
      <c r="G2890" s="57" t="s">
        <v>2784</v>
      </c>
      <c r="H2890" s="51">
        <v>600</v>
      </c>
      <c r="I2890" s="51" t="s">
        <v>17309</v>
      </c>
      <c r="J2890" s="69">
        <v>27.49</v>
      </c>
      <c r="K2890" s="69">
        <f t="shared" si="137"/>
        <v>16494</v>
      </c>
      <c r="L2890" s="90">
        <v>600</v>
      </c>
      <c r="M2890" s="51"/>
      <c r="N2890" s="62" t="s">
        <v>2897</v>
      </c>
      <c r="O2890" s="52" t="s">
        <v>307</v>
      </c>
      <c r="P2890" s="52">
        <v>279</v>
      </c>
      <c r="Q2890" s="52"/>
      <c r="R2890" s="52" t="s">
        <v>2898</v>
      </c>
      <c r="S2890" s="49" t="s">
        <v>21333</v>
      </c>
      <c r="V2890" s="50" t="s">
        <v>14928</v>
      </c>
      <c r="W2890" s="50" t="s">
        <v>2785</v>
      </c>
      <c r="X2890" s="50" t="s">
        <v>14740</v>
      </c>
      <c r="Y2890" s="70" t="s">
        <v>17320</v>
      </c>
      <c r="Z2890" s="53">
        <v>50302</v>
      </c>
    </row>
    <row r="2891" spans="1:26" s="49" customFormat="1" x14ac:dyDescent="0.25">
      <c r="A2891" s="75">
        <v>650054881</v>
      </c>
      <c r="B2891" s="73">
        <f t="shared" si="135"/>
        <v>650054881</v>
      </c>
      <c r="C2891" s="73" t="s">
        <v>10854</v>
      </c>
      <c r="D2891" s="68">
        <v>1</v>
      </c>
      <c r="E2891" s="48">
        <f t="shared" si="136"/>
        <v>71004475</v>
      </c>
      <c r="F2891" s="57" t="s">
        <v>2783</v>
      </c>
      <c r="G2891" s="57" t="s">
        <v>2784</v>
      </c>
      <c r="H2891" s="51">
        <v>50</v>
      </c>
      <c r="I2891" s="51" t="s">
        <v>17309</v>
      </c>
      <c r="J2891" s="69">
        <v>27.49</v>
      </c>
      <c r="K2891" s="69">
        <f t="shared" si="137"/>
        <v>1374.5</v>
      </c>
      <c r="L2891" s="90">
        <v>50</v>
      </c>
      <c r="M2891" s="51"/>
      <c r="N2891" s="62" t="s">
        <v>2899</v>
      </c>
      <c r="O2891" s="52"/>
      <c r="P2891" s="52">
        <v>62</v>
      </c>
      <c r="Q2891" s="52"/>
      <c r="R2891" s="52" t="s">
        <v>2900</v>
      </c>
      <c r="S2891" s="49" t="s">
        <v>21333</v>
      </c>
      <c r="V2891" s="50" t="s">
        <v>14928</v>
      </c>
      <c r="W2891" s="50" t="s">
        <v>2785</v>
      </c>
      <c r="X2891" s="50" t="s">
        <v>14740</v>
      </c>
      <c r="Y2891" s="70" t="s">
        <v>17320</v>
      </c>
      <c r="Z2891" s="53">
        <v>50315</v>
      </c>
    </row>
    <row r="2892" spans="1:26" s="49" customFormat="1" ht="30" x14ac:dyDescent="0.25">
      <c r="A2892" s="75">
        <v>650056833</v>
      </c>
      <c r="B2892" s="73">
        <f t="shared" si="135"/>
        <v>650056833</v>
      </c>
      <c r="C2892" s="73" t="s">
        <v>10855</v>
      </c>
      <c r="D2892" s="68">
        <v>1</v>
      </c>
      <c r="E2892" s="48">
        <f t="shared" si="136"/>
        <v>70983917</v>
      </c>
      <c r="F2892" s="57" t="s">
        <v>2783</v>
      </c>
      <c r="G2892" s="57" t="s">
        <v>2784</v>
      </c>
      <c r="H2892" s="51">
        <v>50</v>
      </c>
      <c r="I2892" s="51" t="s">
        <v>17309</v>
      </c>
      <c r="J2892" s="69">
        <v>27.49</v>
      </c>
      <c r="K2892" s="69">
        <f t="shared" si="137"/>
        <v>1374.5</v>
      </c>
      <c r="L2892" s="90">
        <v>50</v>
      </c>
      <c r="M2892" s="51"/>
      <c r="N2892" s="62" t="s">
        <v>2901</v>
      </c>
      <c r="O2892" s="52"/>
      <c r="P2892" s="52">
        <v>4</v>
      </c>
      <c r="Q2892" s="52"/>
      <c r="R2892" s="52" t="s">
        <v>2902</v>
      </c>
      <c r="S2892" s="49" t="s">
        <v>21333</v>
      </c>
      <c r="V2892" s="50" t="s">
        <v>14928</v>
      </c>
      <c r="W2892" s="50" t="s">
        <v>2785</v>
      </c>
      <c r="X2892" s="50" t="s">
        <v>14740</v>
      </c>
      <c r="Y2892" s="70" t="s">
        <v>17320</v>
      </c>
      <c r="Z2892" s="53">
        <v>50306</v>
      </c>
    </row>
    <row r="2893" spans="1:26" s="49" customFormat="1" ht="30" x14ac:dyDescent="0.25">
      <c r="A2893" s="75">
        <v>650057104</v>
      </c>
      <c r="B2893" s="73">
        <f t="shared" si="135"/>
        <v>650057104</v>
      </c>
      <c r="C2893" s="73" t="s">
        <v>10856</v>
      </c>
      <c r="D2893" s="68">
        <v>1</v>
      </c>
      <c r="E2893" s="48">
        <f t="shared" si="136"/>
        <v>75018136</v>
      </c>
      <c r="F2893" s="57" t="s">
        <v>2783</v>
      </c>
      <c r="G2893" s="57" t="s">
        <v>2784</v>
      </c>
      <c r="H2893" s="51">
        <v>25</v>
      </c>
      <c r="I2893" s="51" t="s">
        <v>17309</v>
      </c>
      <c r="J2893" s="69">
        <v>27.49</v>
      </c>
      <c r="K2893" s="69">
        <f t="shared" si="137"/>
        <v>687.25</v>
      </c>
      <c r="L2893" s="90">
        <v>25</v>
      </c>
      <c r="M2893" s="51"/>
      <c r="N2893" s="62" t="s">
        <v>2903</v>
      </c>
      <c r="O2893" s="52"/>
      <c r="P2893" s="52">
        <v>10</v>
      </c>
      <c r="Q2893" s="52"/>
      <c r="R2893" s="52" t="s">
        <v>2904</v>
      </c>
      <c r="S2893" s="49" t="s">
        <v>21333</v>
      </c>
      <c r="V2893" s="50" t="s">
        <v>14928</v>
      </c>
      <c r="W2893" s="50" t="s">
        <v>2785</v>
      </c>
      <c r="X2893" s="50" t="s">
        <v>14740</v>
      </c>
      <c r="Y2893" s="70" t="s">
        <v>17320</v>
      </c>
      <c r="Z2893" s="53">
        <v>50323</v>
      </c>
    </row>
    <row r="2894" spans="1:26" s="49" customFormat="1" x14ac:dyDescent="0.25">
      <c r="A2894" s="75">
        <v>691013225</v>
      </c>
      <c r="B2894" s="73">
        <f t="shared" si="135"/>
        <v>691013225</v>
      </c>
      <c r="C2894" s="73" t="s">
        <v>10807</v>
      </c>
      <c r="D2894" s="68">
        <v>1</v>
      </c>
      <c r="E2894" s="48">
        <f t="shared" si="136"/>
        <v>8223033</v>
      </c>
      <c r="F2894" s="57" t="s">
        <v>2783</v>
      </c>
      <c r="G2894" s="57" t="s">
        <v>2784</v>
      </c>
      <c r="H2894" s="51">
        <v>0</v>
      </c>
      <c r="I2894" s="51" t="s">
        <v>17320</v>
      </c>
      <c r="J2894" s="69">
        <v>27.49</v>
      </c>
      <c r="K2894" s="69">
        <f t="shared" si="137"/>
        <v>0</v>
      </c>
      <c r="L2894" s="90">
        <v>0</v>
      </c>
      <c r="M2894" s="51"/>
      <c r="N2894" s="62" t="s">
        <v>2813</v>
      </c>
      <c r="O2894" s="52" t="s">
        <v>2814</v>
      </c>
      <c r="P2894" s="52">
        <v>797</v>
      </c>
      <c r="Q2894" s="52"/>
      <c r="R2894" s="52" t="s">
        <v>2785</v>
      </c>
      <c r="S2894" s="49" t="s">
        <v>21334</v>
      </c>
      <c r="V2894" s="50" t="s">
        <v>14922</v>
      </c>
      <c r="W2894" s="50" t="s">
        <v>2785</v>
      </c>
      <c r="X2894" s="50" t="s">
        <v>14742</v>
      </c>
      <c r="Y2894" s="70">
        <v>44326</v>
      </c>
      <c r="Z2894" s="53">
        <v>50009</v>
      </c>
    </row>
    <row r="2895" spans="1:26" s="49" customFormat="1" x14ac:dyDescent="0.25">
      <c r="A2895" s="75">
        <v>650058666</v>
      </c>
      <c r="B2895" s="73">
        <f t="shared" si="135"/>
        <v>650058666</v>
      </c>
      <c r="C2895" s="73" t="s">
        <v>10857</v>
      </c>
      <c r="D2895" s="68">
        <v>1</v>
      </c>
      <c r="E2895" s="48">
        <f t="shared" si="136"/>
        <v>75016753</v>
      </c>
      <c r="F2895" s="57" t="s">
        <v>2783</v>
      </c>
      <c r="G2895" s="57" t="s">
        <v>2784</v>
      </c>
      <c r="H2895" s="51">
        <v>50</v>
      </c>
      <c r="I2895" s="51" t="s">
        <v>17309</v>
      </c>
      <c r="J2895" s="69">
        <v>27.49</v>
      </c>
      <c r="K2895" s="69">
        <f t="shared" si="137"/>
        <v>1374.5</v>
      </c>
      <c r="L2895" s="90">
        <v>50</v>
      </c>
      <c r="M2895" s="51"/>
      <c r="N2895" s="62" t="s">
        <v>2905</v>
      </c>
      <c r="O2895" s="52"/>
      <c r="P2895" s="52">
        <v>27</v>
      </c>
      <c r="Q2895" s="52"/>
      <c r="R2895" s="52" t="s">
        <v>2906</v>
      </c>
      <c r="S2895" s="49" t="s">
        <v>21333</v>
      </c>
      <c r="V2895" s="50" t="s">
        <v>14928</v>
      </c>
      <c r="W2895" s="50" t="s">
        <v>2785</v>
      </c>
      <c r="X2895" s="50" t="s">
        <v>14740</v>
      </c>
      <c r="Y2895" s="70" t="s">
        <v>17320</v>
      </c>
      <c r="Z2895" s="53">
        <v>50315</v>
      </c>
    </row>
    <row r="2896" spans="1:26" s="49" customFormat="1" x14ac:dyDescent="0.25">
      <c r="A2896" s="75">
        <v>650059808</v>
      </c>
      <c r="B2896" s="73">
        <f t="shared" si="135"/>
        <v>650059808</v>
      </c>
      <c r="C2896" s="73" t="s">
        <v>10858</v>
      </c>
      <c r="D2896" s="68">
        <v>1</v>
      </c>
      <c r="E2896" s="48">
        <f t="shared" si="136"/>
        <v>75015854</v>
      </c>
      <c r="F2896" s="57" t="s">
        <v>2783</v>
      </c>
      <c r="G2896" s="57" t="s">
        <v>2784</v>
      </c>
      <c r="H2896" s="51">
        <v>75</v>
      </c>
      <c r="I2896" s="51" t="s">
        <v>17309</v>
      </c>
      <c r="J2896" s="69">
        <v>27.49</v>
      </c>
      <c r="K2896" s="69">
        <f t="shared" si="137"/>
        <v>2061.75</v>
      </c>
      <c r="L2896" s="90">
        <v>75</v>
      </c>
      <c r="M2896" s="51"/>
      <c r="N2896" s="62" t="s">
        <v>2907</v>
      </c>
      <c r="O2896" s="52"/>
      <c r="P2896" s="52">
        <v>73</v>
      </c>
      <c r="Q2896" s="52"/>
      <c r="R2896" s="52" t="s">
        <v>2108</v>
      </c>
      <c r="S2896" s="49" t="s">
        <v>21333</v>
      </c>
      <c r="V2896" s="50" t="s">
        <v>14928</v>
      </c>
      <c r="W2896" s="50" t="s">
        <v>2785</v>
      </c>
      <c r="X2896" s="50" t="s">
        <v>14740</v>
      </c>
      <c r="Y2896" s="70" t="s">
        <v>17320</v>
      </c>
      <c r="Z2896" s="53">
        <v>50361</v>
      </c>
    </row>
    <row r="2897" spans="1:26" s="49" customFormat="1" x14ac:dyDescent="0.25">
      <c r="A2897" s="75">
        <v>650059964</v>
      </c>
      <c r="B2897" s="73">
        <f t="shared" si="135"/>
        <v>650059964</v>
      </c>
      <c r="C2897" s="73" t="s">
        <v>10808</v>
      </c>
      <c r="D2897" s="68">
        <v>1</v>
      </c>
      <c r="E2897" s="48">
        <f t="shared" si="136"/>
        <v>75015820</v>
      </c>
      <c r="F2897" s="57" t="s">
        <v>2783</v>
      </c>
      <c r="G2897" s="57" t="s">
        <v>2784</v>
      </c>
      <c r="H2897" s="51">
        <v>225</v>
      </c>
      <c r="I2897" s="51" t="s">
        <v>17309</v>
      </c>
      <c r="J2897" s="69">
        <v>27.49</v>
      </c>
      <c r="K2897" s="69">
        <f t="shared" si="137"/>
        <v>6185.25</v>
      </c>
      <c r="L2897" s="90">
        <v>225</v>
      </c>
      <c r="M2897" s="51"/>
      <c r="N2897" s="62" t="s">
        <v>2815</v>
      </c>
      <c r="O2897" s="52" t="s">
        <v>2816</v>
      </c>
      <c r="P2897" s="52">
        <v>1201</v>
      </c>
      <c r="Q2897" s="52">
        <v>27</v>
      </c>
      <c r="R2897" s="52" t="s">
        <v>2785</v>
      </c>
      <c r="S2897" s="49" t="s">
        <v>21334</v>
      </c>
      <c r="V2897" s="50" t="s">
        <v>14922</v>
      </c>
      <c r="W2897" s="50" t="s">
        <v>2785</v>
      </c>
      <c r="X2897" s="50" t="s">
        <v>14742</v>
      </c>
      <c r="Y2897" s="70" t="s">
        <v>17320</v>
      </c>
      <c r="Z2897" s="53">
        <v>50009</v>
      </c>
    </row>
    <row r="2898" spans="1:26" s="49" customFormat="1" ht="30" x14ac:dyDescent="0.25">
      <c r="A2898" s="75">
        <v>650060202</v>
      </c>
      <c r="B2898" s="73">
        <f t="shared" si="135"/>
        <v>650060202</v>
      </c>
      <c r="C2898" s="73" t="s">
        <v>10859</v>
      </c>
      <c r="D2898" s="68">
        <v>1</v>
      </c>
      <c r="E2898" s="48">
        <f t="shared" si="136"/>
        <v>75008319</v>
      </c>
      <c r="F2898" s="57" t="s">
        <v>2783</v>
      </c>
      <c r="G2898" s="57" t="s">
        <v>2784</v>
      </c>
      <c r="H2898" s="51">
        <v>75</v>
      </c>
      <c r="I2898" s="51" t="s">
        <v>17309</v>
      </c>
      <c r="J2898" s="69">
        <v>27.49</v>
      </c>
      <c r="K2898" s="69">
        <f t="shared" si="137"/>
        <v>2061.75</v>
      </c>
      <c r="L2898" s="90">
        <v>75</v>
      </c>
      <c r="M2898" s="51"/>
      <c r="N2898" s="62" t="s">
        <v>2908</v>
      </c>
      <c r="O2898" s="52"/>
      <c r="P2898" s="52">
        <v>99</v>
      </c>
      <c r="Q2898" s="52"/>
      <c r="R2898" s="52" t="s">
        <v>2909</v>
      </c>
      <c r="S2898" s="49" t="s">
        <v>21333</v>
      </c>
      <c r="V2898" s="50" t="s">
        <v>14928</v>
      </c>
      <c r="W2898" s="50" t="s">
        <v>2785</v>
      </c>
      <c r="X2898" s="50" t="s">
        <v>14740</v>
      </c>
      <c r="Y2898" s="70" t="s">
        <v>17320</v>
      </c>
      <c r="Z2898" s="53">
        <v>50327</v>
      </c>
    </row>
    <row r="2899" spans="1:26" s="49" customFormat="1" x14ac:dyDescent="0.25">
      <c r="A2899" s="75">
        <v>650062345</v>
      </c>
      <c r="B2899" s="73">
        <f t="shared" si="135"/>
        <v>650062345</v>
      </c>
      <c r="C2899" s="73" t="s">
        <v>10860</v>
      </c>
      <c r="D2899" s="68">
        <v>1</v>
      </c>
      <c r="E2899" s="48">
        <f t="shared" si="136"/>
        <v>70986126</v>
      </c>
      <c r="F2899" s="57" t="s">
        <v>2783</v>
      </c>
      <c r="G2899" s="57" t="s">
        <v>2784</v>
      </c>
      <c r="H2899" s="51">
        <v>600</v>
      </c>
      <c r="I2899" s="51" t="s">
        <v>17309</v>
      </c>
      <c r="J2899" s="69">
        <v>27.49</v>
      </c>
      <c r="K2899" s="69">
        <f t="shared" si="137"/>
        <v>16494</v>
      </c>
      <c r="L2899" s="90">
        <v>600</v>
      </c>
      <c r="M2899" s="51"/>
      <c r="N2899" s="62" t="s">
        <v>2910</v>
      </c>
      <c r="O2899" s="52"/>
      <c r="P2899" s="52">
        <v>380</v>
      </c>
      <c r="Q2899" s="52"/>
      <c r="R2899" s="52" t="s">
        <v>2911</v>
      </c>
      <c r="S2899" s="49" t="s">
        <v>21333</v>
      </c>
      <c r="V2899" s="50" t="s">
        <v>14928</v>
      </c>
      <c r="W2899" s="50" t="s">
        <v>2785</v>
      </c>
      <c r="X2899" s="50" t="s">
        <v>14740</v>
      </c>
      <c r="Y2899" s="70" t="s">
        <v>17320</v>
      </c>
      <c r="Z2899" s="53">
        <v>50343</v>
      </c>
    </row>
    <row r="2900" spans="1:26" s="49" customFormat="1" ht="30" x14ac:dyDescent="0.25">
      <c r="A2900" s="75">
        <v>650064852</v>
      </c>
      <c r="B2900" s="73">
        <f t="shared" si="135"/>
        <v>650064852</v>
      </c>
      <c r="C2900" s="73" t="s">
        <v>10861</v>
      </c>
      <c r="D2900" s="68">
        <v>1</v>
      </c>
      <c r="E2900" s="48">
        <f t="shared" si="136"/>
        <v>75001659</v>
      </c>
      <c r="F2900" s="57" t="s">
        <v>2783</v>
      </c>
      <c r="G2900" s="57" t="s">
        <v>2784</v>
      </c>
      <c r="H2900" s="51">
        <v>125</v>
      </c>
      <c r="I2900" s="51" t="s">
        <v>17309</v>
      </c>
      <c r="J2900" s="69">
        <v>27.49</v>
      </c>
      <c r="K2900" s="69">
        <f t="shared" si="137"/>
        <v>3436.25</v>
      </c>
      <c r="L2900" s="90">
        <v>125</v>
      </c>
      <c r="M2900" s="51"/>
      <c r="N2900" s="62" t="s">
        <v>2912</v>
      </c>
      <c r="O2900" s="52" t="s">
        <v>514</v>
      </c>
      <c r="P2900" s="52">
        <v>12</v>
      </c>
      <c r="Q2900" s="52"/>
      <c r="R2900" s="52" t="s">
        <v>2913</v>
      </c>
      <c r="S2900" s="49" t="s">
        <v>21333</v>
      </c>
      <c r="V2900" s="50" t="s">
        <v>14928</v>
      </c>
      <c r="W2900" s="50" t="s">
        <v>2785</v>
      </c>
      <c r="X2900" s="50" t="s">
        <v>14740</v>
      </c>
      <c r="Y2900" s="70" t="s">
        <v>17320</v>
      </c>
      <c r="Z2900" s="53">
        <v>50304</v>
      </c>
    </row>
    <row r="2901" spans="1:26" s="49" customFormat="1" x14ac:dyDescent="0.25">
      <c r="A2901" s="75">
        <v>650064992</v>
      </c>
      <c r="B2901" s="73">
        <f t="shared" si="135"/>
        <v>650064992</v>
      </c>
      <c r="C2901" s="73" t="s">
        <v>10862</v>
      </c>
      <c r="D2901" s="68">
        <v>1</v>
      </c>
      <c r="E2901" s="48">
        <f t="shared" si="136"/>
        <v>70996067</v>
      </c>
      <c r="F2901" s="57" t="s">
        <v>2783</v>
      </c>
      <c r="G2901" s="57" t="s">
        <v>2784</v>
      </c>
      <c r="H2901" s="51">
        <v>550</v>
      </c>
      <c r="I2901" s="51" t="s">
        <v>17309</v>
      </c>
      <c r="J2901" s="69">
        <v>27.49</v>
      </c>
      <c r="K2901" s="69">
        <f t="shared" si="137"/>
        <v>15119.5</v>
      </c>
      <c r="L2901" s="90">
        <v>550</v>
      </c>
      <c r="M2901" s="51"/>
      <c r="N2901" s="62" t="s">
        <v>2914</v>
      </c>
      <c r="O2901" s="52"/>
      <c r="P2901" s="52">
        <v>1</v>
      </c>
      <c r="Q2901" s="52"/>
      <c r="R2901" s="52" t="s">
        <v>2915</v>
      </c>
      <c r="S2901" s="49" t="s">
        <v>21333</v>
      </c>
      <c r="V2901" s="50" t="s">
        <v>14928</v>
      </c>
      <c r="W2901" s="50" t="s">
        <v>2785</v>
      </c>
      <c r="X2901" s="50" t="s">
        <v>14740</v>
      </c>
      <c r="Y2901" s="70" t="s">
        <v>17320</v>
      </c>
      <c r="Z2901" s="53">
        <v>50322</v>
      </c>
    </row>
    <row r="2902" spans="1:26" s="49" customFormat="1" ht="30" x14ac:dyDescent="0.25">
      <c r="A2902" s="75">
        <v>651000904</v>
      </c>
      <c r="B2902" s="73">
        <f t="shared" si="135"/>
        <v>651000904</v>
      </c>
      <c r="C2902" s="73" t="s">
        <v>10863</v>
      </c>
      <c r="D2902" s="68">
        <v>1</v>
      </c>
      <c r="E2902" s="48">
        <f t="shared" si="136"/>
        <v>75041511</v>
      </c>
      <c r="F2902" s="57" t="s">
        <v>2783</v>
      </c>
      <c r="G2902" s="57" t="s">
        <v>2784</v>
      </c>
      <c r="H2902" s="51">
        <v>1325</v>
      </c>
      <c r="I2902" s="51" t="s">
        <v>17309</v>
      </c>
      <c r="J2902" s="69">
        <v>27.49</v>
      </c>
      <c r="K2902" s="69">
        <f t="shared" si="137"/>
        <v>36424.25</v>
      </c>
      <c r="L2902" s="90">
        <v>1325</v>
      </c>
      <c r="M2902" s="51"/>
      <c r="N2902" s="62" t="s">
        <v>2916</v>
      </c>
      <c r="O2902" s="52" t="s">
        <v>2797</v>
      </c>
      <c r="P2902" s="52">
        <v>1140</v>
      </c>
      <c r="Q2902" s="52">
        <v>20</v>
      </c>
      <c r="R2902" s="52" t="s">
        <v>2785</v>
      </c>
      <c r="S2902" s="49" t="s">
        <v>21333</v>
      </c>
      <c r="V2902" s="50" t="s">
        <v>14928</v>
      </c>
      <c r="W2902" s="50" t="s">
        <v>2785</v>
      </c>
      <c r="X2902" s="50" t="s">
        <v>14740</v>
      </c>
      <c r="Y2902" s="70" t="s">
        <v>17320</v>
      </c>
      <c r="Z2902" s="53">
        <v>50002</v>
      </c>
    </row>
    <row r="2903" spans="1:26" s="49" customFormat="1" ht="30" x14ac:dyDescent="0.25">
      <c r="A2903" s="75">
        <v>651014646</v>
      </c>
      <c r="B2903" s="73">
        <f t="shared" si="135"/>
        <v>651014646</v>
      </c>
      <c r="C2903" s="73" t="s">
        <v>17898</v>
      </c>
      <c r="D2903" s="68">
        <v>1</v>
      </c>
      <c r="E2903" s="48">
        <f t="shared" si="136"/>
        <v>27482073</v>
      </c>
      <c r="F2903" s="57" t="s">
        <v>2783</v>
      </c>
      <c r="G2903" s="57" t="s">
        <v>2784</v>
      </c>
      <c r="H2903" s="51">
        <v>425</v>
      </c>
      <c r="I2903" s="51" t="s">
        <v>17309</v>
      </c>
      <c r="J2903" s="69">
        <v>27.49</v>
      </c>
      <c r="K2903" s="69">
        <f t="shared" si="137"/>
        <v>11683.25</v>
      </c>
      <c r="L2903" s="90">
        <v>425</v>
      </c>
      <c r="M2903" s="51"/>
      <c r="N2903" s="62" t="s">
        <v>17899</v>
      </c>
      <c r="O2903" s="52" t="s">
        <v>17900</v>
      </c>
      <c r="P2903" s="52">
        <v>231</v>
      </c>
      <c r="Q2903" s="52"/>
      <c r="R2903" s="52" t="s">
        <v>2817</v>
      </c>
      <c r="S2903" s="49" t="s">
        <v>21334</v>
      </c>
      <c r="V2903" s="50" t="s">
        <v>14922</v>
      </c>
      <c r="W2903" s="50" t="s">
        <v>2785</v>
      </c>
      <c r="X2903" s="50" t="s">
        <v>14742</v>
      </c>
      <c r="Y2903" s="70" t="s">
        <v>17320</v>
      </c>
      <c r="Z2903" s="53">
        <v>50346</v>
      </c>
    </row>
    <row r="2904" spans="1:26" s="49" customFormat="1" x14ac:dyDescent="0.25">
      <c r="A2904" s="75">
        <v>668000503</v>
      </c>
      <c r="B2904" s="73">
        <f t="shared" si="135"/>
        <v>668000503</v>
      </c>
      <c r="C2904" s="73" t="s">
        <v>10864</v>
      </c>
      <c r="D2904" s="68">
        <v>1</v>
      </c>
      <c r="E2904" s="48">
        <f t="shared" si="136"/>
        <v>71000755</v>
      </c>
      <c r="F2904" s="57" t="s">
        <v>2783</v>
      </c>
      <c r="G2904" s="57" t="s">
        <v>2784</v>
      </c>
      <c r="H2904" s="51">
        <v>0</v>
      </c>
      <c r="I2904" s="51" t="s">
        <v>17309</v>
      </c>
      <c r="J2904" s="69">
        <v>27.49</v>
      </c>
      <c r="K2904" s="69">
        <f t="shared" si="137"/>
        <v>0</v>
      </c>
      <c r="L2904" s="90">
        <v>50</v>
      </c>
      <c r="M2904" s="51">
        <v>50</v>
      </c>
      <c r="N2904" s="62" t="s">
        <v>2917</v>
      </c>
      <c r="O2904" s="52" t="s">
        <v>98</v>
      </c>
      <c r="P2904" s="52">
        <v>1495</v>
      </c>
      <c r="Q2904" s="52">
        <v>36</v>
      </c>
      <c r="R2904" s="52" t="s">
        <v>2785</v>
      </c>
      <c r="S2904" s="49" t="s">
        <v>21333</v>
      </c>
      <c r="V2904" s="50" t="s">
        <v>14928</v>
      </c>
      <c r="W2904" s="50" t="s">
        <v>2785</v>
      </c>
      <c r="X2904" s="50" t="s">
        <v>14740</v>
      </c>
      <c r="Y2904" s="70" t="s">
        <v>17320</v>
      </c>
      <c r="Z2904" s="53">
        <v>50002</v>
      </c>
    </row>
    <row r="2905" spans="1:26" s="49" customFormat="1" x14ac:dyDescent="0.25">
      <c r="A2905" s="75">
        <v>668000538</v>
      </c>
      <c r="B2905" s="73">
        <f t="shared" si="135"/>
        <v>668000538</v>
      </c>
      <c r="C2905" s="73" t="s">
        <v>10865</v>
      </c>
      <c r="D2905" s="68">
        <v>1</v>
      </c>
      <c r="E2905" s="48">
        <f t="shared" si="136"/>
        <v>71000747</v>
      </c>
      <c r="F2905" s="57" t="s">
        <v>2783</v>
      </c>
      <c r="G2905" s="57" t="s">
        <v>2784</v>
      </c>
      <c r="H2905" s="51">
        <v>75</v>
      </c>
      <c r="I2905" s="51" t="s">
        <v>17309</v>
      </c>
      <c r="J2905" s="69">
        <v>27.49</v>
      </c>
      <c r="K2905" s="69">
        <f t="shared" si="137"/>
        <v>2061.75</v>
      </c>
      <c r="L2905" s="90">
        <v>75</v>
      </c>
      <c r="M2905" s="51"/>
      <c r="N2905" s="62" t="s">
        <v>2918</v>
      </c>
      <c r="O2905" s="52" t="s">
        <v>77</v>
      </c>
      <c r="P2905" s="52">
        <v>373</v>
      </c>
      <c r="Q2905" s="52">
        <v>12</v>
      </c>
      <c r="R2905" s="52" t="s">
        <v>2785</v>
      </c>
      <c r="S2905" s="49" t="s">
        <v>21333</v>
      </c>
      <c r="V2905" s="50" t="s">
        <v>14928</v>
      </c>
      <c r="W2905" s="50" t="s">
        <v>2785</v>
      </c>
      <c r="X2905" s="50" t="s">
        <v>14740</v>
      </c>
      <c r="Y2905" s="70" t="s">
        <v>17320</v>
      </c>
      <c r="Z2905" s="53">
        <v>50011</v>
      </c>
    </row>
    <row r="2906" spans="1:26" s="49" customFormat="1" x14ac:dyDescent="0.25">
      <c r="A2906" s="75">
        <v>668000554</v>
      </c>
      <c r="B2906" s="73">
        <f t="shared" si="135"/>
        <v>668000554</v>
      </c>
      <c r="C2906" s="73" t="s">
        <v>10866</v>
      </c>
      <c r="D2906" s="68">
        <v>1</v>
      </c>
      <c r="E2906" s="48">
        <f t="shared" si="136"/>
        <v>71000712</v>
      </c>
      <c r="F2906" s="57" t="s">
        <v>2783</v>
      </c>
      <c r="G2906" s="57" t="s">
        <v>2784</v>
      </c>
      <c r="H2906" s="51">
        <v>0</v>
      </c>
      <c r="I2906" s="51" t="s">
        <v>17309</v>
      </c>
      <c r="J2906" s="69">
        <v>27.49</v>
      </c>
      <c r="K2906" s="69">
        <f t="shared" si="137"/>
        <v>0</v>
      </c>
      <c r="L2906" s="90">
        <v>25</v>
      </c>
      <c r="M2906" s="51">
        <v>25</v>
      </c>
      <c r="N2906" s="62" t="s">
        <v>2919</v>
      </c>
      <c r="O2906" s="52" t="s">
        <v>2920</v>
      </c>
      <c r="P2906" s="52">
        <v>837</v>
      </c>
      <c r="Q2906" s="52">
        <v>1</v>
      </c>
      <c r="R2906" s="52" t="s">
        <v>2785</v>
      </c>
      <c r="S2906" s="49" t="s">
        <v>21333</v>
      </c>
      <c r="V2906" s="50" t="s">
        <v>14928</v>
      </c>
      <c r="W2906" s="50" t="s">
        <v>2785</v>
      </c>
      <c r="X2906" s="50" t="s">
        <v>14740</v>
      </c>
      <c r="Y2906" s="70" t="s">
        <v>17320</v>
      </c>
      <c r="Z2906" s="53">
        <v>50003</v>
      </c>
    </row>
    <row r="2907" spans="1:26" s="49" customFormat="1" x14ac:dyDescent="0.25">
      <c r="A2907" s="75">
        <v>668000562</v>
      </c>
      <c r="B2907" s="73">
        <f t="shared" si="135"/>
        <v>668000562</v>
      </c>
      <c r="C2907" s="73" t="s">
        <v>10867</v>
      </c>
      <c r="D2907" s="68">
        <v>1</v>
      </c>
      <c r="E2907" s="48">
        <f t="shared" si="136"/>
        <v>71000763</v>
      </c>
      <c r="F2907" s="57" t="s">
        <v>2783</v>
      </c>
      <c r="G2907" s="57" t="s">
        <v>2784</v>
      </c>
      <c r="H2907" s="51">
        <v>0</v>
      </c>
      <c r="I2907" s="51" t="s">
        <v>17309</v>
      </c>
      <c r="J2907" s="69">
        <v>27.49</v>
      </c>
      <c r="K2907" s="69">
        <f t="shared" si="137"/>
        <v>0</v>
      </c>
      <c r="L2907" s="90">
        <v>50</v>
      </c>
      <c r="M2907" s="51">
        <v>50</v>
      </c>
      <c r="N2907" s="62" t="s">
        <v>2921</v>
      </c>
      <c r="O2907" s="52" t="s">
        <v>2922</v>
      </c>
      <c r="P2907" s="52">
        <v>1127</v>
      </c>
      <c r="Q2907" s="52">
        <v>4</v>
      </c>
      <c r="R2907" s="52" t="s">
        <v>2785</v>
      </c>
      <c r="S2907" s="49" t="s">
        <v>21333</v>
      </c>
      <c r="V2907" s="50" t="s">
        <v>14928</v>
      </c>
      <c r="W2907" s="50" t="s">
        <v>2785</v>
      </c>
      <c r="X2907" s="50" t="s">
        <v>14740</v>
      </c>
      <c r="Y2907" s="70" t="s">
        <v>17320</v>
      </c>
      <c r="Z2907" s="53">
        <v>50003</v>
      </c>
    </row>
    <row r="2908" spans="1:26" s="49" customFormat="1" x14ac:dyDescent="0.25">
      <c r="A2908" s="75">
        <v>668000571</v>
      </c>
      <c r="B2908" s="73">
        <f t="shared" si="135"/>
        <v>668000571</v>
      </c>
      <c r="C2908" s="73" t="s">
        <v>10868</v>
      </c>
      <c r="D2908" s="68">
        <v>1</v>
      </c>
      <c r="E2908" s="48">
        <f t="shared" si="136"/>
        <v>71000691</v>
      </c>
      <c r="F2908" s="57" t="s">
        <v>2783</v>
      </c>
      <c r="G2908" s="57" t="s">
        <v>2784</v>
      </c>
      <c r="H2908" s="51">
        <v>0</v>
      </c>
      <c r="I2908" s="51" t="s">
        <v>17309</v>
      </c>
      <c r="J2908" s="69">
        <v>27.49</v>
      </c>
      <c r="K2908" s="69">
        <f t="shared" si="137"/>
        <v>0</v>
      </c>
      <c r="L2908" s="90">
        <v>50</v>
      </c>
      <c r="M2908" s="51">
        <v>50</v>
      </c>
      <c r="N2908" s="62" t="s">
        <v>2923</v>
      </c>
      <c r="O2908" s="52" t="s">
        <v>2924</v>
      </c>
      <c r="P2908" s="52">
        <v>1488</v>
      </c>
      <c r="Q2908" s="52">
        <v>1</v>
      </c>
      <c r="R2908" s="52" t="s">
        <v>2785</v>
      </c>
      <c r="S2908" s="49" t="s">
        <v>21333</v>
      </c>
      <c r="V2908" s="50" t="s">
        <v>14928</v>
      </c>
      <c r="W2908" s="50" t="s">
        <v>2785</v>
      </c>
      <c r="X2908" s="50" t="s">
        <v>14740</v>
      </c>
      <c r="Y2908" s="70" t="s">
        <v>17320</v>
      </c>
      <c r="Z2908" s="53">
        <v>50002</v>
      </c>
    </row>
    <row r="2909" spans="1:26" s="49" customFormat="1" ht="30" x14ac:dyDescent="0.25">
      <c r="A2909" s="75">
        <v>668000589</v>
      </c>
      <c r="B2909" s="73">
        <f t="shared" si="135"/>
        <v>668000589</v>
      </c>
      <c r="C2909" s="73" t="s">
        <v>10869</v>
      </c>
      <c r="D2909" s="68">
        <v>1</v>
      </c>
      <c r="E2909" s="48">
        <f t="shared" si="136"/>
        <v>75017504</v>
      </c>
      <c r="F2909" s="57" t="s">
        <v>2783</v>
      </c>
      <c r="G2909" s="57" t="s">
        <v>2784</v>
      </c>
      <c r="H2909" s="51">
        <v>25</v>
      </c>
      <c r="I2909" s="51" t="s">
        <v>17309</v>
      </c>
      <c r="J2909" s="69">
        <v>27.49</v>
      </c>
      <c r="K2909" s="69">
        <f t="shared" si="137"/>
        <v>687.25</v>
      </c>
      <c r="L2909" s="90">
        <v>25</v>
      </c>
      <c r="M2909" s="51"/>
      <c r="N2909" s="62" t="s">
        <v>2925</v>
      </c>
      <c r="O2909" s="52" t="s">
        <v>2618</v>
      </c>
      <c r="P2909" s="52">
        <v>636</v>
      </c>
      <c r="Q2909" s="52"/>
      <c r="R2909" s="52" t="s">
        <v>2849</v>
      </c>
      <c r="S2909" s="49" t="s">
        <v>21333</v>
      </c>
      <c r="V2909" s="50" t="s">
        <v>14928</v>
      </c>
      <c r="W2909" s="50" t="s">
        <v>2785</v>
      </c>
      <c r="X2909" s="50" t="s">
        <v>14740</v>
      </c>
      <c r="Y2909" s="70" t="s">
        <v>17320</v>
      </c>
      <c r="Z2909" s="53">
        <v>50351</v>
      </c>
    </row>
    <row r="2910" spans="1:26" s="49" customFormat="1" ht="30" x14ac:dyDescent="0.25">
      <c r="A2910" s="75">
        <v>668000597</v>
      </c>
      <c r="B2910" s="73">
        <f t="shared" si="135"/>
        <v>668000597</v>
      </c>
      <c r="C2910" s="73" t="s">
        <v>10870</v>
      </c>
      <c r="D2910" s="68">
        <v>1</v>
      </c>
      <c r="E2910" s="48">
        <f t="shared" si="136"/>
        <v>75017423</v>
      </c>
      <c r="F2910" s="57" t="s">
        <v>2783</v>
      </c>
      <c r="G2910" s="57" t="s">
        <v>2784</v>
      </c>
      <c r="H2910" s="51">
        <v>25</v>
      </c>
      <c r="I2910" s="51" t="s">
        <v>17309</v>
      </c>
      <c r="J2910" s="69">
        <v>27.49</v>
      </c>
      <c r="K2910" s="69">
        <f t="shared" si="137"/>
        <v>687.25</v>
      </c>
      <c r="L2910" s="90">
        <v>25</v>
      </c>
      <c r="M2910" s="51"/>
      <c r="N2910" s="62" t="s">
        <v>2926</v>
      </c>
      <c r="O2910" s="52" t="s">
        <v>2927</v>
      </c>
      <c r="P2910" s="52">
        <v>460</v>
      </c>
      <c r="Q2910" s="52"/>
      <c r="R2910" s="52" t="s">
        <v>2849</v>
      </c>
      <c r="S2910" s="49" t="s">
        <v>21333</v>
      </c>
      <c r="V2910" s="50" t="s">
        <v>14928</v>
      </c>
      <c r="W2910" s="50" t="s">
        <v>2785</v>
      </c>
      <c r="X2910" s="50" t="s">
        <v>14740</v>
      </c>
      <c r="Y2910" s="70" t="s">
        <v>17320</v>
      </c>
      <c r="Z2910" s="53">
        <v>50351</v>
      </c>
    </row>
    <row r="2911" spans="1:26" s="49" customFormat="1" x14ac:dyDescent="0.25">
      <c r="A2911" s="75">
        <v>668000601</v>
      </c>
      <c r="B2911" s="73">
        <f t="shared" si="135"/>
        <v>668000601</v>
      </c>
      <c r="C2911" s="73" t="s">
        <v>10871</v>
      </c>
      <c r="D2911" s="68">
        <v>1</v>
      </c>
      <c r="E2911" s="48">
        <f t="shared" si="136"/>
        <v>70988901</v>
      </c>
      <c r="F2911" s="57" t="s">
        <v>2783</v>
      </c>
      <c r="G2911" s="57" t="s">
        <v>2784</v>
      </c>
      <c r="H2911" s="51">
        <v>50</v>
      </c>
      <c r="I2911" s="51" t="s">
        <v>17309</v>
      </c>
      <c r="J2911" s="69">
        <v>27.49</v>
      </c>
      <c r="K2911" s="69">
        <f t="shared" si="137"/>
        <v>1374.5</v>
      </c>
      <c r="L2911" s="90">
        <v>50</v>
      </c>
      <c r="M2911" s="51"/>
      <c r="N2911" s="62" t="s">
        <v>2928</v>
      </c>
      <c r="O2911" s="52" t="s">
        <v>519</v>
      </c>
      <c r="P2911" s="52">
        <v>1032</v>
      </c>
      <c r="Q2911" s="52"/>
      <c r="R2911" s="52" t="s">
        <v>2817</v>
      </c>
      <c r="S2911" s="49" t="s">
        <v>21333</v>
      </c>
      <c r="V2911" s="50" t="s">
        <v>14928</v>
      </c>
      <c r="W2911" s="50" t="s">
        <v>2785</v>
      </c>
      <c r="X2911" s="50" t="s">
        <v>14740</v>
      </c>
      <c r="Y2911" s="70" t="s">
        <v>17320</v>
      </c>
      <c r="Z2911" s="53">
        <v>50346</v>
      </c>
    </row>
    <row r="2912" spans="1:26" s="49" customFormat="1" x14ac:dyDescent="0.25">
      <c r="A2912" s="75">
        <v>668001127</v>
      </c>
      <c r="B2912" s="73">
        <f t="shared" si="135"/>
        <v>668001127</v>
      </c>
      <c r="C2912" s="73" t="s">
        <v>10872</v>
      </c>
      <c r="D2912" s="68">
        <v>1</v>
      </c>
      <c r="E2912" s="48">
        <f t="shared" si="136"/>
        <v>71194550</v>
      </c>
      <c r="F2912" s="57" t="s">
        <v>2783</v>
      </c>
      <c r="G2912" s="57" t="s">
        <v>2784</v>
      </c>
      <c r="H2912" s="51">
        <v>50</v>
      </c>
      <c r="I2912" s="51" t="s">
        <v>17309</v>
      </c>
      <c r="J2912" s="69">
        <v>27.49</v>
      </c>
      <c r="K2912" s="69">
        <f t="shared" si="137"/>
        <v>1374.5</v>
      </c>
      <c r="L2912" s="90">
        <v>50</v>
      </c>
      <c r="M2912" s="51"/>
      <c r="N2912" s="62" t="s">
        <v>2929</v>
      </c>
      <c r="O2912" s="52" t="s">
        <v>49</v>
      </c>
      <c r="P2912" s="52">
        <v>1093</v>
      </c>
      <c r="Q2912" s="52" t="s">
        <v>2930</v>
      </c>
      <c r="R2912" s="52" t="s">
        <v>2785</v>
      </c>
      <c r="S2912" s="49" t="s">
        <v>21333</v>
      </c>
      <c r="V2912" s="50" t="s">
        <v>14928</v>
      </c>
      <c r="W2912" s="50" t="s">
        <v>2785</v>
      </c>
      <c r="X2912" s="50" t="s">
        <v>14740</v>
      </c>
      <c r="Y2912" s="70" t="s">
        <v>17320</v>
      </c>
      <c r="Z2912" s="53">
        <v>50009</v>
      </c>
    </row>
    <row r="2913" spans="1:26" s="49" customFormat="1" x14ac:dyDescent="0.25">
      <c r="A2913" s="75">
        <v>668100915</v>
      </c>
      <c r="B2913" s="73">
        <f t="shared" si="135"/>
        <v>668100915</v>
      </c>
      <c r="C2913" s="73" t="s">
        <v>10809</v>
      </c>
      <c r="D2913" s="68">
        <v>1</v>
      </c>
      <c r="E2913" s="48">
        <f t="shared" si="136"/>
        <v>75051591</v>
      </c>
      <c r="F2913" s="57" t="s">
        <v>2783</v>
      </c>
      <c r="G2913" s="57" t="s">
        <v>2784</v>
      </c>
      <c r="H2913" s="51">
        <v>25</v>
      </c>
      <c r="I2913" s="51" t="s">
        <v>17309</v>
      </c>
      <c r="J2913" s="69">
        <v>27.49</v>
      </c>
      <c r="K2913" s="69">
        <f t="shared" si="137"/>
        <v>687.25</v>
      </c>
      <c r="L2913" s="90">
        <v>25</v>
      </c>
      <c r="M2913" s="51"/>
      <c r="N2913" s="62" t="s">
        <v>2818</v>
      </c>
      <c r="O2913" s="52" t="s">
        <v>2816</v>
      </c>
      <c r="P2913" s="52">
        <v>1201</v>
      </c>
      <c r="Q2913" s="52">
        <v>27</v>
      </c>
      <c r="R2913" s="52" t="s">
        <v>2785</v>
      </c>
      <c r="S2913" s="49" t="s">
        <v>21334</v>
      </c>
      <c r="V2913" s="50" t="s">
        <v>14922</v>
      </c>
      <c r="W2913" s="50" t="s">
        <v>2785</v>
      </c>
      <c r="X2913" s="50" t="s">
        <v>14742</v>
      </c>
      <c r="Y2913" s="70" t="s">
        <v>17320</v>
      </c>
      <c r="Z2913" s="53">
        <v>50009</v>
      </c>
    </row>
    <row r="2914" spans="1:26" s="49" customFormat="1" ht="30" x14ac:dyDescent="0.25">
      <c r="A2914" s="75">
        <v>691000794</v>
      </c>
      <c r="B2914" s="73">
        <f t="shared" si="135"/>
        <v>691000794</v>
      </c>
      <c r="C2914" s="73" t="s">
        <v>10810</v>
      </c>
      <c r="D2914" s="68">
        <v>1</v>
      </c>
      <c r="E2914" s="48">
        <f t="shared" si="136"/>
        <v>71341072</v>
      </c>
      <c r="F2914" s="57" t="s">
        <v>2783</v>
      </c>
      <c r="G2914" s="57" t="s">
        <v>2784</v>
      </c>
      <c r="H2914" s="51">
        <v>0</v>
      </c>
      <c r="I2914" s="51" t="s">
        <v>17320</v>
      </c>
      <c r="J2914" s="69">
        <v>27.49</v>
      </c>
      <c r="K2914" s="69">
        <f t="shared" si="137"/>
        <v>0</v>
      </c>
      <c r="L2914" s="90">
        <v>0</v>
      </c>
      <c r="M2914" s="51"/>
      <c r="N2914" s="62" t="s">
        <v>2819</v>
      </c>
      <c r="O2914" s="52" t="s">
        <v>2820</v>
      </c>
      <c r="P2914" s="52">
        <v>356</v>
      </c>
      <c r="Q2914" s="52">
        <v>1</v>
      </c>
      <c r="R2914" s="52" t="s">
        <v>2785</v>
      </c>
      <c r="S2914" s="49" t="s">
        <v>21334</v>
      </c>
      <c r="V2914" s="50" t="s">
        <v>14922</v>
      </c>
      <c r="W2914" s="50" t="s">
        <v>2785</v>
      </c>
      <c r="X2914" s="50" t="s">
        <v>14741</v>
      </c>
      <c r="Y2914" s="70">
        <v>44340</v>
      </c>
      <c r="Z2914" s="53">
        <v>50003</v>
      </c>
    </row>
    <row r="2915" spans="1:26" s="49" customFormat="1" x14ac:dyDescent="0.25">
      <c r="A2915" s="75">
        <v>691003815</v>
      </c>
      <c r="B2915" s="73">
        <f t="shared" si="135"/>
        <v>691003815</v>
      </c>
      <c r="C2915" s="73" t="s">
        <v>10811</v>
      </c>
      <c r="D2915" s="68">
        <v>1</v>
      </c>
      <c r="E2915" s="48">
        <f t="shared" si="136"/>
        <v>71341455</v>
      </c>
      <c r="F2915" s="57" t="s">
        <v>2783</v>
      </c>
      <c r="G2915" s="57" t="s">
        <v>2784</v>
      </c>
      <c r="H2915" s="51">
        <v>25</v>
      </c>
      <c r="I2915" s="51" t="s">
        <v>17309</v>
      </c>
      <c r="J2915" s="69">
        <v>27.49</v>
      </c>
      <c r="K2915" s="69">
        <f t="shared" si="137"/>
        <v>687.25</v>
      </c>
      <c r="L2915" s="90">
        <v>25</v>
      </c>
      <c r="M2915" s="51"/>
      <c r="N2915" s="62" t="s">
        <v>2821</v>
      </c>
      <c r="O2915" s="52" t="s">
        <v>2822</v>
      </c>
      <c r="P2915" s="52">
        <v>1122</v>
      </c>
      <c r="Q2915" s="52">
        <v>40</v>
      </c>
      <c r="R2915" s="52" t="s">
        <v>2785</v>
      </c>
      <c r="S2915" s="49" t="s">
        <v>21334</v>
      </c>
      <c r="V2915" s="50" t="s">
        <v>14922</v>
      </c>
      <c r="W2915" s="50" t="s">
        <v>2785</v>
      </c>
      <c r="X2915" s="50" t="s">
        <v>14742</v>
      </c>
      <c r="Y2915" s="70" t="s">
        <v>17320</v>
      </c>
      <c r="Z2915" s="53">
        <v>50009</v>
      </c>
    </row>
    <row r="2916" spans="1:26" s="49" customFormat="1" x14ac:dyDescent="0.25">
      <c r="A2916" s="75">
        <v>691004048</v>
      </c>
      <c r="B2916" s="73">
        <f t="shared" si="135"/>
        <v>691004048</v>
      </c>
      <c r="C2916" s="73" t="s">
        <v>10812</v>
      </c>
      <c r="D2916" s="68">
        <v>1</v>
      </c>
      <c r="E2916" s="48">
        <f t="shared" si="136"/>
        <v>71341501</v>
      </c>
      <c r="F2916" s="57" t="s">
        <v>2783</v>
      </c>
      <c r="G2916" s="57" t="s">
        <v>2784</v>
      </c>
      <c r="H2916" s="51">
        <v>300</v>
      </c>
      <c r="I2916" s="51" t="s">
        <v>17309</v>
      </c>
      <c r="J2916" s="69">
        <v>27.49</v>
      </c>
      <c r="K2916" s="69">
        <f t="shared" si="137"/>
        <v>8247</v>
      </c>
      <c r="L2916" s="90">
        <v>300</v>
      </c>
      <c r="M2916" s="51"/>
      <c r="N2916" s="62" t="s">
        <v>2823</v>
      </c>
      <c r="O2916" s="52" t="s">
        <v>2816</v>
      </c>
      <c r="P2916" s="52">
        <v>1201</v>
      </c>
      <c r="Q2916" s="52">
        <v>27</v>
      </c>
      <c r="R2916" s="52" t="s">
        <v>2785</v>
      </c>
      <c r="S2916" s="49" t="s">
        <v>21334</v>
      </c>
      <c r="V2916" s="50" t="s">
        <v>14922</v>
      </c>
      <c r="W2916" s="50" t="s">
        <v>2785</v>
      </c>
      <c r="X2916" s="50" t="s">
        <v>14742</v>
      </c>
      <c r="Y2916" s="70" t="s">
        <v>17320</v>
      </c>
      <c r="Z2916" s="53">
        <v>50009</v>
      </c>
    </row>
    <row r="2917" spans="1:26" s="49" customFormat="1" x14ac:dyDescent="0.25">
      <c r="A2917" s="75">
        <v>691004625</v>
      </c>
      <c r="B2917" s="73">
        <f t="shared" si="135"/>
        <v>691004625</v>
      </c>
      <c r="C2917" s="73" t="s">
        <v>17901</v>
      </c>
      <c r="D2917" s="68">
        <v>1</v>
      </c>
      <c r="E2917" s="48">
        <f t="shared" si="136"/>
        <v>24304816</v>
      </c>
      <c r="F2917" s="57" t="s">
        <v>2783</v>
      </c>
      <c r="G2917" s="57" t="s">
        <v>2784</v>
      </c>
      <c r="H2917" s="51">
        <v>25</v>
      </c>
      <c r="I2917" s="51" t="s">
        <v>17309</v>
      </c>
      <c r="J2917" s="69">
        <v>27.49</v>
      </c>
      <c r="K2917" s="69">
        <f t="shared" si="137"/>
        <v>687.25</v>
      </c>
      <c r="L2917" s="90">
        <v>25</v>
      </c>
      <c r="M2917" s="51"/>
      <c r="N2917" s="62" t="s">
        <v>17902</v>
      </c>
      <c r="O2917" s="52" t="s">
        <v>2805</v>
      </c>
      <c r="P2917" s="52">
        <v>591</v>
      </c>
      <c r="Q2917" s="52">
        <v>21</v>
      </c>
      <c r="R2917" s="52" t="s">
        <v>2785</v>
      </c>
      <c r="S2917" s="49" t="s">
        <v>21334</v>
      </c>
      <c r="V2917" s="50" t="s">
        <v>14922</v>
      </c>
      <c r="W2917" s="50" t="s">
        <v>2785</v>
      </c>
      <c r="X2917" s="50" t="s">
        <v>14742</v>
      </c>
      <c r="Y2917" s="70" t="s">
        <v>17320</v>
      </c>
      <c r="Z2917" s="53">
        <v>50004</v>
      </c>
    </row>
    <row r="2918" spans="1:26" s="49" customFormat="1" x14ac:dyDescent="0.25">
      <c r="A2918" s="75">
        <v>691005770</v>
      </c>
      <c r="B2918" s="73">
        <f t="shared" si="135"/>
        <v>691005770</v>
      </c>
      <c r="C2918" s="73" t="s">
        <v>10873</v>
      </c>
      <c r="D2918" s="68">
        <v>1</v>
      </c>
      <c r="E2918" s="48">
        <f t="shared" si="136"/>
        <v>71295054</v>
      </c>
      <c r="F2918" s="57" t="s">
        <v>2783</v>
      </c>
      <c r="G2918" s="57" t="s">
        <v>2784</v>
      </c>
      <c r="H2918" s="51">
        <v>0</v>
      </c>
      <c r="I2918" s="51" t="s">
        <v>17309</v>
      </c>
      <c r="J2918" s="69">
        <v>27.49</v>
      </c>
      <c r="K2918" s="69">
        <f t="shared" si="137"/>
        <v>0</v>
      </c>
      <c r="L2918" s="90">
        <v>25</v>
      </c>
      <c r="M2918" s="51">
        <v>25</v>
      </c>
      <c r="N2918" s="62" t="s">
        <v>2931</v>
      </c>
      <c r="O2918" s="52" t="s">
        <v>2932</v>
      </c>
      <c r="P2918" s="52">
        <v>680</v>
      </c>
      <c r="Q2918" s="52">
        <v>15</v>
      </c>
      <c r="R2918" s="52" t="s">
        <v>2785</v>
      </c>
      <c r="S2918" s="49" t="s">
        <v>21333</v>
      </c>
      <c r="V2918" s="50" t="s">
        <v>14928</v>
      </c>
      <c r="W2918" s="50" t="s">
        <v>2785</v>
      </c>
      <c r="X2918" s="50" t="s">
        <v>14740</v>
      </c>
      <c r="Y2918" s="70" t="s">
        <v>17320</v>
      </c>
      <c r="Z2918" s="53">
        <v>50011</v>
      </c>
    </row>
    <row r="2919" spans="1:26" s="49" customFormat="1" ht="30" x14ac:dyDescent="0.25">
      <c r="A2919" s="75">
        <v>600029611</v>
      </c>
      <c r="B2919" s="73">
        <f t="shared" si="135"/>
        <v>600029611</v>
      </c>
      <c r="C2919" s="73" t="s">
        <v>14929</v>
      </c>
      <c r="D2919" s="68">
        <v>1</v>
      </c>
      <c r="E2919" s="48">
        <f t="shared" si="136"/>
        <v>62690001</v>
      </c>
      <c r="F2919" s="57" t="s">
        <v>2783</v>
      </c>
      <c r="G2919" s="57" t="s">
        <v>2784</v>
      </c>
      <c r="H2919" s="51">
        <v>225</v>
      </c>
      <c r="I2919" s="51" t="s">
        <v>17309</v>
      </c>
      <c r="J2919" s="69">
        <v>27.49</v>
      </c>
      <c r="K2919" s="69">
        <f t="shared" si="137"/>
        <v>6185.25</v>
      </c>
      <c r="L2919" s="90">
        <v>225</v>
      </c>
      <c r="M2919" s="51"/>
      <c r="N2919" s="62" t="s">
        <v>14930</v>
      </c>
      <c r="O2919" s="52" t="s">
        <v>14931</v>
      </c>
      <c r="P2919" s="52">
        <v>277</v>
      </c>
      <c r="Q2919" s="52">
        <v>10</v>
      </c>
      <c r="R2919" s="52" t="s">
        <v>2785</v>
      </c>
      <c r="S2919" s="49" t="s">
        <v>21333</v>
      </c>
      <c r="V2919" s="50" t="s">
        <v>14745</v>
      </c>
      <c r="W2919" s="50" t="s">
        <v>2785</v>
      </c>
      <c r="X2919" s="50" t="s">
        <v>14746</v>
      </c>
      <c r="Y2919" s="70" t="s">
        <v>17320</v>
      </c>
      <c r="Z2919" s="53">
        <v>50301</v>
      </c>
    </row>
    <row r="2920" spans="1:26" s="49" customFormat="1" x14ac:dyDescent="0.25">
      <c r="A2920" s="74">
        <v>600012123</v>
      </c>
      <c r="B2920" s="73">
        <f t="shared" si="135"/>
        <v>600012123</v>
      </c>
      <c r="C2920" s="73" t="s">
        <v>10954</v>
      </c>
      <c r="D2920" s="68">
        <v>1</v>
      </c>
      <c r="E2920" s="48">
        <f t="shared" si="136"/>
        <v>48623695</v>
      </c>
      <c r="F2920" s="57" t="s">
        <v>2783</v>
      </c>
      <c r="G2920" s="57" t="s">
        <v>3074</v>
      </c>
      <c r="H2920" s="51">
        <v>375</v>
      </c>
      <c r="I2920" s="51" t="s">
        <v>17309</v>
      </c>
      <c r="J2920" s="69">
        <v>27.49</v>
      </c>
      <c r="K2920" s="69">
        <f t="shared" si="137"/>
        <v>10308.75</v>
      </c>
      <c r="L2920" s="90">
        <v>375</v>
      </c>
      <c r="M2920" s="51"/>
      <c r="N2920" s="62" t="s">
        <v>3081</v>
      </c>
      <c r="O2920" s="52" t="s">
        <v>2852</v>
      </c>
      <c r="P2920" s="52">
        <v>423</v>
      </c>
      <c r="Q2920" s="52"/>
      <c r="R2920" s="52" t="s">
        <v>3080</v>
      </c>
      <c r="S2920" s="49" t="s">
        <v>21333</v>
      </c>
      <c r="V2920" s="50" t="s">
        <v>14922</v>
      </c>
      <c r="W2920" s="50" t="s">
        <v>3080</v>
      </c>
      <c r="X2920" s="50" t="s">
        <v>14738</v>
      </c>
      <c r="Y2920" s="70" t="s">
        <v>17320</v>
      </c>
      <c r="Z2920" s="53">
        <v>55101</v>
      </c>
    </row>
    <row r="2921" spans="1:26" s="49" customFormat="1" x14ac:dyDescent="0.25">
      <c r="A2921" s="74">
        <v>600012158</v>
      </c>
      <c r="B2921" s="73">
        <f t="shared" si="135"/>
        <v>600012158</v>
      </c>
      <c r="C2921" s="73" t="s">
        <v>10955</v>
      </c>
      <c r="D2921" s="68">
        <v>1</v>
      </c>
      <c r="E2921" s="48">
        <f t="shared" si="136"/>
        <v>87815</v>
      </c>
      <c r="F2921" s="57" t="s">
        <v>2783</v>
      </c>
      <c r="G2921" s="57" t="s">
        <v>3074</v>
      </c>
      <c r="H2921" s="51">
        <v>450</v>
      </c>
      <c r="I2921" s="51" t="s">
        <v>17309</v>
      </c>
      <c r="J2921" s="69">
        <v>27.49</v>
      </c>
      <c r="K2921" s="69">
        <f t="shared" si="137"/>
        <v>12370.5</v>
      </c>
      <c r="L2921" s="90">
        <v>450</v>
      </c>
      <c r="M2921" s="51"/>
      <c r="N2921" s="62" t="s">
        <v>3082</v>
      </c>
      <c r="O2921" s="52" t="s">
        <v>3083</v>
      </c>
      <c r="P2921" s="52">
        <v>260</v>
      </c>
      <c r="Q2921" s="52"/>
      <c r="R2921" s="52" t="s">
        <v>3080</v>
      </c>
      <c r="S2921" s="49" t="s">
        <v>21333</v>
      </c>
      <c r="V2921" s="50" t="s">
        <v>14922</v>
      </c>
      <c r="W2921" s="50" t="s">
        <v>3080</v>
      </c>
      <c r="X2921" s="50" t="s">
        <v>14738</v>
      </c>
      <c r="Y2921" s="70" t="s">
        <v>17320</v>
      </c>
      <c r="Z2921" s="53">
        <v>55101</v>
      </c>
    </row>
    <row r="2922" spans="1:26" s="49" customFormat="1" ht="30" x14ac:dyDescent="0.25">
      <c r="A2922" s="74">
        <v>600024164</v>
      </c>
      <c r="B2922" s="73">
        <f t="shared" si="135"/>
        <v>600024164</v>
      </c>
      <c r="C2922" s="73" t="s">
        <v>10956</v>
      </c>
      <c r="D2922" s="68">
        <v>1</v>
      </c>
      <c r="E2922" s="48">
        <f t="shared" si="136"/>
        <v>48623733</v>
      </c>
      <c r="F2922" s="57" t="s">
        <v>2783</v>
      </c>
      <c r="G2922" s="57" t="s">
        <v>3074</v>
      </c>
      <c r="H2922" s="51">
        <v>125</v>
      </c>
      <c r="I2922" s="51" t="s">
        <v>17309</v>
      </c>
      <c r="J2922" s="69">
        <v>27.49</v>
      </c>
      <c r="K2922" s="69">
        <f t="shared" si="137"/>
        <v>3436.25</v>
      </c>
      <c r="L2922" s="90">
        <v>125</v>
      </c>
      <c r="M2922" s="51"/>
      <c r="N2922" s="62" t="s">
        <v>3084</v>
      </c>
      <c r="O2922" s="52" t="s">
        <v>764</v>
      </c>
      <c r="P2922" s="52">
        <v>142</v>
      </c>
      <c r="Q2922" s="52"/>
      <c r="R2922" s="52" t="s">
        <v>3080</v>
      </c>
      <c r="S2922" s="49" t="s">
        <v>21333</v>
      </c>
      <c r="V2922" s="50" t="s">
        <v>14922</v>
      </c>
      <c r="W2922" s="50" t="s">
        <v>3080</v>
      </c>
      <c r="X2922" s="50" t="s">
        <v>14738</v>
      </c>
      <c r="Y2922" s="70" t="s">
        <v>17320</v>
      </c>
      <c r="Z2922" s="53">
        <v>55101</v>
      </c>
    </row>
    <row r="2923" spans="1:26" s="49" customFormat="1" x14ac:dyDescent="0.25">
      <c r="A2923" s="75">
        <v>600093638</v>
      </c>
      <c r="B2923" s="73">
        <f t="shared" si="135"/>
        <v>600093638</v>
      </c>
      <c r="C2923" s="73" t="s">
        <v>10976</v>
      </c>
      <c r="D2923" s="68">
        <v>1</v>
      </c>
      <c r="E2923" s="48">
        <f t="shared" si="136"/>
        <v>70987173</v>
      </c>
      <c r="F2923" s="57" t="s">
        <v>2783</v>
      </c>
      <c r="G2923" s="57" t="s">
        <v>3074</v>
      </c>
      <c r="H2923" s="51">
        <v>50</v>
      </c>
      <c r="I2923" s="51" t="s">
        <v>17309</v>
      </c>
      <c r="J2923" s="69">
        <v>27.49</v>
      </c>
      <c r="K2923" s="69">
        <f t="shared" si="137"/>
        <v>1374.5</v>
      </c>
      <c r="L2923" s="90">
        <v>50</v>
      </c>
      <c r="M2923" s="51"/>
      <c r="N2923" s="62" t="s">
        <v>3119</v>
      </c>
      <c r="O2923" s="52"/>
      <c r="P2923" s="52">
        <v>84</v>
      </c>
      <c r="Q2923" s="52"/>
      <c r="R2923" s="52" t="s">
        <v>3120</v>
      </c>
      <c r="S2923" s="49" t="s">
        <v>21333</v>
      </c>
      <c r="V2923" s="50" t="s">
        <v>14932</v>
      </c>
      <c r="W2923" s="50" t="s">
        <v>3080</v>
      </c>
      <c r="X2923" s="50" t="s">
        <v>14740</v>
      </c>
      <c r="Y2923" s="70" t="s">
        <v>17320</v>
      </c>
      <c r="Z2923" s="53">
        <v>55203</v>
      </c>
    </row>
    <row r="2924" spans="1:26" s="49" customFormat="1" ht="30" x14ac:dyDescent="0.25">
      <c r="A2924" s="75">
        <v>600093735</v>
      </c>
      <c r="B2924" s="73">
        <f t="shared" si="135"/>
        <v>600093735</v>
      </c>
      <c r="C2924" s="73" t="s">
        <v>10977</v>
      </c>
      <c r="D2924" s="68">
        <v>1</v>
      </c>
      <c r="E2924" s="48">
        <f t="shared" si="136"/>
        <v>75016796</v>
      </c>
      <c r="F2924" s="57" t="s">
        <v>2783</v>
      </c>
      <c r="G2924" s="57" t="s">
        <v>3074</v>
      </c>
      <c r="H2924" s="51">
        <v>125</v>
      </c>
      <c r="I2924" s="51" t="s">
        <v>17309</v>
      </c>
      <c r="J2924" s="69">
        <v>27.49</v>
      </c>
      <c r="K2924" s="69">
        <f t="shared" si="137"/>
        <v>3436.25</v>
      </c>
      <c r="L2924" s="90">
        <v>125</v>
      </c>
      <c r="M2924" s="51"/>
      <c r="N2924" s="62" t="s">
        <v>3121</v>
      </c>
      <c r="O2924" s="52" t="s">
        <v>3122</v>
      </c>
      <c r="P2924" s="52">
        <v>73</v>
      </c>
      <c r="Q2924" s="52"/>
      <c r="R2924" s="52" t="s">
        <v>3123</v>
      </c>
      <c r="S2924" s="49" t="s">
        <v>21333</v>
      </c>
      <c r="V2924" s="50" t="s">
        <v>14932</v>
      </c>
      <c r="W2924" s="50" t="s">
        <v>3080</v>
      </c>
      <c r="X2924" s="50" t="s">
        <v>14740</v>
      </c>
      <c r="Y2924" s="70" t="s">
        <v>17320</v>
      </c>
      <c r="Z2924" s="53">
        <v>55211</v>
      </c>
    </row>
    <row r="2925" spans="1:26" s="49" customFormat="1" x14ac:dyDescent="0.25">
      <c r="A2925" s="75">
        <v>600093905</v>
      </c>
      <c r="B2925" s="73">
        <f t="shared" si="135"/>
        <v>600093905</v>
      </c>
      <c r="C2925" s="73" t="s">
        <v>10978</v>
      </c>
      <c r="D2925" s="68">
        <v>1</v>
      </c>
      <c r="E2925" s="48">
        <f t="shared" si="136"/>
        <v>70926336</v>
      </c>
      <c r="F2925" s="57" t="s">
        <v>2783</v>
      </c>
      <c r="G2925" s="57" t="s">
        <v>3074</v>
      </c>
      <c r="H2925" s="51">
        <v>1000</v>
      </c>
      <c r="I2925" s="51" t="s">
        <v>17309</v>
      </c>
      <c r="J2925" s="69">
        <v>27.49</v>
      </c>
      <c r="K2925" s="69">
        <f t="shared" si="137"/>
        <v>27490</v>
      </c>
      <c r="L2925" s="90">
        <v>1000</v>
      </c>
      <c r="M2925" s="51"/>
      <c r="N2925" s="62" t="s">
        <v>3124</v>
      </c>
      <c r="O2925" s="52" t="s">
        <v>3125</v>
      </c>
      <c r="P2925" s="52">
        <v>4</v>
      </c>
      <c r="Q2925" s="52">
        <v>4</v>
      </c>
      <c r="R2925" s="52" t="s">
        <v>3080</v>
      </c>
      <c r="S2925" s="49" t="s">
        <v>21333</v>
      </c>
      <c r="V2925" s="50" t="s">
        <v>14932</v>
      </c>
      <c r="W2925" s="50" t="s">
        <v>3080</v>
      </c>
      <c r="X2925" s="50" t="s">
        <v>14740</v>
      </c>
      <c r="Y2925" s="70" t="s">
        <v>17320</v>
      </c>
      <c r="Z2925" s="53">
        <v>55101</v>
      </c>
    </row>
    <row r="2926" spans="1:26" s="49" customFormat="1" ht="30" x14ac:dyDescent="0.25">
      <c r="A2926" s="75">
        <v>600093913</v>
      </c>
      <c r="B2926" s="73">
        <f t="shared" si="135"/>
        <v>600093913</v>
      </c>
      <c r="C2926" s="73" t="s">
        <v>10979</v>
      </c>
      <c r="D2926" s="68">
        <v>1</v>
      </c>
      <c r="E2926" s="48">
        <f t="shared" si="136"/>
        <v>70926662</v>
      </c>
      <c r="F2926" s="57" t="s">
        <v>2783</v>
      </c>
      <c r="G2926" s="57" t="s">
        <v>3074</v>
      </c>
      <c r="H2926" s="51">
        <v>900</v>
      </c>
      <c r="I2926" s="51" t="s">
        <v>17309</v>
      </c>
      <c r="J2926" s="69">
        <v>27.49</v>
      </c>
      <c r="K2926" s="69">
        <f t="shared" si="137"/>
        <v>24741</v>
      </c>
      <c r="L2926" s="90">
        <v>900</v>
      </c>
      <c r="M2926" s="51"/>
      <c r="N2926" s="62" t="s">
        <v>3126</v>
      </c>
      <c r="O2926" s="52" t="s">
        <v>24</v>
      </c>
      <c r="P2926" s="52">
        <v>352</v>
      </c>
      <c r="Q2926" s="52"/>
      <c r="R2926" s="52" t="s">
        <v>3080</v>
      </c>
      <c r="S2926" s="49" t="s">
        <v>21333</v>
      </c>
      <c r="V2926" s="50" t="s">
        <v>14932</v>
      </c>
      <c r="W2926" s="50" t="s">
        <v>3080</v>
      </c>
      <c r="X2926" s="50" t="s">
        <v>14740</v>
      </c>
      <c r="Y2926" s="70" t="s">
        <v>17320</v>
      </c>
      <c r="Z2926" s="53">
        <v>55101</v>
      </c>
    </row>
    <row r="2927" spans="1:26" s="49" customFormat="1" ht="30" x14ac:dyDescent="0.25">
      <c r="A2927" s="75">
        <v>600094014</v>
      </c>
      <c r="B2927" s="73">
        <f t="shared" si="135"/>
        <v>600094014</v>
      </c>
      <c r="C2927" s="73" t="s">
        <v>10980</v>
      </c>
      <c r="D2927" s="68">
        <v>1</v>
      </c>
      <c r="E2927" s="48">
        <f t="shared" si="136"/>
        <v>70932085</v>
      </c>
      <c r="F2927" s="57" t="s">
        <v>2783</v>
      </c>
      <c r="G2927" s="57" t="s">
        <v>3074</v>
      </c>
      <c r="H2927" s="51">
        <v>600</v>
      </c>
      <c r="I2927" s="51" t="s">
        <v>17309</v>
      </c>
      <c r="J2927" s="69">
        <v>27.49</v>
      </c>
      <c r="K2927" s="69">
        <f t="shared" si="137"/>
        <v>16494</v>
      </c>
      <c r="L2927" s="90">
        <v>600</v>
      </c>
      <c r="M2927" s="51"/>
      <c r="N2927" s="62" t="s">
        <v>3127</v>
      </c>
      <c r="O2927" s="52" t="s">
        <v>3128</v>
      </c>
      <c r="P2927" s="52"/>
      <c r="Q2927" s="52"/>
      <c r="R2927" s="52" t="s">
        <v>3080</v>
      </c>
      <c r="S2927" s="49" t="s">
        <v>21333</v>
      </c>
      <c r="V2927" s="50" t="s">
        <v>14932</v>
      </c>
      <c r="W2927" s="50" t="s">
        <v>3080</v>
      </c>
      <c r="X2927" s="50" t="s">
        <v>14740</v>
      </c>
      <c r="Y2927" s="70" t="s">
        <v>17320</v>
      </c>
      <c r="Z2927" s="53">
        <v>55102</v>
      </c>
    </row>
    <row r="2928" spans="1:26" s="49" customFormat="1" x14ac:dyDescent="0.25">
      <c r="A2928" s="75">
        <v>600094774</v>
      </c>
      <c r="B2928" s="73">
        <f t="shared" si="135"/>
        <v>600094774</v>
      </c>
      <c r="C2928" s="73" t="s">
        <v>10981</v>
      </c>
      <c r="D2928" s="68">
        <v>1</v>
      </c>
      <c r="E2928" s="48">
        <f t="shared" si="136"/>
        <v>70926719</v>
      </c>
      <c r="F2928" s="57" t="s">
        <v>2783</v>
      </c>
      <c r="G2928" s="57" t="s">
        <v>3074</v>
      </c>
      <c r="H2928" s="51">
        <v>0</v>
      </c>
      <c r="I2928" s="51" t="s">
        <v>17309</v>
      </c>
      <c r="J2928" s="69">
        <v>27.49</v>
      </c>
      <c r="K2928" s="69">
        <f t="shared" si="137"/>
        <v>0</v>
      </c>
      <c r="L2928" s="90">
        <v>50</v>
      </c>
      <c r="M2928" s="51">
        <v>50</v>
      </c>
      <c r="N2928" s="62" t="s">
        <v>3129</v>
      </c>
      <c r="O2928" s="52" t="s">
        <v>3130</v>
      </c>
      <c r="P2928" s="52">
        <v>181</v>
      </c>
      <c r="Q2928" s="52"/>
      <c r="R2928" s="52" t="s">
        <v>3080</v>
      </c>
      <c r="S2928" s="49" t="s">
        <v>21333</v>
      </c>
      <c r="V2928" s="50" t="s">
        <v>14932</v>
      </c>
      <c r="W2928" s="50" t="s">
        <v>3080</v>
      </c>
      <c r="X2928" s="50" t="s">
        <v>14740</v>
      </c>
      <c r="Y2928" s="70" t="s">
        <v>17320</v>
      </c>
      <c r="Z2928" s="53">
        <v>55101</v>
      </c>
    </row>
    <row r="2929" spans="1:26" s="49" customFormat="1" x14ac:dyDescent="0.25">
      <c r="A2929" s="75">
        <v>668001071</v>
      </c>
      <c r="B2929" s="73">
        <f t="shared" si="135"/>
        <v>668001071</v>
      </c>
      <c r="C2929" s="73" t="s">
        <v>10982</v>
      </c>
      <c r="D2929" s="68">
        <v>1</v>
      </c>
      <c r="E2929" s="48">
        <f t="shared" si="136"/>
        <v>71008063</v>
      </c>
      <c r="F2929" s="57" t="s">
        <v>2783</v>
      </c>
      <c r="G2929" s="57" t="s">
        <v>3074</v>
      </c>
      <c r="H2929" s="51">
        <v>0</v>
      </c>
      <c r="I2929" s="51" t="s">
        <v>17309</v>
      </c>
      <c r="J2929" s="69">
        <v>27.49</v>
      </c>
      <c r="K2929" s="69">
        <f t="shared" si="137"/>
        <v>0</v>
      </c>
      <c r="L2929" s="90">
        <v>100</v>
      </c>
      <c r="M2929" s="51">
        <v>100</v>
      </c>
      <c r="N2929" s="62" t="s">
        <v>3132</v>
      </c>
      <c r="O2929" s="52" t="s">
        <v>2852</v>
      </c>
      <c r="P2929" s="52">
        <v>321</v>
      </c>
      <c r="Q2929" s="52"/>
      <c r="R2929" s="52" t="s">
        <v>3080</v>
      </c>
      <c r="S2929" s="49" t="s">
        <v>21333</v>
      </c>
      <c r="V2929" s="50" t="s">
        <v>14932</v>
      </c>
      <c r="W2929" s="50" t="s">
        <v>3080</v>
      </c>
      <c r="X2929" s="50" t="s">
        <v>14740</v>
      </c>
      <c r="Y2929" s="70" t="s">
        <v>17320</v>
      </c>
      <c r="Z2929" s="53">
        <v>55101</v>
      </c>
    </row>
    <row r="2930" spans="1:26" s="49" customFormat="1" x14ac:dyDescent="0.25">
      <c r="A2930" s="75">
        <v>650057589</v>
      </c>
      <c r="B2930" s="73">
        <f t="shared" si="135"/>
        <v>650057589</v>
      </c>
      <c r="C2930" s="73" t="s">
        <v>10983</v>
      </c>
      <c r="D2930" s="68">
        <v>1</v>
      </c>
      <c r="E2930" s="48">
        <f t="shared" si="136"/>
        <v>70992576</v>
      </c>
      <c r="F2930" s="57" t="s">
        <v>2783</v>
      </c>
      <c r="G2930" s="57" t="s">
        <v>3074</v>
      </c>
      <c r="H2930" s="51">
        <v>75</v>
      </c>
      <c r="I2930" s="51" t="s">
        <v>17309</v>
      </c>
      <c r="J2930" s="69">
        <v>27.49</v>
      </c>
      <c r="K2930" s="69">
        <f t="shared" si="137"/>
        <v>2061.75</v>
      </c>
      <c r="L2930" s="90">
        <v>75</v>
      </c>
      <c r="M2930" s="51"/>
      <c r="N2930" s="62" t="s">
        <v>3133</v>
      </c>
      <c r="O2930" s="52"/>
      <c r="P2930" s="52">
        <v>215</v>
      </c>
      <c r="Q2930" s="52"/>
      <c r="R2930" s="52" t="s">
        <v>3134</v>
      </c>
      <c r="S2930" s="49" t="s">
        <v>21333</v>
      </c>
      <c r="V2930" s="50" t="s">
        <v>14932</v>
      </c>
      <c r="W2930" s="50" t="s">
        <v>3080</v>
      </c>
      <c r="X2930" s="50" t="s">
        <v>14740</v>
      </c>
      <c r="Y2930" s="70" t="s">
        <v>17320</v>
      </c>
      <c r="Z2930" s="53">
        <v>55222</v>
      </c>
    </row>
    <row r="2931" spans="1:26" s="49" customFormat="1" ht="30" x14ac:dyDescent="0.25">
      <c r="A2931" s="75">
        <v>650062884</v>
      </c>
      <c r="B2931" s="73">
        <f t="shared" si="135"/>
        <v>650062884</v>
      </c>
      <c r="C2931" s="73" t="s">
        <v>10984</v>
      </c>
      <c r="D2931" s="68">
        <v>1</v>
      </c>
      <c r="E2931" s="48">
        <f t="shared" si="136"/>
        <v>70998752</v>
      </c>
      <c r="F2931" s="57" t="s">
        <v>2783</v>
      </c>
      <c r="G2931" s="57" t="s">
        <v>3074</v>
      </c>
      <c r="H2931" s="51">
        <v>50</v>
      </c>
      <c r="I2931" s="51" t="s">
        <v>17309</v>
      </c>
      <c r="J2931" s="69">
        <v>27.49</v>
      </c>
      <c r="K2931" s="69">
        <f t="shared" si="137"/>
        <v>1374.5</v>
      </c>
      <c r="L2931" s="90">
        <v>50</v>
      </c>
      <c r="M2931" s="51"/>
      <c r="N2931" s="62" t="s">
        <v>3135</v>
      </c>
      <c r="O2931" s="52"/>
      <c r="P2931" s="52">
        <v>2</v>
      </c>
      <c r="Q2931" s="52"/>
      <c r="R2931" s="52" t="s">
        <v>3136</v>
      </c>
      <c r="S2931" s="49" t="s">
        <v>21333</v>
      </c>
      <c r="V2931" s="50" t="s">
        <v>14932</v>
      </c>
      <c r="W2931" s="50" t="s">
        <v>3080</v>
      </c>
      <c r="X2931" s="50" t="s">
        <v>14740</v>
      </c>
      <c r="Y2931" s="70" t="s">
        <v>17320</v>
      </c>
      <c r="Z2931" s="53">
        <v>55203</v>
      </c>
    </row>
    <row r="2932" spans="1:26" s="49" customFormat="1" x14ac:dyDescent="0.25">
      <c r="A2932" s="75">
        <v>650063112</v>
      </c>
      <c r="B2932" s="73">
        <f t="shared" si="135"/>
        <v>650063112</v>
      </c>
      <c r="C2932" s="73" t="s">
        <v>10985</v>
      </c>
      <c r="D2932" s="68">
        <v>1</v>
      </c>
      <c r="E2932" s="48">
        <f t="shared" si="136"/>
        <v>75019418</v>
      </c>
      <c r="F2932" s="57" t="s">
        <v>2783</v>
      </c>
      <c r="G2932" s="57" t="s">
        <v>3074</v>
      </c>
      <c r="H2932" s="51">
        <v>275</v>
      </c>
      <c r="I2932" s="51" t="s">
        <v>17309</v>
      </c>
      <c r="J2932" s="69">
        <v>27.49</v>
      </c>
      <c r="K2932" s="69">
        <f t="shared" si="137"/>
        <v>7559.75</v>
      </c>
      <c r="L2932" s="90">
        <v>275</v>
      </c>
      <c r="M2932" s="51"/>
      <c r="N2932" s="62" t="s">
        <v>3137</v>
      </c>
      <c r="O2932" s="52"/>
      <c r="P2932" s="52">
        <v>104</v>
      </c>
      <c r="Q2932" s="52"/>
      <c r="R2932" s="52" t="s">
        <v>3138</v>
      </c>
      <c r="S2932" s="49" t="s">
        <v>21333</v>
      </c>
      <c r="V2932" s="50" t="s">
        <v>14932</v>
      </c>
      <c r="W2932" s="50" t="s">
        <v>3080</v>
      </c>
      <c r="X2932" s="50" t="s">
        <v>14740</v>
      </c>
      <c r="Y2932" s="70" t="s">
        <v>17320</v>
      </c>
      <c r="Z2932" s="53">
        <v>55204</v>
      </c>
    </row>
    <row r="2933" spans="1:26" s="49" customFormat="1" x14ac:dyDescent="0.25">
      <c r="A2933" s="75">
        <v>650063546</v>
      </c>
      <c r="B2933" s="73">
        <f t="shared" si="135"/>
        <v>650063546</v>
      </c>
      <c r="C2933" s="73" t="s">
        <v>10986</v>
      </c>
      <c r="D2933" s="68">
        <v>1</v>
      </c>
      <c r="E2933" s="48">
        <f t="shared" si="136"/>
        <v>75016559</v>
      </c>
      <c r="F2933" s="57" t="s">
        <v>2783</v>
      </c>
      <c r="G2933" s="57" t="s">
        <v>3074</v>
      </c>
      <c r="H2933" s="51">
        <v>100</v>
      </c>
      <c r="I2933" s="51" t="s">
        <v>17309</v>
      </c>
      <c r="J2933" s="69">
        <v>27.49</v>
      </c>
      <c r="K2933" s="69">
        <f t="shared" si="137"/>
        <v>2749</v>
      </c>
      <c r="L2933" s="90">
        <v>100</v>
      </c>
      <c r="M2933" s="51"/>
      <c r="N2933" s="62" t="s">
        <v>3139</v>
      </c>
      <c r="O2933" s="52"/>
      <c r="P2933" s="52">
        <v>172</v>
      </c>
      <c r="Q2933" s="52"/>
      <c r="R2933" s="52" t="s">
        <v>3140</v>
      </c>
      <c r="S2933" s="49" t="s">
        <v>21333</v>
      </c>
      <c r="V2933" s="50" t="s">
        <v>14932</v>
      </c>
      <c r="W2933" s="50" t="s">
        <v>3080</v>
      </c>
      <c r="X2933" s="50" t="s">
        <v>14740</v>
      </c>
      <c r="Y2933" s="70" t="s">
        <v>17320</v>
      </c>
      <c r="Z2933" s="53">
        <v>55221</v>
      </c>
    </row>
    <row r="2934" spans="1:26" s="49" customFormat="1" x14ac:dyDescent="0.25">
      <c r="A2934" s="75">
        <v>691012679</v>
      </c>
      <c r="B2934" s="73">
        <f t="shared" si="135"/>
        <v>691012679</v>
      </c>
      <c r="C2934" s="73" t="s">
        <v>10987</v>
      </c>
      <c r="D2934" s="68">
        <v>1</v>
      </c>
      <c r="E2934" s="48">
        <f t="shared" si="136"/>
        <v>7009411</v>
      </c>
      <c r="F2934" s="57" t="s">
        <v>2783</v>
      </c>
      <c r="G2934" s="57" t="s">
        <v>3074</v>
      </c>
      <c r="H2934" s="51">
        <v>50</v>
      </c>
      <c r="I2934" s="51" t="s">
        <v>17309</v>
      </c>
      <c r="J2934" s="69">
        <v>27.49</v>
      </c>
      <c r="K2934" s="69">
        <f t="shared" si="137"/>
        <v>1374.5</v>
      </c>
      <c r="L2934" s="90">
        <v>50</v>
      </c>
      <c r="M2934" s="51"/>
      <c r="N2934" s="62" t="s">
        <v>3141</v>
      </c>
      <c r="O2934" s="52"/>
      <c r="P2934" s="52">
        <v>78</v>
      </c>
      <c r="Q2934" s="52"/>
      <c r="R2934" s="52" t="s">
        <v>3131</v>
      </c>
      <c r="S2934" s="49" t="s">
        <v>21333</v>
      </c>
      <c r="V2934" s="50" t="s">
        <v>14932</v>
      </c>
      <c r="W2934" s="50" t="s">
        <v>3080</v>
      </c>
      <c r="X2934" s="50" t="s">
        <v>14740</v>
      </c>
      <c r="Y2934" s="70" t="s">
        <v>17320</v>
      </c>
      <c r="Z2934" s="53">
        <v>55225</v>
      </c>
    </row>
    <row r="2935" spans="1:26" s="49" customFormat="1" x14ac:dyDescent="0.25">
      <c r="A2935" s="74">
        <v>600012000</v>
      </c>
      <c r="B2935" s="73">
        <f t="shared" si="135"/>
        <v>600012000</v>
      </c>
      <c r="C2935" s="73" t="s">
        <v>14933</v>
      </c>
      <c r="D2935" s="68">
        <v>1</v>
      </c>
      <c r="E2935" s="48">
        <f t="shared" si="136"/>
        <v>60116935</v>
      </c>
      <c r="F2935" s="57" t="s">
        <v>2783</v>
      </c>
      <c r="G2935" s="57" t="s">
        <v>2956</v>
      </c>
      <c r="H2935" s="51">
        <v>550</v>
      </c>
      <c r="I2935" s="51" t="s">
        <v>17309</v>
      </c>
      <c r="J2935" s="69">
        <v>27.49</v>
      </c>
      <c r="K2935" s="69">
        <f t="shared" si="137"/>
        <v>15119.5</v>
      </c>
      <c r="L2935" s="90">
        <v>550</v>
      </c>
      <c r="M2935" s="51"/>
      <c r="N2935" s="62" t="s">
        <v>14934</v>
      </c>
      <c r="O2935" s="52" t="s">
        <v>2799</v>
      </c>
      <c r="P2935" s="52">
        <v>220</v>
      </c>
      <c r="Q2935" s="52"/>
      <c r="R2935" s="52" t="s">
        <v>2962</v>
      </c>
      <c r="S2935" s="49" t="s">
        <v>21333</v>
      </c>
      <c r="V2935" s="50" t="s">
        <v>14922</v>
      </c>
      <c r="W2935" s="50" t="s">
        <v>2962</v>
      </c>
      <c r="X2935" s="50" t="s">
        <v>14738</v>
      </c>
      <c r="Y2935" s="70" t="s">
        <v>17320</v>
      </c>
      <c r="Z2935" s="53">
        <v>50601</v>
      </c>
    </row>
    <row r="2936" spans="1:26" s="49" customFormat="1" x14ac:dyDescent="0.25">
      <c r="A2936" s="74">
        <v>600092101</v>
      </c>
      <c r="B2936" s="73">
        <f t="shared" si="135"/>
        <v>600092101</v>
      </c>
      <c r="C2936" s="73" t="s">
        <v>10915</v>
      </c>
      <c r="D2936" s="68">
        <v>1</v>
      </c>
      <c r="E2936" s="48">
        <f t="shared" si="136"/>
        <v>75019086</v>
      </c>
      <c r="F2936" s="57" t="s">
        <v>2783</v>
      </c>
      <c r="G2936" s="57" t="s">
        <v>2956</v>
      </c>
      <c r="H2936" s="51">
        <v>0</v>
      </c>
      <c r="I2936" s="51" t="s">
        <v>17309</v>
      </c>
      <c r="J2936" s="69">
        <v>27.49</v>
      </c>
      <c r="K2936" s="69">
        <f t="shared" si="137"/>
        <v>0</v>
      </c>
      <c r="L2936" s="90">
        <v>50</v>
      </c>
      <c r="M2936" s="51">
        <v>50</v>
      </c>
      <c r="N2936" s="62" t="s">
        <v>3012</v>
      </c>
      <c r="O2936" s="52" t="s">
        <v>2968</v>
      </c>
      <c r="P2936" s="52">
        <v>171</v>
      </c>
      <c r="Q2936" s="52"/>
      <c r="R2936" s="52" t="s">
        <v>2962</v>
      </c>
      <c r="S2936" s="49" t="s">
        <v>21333</v>
      </c>
      <c r="V2936" s="50" t="s">
        <v>14935</v>
      </c>
      <c r="W2936" s="50" t="s">
        <v>2962</v>
      </c>
      <c r="X2936" s="50" t="s">
        <v>14740</v>
      </c>
      <c r="Y2936" s="70" t="s">
        <v>17320</v>
      </c>
      <c r="Z2936" s="53">
        <v>50601</v>
      </c>
    </row>
    <row r="2937" spans="1:26" s="49" customFormat="1" x14ac:dyDescent="0.25">
      <c r="A2937" s="74">
        <v>600092291</v>
      </c>
      <c r="B2937" s="73">
        <f t="shared" si="135"/>
        <v>600092291</v>
      </c>
      <c r="C2937" s="73" t="s">
        <v>10916</v>
      </c>
      <c r="D2937" s="68">
        <v>1</v>
      </c>
      <c r="E2937" s="48">
        <f t="shared" si="136"/>
        <v>71004271</v>
      </c>
      <c r="F2937" s="57" t="s">
        <v>2783</v>
      </c>
      <c r="G2937" s="57" t="s">
        <v>2956</v>
      </c>
      <c r="H2937" s="51">
        <v>75</v>
      </c>
      <c r="I2937" s="51" t="s">
        <v>17309</v>
      </c>
      <c r="J2937" s="69">
        <v>27.49</v>
      </c>
      <c r="K2937" s="69">
        <f t="shared" si="137"/>
        <v>2061.75</v>
      </c>
      <c r="L2937" s="90">
        <v>75</v>
      </c>
      <c r="M2937" s="51"/>
      <c r="N2937" s="62" t="s">
        <v>3013</v>
      </c>
      <c r="O2937" s="52"/>
      <c r="P2937" s="52">
        <v>17</v>
      </c>
      <c r="Q2937" s="52"/>
      <c r="R2937" s="52" t="s">
        <v>3014</v>
      </c>
      <c r="S2937" s="49" t="s">
        <v>21333</v>
      </c>
      <c r="V2937" s="50" t="s">
        <v>14935</v>
      </c>
      <c r="W2937" s="50" t="s">
        <v>2962</v>
      </c>
      <c r="X2937" s="50" t="s">
        <v>14740</v>
      </c>
      <c r="Y2937" s="70" t="s">
        <v>17320</v>
      </c>
      <c r="Z2937" s="53">
        <v>50601</v>
      </c>
    </row>
    <row r="2938" spans="1:26" s="49" customFormat="1" x14ac:dyDescent="0.25">
      <c r="A2938" s="74">
        <v>600011992</v>
      </c>
      <c r="B2938" s="73">
        <f t="shared" si="135"/>
        <v>600011992</v>
      </c>
      <c r="C2938" s="73" t="s">
        <v>10888</v>
      </c>
      <c r="D2938" s="68">
        <v>1</v>
      </c>
      <c r="E2938" s="48">
        <f t="shared" si="136"/>
        <v>60116781</v>
      </c>
      <c r="F2938" s="57" t="s">
        <v>2783</v>
      </c>
      <c r="G2938" s="57" t="s">
        <v>2956</v>
      </c>
      <c r="H2938" s="51">
        <v>375</v>
      </c>
      <c r="I2938" s="51" t="s">
        <v>17309</v>
      </c>
      <c r="J2938" s="69">
        <v>27.49</v>
      </c>
      <c r="K2938" s="69">
        <f t="shared" si="137"/>
        <v>10308.75</v>
      </c>
      <c r="L2938" s="90">
        <v>375</v>
      </c>
      <c r="M2938" s="51"/>
      <c r="N2938" s="62" t="s">
        <v>2963</v>
      </c>
      <c r="O2938" s="52" t="s">
        <v>416</v>
      </c>
      <c r="P2938" s="52">
        <v>30</v>
      </c>
      <c r="Q2938" s="52"/>
      <c r="R2938" s="52" t="s">
        <v>2962</v>
      </c>
      <c r="S2938" s="49" t="s">
        <v>21333</v>
      </c>
      <c r="V2938" s="50" t="s">
        <v>14922</v>
      </c>
      <c r="W2938" s="50" t="s">
        <v>2962</v>
      </c>
      <c r="X2938" s="50" t="s">
        <v>14738</v>
      </c>
      <c r="Y2938" s="70" t="s">
        <v>17320</v>
      </c>
      <c r="Z2938" s="53">
        <v>50601</v>
      </c>
    </row>
    <row r="2939" spans="1:26" s="49" customFormat="1" x14ac:dyDescent="0.25">
      <c r="A2939" s="74">
        <v>600012018</v>
      </c>
      <c r="B2939" s="73">
        <f t="shared" si="135"/>
        <v>600012018</v>
      </c>
      <c r="C2939" s="73" t="s">
        <v>10889</v>
      </c>
      <c r="D2939" s="68">
        <v>1</v>
      </c>
      <c r="E2939" s="48">
        <f t="shared" si="136"/>
        <v>64812201</v>
      </c>
      <c r="F2939" s="57" t="s">
        <v>2783</v>
      </c>
      <c r="G2939" s="57" t="s">
        <v>2956</v>
      </c>
      <c r="H2939" s="51">
        <v>250</v>
      </c>
      <c r="I2939" s="51" t="s">
        <v>17309</v>
      </c>
      <c r="J2939" s="69">
        <v>27.49</v>
      </c>
      <c r="K2939" s="69">
        <f t="shared" si="137"/>
        <v>6872.5</v>
      </c>
      <c r="L2939" s="90">
        <v>250</v>
      </c>
      <c r="M2939" s="51"/>
      <c r="N2939" s="62" t="s">
        <v>2964</v>
      </c>
      <c r="O2939" s="52" t="s">
        <v>2965</v>
      </c>
      <c r="P2939" s="52">
        <v>1</v>
      </c>
      <c r="Q2939" s="52"/>
      <c r="R2939" s="52" t="s">
        <v>2966</v>
      </c>
      <c r="S2939" s="49" t="s">
        <v>21333</v>
      </c>
      <c r="V2939" s="50" t="s">
        <v>14922</v>
      </c>
      <c r="W2939" s="50" t="s">
        <v>2962</v>
      </c>
      <c r="X2939" s="50" t="s">
        <v>14738</v>
      </c>
      <c r="Y2939" s="70" t="s">
        <v>17320</v>
      </c>
      <c r="Z2939" s="53">
        <v>50732</v>
      </c>
    </row>
    <row r="2940" spans="1:26" s="49" customFormat="1" ht="30" x14ac:dyDescent="0.25">
      <c r="A2940" s="74">
        <v>600012069</v>
      </c>
      <c r="B2940" s="73">
        <f t="shared" si="135"/>
        <v>600012069</v>
      </c>
      <c r="C2940" s="73" t="s">
        <v>10890</v>
      </c>
      <c r="D2940" s="68">
        <v>1</v>
      </c>
      <c r="E2940" s="48">
        <f t="shared" si="136"/>
        <v>60116820</v>
      </c>
      <c r="F2940" s="57" t="s">
        <v>2783</v>
      </c>
      <c r="G2940" s="57" t="s">
        <v>2956</v>
      </c>
      <c r="H2940" s="51">
        <v>900</v>
      </c>
      <c r="I2940" s="51" t="s">
        <v>17309</v>
      </c>
      <c r="J2940" s="69">
        <v>27.49</v>
      </c>
      <c r="K2940" s="69">
        <f t="shared" si="137"/>
        <v>24741</v>
      </c>
      <c r="L2940" s="90">
        <v>900</v>
      </c>
      <c r="M2940" s="51"/>
      <c r="N2940" s="62" t="s">
        <v>2967</v>
      </c>
      <c r="O2940" s="52" t="s">
        <v>2968</v>
      </c>
      <c r="P2940" s="52">
        <v>100</v>
      </c>
      <c r="Q2940" s="52"/>
      <c r="R2940" s="52" t="s">
        <v>2962</v>
      </c>
      <c r="S2940" s="49" t="s">
        <v>21333</v>
      </c>
      <c r="V2940" s="50" t="s">
        <v>14922</v>
      </c>
      <c r="W2940" s="50" t="s">
        <v>2962</v>
      </c>
      <c r="X2940" s="50" t="s">
        <v>14738</v>
      </c>
      <c r="Y2940" s="70" t="s">
        <v>17320</v>
      </c>
      <c r="Z2940" s="53">
        <v>50601</v>
      </c>
    </row>
    <row r="2941" spans="1:26" s="49" customFormat="1" x14ac:dyDescent="0.25">
      <c r="A2941" s="74">
        <v>600012093</v>
      </c>
      <c r="B2941" s="73">
        <f t="shared" si="135"/>
        <v>600012093</v>
      </c>
      <c r="C2941" s="73" t="s">
        <v>10891</v>
      </c>
      <c r="D2941" s="68">
        <v>1</v>
      </c>
      <c r="E2941" s="48">
        <f t="shared" si="136"/>
        <v>25270044</v>
      </c>
      <c r="F2941" s="57" t="s">
        <v>2783</v>
      </c>
      <c r="G2941" s="57" t="s">
        <v>2956</v>
      </c>
      <c r="H2941" s="51">
        <v>250</v>
      </c>
      <c r="I2941" s="51" t="s">
        <v>17309</v>
      </c>
      <c r="J2941" s="69">
        <v>27.49</v>
      </c>
      <c r="K2941" s="69">
        <f t="shared" si="137"/>
        <v>6872.5</v>
      </c>
      <c r="L2941" s="90">
        <v>250</v>
      </c>
      <c r="M2941" s="51"/>
      <c r="N2941" s="62" t="s">
        <v>2969</v>
      </c>
      <c r="O2941" s="52" t="s">
        <v>2970</v>
      </c>
      <c r="P2941" s="52">
        <v>389</v>
      </c>
      <c r="Q2941" s="52"/>
      <c r="R2941" s="52" t="s">
        <v>2962</v>
      </c>
      <c r="S2941" s="49" t="s">
        <v>21334</v>
      </c>
      <c r="V2941" s="50" t="s">
        <v>14922</v>
      </c>
      <c r="W2941" s="50" t="s">
        <v>2962</v>
      </c>
      <c r="X2941" s="50" t="s">
        <v>14742</v>
      </c>
      <c r="Y2941" s="70" t="s">
        <v>17320</v>
      </c>
      <c r="Z2941" s="53">
        <v>50601</v>
      </c>
    </row>
    <row r="2942" spans="1:26" s="49" customFormat="1" x14ac:dyDescent="0.25">
      <c r="A2942" s="75">
        <v>650059794</v>
      </c>
      <c r="B2942" s="73">
        <f t="shared" si="135"/>
        <v>650059794</v>
      </c>
      <c r="C2942" s="73" t="s">
        <v>10892</v>
      </c>
      <c r="D2942" s="68">
        <v>1</v>
      </c>
      <c r="E2942" s="48">
        <f t="shared" si="136"/>
        <v>25994581</v>
      </c>
      <c r="F2942" s="57" t="s">
        <v>2783</v>
      </c>
      <c r="G2942" s="57" t="s">
        <v>2956</v>
      </c>
      <c r="H2942" s="51">
        <v>225</v>
      </c>
      <c r="I2942" s="51" t="s">
        <v>17309</v>
      </c>
      <c r="J2942" s="69">
        <v>27.49</v>
      </c>
      <c r="K2942" s="69">
        <f t="shared" si="137"/>
        <v>6185.25</v>
      </c>
      <c r="L2942" s="90">
        <v>225</v>
      </c>
      <c r="M2942" s="51"/>
      <c r="N2942" s="62" t="s">
        <v>2971</v>
      </c>
      <c r="O2942" s="52"/>
      <c r="P2942" s="52">
        <v>40</v>
      </c>
      <c r="Q2942" s="52"/>
      <c r="R2942" s="52" t="s">
        <v>2972</v>
      </c>
      <c r="S2942" s="49" t="s">
        <v>21334</v>
      </c>
      <c r="V2942" s="50" t="s">
        <v>14922</v>
      </c>
      <c r="W2942" s="50" t="s">
        <v>2962</v>
      </c>
      <c r="X2942" s="50" t="s">
        <v>14742</v>
      </c>
      <c r="Y2942" s="70" t="s">
        <v>17320</v>
      </c>
      <c r="Z2942" s="53">
        <v>50721</v>
      </c>
    </row>
    <row r="2943" spans="1:26" s="49" customFormat="1" x14ac:dyDescent="0.25">
      <c r="A2943" s="75">
        <v>600092160</v>
      </c>
      <c r="B2943" s="73">
        <f t="shared" si="135"/>
        <v>600092160</v>
      </c>
      <c r="C2943" s="73" t="s">
        <v>10917</v>
      </c>
      <c r="D2943" s="68">
        <v>1</v>
      </c>
      <c r="E2943" s="48">
        <f t="shared" si="136"/>
        <v>70886849</v>
      </c>
      <c r="F2943" s="57" t="s">
        <v>2783</v>
      </c>
      <c r="G2943" s="57" t="s">
        <v>2956</v>
      </c>
      <c r="H2943" s="51">
        <v>1025</v>
      </c>
      <c r="I2943" s="51" t="s">
        <v>17309</v>
      </c>
      <c r="J2943" s="69">
        <v>27.49</v>
      </c>
      <c r="K2943" s="69">
        <f t="shared" si="137"/>
        <v>28177.25</v>
      </c>
      <c r="L2943" s="90">
        <v>1025</v>
      </c>
      <c r="M2943" s="51"/>
      <c r="N2943" s="62" t="s">
        <v>3015</v>
      </c>
      <c r="O2943" s="52" t="s">
        <v>478</v>
      </c>
      <c r="P2943" s="52">
        <v>170</v>
      </c>
      <c r="Q2943" s="52"/>
      <c r="R2943" s="52" t="s">
        <v>2962</v>
      </c>
      <c r="S2943" s="49" t="s">
        <v>21333</v>
      </c>
      <c r="V2943" s="50" t="s">
        <v>14935</v>
      </c>
      <c r="W2943" s="50" t="s">
        <v>2962</v>
      </c>
      <c r="X2943" s="50" t="s">
        <v>14740</v>
      </c>
      <c r="Y2943" s="70" t="s">
        <v>17320</v>
      </c>
      <c r="Z2943" s="53">
        <v>50601</v>
      </c>
    </row>
    <row r="2944" spans="1:26" s="49" customFormat="1" x14ac:dyDescent="0.25">
      <c r="A2944" s="75">
        <v>600092232</v>
      </c>
      <c r="B2944" s="73">
        <f t="shared" si="135"/>
        <v>600092232</v>
      </c>
      <c r="C2944" s="73" t="s">
        <v>10918</v>
      </c>
      <c r="D2944" s="68">
        <v>1</v>
      </c>
      <c r="E2944" s="48">
        <f t="shared" si="136"/>
        <v>70985766</v>
      </c>
      <c r="F2944" s="57" t="s">
        <v>2783</v>
      </c>
      <c r="G2944" s="57" t="s">
        <v>2956</v>
      </c>
      <c r="H2944" s="51">
        <v>100</v>
      </c>
      <c r="I2944" s="51" t="s">
        <v>17309</v>
      </c>
      <c r="J2944" s="69">
        <v>27.49</v>
      </c>
      <c r="K2944" s="69">
        <f t="shared" si="137"/>
        <v>2749</v>
      </c>
      <c r="L2944" s="90">
        <v>100</v>
      </c>
      <c r="M2944" s="51"/>
      <c r="N2944" s="62" t="s">
        <v>3016</v>
      </c>
      <c r="O2944" s="52"/>
      <c r="P2944" s="52">
        <v>33</v>
      </c>
      <c r="Q2944" s="52"/>
      <c r="R2944" s="52" t="s">
        <v>3017</v>
      </c>
      <c r="S2944" s="49" t="s">
        <v>21333</v>
      </c>
      <c r="V2944" s="50" t="s">
        <v>14935</v>
      </c>
      <c r="W2944" s="50" t="s">
        <v>2962</v>
      </c>
      <c r="X2944" s="50" t="s">
        <v>14740</v>
      </c>
      <c r="Y2944" s="70" t="s">
        <v>17320</v>
      </c>
      <c r="Z2944" s="53">
        <v>50715</v>
      </c>
    </row>
    <row r="2945" spans="1:26" s="49" customFormat="1" x14ac:dyDescent="0.25">
      <c r="A2945" s="75">
        <v>600092275</v>
      </c>
      <c r="B2945" s="73">
        <f t="shared" si="135"/>
        <v>600092275</v>
      </c>
      <c r="C2945" s="73" t="s">
        <v>10919</v>
      </c>
      <c r="D2945" s="68">
        <v>1</v>
      </c>
      <c r="E2945" s="48">
        <f t="shared" si="136"/>
        <v>70188475</v>
      </c>
      <c r="F2945" s="57" t="s">
        <v>2783</v>
      </c>
      <c r="G2945" s="57" t="s">
        <v>2956</v>
      </c>
      <c r="H2945" s="51">
        <v>25</v>
      </c>
      <c r="I2945" s="51" t="s">
        <v>17309</v>
      </c>
      <c r="J2945" s="69">
        <v>27.49</v>
      </c>
      <c r="K2945" s="69">
        <f t="shared" si="137"/>
        <v>687.25</v>
      </c>
      <c r="L2945" s="90">
        <v>25</v>
      </c>
      <c r="M2945" s="51"/>
      <c r="N2945" s="62" t="s">
        <v>3018</v>
      </c>
      <c r="O2945" s="52"/>
      <c r="P2945" s="52">
        <v>77</v>
      </c>
      <c r="Q2945" s="52"/>
      <c r="R2945" s="52" t="s">
        <v>3019</v>
      </c>
      <c r="S2945" s="49" t="s">
        <v>21333</v>
      </c>
      <c r="V2945" s="50" t="s">
        <v>14935</v>
      </c>
      <c r="W2945" s="50" t="s">
        <v>2962</v>
      </c>
      <c r="X2945" s="50" t="s">
        <v>14740</v>
      </c>
      <c r="Y2945" s="70" t="s">
        <v>17320</v>
      </c>
      <c r="Z2945" s="53">
        <v>50601</v>
      </c>
    </row>
    <row r="2946" spans="1:26" s="49" customFormat="1" x14ac:dyDescent="0.25">
      <c r="A2946" s="75">
        <v>600092071</v>
      </c>
      <c r="B2946" s="73">
        <f t="shared" si="135"/>
        <v>600092071</v>
      </c>
      <c r="C2946" s="73" t="s">
        <v>10920</v>
      </c>
      <c r="D2946" s="68">
        <v>1</v>
      </c>
      <c r="E2946" s="48">
        <f t="shared" si="136"/>
        <v>75019167</v>
      </c>
      <c r="F2946" s="57" t="s">
        <v>2783</v>
      </c>
      <c r="G2946" s="57" t="s">
        <v>2956</v>
      </c>
      <c r="H2946" s="51">
        <v>0</v>
      </c>
      <c r="I2946" s="51" t="s">
        <v>17309</v>
      </c>
      <c r="J2946" s="69">
        <v>27.49</v>
      </c>
      <c r="K2946" s="69">
        <f t="shared" si="137"/>
        <v>0</v>
      </c>
      <c r="L2946" s="90">
        <v>50</v>
      </c>
      <c r="M2946" s="51">
        <v>50</v>
      </c>
      <c r="N2946" s="62" t="s">
        <v>3020</v>
      </c>
      <c r="O2946" s="52" t="s">
        <v>3021</v>
      </c>
      <c r="P2946" s="52"/>
      <c r="Q2946" s="52"/>
      <c r="R2946" s="52" t="s">
        <v>2962</v>
      </c>
      <c r="S2946" s="49" t="s">
        <v>21333</v>
      </c>
      <c r="V2946" s="50" t="s">
        <v>14935</v>
      </c>
      <c r="W2946" s="50" t="s">
        <v>2962</v>
      </c>
      <c r="X2946" s="50" t="s">
        <v>14740</v>
      </c>
      <c r="Y2946" s="70" t="s">
        <v>17320</v>
      </c>
      <c r="Z2946" s="53">
        <v>50601</v>
      </c>
    </row>
    <row r="2947" spans="1:26" s="49" customFormat="1" x14ac:dyDescent="0.25">
      <c r="A2947" s="75">
        <v>600092089</v>
      </c>
      <c r="B2947" s="73">
        <f t="shared" si="135"/>
        <v>600092089</v>
      </c>
      <c r="C2947" s="73" t="s">
        <v>10921</v>
      </c>
      <c r="D2947" s="68">
        <v>1</v>
      </c>
      <c r="E2947" s="48">
        <f t="shared" si="136"/>
        <v>75019248</v>
      </c>
      <c r="F2947" s="57" t="s">
        <v>2783</v>
      </c>
      <c r="G2947" s="57" t="s">
        <v>2956</v>
      </c>
      <c r="H2947" s="51">
        <v>25</v>
      </c>
      <c r="I2947" s="51" t="s">
        <v>17309</v>
      </c>
      <c r="J2947" s="69">
        <v>27.49</v>
      </c>
      <c r="K2947" s="69">
        <f t="shared" si="137"/>
        <v>687.25</v>
      </c>
      <c r="L2947" s="90">
        <v>25</v>
      </c>
      <c r="M2947" s="51"/>
      <c r="N2947" s="62" t="s">
        <v>3022</v>
      </c>
      <c r="O2947" s="52" t="s">
        <v>3023</v>
      </c>
      <c r="P2947" s="52">
        <v>465</v>
      </c>
      <c r="Q2947" s="52"/>
      <c r="R2947" s="52" t="s">
        <v>2962</v>
      </c>
      <c r="S2947" s="49" t="s">
        <v>21333</v>
      </c>
      <c r="V2947" s="50" t="s">
        <v>14935</v>
      </c>
      <c r="W2947" s="50" t="s">
        <v>2962</v>
      </c>
      <c r="X2947" s="50" t="s">
        <v>14740</v>
      </c>
      <c r="Y2947" s="70" t="s">
        <v>17320</v>
      </c>
      <c r="Z2947" s="53">
        <v>50601</v>
      </c>
    </row>
    <row r="2948" spans="1:26" s="49" customFormat="1" x14ac:dyDescent="0.25">
      <c r="A2948" s="75">
        <v>600091881</v>
      </c>
      <c r="B2948" s="73">
        <f t="shared" ref="B2948:B3011" si="138">A2948/1</f>
        <v>600091881</v>
      </c>
      <c r="C2948" s="73" t="s">
        <v>17903</v>
      </c>
      <c r="D2948" s="68">
        <v>1</v>
      </c>
      <c r="E2948" s="48">
        <f t="shared" ref="E2948:E3011" si="139">C2948/1</f>
        <v>71001361</v>
      </c>
      <c r="F2948" s="57" t="s">
        <v>2783</v>
      </c>
      <c r="G2948" s="57" t="s">
        <v>2956</v>
      </c>
      <c r="H2948" s="51">
        <v>25</v>
      </c>
      <c r="I2948" s="51" t="s">
        <v>17309</v>
      </c>
      <c r="J2948" s="69">
        <v>27.49</v>
      </c>
      <c r="K2948" s="69">
        <f t="shared" ref="K2948:K3011" si="140">H2948*J2948</f>
        <v>687.25</v>
      </c>
      <c r="L2948" s="90">
        <v>25</v>
      </c>
      <c r="M2948" s="51"/>
      <c r="N2948" s="62" t="s">
        <v>17904</v>
      </c>
      <c r="O2948" s="52" t="s">
        <v>3024</v>
      </c>
      <c r="P2948" s="52">
        <v>435</v>
      </c>
      <c r="Q2948" s="52"/>
      <c r="R2948" s="52" t="s">
        <v>3025</v>
      </c>
      <c r="S2948" s="49" t="s">
        <v>21333</v>
      </c>
      <c r="V2948" s="50" t="s">
        <v>14935</v>
      </c>
      <c r="W2948" s="50" t="s">
        <v>2962</v>
      </c>
      <c r="X2948" s="50" t="s">
        <v>14740</v>
      </c>
      <c r="Y2948" s="70" t="s">
        <v>17320</v>
      </c>
      <c r="Z2948" s="53">
        <v>50743</v>
      </c>
    </row>
    <row r="2949" spans="1:26" s="49" customFormat="1" x14ac:dyDescent="0.25">
      <c r="A2949" s="75">
        <v>600091902</v>
      </c>
      <c r="B2949" s="73">
        <f t="shared" si="138"/>
        <v>600091902</v>
      </c>
      <c r="C2949" s="73" t="s">
        <v>10922</v>
      </c>
      <c r="D2949" s="68">
        <v>1</v>
      </c>
      <c r="E2949" s="48">
        <f t="shared" si="139"/>
        <v>70990913</v>
      </c>
      <c r="F2949" s="57" t="s">
        <v>2783</v>
      </c>
      <c r="G2949" s="57" t="s">
        <v>2956</v>
      </c>
      <c r="H2949" s="51">
        <v>0</v>
      </c>
      <c r="I2949" s="51" t="s">
        <v>17309</v>
      </c>
      <c r="J2949" s="69">
        <v>27.49</v>
      </c>
      <c r="K2949" s="69">
        <f t="shared" si="140"/>
        <v>0</v>
      </c>
      <c r="L2949" s="90">
        <v>25</v>
      </c>
      <c r="M2949" s="51">
        <v>25</v>
      </c>
      <c r="N2949" s="62" t="s">
        <v>3027</v>
      </c>
      <c r="O2949" s="52" t="s">
        <v>60</v>
      </c>
      <c r="P2949" s="52">
        <v>144</v>
      </c>
      <c r="Q2949" s="52"/>
      <c r="R2949" s="52" t="s">
        <v>3028</v>
      </c>
      <c r="S2949" s="49" t="s">
        <v>21333</v>
      </c>
      <c r="V2949" s="50" t="s">
        <v>14935</v>
      </c>
      <c r="W2949" s="50" t="s">
        <v>2962</v>
      </c>
      <c r="X2949" s="50" t="s">
        <v>14740</v>
      </c>
      <c r="Y2949" s="70" t="s">
        <v>17320</v>
      </c>
      <c r="Z2949" s="53">
        <v>50711</v>
      </c>
    </row>
    <row r="2950" spans="1:26" s="49" customFormat="1" x14ac:dyDescent="0.25">
      <c r="A2950" s="75">
        <v>600092038</v>
      </c>
      <c r="B2950" s="73">
        <f t="shared" si="138"/>
        <v>600092038</v>
      </c>
      <c r="C2950" s="73" t="s">
        <v>10923</v>
      </c>
      <c r="D2950" s="68">
        <v>1</v>
      </c>
      <c r="E2950" s="48">
        <f t="shared" si="139"/>
        <v>71004297</v>
      </c>
      <c r="F2950" s="57" t="s">
        <v>2783</v>
      </c>
      <c r="G2950" s="57" t="s">
        <v>2956</v>
      </c>
      <c r="H2950" s="51">
        <v>0</v>
      </c>
      <c r="I2950" s="51" t="s">
        <v>17309</v>
      </c>
      <c r="J2950" s="69">
        <v>27.49</v>
      </c>
      <c r="K2950" s="69">
        <f t="shared" si="140"/>
        <v>0</v>
      </c>
      <c r="L2950" s="90">
        <v>25</v>
      </c>
      <c r="M2950" s="51">
        <v>25</v>
      </c>
      <c r="N2950" s="62" t="s">
        <v>3030</v>
      </c>
      <c r="O2950" s="52"/>
      <c r="P2950" s="52">
        <v>71</v>
      </c>
      <c r="Q2950" s="52"/>
      <c r="R2950" s="52" t="s">
        <v>3014</v>
      </c>
      <c r="S2950" s="49" t="s">
        <v>21333</v>
      </c>
      <c r="V2950" s="50" t="s">
        <v>14935</v>
      </c>
      <c r="W2950" s="50" t="s">
        <v>2962</v>
      </c>
      <c r="X2950" s="50" t="s">
        <v>14740</v>
      </c>
      <c r="Y2950" s="70" t="s">
        <v>17320</v>
      </c>
      <c r="Z2950" s="53">
        <v>50601</v>
      </c>
    </row>
    <row r="2951" spans="1:26" s="49" customFormat="1" x14ac:dyDescent="0.25">
      <c r="A2951" s="75">
        <v>600091660</v>
      </c>
      <c r="B2951" s="73">
        <f t="shared" si="138"/>
        <v>600091660</v>
      </c>
      <c r="C2951" s="73" t="s">
        <v>10924</v>
      </c>
      <c r="D2951" s="68">
        <v>1</v>
      </c>
      <c r="E2951" s="48">
        <f t="shared" si="139"/>
        <v>75019329</v>
      </c>
      <c r="F2951" s="57" t="s">
        <v>2783</v>
      </c>
      <c r="G2951" s="57" t="s">
        <v>2956</v>
      </c>
      <c r="H2951" s="51">
        <v>0</v>
      </c>
      <c r="I2951" s="51" t="s">
        <v>17309</v>
      </c>
      <c r="J2951" s="69">
        <v>27.49</v>
      </c>
      <c r="K2951" s="69">
        <f t="shared" si="140"/>
        <v>0</v>
      </c>
      <c r="L2951" s="90">
        <v>25</v>
      </c>
      <c r="M2951" s="51">
        <v>25</v>
      </c>
      <c r="N2951" s="62" t="s">
        <v>3031</v>
      </c>
      <c r="O2951" s="52" t="s">
        <v>3032</v>
      </c>
      <c r="P2951" s="52">
        <v>750</v>
      </c>
      <c r="Q2951" s="52"/>
      <c r="R2951" s="52" t="s">
        <v>2962</v>
      </c>
      <c r="S2951" s="49" t="s">
        <v>21333</v>
      </c>
      <c r="V2951" s="50" t="s">
        <v>14935</v>
      </c>
      <c r="W2951" s="50" t="s">
        <v>2962</v>
      </c>
      <c r="X2951" s="50" t="s">
        <v>14740</v>
      </c>
      <c r="Y2951" s="70" t="s">
        <v>17320</v>
      </c>
      <c r="Z2951" s="53">
        <v>50601</v>
      </c>
    </row>
    <row r="2952" spans="1:26" s="49" customFormat="1" x14ac:dyDescent="0.25">
      <c r="A2952" s="75">
        <v>600091724</v>
      </c>
      <c r="B2952" s="73">
        <f t="shared" si="138"/>
        <v>600091724</v>
      </c>
      <c r="C2952" s="73" t="s">
        <v>10925</v>
      </c>
      <c r="D2952" s="68">
        <v>1</v>
      </c>
      <c r="E2952" s="48">
        <f t="shared" si="139"/>
        <v>71011544</v>
      </c>
      <c r="F2952" s="57" t="s">
        <v>2783</v>
      </c>
      <c r="G2952" s="57" t="s">
        <v>2956</v>
      </c>
      <c r="H2952" s="51">
        <v>0</v>
      </c>
      <c r="I2952" s="51" t="s">
        <v>17309</v>
      </c>
      <c r="J2952" s="69">
        <v>27.49</v>
      </c>
      <c r="K2952" s="69">
        <f t="shared" si="140"/>
        <v>0</v>
      </c>
      <c r="L2952" s="90">
        <v>25</v>
      </c>
      <c r="M2952" s="51">
        <v>25</v>
      </c>
      <c r="N2952" s="62" t="s">
        <v>3033</v>
      </c>
      <c r="O2952" s="52"/>
      <c r="P2952" s="52">
        <v>112</v>
      </c>
      <c r="Q2952" s="52"/>
      <c r="R2952" s="52" t="s">
        <v>3034</v>
      </c>
      <c r="S2952" s="49" t="s">
        <v>21333</v>
      </c>
      <c r="V2952" s="50" t="s">
        <v>14935</v>
      </c>
      <c r="W2952" s="50" t="s">
        <v>2962</v>
      </c>
      <c r="X2952" s="50" t="s">
        <v>14740</v>
      </c>
      <c r="Y2952" s="70" t="s">
        <v>17320</v>
      </c>
      <c r="Z2952" s="53">
        <v>50781</v>
      </c>
    </row>
    <row r="2953" spans="1:26" s="49" customFormat="1" x14ac:dyDescent="0.25">
      <c r="A2953" s="75">
        <v>600092119</v>
      </c>
      <c r="B2953" s="73">
        <f t="shared" si="138"/>
        <v>600092119</v>
      </c>
      <c r="C2953" s="73" t="s">
        <v>10926</v>
      </c>
      <c r="D2953" s="68">
        <v>1</v>
      </c>
      <c r="E2953" s="48">
        <f t="shared" si="139"/>
        <v>70886784</v>
      </c>
      <c r="F2953" s="57" t="s">
        <v>2783</v>
      </c>
      <c r="G2953" s="57" t="s">
        <v>2956</v>
      </c>
      <c r="H2953" s="51">
        <v>1250</v>
      </c>
      <c r="I2953" s="51" t="s">
        <v>17309</v>
      </c>
      <c r="J2953" s="69">
        <v>27.49</v>
      </c>
      <c r="K2953" s="69">
        <f t="shared" si="140"/>
        <v>34362.5</v>
      </c>
      <c r="L2953" s="90">
        <v>1250</v>
      </c>
      <c r="M2953" s="51"/>
      <c r="N2953" s="62" t="s">
        <v>3035</v>
      </c>
      <c r="O2953" s="52" t="s">
        <v>3036</v>
      </c>
      <c r="P2953" s="52">
        <v>460</v>
      </c>
      <c r="Q2953" s="52"/>
      <c r="R2953" s="52" t="s">
        <v>2962</v>
      </c>
      <c r="S2953" s="49" t="s">
        <v>21333</v>
      </c>
      <c r="V2953" s="50" t="s">
        <v>14935</v>
      </c>
      <c r="W2953" s="50" t="s">
        <v>2962</v>
      </c>
      <c r="X2953" s="50" t="s">
        <v>14740</v>
      </c>
      <c r="Y2953" s="70" t="s">
        <v>17320</v>
      </c>
      <c r="Z2953" s="53">
        <v>50601</v>
      </c>
    </row>
    <row r="2954" spans="1:26" s="49" customFormat="1" x14ac:dyDescent="0.25">
      <c r="A2954" s="75">
        <v>600092143</v>
      </c>
      <c r="B2954" s="73">
        <f t="shared" si="138"/>
        <v>600092143</v>
      </c>
      <c r="C2954" s="73" t="s">
        <v>10927</v>
      </c>
      <c r="D2954" s="68">
        <v>1</v>
      </c>
      <c r="E2954" s="48">
        <f t="shared" si="139"/>
        <v>70879150</v>
      </c>
      <c r="F2954" s="57" t="s">
        <v>2783</v>
      </c>
      <c r="G2954" s="57" t="s">
        <v>2956</v>
      </c>
      <c r="H2954" s="51">
        <v>0</v>
      </c>
      <c r="I2954" s="51" t="s">
        <v>17309</v>
      </c>
      <c r="J2954" s="69">
        <v>27.49</v>
      </c>
      <c r="K2954" s="69">
        <f t="shared" si="140"/>
        <v>0</v>
      </c>
      <c r="L2954" s="90">
        <v>775</v>
      </c>
      <c r="M2954" s="51">
        <v>775</v>
      </c>
      <c r="N2954" s="62" t="s">
        <v>3037</v>
      </c>
      <c r="O2954" s="52" t="s">
        <v>340</v>
      </c>
      <c r="P2954" s="52">
        <v>95</v>
      </c>
      <c r="Q2954" s="52"/>
      <c r="R2954" s="52" t="s">
        <v>3034</v>
      </c>
      <c r="S2954" s="49" t="s">
        <v>21333</v>
      </c>
      <c r="V2954" s="50" t="s">
        <v>14935</v>
      </c>
      <c r="W2954" s="50" t="s">
        <v>2962</v>
      </c>
      <c r="X2954" s="50" t="s">
        <v>14740</v>
      </c>
      <c r="Y2954" s="70" t="s">
        <v>17320</v>
      </c>
      <c r="Z2954" s="53">
        <v>50781</v>
      </c>
    </row>
    <row r="2955" spans="1:26" s="49" customFormat="1" x14ac:dyDescent="0.25">
      <c r="A2955" s="75">
        <v>600092178</v>
      </c>
      <c r="B2955" s="73">
        <f t="shared" si="138"/>
        <v>600092178</v>
      </c>
      <c r="C2955" s="73" t="s">
        <v>10928</v>
      </c>
      <c r="D2955" s="68">
        <v>1</v>
      </c>
      <c r="E2955" s="48">
        <f t="shared" si="139"/>
        <v>75016869</v>
      </c>
      <c r="F2955" s="57" t="s">
        <v>2783</v>
      </c>
      <c r="G2955" s="57" t="s">
        <v>2956</v>
      </c>
      <c r="H2955" s="51">
        <v>50</v>
      </c>
      <c r="I2955" s="51" t="s">
        <v>17309</v>
      </c>
      <c r="J2955" s="69">
        <v>27.49</v>
      </c>
      <c r="K2955" s="69">
        <f t="shared" si="140"/>
        <v>1374.5</v>
      </c>
      <c r="L2955" s="90">
        <v>50</v>
      </c>
      <c r="M2955" s="51"/>
      <c r="N2955" s="62" t="s">
        <v>3038</v>
      </c>
      <c r="O2955" s="52"/>
      <c r="P2955" s="52">
        <v>5</v>
      </c>
      <c r="Q2955" s="52"/>
      <c r="R2955" s="52" t="s">
        <v>3039</v>
      </c>
      <c r="S2955" s="49" t="s">
        <v>21333</v>
      </c>
      <c r="V2955" s="50" t="s">
        <v>14935</v>
      </c>
      <c r="W2955" s="50" t="s">
        <v>2962</v>
      </c>
      <c r="X2955" s="50" t="s">
        <v>14740</v>
      </c>
      <c r="Y2955" s="70" t="s">
        <v>17320</v>
      </c>
      <c r="Z2955" s="53">
        <v>50732</v>
      </c>
    </row>
    <row r="2956" spans="1:26" s="49" customFormat="1" x14ac:dyDescent="0.25">
      <c r="A2956" s="75">
        <v>600092216</v>
      </c>
      <c r="B2956" s="73">
        <f t="shared" si="138"/>
        <v>600092216</v>
      </c>
      <c r="C2956" s="73" t="s">
        <v>10929</v>
      </c>
      <c r="D2956" s="68">
        <v>1</v>
      </c>
      <c r="E2956" s="48">
        <f t="shared" si="139"/>
        <v>70993203</v>
      </c>
      <c r="F2956" s="57" t="s">
        <v>2783</v>
      </c>
      <c r="G2956" s="57" t="s">
        <v>2956</v>
      </c>
      <c r="H2956" s="51">
        <v>50</v>
      </c>
      <c r="I2956" s="51" t="s">
        <v>17309</v>
      </c>
      <c r="J2956" s="69">
        <v>27.49</v>
      </c>
      <c r="K2956" s="69">
        <f t="shared" si="140"/>
        <v>1374.5</v>
      </c>
      <c r="L2956" s="90">
        <v>75</v>
      </c>
      <c r="M2956" s="51">
        <v>25</v>
      </c>
      <c r="N2956" s="62" t="s">
        <v>3040</v>
      </c>
      <c r="O2956" s="52"/>
      <c r="P2956" s="52">
        <v>44</v>
      </c>
      <c r="Q2956" s="52"/>
      <c r="R2956" s="52" t="s">
        <v>3041</v>
      </c>
      <c r="S2956" s="49" t="s">
        <v>21333</v>
      </c>
      <c r="V2956" s="50" t="s">
        <v>14935</v>
      </c>
      <c r="W2956" s="50" t="s">
        <v>2962</v>
      </c>
      <c r="X2956" s="50" t="s">
        <v>14740</v>
      </c>
      <c r="Y2956" s="70" t="s">
        <v>17320</v>
      </c>
      <c r="Z2956" s="53">
        <v>50731</v>
      </c>
    </row>
    <row r="2957" spans="1:26" s="49" customFormat="1" x14ac:dyDescent="0.25">
      <c r="A2957" s="75">
        <v>600092305</v>
      </c>
      <c r="B2957" s="73">
        <f t="shared" si="138"/>
        <v>600092305</v>
      </c>
      <c r="C2957" s="73" t="s">
        <v>10930</v>
      </c>
      <c r="D2957" s="68">
        <v>1</v>
      </c>
      <c r="E2957" s="48">
        <f t="shared" si="139"/>
        <v>70990921</v>
      </c>
      <c r="F2957" s="57" t="s">
        <v>2783</v>
      </c>
      <c r="G2957" s="57" t="s">
        <v>2956</v>
      </c>
      <c r="H2957" s="51">
        <v>100</v>
      </c>
      <c r="I2957" s="51" t="s">
        <v>17309</v>
      </c>
      <c r="J2957" s="69">
        <v>27.49</v>
      </c>
      <c r="K2957" s="69">
        <f t="shared" si="140"/>
        <v>2749</v>
      </c>
      <c r="L2957" s="90">
        <v>100</v>
      </c>
      <c r="M2957" s="51"/>
      <c r="N2957" s="62" t="s">
        <v>3042</v>
      </c>
      <c r="O2957" s="52" t="s">
        <v>3024</v>
      </c>
      <c r="P2957" s="52">
        <v>30</v>
      </c>
      <c r="Q2957" s="52"/>
      <c r="R2957" s="52" t="s">
        <v>3028</v>
      </c>
      <c r="S2957" s="49" t="s">
        <v>21333</v>
      </c>
      <c r="V2957" s="50" t="s">
        <v>14935</v>
      </c>
      <c r="W2957" s="50" t="s">
        <v>2962</v>
      </c>
      <c r="X2957" s="50" t="s">
        <v>14740</v>
      </c>
      <c r="Y2957" s="70" t="s">
        <v>17320</v>
      </c>
      <c r="Z2957" s="53">
        <v>50711</v>
      </c>
    </row>
    <row r="2958" spans="1:26" s="49" customFormat="1" x14ac:dyDescent="0.25">
      <c r="A2958" s="75">
        <v>600092348</v>
      </c>
      <c r="B2958" s="73">
        <f t="shared" si="138"/>
        <v>600092348</v>
      </c>
      <c r="C2958" s="73" t="s">
        <v>10931</v>
      </c>
      <c r="D2958" s="68">
        <v>1</v>
      </c>
      <c r="E2958" s="48">
        <f t="shared" si="139"/>
        <v>75017075</v>
      </c>
      <c r="F2958" s="57" t="s">
        <v>2783</v>
      </c>
      <c r="G2958" s="57" t="s">
        <v>2956</v>
      </c>
      <c r="H2958" s="51">
        <v>300</v>
      </c>
      <c r="I2958" s="51" t="s">
        <v>17309</v>
      </c>
      <c r="J2958" s="69">
        <v>27.49</v>
      </c>
      <c r="K2958" s="69">
        <f t="shared" si="140"/>
        <v>8247</v>
      </c>
      <c r="L2958" s="90">
        <v>300</v>
      </c>
      <c r="M2958" s="51"/>
      <c r="N2958" s="62" t="s">
        <v>3043</v>
      </c>
      <c r="O2958" s="52" t="s">
        <v>3044</v>
      </c>
      <c r="P2958" s="52">
        <v>99</v>
      </c>
      <c r="Q2958" s="52"/>
      <c r="R2958" s="52" t="s">
        <v>3045</v>
      </c>
      <c r="S2958" s="49" t="s">
        <v>21333</v>
      </c>
      <c r="V2958" s="50" t="s">
        <v>14935</v>
      </c>
      <c r="W2958" s="50" t="s">
        <v>2962</v>
      </c>
      <c r="X2958" s="50" t="s">
        <v>14740</v>
      </c>
      <c r="Y2958" s="70" t="s">
        <v>17320</v>
      </c>
      <c r="Z2958" s="53">
        <v>50703</v>
      </c>
    </row>
    <row r="2959" spans="1:26" s="49" customFormat="1" x14ac:dyDescent="0.25">
      <c r="A2959" s="75">
        <v>600092381</v>
      </c>
      <c r="B2959" s="73">
        <f t="shared" si="138"/>
        <v>600092381</v>
      </c>
      <c r="C2959" s="73" t="s">
        <v>10932</v>
      </c>
      <c r="D2959" s="68">
        <v>1</v>
      </c>
      <c r="E2959" s="48">
        <f t="shared" si="139"/>
        <v>70886822</v>
      </c>
      <c r="F2959" s="57" t="s">
        <v>2783</v>
      </c>
      <c r="G2959" s="57" t="s">
        <v>2956</v>
      </c>
      <c r="H2959" s="51">
        <v>1225</v>
      </c>
      <c r="I2959" s="51" t="s">
        <v>17309</v>
      </c>
      <c r="J2959" s="69">
        <v>27.49</v>
      </c>
      <c r="K2959" s="69">
        <f t="shared" si="140"/>
        <v>33675.25</v>
      </c>
      <c r="L2959" s="90">
        <v>1225</v>
      </c>
      <c r="M2959" s="51"/>
      <c r="N2959" s="62" t="s">
        <v>3046</v>
      </c>
      <c r="O2959" s="52" t="s">
        <v>2799</v>
      </c>
      <c r="P2959" s="52">
        <v>109</v>
      </c>
      <c r="Q2959" s="52"/>
      <c r="R2959" s="52" t="s">
        <v>2962</v>
      </c>
      <c r="S2959" s="49" t="s">
        <v>21333</v>
      </c>
      <c r="V2959" s="50" t="s">
        <v>14935</v>
      </c>
      <c r="W2959" s="50" t="s">
        <v>2962</v>
      </c>
      <c r="X2959" s="50" t="s">
        <v>14740</v>
      </c>
      <c r="Y2959" s="70" t="s">
        <v>17320</v>
      </c>
      <c r="Z2959" s="53">
        <v>50601</v>
      </c>
    </row>
    <row r="2960" spans="1:26" s="49" customFormat="1" x14ac:dyDescent="0.25">
      <c r="A2960" s="75">
        <v>600092402</v>
      </c>
      <c r="B2960" s="73">
        <f t="shared" si="138"/>
        <v>600092402</v>
      </c>
      <c r="C2960" s="73" t="s">
        <v>10933</v>
      </c>
      <c r="D2960" s="68">
        <v>1</v>
      </c>
      <c r="E2960" s="48">
        <f t="shared" si="139"/>
        <v>70992240</v>
      </c>
      <c r="F2960" s="57" t="s">
        <v>2783</v>
      </c>
      <c r="G2960" s="57" t="s">
        <v>2956</v>
      </c>
      <c r="H2960" s="51">
        <v>400</v>
      </c>
      <c r="I2960" s="51" t="s">
        <v>17309</v>
      </c>
      <c r="J2960" s="69">
        <v>27.49</v>
      </c>
      <c r="K2960" s="69">
        <f t="shared" si="140"/>
        <v>10996</v>
      </c>
      <c r="L2960" s="90">
        <v>400</v>
      </c>
      <c r="M2960" s="51"/>
      <c r="N2960" s="62" t="s">
        <v>3047</v>
      </c>
      <c r="O2960" s="52" t="s">
        <v>3048</v>
      </c>
      <c r="P2960" s="52">
        <v>297</v>
      </c>
      <c r="Q2960" s="52"/>
      <c r="R2960" s="52" t="s">
        <v>2966</v>
      </c>
      <c r="S2960" s="49" t="s">
        <v>21333</v>
      </c>
      <c r="V2960" s="50" t="s">
        <v>14935</v>
      </c>
      <c r="W2960" s="50" t="s">
        <v>2962</v>
      </c>
      <c r="X2960" s="50" t="s">
        <v>14740</v>
      </c>
      <c r="Y2960" s="70" t="s">
        <v>17320</v>
      </c>
      <c r="Z2960" s="53">
        <v>50732</v>
      </c>
    </row>
    <row r="2961" spans="1:26" s="49" customFormat="1" x14ac:dyDescent="0.25">
      <c r="A2961" s="75">
        <v>600092445</v>
      </c>
      <c r="B2961" s="73">
        <f t="shared" si="138"/>
        <v>600092445</v>
      </c>
      <c r="C2961" s="73" t="s">
        <v>10934</v>
      </c>
      <c r="D2961" s="68">
        <v>1</v>
      </c>
      <c r="E2961" s="48">
        <f t="shared" si="139"/>
        <v>71001379</v>
      </c>
      <c r="F2961" s="57" t="s">
        <v>2783</v>
      </c>
      <c r="G2961" s="57" t="s">
        <v>2956</v>
      </c>
      <c r="H2961" s="51">
        <v>700</v>
      </c>
      <c r="I2961" s="51" t="s">
        <v>17309</v>
      </c>
      <c r="J2961" s="69">
        <v>27.49</v>
      </c>
      <c r="K2961" s="69">
        <f t="shared" si="140"/>
        <v>19243</v>
      </c>
      <c r="L2961" s="90">
        <v>700</v>
      </c>
      <c r="M2961" s="51"/>
      <c r="N2961" s="62" t="s">
        <v>3049</v>
      </c>
      <c r="O2961" s="52" t="s">
        <v>3024</v>
      </c>
      <c r="P2961" s="52">
        <v>136</v>
      </c>
      <c r="Q2961" s="52"/>
      <c r="R2961" s="52" t="s">
        <v>3025</v>
      </c>
      <c r="S2961" s="49" t="s">
        <v>21333</v>
      </c>
      <c r="V2961" s="50" t="s">
        <v>14935</v>
      </c>
      <c r="W2961" s="50" t="s">
        <v>2962</v>
      </c>
      <c r="X2961" s="50" t="s">
        <v>14740</v>
      </c>
      <c r="Y2961" s="70" t="s">
        <v>17320</v>
      </c>
      <c r="Z2961" s="53">
        <v>50743</v>
      </c>
    </row>
    <row r="2962" spans="1:26" s="49" customFormat="1" x14ac:dyDescent="0.25">
      <c r="A2962" s="75">
        <v>600092461</v>
      </c>
      <c r="B2962" s="73">
        <f t="shared" si="138"/>
        <v>600092461</v>
      </c>
      <c r="C2962" s="73" t="s">
        <v>10935</v>
      </c>
      <c r="D2962" s="68">
        <v>1</v>
      </c>
      <c r="E2962" s="48">
        <f t="shared" si="139"/>
        <v>70985634</v>
      </c>
      <c r="F2962" s="57" t="s">
        <v>2783</v>
      </c>
      <c r="G2962" s="57" t="s">
        <v>2956</v>
      </c>
      <c r="H2962" s="51">
        <v>0</v>
      </c>
      <c r="I2962" s="51" t="s">
        <v>17320</v>
      </c>
      <c r="J2962" s="69">
        <v>27.49</v>
      </c>
      <c r="K2962" s="69">
        <f t="shared" si="140"/>
        <v>0</v>
      </c>
      <c r="L2962" s="90">
        <v>0</v>
      </c>
      <c r="M2962" s="51"/>
      <c r="N2962" s="62" t="s">
        <v>3050</v>
      </c>
      <c r="O2962" s="52" t="s">
        <v>519</v>
      </c>
      <c r="P2962" s="52">
        <v>336</v>
      </c>
      <c r="Q2962" s="52"/>
      <c r="R2962" s="52" t="s">
        <v>3051</v>
      </c>
      <c r="S2962" s="49" t="s">
        <v>21333</v>
      </c>
      <c r="V2962" s="50" t="s">
        <v>14935</v>
      </c>
      <c r="W2962" s="50" t="s">
        <v>2962</v>
      </c>
      <c r="X2962" s="50" t="s">
        <v>14740</v>
      </c>
      <c r="Y2962" s="70">
        <v>44340</v>
      </c>
      <c r="Z2962" s="53">
        <v>50713</v>
      </c>
    </row>
    <row r="2963" spans="1:26" s="49" customFormat="1" x14ac:dyDescent="0.25">
      <c r="A2963" s="75">
        <v>650060954</v>
      </c>
      <c r="B2963" s="73">
        <f t="shared" si="138"/>
        <v>650060954</v>
      </c>
      <c r="C2963" s="73" t="s">
        <v>10936</v>
      </c>
      <c r="D2963" s="68">
        <v>1</v>
      </c>
      <c r="E2963" s="48">
        <f t="shared" si="139"/>
        <v>75019485</v>
      </c>
      <c r="F2963" s="57" t="s">
        <v>2783</v>
      </c>
      <c r="G2963" s="57" t="s">
        <v>2956</v>
      </c>
      <c r="H2963" s="51">
        <v>700</v>
      </c>
      <c r="I2963" s="51" t="s">
        <v>17309</v>
      </c>
      <c r="J2963" s="69">
        <v>27.49</v>
      </c>
      <c r="K2963" s="69">
        <f t="shared" si="140"/>
        <v>19243</v>
      </c>
      <c r="L2963" s="90">
        <v>700</v>
      </c>
      <c r="M2963" s="51"/>
      <c r="N2963" s="62" t="s">
        <v>3052</v>
      </c>
      <c r="O2963" s="52" t="s">
        <v>2618</v>
      </c>
      <c r="P2963" s="52">
        <v>18</v>
      </c>
      <c r="Q2963" s="52"/>
      <c r="R2963" s="52" t="s">
        <v>2962</v>
      </c>
      <c r="S2963" s="49" t="s">
        <v>21333</v>
      </c>
      <c r="V2963" s="50" t="s">
        <v>14935</v>
      </c>
      <c r="W2963" s="50" t="s">
        <v>2962</v>
      </c>
      <c r="X2963" s="50" t="s">
        <v>14740</v>
      </c>
      <c r="Y2963" s="70" t="s">
        <v>17320</v>
      </c>
      <c r="Z2963" s="53">
        <v>50601</v>
      </c>
    </row>
    <row r="2964" spans="1:26" s="49" customFormat="1" x14ac:dyDescent="0.25">
      <c r="A2964" s="75">
        <v>650061527</v>
      </c>
      <c r="B2964" s="73">
        <f t="shared" si="138"/>
        <v>650061527</v>
      </c>
      <c r="C2964" s="73" t="s">
        <v>10937</v>
      </c>
      <c r="D2964" s="68">
        <v>1</v>
      </c>
      <c r="E2964" s="48">
        <f t="shared" si="139"/>
        <v>70998442</v>
      </c>
      <c r="F2964" s="57" t="s">
        <v>2783</v>
      </c>
      <c r="G2964" s="57" t="s">
        <v>2956</v>
      </c>
      <c r="H2964" s="51">
        <v>75</v>
      </c>
      <c r="I2964" s="51" t="s">
        <v>17309</v>
      </c>
      <c r="J2964" s="69">
        <v>27.49</v>
      </c>
      <c r="K2964" s="69">
        <f t="shared" si="140"/>
        <v>2061.75</v>
      </c>
      <c r="L2964" s="90">
        <v>75</v>
      </c>
      <c r="M2964" s="51"/>
      <c r="N2964" s="62" t="s">
        <v>3053</v>
      </c>
      <c r="O2964" s="52"/>
      <c r="P2964" s="52">
        <v>81</v>
      </c>
      <c r="Q2964" s="52"/>
      <c r="R2964" s="52" t="s">
        <v>3054</v>
      </c>
      <c r="S2964" s="49" t="s">
        <v>21333</v>
      </c>
      <c r="V2964" s="50" t="s">
        <v>14935</v>
      </c>
      <c r="W2964" s="50" t="s">
        <v>2962</v>
      </c>
      <c r="X2964" s="50" t="s">
        <v>14740</v>
      </c>
      <c r="Y2964" s="70" t="s">
        <v>17320</v>
      </c>
      <c r="Z2964" s="53">
        <v>50724</v>
      </c>
    </row>
    <row r="2965" spans="1:26" s="49" customFormat="1" x14ac:dyDescent="0.25">
      <c r="A2965" s="75">
        <v>650062272</v>
      </c>
      <c r="B2965" s="73">
        <f t="shared" si="138"/>
        <v>650062272</v>
      </c>
      <c r="C2965" s="73" t="s">
        <v>10938</v>
      </c>
      <c r="D2965" s="68">
        <v>1</v>
      </c>
      <c r="E2965" s="48">
        <f t="shared" si="139"/>
        <v>70999864</v>
      </c>
      <c r="F2965" s="57" t="s">
        <v>2783</v>
      </c>
      <c r="G2965" s="57" t="s">
        <v>2956</v>
      </c>
      <c r="H2965" s="51">
        <v>50</v>
      </c>
      <c r="I2965" s="51" t="s">
        <v>17309</v>
      </c>
      <c r="J2965" s="69">
        <v>27.49</v>
      </c>
      <c r="K2965" s="69">
        <f t="shared" si="140"/>
        <v>1374.5</v>
      </c>
      <c r="L2965" s="90">
        <v>50</v>
      </c>
      <c r="M2965" s="51"/>
      <c r="N2965" s="62" t="s">
        <v>3055</v>
      </c>
      <c r="O2965" s="52"/>
      <c r="P2965" s="52">
        <v>74</v>
      </c>
      <c r="Q2965" s="52"/>
      <c r="R2965" s="52" t="s">
        <v>3056</v>
      </c>
      <c r="S2965" s="49" t="s">
        <v>21333</v>
      </c>
      <c r="V2965" s="50" t="s">
        <v>14935</v>
      </c>
      <c r="W2965" s="50" t="s">
        <v>2962</v>
      </c>
      <c r="X2965" s="50" t="s">
        <v>14740</v>
      </c>
      <c r="Y2965" s="70" t="s">
        <v>17320</v>
      </c>
      <c r="Z2965" s="53">
        <v>50712</v>
      </c>
    </row>
    <row r="2966" spans="1:26" s="49" customFormat="1" x14ac:dyDescent="0.25">
      <c r="A2966" s="75">
        <v>650062728</v>
      </c>
      <c r="B2966" s="73">
        <f t="shared" si="138"/>
        <v>650062728</v>
      </c>
      <c r="C2966" s="73" t="s">
        <v>10939</v>
      </c>
      <c r="D2966" s="68">
        <v>1</v>
      </c>
      <c r="E2966" s="48">
        <f t="shared" si="139"/>
        <v>70981868</v>
      </c>
      <c r="F2966" s="57" t="s">
        <v>2783</v>
      </c>
      <c r="G2966" s="57" t="s">
        <v>2956</v>
      </c>
      <c r="H2966" s="51">
        <v>0</v>
      </c>
      <c r="I2966" s="51" t="s">
        <v>17309</v>
      </c>
      <c r="J2966" s="69">
        <v>27.49</v>
      </c>
      <c r="K2966" s="69">
        <f t="shared" si="140"/>
        <v>0</v>
      </c>
      <c r="L2966" s="90">
        <v>75</v>
      </c>
      <c r="M2966" s="51">
        <v>75</v>
      </c>
      <c r="N2966" s="62" t="s">
        <v>3057</v>
      </c>
      <c r="O2966" s="52"/>
      <c r="P2966" s="52">
        <v>155</v>
      </c>
      <c r="Q2966" s="52"/>
      <c r="R2966" s="52" t="s">
        <v>3058</v>
      </c>
      <c r="S2966" s="49" t="s">
        <v>21333</v>
      </c>
      <c r="V2966" s="50" t="s">
        <v>14935</v>
      </c>
      <c r="W2966" s="50" t="s">
        <v>2962</v>
      </c>
      <c r="X2966" s="50" t="s">
        <v>14740</v>
      </c>
      <c r="Y2966" s="70" t="s">
        <v>17320</v>
      </c>
      <c r="Z2966" s="53">
        <v>50706</v>
      </c>
    </row>
    <row r="2967" spans="1:26" s="49" customFormat="1" x14ac:dyDescent="0.25">
      <c r="A2967" s="75">
        <v>650063929</v>
      </c>
      <c r="B2967" s="73">
        <f t="shared" si="138"/>
        <v>650063929</v>
      </c>
      <c r="C2967" s="73" t="s">
        <v>10940</v>
      </c>
      <c r="D2967" s="68">
        <v>1</v>
      </c>
      <c r="E2967" s="48">
        <f t="shared" si="139"/>
        <v>70982635</v>
      </c>
      <c r="F2967" s="57" t="s">
        <v>2783</v>
      </c>
      <c r="G2967" s="57" t="s">
        <v>2956</v>
      </c>
      <c r="H2967" s="51">
        <v>400</v>
      </c>
      <c r="I2967" s="51" t="s">
        <v>17309</v>
      </c>
      <c r="J2967" s="69">
        <v>27.49</v>
      </c>
      <c r="K2967" s="69">
        <f t="shared" si="140"/>
        <v>10996</v>
      </c>
      <c r="L2967" s="90">
        <v>400</v>
      </c>
      <c r="M2967" s="51"/>
      <c r="N2967" s="62" t="s">
        <v>3059</v>
      </c>
      <c r="O2967" s="52" t="s">
        <v>60</v>
      </c>
      <c r="P2967" s="52">
        <v>11</v>
      </c>
      <c r="Q2967" s="52"/>
      <c r="R2967" s="52" t="s">
        <v>3060</v>
      </c>
      <c r="S2967" s="49" t="s">
        <v>21333</v>
      </c>
      <c r="V2967" s="50" t="s">
        <v>14935</v>
      </c>
      <c r="W2967" s="50" t="s">
        <v>2962</v>
      </c>
      <c r="X2967" s="50" t="s">
        <v>14740</v>
      </c>
      <c r="Y2967" s="70" t="s">
        <v>17320</v>
      </c>
      <c r="Z2967" s="53">
        <v>50723</v>
      </c>
    </row>
    <row r="2968" spans="1:26" s="49" customFormat="1" x14ac:dyDescent="0.25">
      <c r="A2968" s="75">
        <v>650067487</v>
      </c>
      <c r="B2968" s="73">
        <f t="shared" si="138"/>
        <v>650067487</v>
      </c>
      <c r="C2968" s="73" t="s">
        <v>10893</v>
      </c>
      <c r="D2968" s="68">
        <v>1</v>
      </c>
      <c r="E2968" s="48">
        <f t="shared" si="139"/>
        <v>71197281</v>
      </c>
      <c r="F2968" s="57" t="s">
        <v>2783</v>
      </c>
      <c r="G2968" s="57" t="s">
        <v>2956</v>
      </c>
      <c r="H2968" s="51">
        <v>200</v>
      </c>
      <c r="I2968" s="51" t="s">
        <v>17309</v>
      </c>
      <c r="J2968" s="69">
        <v>27.49</v>
      </c>
      <c r="K2968" s="69">
        <f t="shared" si="140"/>
        <v>5498</v>
      </c>
      <c r="L2968" s="90">
        <v>200</v>
      </c>
      <c r="M2968" s="51"/>
      <c r="N2968" s="62" t="s">
        <v>2973</v>
      </c>
      <c r="O2968" s="52"/>
      <c r="P2968" s="52">
        <v>12</v>
      </c>
      <c r="Q2968" s="52"/>
      <c r="R2968" s="52" t="s">
        <v>2962</v>
      </c>
      <c r="S2968" s="49" t="s">
        <v>21333</v>
      </c>
      <c r="V2968" s="50" t="s">
        <v>14922</v>
      </c>
      <c r="W2968" s="50" t="s">
        <v>2962</v>
      </c>
      <c r="X2968" s="50" t="s">
        <v>14738</v>
      </c>
      <c r="Y2968" s="70" t="s">
        <v>17320</v>
      </c>
      <c r="Z2968" s="53">
        <v>50601</v>
      </c>
    </row>
    <row r="2969" spans="1:26" s="49" customFormat="1" x14ac:dyDescent="0.25">
      <c r="A2969" s="75">
        <v>691009473</v>
      </c>
      <c r="B2969" s="73">
        <f t="shared" si="138"/>
        <v>691009473</v>
      </c>
      <c r="C2969" s="73" t="s">
        <v>10894</v>
      </c>
      <c r="D2969" s="68">
        <v>1</v>
      </c>
      <c r="E2969" s="48">
        <f t="shared" si="139"/>
        <v>5141265</v>
      </c>
      <c r="F2969" s="57" t="s">
        <v>2783</v>
      </c>
      <c r="G2969" s="57" t="s">
        <v>2956</v>
      </c>
      <c r="H2969" s="51">
        <v>25</v>
      </c>
      <c r="I2969" s="51" t="s">
        <v>17309</v>
      </c>
      <c r="J2969" s="69">
        <v>27.49</v>
      </c>
      <c r="K2969" s="69">
        <f t="shared" si="140"/>
        <v>687.25</v>
      </c>
      <c r="L2969" s="90">
        <v>25</v>
      </c>
      <c r="M2969" s="51"/>
      <c r="N2969" s="62" t="s">
        <v>2975</v>
      </c>
      <c r="O2969" s="52"/>
      <c r="P2969" s="52">
        <v>53</v>
      </c>
      <c r="Q2969" s="52"/>
      <c r="R2969" s="52" t="s">
        <v>2976</v>
      </c>
      <c r="S2969" s="49" t="s">
        <v>21334</v>
      </c>
      <c r="V2969" s="50" t="s">
        <v>14922</v>
      </c>
      <c r="W2969" s="50" t="s">
        <v>2962</v>
      </c>
      <c r="X2969" s="50" t="s">
        <v>14742</v>
      </c>
      <c r="Y2969" s="70" t="s">
        <v>17320</v>
      </c>
      <c r="Z2969" s="53">
        <v>50707</v>
      </c>
    </row>
    <row r="2970" spans="1:26" s="49" customFormat="1" ht="30" x14ac:dyDescent="0.25">
      <c r="A2970" s="75">
        <v>691009775</v>
      </c>
      <c r="B2970" s="73">
        <f t="shared" si="138"/>
        <v>691009775</v>
      </c>
      <c r="C2970" s="73" t="s">
        <v>10941</v>
      </c>
      <c r="D2970" s="68">
        <v>1</v>
      </c>
      <c r="E2970" s="48">
        <f t="shared" si="139"/>
        <v>71294503</v>
      </c>
      <c r="F2970" s="57" t="s">
        <v>2783</v>
      </c>
      <c r="G2970" s="57" t="s">
        <v>2956</v>
      </c>
      <c r="H2970" s="51">
        <v>0</v>
      </c>
      <c r="I2970" s="51" t="s">
        <v>17309</v>
      </c>
      <c r="J2970" s="69">
        <v>27.49</v>
      </c>
      <c r="K2970" s="69">
        <f t="shared" si="140"/>
        <v>0</v>
      </c>
      <c r="L2970" s="90">
        <v>50</v>
      </c>
      <c r="M2970" s="51">
        <v>50</v>
      </c>
      <c r="N2970" s="62" t="s">
        <v>3061</v>
      </c>
      <c r="O2970" s="52" t="s">
        <v>2799</v>
      </c>
      <c r="P2970" s="52">
        <v>46</v>
      </c>
      <c r="Q2970" s="52"/>
      <c r="R2970" s="52" t="s">
        <v>2962</v>
      </c>
      <c r="S2970" s="49" t="s">
        <v>21333</v>
      </c>
      <c r="V2970" s="50" t="s">
        <v>14935</v>
      </c>
      <c r="W2970" s="50" t="s">
        <v>2962</v>
      </c>
      <c r="X2970" s="50" t="s">
        <v>14740</v>
      </c>
      <c r="Y2970" s="70" t="s">
        <v>17320</v>
      </c>
      <c r="Z2970" s="53">
        <v>50601</v>
      </c>
    </row>
    <row r="2971" spans="1:26" s="49" customFormat="1" ht="30" x14ac:dyDescent="0.25">
      <c r="A2971" s="74">
        <v>600012573</v>
      </c>
      <c r="B2971" s="73">
        <f t="shared" si="138"/>
        <v>600012573</v>
      </c>
      <c r="C2971" s="73" t="s">
        <v>11039</v>
      </c>
      <c r="D2971" s="68">
        <v>1</v>
      </c>
      <c r="E2971" s="48">
        <f t="shared" si="139"/>
        <v>60884690</v>
      </c>
      <c r="F2971" s="57" t="s">
        <v>2783</v>
      </c>
      <c r="G2971" s="57" t="s">
        <v>3222</v>
      </c>
      <c r="H2971" s="51">
        <v>525</v>
      </c>
      <c r="I2971" s="51" t="s">
        <v>17309</v>
      </c>
      <c r="J2971" s="69">
        <v>27.49</v>
      </c>
      <c r="K2971" s="69">
        <f t="shared" si="140"/>
        <v>14432.25</v>
      </c>
      <c r="L2971" s="90">
        <v>525</v>
      </c>
      <c r="M2971" s="51"/>
      <c r="N2971" s="62" t="s">
        <v>3233</v>
      </c>
      <c r="O2971" s="52" t="s">
        <v>340</v>
      </c>
      <c r="P2971" s="52">
        <v>873</v>
      </c>
      <c r="Q2971" s="52"/>
      <c r="R2971" s="52" t="s">
        <v>3232</v>
      </c>
      <c r="S2971" s="49" t="s">
        <v>21333</v>
      </c>
      <c r="V2971" s="50" t="s">
        <v>14922</v>
      </c>
      <c r="W2971" s="50" t="s">
        <v>3232</v>
      </c>
      <c r="X2971" s="50" t="s">
        <v>14738</v>
      </c>
      <c r="Y2971" s="70" t="s">
        <v>17320</v>
      </c>
      <c r="Z2971" s="53">
        <v>51741</v>
      </c>
    </row>
    <row r="2972" spans="1:26" s="49" customFormat="1" ht="30" x14ac:dyDescent="0.25">
      <c r="A2972" s="74">
        <v>600012581</v>
      </c>
      <c r="B2972" s="73">
        <f t="shared" si="138"/>
        <v>600012581</v>
      </c>
      <c r="C2972" s="73" t="s">
        <v>14936</v>
      </c>
      <c r="D2972" s="68">
        <v>1</v>
      </c>
      <c r="E2972" s="48">
        <f t="shared" si="139"/>
        <v>60884711</v>
      </c>
      <c r="F2972" s="57" t="s">
        <v>2783</v>
      </c>
      <c r="G2972" s="57" t="s">
        <v>3222</v>
      </c>
      <c r="H2972" s="51">
        <v>425</v>
      </c>
      <c r="I2972" s="51" t="s">
        <v>17309</v>
      </c>
      <c r="J2972" s="69">
        <v>27.49</v>
      </c>
      <c r="K2972" s="69">
        <f t="shared" si="140"/>
        <v>11683.25</v>
      </c>
      <c r="L2972" s="90">
        <v>425</v>
      </c>
      <c r="M2972" s="51"/>
      <c r="N2972" s="62" t="s">
        <v>14937</v>
      </c>
      <c r="O2972" s="52" t="s">
        <v>340</v>
      </c>
      <c r="P2972" s="52">
        <v>522</v>
      </c>
      <c r="Q2972" s="52"/>
      <c r="R2972" s="52" t="s">
        <v>3232</v>
      </c>
      <c r="S2972" s="49" t="s">
        <v>21333</v>
      </c>
      <c r="V2972" s="50" t="s">
        <v>14922</v>
      </c>
      <c r="W2972" s="50" t="s">
        <v>3232</v>
      </c>
      <c r="X2972" s="50" t="s">
        <v>14738</v>
      </c>
      <c r="Y2972" s="70" t="s">
        <v>17320</v>
      </c>
      <c r="Z2972" s="53">
        <v>51741</v>
      </c>
    </row>
    <row r="2973" spans="1:26" s="49" customFormat="1" x14ac:dyDescent="0.25">
      <c r="A2973" s="74">
        <v>600001482</v>
      </c>
      <c r="B2973" s="73">
        <f t="shared" si="138"/>
        <v>600001482</v>
      </c>
      <c r="C2973" s="73" t="s">
        <v>11040</v>
      </c>
      <c r="D2973" s="68">
        <v>1</v>
      </c>
      <c r="E2973" s="48">
        <f t="shared" si="139"/>
        <v>42887941</v>
      </c>
      <c r="F2973" s="57" t="s">
        <v>2783</v>
      </c>
      <c r="G2973" s="57" t="s">
        <v>3222</v>
      </c>
      <c r="H2973" s="51">
        <v>125</v>
      </c>
      <c r="I2973" s="51" t="s">
        <v>17309</v>
      </c>
      <c r="J2973" s="69">
        <v>27.49</v>
      </c>
      <c r="K2973" s="69">
        <f t="shared" si="140"/>
        <v>3436.25</v>
      </c>
      <c r="L2973" s="90">
        <v>125</v>
      </c>
      <c r="M2973" s="51"/>
      <c r="N2973" s="62" t="s">
        <v>3234</v>
      </c>
      <c r="O2973" s="52" t="s">
        <v>1716</v>
      </c>
      <c r="P2973" s="52">
        <v>233</v>
      </c>
      <c r="Q2973" s="52"/>
      <c r="R2973" s="52" t="s">
        <v>3235</v>
      </c>
      <c r="S2973" s="49" t="s">
        <v>21334</v>
      </c>
      <c r="V2973" s="50" t="s">
        <v>14922</v>
      </c>
      <c r="W2973" s="50" t="s">
        <v>3232</v>
      </c>
      <c r="X2973" s="50" t="s">
        <v>14741</v>
      </c>
      <c r="Y2973" s="70" t="s">
        <v>17320</v>
      </c>
      <c r="Z2973" s="53">
        <v>51724</v>
      </c>
    </row>
    <row r="2974" spans="1:26" s="49" customFormat="1" x14ac:dyDescent="0.25">
      <c r="A2974" s="75">
        <v>600096769</v>
      </c>
      <c r="B2974" s="73">
        <f t="shared" si="138"/>
        <v>600096769</v>
      </c>
      <c r="C2974" s="73" t="s">
        <v>17905</v>
      </c>
      <c r="D2974" s="68">
        <v>1</v>
      </c>
      <c r="E2974" s="48">
        <f t="shared" si="139"/>
        <v>75015676</v>
      </c>
      <c r="F2974" s="57" t="s">
        <v>2783</v>
      </c>
      <c r="G2974" s="57" t="s">
        <v>3222</v>
      </c>
      <c r="H2974" s="51">
        <v>25</v>
      </c>
      <c r="I2974" s="51" t="s">
        <v>17309</v>
      </c>
      <c r="J2974" s="69">
        <v>27.49</v>
      </c>
      <c r="K2974" s="69">
        <f t="shared" si="140"/>
        <v>687.25</v>
      </c>
      <c r="L2974" s="90">
        <v>25</v>
      </c>
      <c r="M2974" s="51"/>
      <c r="N2974" s="62" t="s">
        <v>17906</v>
      </c>
      <c r="O2974" s="52" t="s">
        <v>478</v>
      </c>
      <c r="P2974" s="52">
        <v>530</v>
      </c>
      <c r="Q2974" s="52"/>
      <c r="R2974" s="52" t="s">
        <v>3235</v>
      </c>
      <c r="S2974" s="49" t="s">
        <v>21333</v>
      </c>
      <c r="V2974" s="50" t="s">
        <v>14938</v>
      </c>
      <c r="W2974" s="50" t="s">
        <v>3232</v>
      </c>
      <c r="X2974" s="50" t="s">
        <v>14740</v>
      </c>
      <c r="Y2974" s="70" t="s">
        <v>17320</v>
      </c>
      <c r="Z2974" s="53">
        <v>51724</v>
      </c>
    </row>
    <row r="2975" spans="1:26" s="49" customFormat="1" ht="30" x14ac:dyDescent="0.25">
      <c r="A2975" s="75">
        <v>600097226</v>
      </c>
      <c r="B2975" s="73">
        <f t="shared" si="138"/>
        <v>600097226</v>
      </c>
      <c r="C2975" s="73" t="s">
        <v>11060</v>
      </c>
      <c r="D2975" s="68">
        <v>1</v>
      </c>
      <c r="E2975" s="48">
        <f t="shared" si="139"/>
        <v>70888353</v>
      </c>
      <c r="F2975" s="57" t="s">
        <v>2783</v>
      </c>
      <c r="G2975" s="57" t="s">
        <v>3222</v>
      </c>
      <c r="H2975" s="51">
        <v>0</v>
      </c>
      <c r="I2975" s="51" t="s">
        <v>17309</v>
      </c>
      <c r="J2975" s="69">
        <v>27.49</v>
      </c>
      <c r="K2975" s="69">
        <f t="shared" si="140"/>
        <v>0</v>
      </c>
      <c r="L2975" s="90">
        <v>525</v>
      </c>
      <c r="M2975" s="51">
        <v>525</v>
      </c>
      <c r="N2975" s="62" t="s">
        <v>3273</v>
      </c>
      <c r="O2975" s="52" t="s">
        <v>399</v>
      </c>
      <c r="P2975" s="52">
        <v>396</v>
      </c>
      <c r="Q2975" s="52"/>
      <c r="R2975" s="52" t="s">
        <v>3235</v>
      </c>
      <c r="S2975" s="49" t="s">
        <v>21333</v>
      </c>
      <c r="V2975" s="50" t="s">
        <v>14938</v>
      </c>
      <c r="W2975" s="50" t="s">
        <v>3232</v>
      </c>
      <c r="X2975" s="50" t="s">
        <v>14740</v>
      </c>
      <c r="Y2975" s="70" t="s">
        <v>17320</v>
      </c>
      <c r="Z2975" s="53">
        <v>51724</v>
      </c>
    </row>
    <row r="2976" spans="1:26" s="49" customFormat="1" ht="30" x14ac:dyDescent="0.25">
      <c r="A2976" s="75">
        <v>600097251</v>
      </c>
      <c r="B2976" s="73">
        <f t="shared" si="138"/>
        <v>600097251</v>
      </c>
      <c r="C2976" s="73" t="s">
        <v>11061</v>
      </c>
      <c r="D2976" s="68">
        <v>1</v>
      </c>
      <c r="E2976" s="48">
        <f t="shared" si="139"/>
        <v>75016222</v>
      </c>
      <c r="F2976" s="57" t="s">
        <v>2783</v>
      </c>
      <c r="G2976" s="57" t="s">
        <v>3222</v>
      </c>
      <c r="H2976" s="51">
        <v>50</v>
      </c>
      <c r="I2976" s="51" t="s">
        <v>17309</v>
      </c>
      <c r="J2976" s="69">
        <v>27.49</v>
      </c>
      <c r="K2976" s="69">
        <f t="shared" si="140"/>
        <v>1374.5</v>
      </c>
      <c r="L2976" s="90">
        <v>50</v>
      </c>
      <c r="M2976" s="51"/>
      <c r="N2976" s="62" t="s">
        <v>3274</v>
      </c>
      <c r="O2976" s="52"/>
      <c r="P2976" s="52">
        <v>21</v>
      </c>
      <c r="Q2976" s="52"/>
      <c r="R2976" s="52" t="s">
        <v>3275</v>
      </c>
      <c r="S2976" s="49" t="s">
        <v>21333</v>
      </c>
      <c r="V2976" s="50" t="s">
        <v>14938</v>
      </c>
      <c r="W2976" s="50" t="s">
        <v>3232</v>
      </c>
      <c r="X2976" s="50" t="s">
        <v>14740</v>
      </c>
      <c r="Y2976" s="70" t="s">
        <v>17320</v>
      </c>
      <c r="Z2976" s="53">
        <v>51731</v>
      </c>
    </row>
    <row r="2977" spans="1:26" s="49" customFormat="1" ht="30" x14ac:dyDescent="0.25">
      <c r="A2977" s="75">
        <v>600097315</v>
      </c>
      <c r="B2977" s="73">
        <f t="shared" si="138"/>
        <v>600097315</v>
      </c>
      <c r="C2977" s="73" t="s">
        <v>11062</v>
      </c>
      <c r="D2977" s="68">
        <v>1</v>
      </c>
      <c r="E2977" s="48">
        <f t="shared" si="139"/>
        <v>70999392</v>
      </c>
      <c r="F2977" s="57" t="s">
        <v>2783</v>
      </c>
      <c r="G2977" s="57" t="s">
        <v>3222</v>
      </c>
      <c r="H2977" s="51">
        <v>50</v>
      </c>
      <c r="I2977" s="51" t="s">
        <v>17309</v>
      </c>
      <c r="J2977" s="69">
        <v>27.49</v>
      </c>
      <c r="K2977" s="69">
        <f t="shared" si="140"/>
        <v>1374.5</v>
      </c>
      <c r="L2977" s="90">
        <v>50</v>
      </c>
      <c r="M2977" s="51"/>
      <c r="N2977" s="62" t="s">
        <v>3276</v>
      </c>
      <c r="O2977" s="52"/>
      <c r="P2977" s="52">
        <v>79</v>
      </c>
      <c r="Q2977" s="52"/>
      <c r="R2977" s="52" t="s">
        <v>3277</v>
      </c>
      <c r="S2977" s="49" t="s">
        <v>21333</v>
      </c>
      <c r="V2977" s="50" t="s">
        <v>14938</v>
      </c>
      <c r="W2977" s="50" t="s">
        <v>3232</v>
      </c>
      <c r="X2977" s="50" t="s">
        <v>14740</v>
      </c>
      <c r="Y2977" s="70" t="s">
        <v>17320</v>
      </c>
      <c r="Z2977" s="53">
        <v>51721</v>
      </c>
    </row>
    <row r="2978" spans="1:26" s="49" customFormat="1" x14ac:dyDescent="0.25">
      <c r="A2978" s="75">
        <v>600097340</v>
      </c>
      <c r="B2978" s="73">
        <f t="shared" si="138"/>
        <v>600097340</v>
      </c>
      <c r="C2978" s="73" t="s">
        <v>11063</v>
      </c>
      <c r="D2978" s="68">
        <v>1</v>
      </c>
      <c r="E2978" s="48">
        <f t="shared" si="139"/>
        <v>75015587</v>
      </c>
      <c r="F2978" s="57" t="s">
        <v>2783</v>
      </c>
      <c r="G2978" s="57" t="s">
        <v>3222</v>
      </c>
      <c r="H2978" s="51">
        <v>25</v>
      </c>
      <c r="I2978" s="51" t="s">
        <v>17309</v>
      </c>
      <c r="J2978" s="69">
        <v>27.49</v>
      </c>
      <c r="K2978" s="69">
        <f t="shared" si="140"/>
        <v>687.25</v>
      </c>
      <c r="L2978" s="90">
        <v>25</v>
      </c>
      <c r="M2978" s="51"/>
      <c r="N2978" s="62" t="s">
        <v>3278</v>
      </c>
      <c r="O2978" s="52"/>
      <c r="P2978" s="52">
        <v>63</v>
      </c>
      <c r="Q2978" s="52"/>
      <c r="R2978" s="52" t="s">
        <v>344</v>
      </c>
      <c r="S2978" s="49" t="s">
        <v>21333</v>
      </c>
      <c r="V2978" s="50" t="s">
        <v>14938</v>
      </c>
      <c r="W2978" s="50" t="s">
        <v>3232</v>
      </c>
      <c r="X2978" s="50" t="s">
        <v>14740</v>
      </c>
      <c r="Y2978" s="70" t="s">
        <v>17320</v>
      </c>
      <c r="Z2978" s="53">
        <v>51736</v>
      </c>
    </row>
    <row r="2979" spans="1:26" s="49" customFormat="1" x14ac:dyDescent="0.25">
      <c r="A2979" s="75">
        <v>600097439</v>
      </c>
      <c r="B2979" s="73">
        <f t="shared" si="138"/>
        <v>600097439</v>
      </c>
      <c r="C2979" s="73" t="s">
        <v>11064</v>
      </c>
      <c r="D2979" s="68">
        <v>1</v>
      </c>
      <c r="E2979" s="48">
        <f t="shared" si="139"/>
        <v>70188874</v>
      </c>
      <c r="F2979" s="57" t="s">
        <v>2783</v>
      </c>
      <c r="G2979" s="57" t="s">
        <v>3222</v>
      </c>
      <c r="H2979" s="51">
        <v>525</v>
      </c>
      <c r="I2979" s="51" t="s">
        <v>17309</v>
      </c>
      <c r="J2979" s="69">
        <v>27.49</v>
      </c>
      <c r="K2979" s="69">
        <f t="shared" si="140"/>
        <v>14432.25</v>
      </c>
      <c r="L2979" s="90">
        <v>525</v>
      </c>
      <c r="M2979" s="51"/>
      <c r="N2979" s="62" t="s">
        <v>3279</v>
      </c>
      <c r="O2979" s="52" t="s">
        <v>340</v>
      </c>
      <c r="P2979" s="52">
        <v>209</v>
      </c>
      <c r="Q2979" s="52"/>
      <c r="R2979" s="52" t="s">
        <v>3280</v>
      </c>
      <c r="S2979" s="49" t="s">
        <v>21333</v>
      </c>
      <c r="V2979" s="50" t="s">
        <v>14938</v>
      </c>
      <c r="W2979" s="50" t="s">
        <v>3232</v>
      </c>
      <c r="X2979" s="50" t="s">
        <v>14740</v>
      </c>
      <c r="Y2979" s="70" t="s">
        <v>17320</v>
      </c>
      <c r="Z2979" s="53">
        <v>51750</v>
      </c>
    </row>
    <row r="2980" spans="1:26" s="49" customFormat="1" x14ac:dyDescent="0.25">
      <c r="A2980" s="75">
        <v>600097595</v>
      </c>
      <c r="B2980" s="73">
        <f t="shared" si="138"/>
        <v>600097595</v>
      </c>
      <c r="C2980" s="73" t="s">
        <v>11065</v>
      </c>
      <c r="D2980" s="68">
        <v>1</v>
      </c>
      <c r="E2980" s="48">
        <f t="shared" si="139"/>
        <v>70157332</v>
      </c>
      <c r="F2980" s="57" t="s">
        <v>2783</v>
      </c>
      <c r="G2980" s="57" t="s">
        <v>3222</v>
      </c>
      <c r="H2980" s="51">
        <v>1075</v>
      </c>
      <c r="I2980" s="51" t="s">
        <v>17309</v>
      </c>
      <c r="J2980" s="69">
        <v>27.49</v>
      </c>
      <c r="K2980" s="69">
        <f t="shared" si="140"/>
        <v>29551.75</v>
      </c>
      <c r="L2980" s="90">
        <v>1075</v>
      </c>
      <c r="M2980" s="51"/>
      <c r="N2980" s="62" t="s">
        <v>3281</v>
      </c>
      <c r="O2980" s="52" t="s">
        <v>972</v>
      </c>
      <c r="P2980" s="52">
        <v>45</v>
      </c>
      <c r="Q2980" s="52"/>
      <c r="R2980" s="52" t="s">
        <v>3232</v>
      </c>
      <c r="S2980" s="49" t="s">
        <v>21333</v>
      </c>
      <c r="V2980" s="50" t="s">
        <v>14938</v>
      </c>
      <c r="W2980" s="50" t="s">
        <v>3232</v>
      </c>
      <c r="X2980" s="50" t="s">
        <v>14740</v>
      </c>
      <c r="Y2980" s="70" t="s">
        <v>17320</v>
      </c>
      <c r="Z2980" s="53">
        <v>51741</v>
      </c>
    </row>
    <row r="2981" spans="1:26" s="49" customFormat="1" x14ac:dyDescent="0.25">
      <c r="A2981" s="75">
        <v>600097641</v>
      </c>
      <c r="B2981" s="73">
        <f t="shared" si="138"/>
        <v>600097641</v>
      </c>
      <c r="C2981" s="73" t="s">
        <v>11066</v>
      </c>
      <c r="D2981" s="68">
        <v>1</v>
      </c>
      <c r="E2981" s="48">
        <f t="shared" si="139"/>
        <v>60884541</v>
      </c>
      <c r="F2981" s="57" t="s">
        <v>2783</v>
      </c>
      <c r="G2981" s="57" t="s">
        <v>3222</v>
      </c>
      <c r="H2981" s="51">
        <v>1100</v>
      </c>
      <c r="I2981" s="51" t="s">
        <v>17309</v>
      </c>
      <c r="J2981" s="69">
        <v>27.49</v>
      </c>
      <c r="K2981" s="69">
        <f t="shared" si="140"/>
        <v>30239</v>
      </c>
      <c r="L2981" s="90">
        <v>1100</v>
      </c>
      <c r="M2981" s="51"/>
      <c r="N2981" s="62" t="s">
        <v>3282</v>
      </c>
      <c r="O2981" s="52" t="s">
        <v>340</v>
      </c>
      <c r="P2981" s="52">
        <v>828</v>
      </c>
      <c r="Q2981" s="52"/>
      <c r="R2981" s="52" t="s">
        <v>3283</v>
      </c>
      <c r="S2981" s="49" t="s">
        <v>21333</v>
      </c>
      <c r="V2981" s="50" t="s">
        <v>14938</v>
      </c>
      <c r="W2981" s="50" t="s">
        <v>3232</v>
      </c>
      <c r="X2981" s="50" t="s">
        <v>14740</v>
      </c>
      <c r="Y2981" s="70" t="s">
        <v>17320</v>
      </c>
      <c r="Z2981" s="53">
        <v>51721</v>
      </c>
    </row>
    <row r="2982" spans="1:26" s="49" customFormat="1" ht="30" x14ac:dyDescent="0.25">
      <c r="A2982" s="75">
        <v>600097668</v>
      </c>
      <c r="B2982" s="73">
        <f t="shared" si="138"/>
        <v>600097668</v>
      </c>
      <c r="C2982" s="73" t="s">
        <v>11067</v>
      </c>
      <c r="D2982" s="68">
        <v>1</v>
      </c>
      <c r="E2982" s="48">
        <f t="shared" si="139"/>
        <v>75016281</v>
      </c>
      <c r="F2982" s="57" t="s">
        <v>2783</v>
      </c>
      <c r="G2982" s="57" t="s">
        <v>3222</v>
      </c>
      <c r="H2982" s="51">
        <v>50</v>
      </c>
      <c r="I2982" s="51" t="s">
        <v>17309</v>
      </c>
      <c r="J2982" s="69">
        <v>27.49</v>
      </c>
      <c r="K2982" s="69">
        <f t="shared" si="140"/>
        <v>1374.5</v>
      </c>
      <c r="L2982" s="90">
        <v>50</v>
      </c>
      <c r="M2982" s="51"/>
      <c r="N2982" s="62" t="s">
        <v>3284</v>
      </c>
      <c r="O2982" s="52"/>
      <c r="P2982" s="52">
        <v>148</v>
      </c>
      <c r="Q2982" s="52"/>
      <c r="R2982" s="52" t="s">
        <v>3285</v>
      </c>
      <c r="S2982" s="49" t="s">
        <v>21333</v>
      </c>
      <c r="V2982" s="50" t="s">
        <v>14938</v>
      </c>
      <c r="W2982" s="50" t="s">
        <v>3232</v>
      </c>
      <c r="X2982" s="50" t="s">
        <v>14740</v>
      </c>
      <c r="Y2982" s="70" t="s">
        <v>17320</v>
      </c>
      <c r="Z2982" s="53">
        <v>51723</v>
      </c>
    </row>
    <row r="2983" spans="1:26" s="49" customFormat="1" x14ac:dyDescent="0.25">
      <c r="A2983" s="75">
        <v>650031253</v>
      </c>
      <c r="B2983" s="73">
        <f t="shared" si="138"/>
        <v>650031253</v>
      </c>
      <c r="C2983" s="73" t="s">
        <v>11068</v>
      </c>
      <c r="D2983" s="68">
        <v>1</v>
      </c>
      <c r="E2983" s="48">
        <f t="shared" si="139"/>
        <v>75017105</v>
      </c>
      <c r="F2983" s="57" t="s">
        <v>2783</v>
      </c>
      <c r="G2983" s="57" t="s">
        <v>3222</v>
      </c>
      <c r="H2983" s="51">
        <v>0</v>
      </c>
      <c r="I2983" s="51" t="s">
        <v>17309</v>
      </c>
      <c r="J2983" s="69">
        <v>27.49</v>
      </c>
      <c r="K2983" s="69">
        <f t="shared" si="140"/>
        <v>0</v>
      </c>
      <c r="L2983" s="90">
        <v>100</v>
      </c>
      <c r="M2983" s="51">
        <v>100</v>
      </c>
      <c r="N2983" s="62" t="s">
        <v>3286</v>
      </c>
      <c r="O2983" s="52" t="s">
        <v>439</v>
      </c>
      <c r="P2983" s="52">
        <v>48</v>
      </c>
      <c r="Q2983" s="52"/>
      <c r="R2983" s="52" t="s">
        <v>3287</v>
      </c>
      <c r="S2983" s="49" t="s">
        <v>21333</v>
      </c>
      <c r="V2983" s="50" t="s">
        <v>14938</v>
      </c>
      <c r="W2983" s="50" t="s">
        <v>3232</v>
      </c>
      <c r="X2983" s="50" t="s">
        <v>14740</v>
      </c>
      <c r="Y2983" s="70" t="s">
        <v>17320</v>
      </c>
      <c r="Z2983" s="53">
        <v>51722</v>
      </c>
    </row>
    <row r="2984" spans="1:26" s="49" customFormat="1" x14ac:dyDescent="0.25">
      <c r="A2984" s="75">
        <v>650042662</v>
      </c>
      <c r="B2984" s="73">
        <f t="shared" si="138"/>
        <v>650042662</v>
      </c>
      <c r="C2984" s="73" t="s">
        <v>11069</v>
      </c>
      <c r="D2984" s="68">
        <v>1</v>
      </c>
      <c r="E2984" s="48">
        <f t="shared" si="139"/>
        <v>75017971</v>
      </c>
      <c r="F2984" s="57" t="s">
        <v>2783</v>
      </c>
      <c r="G2984" s="57" t="s">
        <v>3222</v>
      </c>
      <c r="H2984" s="51">
        <v>75</v>
      </c>
      <c r="I2984" s="51" t="s">
        <v>17309</v>
      </c>
      <c r="J2984" s="69">
        <v>27.49</v>
      </c>
      <c r="K2984" s="69">
        <f t="shared" si="140"/>
        <v>2061.75</v>
      </c>
      <c r="L2984" s="90">
        <v>75</v>
      </c>
      <c r="M2984" s="51"/>
      <c r="N2984" s="62" t="s">
        <v>3288</v>
      </c>
      <c r="O2984" s="52"/>
      <c r="P2984" s="52">
        <v>140</v>
      </c>
      <c r="Q2984" s="52"/>
      <c r="R2984" s="52" t="s">
        <v>3289</v>
      </c>
      <c r="S2984" s="49" t="s">
        <v>21333</v>
      </c>
      <c r="V2984" s="50" t="s">
        <v>14938</v>
      </c>
      <c r="W2984" s="50" t="s">
        <v>3232</v>
      </c>
      <c r="X2984" s="50" t="s">
        <v>14740</v>
      </c>
      <c r="Y2984" s="70" t="s">
        <v>17320</v>
      </c>
      <c r="Z2984" s="53">
        <v>51725</v>
      </c>
    </row>
    <row r="2985" spans="1:26" s="49" customFormat="1" x14ac:dyDescent="0.25">
      <c r="A2985" s="75">
        <v>650045980</v>
      </c>
      <c r="B2985" s="73">
        <f t="shared" si="138"/>
        <v>650045980</v>
      </c>
      <c r="C2985" s="73" t="s">
        <v>11070</v>
      </c>
      <c r="D2985" s="68">
        <v>1</v>
      </c>
      <c r="E2985" s="48">
        <f t="shared" si="139"/>
        <v>75015838</v>
      </c>
      <c r="F2985" s="57" t="s">
        <v>2783</v>
      </c>
      <c r="G2985" s="57" t="s">
        <v>3222</v>
      </c>
      <c r="H2985" s="51">
        <v>425</v>
      </c>
      <c r="I2985" s="51" t="s">
        <v>17309</v>
      </c>
      <c r="J2985" s="69">
        <v>27.49</v>
      </c>
      <c r="K2985" s="69">
        <f t="shared" si="140"/>
        <v>11683.25</v>
      </c>
      <c r="L2985" s="90">
        <v>425</v>
      </c>
      <c r="M2985" s="51"/>
      <c r="N2985" s="62" t="s">
        <v>3290</v>
      </c>
      <c r="O2985" s="52" t="s">
        <v>150</v>
      </c>
      <c r="P2985" s="52">
        <v>52</v>
      </c>
      <c r="Q2985" s="52"/>
      <c r="R2985" s="52" t="s">
        <v>3291</v>
      </c>
      <c r="S2985" s="49" t="s">
        <v>21333</v>
      </c>
      <c r="V2985" s="50" t="s">
        <v>14938</v>
      </c>
      <c r="W2985" s="50" t="s">
        <v>3232</v>
      </c>
      <c r="X2985" s="50" t="s">
        <v>14740</v>
      </c>
      <c r="Y2985" s="70" t="s">
        <v>17320</v>
      </c>
      <c r="Z2985" s="53">
        <v>51742</v>
      </c>
    </row>
    <row r="2986" spans="1:26" s="49" customFormat="1" x14ac:dyDescent="0.25">
      <c r="A2986" s="75">
        <v>650060415</v>
      </c>
      <c r="B2986" s="73">
        <f t="shared" si="138"/>
        <v>650060415</v>
      </c>
      <c r="C2986" s="73" t="s">
        <v>11071</v>
      </c>
      <c r="D2986" s="68">
        <v>1</v>
      </c>
      <c r="E2986" s="48">
        <f t="shared" si="139"/>
        <v>75016991</v>
      </c>
      <c r="F2986" s="57" t="s">
        <v>2783</v>
      </c>
      <c r="G2986" s="57" t="s">
        <v>3222</v>
      </c>
      <c r="H2986" s="51">
        <v>0</v>
      </c>
      <c r="I2986" s="51" t="s">
        <v>17309</v>
      </c>
      <c r="J2986" s="69">
        <v>27.49</v>
      </c>
      <c r="K2986" s="69">
        <f t="shared" si="140"/>
        <v>0</v>
      </c>
      <c r="L2986" s="90">
        <v>25</v>
      </c>
      <c r="M2986" s="51">
        <v>25</v>
      </c>
      <c r="N2986" s="62" t="s">
        <v>3292</v>
      </c>
      <c r="O2986" s="52"/>
      <c r="P2986" s="52">
        <v>39</v>
      </c>
      <c r="Q2986" s="52"/>
      <c r="R2986" s="52" t="s">
        <v>3293</v>
      </c>
      <c r="S2986" s="49" t="s">
        <v>21333</v>
      </c>
      <c r="V2986" s="50" t="s">
        <v>14938</v>
      </c>
      <c r="W2986" s="50" t="s">
        <v>3232</v>
      </c>
      <c r="X2986" s="50" t="s">
        <v>14740</v>
      </c>
      <c r="Y2986" s="70" t="s">
        <v>17320</v>
      </c>
      <c r="Z2986" s="53">
        <v>51745</v>
      </c>
    </row>
    <row r="2987" spans="1:26" s="49" customFormat="1" ht="30" x14ac:dyDescent="0.25">
      <c r="A2987" s="75">
        <v>650056353</v>
      </c>
      <c r="B2987" s="73">
        <f t="shared" si="138"/>
        <v>650056353</v>
      </c>
      <c r="C2987" s="73" t="s">
        <v>11072</v>
      </c>
      <c r="D2987" s="68">
        <v>1</v>
      </c>
      <c r="E2987" s="48">
        <f t="shared" si="139"/>
        <v>75015501</v>
      </c>
      <c r="F2987" s="57" t="s">
        <v>2783</v>
      </c>
      <c r="G2987" s="57" t="s">
        <v>3222</v>
      </c>
      <c r="H2987" s="51">
        <v>75</v>
      </c>
      <c r="I2987" s="51" t="s">
        <v>17309</v>
      </c>
      <c r="J2987" s="69">
        <v>27.49</v>
      </c>
      <c r="K2987" s="69">
        <f t="shared" si="140"/>
        <v>2061.75</v>
      </c>
      <c r="L2987" s="90">
        <v>75</v>
      </c>
      <c r="M2987" s="51"/>
      <c r="N2987" s="62" t="s">
        <v>3294</v>
      </c>
      <c r="O2987" s="52"/>
      <c r="P2987" s="52">
        <v>20</v>
      </c>
      <c r="Q2987" s="52"/>
      <c r="R2987" s="52" t="s">
        <v>803</v>
      </c>
      <c r="S2987" s="49" t="s">
        <v>21333</v>
      </c>
      <c r="V2987" s="50" t="s">
        <v>14938</v>
      </c>
      <c r="W2987" s="50" t="s">
        <v>3232</v>
      </c>
      <c r="X2987" s="50" t="s">
        <v>14740</v>
      </c>
      <c r="Y2987" s="70" t="s">
        <v>17320</v>
      </c>
      <c r="Z2987" s="53">
        <v>51741</v>
      </c>
    </row>
    <row r="2988" spans="1:26" s="49" customFormat="1" x14ac:dyDescent="0.25">
      <c r="A2988" s="75">
        <v>668000295</v>
      </c>
      <c r="B2988" s="73">
        <f t="shared" si="138"/>
        <v>668000295</v>
      </c>
      <c r="C2988" s="73" t="s">
        <v>11073</v>
      </c>
      <c r="D2988" s="68">
        <v>1</v>
      </c>
      <c r="E2988" s="48">
        <f t="shared" si="139"/>
        <v>75015641</v>
      </c>
      <c r="F2988" s="57" t="s">
        <v>2783</v>
      </c>
      <c r="G2988" s="57" t="s">
        <v>3222</v>
      </c>
      <c r="H2988" s="51">
        <v>0</v>
      </c>
      <c r="I2988" s="51" t="s">
        <v>17309</v>
      </c>
      <c r="J2988" s="69">
        <v>27.49</v>
      </c>
      <c r="K2988" s="69">
        <f t="shared" si="140"/>
        <v>0</v>
      </c>
      <c r="L2988" s="90">
        <v>25</v>
      </c>
      <c r="M2988" s="51">
        <v>25</v>
      </c>
      <c r="N2988" s="62" t="s">
        <v>3295</v>
      </c>
      <c r="O2988" s="52" t="s">
        <v>3296</v>
      </c>
      <c r="P2988" s="52">
        <v>1411</v>
      </c>
      <c r="Q2988" s="52"/>
      <c r="R2988" s="52" t="s">
        <v>3232</v>
      </c>
      <c r="S2988" s="49" t="s">
        <v>21333</v>
      </c>
      <c r="V2988" s="50" t="s">
        <v>14938</v>
      </c>
      <c r="W2988" s="50" t="s">
        <v>3232</v>
      </c>
      <c r="X2988" s="50" t="s">
        <v>14740</v>
      </c>
      <c r="Y2988" s="70" t="s">
        <v>17320</v>
      </c>
      <c r="Z2988" s="53">
        <v>51741</v>
      </c>
    </row>
    <row r="2989" spans="1:26" s="49" customFormat="1" x14ac:dyDescent="0.25">
      <c r="A2989" s="75">
        <v>668000741</v>
      </c>
      <c r="B2989" s="73">
        <f t="shared" si="138"/>
        <v>668000741</v>
      </c>
      <c r="C2989" s="73" t="s">
        <v>17907</v>
      </c>
      <c r="D2989" s="68">
        <v>1</v>
      </c>
      <c r="E2989" s="48">
        <f t="shared" si="139"/>
        <v>75015048</v>
      </c>
      <c r="F2989" s="57" t="s">
        <v>2783</v>
      </c>
      <c r="G2989" s="57" t="s">
        <v>3222</v>
      </c>
      <c r="H2989" s="51">
        <v>25</v>
      </c>
      <c r="I2989" s="51" t="s">
        <v>17309</v>
      </c>
      <c r="J2989" s="69">
        <v>27.49</v>
      </c>
      <c r="K2989" s="69">
        <f t="shared" si="140"/>
        <v>687.25</v>
      </c>
      <c r="L2989" s="90">
        <v>25</v>
      </c>
      <c r="M2989" s="51"/>
      <c r="N2989" s="62" t="s">
        <v>17908</v>
      </c>
      <c r="O2989" s="52" t="s">
        <v>17909</v>
      </c>
      <c r="P2989" s="52">
        <v>259</v>
      </c>
      <c r="Q2989" s="52"/>
      <c r="R2989" s="52" t="s">
        <v>3283</v>
      </c>
      <c r="S2989" s="49" t="s">
        <v>21333</v>
      </c>
      <c r="V2989" s="50" t="s">
        <v>14938</v>
      </c>
      <c r="W2989" s="50" t="s">
        <v>3232</v>
      </c>
      <c r="X2989" s="50" t="s">
        <v>14740</v>
      </c>
      <c r="Y2989" s="70" t="s">
        <v>17320</v>
      </c>
      <c r="Z2989" s="53">
        <v>51721</v>
      </c>
    </row>
    <row r="2990" spans="1:26" s="49" customFormat="1" x14ac:dyDescent="0.25">
      <c r="A2990" s="75">
        <v>668000805</v>
      </c>
      <c r="B2990" s="73">
        <f t="shared" si="138"/>
        <v>668000805</v>
      </c>
      <c r="C2990" s="73" t="s">
        <v>11074</v>
      </c>
      <c r="D2990" s="68">
        <v>1</v>
      </c>
      <c r="E2990" s="48">
        <f t="shared" si="139"/>
        <v>75016125</v>
      </c>
      <c r="F2990" s="57" t="s">
        <v>2783</v>
      </c>
      <c r="G2990" s="57" t="s">
        <v>3222</v>
      </c>
      <c r="H2990" s="51">
        <v>0</v>
      </c>
      <c r="I2990" s="51" t="s">
        <v>17309</v>
      </c>
      <c r="J2990" s="69">
        <v>27.49</v>
      </c>
      <c r="K2990" s="69">
        <f t="shared" si="140"/>
        <v>0</v>
      </c>
      <c r="L2990" s="90">
        <v>25</v>
      </c>
      <c r="M2990" s="51">
        <v>25</v>
      </c>
      <c r="N2990" s="62" t="s">
        <v>3297</v>
      </c>
      <c r="O2990" s="52" t="s">
        <v>40</v>
      </c>
      <c r="P2990" s="52">
        <v>987</v>
      </c>
      <c r="Q2990" s="52"/>
      <c r="R2990" s="52" t="s">
        <v>3232</v>
      </c>
      <c r="S2990" s="49" t="s">
        <v>21333</v>
      </c>
      <c r="V2990" s="50" t="s">
        <v>14938</v>
      </c>
      <c r="W2990" s="50" t="s">
        <v>3232</v>
      </c>
      <c r="X2990" s="50" t="s">
        <v>14740</v>
      </c>
      <c r="Y2990" s="70" t="s">
        <v>17320</v>
      </c>
      <c r="Z2990" s="53">
        <v>51741</v>
      </c>
    </row>
    <row r="2991" spans="1:26" s="49" customFormat="1" x14ac:dyDescent="0.25">
      <c r="A2991" s="75">
        <v>668000953</v>
      </c>
      <c r="B2991" s="73">
        <f t="shared" si="138"/>
        <v>668000953</v>
      </c>
      <c r="C2991" s="73" t="s">
        <v>11075</v>
      </c>
      <c r="D2991" s="68">
        <v>1</v>
      </c>
      <c r="E2991" s="48">
        <f t="shared" si="139"/>
        <v>75017679</v>
      </c>
      <c r="F2991" s="57" t="s">
        <v>2783</v>
      </c>
      <c r="G2991" s="57" t="s">
        <v>3222</v>
      </c>
      <c r="H2991" s="51">
        <v>0</v>
      </c>
      <c r="I2991" s="51" t="s">
        <v>17309</v>
      </c>
      <c r="J2991" s="69">
        <v>27.49</v>
      </c>
      <c r="K2991" s="69">
        <f t="shared" si="140"/>
        <v>0</v>
      </c>
      <c r="L2991" s="90">
        <v>25</v>
      </c>
      <c r="M2991" s="51">
        <v>25</v>
      </c>
      <c r="N2991" s="62" t="s">
        <v>3298</v>
      </c>
      <c r="O2991" s="52" t="s">
        <v>448</v>
      </c>
      <c r="P2991" s="52">
        <v>938</v>
      </c>
      <c r="Q2991" s="52"/>
      <c r="R2991" s="52" t="s">
        <v>3283</v>
      </c>
      <c r="S2991" s="49" t="s">
        <v>21333</v>
      </c>
      <c r="V2991" s="50" t="s">
        <v>14938</v>
      </c>
      <c r="W2991" s="50" t="s">
        <v>3232</v>
      </c>
      <c r="X2991" s="50" t="s">
        <v>14740</v>
      </c>
      <c r="Y2991" s="70" t="s">
        <v>17320</v>
      </c>
      <c r="Z2991" s="53">
        <v>51721</v>
      </c>
    </row>
    <row r="2992" spans="1:26" s="49" customFormat="1" ht="30" x14ac:dyDescent="0.25">
      <c r="A2992" s="75">
        <v>600029778</v>
      </c>
      <c r="B2992" s="73">
        <f t="shared" si="138"/>
        <v>600029778</v>
      </c>
      <c r="C2992" s="73" t="s">
        <v>14939</v>
      </c>
      <c r="D2992" s="68">
        <v>1</v>
      </c>
      <c r="E2992" s="48">
        <f t="shared" si="139"/>
        <v>60884754</v>
      </c>
      <c r="F2992" s="57" t="s">
        <v>2783</v>
      </c>
      <c r="G2992" s="57" t="s">
        <v>3222</v>
      </c>
      <c r="H2992" s="51">
        <v>125</v>
      </c>
      <c r="I2992" s="51" t="s">
        <v>17309</v>
      </c>
      <c r="J2992" s="69">
        <v>27.49</v>
      </c>
      <c r="K2992" s="69">
        <f t="shared" si="140"/>
        <v>3436.25</v>
      </c>
      <c r="L2992" s="90">
        <v>125</v>
      </c>
      <c r="M2992" s="51"/>
      <c r="N2992" s="62" t="s">
        <v>14940</v>
      </c>
      <c r="O2992" s="52" t="s">
        <v>519</v>
      </c>
      <c r="P2992" s="52">
        <v>7</v>
      </c>
      <c r="Q2992" s="52"/>
      <c r="R2992" s="52" t="s">
        <v>3232</v>
      </c>
      <c r="S2992" s="49" t="s">
        <v>21333</v>
      </c>
      <c r="V2992" s="50" t="s">
        <v>14745</v>
      </c>
      <c r="W2992" s="50" t="s">
        <v>3232</v>
      </c>
      <c r="X2992" s="50" t="s">
        <v>14746</v>
      </c>
      <c r="Y2992" s="70" t="s">
        <v>17320</v>
      </c>
      <c r="Z2992" s="53">
        <v>51741</v>
      </c>
    </row>
    <row r="2993" spans="1:26" s="49" customFormat="1" x14ac:dyDescent="0.25">
      <c r="A2993" s="74">
        <v>600012115</v>
      </c>
      <c r="B2993" s="73">
        <f t="shared" si="138"/>
        <v>600012115</v>
      </c>
      <c r="C2993" s="73" t="s">
        <v>14941</v>
      </c>
      <c r="D2993" s="68">
        <v>1</v>
      </c>
      <c r="E2993" s="48">
        <f t="shared" si="139"/>
        <v>48623687</v>
      </c>
      <c r="F2993" s="57" t="s">
        <v>2783</v>
      </c>
      <c r="G2993" s="57" t="s">
        <v>3074</v>
      </c>
      <c r="H2993" s="51">
        <v>825</v>
      </c>
      <c r="I2993" s="51" t="s">
        <v>17309</v>
      </c>
      <c r="J2993" s="69">
        <v>27.49</v>
      </c>
      <c r="K2993" s="69">
        <f t="shared" si="140"/>
        <v>22679.25</v>
      </c>
      <c r="L2993" s="90">
        <v>825</v>
      </c>
      <c r="M2993" s="51"/>
      <c r="N2993" s="62" t="s">
        <v>14942</v>
      </c>
      <c r="O2993" s="52" t="s">
        <v>5379</v>
      </c>
      <c r="P2993" s="52">
        <v>451</v>
      </c>
      <c r="Q2993" s="52"/>
      <c r="R2993" s="52" t="s">
        <v>3085</v>
      </c>
      <c r="S2993" s="49" t="s">
        <v>21333</v>
      </c>
      <c r="V2993" s="50" t="s">
        <v>14922</v>
      </c>
      <c r="W2993" s="50" t="s">
        <v>3085</v>
      </c>
      <c r="X2993" s="50" t="s">
        <v>14738</v>
      </c>
      <c r="Y2993" s="70" t="s">
        <v>17320</v>
      </c>
      <c r="Z2993" s="53">
        <v>54701</v>
      </c>
    </row>
    <row r="2994" spans="1:26" s="49" customFormat="1" ht="30" x14ac:dyDescent="0.25">
      <c r="A2994" s="74">
        <v>600012247</v>
      </c>
      <c r="B2994" s="73">
        <f t="shared" si="138"/>
        <v>600012247</v>
      </c>
      <c r="C2994" s="73" t="s">
        <v>10957</v>
      </c>
      <c r="D2994" s="68">
        <v>1</v>
      </c>
      <c r="E2994" s="48">
        <f t="shared" si="139"/>
        <v>189391</v>
      </c>
      <c r="F2994" s="57" t="s">
        <v>2783</v>
      </c>
      <c r="G2994" s="57" t="s">
        <v>3074</v>
      </c>
      <c r="H2994" s="51">
        <v>375</v>
      </c>
      <c r="I2994" s="51" t="s">
        <v>17309</v>
      </c>
      <c r="J2994" s="69">
        <v>27.49</v>
      </c>
      <c r="K2994" s="69">
        <f t="shared" si="140"/>
        <v>10308.75</v>
      </c>
      <c r="L2994" s="90">
        <v>375</v>
      </c>
      <c r="M2994" s="51"/>
      <c r="N2994" s="62" t="s">
        <v>3086</v>
      </c>
      <c r="O2994" s="52" t="s">
        <v>42</v>
      </c>
      <c r="P2994" s="52">
        <v>335</v>
      </c>
      <c r="Q2994" s="52"/>
      <c r="R2994" s="52" t="s">
        <v>3085</v>
      </c>
      <c r="S2994" s="49" t="s">
        <v>21334</v>
      </c>
      <c r="V2994" s="50" t="s">
        <v>14922</v>
      </c>
      <c r="W2994" s="50" t="s">
        <v>3085</v>
      </c>
      <c r="X2994" s="50" t="s">
        <v>14741</v>
      </c>
      <c r="Y2994" s="70" t="s">
        <v>17320</v>
      </c>
      <c r="Z2994" s="53">
        <v>54701</v>
      </c>
    </row>
    <row r="2995" spans="1:26" s="49" customFormat="1" x14ac:dyDescent="0.25">
      <c r="A2995" s="74">
        <v>600012271</v>
      </c>
      <c r="B2995" s="73">
        <f t="shared" si="138"/>
        <v>600012271</v>
      </c>
      <c r="C2995" s="73" t="s">
        <v>10958</v>
      </c>
      <c r="D2995" s="68">
        <v>1</v>
      </c>
      <c r="E2995" s="48">
        <f t="shared" si="139"/>
        <v>62028561</v>
      </c>
      <c r="F2995" s="57" t="s">
        <v>2783</v>
      </c>
      <c r="G2995" s="57" t="s">
        <v>3074</v>
      </c>
      <c r="H2995" s="51">
        <v>200</v>
      </c>
      <c r="I2995" s="51" t="s">
        <v>17309</v>
      </c>
      <c r="J2995" s="69">
        <v>27.49</v>
      </c>
      <c r="K2995" s="69">
        <f t="shared" si="140"/>
        <v>5498</v>
      </c>
      <c r="L2995" s="90">
        <v>200</v>
      </c>
      <c r="M2995" s="51"/>
      <c r="N2995" s="62" t="s">
        <v>3087</v>
      </c>
      <c r="O2995" s="52" t="s">
        <v>3088</v>
      </c>
      <c r="P2995" s="52">
        <v>740</v>
      </c>
      <c r="Q2995" s="52"/>
      <c r="R2995" s="52" t="s">
        <v>3085</v>
      </c>
      <c r="S2995" s="49" t="s">
        <v>21334</v>
      </c>
      <c r="V2995" s="50" t="s">
        <v>14922</v>
      </c>
      <c r="W2995" s="50" t="s">
        <v>3085</v>
      </c>
      <c r="X2995" s="50" t="s">
        <v>14742</v>
      </c>
      <c r="Y2995" s="70" t="s">
        <v>17320</v>
      </c>
      <c r="Z2995" s="53">
        <v>54701</v>
      </c>
    </row>
    <row r="2996" spans="1:26" s="49" customFormat="1" ht="30" x14ac:dyDescent="0.25">
      <c r="A2996" s="74">
        <v>600024245</v>
      </c>
      <c r="B2996" s="73">
        <f t="shared" si="138"/>
        <v>600024245</v>
      </c>
      <c r="C2996" s="73" t="s">
        <v>10959</v>
      </c>
      <c r="D2996" s="68">
        <v>1</v>
      </c>
      <c r="E2996" s="48">
        <f t="shared" si="139"/>
        <v>70836418</v>
      </c>
      <c r="F2996" s="57" t="s">
        <v>2783</v>
      </c>
      <c r="G2996" s="57" t="s">
        <v>3074</v>
      </c>
      <c r="H2996" s="51">
        <v>200</v>
      </c>
      <c r="I2996" s="51" t="s">
        <v>17309</v>
      </c>
      <c r="J2996" s="69">
        <v>27.49</v>
      </c>
      <c r="K2996" s="69">
        <f t="shared" si="140"/>
        <v>5498</v>
      </c>
      <c r="L2996" s="90">
        <v>200</v>
      </c>
      <c r="M2996" s="51"/>
      <c r="N2996" s="62" t="s">
        <v>3089</v>
      </c>
      <c r="O2996" s="52" t="s">
        <v>416</v>
      </c>
      <c r="P2996" s="52">
        <v>461</v>
      </c>
      <c r="Q2996" s="52"/>
      <c r="R2996" s="52" t="s">
        <v>3085</v>
      </c>
      <c r="S2996" s="49" t="s">
        <v>21333</v>
      </c>
      <c r="V2996" s="50" t="s">
        <v>14922</v>
      </c>
      <c r="W2996" s="50" t="s">
        <v>3085</v>
      </c>
      <c r="X2996" s="50" t="s">
        <v>14738</v>
      </c>
      <c r="Y2996" s="70" t="s">
        <v>17320</v>
      </c>
      <c r="Z2996" s="53">
        <v>54701</v>
      </c>
    </row>
    <row r="2997" spans="1:26" s="49" customFormat="1" x14ac:dyDescent="0.25">
      <c r="A2997" s="75">
        <v>650064496</v>
      </c>
      <c r="B2997" s="73">
        <f t="shared" si="138"/>
        <v>650064496</v>
      </c>
      <c r="C2997" s="73" t="s">
        <v>10988</v>
      </c>
      <c r="D2997" s="68">
        <v>1</v>
      </c>
      <c r="E2997" s="48">
        <f t="shared" si="139"/>
        <v>70996491</v>
      </c>
      <c r="F2997" s="57" t="s">
        <v>2783</v>
      </c>
      <c r="G2997" s="57" t="s">
        <v>3074</v>
      </c>
      <c r="H2997" s="51">
        <v>200</v>
      </c>
      <c r="I2997" s="51" t="s">
        <v>17309</v>
      </c>
      <c r="J2997" s="69">
        <v>27.49</v>
      </c>
      <c r="K2997" s="69">
        <f t="shared" si="140"/>
        <v>5498</v>
      </c>
      <c r="L2997" s="90">
        <v>200</v>
      </c>
      <c r="M2997" s="51"/>
      <c r="N2997" s="62" t="s">
        <v>3142</v>
      </c>
      <c r="O2997" s="52" t="s">
        <v>3143</v>
      </c>
      <c r="P2997" s="52">
        <v>365</v>
      </c>
      <c r="Q2997" s="52"/>
      <c r="R2997" s="52" t="s">
        <v>3085</v>
      </c>
      <c r="S2997" s="49" t="s">
        <v>21333</v>
      </c>
      <c r="V2997" s="50" t="s">
        <v>14943</v>
      </c>
      <c r="W2997" s="50" t="s">
        <v>3085</v>
      </c>
      <c r="X2997" s="50" t="s">
        <v>14740</v>
      </c>
      <c r="Y2997" s="70" t="s">
        <v>17320</v>
      </c>
      <c r="Z2997" s="53">
        <v>54701</v>
      </c>
    </row>
    <row r="2998" spans="1:26" s="49" customFormat="1" x14ac:dyDescent="0.25">
      <c r="A2998" s="75">
        <v>600093492</v>
      </c>
      <c r="B2998" s="73">
        <f t="shared" si="138"/>
        <v>600093492</v>
      </c>
      <c r="C2998" s="73" t="s">
        <v>10989</v>
      </c>
      <c r="D2998" s="68">
        <v>1</v>
      </c>
      <c r="E2998" s="48">
        <f t="shared" si="139"/>
        <v>71003894</v>
      </c>
      <c r="F2998" s="57" t="s">
        <v>2783</v>
      </c>
      <c r="G2998" s="57" t="s">
        <v>3074</v>
      </c>
      <c r="H2998" s="51">
        <v>25</v>
      </c>
      <c r="I2998" s="51" t="s">
        <v>17309</v>
      </c>
      <c r="J2998" s="69">
        <v>27.49</v>
      </c>
      <c r="K2998" s="69">
        <f t="shared" si="140"/>
        <v>687.25</v>
      </c>
      <c r="L2998" s="90">
        <v>25</v>
      </c>
      <c r="M2998" s="51"/>
      <c r="N2998" s="62" t="s">
        <v>3144</v>
      </c>
      <c r="O2998" s="52" t="s">
        <v>3145</v>
      </c>
      <c r="P2998" s="52">
        <v>328</v>
      </c>
      <c r="Q2998" s="52"/>
      <c r="R2998" s="52" t="s">
        <v>3146</v>
      </c>
      <c r="S2998" s="49" t="s">
        <v>21333</v>
      </c>
      <c r="V2998" s="50" t="s">
        <v>14943</v>
      </c>
      <c r="W2998" s="50" t="s">
        <v>3085</v>
      </c>
      <c r="X2998" s="50" t="s">
        <v>14740</v>
      </c>
      <c r="Y2998" s="70" t="s">
        <v>17320</v>
      </c>
      <c r="Z2998" s="53">
        <v>54954</v>
      </c>
    </row>
    <row r="2999" spans="1:26" s="49" customFormat="1" x14ac:dyDescent="0.25">
      <c r="A2999" s="75">
        <v>600093727</v>
      </c>
      <c r="B2999" s="73">
        <f t="shared" si="138"/>
        <v>600093727</v>
      </c>
      <c r="C2999" s="73" t="s">
        <v>10990</v>
      </c>
      <c r="D2999" s="68">
        <v>1</v>
      </c>
      <c r="E2999" s="48">
        <f t="shared" si="139"/>
        <v>48623792</v>
      </c>
      <c r="F2999" s="57" t="s">
        <v>2783</v>
      </c>
      <c r="G2999" s="57" t="s">
        <v>3074</v>
      </c>
      <c r="H2999" s="51">
        <v>100</v>
      </c>
      <c r="I2999" s="51" t="s">
        <v>17309</v>
      </c>
      <c r="J2999" s="69">
        <v>27.49</v>
      </c>
      <c r="K2999" s="69">
        <f t="shared" si="140"/>
        <v>2749</v>
      </c>
      <c r="L2999" s="90">
        <v>100</v>
      </c>
      <c r="M2999" s="51"/>
      <c r="N2999" s="62" t="s">
        <v>3147</v>
      </c>
      <c r="O2999" s="52"/>
      <c r="P2999" s="52">
        <v>57</v>
      </c>
      <c r="Q2999" s="52"/>
      <c r="R2999" s="52" t="s">
        <v>2268</v>
      </c>
      <c r="S2999" s="49" t="s">
        <v>21333</v>
      </c>
      <c r="V2999" s="50" t="s">
        <v>14943</v>
      </c>
      <c r="W2999" s="50" t="s">
        <v>3085</v>
      </c>
      <c r="X2999" s="50" t="s">
        <v>14740</v>
      </c>
      <c r="Y2999" s="70" t="s">
        <v>17320</v>
      </c>
      <c r="Z2999" s="53">
        <v>54948</v>
      </c>
    </row>
    <row r="3000" spans="1:26" s="49" customFormat="1" x14ac:dyDescent="0.25">
      <c r="A3000" s="75">
        <v>600093751</v>
      </c>
      <c r="B3000" s="73">
        <f t="shared" si="138"/>
        <v>600093751</v>
      </c>
      <c r="C3000" s="73" t="s">
        <v>10991</v>
      </c>
      <c r="D3000" s="68">
        <v>1</v>
      </c>
      <c r="E3000" s="48">
        <f t="shared" si="139"/>
        <v>75015633</v>
      </c>
      <c r="F3000" s="57" t="s">
        <v>2783</v>
      </c>
      <c r="G3000" s="57" t="s">
        <v>3074</v>
      </c>
      <c r="H3000" s="51">
        <v>75</v>
      </c>
      <c r="I3000" s="51" t="s">
        <v>17309</v>
      </c>
      <c r="J3000" s="69">
        <v>27.49</v>
      </c>
      <c r="K3000" s="69">
        <f t="shared" si="140"/>
        <v>2061.75</v>
      </c>
      <c r="L3000" s="90">
        <v>75</v>
      </c>
      <c r="M3000" s="51"/>
      <c r="N3000" s="62" t="s">
        <v>3148</v>
      </c>
      <c r="O3000" s="52"/>
      <c r="P3000" s="52">
        <v>73</v>
      </c>
      <c r="Q3000" s="52"/>
      <c r="R3000" s="52" t="s">
        <v>3149</v>
      </c>
      <c r="S3000" s="49" t="s">
        <v>21333</v>
      </c>
      <c r="V3000" s="50" t="s">
        <v>14943</v>
      </c>
      <c r="W3000" s="50" t="s">
        <v>3085</v>
      </c>
      <c r="X3000" s="50" t="s">
        <v>14740</v>
      </c>
      <c r="Y3000" s="70" t="s">
        <v>17320</v>
      </c>
      <c r="Z3000" s="53">
        <v>54955</v>
      </c>
    </row>
    <row r="3001" spans="1:26" s="49" customFormat="1" x14ac:dyDescent="0.25">
      <c r="A3001" s="75">
        <v>600093832</v>
      </c>
      <c r="B3001" s="73">
        <f t="shared" si="138"/>
        <v>600093832</v>
      </c>
      <c r="C3001" s="73" t="s">
        <v>10992</v>
      </c>
      <c r="D3001" s="68">
        <v>1</v>
      </c>
      <c r="E3001" s="48">
        <f t="shared" si="139"/>
        <v>857891</v>
      </c>
      <c r="F3001" s="57" t="s">
        <v>2783</v>
      </c>
      <c r="G3001" s="57" t="s">
        <v>3074</v>
      </c>
      <c r="H3001" s="51">
        <v>300</v>
      </c>
      <c r="I3001" s="51" t="s">
        <v>17309</v>
      </c>
      <c r="J3001" s="69">
        <v>27.49</v>
      </c>
      <c r="K3001" s="69">
        <f t="shared" si="140"/>
        <v>8247</v>
      </c>
      <c r="L3001" s="90">
        <v>300</v>
      </c>
      <c r="M3001" s="51"/>
      <c r="N3001" s="62" t="s">
        <v>3150</v>
      </c>
      <c r="O3001" s="52" t="s">
        <v>3151</v>
      </c>
      <c r="P3001" s="52">
        <v>288</v>
      </c>
      <c r="Q3001" s="52"/>
      <c r="R3001" s="52" t="s">
        <v>3152</v>
      </c>
      <c r="S3001" s="49" t="s">
        <v>21333</v>
      </c>
      <c r="V3001" s="50" t="s">
        <v>14943</v>
      </c>
      <c r="W3001" s="50" t="s">
        <v>3085</v>
      </c>
      <c r="X3001" s="50" t="s">
        <v>14740</v>
      </c>
      <c r="Y3001" s="70" t="s">
        <v>17320</v>
      </c>
      <c r="Z3001" s="53">
        <v>54922</v>
      </c>
    </row>
    <row r="3002" spans="1:26" s="49" customFormat="1" x14ac:dyDescent="0.25">
      <c r="A3002" s="75">
        <v>600093867</v>
      </c>
      <c r="B3002" s="73">
        <f t="shared" si="138"/>
        <v>600093867</v>
      </c>
      <c r="C3002" s="73" t="s">
        <v>10993</v>
      </c>
      <c r="D3002" s="68">
        <v>1</v>
      </c>
      <c r="E3002" s="48">
        <f t="shared" si="139"/>
        <v>70985812</v>
      </c>
      <c r="F3002" s="57" t="s">
        <v>2783</v>
      </c>
      <c r="G3002" s="57" t="s">
        <v>3074</v>
      </c>
      <c r="H3002" s="51">
        <v>250</v>
      </c>
      <c r="I3002" s="51" t="s">
        <v>17309</v>
      </c>
      <c r="J3002" s="69">
        <v>27.49</v>
      </c>
      <c r="K3002" s="69">
        <f t="shared" si="140"/>
        <v>6872.5</v>
      </c>
      <c r="L3002" s="90">
        <v>250</v>
      </c>
      <c r="M3002" s="51"/>
      <c r="N3002" s="62" t="s">
        <v>3153</v>
      </c>
      <c r="O3002" s="52"/>
      <c r="P3002" s="52">
        <v>103</v>
      </c>
      <c r="Q3002" s="52"/>
      <c r="R3002" s="52" t="s">
        <v>3154</v>
      </c>
      <c r="S3002" s="49" t="s">
        <v>21333</v>
      </c>
      <c r="V3002" s="50" t="s">
        <v>14943</v>
      </c>
      <c r="W3002" s="50" t="s">
        <v>3085</v>
      </c>
      <c r="X3002" s="50" t="s">
        <v>14740</v>
      </c>
      <c r="Y3002" s="70" t="s">
        <v>17320</v>
      </c>
      <c r="Z3002" s="53">
        <v>54963</v>
      </c>
    </row>
    <row r="3003" spans="1:26" s="49" customFormat="1" x14ac:dyDescent="0.25">
      <c r="A3003" s="75">
        <v>600093875</v>
      </c>
      <c r="B3003" s="73">
        <f t="shared" si="138"/>
        <v>600093875</v>
      </c>
      <c r="C3003" s="73" t="s">
        <v>10994</v>
      </c>
      <c r="D3003" s="68">
        <v>1</v>
      </c>
      <c r="E3003" s="48">
        <f t="shared" si="139"/>
        <v>70987262</v>
      </c>
      <c r="F3003" s="57" t="s">
        <v>2783</v>
      </c>
      <c r="G3003" s="57" t="s">
        <v>3074</v>
      </c>
      <c r="H3003" s="51">
        <v>925</v>
      </c>
      <c r="I3003" s="51" t="s">
        <v>17309</v>
      </c>
      <c r="J3003" s="69">
        <v>27.49</v>
      </c>
      <c r="K3003" s="69">
        <f t="shared" si="140"/>
        <v>25428.25</v>
      </c>
      <c r="L3003" s="90">
        <v>925</v>
      </c>
      <c r="M3003" s="51"/>
      <c r="N3003" s="62" t="s">
        <v>3155</v>
      </c>
      <c r="O3003" s="52" t="s">
        <v>3156</v>
      </c>
      <c r="P3003" s="52">
        <v>153</v>
      </c>
      <c r="Q3003" s="52"/>
      <c r="R3003" s="52" t="s">
        <v>3157</v>
      </c>
      <c r="S3003" s="49" t="s">
        <v>21333</v>
      </c>
      <c r="V3003" s="50" t="s">
        <v>14943</v>
      </c>
      <c r="W3003" s="50" t="s">
        <v>3085</v>
      </c>
      <c r="X3003" s="50" t="s">
        <v>14740</v>
      </c>
      <c r="Y3003" s="70" t="s">
        <v>17320</v>
      </c>
      <c r="Z3003" s="53">
        <v>55203</v>
      </c>
    </row>
    <row r="3004" spans="1:26" s="49" customFormat="1" x14ac:dyDescent="0.25">
      <c r="A3004" s="75">
        <v>600093883</v>
      </c>
      <c r="B3004" s="73">
        <f t="shared" si="138"/>
        <v>600093883</v>
      </c>
      <c r="C3004" s="73" t="s">
        <v>10995</v>
      </c>
      <c r="D3004" s="68">
        <v>1</v>
      </c>
      <c r="E3004" s="48">
        <f t="shared" si="139"/>
        <v>75015731</v>
      </c>
      <c r="F3004" s="57" t="s">
        <v>2783</v>
      </c>
      <c r="G3004" s="57" t="s">
        <v>3074</v>
      </c>
      <c r="H3004" s="51">
        <v>425</v>
      </c>
      <c r="I3004" s="51" t="s">
        <v>17309</v>
      </c>
      <c r="J3004" s="69">
        <v>27.49</v>
      </c>
      <c r="K3004" s="69">
        <f t="shared" si="140"/>
        <v>11683.25</v>
      </c>
      <c r="L3004" s="90">
        <v>425</v>
      </c>
      <c r="M3004" s="51"/>
      <c r="N3004" s="62" t="s">
        <v>3158</v>
      </c>
      <c r="O3004" s="52" t="s">
        <v>259</v>
      </c>
      <c r="P3004" s="52">
        <v>320</v>
      </c>
      <c r="Q3004" s="52"/>
      <c r="R3004" s="52" t="s">
        <v>3159</v>
      </c>
      <c r="S3004" s="49" t="s">
        <v>21333</v>
      </c>
      <c r="V3004" s="50" t="s">
        <v>14943</v>
      </c>
      <c r="W3004" s="50" t="s">
        <v>3085</v>
      </c>
      <c r="X3004" s="50" t="s">
        <v>14740</v>
      </c>
      <c r="Y3004" s="70" t="s">
        <v>17320</v>
      </c>
      <c r="Z3004" s="53">
        <v>54932</v>
      </c>
    </row>
    <row r="3005" spans="1:26" s="49" customFormat="1" x14ac:dyDescent="0.25">
      <c r="A3005" s="75">
        <v>600093891</v>
      </c>
      <c r="B3005" s="73">
        <f t="shared" si="138"/>
        <v>600093891</v>
      </c>
      <c r="C3005" s="73" t="s">
        <v>10996</v>
      </c>
      <c r="D3005" s="68">
        <v>1</v>
      </c>
      <c r="E3005" s="48">
        <f t="shared" si="139"/>
        <v>70995397</v>
      </c>
      <c r="F3005" s="57" t="s">
        <v>2783</v>
      </c>
      <c r="G3005" s="57" t="s">
        <v>3074</v>
      </c>
      <c r="H3005" s="51">
        <v>925</v>
      </c>
      <c r="I3005" s="51" t="s">
        <v>17309</v>
      </c>
      <c r="J3005" s="69">
        <v>27.49</v>
      </c>
      <c r="K3005" s="69">
        <f t="shared" si="140"/>
        <v>25428.25</v>
      </c>
      <c r="L3005" s="90">
        <v>925</v>
      </c>
      <c r="M3005" s="51"/>
      <c r="N3005" s="62" t="s">
        <v>3160</v>
      </c>
      <c r="O3005" s="52" t="s">
        <v>3161</v>
      </c>
      <c r="P3005" s="52">
        <v>15</v>
      </c>
      <c r="Q3005" s="52"/>
      <c r="R3005" s="52" t="s">
        <v>3097</v>
      </c>
      <c r="S3005" s="49" t="s">
        <v>21333</v>
      </c>
      <c r="V3005" s="50" t="s">
        <v>14943</v>
      </c>
      <c r="W3005" s="50" t="s">
        <v>3085</v>
      </c>
      <c r="X3005" s="50" t="s">
        <v>14740</v>
      </c>
      <c r="Y3005" s="70" t="s">
        <v>17320</v>
      </c>
      <c r="Z3005" s="53">
        <v>54931</v>
      </c>
    </row>
    <row r="3006" spans="1:26" s="49" customFormat="1" x14ac:dyDescent="0.25">
      <c r="A3006" s="75">
        <v>600093930</v>
      </c>
      <c r="B3006" s="73">
        <f t="shared" si="138"/>
        <v>600093930</v>
      </c>
      <c r="C3006" s="73" t="s">
        <v>10997</v>
      </c>
      <c r="D3006" s="68">
        <v>1</v>
      </c>
      <c r="E3006" s="48">
        <f t="shared" si="139"/>
        <v>857611</v>
      </c>
      <c r="F3006" s="57" t="s">
        <v>2783</v>
      </c>
      <c r="G3006" s="57" t="s">
        <v>3074</v>
      </c>
      <c r="H3006" s="51">
        <v>650</v>
      </c>
      <c r="I3006" s="51" t="s">
        <v>17309</v>
      </c>
      <c r="J3006" s="69">
        <v>27.49</v>
      </c>
      <c r="K3006" s="69">
        <f t="shared" si="140"/>
        <v>17868.5</v>
      </c>
      <c r="L3006" s="90">
        <v>650</v>
      </c>
      <c r="M3006" s="51"/>
      <c r="N3006" s="62" t="s">
        <v>3162</v>
      </c>
      <c r="O3006" s="52" t="s">
        <v>3163</v>
      </c>
      <c r="P3006" s="52">
        <v>1005</v>
      </c>
      <c r="Q3006" s="52"/>
      <c r="R3006" s="52" t="s">
        <v>3085</v>
      </c>
      <c r="S3006" s="49" t="s">
        <v>21333</v>
      </c>
      <c r="V3006" s="50" t="s">
        <v>14943</v>
      </c>
      <c r="W3006" s="50" t="s">
        <v>3085</v>
      </c>
      <c r="X3006" s="50" t="s">
        <v>14740</v>
      </c>
      <c r="Y3006" s="70" t="s">
        <v>17320</v>
      </c>
      <c r="Z3006" s="53">
        <v>54701</v>
      </c>
    </row>
    <row r="3007" spans="1:26" s="49" customFormat="1" x14ac:dyDescent="0.25">
      <c r="A3007" s="75">
        <v>600093956</v>
      </c>
      <c r="B3007" s="73">
        <f t="shared" si="138"/>
        <v>600093956</v>
      </c>
      <c r="C3007" s="73" t="s">
        <v>10998</v>
      </c>
      <c r="D3007" s="68">
        <v>1</v>
      </c>
      <c r="E3007" s="48">
        <f t="shared" si="139"/>
        <v>70154279</v>
      </c>
      <c r="F3007" s="57" t="s">
        <v>2783</v>
      </c>
      <c r="G3007" s="57" t="s">
        <v>3074</v>
      </c>
      <c r="H3007" s="51">
        <v>1450</v>
      </c>
      <c r="I3007" s="51" t="s">
        <v>17309</v>
      </c>
      <c r="J3007" s="69">
        <v>27.49</v>
      </c>
      <c r="K3007" s="69">
        <f t="shared" si="140"/>
        <v>39860.5</v>
      </c>
      <c r="L3007" s="90">
        <v>1450</v>
      </c>
      <c r="M3007" s="51"/>
      <c r="N3007" s="62" t="s">
        <v>3164</v>
      </c>
      <c r="O3007" s="52" t="s">
        <v>340</v>
      </c>
      <c r="P3007" s="52">
        <v>425</v>
      </c>
      <c r="Q3007" s="52"/>
      <c r="R3007" s="52" t="s">
        <v>3085</v>
      </c>
      <c r="S3007" s="49" t="s">
        <v>21333</v>
      </c>
      <c r="V3007" s="50" t="s">
        <v>14943</v>
      </c>
      <c r="W3007" s="50" t="s">
        <v>3085</v>
      </c>
      <c r="X3007" s="50" t="s">
        <v>14740</v>
      </c>
      <c r="Y3007" s="70" t="s">
        <v>17320</v>
      </c>
      <c r="Z3007" s="53">
        <v>54701</v>
      </c>
    </row>
    <row r="3008" spans="1:26" s="49" customFormat="1" ht="30" x14ac:dyDescent="0.25">
      <c r="A3008" s="75">
        <v>600094006</v>
      </c>
      <c r="B3008" s="73">
        <f t="shared" si="138"/>
        <v>600094006</v>
      </c>
      <c r="C3008" s="73" t="s">
        <v>10999</v>
      </c>
      <c r="D3008" s="68">
        <v>1</v>
      </c>
      <c r="E3008" s="48">
        <f t="shared" si="139"/>
        <v>70154309</v>
      </c>
      <c r="F3008" s="57" t="s">
        <v>2783</v>
      </c>
      <c r="G3008" s="57" t="s">
        <v>3074</v>
      </c>
      <c r="H3008" s="51">
        <v>900</v>
      </c>
      <c r="I3008" s="51" t="s">
        <v>17309</v>
      </c>
      <c r="J3008" s="69">
        <v>27.49</v>
      </c>
      <c r="K3008" s="69">
        <f t="shared" si="140"/>
        <v>24741</v>
      </c>
      <c r="L3008" s="90">
        <v>900</v>
      </c>
      <c r="M3008" s="51"/>
      <c r="N3008" s="62" t="s">
        <v>3165</v>
      </c>
      <c r="O3008" s="52" t="s">
        <v>3166</v>
      </c>
      <c r="P3008" s="52">
        <v>190</v>
      </c>
      <c r="Q3008" s="52"/>
      <c r="R3008" s="52" t="s">
        <v>3146</v>
      </c>
      <c r="S3008" s="49" t="s">
        <v>21333</v>
      </c>
      <c r="V3008" s="50" t="s">
        <v>14943</v>
      </c>
      <c r="W3008" s="50" t="s">
        <v>3085</v>
      </c>
      <c r="X3008" s="50" t="s">
        <v>14740</v>
      </c>
      <c r="Y3008" s="70" t="s">
        <v>17320</v>
      </c>
      <c r="Z3008" s="53">
        <v>54954</v>
      </c>
    </row>
    <row r="3009" spans="1:26" s="49" customFormat="1" x14ac:dyDescent="0.25">
      <c r="A3009" s="75">
        <v>600094057</v>
      </c>
      <c r="B3009" s="73">
        <f t="shared" si="138"/>
        <v>600094057</v>
      </c>
      <c r="C3009" s="73" t="s">
        <v>11000</v>
      </c>
      <c r="D3009" s="68">
        <v>1</v>
      </c>
      <c r="E3009" s="48">
        <f t="shared" si="139"/>
        <v>70154287</v>
      </c>
      <c r="F3009" s="57" t="s">
        <v>2783</v>
      </c>
      <c r="G3009" s="57" t="s">
        <v>3074</v>
      </c>
      <c r="H3009" s="51">
        <v>825</v>
      </c>
      <c r="I3009" s="51" t="s">
        <v>17309</v>
      </c>
      <c r="J3009" s="69">
        <v>27.49</v>
      </c>
      <c r="K3009" s="69">
        <f t="shared" si="140"/>
        <v>22679.25</v>
      </c>
      <c r="L3009" s="90">
        <v>825</v>
      </c>
      <c r="M3009" s="51"/>
      <c r="N3009" s="62" t="s">
        <v>3167</v>
      </c>
      <c r="O3009" s="52" t="s">
        <v>3168</v>
      </c>
      <c r="P3009" s="52">
        <v>1186</v>
      </c>
      <c r="Q3009" s="52"/>
      <c r="R3009" s="52" t="s">
        <v>3085</v>
      </c>
      <c r="S3009" s="49" t="s">
        <v>21333</v>
      </c>
      <c r="V3009" s="50" t="s">
        <v>14943</v>
      </c>
      <c r="W3009" s="50" t="s">
        <v>3085</v>
      </c>
      <c r="X3009" s="50" t="s">
        <v>14740</v>
      </c>
      <c r="Y3009" s="70" t="s">
        <v>17320</v>
      </c>
      <c r="Z3009" s="53">
        <v>54701</v>
      </c>
    </row>
    <row r="3010" spans="1:26" s="49" customFormat="1" x14ac:dyDescent="0.25">
      <c r="A3010" s="75">
        <v>600094111</v>
      </c>
      <c r="B3010" s="73">
        <f t="shared" si="138"/>
        <v>600094111</v>
      </c>
      <c r="C3010" s="73" t="s">
        <v>11001</v>
      </c>
      <c r="D3010" s="68">
        <v>1</v>
      </c>
      <c r="E3010" s="48">
        <f t="shared" si="139"/>
        <v>75016311</v>
      </c>
      <c r="F3010" s="57" t="s">
        <v>2783</v>
      </c>
      <c r="G3010" s="57" t="s">
        <v>3074</v>
      </c>
      <c r="H3010" s="51">
        <v>75</v>
      </c>
      <c r="I3010" s="51" t="s">
        <v>17309</v>
      </c>
      <c r="J3010" s="69">
        <v>27.49</v>
      </c>
      <c r="K3010" s="69">
        <f t="shared" si="140"/>
        <v>2061.75</v>
      </c>
      <c r="L3010" s="90">
        <v>75</v>
      </c>
      <c r="M3010" s="51"/>
      <c r="N3010" s="62" t="s">
        <v>3169</v>
      </c>
      <c r="O3010" s="52"/>
      <c r="P3010" s="52">
        <v>24</v>
      </c>
      <c r="Q3010" s="52"/>
      <c r="R3010" s="52" t="s">
        <v>3170</v>
      </c>
      <c r="S3010" s="49" t="s">
        <v>21333</v>
      </c>
      <c r="V3010" s="50" t="s">
        <v>14943</v>
      </c>
      <c r="W3010" s="50" t="s">
        <v>3085</v>
      </c>
      <c r="X3010" s="50" t="s">
        <v>14740</v>
      </c>
      <c r="Y3010" s="70" t="s">
        <v>17320</v>
      </c>
      <c r="Z3010" s="53">
        <v>54962</v>
      </c>
    </row>
    <row r="3011" spans="1:26" s="49" customFormat="1" x14ac:dyDescent="0.25">
      <c r="A3011" s="75">
        <v>650031679</v>
      </c>
      <c r="B3011" s="73">
        <f t="shared" si="138"/>
        <v>650031679</v>
      </c>
      <c r="C3011" s="73" t="s">
        <v>11002</v>
      </c>
      <c r="D3011" s="68">
        <v>1</v>
      </c>
      <c r="E3011" s="48">
        <f t="shared" si="139"/>
        <v>75016486</v>
      </c>
      <c r="F3011" s="57" t="s">
        <v>2783</v>
      </c>
      <c r="G3011" s="57" t="s">
        <v>3074</v>
      </c>
      <c r="H3011" s="51">
        <v>75</v>
      </c>
      <c r="I3011" s="51" t="s">
        <v>17309</v>
      </c>
      <c r="J3011" s="69">
        <v>27.49</v>
      </c>
      <c r="K3011" s="69">
        <f t="shared" si="140"/>
        <v>2061.75</v>
      </c>
      <c r="L3011" s="90">
        <v>75</v>
      </c>
      <c r="M3011" s="51"/>
      <c r="N3011" s="62" t="s">
        <v>3171</v>
      </c>
      <c r="O3011" s="52"/>
      <c r="P3011" s="52">
        <v>65</v>
      </c>
      <c r="Q3011" s="52"/>
      <c r="R3011" s="52" t="s">
        <v>3172</v>
      </c>
      <c r="S3011" s="49" t="s">
        <v>21333</v>
      </c>
      <c r="V3011" s="50" t="s">
        <v>14943</v>
      </c>
      <c r="W3011" s="50" t="s">
        <v>3085</v>
      </c>
      <c r="X3011" s="50" t="s">
        <v>14740</v>
      </c>
      <c r="Y3011" s="70" t="s">
        <v>17320</v>
      </c>
      <c r="Z3011" s="53">
        <v>54921</v>
      </c>
    </row>
    <row r="3012" spans="1:26" s="49" customFormat="1" ht="30" x14ac:dyDescent="0.25">
      <c r="A3012" s="75">
        <v>650037634</v>
      </c>
      <c r="B3012" s="73">
        <f t="shared" ref="B3012:B3075" si="141">A3012/1</f>
        <v>650037634</v>
      </c>
      <c r="C3012" s="73" t="s">
        <v>11003</v>
      </c>
      <c r="D3012" s="68">
        <v>1</v>
      </c>
      <c r="E3012" s="48">
        <f t="shared" ref="E3012:E3075" si="142">C3012/1</f>
        <v>75015552</v>
      </c>
      <c r="F3012" s="57" t="s">
        <v>2783</v>
      </c>
      <c r="G3012" s="57" t="s">
        <v>3074</v>
      </c>
      <c r="H3012" s="51">
        <v>100</v>
      </c>
      <c r="I3012" s="51" t="s">
        <v>17309</v>
      </c>
      <c r="J3012" s="69">
        <v>27.49</v>
      </c>
      <c r="K3012" s="69">
        <f t="shared" ref="K3012:K3075" si="143">H3012*J3012</f>
        <v>2749</v>
      </c>
      <c r="L3012" s="90">
        <v>100</v>
      </c>
      <c r="M3012" s="51"/>
      <c r="N3012" s="62" t="s">
        <v>3173</v>
      </c>
      <c r="O3012" s="52" t="s">
        <v>3151</v>
      </c>
      <c r="P3012" s="52">
        <v>85</v>
      </c>
      <c r="Q3012" s="52"/>
      <c r="R3012" s="52" t="s">
        <v>3174</v>
      </c>
      <c r="S3012" s="49" t="s">
        <v>21333</v>
      </c>
      <c r="V3012" s="50" t="s">
        <v>14943</v>
      </c>
      <c r="W3012" s="50" t="s">
        <v>3085</v>
      </c>
      <c r="X3012" s="50" t="s">
        <v>14740</v>
      </c>
      <c r="Y3012" s="70" t="s">
        <v>17320</v>
      </c>
      <c r="Z3012" s="53">
        <v>54911</v>
      </c>
    </row>
    <row r="3013" spans="1:26" s="49" customFormat="1" x14ac:dyDescent="0.25">
      <c r="A3013" s="75">
        <v>650048164</v>
      </c>
      <c r="B3013" s="73">
        <f t="shared" si="141"/>
        <v>650048164</v>
      </c>
      <c r="C3013" s="73" t="s">
        <v>11004</v>
      </c>
      <c r="D3013" s="68">
        <v>1</v>
      </c>
      <c r="E3013" s="48">
        <f t="shared" si="142"/>
        <v>75017121</v>
      </c>
      <c r="F3013" s="57" t="s">
        <v>2783</v>
      </c>
      <c r="G3013" s="57" t="s">
        <v>3074</v>
      </c>
      <c r="H3013" s="51">
        <v>250</v>
      </c>
      <c r="I3013" s="51" t="s">
        <v>17309</v>
      </c>
      <c r="J3013" s="69">
        <v>27.49</v>
      </c>
      <c r="K3013" s="69">
        <f t="shared" si="143"/>
        <v>6872.5</v>
      </c>
      <c r="L3013" s="90">
        <v>250</v>
      </c>
      <c r="M3013" s="51"/>
      <c r="N3013" s="62" t="s">
        <v>3175</v>
      </c>
      <c r="O3013" s="52"/>
      <c r="P3013" s="52">
        <v>71</v>
      </c>
      <c r="Q3013" s="52"/>
      <c r="R3013" s="52" t="s">
        <v>3176</v>
      </c>
      <c r="S3013" s="49" t="s">
        <v>21333</v>
      </c>
      <c r="V3013" s="50" t="s">
        <v>14943</v>
      </c>
      <c r="W3013" s="50" t="s">
        <v>3085</v>
      </c>
      <c r="X3013" s="50" t="s">
        <v>14740</v>
      </c>
      <c r="Y3013" s="70" t="s">
        <v>17320</v>
      </c>
      <c r="Z3013" s="53">
        <v>55205</v>
      </c>
    </row>
    <row r="3014" spans="1:26" s="49" customFormat="1" x14ac:dyDescent="0.25">
      <c r="A3014" s="75">
        <v>650058828</v>
      </c>
      <c r="B3014" s="73">
        <f t="shared" si="141"/>
        <v>650058828</v>
      </c>
      <c r="C3014" s="73" t="s">
        <v>11005</v>
      </c>
      <c r="D3014" s="68">
        <v>1</v>
      </c>
      <c r="E3014" s="48">
        <f t="shared" si="142"/>
        <v>71009663</v>
      </c>
      <c r="F3014" s="57" t="s">
        <v>2783</v>
      </c>
      <c r="G3014" s="57" t="s">
        <v>3074</v>
      </c>
      <c r="H3014" s="51">
        <v>125</v>
      </c>
      <c r="I3014" s="51" t="s">
        <v>17309</v>
      </c>
      <c r="J3014" s="69">
        <v>27.49</v>
      </c>
      <c r="K3014" s="69">
        <f t="shared" si="143"/>
        <v>3436.25</v>
      </c>
      <c r="L3014" s="90">
        <v>125</v>
      </c>
      <c r="M3014" s="51"/>
      <c r="N3014" s="62" t="s">
        <v>3177</v>
      </c>
      <c r="O3014" s="52"/>
      <c r="P3014" s="52">
        <v>167</v>
      </c>
      <c r="Q3014" s="52"/>
      <c r="R3014" s="52" t="s">
        <v>3178</v>
      </c>
      <c r="S3014" s="49" t="s">
        <v>21333</v>
      </c>
      <c r="V3014" s="50" t="s">
        <v>14943</v>
      </c>
      <c r="W3014" s="50" t="s">
        <v>3085</v>
      </c>
      <c r="X3014" s="50" t="s">
        <v>14740</v>
      </c>
      <c r="Y3014" s="70" t="s">
        <v>17320</v>
      </c>
      <c r="Z3014" s="53">
        <v>54936</v>
      </c>
    </row>
    <row r="3015" spans="1:26" s="49" customFormat="1" x14ac:dyDescent="0.25">
      <c r="A3015" s="75">
        <v>650061101</v>
      </c>
      <c r="B3015" s="73">
        <f t="shared" si="141"/>
        <v>650061101</v>
      </c>
      <c r="C3015" s="73" t="s">
        <v>11006</v>
      </c>
      <c r="D3015" s="68">
        <v>1</v>
      </c>
      <c r="E3015" s="48">
        <f t="shared" si="142"/>
        <v>71010238</v>
      </c>
      <c r="F3015" s="57" t="s">
        <v>2783</v>
      </c>
      <c r="G3015" s="57" t="s">
        <v>3074</v>
      </c>
      <c r="H3015" s="51">
        <v>75</v>
      </c>
      <c r="I3015" s="51" t="s">
        <v>17309</v>
      </c>
      <c r="J3015" s="69">
        <v>27.49</v>
      </c>
      <c r="K3015" s="69">
        <f t="shared" si="143"/>
        <v>2061.75</v>
      </c>
      <c r="L3015" s="90">
        <v>75</v>
      </c>
      <c r="M3015" s="51"/>
      <c r="N3015" s="62" t="s">
        <v>3179</v>
      </c>
      <c r="O3015" s="52"/>
      <c r="P3015" s="52">
        <v>2</v>
      </c>
      <c r="Q3015" s="52"/>
      <c r="R3015" s="52" t="s">
        <v>3180</v>
      </c>
      <c r="S3015" s="49" t="s">
        <v>21333</v>
      </c>
      <c r="V3015" s="50" t="s">
        <v>14943</v>
      </c>
      <c r="W3015" s="50" t="s">
        <v>3085</v>
      </c>
      <c r="X3015" s="50" t="s">
        <v>14740</v>
      </c>
      <c r="Y3015" s="70" t="s">
        <v>17320</v>
      </c>
      <c r="Z3015" s="53">
        <v>55224</v>
      </c>
    </row>
    <row r="3016" spans="1:26" s="49" customFormat="1" x14ac:dyDescent="0.25">
      <c r="A3016" s="75">
        <v>650062469</v>
      </c>
      <c r="B3016" s="73">
        <f t="shared" si="141"/>
        <v>650062469</v>
      </c>
      <c r="C3016" s="73" t="s">
        <v>11007</v>
      </c>
      <c r="D3016" s="68">
        <v>1</v>
      </c>
      <c r="E3016" s="48">
        <f t="shared" si="142"/>
        <v>75016231</v>
      </c>
      <c r="F3016" s="57" t="s">
        <v>2783</v>
      </c>
      <c r="G3016" s="57" t="s">
        <v>3074</v>
      </c>
      <c r="H3016" s="51">
        <v>75</v>
      </c>
      <c r="I3016" s="51" t="s">
        <v>17309</v>
      </c>
      <c r="J3016" s="69">
        <v>27.49</v>
      </c>
      <c r="K3016" s="69">
        <f t="shared" si="143"/>
        <v>2061.75</v>
      </c>
      <c r="L3016" s="90">
        <v>75</v>
      </c>
      <c r="M3016" s="51"/>
      <c r="N3016" s="62" t="s">
        <v>3181</v>
      </c>
      <c r="O3016" s="52"/>
      <c r="P3016" s="52">
        <v>47</v>
      </c>
      <c r="Q3016" s="52"/>
      <c r="R3016" s="52" t="s">
        <v>3182</v>
      </c>
      <c r="S3016" s="49" t="s">
        <v>21333</v>
      </c>
      <c r="V3016" s="50" t="s">
        <v>14943</v>
      </c>
      <c r="W3016" s="50" t="s">
        <v>3085</v>
      </c>
      <c r="X3016" s="50" t="s">
        <v>14740</v>
      </c>
      <c r="Y3016" s="70" t="s">
        <v>17320</v>
      </c>
      <c r="Z3016" s="53">
        <v>54954</v>
      </c>
    </row>
    <row r="3017" spans="1:26" s="49" customFormat="1" x14ac:dyDescent="0.25">
      <c r="A3017" s="75">
        <v>650063058</v>
      </c>
      <c r="B3017" s="73">
        <f t="shared" si="141"/>
        <v>650063058</v>
      </c>
      <c r="C3017" s="73" t="s">
        <v>11008</v>
      </c>
      <c r="D3017" s="68">
        <v>1</v>
      </c>
      <c r="E3017" s="48">
        <f t="shared" si="142"/>
        <v>70992568</v>
      </c>
      <c r="F3017" s="57" t="s">
        <v>2783</v>
      </c>
      <c r="G3017" s="57" t="s">
        <v>3074</v>
      </c>
      <c r="H3017" s="51">
        <v>100</v>
      </c>
      <c r="I3017" s="51" t="s">
        <v>17309</v>
      </c>
      <c r="J3017" s="69">
        <v>27.49</v>
      </c>
      <c r="K3017" s="69">
        <f t="shared" si="143"/>
        <v>2749</v>
      </c>
      <c r="L3017" s="90">
        <v>100</v>
      </c>
      <c r="M3017" s="51"/>
      <c r="N3017" s="62" t="s">
        <v>3183</v>
      </c>
      <c r="O3017" s="52"/>
      <c r="P3017" s="52">
        <v>137</v>
      </c>
      <c r="Q3017" s="52"/>
      <c r="R3017" s="52" t="s">
        <v>3184</v>
      </c>
      <c r="S3017" s="49" t="s">
        <v>21333</v>
      </c>
      <c r="V3017" s="50" t="s">
        <v>14943</v>
      </c>
      <c r="W3017" s="50" t="s">
        <v>3085</v>
      </c>
      <c r="X3017" s="50" t="s">
        <v>14740</v>
      </c>
      <c r="Y3017" s="70" t="s">
        <v>17320</v>
      </c>
      <c r="Z3017" s="53">
        <v>54937</v>
      </c>
    </row>
    <row r="3018" spans="1:26" s="49" customFormat="1" ht="30" x14ac:dyDescent="0.25">
      <c r="A3018" s="75">
        <v>650063279</v>
      </c>
      <c r="B3018" s="73">
        <f t="shared" si="141"/>
        <v>650063279</v>
      </c>
      <c r="C3018" s="73" t="s">
        <v>11009</v>
      </c>
      <c r="D3018" s="68">
        <v>1</v>
      </c>
      <c r="E3018" s="48">
        <f t="shared" si="142"/>
        <v>75015951</v>
      </c>
      <c r="F3018" s="57" t="s">
        <v>2783</v>
      </c>
      <c r="G3018" s="57" t="s">
        <v>3074</v>
      </c>
      <c r="H3018" s="51">
        <v>75</v>
      </c>
      <c r="I3018" s="51" t="s">
        <v>17309</v>
      </c>
      <c r="J3018" s="69">
        <v>27.49</v>
      </c>
      <c r="K3018" s="69">
        <f t="shared" si="143"/>
        <v>2061.75</v>
      </c>
      <c r="L3018" s="90">
        <v>75</v>
      </c>
      <c r="M3018" s="51"/>
      <c r="N3018" s="62" t="s">
        <v>3185</v>
      </c>
      <c r="O3018" s="52"/>
      <c r="P3018" s="52">
        <v>190</v>
      </c>
      <c r="Q3018" s="52"/>
      <c r="R3018" s="52" t="s">
        <v>3090</v>
      </c>
      <c r="S3018" s="49" t="s">
        <v>21333</v>
      </c>
      <c r="V3018" s="50" t="s">
        <v>14943</v>
      </c>
      <c r="W3018" s="50" t="s">
        <v>3085</v>
      </c>
      <c r="X3018" s="50" t="s">
        <v>14740</v>
      </c>
      <c r="Y3018" s="70" t="s">
        <v>17320</v>
      </c>
      <c r="Z3018" s="53">
        <v>54941</v>
      </c>
    </row>
    <row r="3019" spans="1:26" s="49" customFormat="1" ht="30" x14ac:dyDescent="0.25">
      <c r="A3019" s="75">
        <v>650064216</v>
      </c>
      <c r="B3019" s="73">
        <f t="shared" si="141"/>
        <v>650064216</v>
      </c>
      <c r="C3019" s="73" t="s">
        <v>11010</v>
      </c>
      <c r="D3019" s="68">
        <v>1</v>
      </c>
      <c r="E3019" s="48">
        <f t="shared" si="142"/>
        <v>75016273</v>
      </c>
      <c r="F3019" s="57" t="s">
        <v>2783</v>
      </c>
      <c r="G3019" s="57" t="s">
        <v>3074</v>
      </c>
      <c r="H3019" s="51">
        <v>1375</v>
      </c>
      <c r="I3019" s="51" t="s">
        <v>17309</v>
      </c>
      <c r="J3019" s="69">
        <v>27.49</v>
      </c>
      <c r="K3019" s="69">
        <f t="shared" si="143"/>
        <v>37798.75</v>
      </c>
      <c r="L3019" s="90">
        <v>1375</v>
      </c>
      <c r="M3019" s="51"/>
      <c r="N3019" s="62" t="s">
        <v>3186</v>
      </c>
      <c r="O3019" s="52" t="s">
        <v>340</v>
      </c>
      <c r="P3019" s="52">
        <v>540</v>
      </c>
      <c r="Q3019" s="52"/>
      <c r="R3019" s="52" t="s">
        <v>3090</v>
      </c>
      <c r="S3019" s="49" t="s">
        <v>21333</v>
      </c>
      <c r="V3019" s="50" t="s">
        <v>14943</v>
      </c>
      <c r="W3019" s="50" t="s">
        <v>3085</v>
      </c>
      <c r="X3019" s="50" t="s">
        <v>14740</v>
      </c>
      <c r="Y3019" s="70" t="s">
        <v>17320</v>
      </c>
      <c r="Z3019" s="53">
        <v>54941</v>
      </c>
    </row>
    <row r="3020" spans="1:26" s="49" customFormat="1" ht="30" x14ac:dyDescent="0.25">
      <c r="A3020" s="75">
        <v>650064411</v>
      </c>
      <c r="B3020" s="73">
        <f t="shared" si="141"/>
        <v>650064411</v>
      </c>
      <c r="C3020" s="73" t="s">
        <v>11011</v>
      </c>
      <c r="D3020" s="68">
        <v>1</v>
      </c>
      <c r="E3020" s="48">
        <f t="shared" si="142"/>
        <v>75016192</v>
      </c>
      <c r="F3020" s="57" t="s">
        <v>2783</v>
      </c>
      <c r="G3020" s="57" t="s">
        <v>3074</v>
      </c>
      <c r="H3020" s="51">
        <v>150</v>
      </c>
      <c r="I3020" s="51" t="s">
        <v>17309</v>
      </c>
      <c r="J3020" s="69">
        <v>27.49</v>
      </c>
      <c r="K3020" s="69">
        <f t="shared" si="143"/>
        <v>4123.5</v>
      </c>
      <c r="L3020" s="90">
        <v>150</v>
      </c>
      <c r="M3020" s="51"/>
      <c r="N3020" s="62" t="s">
        <v>3187</v>
      </c>
      <c r="O3020" s="52" t="s">
        <v>3188</v>
      </c>
      <c r="P3020" s="52">
        <v>138</v>
      </c>
      <c r="Q3020" s="52"/>
      <c r="R3020" s="52" t="s">
        <v>3090</v>
      </c>
      <c r="S3020" s="49" t="s">
        <v>21333</v>
      </c>
      <c r="V3020" s="50" t="s">
        <v>14943</v>
      </c>
      <c r="W3020" s="50" t="s">
        <v>3085</v>
      </c>
      <c r="X3020" s="50" t="s">
        <v>14740</v>
      </c>
      <c r="Y3020" s="70" t="s">
        <v>17320</v>
      </c>
      <c r="Z3020" s="53">
        <v>54941</v>
      </c>
    </row>
    <row r="3021" spans="1:26" s="49" customFormat="1" x14ac:dyDescent="0.25">
      <c r="A3021" s="75">
        <v>650064534</v>
      </c>
      <c r="B3021" s="73">
        <f t="shared" si="141"/>
        <v>650064534</v>
      </c>
      <c r="C3021" s="73" t="s">
        <v>11012</v>
      </c>
      <c r="D3021" s="68">
        <v>1</v>
      </c>
      <c r="E3021" s="48">
        <f t="shared" si="142"/>
        <v>70996504</v>
      </c>
      <c r="F3021" s="57" t="s">
        <v>2783</v>
      </c>
      <c r="G3021" s="57" t="s">
        <v>3074</v>
      </c>
      <c r="H3021" s="51">
        <v>100</v>
      </c>
      <c r="I3021" s="51" t="s">
        <v>17309</v>
      </c>
      <c r="J3021" s="69">
        <v>27.49</v>
      </c>
      <c r="K3021" s="69">
        <f t="shared" si="143"/>
        <v>2749</v>
      </c>
      <c r="L3021" s="90">
        <v>100</v>
      </c>
      <c r="M3021" s="51"/>
      <c r="N3021" s="62" t="s">
        <v>3189</v>
      </c>
      <c r="O3021" s="52" t="s">
        <v>3190</v>
      </c>
      <c r="P3021" s="52">
        <v>55</v>
      </c>
      <c r="Q3021" s="52"/>
      <c r="R3021" s="52" t="s">
        <v>3085</v>
      </c>
      <c r="S3021" s="49" t="s">
        <v>21333</v>
      </c>
      <c r="V3021" s="50" t="s">
        <v>14943</v>
      </c>
      <c r="W3021" s="50" t="s">
        <v>3085</v>
      </c>
      <c r="X3021" s="50" t="s">
        <v>14740</v>
      </c>
      <c r="Y3021" s="70" t="s">
        <v>17320</v>
      </c>
      <c r="Z3021" s="53">
        <v>54701</v>
      </c>
    </row>
    <row r="3022" spans="1:26" s="49" customFormat="1" x14ac:dyDescent="0.25">
      <c r="A3022" s="75">
        <v>650064577</v>
      </c>
      <c r="B3022" s="73">
        <f t="shared" si="141"/>
        <v>650064577</v>
      </c>
      <c r="C3022" s="73" t="s">
        <v>11013</v>
      </c>
      <c r="D3022" s="68">
        <v>1</v>
      </c>
      <c r="E3022" s="48">
        <f t="shared" si="142"/>
        <v>70996474</v>
      </c>
      <c r="F3022" s="57" t="s">
        <v>2783</v>
      </c>
      <c r="G3022" s="57" t="s">
        <v>3074</v>
      </c>
      <c r="H3022" s="51">
        <v>250</v>
      </c>
      <c r="I3022" s="51" t="s">
        <v>17309</v>
      </c>
      <c r="J3022" s="69">
        <v>27.49</v>
      </c>
      <c r="K3022" s="69">
        <f t="shared" si="143"/>
        <v>6872.5</v>
      </c>
      <c r="L3022" s="90">
        <v>250</v>
      </c>
      <c r="M3022" s="51"/>
      <c r="N3022" s="62" t="s">
        <v>3191</v>
      </c>
      <c r="O3022" s="52" t="s">
        <v>3192</v>
      </c>
      <c r="P3022" s="52">
        <v>121</v>
      </c>
      <c r="Q3022" s="52"/>
      <c r="R3022" s="52" t="s">
        <v>3085</v>
      </c>
      <c r="S3022" s="49" t="s">
        <v>21333</v>
      </c>
      <c r="V3022" s="50" t="s">
        <v>14943</v>
      </c>
      <c r="W3022" s="50" t="s">
        <v>3085</v>
      </c>
      <c r="X3022" s="50" t="s">
        <v>14740</v>
      </c>
      <c r="Y3022" s="70" t="s">
        <v>17320</v>
      </c>
      <c r="Z3022" s="53">
        <v>54701</v>
      </c>
    </row>
    <row r="3023" spans="1:26" s="49" customFormat="1" x14ac:dyDescent="0.25">
      <c r="A3023" s="75">
        <v>668000139</v>
      </c>
      <c r="B3023" s="73">
        <f t="shared" si="141"/>
        <v>668000139</v>
      </c>
      <c r="C3023" s="73" t="s">
        <v>11014</v>
      </c>
      <c r="D3023" s="68">
        <v>1</v>
      </c>
      <c r="E3023" s="48">
        <f t="shared" si="142"/>
        <v>75015269</v>
      </c>
      <c r="F3023" s="57" t="s">
        <v>2783</v>
      </c>
      <c r="G3023" s="57" t="s">
        <v>3074</v>
      </c>
      <c r="H3023" s="51">
        <v>25</v>
      </c>
      <c r="I3023" s="51" t="s">
        <v>17309</v>
      </c>
      <c r="J3023" s="69">
        <v>27.49</v>
      </c>
      <c r="K3023" s="69">
        <f t="shared" si="143"/>
        <v>687.25</v>
      </c>
      <c r="L3023" s="90">
        <v>25</v>
      </c>
      <c r="M3023" s="51"/>
      <c r="N3023" s="62" t="s">
        <v>3193</v>
      </c>
      <c r="O3023" s="52" t="s">
        <v>3194</v>
      </c>
      <c r="P3023" s="52">
        <v>102</v>
      </c>
      <c r="Q3023" s="52"/>
      <c r="R3023" s="52" t="s">
        <v>3152</v>
      </c>
      <c r="S3023" s="49" t="s">
        <v>21333</v>
      </c>
      <c r="V3023" s="50" t="s">
        <v>14943</v>
      </c>
      <c r="W3023" s="50" t="s">
        <v>3085</v>
      </c>
      <c r="X3023" s="50" t="s">
        <v>14740</v>
      </c>
      <c r="Y3023" s="70" t="s">
        <v>17320</v>
      </c>
      <c r="Z3023" s="53">
        <v>54922</v>
      </c>
    </row>
    <row r="3024" spans="1:26" s="49" customFormat="1" x14ac:dyDescent="0.25">
      <c r="A3024" s="75">
        <v>668000074</v>
      </c>
      <c r="B3024" s="73">
        <f t="shared" si="141"/>
        <v>668000074</v>
      </c>
      <c r="C3024" s="73" t="s">
        <v>17910</v>
      </c>
      <c r="D3024" s="68">
        <v>1</v>
      </c>
      <c r="E3024" s="48">
        <f t="shared" si="142"/>
        <v>75015650</v>
      </c>
      <c r="F3024" s="57" t="s">
        <v>2783</v>
      </c>
      <c r="G3024" s="57" t="s">
        <v>3074</v>
      </c>
      <c r="H3024" s="51">
        <v>25</v>
      </c>
      <c r="I3024" s="51" t="s">
        <v>17309</v>
      </c>
      <c r="J3024" s="69">
        <v>27.49</v>
      </c>
      <c r="K3024" s="69">
        <f t="shared" si="143"/>
        <v>687.25</v>
      </c>
      <c r="L3024" s="90">
        <v>25</v>
      </c>
      <c r="M3024" s="51"/>
      <c r="N3024" s="62" t="s">
        <v>17911</v>
      </c>
      <c r="O3024" s="52" t="s">
        <v>17912</v>
      </c>
      <c r="P3024" s="52">
        <v>315</v>
      </c>
      <c r="Q3024" s="52"/>
      <c r="R3024" s="52" t="s">
        <v>3159</v>
      </c>
      <c r="S3024" s="49" t="s">
        <v>21333</v>
      </c>
      <c r="V3024" s="50" t="s">
        <v>14943</v>
      </c>
      <c r="W3024" s="50" t="s">
        <v>3085</v>
      </c>
      <c r="X3024" s="50" t="s">
        <v>14740</v>
      </c>
      <c r="Y3024" s="70" t="s">
        <v>17320</v>
      </c>
      <c r="Z3024" s="53">
        <v>54932</v>
      </c>
    </row>
    <row r="3025" spans="1:26" s="49" customFormat="1" x14ac:dyDescent="0.25">
      <c r="A3025" s="75">
        <v>668000821</v>
      </c>
      <c r="B3025" s="73">
        <f t="shared" si="141"/>
        <v>668000821</v>
      </c>
      <c r="C3025" s="73" t="s">
        <v>17913</v>
      </c>
      <c r="D3025" s="68">
        <v>1</v>
      </c>
      <c r="E3025" s="48">
        <f t="shared" si="142"/>
        <v>70998370</v>
      </c>
      <c r="F3025" s="57" t="s">
        <v>2783</v>
      </c>
      <c r="G3025" s="57" t="s">
        <v>3074</v>
      </c>
      <c r="H3025" s="51">
        <v>25</v>
      </c>
      <c r="I3025" s="51" t="s">
        <v>17309</v>
      </c>
      <c r="J3025" s="69">
        <v>27.49</v>
      </c>
      <c r="K3025" s="69">
        <f t="shared" si="143"/>
        <v>687.25</v>
      </c>
      <c r="L3025" s="90">
        <v>25</v>
      </c>
      <c r="M3025" s="51"/>
      <c r="N3025" s="62" t="s">
        <v>17914</v>
      </c>
      <c r="O3025" s="52"/>
      <c r="P3025" s="52">
        <v>170</v>
      </c>
      <c r="Q3025" s="52"/>
      <c r="R3025" s="52" t="s">
        <v>17915</v>
      </c>
      <c r="S3025" s="49" t="s">
        <v>21333</v>
      </c>
      <c r="V3025" s="50" t="s">
        <v>14943</v>
      </c>
      <c r="W3025" s="50" t="s">
        <v>3085</v>
      </c>
      <c r="X3025" s="50" t="s">
        <v>14740</v>
      </c>
      <c r="Y3025" s="70" t="s">
        <v>17320</v>
      </c>
      <c r="Z3025" s="53">
        <v>54701</v>
      </c>
    </row>
    <row r="3026" spans="1:26" s="49" customFormat="1" ht="30" x14ac:dyDescent="0.25">
      <c r="A3026" s="75">
        <v>668000341</v>
      </c>
      <c r="B3026" s="73">
        <f t="shared" si="141"/>
        <v>668000341</v>
      </c>
      <c r="C3026" s="73" t="s">
        <v>11015</v>
      </c>
      <c r="D3026" s="68">
        <v>1</v>
      </c>
      <c r="E3026" s="48">
        <f t="shared" si="142"/>
        <v>70996873</v>
      </c>
      <c r="F3026" s="57" t="s">
        <v>2783</v>
      </c>
      <c r="G3026" s="57" t="s">
        <v>3074</v>
      </c>
      <c r="H3026" s="51">
        <v>0</v>
      </c>
      <c r="I3026" s="51" t="s">
        <v>17309</v>
      </c>
      <c r="J3026" s="69">
        <v>27.49</v>
      </c>
      <c r="K3026" s="69">
        <f t="shared" si="143"/>
        <v>0</v>
      </c>
      <c r="L3026" s="90">
        <v>50</v>
      </c>
      <c r="M3026" s="51">
        <v>50</v>
      </c>
      <c r="N3026" s="62" t="s">
        <v>3195</v>
      </c>
      <c r="O3026" s="52" t="s">
        <v>1557</v>
      </c>
      <c r="P3026" s="52">
        <v>520</v>
      </c>
      <c r="Q3026" s="52"/>
      <c r="R3026" s="52" t="s">
        <v>3097</v>
      </c>
      <c r="S3026" s="49" t="s">
        <v>21333</v>
      </c>
      <c r="V3026" s="50" t="s">
        <v>14943</v>
      </c>
      <c r="W3026" s="50" t="s">
        <v>3085</v>
      </c>
      <c r="X3026" s="50" t="s">
        <v>14740</v>
      </c>
      <c r="Y3026" s="70" t="s">
        <v>17320</v>
      </c>
      <c r="Z3026" s="53">
        <v>54931</v>
      </c>
    </row>
    <row r="3027" spans="1:26" s="49" customFormat="1" ht="30" x14ac:dyDescent="0.25">
      <c r="A3027" s="75">
        <v>668000368</v>
      </c>
      <c r="B3027" s="73">
        <f t="shared" si="141"/>
        <v>668000368</v>
      </c>
      <c r="C3027" s="73" t="s">
        <v>11016</v>
      </c>
      <c r="D3027" s="68">
        <v>1</v>
      </c>
      <c r="E3027" s="48">
        <f t="shared" si="142"/>
        <v>70996881</v>
      </c>
      <c r="F3027" s="57" t="s">
        <v>2783</v>
      </c>
      <c r="G3027" s="57" t="s">
        <v>3074</v>
      </c>
      <c r="H3027" s="51">
        <v>75</v>
      </c>
      <c r="I3027" s="51" t="s">
        <v>17309</v>
      </c>
      <c r="J3027" s="69">
        <v>27.49</v>
      </c>
      <c r="K3027" s="69">
        <f t="shared" si="143"/>
        <v>2061.75</v>
      </c>
      <c r="L3027" s="90">
        <v>75</v>
      </c>
      <c r="M3027" s="51"/>
      <c r="N3027" s="62" t="s">
        <v>3196</v>
      </c>
      <c r="O3027" s="52"/>
      <c r="P3027" s="52">
        <v>20</v>
      </c>
      <c r="Q3027" s="52"/>
      <c r="R3027" s="52" t="s">
        <v>3097</v>
      </c>
      <c r="S3027" s="49" t="s">
        <v>21333</v>
      </c>
      <c r="V3027" s="50" t="s">
        <v>14943</v>
      </c>
      <c r="W3027" s="50" t="s">
        <v>3085</v>
      </c>
      <c r="X3027" s="50" t="s">
        <v>14740</v>
      </c>
      <c r="Y3027" s="70" t="s">
        <v>17320</v>
      </c>
      <c r="Z3027" s="53">
        <v>54934</v>
      </c>
    </row>
    <row r="3028" spans="1:26" s="49" customFormat="1" x14ac:dyDescent="0.25">
      <c r="A3028" s="75">
        <v>668000392</v>
      </c>
      <c r="B3028" s="73">
        <f t="shared" si="141"/>
        <v>668000392</v>
      </c>
      <c r="C3028" s="73" t="s">
        <v>11017</v>
      </c>
      <c r="D3028" s="68">
        <v>1</v>
      </c>
      <c r="E3028" s="48">
        <f t="shared" si="142"/>
        <v>70996377</v>
      </c>
      <c r="F3028" s="57" t="s">
        <v>2783</v>
      </c>
      <c r="G3028" s="57" t="s">
        <v>3074</v>
      </c>
      <c r="H3028" s="51">
        <v>25</v>
      </c>
      <c r="I3028" s="51" t="s">
        <v>17309</v>
      </c>
      <c r="J3028" s="69">
        <v>27.49</v>
      </c>
      <c r="K3028" s="69">
        <f t="shared" si="143"/>
        <v>687.25</v>
      </c>
      <c r="L3028" s="90">
        <v>25</v>
      </c>
      <c r="M3028" s="51"/>
      <c r="N3028" s="62" t="s">
        <v>3197</v>
      </c>
      <c r="O3028" s="52" t="s">
        <v>2748</v>
      </c>
      <c r="P3028" s="52">
        <v>952</v>
      </c>
      <c r="Q3028" s="52"/>
      <c r="R3028" s="52" t="s">
        <v>3085</v>
      </c>
      <c r="S3028" s="49" t="s">
        <v>21333</v>
      </c>
      <c r="V3028" s="50" t="s">
        <v>14943</v>
      </c>
      <c r="W3028" s="50" t="s">
        <v>3085</v>
      </c>
      <c r="X3028" s="50" t="s">
        <v>14740</v>
      </c>
      <c r="Y3028" s="70" t="s">
        <v>17320</v>
      </c>
      <c r="Z3028" s="53">
        <v>54701</v>
      </c>
    </row>
    <row r="3029" spans="1:26" s="49" customFormat="1" x14ac:dyDescent="0.25">
      <c r="A3029" s="75">
        <v>668000406</v>
      </c>
      <c r="B3029" s="73">
        <f t="shared" si="141"/>
        <v>668000406</v>
      </c>
      <c r="C3029" s="73" t="s">
        <v>11018</v>
      </c>
      <c r="D3029" s="68">
        <v>1</v>
      </c>
      <c r="E3029" s="48">
        <f t="shared" si="142"/>
        <v>70996466</v>
      </c>
      <c r="F3029" s="57" t="s">
        <v>2783</v>
      </c>
      <c r="G3029" s="57" t="s">
        <v>3074</v>
      </c>
      <c r="H3029" s="51">
        <v>0</v>
      </c>
      <c r="I3029" s="51" t="s">
        <v>17309</v>
      </c>
      <c r="J3029" s="69">
        <v>27.49</v>
      </c>
      <c r="K3029" s="69">
        <f t="shared" si="143"/>
        <v>0</v>
      </c>
      <c r="L3029" s="90">
        <v>25</v>
      </c>
      <c r="M3029" s="51">
        <v>25</v>
      </c>
      <c r="N3029" s="62" t="s">
        <v>3198</v>
      </c>
      <c r="O3029" s="52" t="s">
        <v>3199</v>
      </c>
      <c r="P3029" s="52">
        <v>669</v>
      </c>
      <c r="Q3029" s="52"/>
      <c r="R3029" s="52" t="s">
        <v>3085</v>
      </c>
      <c r="S3029" s="49" t="s">
        <v>21333</v>
      </c>
      <c r="V3029" s="50" t="s">
        <v>14943</v>
      </c>
      <c r="W3029" s="50" t="s">
        <v>3085</v>
      </c>
      <c r="X3029" s="50" t="s">
        <v>14740</v>
      </c>
      <c r="Y3029" s="70" t="s">
        <v>17320</v>
      </c>
      <c r="Z3029" s="53">
        <v>54701</v>
      </c>
    </row>
    <row r="3030" spans="1:26" s="49" customFormat="1" x14ac:dyDescent="0.25">
      <c r="A3030" s="75">
        <v>668000414</v>
      </c>
      <c r="B3030" s="73">
        <f t="shared" si="141"/>
        <v>668000414</v>
      </c>
      <c r="C3030" s="73" t="s">
        <v>11019</v>
      </c>
      <c r="D3030" s="68">
        <v>1</v>
      </c>
      <c r="E3030" s="48">
        <f t="shared" si="142"/>
        <v>70996440</v>
      </c>
      <c r="F3030" s="57" t="s">
        <v>2783</v>
      </c>
      <c r="G3030" s="57" t="s">
        <v>3074</v>
      </c>
      <c r="H3030" s="51">
        <v>25</v>
      </c>
      <c r="I3030" s="51" t="s">
        <v>17309</v>
      </c>
      <c r="J3030" s="69">
        <v>27.49</v>
      </c>
      <c r="K3030" s="69">
        <f t="shared" si="143"/>
        <v>687.25</v>
      </c>
      <c r="L3030" s="90">
        <v>25</v>
      </c>
      <c r="M3030" s="51"/>
      <c r="N3030" s="62" t="s">
        <v>3200</v>
      </c>
      <c r="O3030" s="52" t="s">
        <v>1557</v>
      </c>
      <c r="P3030" s="52">
        <v>1848</v>
      </c>
      <c r="Q3030" s="52"/>
      <c r="R3030" s="52" t="s">
        <v>3085</v>
      </c>
      <c r="S3030" s="49" t="s">
        <v>21333</v>
      </c>
      <c r="V3030" s="50" t="s">
        <v>14943</v>
      </c>
      <c r="W3030" s="50" t="s">
        <v>3085</v>
      </c>
      <c r="X3030" s="50" t="s">
        <v>14740</v>
      </c>
      <c r="Y3030" s="70" t="s">
        <v>17320</v>
      </c>
      <c r="Z3030" s="53">
        <v>54701</v>
      </c>
    </row>
    <row r="3031" spans="1:26" s="49" customFormat="1" x14ac:dyDescent="0.25">
      <c r="A3031" s="75">
        <v>668000422</v>
      </c>
      <c r="B3031" s="73">
        <f t="shared" si="141"/>
        <v>668000422</v>
      </c>
      <c r="C3031" s="73" t="s">
        <v>11020</v>
      </c>
      <c r="D3031" s="68">
        <v>1</v>
      </c>
      <c r="E3031" s="48">
        <f t="shared" si="142"/>
        <v>70996431</v>
      </c>
      <c r="F3031" s="57" t="s">
        <v>2783</v>
      </c>
      <c r="G3031" s="57" t="s">
        <v>3074</v>
      </c>
      <c r="H3031" s="51">
        <v>25</v>
      </c>
      <c r="I3031" s="51" t="s">
        <v>17309</v>
      </c>
      <c r="J3031" s="69">
        <v>27.49</v>
      </c>
      <c r="K3031" s="69">
        <f t="shared" si="143"/>
        <v>687.25</v>
      </c>
      <c r="L3031" s="90">
        <v>25</v>
      </c>
      <c r="M3031" s="51"/>
      <c r="N3031" s="62" t="s">
        <v>3201</v>
      </c>
      <c r="O3031" s="52" t="s">
        <v>340</v>
      </c>
      <c r="P3031" s="52">
        <v>301</v>
      </c>
      <c r="Q3031" s="52"/>
      <c r="R3031" s="52" t="s">
        <v>3085</v>
      </c>
      <c r="S3031" s="49" t="s">
        <v>21333</v>
      </c>
      <c r="V3031" s="50" t="s">
        <v>14943</v>
      </c>
      <c r="W3031" s="50" t="s">
        <v>3085</v>
      </c>
      <c r="X3031" s="50" t="s">
        <v>14740</v>
      </c>
      <c r="Y3031" s="70" t="s">
        <v>17320</v>
      </c>
      <c r="Z3031" s="53">
        <v>54701</v>
      </c>
    </row>
    <row r="3032" spans="1:26" s="49" customFormat="1" x14ac:dyDescent="0.25">
      <c r="A3032" s="75">
        <v>668000449</v>
      </c>
      <c r="B3032" s="73">
        <f t="shared" si="141"/>
        <v>668000449</v>
      </c>
      <c r="C3032" s="73" t="s">
        <v>11021</v>
      </c>
      <c r="D3032" s="68">
        <v>1</v>
      </c>
      <c r="E3032" s="48">
        <f t="shared" si="142"/>
        <v>70996393</v>
      </c>
      <c r="F3032" s="57" t="s">
        <v>2783</v>
      </c>
      <c r="G3032" s="57" t="s">
        <v>3074</v>
      </c>
      <c r="H3032" s="51">
        <v>0</v>
      </c>
      <c r="I3032" s="51" t="s">
        <v>17309</v>
      </c>
      <c r="J3032" s="69">
        <v>27.49</v>
      </c>
      <c r="K3032" s="69">
        <f t="shared" si="143"/>
        <v>0</v>
      </c>
      <c r="L3032" s="90">
        <v>25</v>
      </c>
      <c r="M3032" s="51">
        <v>25</v>
      </c>
      <c r="N3032" s="62" t="s">
        <v>3202</v>
      </c>
      <c r="O3032" s="52" t="s">
        <v>2685</v>
      </c>
      <c r="P3032" s="52">
        <v>4</v>
      </c>
      <c r="Q3032" s="52"/>
      <c r="R3032" s="52" t="s">
        <v>3085</v>
      </c>
      <c r="S3032" s="49" t="s">
        <v>21333</v>
      </c>
      <c r="V3032" s="50" t="s">
        <v>14943</v>
      </c>
      <c r="W3032" s="50" t="s">
        <v>3085</v>
      </c>
      <c r="X3032" s="50" t="s">
        <v>14740</v>
      </c>
      <c r="Y3032" s="70" t="s">
        <v>17320</v>
      </c>
      <c r="Z3032" s="53">
        <v>54701</v>
      </c>
    </row>
    <row r="3033" spans="1:26" s="49" customFormat="1" x14ac:dyDescent="0.25">
      <c r="A3033" s="75">
        <v>668000457</v>
      </c>
      <c r="B3033" s="73">
        <f t="shared" si="141"/>
        <v>668000457</v>
      </c>
      <c r="C3033" s="73" t="s">
        <v>11022</v>
      </c>
      <c r="D3033" s="68">
        <v>1</v>
      </c>
      <c r="E3033" s="48">
        <f t="shared" si="142"/>
        <v>70996415</v>
      </c>
      <c r="F3033" s="57" t="s">
        <v>2783</v>
      </c>
      <c r="G3033" s="57" t="s">
        <v>3074</v>
      </c>
      <c r="H3033" s="51">
        <v>25</v>
      </c>
      <c r="I3033" s="51" t="s">
        <v>17309</v>
      </c>
      <c r="J3033" s="69">
        <v>27.49</v>
      </c>
      <c r="K3033" s="69">
        <f t="shared" si="143"/>
        <v>687.25</v>
      </c>
      <c r="L3033" s="90">
        <v>25</v>
      </c>
      <c r="M3033" s="51"/>
      <c r="N3033" s="62" t="s">
        <v>3203</v>
      </c>
      <c r="O3033" s="52" t="s">
        <v>2072</v>
      </c>
      <c r="P3033" s="52">
        <v>1345</v>
      </c>
      <c r="Q3033" s="52"/>
      <c r="R3033" s="52" t="s">
        <v>3085</v>
      </c>
      <c r="S3033" s="49" t="s">
        <v>21333</v>
      </c>
      <c r="V3033" s="50" t="s">
        <v>14943</v>
      </c>
      <c r="W3033" s="50" t="s">
        <v>3085</v>
      </c>
      <c r="X3033" s="50" t="s">
        <v>14740</v>
      </c>
      <c r="Y3033" s="70" t="s">
        <v>17320</v>
      </c>
      <c r="Z3033" s="53">
        <v>54701</v>
      </c>
    </row>
    <row r="3034" spans="1:26" s="49" customFormat="1" x14ac:dyDescent="0.25">
      <c r="A3034" s="75">
        <v>668000660</v>
      </c>
      <c r="B3034" s="73">
        <f t="shared" si="141"/>
        <v>668000660</v>
      </c>
      <c r="C3034" s="73" t="s">
        <v>11023</v>
      </c>
      <c r="D3034" s="68">
        <v>1</v>
      </c>
      <c r="E3034" s="48">
        <f t="shared" si="142"/>
        <v>70996458</v>
      </c>
      <c r="F3034" s="57" t="s">
        <v>2783</v>
      </c>
      <c r="G3034" s="57" t="s">
        <v>3074</v>
      </c>
      <c r="H3034" s="51">
        <v>25</v>
      </c>
      <c r="I3034" s="51" t="s">
        <v>17309</v>
      </c>
      <c r="J3034" s="69">
        <v>27.49</v>
      </c>
      <c r="K3034" s="69">
        <f t="shared" si="143"/>
        <v>687.25</v>
      </c>
      <c r="L3034" s="90">
        <v>25</v>
      </c>
      <c r="M3034" s="51"/>
      <c r="N3034" s="62" t="s">
        <v>3204</v>
      </c>
      <c r="O3034" s="52" t="s">
        <v>104</v>
      </c>
      <c r="P3034" s="52">
        <v>304</v>
      </c>
      <c r="Q3034" s="52"/>
      <c r="R3034" s="52" t="s">
        <v>3085</v>
      </c>
      <c r="S3034" s="49" t="s">
        <v>21333</v>
      </c>
      <c r="V3034" s="50" t="s">
        <v>14943</v>
      </c>
      <c r="W3034" s="50" t="s">
        <v>3085</v>
      </c>
      <c r="X3034" s="50" t="s">
        <v>14740</v>
      </c>
      <c r="Y3034" s="70" t="s">
        <v>17320</v>
      </c>
      <c r="Z3034" s="53">
        <v>54701</v>
      </c>
    </row>
    <row r="3035" spans="1:26" s="49" customFormat="1" ht="30" x14ac:dyDescent="0.25">
      <c r="A3035" s="75">
        <v>668000783</v>
      </c>
      <c r="B3035" s="73">
        <f t="shared" si="141"/>
        <v>668000783</v>
      </c>
      <c r="C3035" s="73" t="s">
        <v>11024</v>
      </c>
      <c r="D3035" s="68">
        <v>1</v>
      </c>
      <c r="E3035" s="48">
        <f t="shared" si="142"/>
        <v>75016036</v>
      </c>
      <c r="F3035" s="57" t="s">
        <v>2783</v>
      </c>
      <c r="G3035" s="57" t="s">
        <v>3074</v>
      </c>
      <c r="H3035" s="51">
        <v>25</v>
      </c>
      <c r="I3035" s="51" t="s">
        <v>17309</v>
      </c>
      <c r="J3035" s="69">
        <v>27.49</v>
      </c>
      <c r="K3035" s="69">
        <f t="shared" si="143"/>
        <v>687.25</v>
      </c>
      <c r="L3035" s="90">
        <v>25</v>
      </c>
      <c r="M3035" s="51"/>
      <c r="N3035" s="62" t="s">
        <v>3205</v>
      </c>
      <c r="O3035" s="52" t="s">
        <v>3151</v>
      </c>
      <c r="P3035" s="52">
        <v>270</v>
      </c>
      <c r="Q3035" s="52"/>
      <c r="R3035" s="52" t="s">
        <v>3090</v>
      </c>
      <c r="S3035" s="49" t="s">
        <v>21333</v>
      </c>
      <c r="V3035" s="50" t="s">
        <v>14943</v>
      </c>
      <c r="W3035" s="50" t="s">
        <v>3085</v>
      </c>
      <c r="X3035" s="50" t="s">
        <v>14740</v>
      </c>
      <c r="Y3035" s="70" t="s">
        <v>17320</v>
      </c>
      <c r="Z3035" s="53">
        <v>54941</v>
      </c>
    </row>
    <row r="3036" spans="1:26" s="49" customFormat="1" x14ac:dyDescent="0.25">
      <c r="A3036" s="75">
        <v>668000791</v>
      </c>
      <c r="B3036" s="73">
        <f t="shared" si="141"/>
        <v>668000791</v>
      </c>
      <c r="C3036" s="73" t="s">
        <v>11025</v>
      </c>
      <c r="D3036" s="68">
        <v>1</v>
      </c>
      <c r="E3036" s="48">
        <f t="shared" si="142"/>
        <v>75016117</v>
      </c>
      <c r="F3036" s="57" t="s">
        <v>2783</v>
      </c>
      <c r="G3036" s="57" t="s">
        <v>3074</v>
      </c>
      <c r="H3036" s="51">
        <v>25</v>
      </c>
      <c r="I3036" s="51" t="s">
        <v>17309</v>
      </c>
      <c r="J3036" s="69">
        <v>27.49</v>
      </c>
      <c r="K3036" s="69">
        <f t="shared" si="143"/>
        <v>687.25</v>
      </c>
      <c r="L3036" s="90">
        <v>25</v>
      </c>
      <c r="M3036" s="51"/>
      <c r="N3036" s="62" t="s">
        <v>3206</v>
      </c>
      <c r="O3036" s="52" t="s">
        <v>3207</v>
      </c>
      <c r="P3036" s="52">
        <v>999</v>
      </c>
      <c r="Q3036" s="52"/>
      <c r="R3036" s="52" t="s">
        <v>3090</v>
      </c>
      <c r="S3036" s="49" t="s">
        <v>21333</v>
      </c>
      <c r="V3036" s="50" t="s">
        <v>14943</v>
      </c>
      <c r="W3036" s="50" t="s">
        <v>3085</v>
      </c>
      <c r="X3036" s="50" t="s">
        <v>14740</v>
      </c>
      <c r="Y3036" s="70" t="s">
        <v>17320</v>
      </c>
      <c r="Z3036" s="53">
        <v>54941</v>
      </c>
    </row>
    <row r="3037" spans="1:26" s="49" customFormat="1" x14ac:dyDescent="0.25">
      <c r="A3037" s="75">
        <v>668000899</v>
      </c>
      <c r="B3037" s="73">
        <f t="shared" si="141"/>
        <v>668000899</v>
      </c>
      <c r="C3037" s="73" t="s">
        <v>11026</v>
      </c>
      <c r="D3037" s="68">
        <v>1</v>
      </c>
      <c r="E3037" s="48">
        <f t="shared" si="142"/>
        <v>70987394</v>
      </c>
      <c r="F3037" s="57" t="s">
        <v>2783</v>
      </c>
      <c r="G3037" s="57" t="s">
        <v>3074</v>
      </c>
      <c r="H3037" s="51">
        <v>50</v>
      </c>
      <c r="I3037" s="51" t="s">
        <v>17309</v>
      </c>
      <c r="J3037" s="69">
        <v>27.49</v>
      </c>
      <c r="K3037" s="69">
        <f t="shared" si="143"/>
        <v>1374.5</v>
      </c>
      <c r="L3037" s="90">
        <v>50</v>
      </c>
      <c r="M3037" s="51"/>
      <c r="N3037" s="62" t="s">
        <v>3208</v>
      </c>
      <c r="O3037" s="52" t="s">
        <v>3209</v>
      </c>
      <c r="P3037" s="52">
        <v>42</v>
      </c>
      <c r="Q3037" s="52"/>
      <c r="R3037" s="52" t="s">
        <v>3157</v>
      </c>
      <c r="S3037" s="49" t="s">
        <v>21333</v>
      </c>
      <c r="V3037" s="50" t="s">
        <v>14943</v>
      </c>
      <c r="W3037" s="50" t="s">
        <v>3085</v>
      </c>
      <c r="X3037" s="50" t="s">
        <v>14740</v>
      </c>
      <c r="Y3037" s="70" t="s">
        <v>17320</v>
      </c>
      <c r="Z3037" s="53">
        <v>55203</v>
      </c>
    </row>
    <row r="3038" spans="1:26" s="49" customFormat="1" x14ac:dyDescent="0.25">
      <c r="A3038" s="75">
        <v>691007977</v>
      </c>
      <c r="B3038" s="73">
        <f t="shared" si="141"/>
        <v>691007977</v>
      </c>
      <c r="C3038" s="73" t="s">
        <v>10960</v>
      </c>
      <c r="D3038" s="68">
        <v>1</v>
      </c>
      <c r="E3038" s="48">
        <f t="shared" si="142"/>
        <v>3289681</v>
      </c>
      <c r="F3038" s="57" t="s">
        <v>2783</v>
      </c>
      <c r="G3038" s="57" t="s">
        <v>3074</v>
      </c>
      <c r="H3038" s="51">
        <v>50</v>
      </c>
      <c r="I3038" s="51" t="s">
        <v>17309</v>
      </c>
      <c r="J3038" s="69">
        <v>27.49</v>
      </c>
      <c r="K3038" s="69">
        <f t="shared" si="143"/>
        <v>1374.5</v>
      </c>
      <c r="L3038" s="90">
        <v>50</v>
      </c>
      <c r="M3038" s="51"/>
      <c r="N3038" s="62" t="s">
        <v>3091</v>
      </c>
      <c r="O3038" s="52" t="s">
        <v>3092</v>
      </c>
      <c r="P3038" s="52">
        <v>125</v>
      </c>
      <c r="Q3038" s="52"/>
      <c r="R3038" s="52" t="s">
        <v>3085</v>
      </c>
      <c r="S3038" s="49" t="s">
        <v>21334</v>
      </c>
      <c r="V3038" s="50" t="s">
        <v>14922</v>
      </c>
      <c r="W3038" s="50" t="s">
        <v>3085</v>
      </c>
      <c r="X3038" s="50" t="s">
        <v>14742</v>
      </c>
      <c r="Y3038" s="70" t="s">
        <v>17320</v>
      </c>
      <c r="Z3038" s="53">
        <v>54701</v>
      </c>
    </row>
    <row r="3039" spans="1:26" s="49" customFormat="1" x14ac:dyDescent="0.25">
      <c r="A3039" s="75">
        <v>691010668</v>
      </c>
      <c r="B3039" s="73">
        <f t="shared" si="141"/>
        <v>691010668</v>
      </c>
      <c r="C3039" s="73" t="s">
        <v>10961</v>
      </c>
      <c r="D3039" s="68">
        <v>1</v>
      </c>
      <c r="E3039" s="48">
        <f t="shared" si="142"/>
        <v>6032958</v>
      </c>
      <c r="F3039" s="57" t="s">
        <v>2783</v>
      </c>
      <c r="G3039" s="57" t="s">
        <v>3074</v>
      </c>
      <c r="H3039" s="51">
        <v>50</v>
      </c>
      <c r="I3039" s="51" t="s">
        <v>17309</v>
      </c>
      <c r="J3039" s="69">
        <v>27.49</v>
      </c>
      <c r="K3039" s="69">
        <f t="shared" si="143"/>
        <v>1374.5</v>
      </c>
      <c r="L3039" s="90">
        <v>50</v>
      </c>
      <c r="M3039" s="51"/>
      <c r="N3039" s="62" t="s">
        <v>3093</v>
      </c>
      <c r="O3039" s="52" t="s">
        <v>2852</v>
      </c>
      <c r="P3039" s="52">
        <v>423</v>
      </c>
      <c r="Q3039" s="52"/>
      <c r="R3039" s="52" t="s">
        <v>3080</v>
      </c>
      <c r="S3039" s="49" t="s">
        <v>21334</v>
      </c>
      <c r="V3039" s="50" t="s">
        <v>14922</v>
      </c>
      <c r="W3039" s="50" t="s">
        <v>3085</v>
      </c>
      <c r="X3039" s="50" t="s">
        <v>14742</v>
      </c>
      <c r="Y3039" s="70" t="s">
        <v>17320</v>
      </c>
      <c r="Z3039" s="53">
        <v>55101</v>
      </c>
    </row>
    <row r="3040" spans="1:26" s="49" customFormat="1" x14ac:dyDescent="0.25">
      <c r="A3040" s="75">
        <v>691011761</v>
      </c>
      <c r="B3040" s="73">
        <f t="shared" si="141"/>
        <v>691011761</v>
      </c>
      <c r="C3040" s="73" t="s">
        <v>17916</v>
      </c>
      <c r="D3040" s="68">
        <v>1</v>
      </c>
      <c r="E3040" s="48">
        <f t="shared" si="142"/>
        <v>6494528</v>
      </c>
      <c r="F3040" s="57" t="s">
        <v>2783</v>
      </c>
      <c r="G3040" s="57" t="s">
        <v>3074</v>
      </c>
      <c r="H3040" s="51">
        <v>25</v>
      </c>
      <c r="I3040" s="51" t="s">
        <v>17309</v>
      </c>
      <c r="J3040" s="69">
        <v>27.49</v>
      </c>
      <c r="K3040" s="69">
        <f t="shared" si="143"/>
        <v>687.25</v>
      </c>
      <c r="L3040" s="90">
        <v>25</v>
      </c>
      <c r="M3040" s="51"/>
      <c r="N3040" s="62" t="s">
        <v>17917</v>
      </c>
      <c r="O3040" s="52" t="s">
        <v>17918</v>
      </c>
      <c r="P3040" s="52">
        <v>223</v>
      </c>
      <c r="Q3040" s="52"/>
      <c r="R3040" s="52" t="s">
        <v>3157</v>
      </c>
      <c r="S3040" s="49" t="s">
        <v>21333</v>
      </c>
      <c r="V3040" s="50" t="s">
        <v>14943</v>
      </c>
      <c r="W3040" s="50" t="s">
        <v>3085</v>
      </c>
      <c r="X3040" s="50" t="s">
        <v>14740</v>
      </c>
      <c r="Y3040" s="70" t="s">
        <v>17320</v>
      </c>
      <c r="Z3040" s="53">
        <v>55203</v>
      </c>
    </row>
    <row r="3041" spans="1:26" s="49" customFormat="1" ht="30" x14ac:dyDescent="0.25">
      <c r="A3041" s="75">
        <v>691012415</v>
      </c>
      <c r="B3041" s="73">
        <f t="shared" si="141"/>
        <v>691012415</v>
      </c>
      <c r="C3041" s="73" t="s">
        <v>10962</v>
      </c>
      <c r="D3041" s="68">
        <v>1</v>
      </c>
      <c r="E3041" s="48">
        <f t="shared" si="142"/>
        <v>6668275</v>
      </c>
      <c r="F3041" s="57" t="s">
        <v>2783</v>
      </c>
      <c r="G3041" s="57" t="s">
        <v>3074</v>
      </c>
      <c r="H3041" s="51">
        <v>675</v>
      </c>
      <c r="I3041" s="51" t="s">
        <v>17309</v>
      </c>
      <c r="J3041" s="69">
        <v>27.49</v>
      </c>
      <c r="K3041" s="69">
        <f t="shared" si="143"/>
        <v>18555.75</v>
      </c>
      <c r="L3041" s="90">
        <v>675</v>
      </c>
      <c r="M3041" s="51"/>
      <c r="N3041" s="62" t="s">
        <v>3094</v>
      </c>
      <c r="O3041" s="52" t="s">
        <v>1152</v>
      </c>
      <c r="P3041" s="52">
        <v>931</v>
      </c>
      <c r="Q3041" s="52"/>
      <c r="R3041" s="52" t="s">
        <v>3085</v>
      </c>
      <c r="S3041" s="49" t="s">
        <v>21333</v>
      </c>
      <c r="V3041" s="50" t="s">
        <v>14922</v>
      </c>
      <c r="W3041" s="50" t="s">
        <v>3085</v>
      </c>
      <c r="X3041" s="50" t="s">
        <v>14738</v>
      </c>
      <c r="Y3041" s="70" t="s">
        <v>17320</v>
      </c>
      <c r="Z3041" s="53">
        <v>54701</v>
      </c>
    </row>
    <row r="3042" spans="1:26" s="49" customFormat="1" ht="30" x14ac:dyDescent="0.25">
      <c r="A3042" s="75">
        <v>691012431</v>
      </c>
      <c r="B3042" s="73">
        <f t="shared" si="141"/>
        <v>691012431</v>
      </c>
      <c r="C3042" s="73" t="s">
        <v>10963</v>
      </c>
      <c r="D3042" s="68">
        <v>1</v>
      </c>
      <c r="E3042" s="48">
        <f t="shared" si="142"/>
        <v>6668356</v>
      </c>
      <c r="F3042" s="57" t="s">
        <v>2783</v>
      </c>
      <c r="G3042" s="57" t="s">
        <v>3074</v>
      </c>
      <c r="H3042" s="51">
        <v>1200</v>
      </c>
      <c r="I3042" s="51" t="s">
        <v>17309</v>
      </c>
      <c r="J3042" s="69">
        <v>27.49</v>
      </c>
      <c r="K3042" s="69">
        <f t="shared" si="143"/>
        <v>32988</v>
      </c>
      <c r="L3042" s="90">
        <v>1200</v>
      </c>
      <c r="M3042" s="51"/>
      <c r="N3042" s="62" t="s">
        <v>3095</v>
      </c>
      <c r="O3042" s="52" t="s">
        <v>3096</v>
      </c>
      <c r="P3042" s="52">
        <v>910</v>
      </c>
      <c r="Q3042" s="52"/>
      <c r="R3042" s="52" t="s">
        <v>3097</v>
      </c>
      <c r="S3042" s="49" t="s">
        <v>21333</v>
      </c>
      <c r="V3042" s="50" t="s">
        <v>14922</v>
      </c>
      <c r="W3042" s="50" t="s">
        <v>3085</v>
      </c>
      <c r="X3042" s="50" t="s">
        <v>14738</v>
      </c>
      <c r="Y3042" s="70" t="s">
        <v>17320</v>
      </c>
      <c r="Z3042" s="53">
        <v>54931</v>
      </c>
    </row>
    <row r="3043" spans="1:26" s="49" customFormat="1" ht="30" x14ac:dyDescent="0.25">
      <c r="A3043" s="74">
        <v>600012026</v>
      </c>
      <c r="B3043" s="73">
        <f t="shared" si="141"/>
        <v>600012026</v>
      </c>
      <c r="C3043" s="73" t="s">
        <v>10895</v>
      </c>
      <c r="D3043" s="68">
        <v>1</v>
      </c>
      <c r="E3043" s="48">
        <f t="shared" si="142"/>
        <v>60117001</v>
      </c>
      <c r="F3043" s="57" t="s">
        <v>2783</v>
      </c>
      <c r="G3043" s="57" t="s">
        <v>2956</v>
      </c>
      <c r="H3043" s="51">
        <v>575</v>
      </c>
      <c r="I3043" s="51" t="s">
        <v>17309</v>
      </c>
      <c r="J3043" s="69">
        <v>27.49</v>
      </c>
      <c r="K3043" s="69">
        <f t="shared" si="143"/>
        <v>15806.75</v>
      </c>
      <c r="L3043" s="90">
        <v>575</v>
      </c>
      <c r="M3043" s="51"/>
      <c r="N3043" s="62" t="s">
        <v>2978</v>
      </c>
      <c r="O3043" s="52" t="s">
        <v>2979</v>
      </c>
      <c r="P3043" s="52">
        <v>740</v>
      </c>
      <c r="Q3043" s="52"/>
      <c r="R3043" s="52" t="s">
        <v>2977</v>
      </c>
      <c r="S3043" s="49" t="s">
        <v>21333</v>
      </c>
      <c r="V3043" s="50" t="s">
        <v>14922</v>
      </c>
      <c r="W3043" s="50" t="s">
        <v>2977</v>
      </c>
      <c r="X3043" s="50" t="s">
        <v>14738</v>
      </c>
      <c r="Y3043" s="70" t="s">
        <v>17320</v>
      </c>
      <c r="Z3043" s="53">
        <v>50901</v>
      </c>
    </row>
    <row r="3044" spans="1:26" s="49" customFormat="1" x14ac:dyDescent="0.25">
      <c r="A3044" s="75">
        <v>600092666</v>
      </c>
      <c r="B3044" s="73">
        <f t="shared" si="141"/>
        <v>600092666</v>
      </c>
      <c r="C3044" s="73" t="s">
        <v>10942</v>
      </c>
      <c r="D3044" s="68">
        <v>1</v>
      </c>
      <c r="E3044" s="48">
        <f t="shared" si="142"/>
        <v>75016834</v>
      </c>
      <c r="F3044" s="57" t="s">
        <v>2783</v>
      </c>
      <c r="G3044" s="57" t="s">
        <v>2956</v>
      </c>
      <c r="H3044" s="51">
        <v>25</v>
      </c>
      <c r="I3044" s="51" t="s">
        <v>17309</v>
      </c>
      <c r="J3044" s="69">
        <v>27.49</v>
      </c>
      <c r="K3044" s="69">
        <f t="shared" si="143"/>
        <v>687.25</v>
      </c>
      <c r="L3044" s="90">
        <v>25</v>
      </c>
      <c r="M3044" s="51"/>
      <c r="N3044" s="62" t="s">
        <v>3062</v>
      </c>
      <c r="O3044" s="52" t="s">
        <v>340</v>
      </c>
      <c r="P3044" s="52">
        <v>555</v>
      </c>
      <c r="Q3044" s="52"/>
      <c r="R3044" s="52" t="s">
        <v>2977</v>
      </c>
      <c r="S3044" s="49" t="s">
        <v>21333</v>
      </c>
      <c r="V3044" s="50" t="s">
        <v>14944</v>
      </c>
      <c r="W3044" s="50" t="s">
        <v>2977</v>
      </c>
      <c r="X3044" s="50" t="s">
        <v>14740</v>
      </c>
      <c r="Y3044" s="70" t="s">
        <v>17320</v>
      </c>
      <c r="Z3044" s="53">
        <v>50901</v>
      </c>
    </row>
    <row r="3045" spans="1:26" s="49" customFormat="1" x14ac:dyDescent="0.25">
      <c r="A3045" s="75">
        <v>600091899</v>
      </c>
      <c r="B3045" s="73">
        <f t="shared" si="141"/>
        <v>600091899</v>
      </c>
      <c r="C3045" s="73" t="s">
        <v>10943</v>
      </c>
      <c r="D3045" s="68">
        <v>1</v>
      </c>
      <c r="E3045" s="48">
        <f t="shared" si="142"/>
        <v>75015218</v>
      </c>
      <c r="F3045" s="57" t="s">
        <v>2783</v>
      </c>
      <c r="G3045" s="57" t="s">
        <v>2956</v>
      </c>
      <c r="H3045" s="51">
        <v>25</v>
      </c>
      <c r="I3045" s="51" t="s">
        <v>17309</v>
      </c>
      <c r="J3045" s="69">
        <v>27.49</v>
      </c>
      <c r="K3045" s="69">
        <f t="shared" si="143"/>
        <v>687.25</v>
      </c>
      <c r="L3045" s="90">
        <v>25</v>
      </c>
      <c r="M3045" s="51"/>
      <c r="N3045" s="62" t="s">
        <v>3063</v>
      </c>
      <c r="O3045" s="52" t="s">
        <v>340</v>
      </c>
      <c r="P3045" s="52">
        <v>466</v>
      </c>
      <c r="Q3045" s="52"/>
      <c r="R3045" s="52" t="s">
        <v>3064</v>
      </c>
      <c r="S3045" s="49" t="s">
        <v>21333</v>
      </c>
      <c r="V3045" s="50" t="s">
        <v>14944</v>
      </c>
      <c r="W3045" s="50" t="s">
        <v>2977</v>
      </c>
      <c r="X3045" s="50" t="s">
        <v>14740</v>
      </c>
      <c r="Y3045" s="70" t="s">
        <v>17320</v>
      </c>
      <c r="Z3045" s="53">
        <v>50791</v>
      </c>
    </row>
    <row r="3046" spans="1:26" s="49" customFormat="1" x14ac:dyDescent="0.25">
      <c r="A3046" s="75">
        <v>600092127</v>
      </c>
      <c r="B3046" s="73">
        <f t="shared" si="141"/>
        <v>600092127</v>
      </c>
      <c r="C3046" s="73" t="s">
        <v>10944</v>
      </c>
      <c r="D3046" s="68">
        <v>1</v>
      </c>
      <c r="E3046" s="48">
        <f t="shared" si="142"/>
        <v>49305620</v>
      </c>
      <c r="F3046" s="57" t="s">
        <v>2783</v>
      </c>
      <c r="G3046" s="57" t="s">
        <v>2956</v>
      </c>
      <c r="H3046" s="51">
        <v>700</v>
      </c>
      <c r="I3046" s="51" t="s">
        <v>17309</v>
      </c>
      <c r="J3046" s="69">
        <v>27.49</v>
      </c>
      <c r="K3046" s="69">
        <f t="shared" si="143"/>
        <v>19243</v>
      </c>
      <c r="L3046" s="90">
        <v>700</v>
      </c>
      <c r="M3046" s="51"/>
      <c r="N3046" s="62" t="s">
        <v>3065</v>
      </c>
      <c r="O3046" s="52" t="s">
        <v>340</v>
      </c>
      <c r="P3046" s="52">
        <v>555</v>
      </c>
      <c r="Q3046" s="52"/>
      <c r="R3046" s="52" t="s">
        <v>2977</v>
      </c>
      <c r="S3046" s="49" t="s">
        <v>21333</v>
      </c>
      <c r="V3046" s="50" t="s">
        <v>14944</v>
      </c>
      <c r="W3046" s="50" t="s">
        <v>2977</v>
      </c>
      <c r="X3046" s="50" t="s">
        <v>14740</v>
      </c>
      <c r="Y3046" s="70" t="s">
        <v>17320</v>
      </c>
      <c r="Z3046" s="53">
        <v>50901</v>
      </c>
    </row>
    <row r="3047" spans="1:26" s="49" customFormat="1" x14ac:dyDescent="0.25">
      <c r="A3047" s="75">
        <v>600092151</v>
      </c>
      <c r="B3047" s="73">
        <f t="shared" si="141"/>
        <v>600092151</v>
      </c>
      <c r="C3047" s="73" t="s">
        <v>10945</v>
      </c>
      <c r="D3047" s="68">
        <v>1</v>
      </c>
      <c r="E3047" s="48">
        <f t="shared" si="142"/>
        <v>60114011</v>
      </c>
      <c r="F3047" s="57" t="s">
        <v>2783</v>
      </c>
      <c r="G3047" s="57" t="s">
        <v>2956</v>
      </c>
      <c r="H3047" s="51">
        <v>225</v>
      </c>
      <c r="I3047" s="51" t="s">
        <v>17309</v>
      </c>
      <c r="J3047" s="69">
        <v>27.49</v>
      </c>
      <c r="K3047" s="69">
        <f t="shared" si="143"/>
        <v>6185.25</v>
      </c>
      <c r="L3047" s="90">
        <v>225</v>
      </c>
      <c r="M3047" s="51"/>
      <c r="N3047" s="62" t="s">
        <v>3066</v>
      </c>
      <c r="O3047" s="52"/>
      <c r="P3047" s="52">
        <v>38</v>
      </c>
      <c r="Q3047" s="52"/>
      <c r="R3047" s="52" t="s">
        <v>3067</v>
      </c>
      <c r="S3047" s="49" t="s">
        <v>21333</v>
      </c>
      <c r="V3047" s="50" t="s">
        <v>14944</v>
      </c>
      <c r="W3047" s="50" t="s">
        <v>2977</v>
      </c>
      <c r="X3047" s="50" t="s">
        <v>14740</v>
      </c>
      <c r="Y3047" s="70" t="s">
        <v>17320</v>
      </c>
      <c r="Z3047" s="53">
        <v>50782</v>
      </c>
    </row>
    <row r="3048" spans="1:26" s="49" customFormat="1" x14ac:dyDescent="0.25">
      <c r="A3048" s="75">
        <v>600092437</v>
      </c>
      <c r="B3048" s="73">
        <f t="shared" si="141"/>
        <v>600092437</v>
      </c>
      <c r="C3048" s="73" t="s">
        <v>10946</v>
      </c>
      <c r="D3048" s="68">
        <v>1</v>
      </c>
      <c r="E3048" s="48">
        <f t="shared" si="142"/>
        <v>70947384</v>
      </c>
      <c r="F3048" s="57" t="s">
        <v>2783</v>
      </c>
      <c r="G3048" s="57" t="s">
        <v>2956</v>
      </c>
      <c r="H3048" s="51">
        <v>550</v>
      </c>
      <c r="I3048" s="51" t="s">
        <v>17309</v>
      </c>
      <c r="J3048" s="69">
        <v>27.49</v>
      </c>
      <c r="K3048" s="69">
        <f t="shared" si="143"/>
        <v>15119.5</v>
      </c>
      <c r="L3048" s="90">
        <v>550</v>
      </c>
      <c r="M3048" s="51"/>
      <c r="N3048" s="62" t="s">
        <v>3068</v>
      </c>
      <c r="O3048" s="52" t="s">
        <v>2702</v>
      </c>
      <c r="P3048" s="52">
        <v>1695</v>
      </c>
      <c r="Q3048" s="52"/>
      <c r="R3048" s="52" t="s">
        <v>2977</v>
      </c>
      <c r="S3048" s="49" t="s">
        <v>21333</v>
      </c>
      <c r="V3048" s="50" t="s">
        <v>14944</v>
      </c>
      <c r="W3048" s="50" t="s">
        <v>2977</v>
      </c>
      <c r="X3048" s="50" t="s">
        <v>14740</v>
      </c>
      <c r="Y3048" s="70" t="s">
        <v>17320</v>
      </c>
      <c r="Z3048" s="53">
        <v>50901</v>
      </c>
    </row>
    <row r="3049" spans="1:26" s="49" customFormat="1" x14ac:dyDescent="0.25">
      <c r="A3049" s="75">
        <v>600092453</v>
      </c>
      <c r="B3049" s="73">
        <f t="shared" si="141"/>
        <v>600092453</v>
      </c>
      <c r="C3049" s="73" t="s">
        <v>10947</v>
      </c>
      <c r="D3049" s="68">
        <v>1</v>
      </c>
      <c r="E3049" s="48">
        <f t="shared" si="142"/>
        <v>70890072</v>
      </c>
      <c r="F3049" s="57" t="s">
        <v>2783</v>
      </c>
      <c r="G3049" s="57" t="s">
        <v>2956</v>
      </c>
      <c r="H3049" s="51">
        <v>375</v>
      </c>
      <c r="I3049" s="51" t="s">
        <v>17309</v>
      </c>
      <c r="J3049" s="69">
        <v>27.49</v>
      </c>
      <c r="K3049" s="69">
        <f t="shared" si="143"/>
        <v>10308.75</v>
      </c>
      <c r="L3049" s="90">
        <v>375</v>
      </c>
      <c r="M3049" s="51"/>
      <c r="N3049" s="62" t="s">
        <v>3069</v>
      </c>
      <c r="O3049" s="52" t="s">
        <v>13</v>
      </c>
      <c r="P3049" s="52">
        <v>355</v>
      </c>
      <c r="Q3049" s="52"/>
      <c r="R3049" s="52" t="s">
        <v>3064</v>
      </c>
      <c r="S3049" s="49" t="s">
        <v>21333</v>
      </c>
      <c r="V3049" s="50" t="s">
        <v>14944</v>
      </c>
      <c r="W3049" s="50" t="s">
        <v>2977</v>
      </c>
      <c r="X3049" s="50" t="s">
        <v>14740</v>
      </c>
      <c r="Y3049" s="70" t="s">
        <v>17320</v>
      </c>
      <c r="Z3049" s="53">
        <v>50791</v>
      </c>
    </row>
    <row r="3050" spans="1:26" s="49" customFormat="1" x14ac:dyDescent="0.25">
      <c r="A3050" s="75">
        <v>600092488</v>
      </c>
      <c r="B3050" s="73">
        <f t="shared" si="141"/>
        <v>600092488</v>
      </c>
      <c r="C3050" s="73" t="s">
        <v>10948</v>
      </c>
      <c r="D3050" s="68">
        <v>1</v>
      </c>
      <c r="E3050" s="48">
        <f t="shared" si="142"/>
        <v>71002791</v>
      </c>
      <c r="F3050" s="57" t="s">
        <v>2783</v>
      </c>
      <c r="G3050" s="57" t="s">
        <v>2956</v>
      </c>
      <c r="H3050" s="51">
        <v>50</v>
      </c>
      <c r="I3050" s="51" t="s">
        <v>17309</v>
      </c>
      <c r="J3050" s="69">
        <v>27.49</v>
      </c>
      <c r="K3050" s="69">
        <f t="shared" si="143"/>
        <v>1374.5</v>
      </c>
      <c r="L3050" s="90">
        <v>50</v>
      </c>
      <c r="M3050" s="51"/>
      <c r="N3050" s="62" t="s">
        <v>3070</v>
      </c>
      <c r="O3050" s="52"/>
      <c r="P3050" s="52">
        <v>66</v>
      </c>
      <c r="Q3050" s="52"/>
      <c r="R3050" s="52" t="s">
        <v>3071</v>
      </c>
      <c r="S3050" s="49" t="s">
        <v>21333</v>
      </c>
      <c r="V3050" s="50" t="s">
        <v>14944</v>
      </c>
      <c r="W3050" s="50" t="s">
        <v>2977</v>
      </c>
      <c r="X3050" s="50" t="s">
        <v>14740</v>
      </c>
      <c r="Y3050" s="70" t="s">
        <v>17320</v>
      </c>
      <c r="Z3050" s="53">
        <v>50901</v>
      </c>
    </row>
    <row r="3051" spans="1:26" s="49" customFormat="1" ht="30" x14ac:dyDescent="0.25">
      <c r="A3051" s="75">
        <v>600170802</v>
      </c>
      <c r="B3051" s="73">
        <f t="shared" si="141"/>
        <v>600170802</v>
      </c>
      <c r="C3051" s="73" t="s">
        <v>10896</v>
      </c>
      <c r="D3051" s="68">
        <v>1</v>
      </c>
      <c r="E3051" s="48">
        <f t="shared" si="142"/>
        <v>15055256</v>
      </c>
      <c r="F3051" s="57" t="s">
        <v>2783</v>
      </c>
      <c r="G3051" s="57" t="s">
        <v>2956</v>
      </c>
      <c r="H3051" s="51">
        <v>725</v>
      </c>
      <c r="I3051" s="51" t="s">
        <v>17309</v>
      </c>
      <c r="J3051" s="69">
        <v>27.49</v>
      </c>
      <c r="K3051" s="69">
        <f t="shared" si="143"/>
        <v>19930.25</v>
      </c>
      <c r="L3051" s="90">
        <v>725</v>
      </c>
      <c r="M3051" s="51"/>
      <c r="N3051" s="62" t="s">
        <v>2980</v>
      </c>
      <c r="O3051" s="52" t="s">
        <v>1709</v>
      </c>
      <c r="P3051" s="52">
        <v>2</v>
      </c>
      <c r="Q3051" s="52"/>
      <c r="R3051" s="52" t="s">
        <v>2977</v>
      </c>
      <c r="S3051" s="49" t="s">
        <v>21333</v>
      </c>
      <c r="V3051" s="50" t="s">
        <v>14922</v>
      </c>
      <c r="W3051" s="50" t="s">
        <v>2977</v>
      </c>
      <c r="X3051" s="50" t="s">
        <v>14738</v>
      </c>
      <c r="Y3051" s="70" t="s">
        <v>17320</v>
      </c>
      <c r="Z3051" s="53">
        <v>50901</v>
      </c>
    </row>
    <row r="3052" spans="1:26" s="49" customFormat="1" x14ac:dyDescent="0.25">
      <c r="A3052" s="75">
        <v>668001054</v>
      </c>
      <c r="B3052" s="73">
        <f t="shared" si="141"/>
        <v>668001054</v>
      </c>
      <c r="C3052" s="73" t="s">
        <v>10949</v>
      </c>
      <c r="D3052" s="68">
        <v>1</v>
      </c>
      <c r="E3052" s="48">
        <f t="shared" si="142"/>
        <v>75017628</v>
      </c>
      <c r="F3052" s="57" t="s">
        <v>2783</v>
      </c>
      <c r="G3052" s="57" t="s">
        <v>2956</v>
      </c>
      <c r="H3052" s="51">
        <v>50</v>
      </c>
      <c r="I3052" s="51" t="s">
        <v>17309</v>
      </c>
      <c r="J3052" s="69">
        <v>27.49</v>
      </c>
      <c r="K3052" s="69">
        <f t="shared" si="143"/>
        <v>1374.5</v>
      </c>
      <c r="L3052" s="90">
        <v>50</v>
      </c>
      <c r="M3052" s="51"/>
      <c r="N3052" s="62" t="s">
        <v>3072</v>
      </c>
      <c r="O3052" s="52" t="s">
        <v>60</v>
      </c>
      <c r="P3052" s="52">
        <v>1257</v>
      </c>
      <c r="Q3052" s="52"/>
      <c r="R3052" s="52" t="s">
        <v>2977</v>
      </c>
      <c r="S3052" s="49" t="s">
        <v>21333</v>
      </c>
      <c r="V3052" s="50" t="s">
        <v>14944</v>
      </c>
      <c r="W3052" s="50" t="s">
        <v>2977</v>
      </c>
      <c r="X3052" s="50" t="s">
        <v>14740</v>
      </c>
      <c r="Y3052" s="70" t="s">
        <v>17320</v>
      </c>
      <c r="Z3052" s="53">
        <v>50901</v>
      </c>
    </row>
    <row r="3053" spans="1:26" s="49" customFormat="1" x14ac:dyDescent="0.25">
      <c r="A3053" s="75">
        <v>651040710</v>
      </c>
      <c r="B3053" s="73">
        <f t="shared" si="141"/>
        <v>651040710</v>
      </c>
      <c r="C3053" s="73" t="s">
        <v>10897</v>
      </c>
      <c r="D3053" s="68">
        <v>1</v>
      </c>
      <c r="E3053" s="48">
        <f t="shared" si="142"/>
        <v>71340947</v>
      </c>
      <c r="F3053" s="57" t="s">
        <v>2783</v>
      </c>
      <c r="G3053" s="57" t="s">
        <v>2956</v>
      </c>
      <c r="H3053" s="51">
        <v>150</v>
      </c>
      <c r="I3053" s="51" t="s">
        <v>17309</v>
      </c>
      <c r="J3053" s="69">
        <v>27.49</v>
      </c>
      <c r="K3053" s="69">
        <f t="shared" si="143"/>
        <v>4123.5</v>
      </c>
      <c r="L3053" s="90">
        <v>150</v>
      </c>
      <c r="M3053" s="51"/>
      <c r="N3053" s="62" t="s">
        <v>2981</v>
      </c>
      <c r="O3053" s="52" t="s">
        <v>2982</v>
      </c>
      <c r="P3053" s="52">
        <v>340</v>
      </c>
      <c r="Q3053" s="52"/>
      <c r="R3053" s="52" t="s">
        <v>2977</v>
      </c>
      <c r="S3053" s="49" t="s">
        <v>21334</v>
      </c>
      <c r="V3053" s="50" t="s">
        <v>14922</v>
      </c>
      <c r="W3053" s="50" t="s">
        <v>2977</v>
      </c>
      <c r="X3053" s="50" t="s">
        <v>14741</v>
      </c>
      <c r="Y3053" s="70" t="s">
        <v>17320</v>
      </c>
      <c r="Z3053" s="53">
        <v>50901</v>
      </c>
    </row>
    <row r="3054" spans="1:26" s="49" customFormat="1" x14ac:dyDescent="0.25">
      <c r="A3054" s="75">
        <v>668001038</v>
      </c>
      <c r="B3054" s="73">
        <f t="shared" si="141"/>
        <v>668001038</v>
      </c>
      <c r="C3054" s="73" t="s">
        <v>10950</v>
      </c>
      <c r="D3054" s="68">
        <v>1</v>
      </c>
      <c r="E3054" s="48">
        <f t="shared" si="142"/>
        <v>75017547</v>
      </c>
      <c r="F3054" s="57" t="s">
        <v>2783</v>
      </c>
      <c r="G3054" s="57" t="s">
        <v>2956</v>
      </c>
      <c r="H3054" s="51">
        <v>25</v>
      </c>
      <c r="I3054" s="51" t="s">
        <v>17309</v>
      </c>
      <c r="J3054" s="69">
        <v>27.49</v>
      </c>
      <c r="K3054" s="69">
        <f t="shared" si="143"/>
        <v>687.25</v>
      </c>
      <c r="L3054" s="90">
        <v>25</v>
      </c>
      <c r="M3054" s="51"/>
      <c r="N3054" s="62" t="s">
        <v>3073</v>
      </c>
      <c r="O3054" s="52" t="s">
        <v>2702</v>
      </c>
      <c r="P3054" s="52">
        <v>217</v>
      </c>
      <c r="Q3054" s="52"/>
      <c r="R3054" s="52" t="s">
        <v>2977</v>
      </c>
      <c r="S3054" s="49" t="s">
        <v>21333</v>
      </c>
      <c r="V3054" s="50" t="s">
        <v>14944</v>
      </c>
      <c r="W3054" s="50" t="s">
        <v>2977</v>
      </c>
      <c r="X3054" s="50" t="s">
        <v>14740</v>
      </c>
      <c r="Y3054" s="70" t="s">
        <v>17320</v>
      </c>
      <c r="Z3054" s="53">
        <v>50901</v>
      </c>
    </row>
    <row r="3055" spans="1:26" s="49" customFormat="1" x14ac:dyDescent="0.25">
      <c r="A3055" s="75">
        <v>691012512</v>
      </c>
      <c r="B3055" s="73">
        <f t="shared" si="141"/>
        <v>691012512</v>
      </c>
      <c r="C3055" s="73" t="s">
        <v>10898</v>
      </c>
      <c r="D3055" s="68">
        <v>1</v>
      </c>
      <c r="E3055" s="48">
        <f t="shared" si="142"/>
        <v>6668151</v>
      </c>
      <c r="F3055" s="57" t="s">
        <v>2783</v>
      </c>
      <c r="G3055" s="57" t="s">
        <v>2956</v>
      </c>
      <c r="H3055" s="51">
        <v>575</v>
      </c>
      <c r="I3055" s="51" t="s">
        <v>17309</v>
      </c>
      <c r="J3055" s="69">
        <v>27.49</v>
      </c>
      <c r="K3055" s="69">
        <f t="shared" si="143"/>
        <v>15806.75</v>
      </c>
      <c r="L3055" s="90">
        <v>575</v>
      </c>
      <c r="M3055" s="51"/>
      <c r="N3055" s="62" t="s">
        <v>2983</v>
      </c>
      <c r="O3055" s="52" t="s">
        <v>2979</v>
      </c>
      <c r="P3055" s="52">
        <v>846</v>
      </c>
      <c r="Q3055" s="52"/>
      <c r="R3055" s="52" t="s">
        <v>2977</v>
      </c>
      <c r="S3055" s="49" t="s">
        <v>21333</v>
      </c>
      <c r="V3055" s="50" t="s">
        <v>14922</v>
      </c>
      <c r="W3055" s="50" t="s">
        <v>2977</v>
      </c>
      <c r="X3055" s="50" t="s">
        <v>14738</v>
      </c>
      <c r="Y3055" s="70" t="s">
        <v>17320</v>
      </c>
      <c r="Z3055" s="53">
        <v>50901</v>
      </c>
    </row>
    <row r="3056" spans="1:26" s="49" customFormat="1" ht="30" x14ac:dyDescent="0.25">
      <c r="A3056" s="74">
        <v>600024211</v>
      </c>
      <c r="B3056" s="73">
        <f t="shared" si="141"/>
        <v>600024211</v>
      </c>
      <c r="C3056" s="73" t="s">
        <v>10964</v>
      </c>
      <c r="D3056" s="68">
        <v>1</v>
      </c>
      <c r="E3056" s="48">
        <f t="shared" si="142"/>
        <v>48623725</v>
      </c>
      <c r="F3056" s="57" t="s">
        <v>2783</v>
      </c>
      <c r="G3056" s="57" t="s">
        <v>3074</v>
      </c>
      <c r="H3056" s="51">
        <v>1000</v>
      </c>
      <c r="I3056" s="51" t="s">
        <v>17309</v>
      </c>
      <c r="J3056" s="69">
        <v>27.49</v>
      </c>
      <c r="K3056" s="69">
        <f t="shared" si="143"/>
        <v>27490</v>
      </c>
      <c r="L3056" s="90">
        <v>1000</v>
      </c>
      <c r="M3056" s="51"/>
      <c r="N3056" s="62" t="s">
        <v>3099</v>
      </c>
      <c r="O3056" s="52" t="s">
        <v>2801</v>
      </c>
      <c r="P3056" s="52">
        <v>376</v>
      </c>
      <c r="Q3056" s="52"/>
      <c r="R3056" s="52" t="s">
        <v>3098</v>
      </c>
      <c r="S3056" s="49" t="s">
        <v>21333</v>
      </c>
      <c r="V3056" s="50" t="s">
        <v>14922</v>
      </c>
      <c r="W3056" s="50" t="s">
        <v>3098</v>
      </c>
      <c r="X3056" s="50" t="s">
        <v>14738</v>
      </c>
      <c r="Y3056" s="70" t="s">
        <v>17320</v>
      </c>
      <c r="Z3056" s="53">
        <v>54901</v>
      </c>
    </row>
    <row r="3057" spans="1:26" s="49" customFormat="1" x14ac:dyDescent="0.25">
      <c r="A3057" s="74">
        <v>600024261</v>
      </c>
      <c r="B3057" s="73">
        <f t="shared" si="141"/>
        <v>600024261</v>
      </c>
      <c r="C3057" s="73" t="s">
        <v>10965</v>
      </c>
      <c r="D3057" s="68">
        <v>1</v>
      </c>
      <c r="E3057" s="48">
        <f t="shared" si="142"/>
        <v>25299140</v>
      </c>
      <c r="F3057" s="57" t="s">
        <v>2783</v>
      </c>
      <c r="G3057" s="57" t="s">
        <v>3074</v>
      </c>
      <c r="H3057" s="51">
        <v>175</v>
      </c>
      <c r="I3057" s="51" t="s">
        <v>17309</v>
      </c>
      <c r="J3057" s="69">
        <v>27.49</v>
      </c>
      <c r="K3057" s="69">
        <f t="shared" si="143"/>
        <v>4810.75</v>
      </c>
      <c r="L3057" s="90">
        <v>175</v>
      </c>
      <c r="M3057" s="51"/>
      <c r="N3057" s="62" t="s">
        <v>3100</v>
      </c>
      <c r="O3057" s="52" t="s">
        <v>3101</v>
      </c>
      <c r="P3057" s="52">
        <v>313</v>
      </c>
      <c r="Q3057" s="52"/>
      <c r="R3057" s="52" t="s">
        <v>3098</v>
      </c>
      <c r="S3057" s="49" t="s">
        <v>21334</v>
      </c>
      <c r="V3057" s="50" t="s">
        <v>14922</v>
      </c>
      <c r="W3057" s="50" t="s">
        <v>3098</v>
      </c>
      <c r="X3057" s="50" t="s">
        <v>14742</v>
      </c>
      <c r="Y3057" s="70" t="s">
        <v>17320</v>
      </c>
      <c r="Z3057" s="53">
        <v>54901</v>
      </c>
    </row>
    <row r="3058" spans="1:26" s="49" customFormat="1" ht="30" x14ac:dyDescent="0.25">
      <c r="A3058" s="75">
        <v>600093972</v>
      </c>
      <c r="B3058" s="73">
        <f t="shared" si="141"/>
        <v>600093972</v>
      </c>
      <c r="C3058" s="73" t="s">
        <v>11027</v>
      </c>
      <c r="D3058" s="68">
        <v>1</v>
      </c>
      <c r="E3058" s="48">
        <f t="shared" si="142"/>
        <v>857688</v>
      </c>
      <c r="F3058" s="57" t="s">
        <v>2783</v>
      </c>
      <c r="G3058" s="57" t="s">
        <v>3074</v>
      </c>
      <c r="H3058" s="51">
        <v>500</v>
      </c>
      <c r="I3058" s="51" t="s">
        <v>17309</v>
      </c>
      <c r="J3058" s="69">
        <v>27.49</v>
      </c>
      <c r="K3058" s="69">
        <f t="shared" si="143"/>
        <v>13745</v>
      </c>
      <c r="L3058" s="90">
        <v>500</v>
      </c>
      <c r="M3058" s="51"/>
      <c r="N3058" s="62" t="s">
        <v>3210</v>
      </c>
      <c r="O3058" s="52" t="s">
        <v>340</v>
      </c>
      <c r="P3058" s="52">
        <v>15</v>
      </c>
      <c r="Q3058" s="52"/>
      <c r="R3058" s="52" t="s">
        <v>3098</v>
      </c>
      <c r="S3058" s="49" t="s">
        <v>21333</v>
      </c>
      <c r="V3058" s="50" t="s">
        <v>14945</v>
      </c>
      <c r="W3058" s="50" t="s">
        <v>3098</v>
      </c>
      <c r="X3058" s="50" t="s">
        <v>14740</v>
      </c>
      <c r="Y3058" s="70" t="s">
        <v>17320</v>
      </c>
      <c r="Z3058" s="53">
        <v>54901</v>
      </c>
    </row>
    <row r="3059" spans="1:26" s="49" customFormat="1" ht="30" x14ac:dyDescent="0.25">
      <c r="A3059" s="75">
        <v>600094049</v>
      </c>
      <c r="B3059" s="73">
        <f t="shared" si="141"/>
        <v>600094049</v>
      </c>
      <c r="C3059" s="73" t="s">
        <v>11028</v>
      </c>
      <c r="D3059" s="68">
        <v>1</v>
      </c>
      <c r="E3059" s="48">
        <f t="shared" si="142"/>
        <v>857858</v>
      </c>
      <c r="F3059" s="57" t="s">
        <v>2783</v>
      </c>
      <c r="G3059" s="57" t="s">
        <v>3074</v>
      </c>
      <c r="H3059" s="51">
        <v>725</v>
      </c>
      <c r="I3059" s="51" t="s">
        <v>17309</v>
      </c>
      <c r="J3059" s="69">
        <v>27.49</v>
      </c>
      <c r="K3059" s="69">
        <f t="shared" si="143"/>
        <v>19930.25</v>
      </c>
      <c r="L3059" s="90">
        <v>725</v>
      </c>
      <c r="M3059" s="51"/>
      <c r="N3059" s="62" t="s">
        <v>3211</v>
      </c>
      <c r="O3059" s="52" t="s">
        <v>60</v>
      </c>
      <c r="P3059" s="52">
        <v>1000</v>
      </c>
      <c r="Q3059" s="52"/>
      <c r="R3059" s="52" t="s">
        <v>3098</v>
      </c>
      <c r="S3059" s="49" t="s">
        <v>21333</v>
      </c>
      <c r="V3059" s="50" t="s">
        <v>14945</v>
      </c>
      <c r="W3059" s="50" t="s">
        <v>3098</v>
      </c>
      <c r="X3059" s="50" t="s">
        <v>14740</v>
      </c>
      <c r="Y3059" s="70" t="s">
        <v>17320</v>
      </c>
      <c r="Z3059" s="53">
        <v>54901</v>
      </c>
    </row>
    <row r="3060" spans="1:26" s="49" customFormat="1" x14ac:dyDescent="0.25">
      <c r="A3060" s="75">
        <v>650038649</v>
      </c>
      <c r="B3060" s="73">
        <f t="shared" si="141"/>
        <v>650038649</v>
      </c>
      <c r="C3060" s="73" t="s">
        <v>11029</v>
      </c>
      <c r="D3060" s="68">
        <v>1</v>
      </c>
      <c r="E3060" s="48">
        <f t="shared" si="142"/>
        <v>71003223</v>
      </c>
      <c r="F3060" s="57" t="s">
        <v>2783</v>
      </c>
      <c r="G3060" s="57" t="s">
        <v>3074</v>
      </c>
      <c r="H3060" s="51">
        <v>100</v>
      </c>
      <c r="I3060" s="51" t="s">
        <v>17309</v>
      </c>
      <c r="J3060" s="69">
        <v>27.49</v>
      </c>
      <c r="K3060" s="69">
        <f t="shared" si="143"/>
        <v>2749</v>
      </c>
      <c r="L3060" s="90">
        <v>100</v>
      </c>
      <c r="M3060" s="51"/>
      <c r="N3060" s="62" t="s">
        <v>3212</v>
      </c>
      <c r="O3060" s="52"/>
      <c r="P3060" s="52">
        <v>175</v>
      </c>
      <c r="Q3060" s="52"/>
      <c r="R3060" s="52" t="s">
        <v>3213</v>
      </c>
      <c r="S3060" s="49" t="s">
        <v>21333</v>
      </c>
      <c r="V3060" s="50" t="s">
        <v>14945</v>
      </c>
      <c r="W3060" s="50" t="s">
        <v>3098</v>
      </c>
      <c r="X3060" s="50" t="s">
        <v>14740</v>
      </c>
      <c r="Y3060" s="70" t="s">
        <v>17320</v>
      </c>
      <c r="Z3060" s="53">
        <v>54906</v>
      </c>
    </row>
    <row r="3061" spans="1:26" s="49" customFormat="1" ht="30" x14ac:dyDescent="0.25">
      <c r="A3061" s="75">
        <v>650044045</v>
      </c>
      <c r="B3061" s="73">
        <f t="shared" si="141"/>
        <v>650044045</v>
      </c>
      <c r="C3061" s="73" t="s">
        <v>11030</v>
      </c>
      <c r="D3061" s="68">
        <v>1</v>
      </c>
      <c r="E3061" s="48">
        <f t="shared" si="142"/>
        <v>75016800</v>
      </c>
      <c r="F3061" s="57" t="s">
        <v>2783</v>
      </c>
      <c r="G3061" s="57" t="s">
        <v>3074</v>
      </c>
      <c r="H3061" s="51">
        <v>150</v>
      </c>
      <c r="I3061" s="51" t="s">
        <v>17309</v>
      </c>
      <c r="J3061" s="69">
        <v>27.49</v>
      </c>
      <c r="K3061" s="69">
        <f t="shared" si="143"/>
        <v>4123.5</v>
      </c>
      <c r="L3061" s="90">
        <v>150</v>
      </c>
      <c r="M3061" s="51"/>
      <c r="N3061" s="62" t="s">
        <v>3214</v>
      </c>
      <c r="O3061" s="52"/>
      <c r="P3061" s="52">
        <v>6</v>
      </c>
      <c r="Q3061" s="52"/>
      <c r="R3061" s="52" t="s">
        <v>3215</v>
      </c>
      <c r="S3061" s="49" t="s">
        <v>21333</v>
      </c>
      <c r="V3061" s="50" t="s">
        <v>14945</v>
      </c>
      <c r="W3061" s="50" t="s">
        <v>3098</v>
      </c>
      <c r="X3061" s="50" t="s">
        <v>14740</v>
      </c>
      <c r="Y3061" s="70" t="s">
        <v>17320</v>
      </c>
      <c r="Z3061" s="53">
        <v>54908</v>
      </c>
    </row>
    <row r="3062" spans="1:26" s="49" customFormat="1" x14ac:dyDescent="0.25">
      <c r="A3062" s="75">
        <v>650047338</v>
      </c>
      <c r="B3062" s="73">
        <f t="shared" si="141"/>
        <v>650047338</v>
      </c>
      <c r="C3062" s="73" t="s">
        <v>11031</v>
      </c>
      <c r="D3062" s="68">
        <v>1</v>
      </c>
      <c r="E3062" s="48">
        <f t="shared" si="142"/>
        <v>70990824</v>
      </c>
      <c r="F3062" s="57" t="s">
        <v>2783</v>
      </c>
      <c r="G3062" s="57" t="s">
        <v>3074</v>
      </c>
      <c r="H3062" s="51">
        <v>50</v>
      </c>
      <c r="I3062" s="51" t="s">
        <v>17309</v>
      </c>
      <c r="J3062" s="69">
        <v>27.49</v>
      </c>
      <c r="K3062" s="69">
        <f t="shared" si="143"/>
        <v>1374.5</v>
      </c>
      <c r="L3062" s="90">
        <v>50</v>
      </c>
      <c r="M3062" s="51"/>
      <c r="N3062" s="62" t="s">
        <v>3216</v>
      </c>
      <c r="O3062" s="52"/>
      <c r="P3062" s="52">
        <v>63</v>
      </c>
      <c r="Q3062" s="52"/>
      <c r="R3062" s="52" t="s">
        <v>3217</v>
      </c>
      <c r="S3062" s="49" t="s">
        <v>21333</v>
      </c>
      <c r="V3062" s="50" t="s">
        <v>14945</v>
      </c>
      <c r="W3062" s="50" t="s">
        <v>3098</v>
      </c>
      <c r="X3062" s="50" t="s">
        <v>14740</v>
      </c>
      <c r="Y3062" s="70" t="s">
        <v>17320</v>
      </c>
      <c r="Z3062" s="53">
        <v>54907</v>
      </c>
    </row>
    <row r="3063" spans="1:26" s="49" customFormat="1" x14ac:dyDescent="0.25">
      <c r="A3063" s="75">
        <v>650060652</v>
      </c>
      <c r="B3063" s="73">
        <f t="shared" si="141"/>
        <v>650060652</v>
      </c>
      <c r="C3063" s="73" t="s">
        <v>11032</v>
      </c>
      <c r="D3063" s="68">
        <v>1</v>
      </c>
      <c r="E3063" s="48">
        <f t="shared" si="142"/>
        <v>70986134</v>
      </c>
      <c r="F3063" s="57" t="s">
        <v>2783</v>
      </c>
      <c r="G3063" s="57" t="s">
        <v>3074</v>
      </c>
      <c r="H3063" s="51">
        <v>75</v>
      </c>
      <c r="I3063" s="51" t="s">
        <v>17309</v>
      </c>
      <c r="J3063" s="69">
        <v>27.49</v>
      </c>
      <c r="K3063" s="69">
        <f t="shared" si="143"/>
        <v>2061.75</v>
      </c>
      <c r="L3063" s="90">
        <v>75</v>
      </c>
      <c r="M3063" s="51"/>
      <c r="N3063" s="62" t="s">
        <v>3218</v>
      </c>
      <c r="O3063" s="52"/>
      <c r="P3063" s="52">
        <v>22</v>
      </c>
      <c r="Q3063" s="52"/>
      <c r="R3063" s="52" t="s">
        <v>3219</v>
      </c>
      <c r="S3063" s="49" t="s">
        <v>21333</v>
      </c>
      <c r="V3063" s="50" t="s">
        <v>14945</v>
      </c>
      <c r="W3063" s="50" t="s">
        <v>3098</v>
      </c>
      <c r="X3063" s="50" t="s">
        <v>14740</v>
      </c>
      <c r="Y3063" s="70" t="s">
        <v>17320</v>
      </c>
      <c r="Z3063" s="53">
        <v>54901</v>
      </c>
    </row>
    <row r="3064" spans="1:26" s="49" customFormat="1" x14ac:dyDescent="0.25">
      <c r="A3064" s="75">
        <v>668000988</v>
      </c>
      <c r="B3064" s="73">
        <f t="shared" si="141"/>
        <v>668000988</v>
      </c>
      <c r="C3064" s="73" t="s">
        <v>17919</v>
      </c>
      <c r="D3064" s="68">
        <v>1</v>
      </c>
      <c r="E3064" s="48">
        <f t="shared" si="142"/>
        <v>71010076</v>
      </c>
      <c r="F3064" s="57" t="s">
        <v>2783</v>
      </c>
      <c r="G3064" s="57" t="s">
        <v>3074</v>
      </c>
      <c r="H3064" s="51">
        <v>25</v>
      </c>
      <c r="I3064" s="51" t="s">
        <v>17309</v>
      </c>
      <c r="J3064" s="69">
        <v>27.49</v>
      </c>
      <c r="K3064" s="69">
        <f t="shared" si="143"/>
        <v>687.25</v>
      </c>
      <c r="L3064" s="90">
        <v>25</v>
      </c>
      <c r="M3064" s="51"/>
      <c r="N3064" s="62" t="s">
        <v>17920</v>
      </c>
      <c r="O3064" s="52" t="s">
        <v>17921</v>
      </c>
      <c r="P3064" s="52">
        <v>845</v>
      </c>
      <c r="Q3064" s="52"/>
      <c r="R3064" s="52" t="s">
        <v>3098</v>
      </c>
      <c r="S3064" s="49" t="s">
        <v>21333</v>
      </c>
      <c r="V3064" s="50" t="s">
        <v>14945</v>
      </c>
      <c r="W3064" s="50" t="s">
        <v>3098</v>
      </c>
      <c r="X3064" s="50" t="s">
        <v>14740</v>
      </c>
      <c r="Y3064" s="70" t="s">
        <v>17320</v>
      </c>
      <c r="Z3064" s="53">
        <v>54901</v>
      </c>
    </row>
    <row r="3065" spans="1:26" s="49" customFormat="1" x14ac:dyDescent="0.25">
      <c r="A3065" s="75">
        <v>668001003</v>
      </c>
      <c r="B3065" s="73">
        <f t="shared" si="141"/>
        <v>668001003</v>
      </c>
      <c r="C3065" s="73" t="s">
        <v>11033</v>
      </c>
      <c r="D3065" s="68">
        <v>1</v>
      </c>
      <c r="E3065" s="48">
        <f t="shared" si="142"/>
        <v>75004674</v>
      </c>
      <c r="F3065" s="57" t="s">
        <v>2783</v>
      </c>
      <c r="G3065" s="57" t="s">
        <v>3074</v>
      </c>
      <c r="H3065" s="51">
        <v>50</v>
      </c>
      <c r="I3065" s="51" t="s">
        <v>17309</v>
      </c>
      <c r="J3065" s="69">
        <v>27.49</v>
      </c>
      <c r="K3065" s="69">
        <f t="shared" si="143"/>
        <v>1374.5</v>
      </c>
      <c r="L3065" s="90">
        <v>50</v>
      </c>
      <c r="M3065" s="51"/>
      <c r="N3065" s="62" t="s">
        <v>3220</v>
      </c>
      <c r="O3065" s="52" t="s">
        <v>3101</v>
      </c>
      <c r="P3065" s="52">
        <v>600</v>
      </c>
      <c r="Q3065" s="52"/>
      <c r="R3065" s="52" t="s">
        <v>3098</v>
      </c>
      <c r="S3065" s="49" t="s">
        <v>21333</v>
      </c>
      <c r="V3065" s="50" t="s">
        <v>14945</v>
      </c>
      <c r="W3065" s="50" t="s">
        <v>3098</v>
      </c>
      <c r="X3065" s="50" t="s">
        <v>14740</v>
      </c>
      <c r="Y3065" s="70" t="s">
        <v>17320</v>
      </c>
      <c r="Z3065" s="53">
        <v>54901</v>
      </c>
    </row>
    <row r="3066" spans="1:26" s="49" customFormat="1" x14ac:dyDescent="0.25">
      <c r="A3066" s="75">
        <v>691000573</v>
      </c>
      <c r="B3066" s="73">
        <f t="shared" si="141"/>
        <v>691000573</v>
      </c>
      <c r="C3066" s="73" t="s">
        <v>11034</v>
      </c>
      <c r="D3066" s="68">
        <v>1</v>
      </c>
      <c r="E3066" s="48">
        <f t="shared" si="142"/>
        <v>72020865</v>
      </c>
      <c r="F3066" s="57" t="s">
        <v>2783</v>
      </c>
      <c r="G3066" s="57" t="s">
        <v>3074</v>
      </c>
      <c r="H3066" s="51">
        <v>700</v>
      </c>
      <c r="I3066" s="51" t="s">
        <v>17309</v>
      </c>
      <c r="J3066" s="69">
        <v>27.49</v>
      </c>
      <c r="K3066" s="69">
        <f t="shared" si="143"/>
        <v>19243</v>
      </c>
      <c r="L3066" s="90">
        <v>700</v>
      </c>
      <c r="M3066" s="51"/>
      <c r="N3066" s="62" t="s">
        <v>3221</v>
      </c>
      <c r="O3066" s="52" t="s">
        <v>47</v>
      </c>
      <c r="P3066" s="52">
        <v>1</v>
      </c>
      <c r="Q3066" s="52"/>
      <c r="R3066" s="52" t="s">
        <v>3098</v>
      </c>
      <c r="S3066" s="49" t="s">
        <v>21333</v>
      </c>
      <c r="V3066" s="50" t="s">
        <v>14945</v>
      </c>
      <c r="W3066" s="50" t="s">
        <v>3098</v>
      </c>
      <c r="X3066" s="50" t="s">
        <v>14740</v>
      </c>
      <c r="Y3066" s="70" t="s">
        <v>17320</v>
      </c>
      <c r="Z3066" s="53">
        <v>54901</v>
      </c>
    </row>
    <row r="3067" spans="1:26" s="49" customFormat="1" x14ac:dyDescent="0.25">
      <c r="A3067" s="74">
        <v>600088049</v>
      </c>
      <c r="B3067" s="73">
        <f t="shared" si="141"/>
        <v>600088049</v>
      </c>
      <c r="C3067" s="73" t="s">
        <v>17922</v>
      </c>
      <c r="D3067" s="68">
        <v>1</v>
      </c>
      <c r="E3067" s="48">
        <f t="shared" si="142"/>
        <v>71004246</v>
      </c>
      <c r="F3067" s="57" t="s">
        <v>2783</v>
      </c>
      <c r="G3067" s="57" t="s">
        <v>2784</v>
      </c>
      <c r="H3067" s="51">
        <v>0</v>
      </c>
      <c r="I3067" s="51" t="s">
        <v>17309</v>
      </c>
      <c r="J3067" s="69">
        <v>27.49</v>
      </c>
      <c r="K3067" s="69">
        <f t="shared" si="143"/>
        <v>0</v>
      </c>
      <c r="L3067" s="90">
        <v>25</v>
      </c>
      <c r="M3067" s="51">
        <v>25</v>
      </c>
      <c r="N3067" s="62" t="s">
        <v>17923</v>
      </c>
      <c r="O3067" s="52"/>
      <c r="P3067" s="52">
        <v>42</v>
      </c>
      <c r="Q3067" s="52"/>
      <c r="R3067" s="52" t="s">
        <v>17924</v>
      </c>
      <c r="S3067" s="49" t="s">
        <v>21333</v>
      </c>
      <c r="V3067" s="50" t="s">
        <v>14946</v>
      </c>
      <c r="W3067" s="50" t="s">
        <v>2825</v>
      </c>
      <c r="X3067" s="50" t="s">
        <v>14740</v>
      </c>
      <c r="Y3067" s="70" t="s">
        <v>17320</v>
      </c>
      <c r="Z3067" s="53">
        <v>50354</v>
      </c>
    </row>
    <row r="3068" spans="1:26" s="49" customFormat="1" ht="30" x14ac:dyDescent="0.25">
      <c r="A3068" s="74">
        <v>600011682</v>
      </c>
      <c r="B3068" s="73">
        <f t="shared" si="141"/>
        <v>600011682</v>
      </c>
      <c r="C3068" s="73" t="s">
        <v>10813</v>
      </c>
      <c r="D3068" s="68">
        <v>1</v>
      </c>
      <c r="E3068" s="48">
        <f t="shared" si="142"/>
        <v>62690221</v>
      </c>
      <c r="F3068" s="57" t="s">
        <v>2783</v>
      </c>
      <c r="G3068" s="57" t="s">
        <v>2784</v>
      </c>
      <c r="H3068" s="51">
        <v>450</v>
      </c>
      <c r="I3068" s="51" t="s">
        <v>17309</v>
      </c>
      <c r="J3068" s="69">
        <v>27.49</v>
      </c>
      <c r="K3068" s="69">
        <f t="shared" si="143"/>
        <v>12370.5</v>
      </c>
      <c r="L3068" s="90">
        <v>450</v>
      </c>
      <c r="M3068" s="51"/>
      <c r="N3068" s="62" t="s">
        <v>2826</v>
      </c>
      <c r="O3068" s="52" t="s">
        <v>340</v>
      </c>
      <c r="P3068" s="52">
        <v>77</v>
      </c>
      <c r="Q3068" s="52"/>
      <c r="R3068" s="52" t="s">
        <v>2825</v>
      </c>
      <c r="S3068" s="49" t="s">
        <v>21333</v>
      </c>
      <c r="V3068" s="50" t="s">
        <v>14922</v>
      </c>
      <c r="W3068" s="50" t="s">
        <v>2825</v>
      </c>
      <c r="X3068" s="50" t="s">
        <v>14738</v>
      </c>
      <c r="Y3068" s="70" t="s">
        <v>17320</v>
      </c>
      <c r="Z3068" s="53">
        <v>50401</v>
      </c>
    </row>
    <row r="3069" spans="1:26" s="49" customFormat="1" ht="30" x14ac:dyDescent="0.25">
      <c r="A3069" s="74">
        <v>600011763</v>
      </c>
      <c r="B3069" s="73">
        <f t="shared" si="141"/>
        <v>600011763</v>
      </c>
      <c r="C3069" s="73" t="s">
        <v>10814</v>
      </c>
      <c r="D3069" s="68">
        <v>1</v>
      </c>
      <c r="E3069" s="48">
        <f t="shared" si="142"/>
        <v>87751</v>
      </c>
      <c r="F3069" s="57" t="s">
        <v>2783</v>
      </c>
      <c r="G3069" s="57" t="s">
        <v>2784</v>
      </c>
      <c r="H3069" s="51">
        <v>850</v>
      </c>
      <c r="I3069" s="51" t="s">
        <v>17309</v>
      </c>
      <c r="J3069" s="69">
        <v>27.49</v>
      </c>
      <c r="K3069" s="69">
        <f t="shared" si="143"/>
        <v>23366.5</v>
      </c>
      <c r="L3069" s="90">
        <v>850</v>
      </c>
      <c r="M3069" s="51"/>
      <c r="N3069" s="62" t="s">
        <v>2827</v>
      </c>
      <c r="O3069" s="52" t="s">
        <v>2828</v>
      </c>
      <c r="P3069" s="52">
        <v>112</v>
      </c>
      <c r="Q3069" s="52"/>
      <c r="R3069" s="52" t="s">
        <v>2825</v>
      </c>
      <c r="S3069" s="49" t="s">
        <v>21333</v>
      </c>
      <c r="V3069" s="50" t="s">
        <v>14922</v>
      </c>
      <c r="W3069" s="50" t="s">
        <v>2825</v>
      </c>
      <c r="X3069" s="50" t="s">
        <v>14738</v>
      </c>
      <c r="Y3069" s="70" t="s">
        <v>17320</v>
      </c>
      <c r="Z3069" s="53">
        <v>50401</v>
      </c>
    </row>
    <row r="3070" spans="1:26" s="49" customFormat="1" x14ac:dyDescent="0.25">
      <c r="A3070" s="74">
        <v>600023982</v>
      </c>
      <c r="B3070" s="73">
        <f t="shared" si="141"/>
        <v>600023982</v>
      </c>
      <c r="C3070" s="73" t="s">
        <v>10815</v>
      </c>
      <c r="D3070" s="68">
        <v>1</v>
      </c>
      <c r="E3070" s="48">
        <f t="shared" si="142"/>
        <v>70837538</v>
      </c>
      <c r="F3070" s="57" t="s">
        <v>2783</v>
      </c>
      <c r="G3070" s="57" t="s">
        <v>2784</v>
      </c>
      <c r="H3070" s="51">
        <v>100</v>
      </c>
      <c r="I3070" s="51" t="s">
        <v>17309</v>
      </c>
      <c r="J3070" s="69">
        <v>27.49</v>
      </c>
      <c r="K3070" s="69">
        <f t="shared" si="143"/>
        <v>2749</v>
      </c>
      <c r="L3070" s="90">
        <v>100</v>
      </c>
      <c r="M3070" s="51"/>
      <c r="N3070" s="62" t="s">
        <v>2829</v>
      </c>
      <c r="O3070" s="52" t="s">
        <v>2830</v>
      </c>
      <c r="P3070" s="52">
        <v>1240</v>
      </c>
      <c r="Q3070" s="52"/>
      <c r="R3070" s="52" t="s">
        <v>2825</v>
      </c>
      <c r="S3070" s="49" t="s">
        <v>21333</v>
      </c>
      <c r="V3070" s="50" t="s">
        <v>14922</v>
      </c>
      <c r="W3070" s="50" t="s">
        <v>2825</v>
      </c>
      <c r="X3070" s="50" t="s">
        <v>14738</v>
      </c>
      <c r="Y3070" s="70" t="s">
        <v>17320</v>
      </c>
      <c r="Z3070" s="53">
        <v>50401</v>
      </c>
    </row>
    <row r="3071" spans="1:26" s="49" customFormat="1" x14ac:dyDescent="0.25">
      <c r="A3071" s="75">
        <v>600088138</v>
      </c>
      <c r="B3071" s="73">
        <f t="shared" si="141"/>
        <v>600088138</v>
      </c>
      <c r="C3071" s="73" t="s">
        <v>10874</v>
      </c>
      <c r="D3071" s="68">
        <v>1</v>
      </c>
      <c r="E3071" s="48">
        <f t="shared" si="142"/>
        <v>70993505</v>
      </c>
      <c r="F3071" s="57" t="s">
        <v>2783</v>
      </c>
      <c r="G3071" s="57" t="s">
        <v>2784</v>
      </c>
      <c r="H3071" s="51">
        <v>0</v>
      </c>
      <c r="I3071" s="51" t="s">
        <v>17309</v>
      </c>
      <c r="J3071" s="69">
        <v>27.49</v>
      </c>
      <c r="K3071" s="69">
        <f t="shared" si="143"/>
        <v>0</v>
      </c>
      <c r="L3071" s="90">
        <v>25</v>
      </c>
      <c r="M3071" s="51">
        <v>25</v>
      </c>
      <c r="N3071" s="62" t="s">
        <v>2933</v>
      </c>
      <c r="O3071" s="52"/>
      <c r="P3071" s="52">
        <v>69</v>
      </c>
      <c r="Q3071" s="52"/>
      <c r="R3071" s="52" t="s">
        <v>2934</v>
      </c>
      <c r="S3071" s="49" t="s">
        <v>21333</v>
      </c>
      <c r="V3071" s="50" t="s">
        <v>14946</v>
      </c>
      <c r="W3071" s="50" t="s">
        <v>2825</v>
      </c>
      <c r="X3071" s="50" t="s">
        <v>14740</v>
      </c>
      <c r="Y3071" s="70" t="s">
        <v>17320</v>
      </c>
      <c r="Z3071" s="53">
        <v>50353</v>
      </c>
    </row>
    <row r="3072" spans="1:26" s="49" customFormat="1" x14ac:dyDescent="0.25">
      <c r="A3072" s="75">
        <v>600088031</v>
      </c>
      <c r="B3072" s="73">
        <f t="shared" si="141"/>
        <v>600088031</v>
      </c>
      <c r="C3072" s="73" t="s">
        <v>10875</v>
      </c>
      <c r="D3072" s="68">
        <v>1</v>
      </c>
      <c r="E3072" s="48">
        <f t="shared" si="142"/>
        <v>70189013</v>
      </c>
      <c r="F3072" s="57" t="s">
        <v>2783</v>
      </c>
      <c r="G3072" s="57" t="s">
        <v>2784</v>
      </c>
      <c r="H3072" s="51">
        <v>0</v>
      </c>
      <c r="I3072" s="51" t="s">
        <v>17309</v>
      </c>
      <c r="J3072" s="69">
        <v>27.49</v>
      </c>
      <c r="K3072" s="69">
        <f t="shared" si="143"/>
        <v>0</v>
      </c>
      <c r="L3072" s="90">
        <v>25</v>
      </c>
      <c r="M3072" s="51">
        <v>25</v>
      </c>
      <c r="N3072" s="62" t="s">
        <v>2935</v>
      </c>
      <c r="O3072" s="52" t="s">
        <v>2830</v>
      </c>
      <c r="P3072" s="52">
        <v>1241</v>
      </c>
      <c r="Q3072" s="52"/>
      <c r="R3072" s="52" t="s">
        <v>2825</v>
      </c>
      <c r="S3072" s="49" t="s">
        <v>21333</v>
      </c>
      <c r="V3072" s="50" t="s">
        <v>14946</v>
      </c>
      <c r="W3072" s="50" t="s">
        <v>2825</v>
      </c>
      <c r="X3072" s="50" t="s">
        <v>14740</v>
      </c>
      <c r="Y3072" s="70" t="s">
        <v>17320</v>
      </c>
      <c r="Z3072" s="53">
        <v>50401</v>
      </c>
    </row>
    <row r="3073" spans="1:26" s="49" customFormat="1" x14ac:dyDescent="0.25">
      <c r="A3073" s="75">
        <v>600088529</v>
      </c>
      <c r="B3073" s="73">
        <f t="shared" si="141"/>
        <v>600088529</v>
      </c>
      <c r="C3073" s="73" t="s">
        <v>10876</v>
      </c>
      <c r="D3073" s="68">
        <v>1</v>
      </c>
      <c r="E3073" s="48">
        <f t="shared" si="142"/>
        <v>75015935</v>
      </c>
      <c r="F3073" s="57" t="s">
        <v>2783</v>
      </c>
      <c r="G3073" s="57" t="s">
        <v>2784</v>
      </c>
      <c r="H3073" s="51">
        <v>0</v>
      </c>
      <c r="I3073" s="51" t="s">
        <v>17309</v>
      </c>
      <c r="J3073" s="69">
        <v>27.49</v>
      </c>
      <c r="K3073" s="69">
        <f t="shared" si="143"/>
        <v>0</v>
      </c>
      <c r="L3073" s="90">
        <v>50</v>
      </c>
      <c r="M3073" s="51">
        <v>50</v>
      </c>
      <c r="N3073" s="62" t="s">
        <v>2936</v>
      </c>
      <c r="O3073" s="52" t="s">
        <v>2937</v>
      </c>
      <c r="P3073" s="52">
        <v>1380</v>
      </c>
      <c r="Q3073" s="52"/>
      <c r="R3073" s="52" t="s">
        <v>2825</v>
      </c>
      <c r="S3073" s="49" t="s">
        <v>21333</v>
      </c>
      <c r="V3073" s="50" t="s">
        <v>14946</v>
      </c>
      <c r="W3073" s="50" t="s">
        <v>2825</v>
      </c>
      <c r="X3073" s="50" t="s">
        <v>14740</v>
      </c>
      <c r="Y3073" s="70" t="s">
        <v>17320</v>
      </c>
      <c r="Z3073" s="53">
        <v>50401</v>
      </c>
    </row>
    <row r="3074" spans="1:26" s="49" customFormat="1" ht="30" x14ac:dyDescent="0.25">
      <c r="A3074" s="75">
        <v>600088596</v>
      </c>
      <c r="B3074" s="73">
        <f t="shared" si="141"/>
        <v>600088596</v>
      </c>
      <c r="C3074" s="73" t="s">
        <v>10877</v>
      </c>
      <c r="D3074" s="68">
        <v>1</v>
      </c>
      <c r="E3074" s="48">
        <f t="shared" si="142"/>
        <v>62690957</v>
      </c>
      <c r="F3074" s="57" t="s">
        <v>2783</v>
      </c>
      <c r="G3074" s="57" t="s">
        <v>2784</v>
      </c>
      <c r="H3074" s="51">
        <v>925</v>
      </c>
      <c r="I3074" s="51" t="s">
        <v>17309</v>
      </c>
      <c r="J3074" s="69">
        <v>27.49</v>
      </c>
      <c r="K3074" s="69">
        <f t="shared" si="143"/>
        <v>25428.25</v>
      </c>
      <c r="L3074" s="90">
        <v>925</v>
      </c>
      <c r="M3074" s="51"/>
      <c r="N3074" s="62" t="s">
        <v>2938</v>
      </c>
      <c r="O3074" s="52" t="s">
        <v>2939</v>
      </c>
      <c r="P3074" s="52">
        <v>209</v>
      </c>
      <c r="Q3074" s="52"/>
      <c r="R3074" s="52" t="s">
        <v>2825</v>
      </c>
      <c r="S3074" s="49" t="s">
        <v>21333</v>
      </c>
      <c r="V3074" s="50" t="s">
        <v>14946</v>
      </c>
      <c r="W3074" s="50" t="s">
        <v>2825</v>
      </c>
      <c r="X3074" s="50" t="s">
        <v>14740</v>
      </c>
      <c r="Y3074" s="70" t="s">
        <v>17320</v>
      </c>
      <c r="Z3074" s="53">
        <v>50401</v>
      </c>
    </row>
    <row r="3075" spans="1:26" s="49" customFormat="1" ht="30" x14ac:dyDescent="0.25">
      <c r="A3075" s="75">
        <v>600088600</v>
      </c>
      <c r="B3075" s="73">
        <f t="shared" si="141"/>
        <v>600088600</v>
      </c>
      <c r="C3075" s="73" t="s">
        <v>10878</v>
      </c>
      <c r="D3075" s="68">
        <v>1</v>
      </c>
      <c r="E3075" s="48">
        <f t="shared" si="142"/>
        <v>62690965</v>
      </c>
      <c r="F3075" s="57" t="s">
        <v>2783</v>
      </c>
      <c r="G3075" s="57" t="s">
        <v>2784</v>
      </c>
      <c r="H3075" s="51">
        <v>775</v>
      </c>
      <c r="I3075" s="51" t="s">
        <v>17309</v>
      </c>
      <c r="J3075" s="69">
        <v>27.49</v>
      </c>
      <c r="K3075" s="69">
        <f t="shared" si="143"/>
        <v>21304.75</v>
      </c>
      <c r="L3075" s="90">
        <v>775</v>
      </c>
      <c r="M3075" s="51"/>
      <c r="N3075" s="62" t="s">
        <v>2940</v>
      </c>
      <c r="O3075" s="52" t="s">
        <v>2941</v>
      </c>
      <c r="P3075" s="52">
        <v>561</v>
      </c>
      <c r="Q3075" s="52"/>
      <c r="R3075" s="52" t="s">
        <v>2825</v>
      </c>
      <c r="S3075" s="49" t="s">
        <v>21333</v>
      </c>
      <c r="V3075" s="50" t="s">
        <v>14946</v>
      </c>
      <c r="W3075" s="50" t="s">
        <v>2825</v>
      </c>
      <c r="X3075" s="50" t="s">
        <v>14740</v>
      </c>
      <c r="Y3075" s="70" t="s">
        <v>17320</v>
      </c>
      <c r="Z3075" s="53">
        <v>50401</v>
      </c>
    </row>
    <row r="3076" spans="1:26" s="49" customFormat="1" x14ac:dyDescent="0.25">
      <c r="A3076" s="75">
        <v>600088766</v>
      </c>
      <c r="B3076" s="73">
        <f t="shared" ref="B3076:B3139" si="144">A3076/1</f>
        <v>600088766</v>
      </c>
      <c r="C3076" s="73" t="s">
        <v>10879</v>
      </c>
      <c r="D3076" s="68">
        <v>1</v>
      </c>
      <c r="E3076" s="48">
        <f t="shared" ref="E3076:E3139" si="145">C3076/1</f>
        <v>70986509</v>
      </c>
      <c r="F3076" s="57" t="s">
        <v>2783</v>
      </c>
      <c r="G3076" s="57" t="s">
        <v>2784</v>
      </c>
      <c r="H3076" s="51">
        <v>150</v>
      </c>
      <c r="I3076" s="51" t="s">
        <v>17309</v>
      </c>
      <c r="J3076" s="69">
        <v>27.49</v>
      </c>
      <c r="K3076" s="69">
        <f t="shared" ref="K3076:K3139" si="146">H3076*J3076</f>
        <v>4123.5</v>
      </c>
      <c r="L3076" s="90">
        <v>150</v>
      </c>
      <c r="M3076" s="51"/>
      <c r="N3076" s="62" t="s">
        <v>2942</v>
      </c>
      <c r="O3076" s="52"/>
      <c r="P3076" s="52">
        <v>157</v>
      </c>
      <c r="Q3076" s="52"/>
      <c r="R3076" s="52" t="s">
        <v>2943</v>
      </c>
      <c r="S3076" s="49" t="s">
        <v>21333</v>
      </c>
      <c r="V3076" s="50" t="s">
        <v>14946</v>
      </c>
      <c r="W3076" s="50" t="s">
        <v>2825</v>
      </c>
      <c r="X3076" s="50" t="s">
        <v>14740</v>
      </c>
      <c r="Y3076" s="70" t="s">
        <v>17320</v>
      </c>
      <c r="Z3076" s="53">
        <v>50401</v>
      </c>
    </row>
    <row r="3077" spans="1:26" s="49" customFormat="1" x14ac:dyDescent="0.25">
      <c r="A3077" s="75">
        <v>600088758</v>
      </c>
      <c r="B3077" s="73">
        <f t="shared" si="144"/>
        <v>600088758</v>
      </c>
      <c r="C3077" s="73" t="s">
        <v>10880</v>
      </c>
      <c r="D3077" s="68">
        <v>1</v>
      </c>
      <c r="E3077" s="48">
        <f t="shared" si="145"/>
        <v>75015706</v>
      </c>
      <c r="F3077" s="57" t="s">
        <v>2783</v>
      </c>
      <c r="G3077" s="57" t="s">
        <v>2784</v>
      </c>
      <c r="H3077" s="51">
        <v>100</v>
      </c>
      <c r="I3077" s="51" t="s">
        <v>17309</v>
      </c>
      <c r="J3077" s="69">
        <v>27.49</v>
      </c>
      <c r="K3077" s="69">
        <f t="shared" si="146"/>
        <v>2749</v>
      </c>
      <c r="L3077" s="90">
        <v>100</v>
      </c>
      <c r="M3077" s="51"/>
      <c r="N3077" s="62" t="s">
        <v>2944</v>
      </c>
      <c r="O3077" s="52"/>
      <c r="P3077" s="52">
        <v>142</v>
      </c>
      <c r="Q3077" s="52"/>
      <c r="R3077" s="52" t="s">
        <v>2945</v>
      </c>
      <c r="S3077" s="49" t="s">
        <v>21333</v>
      </c>
      <c r="V3077" s="50" t="s">
        <v>14946</v>
      </c>
      <c r="W3077" s="50" t="s">
        <v>2825</v>
      </c>
      <c r="X3077" s="50" t="s">
        <v>14740</v>
      </c>
      <c r="Y3077" s="70" t="s">
        <v>17320</v>
      </c>
      <c r="Z3077" s="53">
        <v>50363</v>
      </c>
    </row>
    <row r="3078" spans="1:26" s="49" customFormat="1" x14ac:dyDescent="0.25">
      <c r="A3078" s="75">
        <v>650054245</v>
      </c>
      <c r="B3078" s="73">
        <f t="shared" si="144"/>
        <v>650054245</v>
      </c>
      <c r="C3078" s="73" t="s">
        <v>10881</v>
      </c>
      <c r="D3078" s="68">
        <v>1</v>
      </c>
      <c r="E3078" s="48">
        <f t="shared" si="145"/>
        <v>71006176</v>
      </c>
      <c r="F3078" s="57" t="s">
        <v>2783</v>
      </c>
      <c r="G3078" s="57" t="s">
        <v>2784</v>
      </c>
      <c r="H3078" s="51">
        <v>75</v>
      </c>
      <c r="I3078" s="51" t="s">
        <v>17309</v>
      </c>
      <c r="J3078" s="69">
        <v>27.49</v>
      </c>
      <c r="K3078" s="69">
        <f t="shared" si="146"/>
        <v>2061.75</v>
      </c>
      <c r="L3078" s="90">
        <v>75</v>
      </c>
      <c r="M3078" s="51"/>
      <c r="N3078" s="62" t="s">
        <v>2946</v>
      </c>
      <c r="O3078" s="52"/>
      <c r="P3078" s="52">
        <v>16</v>
      </c>
      <c r="Q3078" s="52"/>
      <c r="R3078" s="52" t="s">
        <v>2947</v>
      </c>
      <c r="S3078" s="49" t="s">
        <v>21333</v>
      </c>
      <c r="V3078" s="50" t="s">
        <v>14946</v>
      </c>
      <c r="W3078" s="50" t="s">
        <v>2825</v>
      </c>
      <c r="X3078" s="50" t="s">
        <v>14740</v>
      </c>
      <c r="Y3078" s="70" t="s">
        <v>17320</v>
      </c>
      <c r="Z3078" s="53">
        <v>50364</v>
      </c>
    </row>
    <row r="3079" spans="1:26" s="49" customFormat="1" ht="30" x14ac:dyDescent="0.25">
      <c r="A3079" s="75">
        <v>650054571</v>
      </c>
      <c r="B3079" s="73">
        <f t="shared" si="144"/>
        <v>650054571</v>
      </c>
      <c r="C3079" s="73" t="s">
        <v>10882</v>
      </c>
      <c r="D3079" s="68">
        <v>1</v>
      </c>
      <c r="E3079" s="48">
        <f t="shared" si="145"/>
        <v>70988897</v>
      </c>
      <c r="F3079" s="57" t="s">
        <v>2783</v>
      </c>
      <c r="G3079" s="57" t="s">
        <v>2784</v>
      </c>
      <c r="H3079" s="51">
        <v>350</v>
      </c>
      <c r="I3079" s="51" t="s">
        <v>17309</v>
      </c>
      <c r="J3079" s="69">
        <v>27.49</v>
      </c>
      <c r="K3079" s="69">
        <f t="shared" si="146"/>
        <v>9621.5</v>
      </c>
      <c r="L3079" s="90">
        <v>350</v>
      </c>
      <c r="M3079" s="51"/>
      <c r="N3079" s="62" t="s">
        <v>2948</v>
      </c>
      <c r="O3079" s="52" t="s">
        <v>630</v>
      </c>
      <c r="P3079" s="52">
        <v>326</v>
      </c>
      <c r="Q3079" s="52"/>
      <c r="R3079" s="52" t="s">
        <v>2949</v>
      </c>
      <c r="S3079" s="49" t="s">
        <v>21333</v>
      </c>
      <c r="V3079" s="50" t="s">
        <v>14946</v>
      </c>
      <c r="W3079" s="50" t="s">
        <v>2825</v>
      </c>
      <c r="X3079" s="50" t="s">
        <v>14740</v>
      </c>
      <c r="Y3079" s="70" t="s">
        <v>17320</v>
      </c>
      <c r="Z3079" s="53">
        <v>50353</v>
      </c>
    </row>
    <row r="3080" spans="1:26" s="49" customFormat="1" ht="30" x14ac:dyDescent="0.25">
      <c r="A3080" s="75">
        <v>650054652</v>
      </c>
      <c r="B3080" s="73">
        <f t="shared" si="144"/>
        <v>650054652</v>
      </c>
      <c r="C3080" s="73" t="s">
        <v>10883</v>
      </c>
      <c r="D3080" s="68">
        <v>1</v>
      </c>
      <c r="E3080" s="48">
        <f t="shared" si="145"/>
        <v>70998124</v>
      </c>
      <c r="F3080" s="57" t="s">
        <v>2783</v>
      </c>
      <c r="G3080" s="57" t="s">
        <v>2784</v>
      </c>
      <c r="H3080" s="51">
        <v>300</v>
      </c>
      <c r="I3080" s="51" t="s">
        <v>17309</v>
      </c>
      <c r="J3080" s="69">
        <v>27.49</v>
      </c>
      <c r="K3080" s="69">
        <f t="shared" si="146"/>
        <v>8247</v>
      </c>
      <c r="L3080" s="90">
        <v>300</v>
      </c>
      <c r="M3080" s="51"/>
      <c r="N3080" s="62" t="s">
        <v>2950</v>
      </c>
      <c r="O3080" s="52" t="s">
        <v>2951</v>
      </c>
      <c r="P3080" s="52">
        <v>100</v>
      </c>
      <c r="Q3080" s="52"/>
      <c r="R3080" s="52" t="s">
        <v>2952</v>
      </c>
      <c r="S3080" s="49" t="s">
        <v>21333</v>
      </c>
      <c r="V3080" s="50" t="s">
        <v>14946</v>
      </c>
      <c r="W3080" s="50" t="s">
        <v>2825</v>
      </c>
      <c r="X3080" s="50" t="s">
        <v>14740</v>
      </c>
      <c r="Y3080" s="70" t="s">
        <v>17320</v>
      </c>
      <c r="Z3080" s="53">
        <v>50352</v>
      </c>
    </row>
    <row r="3081" spans="1:26" s="49" customFormat="1" x14ac:dyDescent="0.25">
      <c r="A3081" s="75">
        <v>650056191</v>
      </c>
      <c r="B3081" s="73">
        <f t="shared" si="144"/>
        <v>650056191</v>
      </c>
      <c r="C3081" s="73" t="s">
        <v>10884</v>
      </c>
      <c r="D3081" s="68">
        <v>1</v>
      </c>
      <c r="E3081" s="48">
        <f t="shared" si="145"/>
        <v>75015692</v>
      </c>
      <c r="F3081" s="57" t="s">
        <v>2783</v>
      </c>
      <c r="G3081" s="57" t="s">
        <v>2784</v>
      </c>
      <c r="H3081" s="51">
        <v>350</v>
      </c>
      <c r="I3081" s="51" t="s">
        <v>17309</v>
      </c>
      <c r="J3081" s="69">
        <v>27.49</v>
      </c>
      <c r="K3081" s="69">
        <f t="shared" si="146"/>
        <v>9621.5</v>
      </c>
      <c r="L3081" s="90">
        <v>350</v>
      </c>
      <c r="M3081" s="51"/>
      <c r="N3081" s="62" t="s">
        <v>2953</v>
      </c>
      <c r="O3081" s="52"/>
      <c r="P3081" s="52">
        <v>144</v>
      </c>
      <c r="Q3081" s="52"/>
      <c r="R3081" s="52" t="s">
        <v>2954</v>
      </c>
      <c r="S3081" s="49" t="s">
        <v>21333</v>
      </c>
      <c r="V3081" s="50" t="s">
        <v>14946</v>
      </c>
      <c r="W3081" s="50" t="s">
        <v>2825</v>
      </c>
      <c r="X3081" s="50" t="s">
        <v>14740</v>
      </c>
      <c r="Y3081" s="70" t="s">
        <v>17320</v>
      </c>
      <c r="Z3081" s="53">
        <v>50356</v>
      </c>
    </row>
    <row r="3082" spans="1:26" s="49" customFormat="1" ht="30" x14ac:dyDescent="0.25">
      <c r="A3082" s="74">
        <v>600012557</v>
      </c>
      <c r="B3082" s="73">
        <f t="shared" si="144"/>
        <v>600012557</v>
      </c>
      <c r="C3082" s="73" t="s">
        <v>14947</v>
      </c>
      <c r="D3082" s="68">
        <v>1</v>
      </c>
      <c r="E3082" s="48">
        <f t="shared" si="145"/>
        <v>60884703</v>
      </c>
      <c r="F3082" s="57" t="s">
        <v>2783</v>
      </c>
      <c r="G3082" s="57" t="s">
        <v>3222</v>
      </c>
      <c r="H3082" s="51">
        <v>475</v>
      </c>
      <c r="I3082" s="51" t="s">
        <v>17309</v>
      </c>
      <c r="J3082" s="69">
        <v>27.49</v>
      </c>
      <c r="K3082" s="69">
        <f t="shared" si="146"/>
        <v>13057.75</v>
      </c>
      <c r="L3082" s="90">
        <v>475</v>
      </c>
      <c r="M3082" s="51"/>
      <c r="N3082" s="62" t="s">
        <v>14948</v>
      </c>
      <c r="O3082" s="52" t="s">
        <v>14949</v>
      </c>
      <c r="P3082" s="52">
        <v>36</v>
      </c>
      <c r="Q3082" s="52"/>
      <c r="R3082" s="52" t="s">
        <v>3236</v>
      </c>
      <c r="S3082" s="49" t="s">
        <v>21333</v>
      </c>
      <c r="V3082" s="50" t="s">
        <v>14922</v>
      </c>
      <c r="W3082" s="50" t="s">
        <v>3236</v>
      </c>
      <c r="X3082" s="50" t="s">
        <v>14738</v>
      </c>
      <c r="Y3082" s="70" t="s">
        <v>17320</v>
      </c>
      <c r="Z3082" s="53">
        <v>51601</v>
      </c>
    </row>
    <row r="3083" spans="1:26" s="49" customFormat="1" x14ac:dyDescent="0.25">
      <c r="A3083" s="74">
        <v>600001474</v>
      </c>
      <c r="B3083" s="73">
        <f t="shared" si="144"/>
        <v>600001474</v>
      </c>
      <c r="C3083" s="73" t="s">
        <v>11041</v>
      </c>
      <c r="D3083" s="68">
        <v>1</v>
      </c>
      <c r="E3083" s="48">
        <f t="shared" si="145"/>
        <v>25918125</v>
      </c>
      <c r="F3083" s="57" t="s">
        <v>2783</v>
      </c>
      <c r="G3083" s="57" t="s">
        <v>3222</v>
      </c>
      <c r="H3083" s="51">
        <v>250</v>
      </c>
      <c r="I3083" s="51" t="s">
        <v>17309</v>
      </c>
      <c r="J3083" s="69">
        <v>27.49</v>
      </c>
      <c r="K3083" s="69">
        <f t="shared" si="146"/>
        <v>6872.5</v>
      </c>
      <c r="L3083" s="90">
        <v>250</v>
      </c>
      <c r="M3083" s="51"/>
      <c r="N3083" s="62" t="s">
        <v>3237</v>
      </c>
      <c r="O3083" s="52" t="s">
        <v>3238</v>
      </c>
      <c r="P3083" s="52">
        <v>1166</v>
      </c>
      <c r="Q3083" s="52"/>
      <c r="R3083" s="52" t="s">
        <v>3236</v>
      </c>
      <c r="S3083" s="49" t="s">
        <v>21334</v>
      </c>
      <c r="V3083" s="50" t="s">
        <v>14922</v>
      </c>
      <c r="W3083" s="50" t="s">
        <v>3236</v>
      </c>
      <c r="X3083" s="50" t="s">
        <v>14742</v>
      </c>
      <c r="Y3083" s="70" t="s">
        <v>17320</v>
      </c>
      <c r="Z3083" s="53">
        <v>51601</v>
      </c>
    </row>
    <row r="3084" spans="1:26" s="49" customFormat="1" ht="30" x14ac:dyDescent="0.25">
      <c r="A3084" s="74">
        <v>600024300</v>
      </c>
      <c r="B3084" s="73">
        <f t="shared" si="144"/>
        <v>600024300</v>
      </c>
      <c r="C3084" s="73" t="s">
        <v>11042</v>
      </c>
      <c r="D3084" s="68">
        <v>1</v>
      </c>
      <c r="E3084" s="48">
        <f t="shared" si="145"/>
        <v>70152497</v>
      </c>
      <c r="F3084" s="57" t="s">
        <v>2783</v>
      </c>
      <c r="G3084" s="57" t="s">
        <v>3222</v>
      </c>
      <c r="H3084" s="51">
        <v>225</v>
      </c>
      <c r="I3084" s="51" t="s">
        <v>17309</v>
      </c>
      <c r="J3084" s="69">
        <v>27.49</v>
      </c>
      <c r="K3084" s="69">
        <f t="shared" si="146"/>
        <v>6185.25</v>
      </c>
      <c r="L3084" s="90">
        <v>225</v>
      </c>
      <c r="M3084" s="51"/>
      <c r="N3084" s="62" t="s">
        <v>3239</v>
      </c>
      <c r="O3084" s="52" t="s">
        <v>3240</v>
      </c>
      <c r="P3084" s="52">
        <v>485</v>
      </c>
      <c r="Q3084" s="52"/>
      <c r="R3084" s="52" t="s">
        <v>3236</v>
      </c>
      <c r="S3084" s="49" t="s">
        <v>21333</v>
      </c>
      <c r="V3084" s="50" t="s">
        <v>14922</v>
      </c>
      <c r="W3084" s="50" t="s">
        <v>3236</v>
      </c>
      <c r="X3084" s="50" t="s">
        <v>14738</v>
      </c>
      <c r="Y3084" s="70" t="s">
        <v>17320</v>
      </c>
      <c r="Z3084" s="53">
        <v>51601</v>
      </c>
    </row>
    <row r="3085" spans="1:26" s="49" customFormat="1" x14ac:dyDescent="0.25">
      <c r="A3085" s="74">
        <v>600029760</v>
      </c>
      <c r="B3085" s="73">
        <f t="shared" si="144"/>
        <v>600029760</v>
      </c>
      <c r="C3085" s="73" t="s">
        <v>17925</v>
      </c>
      <c r="D3085" s="68">
        <v>1</v>
      </c>
      <c r="E3085" s="48">
        <f t="shared" si="145"/>
        <v>60884681</v>
      </c>
      <c r="F3085" s="57" t="s">
        <v>2783</v>
      </c>
      <c r="G3085" s="57" t="s">
        <v>3222</v>
      </c>
      <c r="H3085" s="51">
        <v>25</v>
      </c>
      <c r="I3085" s="51" t="s">
        <v>17309</v>
      </c>
      <c r="J3085" s="69">
        <v>27.49</v>
      </c>
      <c r="K3085" s="69">
        <f t="shared" si="146"/>
        <v>687.25</v>
      </c>
      <c r="L3085" s="90">
        <v>25</v>
      </c>
      <c r="M3085" s="51"/>
      <c r="N3085" s="62" t="s">
        <v>17926</v>
      </c>
      <c r="O3085" s="52" t="s">
        <v>3241</v>
      </c>
      <c r="P3085" s="52">
        <v>141</v>
      </c>
      <c r="Q3085" s="52"/>
      <c r="R3085" s="52" t="s">
        <v>3242</v>
      </c>
      <c r="S3085" s="49" t="s">
        <v>21333</v>
      </c>
      <c r="V3085" s="50" t="s">
        <v>14922</v>
      </c>
      <c r="W3085" s="50" t="s">
        <v>3236</v>
      </c>
      <c r="X3085" s="50" t="s">
        <v>14738</v>
      </c>
      <c r="Y3085" s="70" t="s">
        <v>17320</v>
      </c>
      <c r="Z3085" s="53">
        <v>51743</v>
      </c>
    </row>
    <row r="3086" spans="1:26" s="49" customFormat="1" x14ac:dyDescent="0.25">
      <c r="A3086" s="75">
        <v>650044797</v>
      </c>
      <c r="B3086" s="73">
        <f t="shared" si="144"/>
        <v>650044797</v>
      </c>
      <c r="C3086" s="73" t="s">
        <v>11076</v>
      </c>
      <c r="D3086" s="68">
        <v>1</v>
      </c>
      <c r="E3086" s="48">
        <f t="shared" si="145"/>
        <v>75017482</v>
      </c>
      <c r="F3086" s="57" t="s">
        <v>2783</v>
      </c>
      <c r="G3086" s="57" t="s">
        <v>3222</v>
      </c>
      <c r="H3086" s="51">
        <v>50</v>
      </c>
      <c r="I3086" s="51" t="s">
        <v>17309</v>
      </c>
      <c r="J3086" s="69">
        <v>27.49</v>
      </c>
      <c r="K3086" s="69">
        <f t="shared" si="146"/>
        <v>1374.5</v>
      </c>
      <c r="L3086" s="90">
        <v>50</v>
      </c>
      <c r="M3086" s="51"/>
      <c r="N3086" s="62" t="s">
        <v>3299</v>
      </c>
      <c r="O3086" s="52"/>
      <c r="P3086" s="52">
        <v>42</v>
      </c>
      <c r="Q3086" s="52"/>
      <c r="R3086" s="52" t="s">
        <v>3300</v>
      </c>
      <c r="S3086" s="49" t="s">
        <v>21333</v>
      </c>
      <c r="V3086" s="50" t="s">
        <v>14950</v>
      </c>
      <c r="W3086" s="50" t="s">
        <v>3236</v>
      </c>
      <c r="X3086" s="50" t="s">
        <v>14740</v>
      </c>
      <c r="Y3086" s="70" t="s">
        <v>17320</v>
      </c>
      <c r="Z3086" s="53">
        <v>51757</v>
      </c>
    </row>
    <row r="3087" spans="1:26" s="49" customFormat="1" x14ac:dyDescent="0.25">
      <c r="A3087" s="75">
        <v>600096971</v>
      </c>
      <c r="B3087" s="73">
        <f t="shared" si="144"/>
        <v>600096971</v>
      </c>
      <c r="C3087" s="73" t="s">
        <v>11077</v>
      </c>
      <c r="D3087" s="68">
        <v>1</v>
      </c>
      <c r="E3087" s="48">
        <f t="shared" si="145"/>
        <v>75015421</v>
      </c>
      <c r="F3087" s="57" t="s">
        <v>2783</v>
      </c>
      <c r="G3087" s="57" t="s">
        <v>3222</v>
      </c>
      <c r="H3087" s="51">
        <v>25</v>
      </c>
      <c r="I3087" s="51" t="s">
        <v>17309</v>
      </c>
      <c r="J3087" s="69">
        <v>27.49</v>
      </c>
      <c r="K3087" s="69">
        <f t="shared" si="146"/>
        <v>687.25</v>
      </c>
      <c r="L3087" s="90">
        <v>25</v>
      </c>
      <c r="M3087" s="51"/>
      <c r="N3087" s="62" t="s">
        <v>3301</v>
      </c>
      <c r="O3087" s="52" t="s">
        <v>3302</v>
      </c>
      <c r="P3087" s="52">
        <v>172</v>
      </c>
      <c r="Q3087" s="52"/>
      <c r="R3087" s="52" t="s">
        <v>3303</v>
      </c>
      <c r="S3087" s="49" t="s">
        <v>21333</v>
      </c>
      <c r="V3087" s="50" t="s">
        <v>14950</v>
      </c>
      <c r="W3087" s="50" t="s">
        <v>3236</v>
      </c>
      <c r="X3087" s="50" t="s">
        <v>14740</v>
      </c>
      <c r="Y3087" s="70" t="s">
        <v>17320</v>
      </c>
      <c r="Z3087" s="53">
        <v>51761</v>
      </c>
    </row>
    <row r="3088" spans="1:26" s="49" customFormat="1" ht="30" x14ac:dyDescent="0.25">
      <c r="A3088" s="75">
        <v>600097323</v>
      </c>
      <c r="B3088" s="73">
        <f t="shared" si="144"/>
        <v>600097323</v>
      </c>
      <c r="C3088" s="73" t="s">
        <v>11078</v>
      </c>
      <c r="D3088" s="68">
        <v>1</v>
      </c>
      <c r="E3088" s="48">
        <f t="shared" si="145"/>
        <v>70979669</v>
      </c>
      <c r="F3088" s="57" t="s">
        <v>2783</v>
      </c>
      <c r="G3088" s="57" t="s">
        <v>3222</v>
      </c>
      <c r="H3088" s="51">
        <v>75</v>
      </c>
      <c r="I3088" s="51" t="s">
        <v>17309</v>
      </c>
      <c r="J3088" s="69">
        <v>27.49</v>
      </c>
      <c r="K3088" s="69">
        <f t="shared" si="146"/>
        <v>2061.75</v>
      </c>
      <c r="L3088" s="90">
        <v>75</v>
      </c>
      <c r="M3088" s="51"/>
      <c r="N3088" s="62" t="s">
        <v>3304</v>
      </c>
      <c r="O3088" s="52"/>
      <c r="P3088" s="52">
        <v>43</v>
      </c>
      <c r="Q3088" s="52"/>
      <c r="R3088" s="52" t="s">
        <v>3305</v>
      </c>
      <c r="S3088" s="49" t="s">
        <v>21333</v>
      </c>
      <c r="V3088" s="50" t="s">
        <v>14950</v>
      </c>
      <c r="W3088" s="50" t="s">
        <v>3236</v>
      </c>
      <c r="X3088" s="50" t="s">
        <v>14740</v>
      </c>
      <c r="Y3088" s="70" t="s">
        <v>17320</v>
      </c>
      <c r="Z3088" s="53">
        <v>51603</v>
      </c>
    </row>
    <row r="3089" spans="1:26" s="49" customFormat="1" ht="30" x14ac:dyDescent="0.25">
      <c r="A3089" s="75">
        <v>600097455</v>
      </c>
      <c r="B3089" s="73">
        <f t="shared" si="144"/>
        <v>600097455</v>
      </c>
      <c r="C3089" s="73" t="s">
        <v>11079</v>
      </c>
      <c r="D3089" s="68">
        <v>1</v>
      </c>
      <c r="E3089" s="48">
        <f t="shared" si="145"/>
        <v>75015668</v>
      </c>
      <c r="F3089" s="57" t="s">
        <v>2783</v>
      </c>
      <c r="G3089" s="57" t="s">
        <v>3222</v>
      </c>
      <c r="H3089" s="51">
        <v>125</v>
      </c>
      <c r="I3089" s="51" t="s">
        <v>17309</v>
      </c>
      <c r="J3089" s="69">
        <v>27.49</v>
      </c>
      <c r="K3089" s="69">
        <f t="shared" si="146"/>
        <v>3436.25</v>
      </c>
      <c r="L3089" s="90">
        <v>125</v>
      </c>
      <c r="M3089" s="51"/>
      <c r="N3089" s="62" t="s">
        <v>3306</v>
      </c>
      <c r="O3089" s="52" t="s">
        <v>60</v>
      </c>
      <c r="P3089" s="52">
        <v>88</v>
      </c>
      <c r="Q3089" s="52"/>
      <c r="R3089" s="52" t="s">
        <v>3242</v>
      </c>
      <c r="S3089" s="49" t="s">
        <v>21333</v>
      </c>
      <c r="V3089" s="50" t="s">
        <v>14950</v>
      </c>
      <c r="W3089" s="50" t="s">
        <v>3236</v>
      </c>
      <c r="X3089" s="50" t="s">
        <v>14740</v>
      </c>
      <c r="Y3089" s="70" t="s">
        <v>17320</v>
      </c>
      <c r="Z3089" s="53">
        <v>51743</v>
      </c>
    </row>
    <row r="3090" spans="1:26" s="49" customFormat="1" x14ac:dyDescent="0.25">
      <c r="A3090" s="75">
        <v>600097536</v>
      </c>
      <c r="B3090" s="73">
        <f t="shared" si="144"/>
        <v>600097536</v>
      </c>
      <c r="C3090" s="73" t="s">
        <v>11080</v>
      </c>
      <c r="D3090" s="68">
        <v>1</v>
      </c>
      <c r="E3090" s="48">
        <f t="shared" si="145"/>
        <v>75015498</v>
      </c>
      <c r="F3090" s="57" t="s">
        <v>2783</v>
      </c>
      <c r="G3090" s="57" t="s">
        <v>3222</v>
      </c>
      <c r="H3090" s="51">
        <v>1050</v>
      </c>
      <c r="I3090" s="51" t="s">
        <v>17309</v>
      </c>
      <c r="J3090" s="69">
        <v>27.49</v>
      </c>
      <c r="K3090" s="69">
        <f t="shared" si="146"/>
        <v>28864.5</v>
      </c>
      <c r="L3090" s="90">
        <v>1050</v>
      </c>
      <c r="M3090" s="51"/>
      <c r="N3090" s="62" t="s">
        <v>3307</v>
      </c>
      <c r="O3090" s="52" t="s">
        <v>3308</v>
      </c>
      <c r="P3090" s="52">
        <v>1596</v>
      </c>
      <c r="Q3090" s="52"/>
      <c r="R3090" s="52" t="s">
        <v>3236</v>
      </c>
      <c r="S3090" s="49" t="s">
        <v>21333</v>
      </c>
      <c r="V3090" s="50" t="s">
        <v>14950</v>
      </c>
      <c r="W3090" s="50" t="s">
        <v>3236</v>
      </c>
      <c r="X3090" s="50" t="s">
        <v>14740</v>
      </c>
      <c r="Y3090" s="70" t="s">
        <v>17320</v>
      </c>
      <c r="Z3090" s="53">
        <v>51601</v>
      </c>
    </row>
    <row r="3091" spans="1:26" s="49" customFormat="1" x14ac:dyDescent="0.25">
      <c r="A3091" s="75">
        <v>600097544</v>
      </c>
      <c r="B3091" s="73">
        <f t="shared" si="144"/>
        <v>600097544</v>
      </c>
      <c r="C3091" s="73" t="s">
        <v>11081</v>
      </c>
      <c r="D3091" s="68">
        <v>1</v>
      </c>
      <c r="E3091" s="48">
        <f t="shared" si="145"/>
        <v>60884835</v>
      </c>
      <c r="F3091" s="57" t="s">
        <v>2783</v>
      </c>
      <c r="G3091" s="57" t="s">
        <v>3222</v>
      </c>
      <c r="H3091" s="51">
        <v>1025</v>
      </c>
      <c r="I3091" s="51" t="s">
        <v>17309</v>
      </c>
      <c r="J3091" s="69">
        <v>27.49</v>
      </c>
      <c r="K3091" s="69">
        <f t="shared" si="146"/>
        <v>28177.25</v>
      </c>
      <c r="L3091" s="90">
        <v>1025</v>
      </c>
      <c r="M3091" s="51"/>
      <c r="N3091" s="62" t="s">
        <v>3309</v>
      </c>
      <c r="O3091" s="52" t="s">
        <v>593</v>
      </c>
      <c r="P3091" s="52">
        <v>563</v>
      </c>
      <c r="Q3091" s="52"/>
      <c r="R3091" s="52" t="s">
        <v>3236</v>
      </c>
      <c r="S3091" s="49" t="s">
        <v>21333</v>
      </c>
      <c r="V3091" s="50" t="s">
        <v>14950</v>
      </c>
      <c r="W3091" s="50" t="s">
        <v>3236</v>
      </c>
      <c r="X3091" s="50" t="s">
        <v>14740</v>
      </c>
      <c r="Y3091" s="70" t="s">
        <v>17320</v>
      </c>
      <c r="Z3091" s="53">
        <v>51601</v>
      </c>
    </row>
    <row r="3092" spans="1:26" s="49" customFormat="1" x14ac:dyDescent="0.25">
      <c r="A3092" s="75">
        <v>600097633</v>
      </c>
      <c r="B3092" s="73">
        <f t="shared" si="144"/>
        <v>600097633</v>
      </c>
      <c r="C3092" s="73" t="s">
        <v>11082</v>
      </c>
      <c r="D3092" s="68">
        <v>1</v>
      </c>
      <c r="E3092" s="48">
        <f t="shared" si="145"/>
        <v>70979685</v>
      </c>
      <c r="F3092" s="57" t="s">
        <v>2783</v>
      </c>
      <c r="G3092" s="57" t="s">
        <v>3222</v>
      </c>
      <c r="H3092" s="51">
        <v>550</v>
      </c>
      <c r="I3092" s="51" t="s">
        <v>17309</v>
      </c>
      <c r="J3092" s="69">
        <v>27.49</v>
      </c>
      <c r="K3092" s="69">
        <f t="shared" si="146"/>
        <v>15119.5</v>
      </c>
      <c r="L3092" s="90">
        <v>550</v>
      </c>
      <c r="M3092" s="51"/>
      <c r="N3092" s="62" t="s">
        <v>3310</v>
      </c>
      <c r="O3092" s="52" t="s">
        <v>3311</v>
      </c>
      <c r="P3092" s="52">
        <v>81</v>
      </c>
      <c r="Q3092" s="52"/>
      <c r="R3092" s="52" t="s">
        <v>3312</v>
      </c>
      <c r="S3092" s="49" t="s">
        <v>21333</v>
      </c>
      <c r="V3092" s="50" t="s">
        <v>14950</v>
      </c>
      <c r="W3092" s="50" t="s">
        <v>3236</v>
      </c>
      <c r="X3092" s="50" t="s">
        <v>14740</v>
      </c>
      <c r="Y3092" s="70" t="s">
        <v>17320</v>
      </c>
      <c r="Z3092" s="53">
        <v>51701</v>
      </c>
    </row>
    <row r="3093" spans="1:26" s="49" customFormat="1" x14ac:dyDescent="0.25">
      <c r="A3093" s="75">
        <v>600097650</v>
      </c>
      <c r="B3093" s="73">
        <f t="shared" si="144"/>
        <v>600097650</v>
      </c>
      <c r="C3093" s="73" t="s">
        <v>11083</v>
      </c>
      <c r="D3093" s="68">
        <v>1</v>
      </c>
      <c r="E3093" s="48">
        <f t="shared" si="145"/>
        <v>70156611</v>
      </c>
      <c r="F3093" s="57" t="s">
        <v>2783</v>
      </c>
      <c r="G3093" s="57" t="s">
        <v>3222</v>
      </c>
      <c r="H3093" s="51">
        <v>625</v>
      </c>
      <c r="I3093" s="51" t="s">
        <v>17309</v>
      </c>
      <c r="J3093" s="69">
        <v>27.49</v>
      </c>
      <c r="K3093" s="69">
        <f t="shared" si="146"/>
        <v>17181.25</v>
      </c>
      <c r="L3093" s="90">
        <v>625</v>
      </c>
      <c r="M3093" s="51"/>
      <c r="N3093" s="62" t="s">
        <v>3313</v>
      </c>
      <c r="O3093" s="52" t="s">
        <v>340</v>
      </c>
      <c r="P3093" s="52">
        <v>95</v>
      </c>
      <c r="Q3093" s="52"/>
      <c r="R3093" s="52" t="s">
        <v>3314</v>
      </c>
      <c r="S3093" s="49" t="s">
        <v>21333</v>
      </c>
      <c r="V3093" s="50" t="s">
        <v>14950</v>
      </c>
      <c r="W3093" s="50" t="s">
        <v>3236</v>
      </c>
      <c r="X3093" s="50" t="s">
        <v>14740</v>
      </c>
      <c r="Y3093" s="70" t="s">
        <v>17320</v>
      </c>
      <c r="Z3093" s="53">
        <v>51754</v>
      </c>
    </row>
    <row r="3094" spans="1:26" s="49" customFormat="1" ht="30" x14ac:dyDescent="0.25">
      <c r="A3094" s="75">
        <v>600097731</v>
      </c>
      <c r="B3094" s="73">
        <f t="shared" si="144"/>
        <v>600097731</v>
      </c>
      <c r="C3094" s="73" t="s">
        <v>11084</v>
      </c>
      <c r="D3094" s="68">
        <v>1</v>
      </c>
      <c r="E3094" s="48">
        <f t="shared" si="145"/>
        <v>75017261</v>
      </c>
      <c r="F3094" s="57" t="s">
        <v>2783</v>
      </c>
      <c r="G3094" s="57" t="s">
        <v>3222</v>
      </c>
      <c r="H3094" s="51">
        <v>50</v>
      </c>
      <c r="I3094" s="51" t="s">
        <v>17309</v>
      </c>
      <c r="J3094" s="69">
        <v>27.49</v>
      </c>
      <c r="K3094" s="69">
        <f t="shared" si="146"/>
        <v>1374.5</v>
      </c>
      <c r="L3094" s="90">
        <v>50</v>
      </c>
      <c r="M3094" s="51"/>
      <c r="N3094" s="62" t="s">
        <v>3315</v>
      </c>
      <c r="O3094" s="52"/>
      <c r="P3094" s="52">
        <v>60</v>
      </c>
      <c r="Q3094" s="52"/>
      <c r="R3094" s="52" t="s">
        <v>3316</v>
      </c>
      <c r="S3094" s="49" t="s">
        <v>21333</v>
      </c>
      <c r="V3094" s="50" t="s">
        <v>14950</v>
      </c>
      <c r="W3094" s="50" t="s">
        <v>3236</v>
      </c>
      <c r="X3094" s="50" t="s">
        <v>14740</v>
      </c>
      <c r="Y3094" s="70" t="s">
        <v>17320</v>
      </c>
      <c r="Z3094" s="53">
        <v>51755</v>
      </c>
    </row>
    <row r="3095" spans="1:26" s="49" customFormat="1" ht="30" x14ac:dyDescent="0.25">
      <c r="A3095" s="75">
        <v>650042921</v>
      </c>
      <c r="B3095" s="73">
        <f t="shared" si="144"/>
        <v>650042921</v>
      </c>
      <c r="C3095" s="73" t="s">
        <v>11085</v>
      </c>
      <c r="D3095" s="68">
        <v>1</v>
      </c>
      <c r="E3095" s="48">
        <f t="shared" si="145"/>
        <v>75017644</v>
      </c>
      <c r="F3095" s="57" t="s">
        <v>2783</v>
      </c>
      <c r="G3095" s="57" t="s">
        <v>3222</v>
      </c>
      <c r="H3095" s="51">
        <v>75</v>
      </c>
      <c r="I3095" s="51" t="s">
        <v>17309</v>
      </c>
      <c r="J3095" s="69">
        <v>27.49</v>
      </c>
      <c r="K3095" s="69">
        <f t="shared" si="146"/>
        <v>2061.75</v>
      </c>
      <c r="L3095" s="90">
        <v>75</v>
      </c>
      <c r="M3095" s="51"/>
      <c r="N3095" s="62" t="s">
        <v>3317</v>
      </c>
      <c r="O3095" s="52"/>
      <c r="P3095" s="52">
        <v>126</v>
      </c>
      <c r="Q3095" s="52"/>
      <c r="R3095" s="52" t="s">
        <v>3318</v>
      </c>
      <c r="S3095" s="49" t="s">
        <v>21333</v>
      </c>
      <c r="V3095" s="50" t="s">
        <v>14950</v>
      </c>
      <c r="W3095" s="50" t="s">
        <v>3236</v>
      </c>
      <c r="X3095" s="50" t="s">
        <v>14740</v>
      </c>
      <c r="Y3095" s="70" t="s">
        <v>17320</v>
      </c>
      <c r="Z3095" s="53">
        <v>51743</v>
      </c>
    </row>
    <row r="3096" spans="1:26" s="49" customFormat="1" x14ac:dyDescent="0.25">
      <c r="A3096" s="75">
        <v>650043448</v>
      </c>
      <c r="B3096" s="73">
        <f t="shared" si="144"/>
        <v>650043448</v>
      </c>
      <c r="C3096" s="73" t="s">
        <v>11086</v>
      </c>
      <c r="D3096" s="68">
        <v>1</v>
      </c>
      <c r="E3096" s="48">
        <f t="shared" si="145"/>
        <v>70980730</v>
      </c>
      <c r="F3096" s="57" t="s">
        <v>2783</v>
      </c>
      <c r="G3096" s="57" t="s">
        <v>3222</v>
      </c>
      <c r="H3096" s="51">
        <v>300</v>
      </c>
      <c r="I3096" s="51" t="s">
        <v>17309</v>
      </c>
      <c r="J3096" s="69">
        <v>27.49</v>
      </c>
      <c r="K3096" s="69">
        <f t="shared" si="146"/>
        <v>8247</v>
      </c>
      <c r="L3096" s="90">
        <v>300</v>
      </c>
      <c r="M3096" s="51"/>
      <c r="N3096" s="62" t="s">
        <v>3319</v>
      </c>
      <c r="O3096" s="52"/>
      <c r="P3096" s="52">
        <v>45</v>
      </c>
      <c r="Q3096" s="52"/>
      <c r="R3096" s="52" t="s">
        <v>3320</v>
      </c>
      <c r="S3096" s="49" t="s">
        <v>21333</v>
      </c>
      <c r="V3096" s="50" t="s">
        <v>14950</v>
      </c>
      <c r="W3096" s="50" t="s">
        <v>3236</v>
      </c>
      <c r="X3096" s="50" t="s">
        <v>14740</v>
      </c>
      <c r="Y3096" s="70" t="s">
        <v>17320</v>
      </c>
      <c r="Z3096" s="53">
        <v>51756</v>
      </c>
    </row>
    <row r="3097" spans="1:26" s="49" customFormat="1" ht="30" x14ac:dyDescent="0.25">
      <c r="A3097" s="75">
        <v>650045866</v>
      </c>
      <c r="B3097" s="73">
        <f t="shared" si="144"/>
        <v>650045866</v>
      </c>
      <c r="C3097" s="73" t="s">
        <v>11087</v>
      </c>
      <c r="D3097" s="68">
        <v>1</v>
      </c>
      <c r="E3097" s="48">
        <f t="shared" si="145"/>
        <v>75017245</v>
      </c>
      <c r="F3097" s="57" t="s">
        <v>2783</v>
      </c>
      <c r="G3097" s="57" t="s">
        <v>3222</v>
      </c>
      <c r="H3097" s="51">
        <v>75</v>
      </c>
      <c r="I3097" s="51" t="s">
        <v>17309</v>
      </c>
      <c r="J3097" s="69">
        <v>27.49</v>
      </c>
      <c r="K3097" s="69">
        <f t="shared" si="146"/>
        <v>2061.75</v>
      </c>
      <c r="L3097" s="90">
        <v>75</v>
      </c>
      <c r="M3097" s="51"/>
      <c r="N3097" s="62" t="s">
        <v>3321</v>
      </c>
      <c r="O3097" s="52"/>
      <c r="P3097" s="52">
        <v>142</v>
      </c>
      <c r="Q3097" s="52"/>
      <c r="R3097" s="52" t="s">
        <v>3322</v>
      </c>
      <c r="S3097" s="49" t="s">
        <v>21333</v>
      </c>
      <c r="V3097" s="50" t="s">
        <v>14950</v>
      </c>
      <c r="W3097" s="50" t="s">
        <v>3236</v>
      </c>
      <c r="X3097" s="50" t="s">
        <v>14740</v>
      </c>
      <c r="Y3097" s="70" t="s">
        <v>17320</v>
      </c>
      <c r="Z3097" s="53">
        <v>51702</v>
      </c>
    </row>
    <row r="3098" spans="1:26" s="49" customFormat="1" ht="30" x14ac:dyDescent="0.25">
      <c r="A3098" s="75">
        <v>650050576</v>
      </c>
      <c r="B3098" s="73">
        <f t="shared" si="144"/>
        <v>650050576</v>
      </c>
      <c r="C3098" s="73" t="s">
        <v>11088</v>
      </c>
      <c r="D3098" s="68">
        <v>1</v>
      </c>
      <c r="E3098" s="48">
        <f t="shared" si="145"/>
        <v>70188556</v>
      </c>
      <c r="F3098" s="57" t="s">
        <v>2783</v>
      </c>
      <c r="G3098" s="57" t="s">
        <v>3222</v>
      </c>
      <c r="H3098" s="51">
        <v>50</v>
      </c>
      <c r="I3098" s="51" t="s">
        <v>17309</v>
      </c>
      <c r="J3098" s="69">
        <v>27.49</v>
      </c>
      <c r="K3098" s="69">
        <f t="shared" si="146"/>
        <v>1374.5</v>
      </c>
      <c r="L3098" s="90">
        <v>50</v>
      </c>
      <c r="M3098" s="51"/>
      <c r="N3098" s="62" t="s">
        <v>3323</v>
      </c>
      <c r="O3098" s="52"/>
      <c r="P3098" s="52">
        <v>60</v>
      </c>
      <c r="Q3098" s="52"/>
      <c r="R3098" s="52" t="s">
        <v>3236</v>
      </c>
      <c r="S3098" s="49" t="s">
        <v>21333</v>
      </c>
      <c r="V3098" s="50" t="s">
        <v>14950</v>
      </c>
      <c r="W3098" s="50" t="s">
        <v>3236</v>
      </c>
      <c r="X3098" s="50" t="s">
        <v>14740</v>
      </c>
      <c r="Y3098" s="70" t="s">
        <v>17320</v>
      </c>
      <c r="Z3098" s="53">
        <v>51601</v>
      </c>
    </row>
    <row r="3099" spans="1:26" s="49" customFormat="1" ht="30" x14ac:dyDescent="0.25">
      <c r="A3099" s="75">
        <v>650050801</v>
      </c>
      <c r="B3099" s="73">
        <f t="shared" si="144"/>
        <v>650050801</v>
      </c>
      <c r="C3099" s="73" t="s">
        <v>11089</v>
      </c>
      <c r="D3099" s="68">
        <v>1</v>
      </c>
      <c r="E3099" s="48">
        <f t="shared" si="145"/>
        <v>70978204</v>
      </c>
      <c r="F3099" s="57" t="s">
        <v>2783</v>
      </c>
      <c r="G3099" s="57" t="s">
        <v>3222</v>
      </c>
      <c r="H3099" s="51">
        <v>100</v>
      </c>
      <c r="I3099" s="51" t="s">
        <v>17309</v>
      </c>
      <c r="J3099" s="69">
        <v>27.49</v>
      </c>
      <c r="K3099" s="69">
        <f t="shared" si="146"/>
        <v>2749</v>
      </c>
      <c r="L3099" s="90">
        <v>100</v>
      </c>
      <c r="M3099" s="51"/>
      <c r="N3099" s="62" t="s">
        <v>3324</v>
      </c>
      <c r="O3099" s="52"/>
      <c r="P3099" s="52">
        <v>5</v>
      </c>
      <c r="Q3099" s="52"/>
      <c r="R3099" s="52" t="s">
        <v>3325</v>
      </c>
      <c r="S3099" s="49" t="s">
        <v>21333</v>
      </c>
      <c r="V3099" s="50" t="s">
        <v>14950</v>
      </c>
      <c r="W3099" s="50" t="s">
        <v>3236</v>
      </c>
      <c r="X3099" s="50" t="s">
        <v>14740</v>
      </c>
      <c r="Y3099" s="70" t="s">
        <v>17320</v>
      </c>
      <c r="Z3099" s="53">
        <v>51704</v>
      </c>
    </row>
    <row r="3100" spans="1:26" s="49" customFormat="1" x14ac:dyDescent="0.25">
      <c r="A3100" s="75">
        <v>668000881</v>
      </c>
      <c r="B3100" s="73">
        <f t="shared" si="144"/>
        <v>668000881</v>
      </c>
      <c r="C3100" s="73" t="s">
        <v>11090</v>
      </c>
      <c r="D3100" s="68">
        <v>1</v>
      </c>
      <c r="E3100" s="48">
        <f t="shared" si="145"/>
        <v>70157375</v>
      </c>
      <c r="F3100" s="57" t="s">
        <v>2783</v>
      </c>
      <c r="G3100" s="57" t="s">
        <v>3222</v>
      </c>
      <c r="H3100" s="51">
        <v>25</v>
      </c>
      <c r="I3100" s="51" t="s">
        <v>17309</v>
      </c>
      <c r="J3100" s="69">
        <v>27.49</v>
      </c>
      <c r="K3100" s="69">
        <f t="shared" si="146"/>
        <v>687.25</v>
      </c>
      <c r="L3100" s="90">
        <v>25</v>
      </c>
      <c r="M3100" s="51"/>
      <c r="N3100" s="62" t="s">
        <v>3326</v>
      </c>
      <c r="O3100" s="52" t="s">
        <v>519</v>
      </c>
      <c r="P3100" s="52">
        <v>280</v>
      </c>
      <c r="Q3100" s="52"/>
      <c r="R3100" s="52" t="s">
        <v>3314</v>
      </c>
      <c r="S3100" s="49" t="s">
        <v>21333</v>
      </c>
      <c r="V3100" s="50" t="s">
        <v>14950</v>
      </c>
      <c r="W3100" s="50" t="s">
        <v>3236</v>
      </c>
      <c r="X3100" s="50" t="s">
        <v>14740</v>
      </c>
      <c r="Y3100" s="70" t="s">
        <v>17320</v>
      </c>
      <c r="Z3100" s="53">
        <v>51754</v>
      </c>
    </row>
    <row r="3101" spans="1:26" s="49" customFormat="1" x14ac:dyDescent="0.25">
      <c r="A3101" s="75">
        <v>650053818</v>
      </c>
      <c r="B3101" s="73">
        <f t="shared" si="144"/>
        <v>650053818</v>
      </c>
      <c r="C3101" s="73" t="s">
        <v>11091</v>
      </c>
      <c r="D3101" s="68">
        <v>1</v>
      </c>
      <c r="E3101" s="48">
        <f t="shared" si="145"/>
        <v>70980462</v>
      </c>
      <c r="F3101" s="57" t="s">
        <v>2783</v>
      </c>
      <c r="G3101" s="57" t="s">
        <v>3222</v>
      </c>
      <c r="H3101" s="51">
        <v>400</v>
      </c>
      <c r="I3101" s="51" t="s">
        <v>17309</v>
      </c>
      <c r="J3101" s="69">
        <v>27.49</v>
      </c>
      <c r="K3101" s="69">
        <f t="shared" si="146"/>
        <v>10996</v>
      </c>
      <c r="L3101" s="90">
        <v>400</v>
      </c>
      <c r="M3101" s="51"/>
      <c r="N3101" s="62" t="s">
        <v>3327</v>
      </c>
      <c r="O3101" s="52"/>
      <c r="P3101" s="52">
        <v>71</v>
      </c>
      <c r="Q3101" s="52"/>
      <c r="R3101" s="52" t="s">
        <v>3328</v>
      </c>
      <c r="S3101" s="49" t="s">
        <v>21333</v>
      </c>
      <c r="V3101" s="50" t="s">
        <v>14950</v>
      </c>
      <c r="W3101" s="50" t="s">
        <v>3236</v>
      </c>
      <c r="X3101" s="50" t="s">
        <v>14740</v>
      </c>
      <c r="Y3101" s="70" t="s">
        <v>17320</v>
      </c>
      <c r="Z3101" s="53">
        <v>51703</v>
      </c>
    </row>
    <row r="3102" spans="1:26" s="49" customFormat="1" x14ac:dyDescent="0.25">
      <c r="A3102" s="75">
        <v>650059999</v>
      </c>
      <c r="B3102" s="73">
        <f t="shared" si="144"/>
        <v>650059999</v>
      </c>
      <c r="C3102" s="73" t="s">
        <v>11092</v>
      </c>
      <c r="D3102" s="68">
        <v>1</v>
      </c>
      <c r="E3102" s="48">
        <f t="shared" si="145"/>
        <v>70979936</v>
      </c>
      <c r="F3102" s="57" t="s">
        <v>2783</v>
      </c>
      <c r="G3102" s="57" t="s">
        <v>3222</v>
      </c>
      <c r="H3102" s="51">
        <v>325</v>
      </c>
      <c r="I3102" s="51" t="s">
        <v>17309</v>
      </c>
      <c r="J3102" s="69">
        <v>27.49</v>
      </c>
      <c r="K3102" s="69">
        <f t="shared" si="146"/>
        <v>8934.25</v>
      </c>
      <c r="L3102" s="90">
        <v>325</v>
      </c>
      <c r="M3102" s="51"/>
      <c r="N3102" s="62" t="s">
        <v>3329</v>
      </c>
      <c r="O3102" s="52"/>
      <c r="P3102" s="52">
        <v>2</v>
      </c>
      <c r="Q3102" s="52"/>
      <c r="R3102" s="52" t="s">
        <v>3330</v>
      </c>
      <c r="S3102" s="49" t="s">
        <v>21333</v>
      </c>
      <c r="V3102" s="50" t="s">
        <v>14950</v>
      </c>
      <c r="W3102" s="50" t="s">
        <v>3236</v>
      </c>
      <c r="X3102" s="50" t="s">
        <v>14740</v>
      </c>
      <c r="Y3102" s="70" t="s">
        <v>17320</v>
      </c>
      <c r="Z3102" s="53">
        <v>51711</v>
      </c>
    </row>
    <row r="3103" spans="1:26" s="49" customFormat="1" ht="30" x14ac:dyDescent="0.25">
      <c r="A3103" s="75">
        <v>650060598</v>
      </c>
      <c r="B3103" s="73">
        <f t="shared" si="144"/>
        <v>650060598</v>
      </c>
      <c r="C3103" s="73" t="s">
        <v>11093</v>
      </c>
      <c r="D3103" s="68">
        <v>1</v>
      </c>
      <c r="E3103" s="48">
        <f t="shared" si="145"/>
        <v>70980861</v>
      </c>
      <c r="F3103" s="57" t="s">
        <v>2783</v>
      </c>
      <c r="G3103" s="57" t="s">
        <v>3222</v>
      </c>
      <c r="H3103" s="51">
        <v>50</v>
      </c>
      <c r="I3103" s="51" t="s">
        <v>17309</v>
      </c>
      <c r="J3103" s="69">
        <v>27.49</v>
      </c>
      <c r="K3103" s="69">
        <f t="shared" si="146"/>
        <v>1374.5</v>
      </c>
      <c r="L3103" s="90">
        <v>50</v>
      </c>
      <c r="M3103" s="51"/>
      <c r="N3103" s="62" t="s">
        <v>3331</v>
      </c>
      <c r="O3103" s="52"/>
      <c r="P3103" s="52">
        <v>47</v>
      </c>
      <c r="Q3103" s="52"/>
      <c r="R3103" s="52" t="s">
        <v>3332</v>
      </c>
      <c r="S3103" s="49" t="s">
        <v>21333</v>
      </c>
      <c r="V3103" s="50" t="s">
        <v>14950</v>
      </c>
      <c r="W3103" s="50" t="s">
        <v>3236</v>
      </c>
      <c r="X3103" s="50" t="s">
        <v>14740</v>
      </c>
      <c r="Y3103" s="70" t="s">
        <v>17320</v>
      </c>
      <c r="Z3103" s="53">
        <v>51801</v>
      </c>
    </row>
    <row r="3104" spans="1:26" s="49" customFormat="1" x14ac:dyDescent="0.25">
      <c r="A3104" s="75">
        <v>650060903</v>
      </c>
      <c r="B3104" s="73">
        <f t="shared" si="144"/>
        <v>650060903</v>
      </c>
      <c r="C3104" s="73" t="s">
        <v>11094</v>
      </c>
      <c r="D3104" s="68">
        <v>1</v>
      </c>
      <c r="E3104" s="48">
        <f t="shared" si="145"/>
        <v>70188378</v>
      </c>
      <c r="F3104" s="57" t="s">
        <v>2783</v>
      </c>
      <c r="G3104" s="57" t="s">
        <v>3222</v>
      </c>
      <c r="H3104" s="51">
        <v>50</v>
      </c>
      <c r="I3104" s="51" t="s">
        <v>17309</v>
      </c>
      <c r="J3104" s="69">
        <v>27.49</v>
      </c>
      <c r="K3104" s="69">
        <f t="shared" si="146"/>
        <v>1374.5</v>
      </c>
      <c r="L3104" s="90">
        <v>50</v>
      </c>
      <c r="M3104" s="51"/>
      <c r="N3104" s="62" t="s">
        <v>3333</v>
      </c>
      <c r="O3104" s="52"/>
      <c r="P3104" s="52">
        <v>36</v>
      </c>
      <c r="Q3104" s="52"/>
      <c r="R3104" s="52" t="s">
        <v>3334</v>
      </c>
      <c r="S3104" s="49" t="s">
        <v>21333</v>
      </c>
      <c r="V3104" s="50" t="s">
        <v>14950</v>
      </c>
      <c r="W3104" s="50" t="s">
        <v>3236</v>
      </c>
      <c r="X3104" s="50" t="s">
        <v>14740</v>
      </c>
      <c r="Y3104" s="70" t="s">
        <v>17320</v>
      </c>
      <c r="Z3104" s="53">
        <v>51601</v>
      </c>
    </row>
    <row r="3105" spans="1:26" s="49" customFormat="1" ht="30" x14ac:dyDescent="0.25">
      <c r="A3105" s="75">
        <v>650060997</v>
      </c>
      <c r="B3105" s="73">
        <f t="shared" si="144"/>
        <v>650060997</v>
      </c>
      <c r="C3105" s="73" t="s">
        <v>11095</v>
      </c>
      <c r="D3105" s="68">
        <v>1</v>
      </c>
      <c r="E3105" s="48">
        <f t="shared" si="145"/>
        <v>70997918</v>
      </c>
      <c r="F3105" s="57" t="s">
        <v>2783</v>
      </c>
      <c r="G3105" s="57" t="s">
        <v>3222</v>
      </c>
      <c r="H3105" s="51">
        <v>275</v>
      </c>
      <c r="I3105" s="51" t="s">
        <v>17309</v>
      </c>
      <c r="J3105" s="69">
        <v>27.49</v>
      </c>
      <c r="K3105" s="69">
        <f t="shared" si="146"/>
        <v>7559.75</v>
      </c>
      <c r="L3105" s="90">
        <v>275</v>
      </c>
      <c r="M3105" s="51"/>
      <c r="N3105" s="62" t="s">
        <v>3335</v>
      </c>
      <c r="O3105" s="52"/>
      <c r="P3105" s="52">
        <v>2</v>
      </c>
      <c r="Q3105" s="52"/>
      <c r="R3105" s="52" t="s">
        <v>1099</v>
      </c>
      <c r="S3105" s="49" t="s">
        <v>21333</v>
      </c>
      <c r="V3105" s="50" t="s">
        <v>14950</v>
      </c>
      <c r="W3105" s="50" t="s">
        <v>3236</v>
      </c>
      <c r="X3105" s="50" t="s">
        <v>14740</v>
      </c>
      <c r="Y3105" s="70" t="s">
        <v>17320</v>
      </c>
      <c r="Z3105" s="53">
        <v>51734</v>
      </c>
    </row>
    <row r="3106" spans="1:26" s="49" customFormat="1" ht="30" x14ac:dyDescent="0.25">
      <c r="A3106" s="75">
        <v>650061748</v>
      </c>
      <c r="B3106" s="73">
        <f t="shared" si="144"/>
        <v>650061748</v>
      </c>
      <c r="C3106" s="73" t="s">
        <v>11096</v>
      </c>
      <c r="D3106" s="68">
        <v>1</v>
      </c>
      <c r="E3106" s="48">
        <f t="shared" si="145"/>
        <v>70980314</v>
      </c>
      <c r="F3106" s="57" t="s">
        <v>2783</v>
      </c>
      <c r="G3106" s="57" t="s">
        <v>3222</v>
      </c>
      <c r="H3106" s="51">
        <v>75</v>
      </c>
      <c r="I3106" s="51" t="s">
        <v>17309</v>
      </c>
      <c r="J3106" s="69">
        <v>27.49</v>
      </c>
      <c r="K3106" s="69">
        <f t="shared" si="146"/>
        <v>2061.75</v>
      </c>
      <c r="L3106" s="90">
        <v>75</v>
      </c>
      <c r="M3106" s="51"/>
      <c r="N3106" s="62" t="s">
        <v>3336</v>
      </c>
      <c r="O3106" s="52"/>
      <c r="P3106" s="52">
        <v>43</v>
      </c>
      <c r="Q3106" s="52"/>
      <c r="R3106" s="52" t="s">
        <v>3337</v>
      </c>
      <c r="S3106" s="49" t="s">
        <v>21333</v>
      </c>
      <c r="V3106" s="50" t="s">
        <v>14950</v>
      </c>
      <c r="W3106" s="50" t="s">
        <v>3236</v>
      </c>
      <c r="X3106" s="50" t="s">
        <v>14740</v>
      </c>
      <c r="Y3106" s="70" t="s">
        <v>17320</v>
      </c>
      <c r="Z3106" s="53">
        <v>51735</v>
      </c>
    </row>
    <row r="3107" spans="1:26" s="49" customFormat="1" x14ac:dyDescent="0.25">
      <c r="A3107" s="75">
        <v>650064062</v>
      </c>
      <c r="B3107" s="73">
        <f t="shared" si="144"/>
        <v>650064062</v>
      </c>
      <c r="C3107" s="73" t="s">
        <v>11097</v>
      </c>
      <c r="D3107" s="68">
        <v>1</v>
      </c>
      <c r="E3107" s="48">
        <f t="shared" si="145"/>
        <v>70188882</v>
      </c>
      <c r="F3107" s="57" t="s">
        <v>2783</v>
      </c>
      <c r="G3107" s="57" t="s">
        <v>3222</v>
      </c>
      <c r="H3107" s="51">
        <v>125</v>
      </c>
      <c r="I3107" s="51" t="s">
        <v>17309</v>
      </c>
      <c r="J3107" s="69">
        <v>27.49</v>
      </c>
      <c r="K3107" s="69">
        <f t="shared" si="146"/>
        <v>3436.25</v>
      </c>
      <c r="L3107" s="90">
        <v>125</v>
      </c>
      <c r="M3107" s="51"/>
      <c r="N3107" s="62" t="s">
        <v>3338</v>
      </c>
      <c r="O3107" s="52"/>
      <c r="P3107" s="52">
        <v>45</v>
      </c>
      <c r="Q3107" s="52"/>
      <c r="R3107" s="52" t="s">
        <v>3339</v>
      </c>
      <c r="S3107" s="49" t="s">
        <v>21333</v>
      </c>
      <c r="V3107" s="50" t="s">
        <v>14950</v>
      </c>
      <c r="W3107" s="50" t="s">
        <v>3236</v>
      </c>
      <c r="X3107" s="50" t="s">
        <v>14740</v>
      </c>
      <c r="Y3107" s="70" t="s">
        <v>17320</v>
      </c>
      <c r="Z3107" s="53">
        <v>51741</v>
      </c>
    </row>
    <row r="3108" spans="1:26" s="49" customFormat="1" ht="30" x14ac:dyDescent="0.25">
      <c r="A3108" s="75">
        <v>650065298</v>
      </c>
      <c r="B3108" s="73">
        <f t="shared" si="144"/>
        <v>650065298</v>
      </c>
      <c r="C3108" s="73" t="s">
        <v>11098</v>
      </c>
      <c r="D3108" s="68">
        <v>1</v>
      </c>
      <c r="E3108" s="48">
        <f t="shared" si="145"/>
        <v>75015340</v>
      </c>
      <c r="F3108" s="57" t="s">
        <v>2783</v>
      </c>
      <c r="G3108" s="57" t="s">
        <v>3222</v>
      </c>
      <c r="H3108" s="51">
        <v>375</v>
      </c>
      <c r="I3108" s="51" t="s">
        <v>17309</v>
      </c>
      <c r="J3108" s="69">
        <v>27.49</v>
      </c>
      <c r="K3108" s="69">
        <f t="shared" si="146"/>
        <v>10308.75</v>
      </c>
      <c r="L3108" s="90">
        <v>375</v>
      </c>
      <c r="M3108" s="51"/>
      <c r="N3108" s="62" t="s">
        <v>3340</v>
      </c>
      <c r="O3108" s="52" t="s">
        <v>60</v>
      </c>
      <c r="P3108" s="52">
        <v>232</v>
      </c>
      <c r="Q3108" s="52"/>
      <c r="R3108" s="52" t="s">
        <v>3303</v>
      </c>
      <c r="S3108" s="49" t="s">
        <v>21333</v>
      </c>
      <c r="V3108" s="50" t="s">
        <v>14950</v>
      </c>
      <c r="W3108" s="50" t="s">
        <v>3236</v>
      </c>
      <c r="X3108" s="50" t="s">
        <v>14740</v>
      </c>
      <c r="Y3108" s="70" t="s">
        <v>17320</v>
      </c>
      <c r="Z3108" s="53">
        <v>51761</v>
      </c>
    </row>
    <row r="3109" spans="1:26" s="49" customFormat="1" x14ac:dyDescent="0.25">
      <c r="A3109" s="75">
        <v>668000163</v>
      </c>
      <c r="B3109" s="73">
        <f t="shared" si="144"/>
        <v>668000163</v>
      </c>
      <c r="C3109" s="73" t="s">
        <v>11099</v>
      </c>
      <c r="D3109" s="68">
        <v>1</v>
      </c>
      <c r="E3109" s="48">
        <f t="shared" si="145"/>
        <v>70188505</v>
      </c>
      <c r="F3109" s="57" t="s">
        <v>2783</v>
      </c>
      <c r="G3109" s="57" t="s">
        <v>3222</v>
      </c>
      <c r="H3109" s="51">
        <v>25</v>
      </c>
      <c r="I3109" s="51" t="s">
        <v>17309</v>
      </c>
      <c r="J3109" s="69">
        <v>27.49</v>
      </c>
      <c r="K3109" s="69">
        <f t="shared" si="146"/>
        <v>687.25</v>
      </c>
      <c r="L3109" s="90">
        <v>25</v>
      </c>
      <c r="M3109" s="51"/>
      <c r="N3109" s="62" t="s">
        <v>3341</v>
      </c>
      <c r="O3109" s="52" t="s">
        <v>31</v>
      </c>
      <c r="P3109" s="52">
        <v>1487</v>
      </c>
      <c r="Q3109" s="52"/>
      <c r="R3109" s="52" t="s">
        <v>3236</v>
      </c>
      <c r="S3109" s="49" t="s">
        <v>21333</v>
      </c>
      <c r="V3109" s="50" t="s">
        <v>14950</v>
      </c>
      <c r="W3109" s="50" t="s">
        <v>3236</v>
      </c>
      <c r="X3109" s="50" t="s">
        <v>14740</v>
      </c>
      <c r="Y3109" s="70" t="s">
        <v>17320</v>
      </c>
      <c r="Z3109" s="53">
        <v>51601</v>
      </c>
    </row>
    <row r="3110" spans="1:26" s="49" customFormat="1" x14ac:dyDescent="0.25">
      <c r="A3110" s="75">
        <v>668000171</v>
      </c>
      <c r="B3110" s="73">
        <f t="shared" si="144"/>
        <v>668000171</v>
      </c>
      <c r="C3110" s="73" t="s">
        <v>11100</v>
      </c>
      <c r="D3110" s="68">
        <v>1</v>
      </c>
      <c r="E3110" s="48">
        <f t="shared" si="145"/>
        <v>70188548</v>
      </c>
      <c r="F3110" s="57" t="s">
        <v>2783</v>
      </c>
      <c r="G3110" s="57" t="s">
        <v>3222</v>
      </c>
      <c r="H3110" s="51">
        <v>25</v>
      </c>
      <c r="I3110" s="51" t="s">
        <v>17309</v>
      </c>
      <c r="J3110" s="69">
        <v>27.49</v>
      </c>
      <c r="K3110" s="69">
        <f t="shared" si="146"/>
        <v>687.25</v>
      </c>
      <c r="L3110" s="90">
        <v>25</v>
      </c>
      <c r="M3110" s="51"/>
      <c r="N3110" s="62" t="s">
        <v>3342</v>
      </c>
      <c r="O3110" s="52" t="s">
        <v>3343</v>
      </c>
      <c r="P3110" s="52">
        <v>129</v>
      </c>
      <c r="Q3110" s="52"/>
      <c r="R3110" s="52" t="s">
        <v>3236</v>
      </c>
      <c r="S3110" s="49" t="s">
        <v>21333</v>
      </c>
      <c r="V3110" s="50" t="s">
        <v>14950</v>
      </c>
      <c r="W3110" s="50" t="s">
        <v>3236</v>
      </c>
      <c r="X3110" s="50" t="s">
        <v>14740</v>
      </c>
      <c r="Y3110" s="70" t="s">
        <v>17320</v>
      </c>
      <c r="Z3110" s="53">
        <v>51601</v>
      </c>
    </row>
    <row r="3111" spans="1:26" s="49" customFormat="1" ht="30" x14ac:dyDescent="0.25">
      <c r="A3111" s="75">
        <v>668000180</v>
      </c>
      <c r="B3111" s="73">
        <f t="shared" si="144"/>
        <v>668000180</v>
      </c>
      <c r="C3111" s="73" t="s">
        <v>11101</v>
      </c>
      <c r="D3111" s="68">
        <v>1</v>
      </c>
      <c r="E3111" s="48">
        <f t="shared" si="145"/>
        <v>70188521</v>
      </c>
      <c r="F3111" s="57" t="s">
        <v>2783</v>
      </c>
      <c r="G3111" s="57" t="s">
        <v>3222</v>
      </c>
      <c r="H3111" s="51">
        <v>25</v>
      </c>
      <c r="I3111" s="51" t="s">
        <v>17309</v>
      </c>
      <c r="J3111" s="69">
        <v>27.49</v>
      </c>
      <c r="K3111" s="69">
        <f t="shared" si="146"/>
        <v>687.25</v>
      </c>
      <c r="L3111" s="90">
        <v>25</v>
      </c>
      <c r="M3111" s="51"/>
      <c r="N3111" s="62" t="s">
        <v>3344</v>
      </c>
      <c r="O3111" s="52" t="s">
        <v>3345</v>
      </c>
      <c r="P3111" s="52">
        <v>648</v>
      </c>
      <c r="Q3111" s="52"/>
      <c r="R3111" s="52" t="s">
        <v>3236</v>
      </c>
      <c r="S3111" s="49" t="s">
        <v>21333</v>
      </c>
      <c r="V3111" s="50" t="s">
        <v>14950</v>
      </c>
      <c r="W3111" s="50" t="s">
        <v>3236</v>
      </c>
      <c r="X3111" s="50" t="s">
        <v>14740</v>
      </c>
      <c r="Y3111" s="70" t="s">
        <v>17320</v>
      </c>
      <c r="Z3111" s="53">
        <v>51601</v>
      </c>
    </row>
    <row r="3112" spans="1:26" s="49" customFormat="1" x14ac:dyDescent="0.25">
      <c r="A3112" s="75">
        <v>668000198</v>
      </c>
      <c r="B3112" s="73">
        <f t="shared" si="144"/>
        <v>668000198</v>
      </c>
      <c r="C3112" s="73" t="s">
        <v>11102</v>
      </c>
      <c r="D3112" s="68">
        <v>1</v>
      </c>
      <c r="E3112" s="48">
        <f t="shared" si="145"/>
        <v>70188513</v>
      </c>
      <c r="F3112" s="57" t="s">
        <v>2783</v>
      </c>
      <c r="G3112" s="57" t="s">
        <v>3222</v>
      </c>
      <c r="H3112" s="51">
        <v>25</v>
      </c>
      <c r="I3112" s="51" t="s">
        <v>17309</v>
      </c>
      <c r="J3112" s="69">
        <v>27.49</v>
      </c>
      <c r="K3112" s="69">
        <f t="shared" si="146"/>
        <v>687.25</v>
      </c>
      <c r="L3112" s="90">
        <v>25</v>
      </c>
      <c r="M3112" s="51"/>
      <c r="N3112" s="62" t="s">
        <v>3346</v>
      </c>
      <c r="O3112" s="52" t="s">
        <v>3241</v>
      </c>
      <c r="P3112" s="52">
        <v>1387</v>
      </c>
      <c r="Q3112" s="52"/>
      <c r="R3112" s="52" t="s">
        <v>3236</v>
      </c>
      <c r="S3112" s="49" t="s">
        <v>21333</v>
      </c>
      <c r="V3112" s="50" t="s">
        <v>14950</v>
      </c>
      <c r="W3112" s="50" t="s">
        <v>3236</v>
      </c>
      <c r="X3112" s="50" t="s">
        <v>14740</v>
      </c>
      <c r="Y3112" s="70" t="s">
        <v>17320</v>
      </c>
      <c r="Z3112" s="53">
        <v>51601</v>
      </c>
    </row>
    <row r="3113" spans="1:26" s="49" customFormat="1" ht="30" x14ac:dyDescent="0.25">
      <c r="A3113" s="75">
        <v>668000228</v>
      </c>
      <c r="B3113" s="73">
        <f t="shared" si="144"/>
        <v>668000228</v>
      </c>
      <c r="C3113" s="73" t="s">
        <v>11103</v>
      </c>
      <c r="D3113" s="68">
        <v>1</v>
      </c>
      <c r="E3113" s="48">
        <f t="shared" si="145"/>
        <v>70188530</v>
      </c>
      <c r="F3113" s="57" t="s">
        <v>2783</v>
      </c>
      <c r="G3113" s="57" t="s">
        <v>3222</v>
      </c>
      <c r="H3113" s="51">
        <v>25</v>
      </c>
      <c r="I3113" s="51" t="s">
        <v>17309</v>
      </c>
      <c r="J3113" s="69">
        <v>27.49</v>
      </c>
      <c r="K3113" s="69">
        <f t="shared" si="146"/>
        <v>687.25</v>
      </c>
      <c r="L3113" s="90">
        <v>25</v>
      </c>
      <c r="M3113" s="51"/>
      <c r="N3113" s="62" t="s">
        <v>3347</v>
      </c>
      <c r="O3113" s="52" t="s">
        <v>3308</v>
      </c>
      <c r="P3113" s="52">
        <v>1379</v>
      </c>
      <c r="Q3113" s="52"/>
      <c r="R3113" s="52" t="s">
        <v>3236</v>
      </c>
      <c r="S3113" s="49" t="s">
        <v>21333</v>
      </c>
      <c r="V3113" s="50" t="s">
        <v>14950</v>
      </c>
      <c r="W3113" s="50" t="s">
        <v>3236</v>
      </c>
      <c r="X3113" s="50" t="s">
        <v>14740</v>
      </c>
      <c r="Y3113" s="70" t="s">
        <v>17320</v>
      </c>
      <c r="Z3113" s="53">
        <v>51601</v>
      </c>
    </row>
    <row r="3114" spans="1:26" s="49" customFormat="1" x14ac:dyDescent="0.25">
      <c r="A3114" s="75">
        <v>668000627</v>
      </c>
      <c r="B3114" s="73">
        <f t="shared" si="144"/>
        <v>668000627</v>
      </c>
      <c r="C3114" s="73" t="s">
        <v>11104</v>
      </c>
      <c r="D3114" s="68">
        <v>1</v>
      </c>
      <c r="E3114" s="48">
        <f t="shared" si="145"/>
        <v>70979642</v>
      </c>
      <c r="F3114" s="57" t="s">
        <v>2783</v>
      </c>
      <c r="G3114" s="57" t="s">
        <v>3222</v>
      </c>
      <c r="H3114" s="51">
        <v>25</v>
      </c>
      <c r="I3114" s="51" t="s">
        <v>17309</v>
      </c>
      <c r="J3114" s="69">
        <v>27.49</v>
      </c>
      <c r="K3114" s="69">
        <f t="shared" si="146"/>
        <v>687.25</v>
      </c>
      <c r="L3114" s="90">
        <v>25</v>
      </c>
      <c r="M3114" s="51"/>
      <c r="N3114" s="62" t="s">
        <v>3348</v>
      </c>
      <c r="O3114" s="52" t="s">
        <v>3349</v>
      </c>
      <c r="P3114" s="52">
        <v>553</v>
      </c>
      <c r="Q3114" s="52"/>
      <c r="R3114" s="52" t="s">
        <v>3312</v>
      </c>
      <c r="S3114" s="49" t="s">
        <v>21333</v>
      </c>
      <c r="V3114" s="50" t="s">
        <v>14950</v>
      </c>
      <c r="W3114" s="50" t="s">
        <v>3236</v>
      </c>
      <c r="X3114" s="50" t="s">
        <v>14740</v>
      </c>
      <c r="Y3114" s="70" t="s">
        <v>17320</v>
      </c>
      <c r="Z3114" s="53">
        <v>51701</v>
      </c>
    </row>
    <row r="3115" spans="1:26" s="49" customFormat="1" ht="30" x14ac:dyDescent="0.25">
      <c r="A3115" s="75">
        <v>691000107</v>
      </c>
      <c r="B3115" s="73">
        <f t="shared" si="144"/>
        <v>691000107</v>
      </c>
      <c r="C3115" s="73" t="s">
        <v>11043</v>
      </c>
      <c r="D3115" s="68">
        <v>1</v>
      </c>
      <c r="E3115" s="48">
        <f t="shared" si="145"/>
        <v>75137011</v>
      </c>
      <c r="F3115" s="57" t="s">
        <v>2783</v>
      </c>
      <c r="G3115" s="57" t="s">
        <v>3222</v>
      </c>
      <c r="H3115" s="51">
        <v>775</v>
      </c>
      <c r="I3115" s="51" t="s">
        <v>17309</v>
      </c>
      <c r="J3115" s="69">
        <v>27.49</v>
      </c>
      <c r="K3115" s="69">
        <f t="shared" si="146"/>
        <v>21304.75</v>
      </c>
      <c r="L3115" s="90">
        <v>775</v>
      </c>
      <c r="M3115" s="51"/>
      <c r="N3115" s="62" t="s">
        <v>3243</v>
      </c>
      <c r="O3115" s="52" t="s">
        <v>3238</v>
      </c>
      <c r="P3115" s="52">
        <v>1166</v>
      </c>
      <c r="Q3115" s="52"/>
      <c r="R3115" s="52" t="s">
        <v>3236</v>
      </c>
      <c r="S3115" s="49" t="s">
        <v>21333</v>
      </c>
      <c r="V3115" s="50" t="s">
        <v>14922</v>
      </c>
      <c r="W3115" s="50" t="s">
        <v>3236</v>
      </c>
      <c r="X3115" s="50" t="s">
        <v>14738</v>
      </c>
      <c r="Y3115" s="70" t="s">
        <v>17320</v>
      </c>
      <c r="Z3115" s="53">
        <v>51601</v>
      </c>
    </row>
    <row r="3116" spans="1:26" s="49" customFormat="1" x14ac:dyDescent="0.25">
      <c r="A3116" s="75">
        <v>691003742</v>
      </c>
      <c r="B3116" s="73">
        <f t="shared" si="144"/>
        <v>691003742</v>
      </c>
      <c r="C3116" s="73" t="s">
        <v>17927</v>
      </c>
      <c r="D3116" s="68">
        <v>1</v>
      </c>
      <c r="E3116" s="48">
        <f t="shared" si="145"/>
        <v>72553588</v>
      </c>
      <c r="F3116" s="57" t="s">
        <v>2783</v>
      </c>
      <c r="G3116" s="57" t="s">
        <v>3222</v>
      </c>
      <c r="H3116" s="51">
        <v>50</v>
      </c>
      <c r="I3116" s="51" t="s">
        <v>17309</v>
      </c>
      <c r="J3116" s="69">
        <v>27.49</v>
      </c>
      <c r="K3116" s="69">
        <f t="shared" si="146"/>
        <v>1374.5</v>
      </c>
      <c r="L3116" s="90">
        <v>50</v>
      </c>
      <c r="M3116" s="51"/>
      <c r="N3116" s="62" t="s">
        <v>17928</v>
      </c>
      <c r="O3116" s="52" t="s">
        <v>3238</v>
      </c>
      <c r="P3116" s="52">
        <v>1229</v>
      </c>
      <c r="Q3116" s="52"/>
      <c r="R3116" s="52" t="s">
        <v>3236</v>
      </c>
      <c r="S3116" s="49" t="s">
        <v>21333</v>
      </c>
      <c r="V3116" s="50" t="s">
        <v>14950</v>
      </c>
      <c r="W3116" s="50" t="s">
        <v>3236</v>
      </c>
      <c r="X3116" s="50" t="s">
        <v>14740</v>
      </c>
      <c r="Y3116" s="70" t="s">
        <v>17320</v>
      </c>
      <c r="Z3116" s="53">
        <v>51601</v>
      </c>
    </row>
    <row r="3117" spans="1:26" s="49" customFormat="1" x14ac:dyDescent="0.25">
      <c r="A3117" s="75">
        <v>691004692</v>
      </c>
      <c r="B3117" s="73">
        <f t="shared" si="144"/>
        <v>691004692</v>
      </c>
      <c r="C3117" s="73" t="s">
        <v>11105</v>
      </c>
      <c r="D3117" s="68">
        <v>1</v>
      </c>
      <c r="E3117" s="48">
        <f t="shared" si="145"/>
        <v>28859235</v>
      </c>
      <c r="F3117" s="57" t="s">
        <v>2783</v>
      </c>
      <c r="G3117" s="57" t="s">
        <v>3222</v>
      </c>
      <c r="H3117" s="51">
        <v>25</v>
      </c>
      <c r="I3117" s="51" t="s">
        <v>17309</v>
      </c>
      <c r="J3117" s="69">
        <v>27.49</v>
      </c>
      <c r="K3117" s="69">
        <f t="shared" si="146"/>
        <v>687.25</v>
      </c>
      <c r="L3117" s="90">
        <v>25</v>
      </c>
      <c r="M3117" s="51"/>
      <c r="N3117" s="62" t="s">
        <v>3350</v>
      </c>
      <c r="O3117" s="52"/>
      <c r="P3117" s="52">
        <v>22</v>
      </c>
      <c r="Q3117" s="52"/>
      <c r="R3117" s="52" t="s">
        <v>3351</v>
      </c>
      <c r="S3117" s="49" t="s">
        <v>21333</v>
      </c>
      <c r="V3117" s="50" t="s">
        <v>14950</v>
      </c>
      <c r="W3117" s="50" t="s">
        <v>3236</v>
      </c>
      <c r="X3117" s="50" t="s">
        <v>14740</v>
      </c>
      <c r="Y3117" s="70" t="s">
        <v>17320</v>
      </c>
      <c r="Z3117" s="53">
        <v>51764</v>
      </c>
    </row>
    <row r="3118" spans="1:26" s="49" customFormat="1" x14ac:dyDescent="0.25">
      <c r="A3118" s="75">
        <v>691006377</v>
      </c>
      <c r="B3118" s="73">
        <f t="shared" si="144"/>
        <v>691006377</v>
      </c>
      <c r="C3118" s="73" t="s">
        <v>11044</v>
      </c>
      <c r="D3118" s="68">
        <v>1</v>
      </c>
      <c r="E3118" s="48">
        <f t="shared" si="145"/>
        <v>2693542</v>
      </c>
      <c r="F3118" s="57" t="s">
        <v>2783</v>
      </c>
      <c r="G3118" s="57" t="s">
        <v>3222</v>
      </c>
      <c r="H3118" s="51">
        <v>50</v>
      </c>
      <c r="I3118" s="51" t="s">
        <v>17309</v>
      </c>
      <c r="J3118" s="69">
        <v>27.49</v>
      </c>
      <c r="K3118" s="69">
        <f t="shared" si="146"/>
        <v>1374.5</v>
      </c>
      <c r="L3118" s="90">
        <v>50</v>
      </c>
      <c r="M3118" s="51"/>
      <c r="N3118" s="62" t="s">
        <v>3244</v>
      </c>
      <c r="O3118" s="52"/>
      <c r="P3118" s="52">
        <v>119</v>
      </c>
      <c r="Q3118" s="52"/>
      <c r="R3118" s="52" t="s">
        <v>3245</v>
      </c>
      <c r="S3118" s="49" t="s">
        <v>21334</v>
      </c>
      <c r="V3118" s="50" t="s">
        <v>14922</v>
      </c>
      <c r="W3118" s="50" t="s">
        <v>3236</v>
      </c>
      <c r="X3118" s="50" t="s">
        <v>14742</v>
      </c>
      <c r="Y3118" s="70" t="s">
        <v>17320</v>
      </c>
      <c r="Z3118" s="53">
        <v>51761</v>
      </c>
    </row>
    <row r="3119" spans="1:26" s="49" customFormat="1" ht="30" x14ac:dyDescent="0.25">
      <c r="A3119" s="74">
        <v>600019829</v>
      </c>
      <c r="B3119" s="73">
        <f t="shared" si="144"/>
        <v>600019829</v>
      </c>
      <c r="C3119" s="73" t="s">
        <v>11110</v>
      </c>
      <c r="D3119" s="68">
        <v>1</v>
      </c>
      <c r="E3119" s="48">
        <f t="shared" si="145"/>
        <v>13582968</v>
      </c>
      <c r="F3119" s="57" t="s">
        <v>2783</v>
      </c>
      <c r="G3119" s="57" t="s">
        <v>3352</v>
      </c>
      <c r="H3119" s="51">
        <v>0</v>
      </c>
      <c r="I3119" s="51" t="s">
        <v>17309</v>
      </c>
      <c r="J3119" s="69">
        <v>27.49</v>
      </c>
      <c r="K3119" s="69">
        <f t="shared" si="146"/>
        <v>0</v>
      </c>
      <c r="L3119" s="90">
        <v>975</v>
      </c>
      <c r="M3119" s="51">
        <v>975</v>
      </c>
      <c r="N3119" s="62" t="s">
        <v>3360</v>
      </c>
      <c r="O3119" s="52" t="s">
        <v>3361</v>
      </c>
      <c r="P3119" s="52">
        <v>303</v>
      </c>
      <c r="Q3119" s="52"/>
      <c r="R3119" s="52" t="s">
        <v>3359</v>
      </c>
      <c r="S3119" s="49" t="s">
        <v>21333</v>
      </c>
      <c r="V3119" s="50" t="s">
        <v>14922</v>
      </c>
      <c r="W3119" s="50" t="s">
        <v>3359</v>
      </c>
      <c r="X3119" s="50" t="s">
        <v>14738</v>
      </c>
      <c r="Y3119" s="70" t="s">
        <v>17320</v>
      </c>
      <c r="Z3119" s="53">
        <v>54101</v>
      </c>
    </row>
    <row r="3120" spans="1:26" s="49" customFormat="1" x14ac:dyDescent="0.25">
      <c r="A3120" s="74">
        <v>668000694</v>
      </c>
      <c r="B3120" s="73">
        <f t="shared" si="144"/>
        <v>668000694</v>
      </c>
      <c r="C3120" s="73" t="s">
        <v>11139</v>
      </c>
      <c r="D3120" s="68">
        <v>1</v>
      </c>
      <c r="E3120" s="48">
        <f t="shared" si="145"/>
        <v>75009617</v>
      </c>
      <c r="F3120" s="57" t="s">
        <v>2783</v>
      </c>
      <c r="G3120" s="57" t="s">
        <v>3352</v>
      </c>
      <c r="H3120" s="51">
        <v>225</v>
      </c>
      <c r="I3120" s="51" t="s">
        <v>17309</v>
      </c>
      <c r="J3120" s="69">
        <v>27.49</v>
      </c>
      <c r="K3120" s="69">
        <f t="shared" si="146"/>
        <v>6185.25</v>
      </c>
      <c r="L3120" s="90">
        <v>225</v>
      </c>
      <c r="M3120" s="51"/>
      <c r="N3120" s="62" t="s">
        <v>3407</v>
      </c>
      <c r="O3120" s="52" t="s">
        <v>340</v>
      </c>
      <c r="P3120" s="52">
        <v>485</v>
      </c>
      <c r="Q3120" s="52"/>
      <c r="R3120" s="52" t="s">
        <v>3359</v>
      </c>
      <c r="S3120" s="49" t="s">
        <v>21333</v>
      </c>
      <c r="V3120" s="50" t="s">
        <v>14951</v>
      </c>
      <c r="W3120" s="50" t="s">
        <v>3359</v>
      </c>
      <c r="X3120" s="50" t="s">
        <v>14740</v>
      </c>
      <c r="Y3120" s="70" t="s">
        <v>17320</v>
      </c>
      <c r="Z3120" s="53">
        <v>54101</v>
      </c>
    </row>
    <row r="3121" spans="1:26" s="49" customFormat="1" x14ac:dyDescent="0.25">
      <c r="A3121" s="74">
        <v>668001046</v>
      </c>
      <c r="B3121" s="73">
        <f t="shared" si="144"/>
        <v>668001046</v>
      </c>
      <c r="C3121" s="73" t="s">
        <v>11140</v>
      </c>
      <c r="D3121" s="68">
        <v>1</v>
      </c>
      <c r="E3121" s="48">
        <f t="shared" si="145"/>
        <v>75016150</v>
      </c>
      <c r="F3121" s="57" t="s">
        <v>2783</v>
      </c>
      <c r="G3121" s="57" t="s">
        <v>3352</v>
      </c>
      <c r="H3121" s="51">
        <v>0</v>
      </c>
      <c r="I3121" s="51" t="s">
        <v>17309</v>
      </c>
      <c r="J3121" s="69">
        <v>27.49</v>
      </c>
      <c r="K3121" s="69">
        <f t="shared" si="146"/>
        <v>0</v>
      </c>
      <c r="L3121" s="90">
        <v>50</v>
      </c>
      <c r="M3121" s="51">
        <v>50</v>
      </c>
      <c r="N3121" s="62" t="s">
        <v>3408</v>
      </c>
      <c r="O3121" s="52" t="s">
        <v>3409</v>
      </c>
      <c r="P3121" s="52">
        <v>781</v>
      </c>
      <c r="Q3121" s="52"/>
      <c r="R3121" s="52" t="s">
        <v>3368</v>
      </c>
      <c r="S3121" s="49" t="s">
        <v>21333</v>
      </c>
      <c r="V3121" s="50" t="s">
        <v>14951</v>
      </c>
      <c r="W3121" s="50" t="s">
        <v>3359</v>
      </c>
      <c r="X3121" s="50" t="s">
        <v>14740</v>
      </c>
      <c r="Y3121" s="70" t="s">
        <v>17320</v>
      </c>
      <c r="Z3121" s="53">
        <v>54232</v>
      </c>
    </row>
    <row r="3122" spans="1:26" s="49" customFormat="1" x14ac:dyDescent="0.25">
      <c r="A3122" s="74">
        <v>600012875</v>
      </c>
      <c r="B3122" s="73">
        <f t="shared" si="144"/>
        <v>600012875</v>
      </c>
      <c r="C3122" s="73" t="s">
        <v>11111</v>
      </c>
      <c r="D3122" s="68">
        <v>1</v>
      </c>
      <c r="E3122" s="48">
        <f t="shared" si="145"/>
        <v>60153237</v>
      </c>
      <c r="F3122" s="57" t="s">
        <v>2783</v>
      </c>
      <c r="G3122" s="57" t="s">
        <v>3352</v>
      </c>
      <c r="H3122" s="51">
        <v>550</v>
      </c>
      <c r="I3122" s="51" t="s">
        <v>17309</v>
      </c>
      <c r="J3122" s="69">
        <v>27.49</v>
      </c>
      <c r="K3122" s="69">
        <f t="shared" si="146"/>
        <v>15119.5</v>
      </c>
      <c r="L3122" s="90">
        <v>550</v>
      </c>
      <c r="M3122" s="51"/>
      <c r="N3122" s="62" t="s">
        <v>3362</v>
      </c>
      <c r="O3122" s="52" t="s">
        <v>2874</v>
      </c>
      <c r="P3122" s="52">
        <v>325</v>
      </c>
      <c r="Q3122" s="52"/>
      <c r="R3122" s="52" t="s">
        <v>3359</v>
      </c>
      <c r="S3122" s="49" t="s">
        <v>21333</v>
      </c>
      <c r="V3122" s="50" t="s">
        <v>14922</v>
      </c>
      <c r="W3122" s="50" t="s">
        <v>3359</v>
      </c>
      <c r="X3122" s="50" t="s">
        <v>14738</v>
      </c>
      <c r="Y3122" s="70" t="s">
        <v>17320</v>
      </c>
      <c r="Z3122" s="53">
        <v>54101</v>
      </c>
    </row>
    <row r="3123" spans="1:26" s="49" customFormat="1" ht="30" x14ac:dyDescent="0.25">
      <c r="A3123" s="74">
        <v>600012905</v>
      </c>
      <c r="B3123" s="73">
        <f t="shared" si="144"/>
        <v>600012905</v>
      </c>
      <c r="C3123" s="73" t="s">
        <v>11112</v>
      </c>
      <c r="D3123" s="68">
        <v>1</v>
      </c>
      <c r="E3123" s="48">
        <f t="shared" si="145"/>
        <v>60153296</v>
      </c>
      <c r="F3123" s="57" t="s">
        <v>2783</v>
      </c>
      <c r="G3123" s="57" t="s">
        <v>3352</v>
      </c>
      <c r="H3123" s="51">
        <v>750</v>
      </c>
      <c r="I3123" s="51" t="s">
        <v>17309</v>
      </c>
      <c r="J3123" s="69">
        <v>27.49</v>
      </c>
      <c r="K3123" s="69">
        <f t="shared" si="146"/>
        <v>20617.5</v>
      </c>
      <c r="L3123" s="90">
        <v>750</v>
      </c>
      <c r="M3123" s="51"/>
      <c r="N3123" s="62" t="s">
        <v>3363</v>
      </c>
      <c r="O3123" s="52" t="s">
        <v>603</v>
      </c>
      <c r="P3123" s="52">
        <v>9</v>
      </c>
      <c r="Q3123" s="52"/>
      <c r="R3123" s="52" t="s">
        <v>3359</v>
      </c>
      <c r="S3123" s="49" t="s">
        <v>21333</v>
      </c>
      <c r="V3123" s="50" t="s">
        <v>14922</v>
      </c>
      <c r="W3123" s="50" t="s">
        <v>3359</v>
      </c>
      <c r="X3123" s="50" t="s">
        <v>14738</v>
      </c>
      <c r="Y3123" s="70" t="s">
        <v>17320</v>
      </c>
      <c r="Z3123" s="53">
        <v>54101</v>
      </c>
    </row>
    <row r="3124" spans="1:26" s="49" customFormat="1" x14ac:dyDescent="0.25">
      <c r="A3124" s="74">
        <v>600101274</v>
      </c>
      <c r="B3124" s="73">
        <f t="shared" si="144"/>
        <v>600101274</v>
      </c>
      <c r="C3124" s="73" t="s">
        <v>11141</v>
      </c>
      <c r="D3124" s="68">
        <v>1</v>
      </c>
      <c r="E3124" s="48">
        <f t="shared" si="145"/>
        <v>71005161</v>
      </c>
      <c r="F3124" s="57" t="s">
        <v>2783</v>
      </c>
      <c r="G3124" s="57" t="s">
        <v>3352</v>
      </c>
      <c r="H3124" s="51">
        <v>25</v>
      </c>
      <c r="I3124" s="51" t="s">
        <v>17309</v>
      </c>
      <c r="J3124" s="69">
        <v>27.49</v>
      </c>
      <c r="K3124" s="69">
        <f t="shared" si="146"/>
        <v>687.25</v>
      </c>
      <c r="L3124" s="90">
        <v>25</v>
      </c>
      <c r="M3124" s="51"/>
      <c r="N3124" s="62" t="s">
        <v>3410</v>
      </c>
      <c r="O3124" s="52"/>
      <c r="P3124" s="52">
        <v>65</v>
      </c>
      <c r="Q3124" s="52"/>
      <c r="R3124" s="52" t="s">
        <v>3411</v>
      </c>
      <c r="S3124" s="49" t="s">
        <v>21333</v>
      </c>
      <c r="V3124" s="50" t="s">
        <v>14951</v>
      </c>
      <c r="W3124" s="50" t="s">
        <v>3359</v>
      </c>
      <c r="X3124" s="50" t="s">
        <v>14740</v>
      </c>
      <c r="Y3124" s="70" t="s">
        <v>17320</v>
      </c>
      <c r="Z3124" s="53">
        <v>54213</v>
      </c>
    </row>
    <row r="3125" spans="1:26" s="49" customFormat="1" ht="30" x14ac:dyDescent="0.25">
      <c r="A3125" s="74">
        <v>600024539</v>
      </c>
      <c r="B3125" s="73">
        <f t="shared" si="144"/>
        <v>600024539</v>
      </c>
      <c r="C3125" s="73" t="s">
        <v>17929</v>
      </c>
      <c r="D3125" s="68">
        <v>1</v>
      </c>
      <c r="E3125" s="48">
        <f t="shared" si="145"/>
        <v>70840261</v>
      </c>
      <c r="F3125" s="57" t="s">
        <v>2783</v>
      </c>
      <c r="G3125" s="57" t="s">
        <v>3352</v>
      </c>
      <c r="H3125" s="51">
        <v>50</v>
      </c>
      <c r="I3125" s="51" t="s">
        <v>17309</v>
      </c>
      <c r="J3125" s="69">
        <v>27.49</v>
      </c>
      <c r="K3125" s="69">
        <f t="shared" si="146"/>
        <v>1374.5</v>
      </c>
      <c r="L3125" s="90">
        <v>50</v>
      </c>
      <c r="M3125" s="51"/>
      <c r="N3125" s="62" t="s">
        <v>17930</v>
      </c>
      <c r="O3125" s="52" t="s">
        <v>17931</v>
      </c>
      <c r="P3125" s="52">
        <v>268</v>
      </c>
      <c r="Q3125" s="52"/>
      <c r="R3125" s="52" t="s">
        <v>3364</v>
      </c>
      <c r="S3125" s="49" t="s">
        <v>21333</v>
      </c>
      <c r="V3125" s="50" t="s">
        <v>14922</v>
      </c>
      <c r="W3125" s="50" t="s">
        <v>3359</v>
      </c>
      <c r="X3125" s="50" t="s">
        <v>14738</v>
      </c>
      <c r="Y3125" s="70" t="s">
        <v>17320</v>
      </c>
      <c r="Z3125" s="53">
        <v>54225</v>
      </c>
    </row>
    <row r="3126" spans="1:26" s="49" customFormat="1" x14ac:dyDescent="0.25">
      <c r="A3126" s="74">
        <v>600024610</v>
      </c>
      <c r="B3126" s="73">
        <f t="shared" si="144"/>
        <v>600024610</v>
      </c>
      <c r="C3126" s="73" t="s">
        <v>11113</v>
      </c>
      <c r="D3126" s="68">
        <v>1</v>
      </c>
      <c r="E3126" s="48">
        <f t="shared" si="145"/>
        <v>70841179</v>
      </c>
      <c r="F3126" s="57" t="s">
        <v>2783</v>
      </c>
      <c r="G3126" s="57" t="s">
        <v>3352</v>
      </c>
      <c r="H3126" s="51">
        <v>175</v>
      </c>
      <c r="I3126" s="51" t="s">
        <v>17309</v>
      </c>
      <c r="J3126" s="69">
        <v>27.49</v>
      </c>
      <c r="K3126" s="69">
        <f t="shared" si="146"/>
        <v>4810.75</v>
      </c>
      <c r="L3126" s="90">
        <v>175</v>
      </c>
      <c r="M3126" s="51"/>
      <c r="N3126" s="62" t="s">
        <v>3365</v>
      </c>
      <c r="O3126" s="52" t="s">
        <v>3302</v>
      </c>
      <c r="P3126" s="52">
        <v>160</v>
      </c>
      <c r="Q3126" s="52"/>
      <c r="R3126" s="52" t="s">
        <v>3359</v>
      </c>
      <c r="S3126" s="49" t="s">
        <v>21333</v>
      </c>
      <c r="V3126" s="50" t="s">
        <v>14922</v>
      </c>
      <c r="W3126" s="50" t="s">
        <v>3359</v>
      </c>
      <c r="X3126" s="50" t="s">
        <v>14738</v>
      </c>
      <c r="Y3126" s="70" t="s">
        <v>17320</v>
      </c>
      <c r="Z3126" s="53">
        <v>54102</v>
      </c>
    </row>
    <row r="3127" spans="1:26" s="49" customFormat="1" x14ac:dyDescent="0.25">
      <c r="A3127" s="74">
        <v>600024628</v>
      </c>
      <c r="B3127" s="73">
        <f t="shared" si="144"/>
        <v>600024628</v>
      </c>
      <c r="C3127" s="73" t="s">
        <v>11114</v>
      </c>
      <c r="D3127" s="68">
        <v>1</v>
      </c>
      <c r="E3127" s="48">
        <f t="shared" si="145"/>
        <v>70841144</v>
      </c>
      <c r="F3127" s="57" t="s">
        <v>2783</v>
      </c>
      <c r="G3127" s="57" t="s">
        <v>3352</v>
      </c>
      <c r="H3127" s="51">
        <v>150</v>
      </c>
      <c r="I3127" s="51" t="s">
        <v>17309</v>
      </c>
      <c r="J3127" s="69">
        <v>27.49</v>
      </c>
      <c r="K3127" s="69">
        <f t="shared" si="146"/>
        <v>4123.5</v>
      </c>
      <c r="L3127" s="90">
        <v>150</v>
      </c>
      <c r="M3127" s="51"/>
      <c r="N3127" s="62" t="s">
        <v>3366</v>
      </c>
      <c r="O3127" s="52" t="s">
        <v>3367</v>
      </c>
      <c r="P3127" s="52">
        <v>660</v>
      </c>
      <c r="Q3127" s="52"/>
      <c r="R3127" s="52" t="s">
        <v>3368</v>
      </c>
      <c r="S3127" s="49" t="s">
        <v>21333</v>
      </c>
      <c r="V3127" s="50" t="s">
        <v>14922</v>
      </c>
      <c r="W3127" s="50" t="s">
        <v>3359</v>
      </c>
      <c r="X3127" s="50" t="s">
        <v>14738</v>
      </c>
      <c r="Y3127" s="70" t="s">
        <v>17320</v>
      </c>
      <c r="Z3127" s="53">
        <v>54232</v>
      </c>
    </row>
    <row r="3128" spans="1:26" s="49" customFormat="1" x14ac:dyDescent="0.25">
      <c r="A3128" s="74">
        <v>600024661</v>
      </c>
      <c r="B3128" s="73">
        <f t="shared" si="144"/>
        <v>600024661</v>
      </c>
      <c r="C3128" s="73" t="s">
        <v>11115</v>
      </c>
      <c r="D3128" s="68">
        <v>1</v>
      </c>
      <c r="E3128" s="48">
        <f t="shared" si="145"/>
        <v>60153041</v>
      </c>
      <c r="F3128" s="57" t="s">
        <v>2783</v>
      </c>
      <c r="G3128" s="57" t="s">
        <v>3352</v>
      </c>
      <c r="H3128" s="51">
        <v>50</v>
      </c>
      <c r="I3128" s="51" t="s">
        <v>17309</v>
      </c>
      <c r="J3128" s="69">
        <v>27.49</v>
      </c>
      <c r="K3128" s="69">
        <f t="shared" si="146"/>
        <v>1374.5</v>
      </c>
      <c r="L3128" s="90">
        <v>50</v>
      </c>
      <c r="M3128" s="51"/>
      <c r="N3128" s="62" t="s">
        <v>3369</v>
      </c>
      <c r="O3128" s="52" t="s">
        <v>3370</v>
      </c>
      <c r="P3128" s="52">
        <v>124</v>
      </c>
      <c r="Q3128" s="52"/>
      <c r="R3128" s="52" t="s">
        <v>3359</v>
      </c>
      <c r="S3128" s="49" t="s">
        <v>21333</v>
      </c>
      <c r="V3128" s="50" t="s">
        <v>14922</v>
      </c>
      <c r="W3128" s="50" t="s">
        <v>3359</v>
      </c>
      <c r="X3128" s="50" t="s">
        <v>14738</v>
      </c>
      <c r="Y3128" s="70" t="s">
        <v>17320</v>
      </c>
      <c r="Z3128" s="53">
        <v>54101</v>
      </c>
    </row>
    <row r="3129" spans="1:26" s="49" customFormat="1" x14ac:dyDescent="0.25">
      <c r="A3129" s="75">
        <v>600101631</v>
      </c>
      <c r="B3129" s="73">
        <f t="shared" si="144"/>
        <v>600101631</v>
      </c>
      <c r="C3129" s="73" t="s">
        <v>11142</v>
      </c>
      <c r="D3129" s="68">
        <v>1</v>
      </c>
      <c r="E3129" s="48">
        <f t="shared" si="145"/>
        <v>70988030</v>
      </c>
      <c r="F3129" s="57" t="s">
        <v>2783</v>
      </c>
      <c r="G3129" s="57" t="s">
        <v>3352</v>
      </c>
      <c r="H3129" s="51">
        <v>25</v>
      </c>
      <c r="I3129" s="51" t="s">
        <v>17309</v>
      </c>
      <c r="J3129" s="69">
        <v>27.49</v>
      </c>
      <c r="K3129" s="69">
        <f t="shared" si="146"/>
        <v>687.25</v>
      </c>
      <c r="L3129" s="90">
        <v>25</v>
      </c>
      <c r="M3129" s="51"/>
      <c r="N3129" s="62" t="s">
        <v>3412</v>
      </c>
      <c r="O3129" s="52" t="s">
        <v>177</v>
      </c>
      <c r="P3129" s="52">
        <v>373</v>
      </c>
      <c r="Q3129" s="52"/>
      <c r="R3129" s="52" t="s">
        <v>3413</v>
      </c>
      <c r="S3129" s="49" t="s">
        <v>21333</v>
      </c>
      <c r="V3129" s="50" t="s">
        <v>14951</v>
      </c>
      <c r="W3129" s="50" t="s">
        <v>3359</v>
      </c>
      <c r="X3129" s="50" t="s">
        <v>14740</v>
      </c>
      <c r="Y3129" s="70" t="s">
        <v>17320</v>
      </c>
      <c r="Z3129" s="53">
        <v>54201</v>
      </c>
    </row>
    <row r="3130" spans="1:26" s="49" customFormat="1" x14ac:dyDescent="0.25">
      <c r="A3130" s="75">
        <v>600102386</v>
      </c>
      <c r="B3130" s="73">
        <f t="shared" si="144"/>
        <v>600102386</v>
      </c>
      <c r="C3130" s="73" t="s">
        <v>11143</v>
      </c>
      <c r="D3130" s="68">
        <v>1</v>
      </c>
      <c r="E3130" s="48">
        <f t="shared" si="145"/>
        <v>70883548</v>
      </c>
      <c r="F3130" s="57" t="s">
        <v>2783</v>
      </c>
      <c r="G3130" s="57" t="s">
        <v>3352</v>
      </c>
      <c r="H3130" s="51">
        <v>450</v>
      </c>
      <c r="I3130" s="51" t="s">
        <v>17309</v>
      </c>
      <c r="J3130" s="69">
        <v>27.49</v>
      </c>
      <c r="K3130" s="69">
        <f t="shared" si="146"/>
        <v>12370.5</v>
      </c>
      <c r="L3130" s="90">
        <v>450</v>
      </c>
      <c r="M3130" s="51"/>
      <c r="N3130" s="62" t="s">
        <v>3414</v>
      </c>
      <c r="O3130" s="52" t="s">
        <v>764</v>
      </c>
      <c r="P3130" s="52">
        <v>793</v>
      </c>
      <c r="Q3130" s="52"/>
      <c r="R3130" s="52" t="s">
        <v>3368</v>
      </c>
      <c r="S3130" s="49" t="s">
        <v>21333</v>
      </c>
      <c r="V3130" s="50" t="s">
        <v>14951</v>
      </c>
      <c r="W3130" s="50" t="s">
        <v>3359</v>
      </c>
      <c r="X3130" s="50" t="s">
        <v>14740</v>
      </c>
      <c r="Y3130" s="70" t="s">
        <v>17320</v>
      </c>
      <c r="Z3130" s="53">
        <v>54232</v>
      </c>
    </row>
    <row r="3131" spans="1:26" s="49" customFormat="1" x14ac:dyDescent="0.25">
      <c r="A3131" s="75">
        <v>600101380</v>
      </c>
      <c r="B3131" s="73">
        <f t="shared" si="144"/>
        <v>600101380</v>
      </c>
      <c r="C3131" s="73" t="s">
        <v>11144</v>
      </c>
      <c r="D3131" s="68">
        <v>1</v>
      </c>
      <c r="E3131" s="48">
        <f t="shared" si="145"/>
        <v>75015528</v>
      </c>
      <c r="F3131" s="57" t="s">
        <v>2783</v>
      </c>
      <c r="G3131" s="57" t="s">
        <v>3352</v>
      </c>
      <c r="H3131" s="51">
        <v>25</v>
      </c>
      <c r="I3131" s="51" t="s">
        <v>17309</v>
      </c>
      <c r="J3131" s="69">
        <v>27.49</v>
      </c>
      <c r="K3131" s="69">
        <f t="shared" si="146"/>
        <v>687.25</v>
      </c>
      <c r="L3131" s="90">
        <v>25</v>
      </c>
      <c r="M3131" s="51"/>
      <c r="N3131" s="62" t="s">
        <v>3415</v>
      </c>
      <c r="O3131" s="52" t="s">
        <v>3343</v>
      </c>
      <c r="P3131" s="52">
        <v>736</v>
      </c>
      <c r="Q3131" s="52"/>
      <c r="R3131" s="52" t="s">
        <v>3416</v>
      </c>
      <c r="S3131" s="49" t="s">
        <v>21333</v>
      </c>
      <c r="V3131" s="50" t="s">
        <v>14951</v>
      </c>
      <c r="W3131" s="50" t="s">
        <v>3359</v>
      </c>
      <c r="X3131" s="50" t="s">
        <v>14740</v>
      </c>
      <c r="Y3131" s="70" t="s">
        <v>17320</v>
      </c>
      <c r="Z3131" s="53">
        <v>54233</v>
      </c>
    </row>
    <row r="3132" spans="1:26" s="49" customFormat="1" x14ac:dyDescent="0.25">
      <c r="A3132" s="75">
        <v>600101916</v>
      </c>
      <c r="B3132" s="73">
        <f t="shared" si="144"/>
        <v>600101916</v>
      </c>
      <c r="C3132" s="73" t="s">
        <v>11145</v>
      </c>
      <c r="D3132" s="68">
        <v>1</v>
      </c>
      <c r="E3132" s="48">
        <f t="shared" si="145"/>
        <v>64201180</v>
      </c>
      <c r="F3132" s="57" t="s">
        <v>2783</v>
      </c>
      <c r="G3132" s="57" t="s">
        <v>3352</v>
      </c>
      <c r="H3132" s="51">
        <v>1225</v>
      </c>
      <c r="I3132" s="51" t="s">
        <v>17309</v>
      </c>
      <c r="J3132" s="69">
        <v>27.49</v>
      </c>
      <c r="K3132" s="69">
        <f t="shared" si="146"/>
        <v>33675.25</v>
      </c>
      <c r="L3132" s="90">
        <v>1225</v>
      </c>
      <c r="M3132" s="51"/>
      <c r="N3132" s="62" t="s">
        <v>3417</v>
      </c>
      <c r="O3132" s="52" t="s">
        <v>340</v>
      </c>
      <c r="P3132" s="52">
        <v>399</v>
      </c>
      <c r="Q3132" s="52"/>
      <c r="R3132" s="52" t="s">
        <v>3359</v>
      </c>
      <c r="S3132" s="49" t="s">
        <v>21333</v>
      </c>
      <c r="V3132" s="50" t="s">
        <v>14951</v>
      </c>
      <c r="W3132" s="50" t="s">
        <v>3359</v>
      </c>
      <c r="X3132" s="50" t="s">
        <v>14740</v>
      </c>
      <c r="Y3132" s="70" t="s">
        <v>17320</v>
      </c>
      <c r="Z3132" s="53">
        <v>54101</v>
      </c>
    </row>
    <row r="3133" spans="1:26" s="49" customFormat="1" x14ac:dyDescent="0.25">
      <c r="A3133" s="75">
        <v>600101924</v>
      </c>
      <c r="B3133" s="73">
        <f t="shared" si="144"/>
        <v>600101924</v>
      </c>
      <c r="C3133" s="73" t="s">
        <v>11146</v>
      </c>
      <c r="D3133" s="68">
        <v>1</v>
      </c>
      <c r="E3133" s="48">
        <f t="shared" si="145"/>
        <v>64201147</v>
      </c>
      <c r="F3133" s="57" t="s">
        <v>2783</v>
      </c>
      <c r="G3133" s="57" t="s">
        <v>3352</v>
      </c>
      <c r="H3133" s="51">
        <v>950</v>
      </c>
      <c r="I3133" s="51" t="s">
        <v>17309</v>
      </c>
      <c r="J3133" s="69">
        <v>27.49</v>
      </c>
      <c r="K3133" s="69">
        <f t="shared" si="146"/>
        <v>26115.5</v>
      </c>
      <c r="L3133" s="90">
        <v>950</v>
      </c>
      <c r="M3133" s="51"/>
      <c r="N3133" s="62" t="s">
        <v>3418</v>
      </c>
      <c r="O3133" s="52" t="s">
        <v>28</v>
      </c>
      <c r="P3133" s="52">
        <v>536</v>
      </c>
      <c r="Q3133" s="52"/>
      <c r="R3133" s="52" t="s">
        <v>3359</v>
      </c>
      <c r="S3133" s="49" t="s">
        <v>21333</v>
      </c>
      <c r="V3133" s="50" t="s">
        <v>14951</v>
      </c>
      <c r="W3133" s="50" t="s">
        <v>3359</v>
      </c>
      <c r="X3133" s="50" t="s">
        <v>14740</v>
      </c>
      <c r="Y3133" s="70" t="s">
        <v>17320</v>
      </c>
      <c r="Z3133" s="53">
        <v>54102</v>
      </c>
    </row>
    <row r="3134" spans="1:26" s="49" customFormat="1" x14ac:dyDescent="0.25">
      <c r="A3134" s="75">
        <v>600101932</v>
      </c>
      <c r="B3134" s="73">
        <f t="shared" si="144"/>
        <v>600101932</v>
      </c>
      <c r="C3134" s="73" t="s">
        <v>11147</v>
      </c>
      <c r="D3134" s="68">
        <v>1</v>
      </c>
      <c r="E3134" s="48">
        <f t="shared" si="145"/>
        <v>64201139</v>
      </c>
      <c r="F3134" s="57" t="s">
        <v>2783</v>
      </c>
      <c r="G3134" s="57" t="s">
        <v>3352</v>
      </c>
      <c r="H3134" s="51">
        <v>750</v>
      </c>
      <c r="I3134" s="51" t="s">
        <v>17309</v>
      </c>
      <c r="J3134" s="69">
        <v>27.49</v>
      </c>
      <c r="K3134" s="69">
        <f t="shared" si="146"/>
        <v>20617.5</v>
      </c>
      <c r="L3134" s="90">
        <v>750</v>
      </c>
      <c r="M3134" s="51"/>
      <c r="N3134" s="62" t="s">
        <v>3419</v>
      </c>
      <c r="O3134" s="52" t="s">
        <v>3420</v>
      </c>
      <c r="P3134" s="52">
        <v>816</v>
      </c>
      <c r="Q3134" s="52"/>
      <c r="R3134" s="52" t="s">
        <v>3359</v>
      </c>
      <c r="S3134" s="49" t="s">
        <v>21333</v>
      </c>
      <c r="V3134" s="50" t="s">
        <v>14951</v>
      </c>
      <c r="W3134" s="50" t="s">
        <v>3359</v>
      </c>
      <c r="X3134" s="50" t="s">
        <v>14740</v>
      </c>
      <c r="Y3134" s="70" t="s">
        <v>17320</v>
      </c>
      <c r="Z3134" s="53">
        <v>54101</v>
      </c>
    </row>
    <row r="3135" spans="1:26" s="49" customFormat="1" ht="30" x14ac:dyDescent="0.25">
      <c r="A3135" s="75">
        <v>600101941</v>
      </c>
      <c r="B3135" s="73">
        <f t="shared" si="144"/>
        <v>600101941</v>
      </c>
      <c r="C3135" s="73" t="s">
        <v>11148</v>
      </c>
      <c r="D3135" s="68">
        <v>1</v>
      </c>
      <c r="E3135" s="48">
        <f t="shared" si="145"/>
        <v>47463996</v>
      </c>
      <c r="F3135" s="57" t="s">
        <v>2783</v>
      </c>
      <c r="G3135" s="57" t="s">
        <v>3352</v>
      </c>
      <c r="H3135" s="51">
        <v>525</v>
      </c>
      <c r="I3135" s="51" t="s">
        <v>17309</v>
      </c>
      <c r="J3135" s="69">
        <v>27.49</v>
      </c>
      <c r="K3135" s="69">
        <f t="shared" si="146"/>
        <v>14432.25</v>
      </c>
      <c r="L3135" s="90">
        <v>525</v>
      </c>
      <c r="M3135" s="51"/>
      <c r="N3135" s="62" t="s">
        <v>3421</v>
      </c>
      <c r="O3135" s="52" t="s">
        <v>340</v>
      </c>
      <c r="P3135" s="52">
        <v>151</v>
      </c>
      <c r="Q3135" s="52"/>
      <c r="R3135" s="52" t="s">
        <v>3368</v>
      </c>
      <c r="S3135" s="49" t="s">
        <v>21333</v>
      </c>
      <c r="V3135" s="50" t="s">
        <v>14951</v>
      </c>
      <c r="W3135" s="50" t="s">
        <v>3359</v>
      </c>
      <c r="X3135" s="50" t="s">
        <v>14740</v>
      </c>
      <c r="Y3135" s="70" t="s">
        <v>17320</v>
      </c>
      <c r="Z3135" s="53">
        <v>54232</v>
      </c>
    </row>
    <row r="3136" spans="1:26" s="49" customFormat="1" x14ac:dyDescent="0.25">
      <c r="A3136" s="75">
        <v>600101959</v>
      </c>
      <c r="B3136" s="73">
        <f t="shared" si="144"/>
        <v>600101959</v>
      </c>
      <c r="C3136" s="73" t="s">
        <v>11149</v>
      </c>
      <c r="D3136" s="68">
        <v>1</v>
      </c>
      <c r="E3136" s="48">
        <f t="shared" si="145"/>
        <v>64201112</v>
      </c>
      <c r="F3136" s="57" t="s">
        <v>2783</v>
      </c>
      <c r="G3136" s="57" t="s">
        <v>3352</v>
      </c>
      <c r="H3136" s="51">
        <v>1300</v>
      </c>
      <c r="I3136" s="51" t="s">
        <v>17309</v>
      </c>
      <c r="J3136" s="69">
        <v>27.49</v>
      </c>
      <c r="K3136" s="69">
        <f t="shared" si="146"/>
        <v>35737</v>
      </c>
      <c r="L3136" s="90">
        <v>1300</v>
      </c>
      <c r="M3136" s="51"/>
      <c r="N3136" s="62" t="s">
        <v>3422</v>
      </c>
      <c r="O3136" s="52" t="s">
        <v>3423</v>
      </c>
      <c r="P3136" s="52">
        <v>38</v>
      </c>
      <c r="Q3136" s="52"/>
      <c r="R3136" s="52" t="s">
        <v>3359</v>
      </c>
      <c r="S3136" s="49" t="s">
        <v>21333</v>
      </c>
      <c r="V3136" s="50" t="s">
        <v>14951</v>
      </c>
      <c r="W3136" s="50" t="s">
        <v>3359</v>
      </c>
      <c r="X3136" s="50" t="s">
        <v>14740</v>
      </c>
      <c r="Y3136" s="70" t="s">
        <v>17320</v>
      </c>
      <c r="Z3136" s="53">
        <v>54101</v>
      </c>
    </row>
    <row r="3137" spans="1:26" s="49" customFormat="1" x14ac:dyDescent="0.25">
      <c r="A3137" s="75">
        <v>600101975</v>
      </c>
      <c r="B3137" s="73">
        <f t="shared" si="144"/>
        <v>600101975</v>
      </c>
      <c r="C3137" s="73" t="s">
        <v>11150</v>
      </c>
      <c r="D3137" s="68">
        <v>1</v>
      </c>
      <c r="E3137" s="48">
        <f t="shared" si="145"/>
        <v>49290266</v>
      </c>
      <c r="F3137" s="57" t="s">
        <v>2783</v>
      </c>
      <c r="G3137" s="57" t="s">
        <v>3352</v>
      </c>
      <c r="H3137" s="51">
        <v>175</v>
      </c>
      <c r="I3137" s="51" t="s">
        <v>17309</v>
      </c>
      <c r="J3137" s="69">
        <v>27.49</v>
      </c>
      <c r="K3137" s="69">
        <f t="shared" si="146"/>
        <v>4810.75</v>
      </c>
      <c r="L3137" s="90">
        <v>175</v>
      </c>
      <c r="M3137" s="51"/>
      <c r="N3137" s="62" t="s">
        <v>3424</v>
      </c>
      <c r="O3137" s="52" t="s">
        <v>3425</v>
      </c>
      <c r="P3137" s="52">
        <v>89</v>
      </c>
      <c r="Q3137" s="52"/>
      <c r="R3137" s="52" t="s">
        <v>3426</v>
      </c>
      <c r="S3137" s="49" t="s">
        <v>21333</v>
      </c>
      <c r="V3137" s="50" t="s">
        <v>14951</v>
      </c>
      <c r="W3137" s="50" t="s">
        <v>3359</v>
      </c>
      <c r="X3137" s="50" t="s">
        <v>14740</v>
      </c>
      <c r="Y3137" s="70" t="s">
        <v>17320</v>
      </c>
      <c r="Z3137" s="53">
        <v>54226</v>
      </c>
    </row>
    <row r="3138" spans="1:26" s="49" customFormat="1" ht="30" x14ac:dyDescent="0.25">
      <c r="A3138" s="75">
        <v>600101983</v>
      </c>
      <c r="B3138" s="73">
        <f t="shared" si="144"/>
        <v>600101983</v>
      </c>
      <c r="C3138" s="73" t="s">
        <v>11151</v>
      </c>
      <c r="D3138" s="68">
        <v>1</v>
      </c>
      <c r="E3138" s="48">
        <f t="shared" si="145"/>
        <v>49290576</v>
      </c>
      <c r="F3138" s="57" t="s">
        <v>2783</v>
      </c>
      <c r="G3138" s="57" t="s">
        <v>3352</v>
      </c>
      <c r="H3138" s="51">
        <v>475</v>
      </c>
      <c r="I3138" s="51" t="s">
        <v>17309</v>
      </c>
      <c r="J3138" s="69">
        <v>27.49</v>
      </c>
      <c r="K3138" s="69">
        <f t="shared" si="146"/>
        <v>13057.75</v>
      </c>
      <c r="L3138" s="90">
        <v>475</v>
      </c>
      <c r="M3138" s="51"/>
      <c r="N3138" s="62" t="s">
        <v>3427</v>
      </c>
      <c r="O3138" s="52" t="s">
        <v>60</v>
      </c>
      <c r="P3138" s="52">
        <v>662</v>
      </c>
      <c r="Q3138" s="52"/>
      <c r="R3138" s="52" t="s">
        <v>3416</v>
      </c>
      <c r="S3138" s="49" t="s">
        <v>21333</v>
      </c>
      <c r="V3138" s="50" t="s">
        <v>14951</v>
      </c>
      <c r="W3138" s="50" t="s">
        <v>3359</v>
      </c>
      <c r="X3138" s="50" t="s">
        <v>14740</v>
      </c>
      <c r="Y3138" s="70" t="s">
        <v>17320</v>
      </c>
      <c r="Z3138" s="53">
        <v>54233</v>
      </c>
    </row>
    <row r="3139" spans="1:26" s="49" customFormat="1" x14ac:dyDescent="0.25">
      <c r="A3139" s="75">
        <v>600101991</v>
      </c>
      <c r="B3139" s="73">
        <f t="shared" si="144"/>
        <v>600101991</v>
      </c>
      <c r="C3139" s="73" t="s">
        <v>11152</v>
      </c>
      <c r="D3139" s="68">
        <v>1</v>
      </c>
      <c r="E3139" s="48">
        <f t="shared" si="145"/>
        <v>49290649</v>
      </c>
      <c r="F3139" s="57" t="s">
        <v>2783</v>
      </c>
      <c r="G3139" s="57" t="s">
        <v>3352</v>
      </c>
      <c r="H3139" s="51">
        <v>325</v>
      </c>
      <c r="I3139" s="51" t="s">
        <v>17309</v>
      </c>
      <c r="J3139" s="69">
        <v>27.49</v>
      </c>
      <c r="K3139" s="69">
        <f t="shared" si="146"/>
        <v>8934.25</v>
      </c>
      <c r="L3139" s="90">
        <v>325</v>
      </c>
      <c r="M3139" s="51"/>
      <c r="N3139" s="62" t="s">
        <v>3428</v>
      </c>
      <c r="O3139" s="52" t="s">
        <v>2799</v>
      </c>
      <c r="P3139" s="52">
        <v>178</v>
      </c>
      <c r="Q3139" s="52"/>
      <c r="R3139" s="52" t="s">
        <v>3373</v>
      </c>
      <c r="S3139" s="49" t="s">
        <v>21333</v>
      </c>
      <c r="V3139" s="50" t="s">
        <v>14951</v>
      </c>
      <c r="W3139" s="50" t="s">
        <v>3359</v>
      </c>
      <c r="X3139" s="50" t="s">
        <v>14740</v>
      </c>
      <c r="Y3139" s="70" t="s">
        <v>17320</v>
      </c>
      <c r="Z3139" s="53">
        <v>54234</v>
      </c>
    </row>
    <row r="3140" spans="1:26" s="49" customFormat="1" x14ac:dyDescent="0.25">
      <c r="A3140" s="75">
        <v>600102009</v>
      </c>
      <c r="B3140" s="73">
        <f t="shared" ref="B3140:B3203" si="147">A3140/1</f>
        <v>600102009</v>
      </c>
      <c r="C3140" s="73" t="s">
        <v>11153</v>
      </c>
      <c r="D3140" s="68">
        <v>1</v>
      </c>
      <c r="E3140" s="48">
        <f t="shared" ref="E3140:E3203" si="148">C3140/1</f>
        <v>60152885</v>
      </c>
      <c r="F3140" s="57" t="s">
        <v>2783</v>
      </c>
      <c r="G3140" s="57" t="s">
        <v>3352</v>
      </c>
      <c r="H3140" s="51">
        <v>375</v>
      </c>
      <c r="I3140" s="51" t="s">
        <v>17309</v>
      </c>
      <c r="J3140" s="69">
        <v>27.49</v>
      </c>
      <c r="K3140" s="69">
        <f t="shared" ref="K3140:K3203" si="149">H3140*J3140</f>
        <v>10308.75</v>
      </c>
      <c r="L3140" s="90">
        <v>375</v>
      </c>
      <c r="M3140" s="51"/>
      <c r="N3140" s="62" t="s">
        <v>3429</v>
      </c>
      <c r="O3140" s="52"/>
      <c r="P3140" s="52">
        <v>160</v>
      </c>
      <c r="Q3140" s="52"/>
      <c r="R3140" s="52" t="s">
        <v>3430</v>
      </c>
      <c r="S3140" s="49" t="s">
        <v>21333</v>
      </c>
      <c r="V3140" s="50" t="s">
        <v>14951</v>
      </c>
      <c r="W3140" s="50" t="s">
        <v>3359</v>
      </c>
      <c r="X3140" s="50" t="s">
        <v>14740</v>
      </c>
      <c r="Y3140" s="70" t="s">
        <v>17320</v>
      </c>
      <c r="Z3140" s="53">
        <v>54223</v>
      </c>
    </row>
    <row r="3141" spans="1:26" s="49" customFormat="1" ht="30" x14ac:dyDescent="0.25">
      <c r="A3141" s="75">
        <v>600102165</v>
      </c>
      <c r="B3141" s="73">
        <f t="shared" si="147"/>
        <v>600102165</v>
      </c>
      <c r="C3141" s="73" t="s">
        <v>11154</v>
      </c>
      <c r="D3141" s="68">
        <v>1</v>
      </c>
      <c r="E3141" s="48">
        <f t="shared" si="148"/>
        <v>75016168</v>
      </c>
      <c r="F3141" s="57" t="s">
        <v>2783</v>
      </c>
      <c r="G3141" s="57" t="s">
        <v>3352</v>
      </c>
      <c r="H3141" s="51">
        <v>50</v>
      </c>
      <c r="I3141" s="51" t="s">
        <v>17309</v>
      </c>
      <c r="J3141" s="69">
        <v>27.49</v>
      </c>
      <c r="K3141" s="69">
        <f t="shared" si="149"/>
        <v>1374.5</v>
      </c>
      <c r="L3141" s="90">
        <v>50</v>
      </c>
      <c r="M3141" s="51"/>
      <c r="N3141" s="62" t="s">
        <v>3431</v>
      </c>
      <c r="O3141" s="52"/>
      <c r="P3141" s="52">
        <v>66</v>
      </c>
      <c r="Q3141" s="52"/>
      <c r="R3141" s="52" t="s">
        <v>3432</v>
      </c>
      <c r="S3141" s="49" t="s">
        <v>21333</v>
      </c>
      <c r="V3141" s="50" t="s">
        <v>14951</v>
      </c>
      <c r="W3141" s="50" t="s">
        <v>3359</v>
      </c>
      <c r="X3141" s="50" t="s">
        <v>14740</v>
      </c>
      <c r="Y3141" s="70" t="s">
        <v>17320</v>
      </c>
      <c r="Z3141" s="53">
        <v>54211</v>
      </c>
    </row>
    <row r="3142" spans="1:26" s="49" customFormat="1" ht="30" x14ac:dyDescent="0.25">
      <c r="A3142" s="75">
        <v>600102220</v>
      </c>
      <c r="B3142" s="73">
        <f t="shared" si="147"/>
        <v>600102220</v>
      </c>
      <c r="C3142" s="73" t="s">
        <v>11155</v>
      </c>
      <c r="D3142" s="68">
        <v>1</v>
      </c>
      <c r="E3142" s="48">
        <f t="shared" si="148"/>
        <v>75015188</v>
      </c>
      <c r="F3142" s="57" t="s">
        <v>2783</v>
      </c>
      <c r="G3142" s="57" t="s">
        <v>3352</v>
      </c>
      <c r="H3142" s="51">
        <v>50</v>
      </c>
      <c r="I3142" s="51" t="s">
        <v>17309</v>
      </c>
      <c r="J3142" s="69">
        <v>27.49</v>
      </c>
      <c r="K3142" s="69">
        <f t="shared" si="149"/>
        <v>1374.5</v>
      </c>
      <c r="L3142" s="90">
        <v>50</v>
      </c>
      <c r="M3142" s="51"/>
      <c r="N3142" s="62" t="s">
        <v>3433</v>
      </c>
      <c r="O3142" s="52"/>
      <c r="P3142" s="52">
        <v>198</v>
      </c>
      <c r="Q3142" s="52"/>
      <c r="R3142" s="52" t="s">
        <v>3375</v>
      </c>
      <c r="S3142" s="49" t="s">
        <v>21333</v>
      </c>
      <c r="V3142" s="50" t="s">
        <v>14951</v>
      </c>
      <c r="W3142" s="50" t="s">
        <v>3359</v>
      </c>
      <c r="X3142" s="50" t="s">
        <v>14740</v>
      </c>
      <c r="Y3142" s="70" t="s">
        <v>17320</v>
      </c>
      <c r="Z3142" s="53">
        <v>54235</v>
      </c>
    </row>
    <row r="3143" spans="1:26" s="49" customFormat="1" x14ac:dyDescent="0.25">
      <c r="A3143" s="75">
        <v>600102238</v>
      </c>
      <c r="B3143" s="73">
        <f t="shared" si="147"/>
        <v>600102238</v>
      </c>
      <c r="C3143" s="73" t="s">
        <v>11156</v>
      </c>
      <c r="D3143" s="68">
        <v>1</v>
      </c>
      <c r="E3143" s="48">
        <f t="shared" si="148"/>
        <v>70998906</v>
      </c>
      <c r="F3143" s="57" t="s">
        <v>2783</v>
      </c>
      <c r="G3143" s="57" t="s">
        <v>3352</v>
      </c>
      <c r="H3143" s="51">
        <v>75</v>
      </c>
      <c r="I3143" s="51" t="s">
        <v>17309</v>
      </c>
      <c r="J3143" s="69">
        <v>27.49</v>
      </c>
      <c r="K3143" s="69">
        <f t="shared" si="149"/>
        <v>2061.75</v>
      </c>
      <c r="L3143" s="90">
        <v>75</v>
      </c>
      <c r="M3143" s="51"/>
      <c r="N3143" s="62" t="s">
        <v>3434</v>
      </c>
      <c r="O3143" s="52"/>
      <c r="P3143" s="52">
        <v>193</v>
      </c>
      <c r="Q3143" s="52"/>
      <c r="R3143" s="52" t="s">
        <v>3435</v>
      </c>
      <c r="S3143" s="49" t="s">
        <v>21333</v>
      </c>
      <c r="V3143" s="50" t="s">
        <v>14951</v>
      </c>
      <c r="W3143" s="50" t="s">
        <v>3359</v>
      </c>
      <c r="X3143" s="50" t="s">
        <v>14740</v>
      </c>
      <c r="Y3143" s="70" t="s">
        <v>17320</v>
      </c>
      <c r="Z3143" s="53">
        <v>54101</v>
      </c>
    </row>
    <row r="3144" spans="1:26" s="49" customFormat="1" ht="30" x14ac:dyDescent="0.25">
      <c r="A3144" s="75">
        <v>600102343</v>
      </c>
      <c r="B3144" s="73">
        <f t="shared" si="147"/>
        <v>600102343</v>
      </c>
      <c r="C3144" s="73" t="s">
        <v>11157</v>
      </c>
      <c r="D3144" s="68">
        <v>1</v>
      </c>
      <c r="E3144" s="48">
        <f t="shared" si="148"/>
        <v>75017032</v>
      </c>
      <c r="F3144" s="57" t="s">
        <v>2783</v>
      </c>
      <c r="G3144" s="57" t="s">
        <v>3352</v>
      </c>
      <c r="H3144" s="51">
        <v>425</v>
      </c>
      <c r="I3144" s="51" t="s">
        <v>17309</v>
      </c>
      <c r="J3144" s="69">
        <v>27.49</v>
      </c>
      <c r="K3144" s="69">
        <f t="shared" si="149"/>
        <v>11683.25</v>
      </c>
      <c r="L3144" s="90">
        <v>425</v>
      </c>
      <c r="M3144" s="51"/>
      <c r="N3144" s="62" t="s">
        <v>3436</v>
      </c>
      <c r="O3144" s="52" t="s">
        <v>99</v>
      </c>
      <c r="P3144" s="52">
        <v>560</v>
      </c>
      <c r="Q3144" s="52"/>
      <c r="R3144" s="52" t="s">
        <v>3437</v>
      </c>
      <c r="S3144" s="49" t="s">
        <v>21333</v>
      </c>
      <c r="V3144" s="50" t="s">
        <v>14951</v>
      </c>
      <c r="W3144" s="50" t="s">
        <v>3359</v>
      </c>
      <c r="X3144" s="50" t="s">
        <v>14740</v>
      </c>
      <c r="Y3144" s="70" t="s">
        <v>17320</v>
      </c>
      <c r="Z3144" s="53">
        <v>54224</v>
      </c>
    </row>
    <row r="3145" spans="1:26" s="49" customFormat="1" x14ac:dyDescent="0.25">
      <c r="A3145" s="75">
        <v>600102378</v>
      </c>
      <c r="B3145" s="73">
        <f t="shared" si="147"/>
        <v>600102378</v>
      </c>
      <c r="C3145" s="73" t="s">
        <v>11158</v>
      </c>
      <c r="D3145" s="68">
        <v>1</v>
      </c>
      <c r="E3145" s="48">
        <f t="shared" si="148"/>
        <v>64201171</v>
      </c>
      <c r="F3145" s="57" t="s">
        <v>2783</v>
      </c>
      <c r="G3145" s="57" t="s">
        <v>3352</v>
      </c>
      <c r="H3145" s="51">
        <v>525</v>
      </c>
      <c r="I3145" s="51" t="s">
        <v>17309</v>
      </c>
      <c r="J3145" s="69">
        <v>27.49</v>
      </c>
      <c r="K3145" s="69">
        <f t="shared" si="149"/>
        <v>14432.25</v>
      </c>
      <c r="L3145" s="90">
        <v>525</v>
      </c>
      <c r="M3145" s="51"/>
      <c r="N3145" s="62" t="s">
        <v>3438</v>
      </c>
      <c r="O3145" s="52" t="s">
        <v>3151</v>
      </c>
      <c r="P3145" s="52">
        <v>18</v>
      </c>
      <c r="Q3145" s="52"/>
      <c r="R3145" s="52" t="s">
        <v>3359</v>
      </c>
      <c r="S3145" s="49" t="s">
        <v>21333</v>
      </c>
      <c r="V3145" s="50" t="s">
        <v>14951</v>
      </c>
      <c r="W3145" s="50" t="s">
        <v>3359</v>
      </c>
      <c r="X3145" s="50" t="s">
        <v>14740</v>
      </c>
      <c r="Y3145" s="70" t="s">
        <v>17320</v>
      </c>
      <c r="Z3145" s="53">
        <v>54103</v>
      </c>
    </row>
    <row r="3146" spans="1:26" s="49" customFormat="1" x14ac:dyDescent="0.25">
      <c r="A3146" s="75">
        <v>600102432</v>
      </c>
      <c r="B3146" s="73">
        <f t="shared" si="147"/>
        <v>600102432</v>
      </c>
      <c r="C3146" s="73" t="s">
        <v>11159</v>
      </c>
      <c r="D3146" s="68">
        <v>1</v>
      </c>
      <c r="E3146" s="48">
        <f t="shared" si="148"/>
        <v>64201121</v>
      </c>
      <c r="F3146" s="57" t="s">
        <v>2783</v>
      </c>
      <c r="G3146" s="57" t="s">
        <v>3352</v>
      </c>
      <c r="H3146" s="51">
        <v>750</v>
      </c>
      <c r="I3146" s="51" t="s">
        <v>17309</v>
      </c>
      <c r="J3146" s="69">
        <v>27.49</v>
      </c>
      <c r="K3146" s="69">
        <f t="shared" si="149"/>
        <v>20617.5</v>
      </c>
      <c r="L3146" s="90">
        <v>750</v>
      </c>
      <c r="M3146" s="51"/>
      <c r="N3146" s="62" t="s">
        <v>3439</v>
      </c>
      <c r="O3146" s="52" t="s">
        <v>3440</v>
      </c>
      <c r="P3146" s="52">
        <v>488</v>
      </c>
      <c r="Q3146" s="52"/>
      <c r="R3146" s="52" t="s">
        <v>3359</v>
      </c>
      <c r="S3146" s="49" t="s">
        <v>21333</v>
      </c>
      <c r="V3146" s="50" t="s">
        <v>14951</v>
      </c>
      <c r="W3146" s="50" t="s">
        <v>3359</v>
      </c>
      <c r="X3146" s="50" t="s">
        <v>14740</v>
      </c>
      <c r="Y3146" s="70" t="s">
        <v>17320</v>
      </c>
      <c r="Z3146" s="53">
        <v>54101</v>
      </c>
    </row>
    <row r="3147" spans="1:26" s="49" customFormat="1" ht="30" x14ac:dyDescent="0.25">
      <c r="A3147" s="75">
        <v>600102572</v>
      </c>
      <c r="B3147" s="73">
        <f t="shared" si="147"/>
        <v>600102572</v>
      </c>
      <c r="C3147" s="73" t="s">
        <v>11160</v>
      </c>
      <c r="D3147" s="68">
        <v>1</v>
      </c>
      <c r="E3147" s="48">
        <f t="shared" si="148"/>
        <v>70886598</v>
      </c>
      <c r="F3147" s="57" t="s">
        <v>2783</v>
      </c>
      <c r="G3147" s="57" t="s">
        <v>3352</v>
      </c>
      <c r="H3147" s="51">
        <v>200</v>
      </c>
      <c r="I3147" s="51" t="s">
        <v>17309</v>
      </c>
      <c r="J3147" s="69">
        <v>27.49</v>
      </c>
      <c r="K3147" s="69">
        <f t="shared" si="149"/>
        <v>5498</v>
      </c>
      <c r="L3147" s="90">
        <v>200</v>
      </c>
      <c r="M3147" s="51"/>
      <c r="N3147" s="62" t="s">
        <v>3441</v>
      </c>
      <c r="O3147" s="52" t="s">
        <v>3442</v>
      </c>
      <c r="P3147" s="52">
        <v>1</v>
      </c>
      <c r="Q3147" s="52"/>
      <c r="R3147" s="52" t="s">
        <v>3359</v>
      </c>
      <c r="S3147" s="49" t="s">
        <v>21333</v>
      </c>
      <c r="V3147" s="50" t="s">
        <v>14951</v>
      </c>
      <c r="W3147" s="50" t="s">
        <v>3359</v>
      </c>
      <c r="X3147" s="50" t="s">
        <v>14740</v>
      </c>
      <c r="Y3147" s="70" t="s">
        <v>17320</v>
      </c>
      <c r="Z3147" s="53">
        <v>54101</v>
      </c>
    </row>
    <row r="3148" spans="1:26" s="49" customFormat="1" x14ac:dyDescent="0.25">
      <c r="A3148" s="75">
        <v>610200381</v>
      </c>
      <c r="B3148" s="73">
        <f t="shared" si="147"/>
        <v>610200381</v>
      </c>
      <c r="C3148" s="73" t="s">
        <v>11116</v>
      </c>
      <c r="D3148" s="68">
        <v>1</v>
      </c>
      <c r="E3148" s="48">
        <f t="shared" si="148"/>
        <v>69174415</v>
      </c>
      <c r="F3148" s="57" t="s">
        <v>2783</v>
      </c>
      <c r="G3148" s="57" t="s">
        <v>3352</v>
      </c>
      <c r="H3148" s="51">
        <v>1050</v>
      </c>
      <c r="I3148" s="51" t="s">
        <v>17309</v>
      </c>
      <c r="J3148" s="69">
        <v>27.49</v>
      </c>
      <c r="K3148" s="69">
        <f t="shared" si="149"/>
        <v>28864.5</v>
      </c>
      <c r="L3148" s="90">
        <v>1050</v>
      </c>
      <c r="M3148" s="51"/>
      <c r="N3148" s="62" t="s">
        <v>3371</v>
      </c>
      <c r="O3148" s="52" t="s">
        <v>60</v>
      </c>
      <c r="P3148" s="52">
        <v>101</v>
      </c>
      <c r="Q3148" s="52"/>
      <c r="R3148" s="52" t="s">
        <v>3359</v>
      </c>
      <c r="S3148" s="49" t="s">
        <v>21333</v>
      </c>
      <c r="V3148" s="50" t="s">
        <v>14922</v>
      </c>
      <c r="W3148" s="50" t="s">
        <v>3359</v>
      </c>
      <c r="X3148" s="50" t="s">
        <v>14738</v>
      </c>
      <c r="Y3148" s="70" t="s">
        <v>17320</v>
      </c>
      <c r="Z3148" s="53">
        <v>54101</v>
      </c>
    </row>
    <row r="3149" spans="1:26" s="49" customFormat="1" ht="30" x14ac:dyDescent="0.25">
      <c r="A3149" s="75">
        <v>650033213</v>
      </c>
      <c r="B3149" s="73">
        <f t="shared" si="147"/>
        <v>650033213</v>
      </c>
      <c r="C3149" s="73" t="s">
        <v>11161</v>
      </c>
      <c r="D3149" s="68">
        <v>1</v>
      </c>
      <c r="E3149" s="48">
        <f t="shared" si="148"/>
        <v>70983976</v>
      </c>
      <c r="F3149" s="57" t="s">
        <v>2783</v>
      </c>
      <c r="G3149" s="57" t="s">
        <v>3352</v>
      </c>
      <c r="H3149" s="51">
        <v>75</v>
      </c>
      <c r="I3149" s="51" t="s">
        <v>17309</v>
      </c>
      <c r="J3149" s="69">
        <v>27.49</v>
      </c>
      <c r="K3149" s="69">
        <f t="shared" si="149"/>
        <v>2061.75</v>
      </c>
      <c r="L3149" s="90">
        <v>75</v>
      </c>
      <c r="M3149" s="51"/>
      <c r="N3149" s="62" t="s">
        <v>3443</v>
      </c>
      <c r="O3149" s="52"/>
      <c r="P3149" s="52">
        <v>144</v>
      </c>
      <c r="Q3149" s="52"/>
      <c r="R3149" s="52" t="s">
        <v>3444</v>
      </c>
      <c r="S3149" s="49" t="s">
        <v>21333</v>
      </c>
      <c r="V3149" s="50" t="s">
        <v>14951</v>
      </c>
      <c r="W3149" s="50" t="s">
        <v>3359</v>
      </c>
      <c r="X3149" s="50" t="s">
        <v>14740</v>
      </c>
      <c r="Y3149" s="70" t="s">
        <v>17320</v>
      </c>
      <c r="Z3149" s="53">
        <v>54221</v>
      </c>
    </row>
    <row r="3150" spans="1:26" s="49" customFormat="1" x14ac:dyDescent="0.25">
      <c r="A3150" s="75">
        <v>650041453</v>
      </c>
      <c r="B3150" s="73">
        <f t="shared" si="147"/>
        <v>650041453</v>
      </c>
      <c r="C3150" s="73" t="s">
        <v>11162</v>
      </c>
      <c r="D3150" s="68">
        <v>1</v>
      </c>
      <c r="E3150" s="48">
        <f t="shared" si="148"/>
        <v>70988013</v>
      </c>
      <c r="F3150" s="57" t="s">
        <v>2783</v>
      </c>
      <c r="G3150" s="57" t="s">
        <v>3352</v>
      </c>
      <c r="H3150" s="51">
        <v>300</v>
      </c>
      <c r="I3150" s="51" t="s">
        <v>17309</v>
      </c>
      <c r="J3150" s="69">
        <v>27.49</v>
      </c>
      <c r="K3150" s="69">
        <f t="shared" si="149"/>
        <v>8247</v>
      </c>
      <c r="L3150" s="90">
        <v>300</v>
      </c>
      <c r="M3150" s="51"/>
      <c r="N3150" s="62" t="s">
        <v>3445</v>
      </c>
      <c r="O3150" s="52" t="s">
        <v>259</v>
      </c>
      <c r="P3150" s="52">
        <v>35</v>
      </c>
      <c r="Q3150" s="52"/>
      <c r="R3150" s="52" t="s">
        <v>3446</v>
      </c>
      <c r="S3150" s="49" t="s">
        <v>21333</v>
      </c>
      <c r="V3150" s="50" t="s">
        <v>14951</v>
      </c>
      <c r="W3150" s="50" t="s">
        <v>3359</v>
      </c>
      <c r="X3150" s="50" t="s">
        <v>14740</v>
      </c>
      <c r="Y3150" s="70" t="s">
        <v>17320</v>
      </c>
      <c r="Z3150" s="53">
        <v>54242</v>
      </c>
    </row>
    <row r="3151" spans="1:26" s="49" customFormat="1" x14ac:dyDescent="0.25">
      <c r="A3151" s="75">
        <v>650056922</v>
      </c>
      <c r="B3151" s="73">
        <f t="shared" si="147"/>
        <v>650056922</v>
      </c>
      <c r="C3151" s="73" t="s">
        <v>11163</v>
      </c>
      <c r="D3151" s="68">
        <v>1</v>
      </c>
      <c r="E3151" s="48">
        <f t="shared" si="148"/>
        <v>75015536</v>
      </c>
      <c r="F3151" s="57" t="s">
        <v>2783</v>
      </c>
      <c r="G3151" s="57" t="s">
        <v>3352</v>
      </c>
      <c r="H3151" s="51">
        <v>100</v>
      </c>
      <c r="I3151" s="51" t="s">
        <v>17309</v>
      </c>
      <c r="J3151" s="69">
        <v>27.49</v>
      </c>
      <c r="K3151" s="69">
        <f t="shared" si="149"/>
        <v>2749</v>
      </c>
      <c r="L3151" s="90">
        <v>100</v>
      </c>
      <c r="M3151" s="51"/>
      <c r="N3151" s="62" t="s">
        <v>3447</v>
      </c>
      <c r="O3151" s="52"/>
      <c r="P3151" s="52">
        <v>181</v>
      </c>
      <c r="Q3151" s="52"/>
      <c r="R3151" s="52" t="s">
        <v>3448</v>
      </c>
      <c r="S3151" s="49" t="s">
        <v>21333</v>
      </c>
      <c r="V3151" s="50" t="s">
        <v>14951</v>
      </c>
      <c r="W3151" s="50" t="s">
        <v>3359</v>
      </c>
      <c r="X3151" s="50" t="s">
        <v>14740</v>
      </c>
      <c r="Y3151" s="70" t="s">
        <v>17320</v>
      </c>
      <c r="Z3151" s="53">
        <v>54232</v>
      </c>
    </row>
    <row r="3152" spans="1:26" s="49" customFormat="1" x14ac:dyDescent="0.25">
      <c r="A3152" s="75">
        <v>650059026</v>
      </c>
      <c r="B3152" s="73">
        <f t="shared" si="147"/>
        <v>650059026</v>
      </c>
      <c r="C3152" s="73" t="s">
        <v>11164</v>
      </c>
      <c r="D3152" s="68">
        <v>1</v>
      </c>
      <c r="E3152" s="48">
        <f t="shared" si="148"/>
        <v>71003878</v>
      </c>
      <c r="F3152" s="57" t="s">
        <v>2783</v>
      </c>
      <c r="G3152" s="57" t="s">
        <v>3352</v>
      </c>
      <c r="H3152" s="51">
        <v>50</v>
      </c>
      <c r="I3152" s="51" t="s">
        <v>17309</v>
      </c>
      <c r="J3152" s="69">
        <v>27.49</v>
      </c>
      <c r="K3152" s="69">
        <f t="shared" si="149"/>
        <v>1374.5</v>
      </c>
      <c r="L3152" s="90">
        <v>50</v>
      </c>
      <c r="M3152" s="51"/>
      <c r="N3152" s="62" t="s">
        <v>3449</v>
      </c>
      <c r="O3152" s="52"/>
      <c r="P3152" s="52">
        <v>38</v>
      </c>
      <c r="Q3152" s="52"/>
      <c r="R3152" s="52" t="s">
        <v>3450</v>
      </c>
      <c r="S3152" s="49" t="s">
        <v>21333</v>
      </c>
      <c r="V3152" s="50" t="s">
        <v>14951</v>
      </c>
      <c r="W3152" s="50" t="s">
        <v>3359</v>
      </c>
      <c r="X3152" s="50" t="s">
        <v>14740</v>
      </c>
      <c r="Y3152" s="70" t="s">
        <v>17320</v>
      </c>
      <c r="Z3152" s="53">
        <v>54232</v>
      </c>
    </row>
    <row r="3153" spans="1:26" s="49" customFormat="1" x14ac:dyDescent="0.25">
      <c r="A3153" s="75">
        <v>650059905</v>
      </c>
      <c r="B3153" s="73">
        <f t="shared" si="147"/>
        <v>650059905</v>
      </c>
      <c r="C3153" s="73" t="s">
        <v>11165</v>
      </c>
      <c r="D3153" s="68">
        <v>1</v>
      </c>
      <c r="E3153" s="48">
        <f t="shared" si="148"/>
        <v>70988021</v>
      </c>
      <c r="F3153" s="57" t="s">
        <v>2783</v>
      </c>
      <c r="G3153" s="57" t="s">
        <v>3352</v>
      </c>
      <c r="H3153" s="51">
        <v>425</v>
      </c>
      <c r="I3153" s="51" t="s">
        <v>17309</v>
      </c>
      <c r="J3153" s="69">
        <v>27.49</v>
      </c>
      <c r="K3153" s="69">
        <f t="shared" si="149"/>
        <v>11683.25</v>
      </c>
      <c r="L3153" s="90">
        <v>425</v>
      </c>
      <c r="M3153" s="51"/>
      <c r="N3153" s="62" t="s">
        <v>3451</v>
      </c>
      <c r="O3153" s="52" t="s">
        <v>630</v>
      </c>
      <c r="P3153" s="52">
        <v>339</v>
      </c>
      <c r="Q3153" s="52"/>
      <c r="R3153" s="52" t="s">
        <v>3413</v>
      </c>
      <c r="S3153" s="49" t="s">
        <v>21333</v>
      </c>
      <c r="V3153" s="50" t="s">
        <v>14951</v>
      </c>
      <c r="W3153" s="50" t="s">
        <v>3359</v>
      </c>
      <c r="X3153" s="50" t="s">
        <v>14740</v>
      </c>
      <c r="Y3153" s="70" t="s">
        <v>17320</v>
      </c>
      <c r="Z3153" s="53">
        <v>54201</v>
      </c>
    </row>
    <row r="3154" spans="1:26" s="49" customFormat="1" x14ac:dyDescent="0.25">
      <c r="A3154" s="75">
        <v>650060831</v>
      </c>
      <c r="B3154" s="73">
        <f t="shared" si="147"/>
        <v>650060831</v>
      </c>
      <c r="C3154" s="73" t="s">
        <v>11166</v>
      </c>
      <c r="D3154" s="68">
        <v>1</v>
      </c>
      <c r="E3154" s="48">
        <f t="shared" si="148"/>
        <v>75017491</v>
      </c>
      <c r="F3154" s="57" t="s">
        <v>2783</v>
      </c>
      <c r="G3154" s="57" t="s">
        <v>3352</v>
      </c>
      <c r="H3154" s="51">
        <v>225</v>
      </c>
      <c r="I3154" s="51" t="s">
        <v>17309</v>
      </c>
      <c r="J3154" s="69">
        <v>27.49</v>
      </c>
      <c r="K3154" s="69">
        <f t="shared" si="149"/>
        <v>6185.25</v>
      </c>
      <c r="L3154" s="90">
        <v>225</v>
      </c>
      <c r="M3154" s="51"/>
      <c r="N3154" s="62" t="s">
        <v>3452</v>
      </c>
      <c r="O3154" s="52"/>
      <c r="P3154" s="52">
        <v>171</v>
      </c>
      <c r="Q3154" s="52"/>
      <c r="R3154" s="52" t="s">
        <v>3453</v>
      </c>
      <c r="S3154" s="49" t="s">
        <v>21333</v>
      </c>
      <c r="V3154" s="50" t="s">
        <v>14951</v>
      </c>
      <c r="W3154" s="50" t="s">
        <v>3359</v>
      </c>
      <c r="X3154" s="50" t="s">
        <v>14740</v>
      </c>
      <c r="Y3154" s="70" t="s">
        <v>17320</v>
      </c>
      <c r="Z3154" s="53">
        <v>54212</v>
      </c>
    </row>
    <row r="3155" spans="1:26" s="49" customFormat="1" x14ac:dyDescent="0.25">
      <c r="A3155" s="75">
        <v>650061152</v>
      </c>
      <c r="B3155" s="73">
        <f t="shared" si="147"/>
        <v>650061152</v>
      </c>
      <c r="C3155" s="73" t="s">
        <v>11167</v>
      </c>
      <c r="D3155" s="68">
        <v>1</v>
      </c>
      <c r="E3155" s="48">
        <f t="shared" si="148"/>
        <v>75016851</v>
      </c>
      <c r="F3155" s="57" t="s">
        <v>2783</v>
      </c>
      <c r="G3155" s="57" t="s">
        <v>3352</v>
      </c>
      <c r="H3155" s="51">
        <v>75</v>
      </c>
      <c r="I3155" s="51" t="s">
        <v>17309</v>
      </c>
      <c r="J3155" s="69">
        <v>27.49</v>
      </c>
      <c r="K3155" s="69">
        <f t="shared" si="149"/>
        <v>2061.75</v>
      </c>
      <c r="L3155" s="90">
        <v>75</v>
      </c>
      <c r="M3155" s="51"/>
      <c r="N3155" s="62" t="s">
        <v>3454</v>
      </c>
      <c r="O3155" s="52" t="s">
        <v>60</v>
      </c>
      <c r="P3155" s="52">
        <v>81</v>
      </c>
      <c r="Q3155" s="52"/>
      <c r="R3155" s="52" t="s">
        <v>3364</v>
      </c>
      <c r="S3155" s="49" t="s">
        <v>21333</v>
      </c>
      <c r="V3155" s="50" t="s">
        <v>14951</v>
      </c>
      <c r="W3155" s="50" t="s">
        <v>3359</v>
      </c>
      <c r="X3155" s="50" t="s">
        <v>14740</v>
      </c>
      <c r="Y3155" s="70" t="s">
        <v>17320</v>
      </c>
      <c r="Z3155" s="53">
        <v>54225</v>
      </c>
    </row>
    <row r="3156" spans="1:26" s="49" customFormat="1" x14ac:dyDescent="0.25">
      <c r="A3156" s="75">
        <v>650063490</v>
      </c>
      <c r="B3156" s="73">
        <f t="shared" si="147"/>
        <v>650063490</v>
      </c>
      <c r="C3156" s="73" t="s">
        <v>11168</v>
      </c>
      <c r="D3156" s="68">
        <v>1</v>
      </c>
      <c r="E3156" s="48">
        <f t="shared" si="148"/>
        <v>75018128</v>
      </c>
      <c r="F3156" s="57" t="s">
        <v>2783</v>
      </c>
      <c r="G3156" s="57" t="s">
        <v>3352</v>
      </c>
      <c r="H3156" s="51">
        <v>325</v>
      </c>
      <c r="I3156" s="51" t="s">
        <v>17309</v>
      </c>
      <c r="J3156" s="69">
        <v>27.49</v>
      </c>
      <c r="K3156" s="69">
        <f t="shared" si="149"/>
        <v>8934.25</v>
      </c>
      <c r="L3156" s="90">
        <v>325</v>
      </c>
      <c r="M3156" s="51"/>
      <c r="N3156" s="62" t="s">
        <v>3455</v>
      </c>
      <c r="O3156" s="52"/>
      <c r="P3156" s="52">
        <v>166</v>
      </c>
      <c r="Q3156" s="52"/>
      <c r="R3156" s="52" t="s">
        <v>624</v>
      </c>
      <c r="S3156" s="49" t="s">
        <v>21333</v>
      </c>
      <c r="V3156" s="50" t="s">
        <v>14951</v>
      </c>
      <c r="W3156" s="50" t="s">
        <v>3359</v>
      </c>
      <c r="X3156" s="50" t="s">
        <v>14740</v>
      </c>
      <c r="Y3156" s="70" t="s">
        <v>17320</v>
      </c>
      <c r="Z3156" s="53">
        <v>54204</v>
      </c>
    </row>
    <row r="3157" spans="1:26" s="49" customFormat="1" x14ac:dyDescent="0.25">
      <c r="A3157" s="75">
        <v>650063651</v>
      </c>
      <c r="B3157" s="73">
        <f t="shared" si="147"/>
        <v>650063651</v>
      </c>
      <c r="C3157" s="73" t="s">
        <v>11169</v>
      </c>
      <c r="D3157" s="68">
        <v>1</v>
      </c>
      <c r="E3157" s="48">
        <f t="shared" si="148"/>
        <v>75018209</v>
      </c>
      <c r="F3157" s="57" t="s">
        <v>2783</v>
      </c>
      <c r="G3157" s="57" t="s">
        <v>3352</v>
      </c>
      <c r="H3157" s="51">
        <v>100</v>
      </c>
      <c r="I3157" s="51" t="s">
        <v>17309</v>
      </c>
      <c r="J3157" s="69">
        <v>27.49</v>
      </c>
      <c r="K3157" s="69">
        <f t="shared" si="149"/>
        <v>2749</v>
      </c>
      <c r="L3157" s="90">
        <v>100</v>
      </c>
      <c r="M3157" s="51"/>
      <c r="N3157" s="62" t="s">
        <v>3456</v>
      </c>
      <c r="O3157" s="52"/>
      <c r="P3157" s="52">
        <v>74</v>
      </c>
      <c r="Q3157" s="52"/>
      <c r="R3157" s="52" t="s">
        <v>3457</v>
      </c>
      <c r="S3157" s="49" t="s">
        <v>21333</v>
      </c>
      <c r="V3157" s="50" t="s">
        <v>14951</v>
      </c>
      <c r="W3157" s="50" t="s">
        <v>3359</v>
      </c>
      <c r="X3157" s="50" t="s">
        <v>14740</v>
      </c>
      <c r="Y3157" s="70" t="s">
        <v>17320</v>
      </c>
      <c r="Z3157" s="53">
        <v>54376</v>
      </c>
    </row>
    <row r="3158" spans="1:26" s="49" customFormat="1" x14ac:dyDescent="0.25">
      <c r="A3158" s="75">
        <v>650063872</v>
      </c>
      <c r="B3158" s="73">
        <f t="shared" si="147"/>
        <v>650063872</v>
      </c>
      <c r="C3158" s="73" t="s">
        <v>11170</v>
      </c>
      <c r="D3158" s="68">
        <v>1</v>
      </c>
      <c r="E3158" s="48">
        <f t="shared" si="148"/>
        <v>70988005</v>
      </c>
      <c r="F3158" s="57" t="s">
        <v>2783</v>
      </c>
      <c r="G3158" s="57" t="s">
        <v>3352</v>
      </c>
      <c r="H3158" s="51">
        <v>75</v>
      </c>
      <c r="I3158" s="51" t="s">
        <v>17309</v>
      </c>
      <c r="J3158" s="69">
        <v>27.49</v>
      </c>
      <c r="K3158" s="69">
        <f t="shared" si="149"/>
        <v>2061.75</v>
      </c>
      <c r="L3158" s="90">
        <v>75</v>
      </c>
      <c r="M3158" s="51"/>
      <c r="N3158" s="62" t="s">
        <v>3458</v>
      </c>
      <c r="O3158" s="52"/>
      <c r="P3158" s="52">
        <v>123</v>
      </c>
      <c r="Q3158" s="52"/>
      <c r="R3158" s="52" t="s">
        <v>3459</v>
      </c>
      <c r="S3158" s="49" t="s">
        <v>21333</v>
      </c>
      <c r="V3158" s="50" t="s">
        <v>14951</v>
      </c>
      <c r="W3158" s="50" t="s">
        <v>3359</v>
      </c>
      <c r="X3158" s="50" t="s">
        <v>14740</v>
      </c>
      <c r="Y3158" s="70" t="s">
        <v>17320</v>
      </c>
      <c r="Z3158" s="53">
        <v>54466</v>
      </c>
    </row>
    <row r="3159" spans="1:26" s="49" customFormat="1" x14ac:dyDescent="0.25">
      <c r="A3159" s="75">
        <v>650064003</v>
      </c>
      <c r="B3159" s="73">
        <f t="shared" si="147"/>
        <v>650064003</v>
      </c>
      <c r="C3159" s="73" t="s">
        <v>11171</v>
      </c>
      <c r="D3159" s="68">
        <v>1</v>
      </c>
      <c r="E3159" s="48">
        <f t="shared" si="148"/>
        <v>75016591</v>
      </c>
      <c r="F3159" s="57" t="s">
        <v>2783</v>
      </c>
      <c r="G3159" s="57" t="s">
        <v>3352</v>
      </c>
      <c r="H3159" s="51">
        <v>50</v>
      </c>
      <c r="I3159" s="51" t="s">
        <v>17309</v>
      </c>
      <c r="J3159" s="69">
        <v>27.49</v>
      </c>
      <c r="K3159" s="69">
        <f t="shared" si="149"/>
        <v>1374.5</v>
      </c>
      <c r="L3159" s="90">
        <v>50</v>
      </c>
      <c r="M3159" s="51"/>
      <c r="N3159" s="62" t="s">
        <v>3460</v>
      </c>
      <c r="O3159" s="52"/>
      <c r="P3159" s="52">
        <v>41</v>
      </c>
      <c r="Q3159" s="52"/>
      <c r="R3159" s="52" t="s">
        <v>3461</v>
      </c>
      <c r="S3159" s="49" t="s">
        <v>21333</v>
      </c>
      <c r="V3159" s="50" t="s">
        <v>14951</v>
      </c>
      <c r="W3159" s="50" t="s">
        <v>3359</v>
      </c>
      <c r="X3159" s="50" t="s">
        <v>14740</v>
      </c>
      <c r="Y3159" s="70" t="s">
        <v>17320</v>
      </c>
      <c r="Z3159" s="53">
        <v>54371</v>
      </c>
    </row>
    <row r="3160" spans="1:26" s="49" customFormat="1" x14ac:dyDescent="0.25">
      <c r="A3160" s="75">
        <v>651014271</v>
      </c>
      <c r="B3160" s="73">
        <f t="shared" si="147"/>
        <v>651014271</v>
      </c>
      <c r="C3160" s="73" t="s">
        <v>11117</v>
      </c>
      <c r="D3160" s="68">
        <v>1</v>
      </c>
      <c r="E3160" s="48">
        <f t="shared" si="148"/>
        <v>27121313</v>
      </c>
      <c r="F3160" s="57" t="s">
        <v>2783</v>
      </c>
      <c r="G3160" s="57" t="s">
        <v>3352</v>
      </c>
      <c r="H3160" s="51">
        <v>625</v>
      </c>
      <c r="I3160" s="51" t="s">
        <v>17309</v>
      </c>
      <c r="J3160" s="69">
        <v>27.49</v>
      </c>
      <c r="K3160" s="69">
        <f t="shared" si="149"/>
        <v>17181.25</v>
      </c>
      <c r="L3160" s="90">
        <v>625</v>
      </c>
      <c r="M3160" s="51"/>
      <c r="N3160" s="62" t="s">
        <v>3372</v>
      </c>
      <c r="O3160" s="52" t="s">
        <v>2799</v>
      </c>
      <c r="P3160" s="52">
        <v>177</v>
      </c>
      <c r="Q3160" s="52"/>
      <c r="R3160" s="52" t="s">
        <v>3373</v>
      </c>
      <c r="S3160" s="49" t="s">
        <v>21334</v>
      </c>
      <c r="V3160" s="50" t="s">
        <v>14922</v>
      </c>
      <c r="W3160" s="50" t="s">
        <v>3359</v>
      </c>
      <c r="X3160" s="50" t="s">
        <v>14742</v>
      </c>
      <c r="Y3160" s="70" t="s">
        <v>17320</v>
      </c>
      <c r="Z3160" s="53">
        <v>54234</v>
      </c>
    </row>
    <row r="3161" spans="1:26" s="49" customFormat="1" x14ac:dyDescent="0.25">
      <c r="A3161" s="75">
        <v>668000830</v>
      </c>
      <c r="B3161" s="73">
        <f t="shared" si="147"/>
        <v>668000830</v>
      </c>
      <c r="C3161" s="73" t="s">
        <v>11172</v>
      </c>
      <c r="D3161" s="68">
        <v>1</v>
      </c>
      <c r="E3161" s="48">
        <f t="shared" si="148"/>
        <v>70985456</v>
      </c>
      <c r="F3161" s="57" t="s">
        <v>2783</v>
      </c>
      <c r="G3161" s="57" t="s">
        <v>3352</v>
      </c>
      <c r="H3161" s="51">
        <v>0</v>
      </c>
      <c r="I3161" s="51" t="s">
        <v>17309</v>
      </c>
      <c r="J3161" s="69">
        <v>27.49</v>
      </c>
      <c r="K3161" s="69">
        <f t="shared" si="149"/>
        <v>0</v>
      </c>
      <c r="L3161" s="90">
        <v>25</v>
      </c>
      <c r="M3161" s="51">
        <v>25</v>
      </c>
      <c r="N3161" s="62" t="s">
        <v>3462</v>
      </c>
      <c r="O3161" s="52" t="s">
        <v>2799</v>
      </c>
      <c r="P3161" s="52">
        <v>259</v>
      </c>
      <c r="Q3161" s="52"/>
      <c r="R3161" s="52" t="s">
        <v>3373</v>
      </c>
      <c r="S3161" s="49" t="s">
        <v>21333</v>
      </c>
      <c r="V3161" s="50" t="s">
        <v>14951</v>
      </c>
      <c r="W3161" s="50" t="s">
        <v>3359</v>
      </c>
      <c r="X3161" s="50" t="s">
        <v>14740</v>
      </c>
      <c r="Y3161" s="70" t="s">
        <v>17320</v>
      </c>
      <c r="Z3161" s="53">
        <v>54234</v>
      </c>
    </row>
    <row r="3162" spans="1:26" s="49" customFormat="1" x14ac:dyDescent="0.25">
      <c r="A3162" s="75">
        <v>691002142</v>
      </c>
      <c r="B3162" s="73">
        <f t="shared" si="147"/>
        <v>691002142</v>
      </c>
      <c r="C3162" s="73" t="s">
        <v>14952</v>
      </c>
      <c r="D3162" s="68">
        <v>1</v>
      </c>
      <c r="E3162" s="48">
        <f t="shared" si="148"/>
        <v>72073209</v>
      </c>
      <c r="F3162" s="57" t="s">
        <v>2783</v>
      </c>
      <c r="G3162" s="57" t="s">
        <v>3352</v>
      </c>
      <c r="H3162" s="51">
        <v>350</v>
      </c>
      <c r="I3162" s="51" t="s">
        <v>17309</v>
      </c>
      <c r="J3162" s="69">
        <v>27.49</v>
      </c>
      <c r="K3162" s="69">
        <f t="shared" si="149"/>
        <v>9621.5</v>
      </c>
      <c r="L3162" s="90">
        <v>350</v>
      </c>
      <c r="M3162" s="51"/>
      <c r="N3162" s="62" t="s">
        <v>14953</v>
      </c>
      <c r="O3162" s="52" t="s">
        <v>1557</v>
      </c>
      <c r="P3162" s="52">
        <v>812</v>
      </c>
      <c r="Q3162" s="52"/>
      <c r="R3162" s="52" t="s">
        <v>3368</v>
      </c>
      <c r="S3162" s="49" t="s">
        <v>21333</v>
      </c>
      <c r="V3162" s="50" t="s">
        <v>14951</v>
      </c>
      <c r="W3162" s="50" t="s">
        <v>3359</v>
      </c>
      <c r="X3162" s="50" t="s">
        <v>14740</v>
      </c>
      <c r="Y3162" s="70" t="s">
        <v>17320</v>
      </c>
      <c r="Z3162" s="53">
        <v>54232</v>
      </c>
    </row>
    <row r="3163" spans="1:26" s="49" customFormat="1" x14ac:dyDescent="0.25">
      <c r="A3163" s="75">
        <v>691008949</v>
      </c>
      <c r="B3163" s="73">
        <f t="shared" si="147"/>
        <v>691008949</v>
      </c>
      <c r="C3163" s="73" t="s">
        <v>11118</v>
      </c>
      <c r="D3163" s="68">
        <v>1</v>
      </c>
      <c r="E3163" s="48">
        <f t="shared" si="148"/>
        <v>4762126</v>
      </c>
      <c r="F3163" s="57" t="s">
        <v>2783</v>
      </c>
      <c r="G3163" s="57" t="s">
        <v>3352</v>
      </c>
      <c r="H3163" s="51">
        <v>75</v>
      </c>
      <c r="I3163" s="51" t="s">
        <v>17309</v>
      </c>
      <c r="J3163" s="69">
        <v>27.49</v>
      </c>
      <c r="K3163" s="69">
        <f t="shared" si="149"/>
        <v>2061.75</v>
      </c>
      <c r="L3163" s="90">
        <v>75</v>
      </c>
      <c r="M3163" s="51"/>
      <c r="N3163" s="62" t="s">
        <v>3374</v>
      </c>
      <c r="O3163" s="52"/>
      <c r="P3163" s="52">
        <v>113</v>
      </c>
      <c r="Q3163" s="52"/>
      <c r="R3163" s="52" t="s">
        <v>3375</v>
      </c>
      <c r="S3163" s="49" t="s">
        <v>21334</v>
      </c>
      <c r="V3163" s="50" t="s">
        <v>14922</v>
      </c>
      <c r="W3163" s="50" t="s">
        <v>3359</v>
      </c>
      <c r="X3163" s="50" t="s">
        <v>14742</v>
      </c>
      <c r="Y3163" s="70" t="s">
        <v>17320</v>
      </c>
      <c r="Z3163" s="53">
        <v>54232</v>
      </c>
    </row>
    <row r="3164" spans="1:26" s="49" customFormat="1" ht="30" x14ac:dyDescent="0.25">
      <c r="A3164" s="75">
        <v>691012440</v>
      </c>
      <c r="B3164" s="73">
        <f t="shared" si="147"/>
        <v>691012440</v>
      </c>
      <c r="C3164" s="73" t="s">
        <v>17932</v>
      </c>
      <c r="D3164" s="68">
        <v>1</v>
      </c>
      <c r="E3164" s="48">
        <f t="shared" si="148"/>
        <v>6668224</v>
      </c>
      <c r="F3164" s="57" t="s">
        <v>2783</v>
      </c>
      <c r="G3164" s="57" t="s">
        <v>3352</v>
      </c>
      <c r="H3164" s="51">
        <v>600</v>
      </c>
      <c r="I3164" s="51" t="s">
        <v>17309</v>
      </c>
      <c r="J3164" s="69">
        <v>27.49</v>
      </c>
      <c r="K3164" s="69">
        <f t="shared" si="149"/>
        <v>16494</v>
      </c>
      <c r="L3164" s="90">
        <v>600</v>
      </c>
      <c r="M3164" s="51"/>
      <c r="N3164" s="62" t="s">
        <v>17933</v>
      </c>
      <c r="O3164" s="52" t="s">
        <v>17934</v>
      </c>
      <c r="P3164" s="52">
        <v>243</v>
      </c>
      <c r="Q3164" s="52"/>
      <c r="R3164" s="52" t="s">
        <v>3359</v>
      </c>
      <c r="S3164" s="49" t="s">
        <v>21333</v>
      </c>
      <c r="V3164" s="50" t="s">
        <v>14922</v>
      </c>
      <c r="W3164" s="50" t="s">
        <v>3359</v>
      </c>
      <c r="X3164" s="50" t="s">
        <v>14738</v>
      </c>
      <c r="Y3164" s="70" t="s">
        <v>17320</v>
      </c>
      <c r="Z3164" s="53">
        <v>54101</v>
      </c>
    </row>
    <row r="3165" spans="1:26" s="49" customFormat="1" ht="30" x14ac:dyDescent="0.25">
      <c r="A3165" s="74">
        <v>600029905</v>
      </c>
      <c r="B3165" s="73">
        <f t="shared" si="147"/>
        <v>600029905</v>
      </c>
      <c r="C3165" s="73" t="s">
        <v>14954</v>
      </c>
      <c r="D3165" s="68">
        <v>1</v>
      </c>
      <c r="E3165" s="48">
        <f t="shared" si="148"/>
        <v>60153628</v>
      </c>
      <c r="F3165" s="57" t="s">
        <v>2783</v>
      </c>
      <c r="G3165" s="57" t="s">
        <v>3352</v>
      </c>
      <c r="H3165" s="51">
        <v>100</v>
      </c>
      <c r="I3165" s="51" t="s">
        <v>17309</v>
      </c>
      <c r="J3165" s="69">
        <v>27.49</v>
      </c>
      <c r="K3165" s="69">
        <f t="shared" si="149"/>
        <v>2749</v>
      </c>
      <c r="L3165" s="90">
        <v>100</v>
      </c>
      <c r="M3165" s="51"/>
      <c r="N3165" s="63" t="s">
        <v>14955</v>
      </c>
      <c r="O3165" s="50"/>
      <c r="P3165" s="50">
        <v>16</v>
      </c>
      <c r="Q3165" s="50"/>
      <c r="R3165" s="50" t="s">
        <v>3426</v>
      </c>
      <c r="S3165" s="49" t="s">
        <v>21333</v>
      </c>
      <c r="V3165" s="50" t="s">
        <v>14745</v>
      </c>
      <c r="W3165" s="50" t="s">
        <v>3359</v>
      </c>
      <c r="X3165" s="50" t="s">
        <v>14746</v>
      </c>
      <c r="Y3165" s="70" t="s">
        <v>17320</v>
      </c>
      <c r="Z3165" s="53">
        <v>54226</v>
      </c>
    </row>
    <row r="3166" spans="1:26" s="49" customFormat="1" ht="30" x14ac:dyDescent="0.25">
      <c r="A3166" s="74">
        <v>600024687</v>
      </c>
      <c r="B3166" s="73">
        <f t="shared" si="147"/>
        <v>600024687</v>
      </c>
      <c r="C3166" s="73" t="s">
        <v>17935</v>
      </c>
      <c r="D3166" s="68">
        <v>1</v>
      </c>
      <c r="E3166" s="48">
        <f t="shared" si="148"/>
        <v>49290274</v>
      </c>
      <c r="F3166" s="57" t="s">
        <v>2783</v>
      </c>
      <c r="G3166" s="57" t="s">
        <v>3352</v>
      </c>
      <c r="H3166" s="51">
        <v>300</v>
      </c>
      <c r="I3166" s="51" t="s">
        <v>17309</v>
      </c>
      <c r="J3166" s="69">
        <v>27.49</v>
      </c>
      <c r="K3166" s="69">
        <f t="shared" si="149"/>
        <v>8247</v>
      </c>
      <c r="L3166" s="90">
        <v>300</v>
      </c>
      <c r="M3166" s="51"/>
      <c r="N3166" s="63" t="s">
        <v>17936</v>
      </c>
      <c r="O3166" s="50" t="s">
        <v>3769</v>
      </c>
      <c r="P3166" s="50">
        <v>282</v>
      </c>
      <c r="Q3166" s="50"/>
      <c r="R3166" s="50" t="s">
        <v>3364</v>
      </c>
      <c r="S3166" s="49" t="s">
        <v>21333</v>
      </c>
      <c r="V3166" s="50" t="s">
        <v>14745</v>
      </c>
      <c r="W3166" s="50" t="s">
        <v>3359</v>
      </c>
      <c r="X3166" s="50" t="s">
        <v>14746</v>
      </c>
      <c r="Y3166" s="70" t="s">
        <v>17320</v>
      </c>
      <c r="Z3166" s="53">
        <v>54225</v>
      </c>
    </row>
    <row r="3167" spans="1:26" s="49" customFormat="1" x14ac:dyDescent="0.25">
      <c r="A3167" s="74">
        <v>600012891</v>
      </c>
      <c r="B3167" s="73">
        <f t="shared" si="147"/>
        <v>600012891</v>
      </c>
      <c r="C3167" s="73" t="s">
        <v>11119</v>
      </c>
      <c r="D3167" s="68">
        <v>1</v>
      </c>
      <c r="E3167" s="48">
        <f t="shared" si="148"/>
        <v>60153245</v>
      </c>
      <c r="F3167" s="57" t="s">
        <v>2783</v>
      </c>
      <c r="G3167" s="57" t="s">
        <v>3352</v>
      </c>
      <c r="H3167" s="51">
        <v>700</v>
      </c>
      <c r="I3167" s="51" t="s">
        <v>17309</v>
      </c>
      <c r="J3167" s="69">
        <v>27.49</v>
      </c>
      <c r="K3167" s="69">
        <f t="shared" si="149"/>
        <v>19243</v>
      </c>
      <c r="L3167" s="90">
        <v>700</v>
      </c>
      <c r="M3167" s="51"/>
      <c r="N3167" s="62" t="s">
        <v>3377</v>
      </c>
      <c r="O3167" s="52" t="s">
        <v>340</v>
      </c>
      <c r="P3167" s="52">
        <v>586</v>
      </c>
      <c r="Q3167" s="52"/>
      <c r="R3167" s="52" t="s">
        <v>3376</v>
      </c>
      <c r="S3167" s="49" t="s">
        <v>21333</v>
      </c>
      <c r="V3167" s="50" t="s">
        <v>14922</v>
      </c>
      <c r="W3167" s="50" t="s">
        <v>3376</v>
      </c>
      <c r="X3167" s="50" t="s">
        <v>14738</v>
      </c>
      <c r="Y3167" s="70" t="s">
        <v>17320</v>
      </c>
      <c r="Z3167" s="53">
        <v>54301</v>
      </c>
    </row>
    <row r="3168" spans="1:26" s="49" customFormat="1" x14ac:dyDescent="0.25">
      <c r="A3168" s="74">
        <v>600101908</v>
      </c>
      <c r="B3168" s="73">
        <f t="shared" si="147"/>
        <v>600101908</v>
      </c>
      <c r="C3168" s="73" t="s">
        <v>11173</v>
      </c>
      <c r="D3168" s="68">
        <v>1</v>
      </c>
      <c r="E3168" s="48">
        <f t="shared" si="148"/>
        <v>43462448</v>
      </c>
      <c r="F3168" s="57" t="s">
        <v>2783</v>
      </c>
      <c r="G3168" s="57" t="s">
        <v>3352</v>
      </c>
      <c r="H3168" s="51">
        <v>825</v>
      </c>
      <c r="I3168" s="51" t="s">
        <v>17309</v>
      </c>
      <c r="J3168" s="69">
        <v>27.49</v>
      </c>
      <c r="K3168" s="69">
        <f t="shared" si="149"/>
        <v>22679.25</v>
      </c>
      <c r="L3168" s="90">
        <v>825</v>
      </c>
      <c r="M3168" s="51"/>
      <c r="N3168" s="62" t="s">
        <v>3463</v>
      </c>
      <c r="O3168" s="52" t="s">
        <v>3302</v>
      </c>
      <c r="P3168" s="52">
        <v>130</v>
      </c>
      <c r="Q3168" s="52"/>
      <c r="R3168" s="52" t="s">
        <v>3382</v>
      </c>
      <c r="S3168" s="49" t="s">
        <v>21333</v>
      </c>
      <c r="V3168" s="50" t="s">
        <v>14956</v>
      </c>
      <c r="W3168" s="50" t="s">
        <v>3376</v>
      </c>
      <c r="X3168" s="50" t="s">
        <v>14740</v>
      </c>
      <c r="Y3168" s="70" t="s">
        <v>17320</v>
      </c>
      <c r="Z3168" s="53">
        <v>54371</v>
      </c>
    </row>
    <row r="3169" spans="1:26" s="49" customFormat="1" ht="30" x14ac:dyDescent="0.25">
      <c r="A3169" s="74">
        <v>600024636</v>
      </c>
      <c r="B3169" s="73">
        <f t="shared" si="147"/>
        <v>600024636</v>
      </c>
      <c r="C3169" s="73" t="s">
        <v>11120</v>
      </c>
      <c r="D3169" s="68">
        <v>1</v>
      </c>
      <c r="E3169" s="48">
        <f t="shared" si="148"/>
        <v>71197621</v>
      </c>
      <c r="F3169" s="57" t="s">
        <v>2783</v>
      </c>
      <c r="G3169" s="57" t="s">
        <v>3352</v>
      </c>
      <c r="H3169" s="51">
        <v>225</v>
      </c>
      <c r="I3169" s="51" t="s">
        <v>17309</v>
      </c>
      <c r="J3169" s="69">
        <v>27.49</v>
      </c>
      <c r="K3169" s="69">
        <f t="shared" si="149"/>
        <v>6185.25</v>
      </c>
      <c r="L3169" s="90">
        <v>225</v>
      </c>
      <c r="M3169" s="51"/>
      <c r="N3169" s="62" t="s">
        <v>3378</v>
      </c>
      <c r="O3169" s="52" t="s">
        <v>340</v>
      </c>
      <c r="P3169" s="52">
        <v>616</v>
      </c>
      <c r="Q3169" s="52"/>
      <c r="R3169" s="52" t="s">
        <v>3376</v>
      </c>
      <c r="S3169" s="49" t="s">
        <v>21334</v>
      </c>
      <c r="V3169" s="50" t="s">
        <v>14922</v>
      </c>
      <c r="W3169" s="50" t="s">
        <v>3376</v>
      </c>
      <c r="X3169" s="50" t="s">
        <v>14741</v>
      </c>
      <c r="Y3169" s="70" t="s">
        <v>17320</v>
      </c>
      <c r="Z3169" s="53">
        <v>54301</v>
      </c>
    </row>
    <row r="3170" spans="1:26" s="49" customFormat="1" x14ac:dyDescent="0.25">
      <c r="A3170" s="74">
        <v>600024652</v>
      </c>
      <c r="B3170" s="73">
        <f t="shared" si="147"/>
        <v>600024652</v>
      </c>
      <c r="C3170" s="73" t="s">
        <v>11121</v>
      </c>
      <c r="D3170" s="68">
        <v>1</v>
      </c>
      <c r="E3170" s="48">
        <f t="shared" si="148"/>
        <v>70842116</v>
      </c>
      <c r="F3170" s="57" t="s">
        <v>2783</v>
      </c>
      <c r="G3170" s="57" t="s">
        <v>3352</v>
      </c>
      <c r="H3170" s="51">
        <v>75</v>
      </c>
      <c r="I3170" s="51" t="s">
        <v>17309</v>
      </c>
      <c r="J3170" s="69">
        <v>27.49</v>
      </c>
      <c r="K3170" s="69">
        <f t="shared" si="149"/>
        <v>2061.75</v>
      </c>
      <c r="L3170" s="90">
        <v>75</v>
      </c>
      <c r="M3170" s="51"/>
      <c r="N3170" s="62" t="s">
        <v>3379</v>
      </c>
      <c r="O3170" s="52" t="s">
        <v>3380</v>
      </c>
      <c r="P3170" s="52">
        <v>230</v>
      </c>
      <c r="Q3170" s="52"/>
      <c r="R3170" s="52" t="s">
        <v>3376</v>
      </c>
      <c r="S3170" s="49" t="s">
        <v>21333</v>
      </c>
      <c r="V3170" s="50" t="s">
        <v>14922</v>
      </c>
      <c r="W3170" s="50" t="s">
        <v>3376</v>
      </c>
      <c r="X3170" s="50" t="s">
        <v>14738</v>
      </c>
      <c r="Y3170" s="70" t="s">
        <v>17320</v>
      </c>
      <c r="Z3170" s="53">
        <v>54301</v>
      </c>
    </row>
    <row r="3171" spans="1:26" s="49" customFormat="1" x14ac:dyDescent="0.25">
      <c r="A3171" s="74">
        <v>600024679</v>
      </c>
      <c r="B3171" s="73">
        <f t="shared" si="147"/>
        <v>600024679</v>
      </c>
      <c r="C3171" s="73" t="s">
        <v>11122</v>
      </c>
      <c r="D3171" s="68">
        <v>1</v>
      </c>
      <c r="E3171" s="48">
        <f t="shared" si="148"/>
        <v>60154021</v>
      </c>
      <c r="F3171" s="57" t="s">
        <v>2783</v>
      </c>
      <c r="G3171" s="57" t="s">
        <v>3352</v>
      </c>
      <c r="H3171" s="51">
        <v>275</v>
      </c>
      <c r="I3171" s="51" t="s">
        <v>17309</v>
      </c>
      <c r="J3171" s="69">
        <v>27.49</v>
      </c>
      <c r="K3171" s="69">
        <f t="shared" si="149"/>
        <v>7559.75</v>
      </c>
      <c r="L3171" s="90">
        <v>275</v>
      </c>
      <c r="M3171" s="51"/>
      <c r="N3171" s="62" t="s">
        <v>3381</v>
      </c>
      <c r="O3171" s="52" t="s">
        <v>28</v>
      </c>
      <c r="P3171" s="52">
        <v>329</v>
      </c>
      <c r="Q3171" s="52"/>
      <c r="R3171" s="52" t="s">
        <v>3382</v>
      </c>
      <c r="S3171" s="49" t="s">
        <v>21333</v>
      </c>
      <c r="V3171" s="50" t="s">
        <v>14922</v>
      </c>
      <c r="W3171" s="50" t="s">
        <v>3376</v>
      </c>
      <c r="X3171" s="50" t="s">
        <v>14738</v>
      </c>
      <c r="Y3171" s="70" t="s">
        <v>17320</v>
      </c>
      <c r="Z3171" s="53">
        <v>54371</v>
      </c>
    </row>
    <row r="3172" spans="1:26" s="49" customFormat="1" x14ac:dyDescent="0.25">
      <c r="A3172" s="74">
        <v>600029875</v>
      </c>
      <c r="B3172" s="73">
        <f t="shared" si="147"/>
        <v>600029875</v>
      </c>
      <c r="C3172" s="73" t="s">
        <v>17937</v>
      </c>
      <c r="D3172" s="68">
        <v>1</v>
      </c>
      <c r="E3172" s="48">
        <f t="shared" si="148"/>
        <v>60153423</v>
      </c>
      <c r="F3172" s="57" t="s">
        <v>2783</v>
      </c>
      <c r="G3172" s="57" t="s">
        <v>3352</v>
      </c>
      <c r="H3172" s="51">
        <v>25</v>
      </c>
      <c r="I3172" s="51" t="s">
        <v>17309</v>
      </c>
      <c r="J3172" s="69">
        <v>27.49</v>
      </c>
      <c r="K3172" s="69">
        <f t="shared" si="149"/>
        <v>687.25</v>
      </c>
      <c r="L3172" s="90">
        <v>25</v>
      </c>
      <c r="M3172" s="51"/>
      <c r="N3172" s="62" t="s">
        <v>17938</v>
      </c>
      <c r="O3172" s="52" t="s">
        <v>354</v>
      </c>
      <c r="P3172" s="52">
        <v>497</v>
      </c>
      <c r="Q3172" s="52"/>
      <c r="R3172" s="52" t="s">
        <v>3376</v>
      </c>
      <c r="S3172" s="49" t="s">
        <v>21333</v>
      </c>
      <c r="V3172" s="50" t="s">
        <v>14922</v>
      </c>
      <c r="W3172" s="50" t="s">
        <v>3376</v>
      </c>
      <c r="X3172" s="50" t="s">
        <v>14738</v>
      </c>
      <c r="Y3172" s="70" t="s">
        <v>17320</v>
      </c>
      <c r="Z3172" s="53">
        <v>54301</v>
      </c>
    </row>
    <row r="3173" spans="1:26" s="49" customFormat="1" x14ac:dyDescent="0.25">
      <c r="A3173" s="74">
        <v>600029913</v>
      </c>
      <c r="B3173" s="73">
        <f t="shared" si="147"/>
        <v>600029913</v>
      </c>
      <c r="C3173" s="73" t="s">
        <v>11123</v>
      </c>
      <c r="D3173" s="68">
        <v>1</v>
      </c>
      <c r="E3173" s="48">
        <f t="shared" si="148"/>
        <v>60153270</v>
      </c>
      <c r="F3173" s="57" t="s">
        <v>2783</v>
      </c>
      <c r="G3173" s="57" t="s">
        <v>3352</v>
      </c>
      <c r="H3173" s="51">
        <v>75</v>
      </c>
      <c r="I3173" s="51" t="s">
        <v>17309</v>
      </c>
      <c r="J3173" s="69">
        <v>27.49</v>
      </c>
      <c r="K3173" s="69">
        <f t="shared" si="149"/>
        <v>2061.75</v>
      </c>
      <c r="L3173" s="90">
        <v>75</v>
      </c>
      <c r="M3173" s="51"/>
      <c r="N3173" s="62" t="s">
        <v>3383</v>
      </c>
      <c r="O3173" s="52"/>
      <c r="P3173" s="52">
        <v>240</v>
      </c>
      <c r="Q3173" s="52"/>
      <c r="R3173" s="52" t="s">
        <v>3384</v>
      </c>
      <c r="S3173" s="49" t="s">
        <v>21333</v>
      </c>
      <c r="V3173" s="50" t="s">
        <v>14922</v>
      </c>
      <c r="W3173" s="50" t="s">
        <v>3376</v>
      </c>
      <c r="X3173" s="50" t="s">
        <v>14738</v>
      </c>
      <c r="Y3173" s="70" t="s">
        <v>17320</v>
      </c>
      <c r="Z3173" s="53">
        <v>54341</v>
      </c>
    </row>
    <row r="3174" spans="1:26" s="49" customFormat="1" x14ac:dyDescent="0.25">
      <c r="A3174" s="75">
        <v>600101614</v>
      </c>
      <c r="B3174" s="73">
        <f t="shared" si="147"/>
        <v>600101614</v>
      </c>
      <c r="C3174" s="73" t="s">
        <v>11174</v>
      </c>
      <c r="D3174" s="68">
        <v>1</v>
      </c>
      <c r="E3174" s="48">
        <f t="shared" si="148"/>
        <v>71005951</v>
      </c>
      <c r="F3174" s="57" t="s">
        <v>2783</v>
      </c>
      <c r="G3174" s="57" t="s">
        <v>3352</v>
      </c>
      <c r="H3174" s="51">
        <v>25</v>
      </c>
      <c r="I3174" s="51" t="s">
        <v>17309</v>
      </c>
      <c r="J3174" s="69">
        <v>27.49</v>
      </c>
      <c r="K3174" s="69">
        <f t="shared" si="149"/>
        <v>687.25</v>
      </c>
      <c r="L3174" s="90">
        <v>25</v>
      </c>
      <c r="M3174" s="51"/>
      <c r="N3174" s="62" t="s">
        <v>3464</v>
      </c>
      <c r="O3174" s="52" t="s">
        <v>1295</v>
      </c>
      <c r="P3174" s="52">
        <v>338</v>
      </c>
      <c r="Q3174" s="52"/>
      <c r="R3174" s="52" t="s">
        <v>3376</v>
      </c>
      <c r="S3174" s="49" t="s">
        <v>21333</v>
      </c>
      <c r="V3174" s="50" t="s">
        <v>14956</v>
      </c>
      <c r="W3174" s="50" t="s">
        <v>3376</v>
      </c>
      <c r="X3174" s="50" t="s">
        <v>14740</v>
      </c>
      <c r="Y3174" s="70" t="s">
        <v>17320</v>
      </c>
      <c r="Z3174" s="53">
        <v>54301</v>
      </c>
    </row>
    <row r="3175" spans="1:26" s="49" customFormat="1" x14ac:dyDescent="0.25">
      <c r="A3175" s="75">
        <v>600101835</v>
      </c>
      <c r="B3175" s="73">
        <f t="shared" si="147"/>
        <v>600101835</v>
      </c>
      <c r="C3175" s="73" t="s">
        <v>11175</v>
      </c>
      <c r="D3175" s="68">
        <v>1</v>
      </c>
      <c r="E3175" s="48">
        <f t="shared" si="148"/>
        <v>71005978</v>
      </c>
      <c r="F3175" s="57" t="s">
        <v>2783</v>
      </c>
      <c r="G3175" s="57" t="s">
        <v>3352</v>
      </c>
      <c r="H3175" s="51">
        <v>25</v>
      </c>
      <c r="I3175" s="51" t="s">
        <v>17309</v>
      </c>
      <c r="J3175" s="69">
        <v>27.49</v>
      </c>
      <c r="K3175" s="69">
        <f t="shared" si="149"/>
        <v>687.25</v>
      </c>
      <c r="L3175" s="90">
        <v>25</v>
      </c>
      <c r="M3175" s="51"/>
      <c r="N3175" s="62" t="s">
        <v>3465</v>
      </c>
      <c r="O3175" s="52" t="s">
        <v>3466</v>
      </c>
      <c r="P3175" s="52">
        <v>926</v>
      </c>
      <c r="Q3175" s="52"/>
      <c r="R3175" s="52" t="s">
        <v>3376</v>
      </c>
      <c r="S3175" s="49" t="s">
        <v>21333</v>
      </c>
      <c r="V3175" s="50" t="s">
        <v>14956</v>
      </c>
      <c r="W3175" s="50" t="s">
        <v>3376</v>
      </c>
      <c r="X3175" s="50" t="s">
        <v>14740</v>
      </c>
      <c r="Y3175" s="70" t="s">
        <v>17320</v>
      </c>
      <c r="Z3175" s="53">
        <v>54301</v>
      </c>
    </row>
    <row r="3176" spans="1:26" s="49" customFormat="1" x14ac:dyDescent="0.25">
      <c r="A3176" s="75">
        <v>600101746</v>
      </c>
      <c r="B3176" s="73">
        <f t="shared" si="147"/>
        <v>600101746</v>
      </c>
      <c r="C3176" s="73" t="s">
        <v>11176</v>
      </c>
      <c r="D3176" s="68">
        <v>1</v>
      </c>
      <c r="E3176" s="48">
        <f t="shared" si="148"/>
        <v>71005919</v>
      </c>
      <c r="F3176" s="57" t="s">
        <v>2783</v>
      </c>
      <c r="G3176" s="57" t="s">
        <v>3352</v>
      </c>
      <c r="H3176" s="51">
        <v>25</v>
      </c>
      <c r="I3176" s="51" t="s">
        <v>17309</v>
      </c>
      <c r="J3176" s="69">
        <v>27.49</v>
      </c>
      <c r="K3176" s="69">
        <f t="shared" si="149"/>
        <v>687.25</v>
      </c>
      <c r="L3176" s="90">
        <v>25</v>
      </c>
      <c r="M3176" s="51"/>
      <c r="N3176" s="62" t="s">
        <v>3467</v>
      </c>
      <c r="O3176" s="52" t="s">
        <v>340</v>
      </c>
      <c r="P3176" s="52">
        <v>1248</v>
      </c>
      <c r="Q3176" s="52"/>
      <c r="R3176" s="52" t="s">
        <v>3376</v>
      </c>
      <c r="S3176" s="49" t="s">
        <v>21333</v>
      </c>
      <c r="V3176" s="50" t="s">
        <v>14956</v>
      </c>
      <c r="W3176" s="50" t="s">
        <v>3376</v>
      </c>
      <c r="X3176" s="50" t="s">
        <v>14740</v>
      </c>
      <c r="Y3176" s="70" t="s">
        <v>17320</v>
      </c>
      <c r="Z3176" s="53">
        <v>54301</v>
      </c>
    </row>
    <row r="3177" spans="1:26" s="49" customFormat="1" x14ac:dyDescent="0.25">
      <c r="A3177" s="75">
        <v>600101754</v>
      </c>
      <c r="B3177" s="73">
        <f t="shared" si="147"/>
        <v>600101754</v>
      </c>
      <c r="C3177" s="73" t="s">
        <v>11177</v>
      </c>
      <c r="D3177" s="68">
        <v>1</v>
      </c>
      <c r="E3177" s="48">
        <f t="shared" si="148"/>
        <v>71005935</v>
      </c>
      <c r="F3177" s="57" t="s">
        <v>2783</v>
      </c>
      <c r="G3177" s="57" t="s">
        <v>3352</v>
      </c>
      <c r="H3177" s="51">
        <v>0</v>
      </c>
      <c r="I3177" s="51" t="s">
        <v>17309</v>
      </c>
      <c r="J3177" s="69">
        <v>27.49</v>
      </c>
      <c r="K3177" s="69">
        <f t="shared" si="149"/>
        <v>0</v>
      </c>
      <c r="L3177" s="90">
        <v>50</v>
      </c>
      <c r="M3177" s="51">
        <v>50</v>
      </c>
      <c r="N3177" s="62" t="s">
        <v>3468</v>
      </c>
      <c r="O3177" s="52" t="s">
        <v>3469</v>
      </c>
      <c r="P3177" s="52">
        <v>1249</v>
      </c>
      <c r="Q3177" s="52"/>
      <c r="R3177" s="52" t="s">
        <v>3376</v>
      </c>
      <c r="S3177" s="49" t="s">
        <v>21333</v>
      </c>
      <c r="V3177" s="50" t="s">
        <v>14956</v>
      </c>
      <c r="W3177" s="50" t="s">
        <v>3376</v>
      </c>
      <c r="X3177" s="50" t="s">
        <v>14740</v>
      </c>
      <c r="Y3177" s="70" t="s">
        <v>17320</v>
      </c>
      <c r="Z3177" s="53">
        <v>54301</v>
      </c>
    </row>
    <row r="3178" spans="1:26" s="49" customFormat="1" x14ac:dyDescent="0.25">
      <c r="A3178" s="75">
        <v>600101967</v>
      </c>
      <c r="B3178" s="73">
        <f t="shared" si="147"/>
        <v>600101967</v>
      </c>
      <c r="C3178" s="73" t="s">
        <v>11178</v>
      </c>
      <c r="D3178" s="68">
        <v>1</v>
      </c>
      <c r="E3178" s="48">
        <f t="shared" si="148"/>
        <v>47466928</v>
      </c>
      <c r="F3178" s="57" t="s">
        <v>2783</v>
      </c>
      <c r="G3178" s="57" t="s">
        <v>3352</v>
      </c>
      <c r="H3178" s="51">
        <v>375</v>
      </c>
      <c r="I3178" s="51" t="s">
        <v>17309</v>
      </c>
      <c r="J3178" s="69">
        <v>27.49</v>
      </c>
      <c r="K3178" s="69">
        <f t="shared" si="149"/>
        <v>10308.75</v>
      </c>
      <c r="L3178" s="90">
        <v>375</v>
      </c>
      <c r="M3178" s="51"/>
      <c r="N3178" s="62" t="s">
        <v>3470</v>
      </c>
      <c r="O3178" s="52"/>
      <c r="P3178" s="52">
        <v>407</v>
      </c>
      <c r="Q3178" s="52"/>
      <c r="R3178" s="52" t="s">
        <v>3471</v>
      </c>
      <c r="S3178" s="49" t="s">
        <v>21333</v>
      </c>
      <c r="V3178" s="50" t="s">
        <v>14956</v>
      </c>
      <c r="W3178" s="50" t="s">
        <v>3376</v>
      </c>
      <c r="X3178" s="50" t="s">
        <v>14740</v>
      </c>
      <c r="Y3178" s="70" t="s">
        <v>17320</v>
      </c>
      <c r="Z3178" s="53">
        <v>54372</v>
      </c>
    </row>
    <row r="3179" spans="1:26" s="49" customFormat="1" x14ac:dyDescent="0.25">
      <c r="A3179" s="75">
        <v>600102106</v>
      </c>
      <c r="B3179" s="73">
        <f t="shared" si="147"/>
        <v>600102106</v>
      </c>
      <c r="C3179" s="73" t="s">
        <v>11179</v>
      </c>
      <c r="D3179" s="68">
        <v>1</v>
      </c>
      <c r="E3179" s="48">
        <f t="shared" si="148"/>
        <v>71009761</v>
      </c>
      <c r="F3179" s="57" t="s">
        <v>2783</v>
      </c>
      <c r="G3179" s="57" t="s">
        <v>3352</v>
      </c>
      <c r="H3179" s="51">
        <v>100</v>
      </c>
      <c r="I3179" s="51" t="s">
        <v>17309</v>
      </c>
      <c r="J3179" s="69">
        <v>27.49</v>
      </c>
      <c r="K3179" s="69">
        <f t="shared" si="149"/>
        <v>2749</v>
      </c>
      <c r="L3179" s="90">
        <v>100</v>
      </c>
      <c r="M3179" s="51"/>
      <c r="N3179" s="62" t="s">
        <v>3472</v>
      </c>
      <c r="O3179" s="52"/>
      <c r="P3179" s="52">
        <v>222</v>
      </c>
      <c r="Q3179" s="52"/>
      <c r="R3179" s="52" t="s">
        <v>3384</v>
      </c>
      <c r="S3179" s="49" t="s">
        <v>21333</v>
      </c>
      <c r="V3179" s="50" t="s">
        <v>14956</v>
      </c>
      <c r="W3179" s="50" t="s">
        <v>3376</v>
      </c>
      <c r="X3179" s="50" t="s">
        <v>14740</v>
      </c>
      <c r="Y3179" s="70" t="s">
        <v>17320</v>
      </c>
      <c r="Z3179" s="53">
        <v>54341</v>
      </c>
    </row>
    <row r="3180" spans="1:26" s="49" customFormat="1" x14ac:dyDescent="0.25">
      <c r="A3180" s="75">
        <v>600102408</v>
      </c>
      <c r="B3180" s="73">
        <f t="shared" si="147"/>
        <v>600102408</v>
      </c>
      <c r="C3180" s="73" t="s">
        <v>11180</v>
      </c>
      <c r="D3180" s="68">
        <v>1</v>
      </c>
      <c r="E3180" s="48">
        <f t="shared" si="148"/>
        <v>70947163</v>
      </c>
      <c r="F3180" s="57" t="s">
        <v>2783</v>
      </c>
      <c r="G3180" s="57" t="s">
        <v>3352</v>
      </c>
      <c r="H3180" s="51">
        <v>925</v>
      </c>
      <c r="I3180" s="51" t="s">
        <v>17309</v>
      </c>
      <c r="J3180" s="69">
        <v>27.49</v>
      </c>
      <c r="K3180" s="69">
        <f t="shared" si="149"/>
        <v>25428.25</v>
      </c>
      <c r="L3180" s="90">
        <v>925</v>
      </c>
      <c r="M3180" s="51"/>
      <c r="N3180" s="62" t="s">
        <v>3473</v>
      </c>
      <c r="O3180" s="52" t="s">
        <v>3474</v>
      </c>
      <c r="P3180" s="52">
        <v>283</v>
      </c>
      <c r="Q3180" s="52"/>
      <c r="R3180" s="52" t="s">
        <v>3376</v>
      </c>
      <c r="S3180" s="49" t="s">
        <v>21333</v>
      </c>
      <c r="V3180" s="50" t="s">
        <v>14956</v>
      </c>
      <c r="W3180" s="50" t="s">
        <v>3376</v>
      </c>
      <c r="X3180" s="50" t="s">
        <v>14740</v>
      </c>
      <c r="Y3180" s="70" t="s">
        <v>17320</v>
      </c>
      <c r="Z3180" s="53">
        <v>54301</v>
      </c>
    </row>
    <row r="3181" spans="1:26" s="49" customFormat="1" x14ac:dyDescent="0.25">
      <c r="A3181" s="75">
        <v>600102505</v>
      </c>
      <c r="B3181" s="73">
        <f t="shared" si="147"/>
        <v>600102505</v>
      </c>
      <c r="C3181" s="73" t="s">
        <v>11181</v>
      </c>
      <c r="D3181" s="68">
        <v>1</v>
      </c>
      <c r="E3181" s="48">
        <f t="shared" si="148"/>
        <v>68247630</v>
      </c>
      <c r="F3181" s="57" t="s">
        <v>2783</v>
      </c>
      <c r="G3181" s="57" t="s">
        <v>3352</v>
      </c>
      <c r="H3181" s="51">
        <v>1000</v>
      </c>
      <c r="I3181" s="51" t="s">
        <v>17309</v>
      </c>
      <c r="J3181" s="69">
        <v>27.49</v>
      </c>
      <c r="K3181" s="69">
        <f t="shared" si="149"/>
        <v>27490</v>
      </c>
      <c r="L3181" s="90">
        <v>1000</v>
      </c>
      <c r="M3181" s="51"/>
      <c r="N3181" s="62" t="s">
        <v>3475</v>
      </c>
      <c r="O3181" s="52" t="s">
        <v>60</v>
      </c>
      <c r="P3181" s="52">
        <v>1336</v>
      </c>
      <c r="Q3181" s="52"/>
      <c r="R3181" s="52" t="s">
        <v>3376</v>
      </c>
      <c r="S3181" s="49" t="s">
        <v>21333</v>
      </c>
      <c r="V3181" s="50" t="s">
        <v>14956</v>
      </c>
      <c r="W3181" s="50" t="s">
        <v>3376</v>
      </c>
      <c r="X3181" s="50" t="s">
        <v>14740</v>
      </c>
      <c r="Y3181" s="70" t="s">
        <v>17320</v>
      </c>
      <c r="Z3181" s="53">
        <v>54301</v>
      </c>
    </row>
    <row r="3182" spans="1:26" s="49" customFormat="1" x14ac:dyDescent="0.25">
      <c r="A3182" s="75">
        <v>600102556</v>
      </c>
      <c r="B3182" s="73">
        <f t="shared" si="147"/>
        <v>600102556</v>
      </c>
      <c r="C3182" s="73" t="s">
        <v>14957</v>
      </c>
      <c r="D3182" s="68">
        <v>1</v>
      </c>
      <c r="E3182" s="48">
        <f t="shared" si="148"/>
        <v>67440703</v>
      </c>
      <c r="F3182" s="57" t="s">
        <v>2783</v>
      </c>
      <c r="G3182" s="57" t="s">
        <v>3352</v>
      </c>
      <c r="H3182" s="51">
        <v>75</v>
      </c>
      <c r="I3182" s="51" t="s">
        <v>17309</v>
      </c>
      <c r="J3182" s="69">
        <v>27.49</v>
      </c>
      <c r="K3182" s="69">
        <f t="shared" si="149"/>
        <v>2061.75</v>
      </c>
      <c r="L3182" s="90">
        <v>75</v>
      </c>
      <c r="M3182" s="51"/>
      <c r="N3182" s="62" t="s">
        <v>14958</v>
      </c>
      <c r="O3182" s="52" t="s">
        <v>14959</v>
      </c>
      <c r="P3182" s="52">
        <v>230</v>
      </c>
      <c r="Q3182" s="52"/>
      <c r="R3182" s="52" t="s">
        <v>3382</v>
      </c>
      <c r="S3182" s="49" t="s">
        <v>21333</v>
      </c>
      <c r="V3182" s="50" t="s">
        <v>14956</v>
      </c>
      <c r="W3182" s="50" t="s">
        <v>3376</v>
      </c>
      <c r="X3182" s="50" t="s">
        <v>14740</v>
      </c>
      <c r="Y3182" s="70" t="s">
        <v>17320</v>
      </c>
      <c r="Z3182" s="53">
        <v>54371</v>
      </c>
    </row>
    <row r="3183" spans="1:26" s="49" customFormat="1" x14ac:dyDescent="0.25">
      <c r="A3183" s="75">
        <v>650030991</v>
      </c>
      <c r="B3183" s="73">
        <f t="shared" si="147"/>
        <v>650030991</v>
      </c>
      <c r="C3183" s="73" t="s">
        <v>11182</v>
      </c>
      <c r="D3183" s="68">
        <v>1</v>
      </c>
      <c r="E3183" s="48">
        <f t="shared" si="148"/>
        <v>75016079</v>
      </c>
      <c r="F3183" s="57" t="s">
        <v>2783</v>
      </c>
      <c r="G3183" s="57" t="s">
        <v>3352</v>
      </c>
      <c r="H3183" s="51">
        <v>100</v>
      </c>
      <c r="I3183" s="51" t="s">
        <v>17309</v>
      </c>
      <c r="J3183" s="69">
        <v>27.49</v>
      </c>
      <c r="K3183" s="69">
        <f t="shared" si="149"/>
        <v>2749</v>
      </c>
      <c r="L3183" s="90">
        <v>100</v>
      </c>
      <c r="M3183" s="51"/>
      <c r="N3183" s="62" t="s">
        <v>3476</v>
      </c>
      <c r="O3183" s="52"/>
      <c r="P3183" s="52">
        <v>140</v>
      </c>
      <c r="Q3183" s="52"/>
      <c r="R3183" s="52" t="s">
        <v>3477</v>
      </c>
      <c r="S3183" s="49" t="s">
        <v>21333</v>
      </c>
      <c r="V3183" s="50" t="s">
        <v>14956</v>
      </c>
      <c r="W3183" s="50" t="s">
        <v>3376</v>
      </c>
      <c r="X3183" s="50" t="s">
        <v>14740</v>
      </c>
      <c r="Y3183" s="70" t="s">
        <v>17320</v>
      </c>
      <c r="Z3183" s="53">
        <v>54344</v>
      </c>
    </row>
    <row r="3184" spans="1:26" s="49" customFormat="1" x14ac:dyDescent="0.25">
      <c r="A3184" s="75">
        <v>650048431</v>
      </c>
      <c r="B3184" s="73">
        <f t="shared" si="147"/>
        <v>650048431</v>
      </c>
      <c r="C3184" s="73" t="s">
        <v>11183</v>
      </c>
      <c r="D3184" s="68">
        <v>1</v>
      </c>
      <c r="E3184" s="48">
        <f t="shared" si="148"/>
        <v>75015960</v>
      </c>
      <c r="F3184" s="57" t="s">
        <v>2783</v>
      </c>
      <c r="G3184" s="57" t="s">
        <v>3352</v>
      </c>
      <c r="H3184" s="51">
        <v>75</v>
      </c>
      <c r="I3184" s="51" t="s">
        <v>17309</v>
      </c>
      <c r="J3184" s="69">
        <v>27.49</v>
      </c>
      <c r="K3184" s="69">
        <f t="shared" si="149"/>
        <v>2061.75</v>
      </c>
      <c r="L3184" s="90">
        <v>75</v>
      </c>
      <c r="M3184" s="51"/>
      <c r="N3184" s="62" t="s">
        <v>3478</v>
      </c>
      <c r="O3184" s="52"/>
      <c r="P3184" s="52">
        <v>73</v>
      </c>
      <c r="Q3184" s="52"/>
      <c r="R3184" s="52" t="s">
        <v>3479</v>
      </c>
      <c r="S3184" s="49" t="s">
        <v>21333</v>
      </c>
      <c r="V3184" s="50" t="s">
        <v>14956</v>
      </c>
      <c r="W3184" s="50" t="s">
        <v>3376</v>
      </c>
      <c r="X3184" s="50" t="s">
        <v>14740</v>
      </c>
      <c r="Y3184" s="70" t="s">
        <v>17320</v>
      </c>
      <c r="Z3184" s="53">
        <v>54361</v>
      </c>
    </row>
    <row r="3185" spans="1:26" s="49" customFormat="1" x14ac:dyDescent="0.25">
      <c r="A3185" s="75">
        <v>650058798</v>
      </c>
      <c r="B3185" s="73">
        <f t="shared" si="147"/>
        <v>650058798</v>
      </c>
      <c r="C3185" s="73" t="s">
        <v>11184</v>
      </c>
      <c r="D3185" s="68">
        <v>1</v>
      </c>
      <c r="E3185" s="48">
        <f t="shared" si="148"/>
        <v>70995079</v>
      </c>
      <c r="F3185" s="57" t="s">
        <v>2783</v>
      </c>
      <c r="G3185" s="57" t="s">
        <v>3352</v>
      </c>
      <c r="H3185" s="51">
        <v>625</v>
      </c>
      <c r="I3185" s="51" t="s">
        <v>17309</v>
      </c>
      <c r="J3185" s="69">
        <v>27.49</v>
      </c>
      <c r="K3185" s="69">
        <f t="shared" si="149"/>
        <v>17181.25</v>
      </c>
      <c r="L3185" s="90">
        <v>625</v>
      </c>
      <c r="M3185" s="51"/>
      <c r="N3185" s="62" t="s">
        <v>3480</v>
      </c>
      <c r="O3185" s="52"/>
      <c r="P3185" s="52">
        <v>155</v>
      </c>
      <c r="Q3185" s="52"/>
      <c r="R3185" s="52" t="s">
        <v>3388</v>
      </c>
      <c r="S3185" s="49" t="s">
        <v>21333</v>
      </c>
      <c r="V3185" s="50" t="s">
        <v>14956</v>
      </c>
      <c r="W3185" s="50" t="s">
        <v>3376</v>
      </c>
      <c r="X3185" s="50" t="s">
        <v>14740</v>
      </c>
      <c r="Y3185" s="70" t="s">
        <v>17320</v>
      </c>
      <c r="Z3185" s="53">
        <v>54341</v>
      </c>
    </row>
    <row r="3186" spans="1:26" s="49" customFormat="1" x14ac:dyDescent="0.25">
      <c r="A3186" s="75">
        <v>650063325</v>
      </c>
      <c r="B3186" s="73">
        <f t="shared" si="147"/>
        <v>650063325</v>
      </c>
      <c r="C3186" s="73" t="s">
        <v>11185</v>
      </c>
      <c r="D3186" s="68">
        <v>1</v>
      </c>
      <c r="E3186" s="48">
        <f t="shared" si="148"/>
        <v>71005889</v>
      </c>
      <c r="F3186" s="57" t="s">
        <v>2783</v>
      </c>
      <c r="G3186" s="57" t="s">
        <v>3352</v>
      </c>
      <c r="H3186" s="51">
        <v>225</v>
      </c>
      <c r="I3186" s="51" t="s">
        <v>17309</v>
      </c>
      <c r="J3186" s="69">
        <v>27.49</v>
      </c>
      <c r="K3186" s="69">
        <f t="shared" si="149"/>
        <v>6185.25</v>
      </c>
      <c r="L3186" s="90">
        <v>225</v>
      </c>
      <c r="M3186" s="51"/>
      <c r="N3186" s="62" t="s">
        <v>3481</v>
      </c>
      <c r="O3186" s="52" t="s">
        <v>3302</v>
      </c>
      <c r="P3186" s="52">
        <v>256</v>
      </c>
      <c r="Q3186" s="52"/>
      <c r="R3186" s="52" t="s">
        <v>3376</v>
      </c>
      <c r="S3186" s="49" t="s">
        <v>21333</v>
      </c>
      <c r="V3186" s="50" t="s">
        <v>14956</v>
      </c>
      <c r="W3186" s="50" t="s">
        <v>3376</v>
      </c>
      <c r="X3186" s="50" t="s">
        <v>14740</v>
      </c>
      <c r="Y3186" s="70" t="s">
        <v>17320</v>
      </c>
      <c r="Z3186" s="53">
        <v>54302</v>
      </c>
    </row>
    <row r="3187" spans="1:26" s="49" customFormat="1" x14ac:dyDescent="0.25">
      <c r="A3187" s="75">
        <v>650063805</v>
      </c>
      <c r="B3187" s="73">
        <f t="shared" si="147"/>
        <v>650063805</v>
      </c>
      <c r="C3187" s="73" t="s">
        <v>11186</v>
      </c>
      <c r="D3187" s="68">
        <v>1</v>
      </c>
      <c r="E3187" s="48">
        <f t="shared" si="148"/>
        <v>75017351</v>
      </c>
      <c r="F3187" s="57" t="s">
        <v>2783</v>
      </c>
      <c r="G3187" s="57" t="s">
        <v>3352</v>
      </c>
      <c r="H3187" s="51">
        <v>100</v>
      </c>
      <c r="I3187" s="51" t="s">
        <v>17309</v>
      </c>
      <c r="J3187" s="69">
        <v>27.49</v>
      </c>
      <c r="K3187" s="69">
        <f t="shared" si="149"/>
        <v>2749</v>
      </c>
      <c r="L3187" s="90">
        <v>100</v>
      </c>
      <c r="M3187" s="51"/>
      <c r="N3187" s="62" t="s">
        <v>3482</v>
      </c>
      <c r="O3187" s="52"/>
      <c r="P3187" s="52">
        <v>7</v>
      </c>
      <c r="Q3187" s="52"/>
      <c r="R3187" s="52" t="s">
        <v>3483</v>
      </c>
      <c r="S3187" s="49" t="s">
        <v>21333</v>
      </c>
      <c r="V3187" s="50" t="s">
        <v>14956</v>
      </c>
      <c r="W3187" s="50" t="s">
        <v>3376</v>
      </c>
      <c r="X3187" s="50" t="s">
        <v>14740</v>
      </c>
      <c r="Y3187" s="70" t="s">
        <v>17320</v>
      </c>
      <c r="Z3187" s="53">
        <v>54374</v>
      </c>
    </row>
    <row r="3188" spans="1:26" s="49" customFormat="1" x14ac:dyDescent="0.25">
      <c r="A3188" s="75">
        <v>650064917</v>
      </c>
      <c r="B3188" s="73">
        <f t="shared" si="147"/>
        <v>650064917</v>
      </c>
      <c r="C3188" s="73" t="s">
        <v>11187</v>
      </c>
      <c r="D3188" s="68">
        <v>1</v>
      </c>
      <c r="E3188" s="48">
        <f t="shared" si="148"/>
        <v>70985707</v>
      </c>
      <c r="F3188" s="57" t="s">
        <v>2783</v>
      </c>
      <c r="G3188" s="57" t="s">
        <v>3352</v>
      </c>
      <c r="H3188" s="51">
        <v>175</v>
      </c>
      <c r="I3188" s="51" t="s">
        <v>17309</v>
      </c>
      <c r="J3188" s="69">
        <v>27.49</v>
      </c>
      <c r="K3188" s="69">
        <f t="shared" si="149"/>
        <v>4810.75</v>
      </c>
      <c r="L3188" s="90">
        <v>175</v>
      </c>
      <c r="M3188" s="51"/>
      <c r="N3188" s="62" t="s">
        <v>3484</v>
      </c>
      <c r="O3188" s="52"/>
      <c r="P3188" s="52">
        <v>193</v>
      </c>
      <c r="Q3188" s="52"/>
      <c r="R3188" s="52" t="s">
        <v>3485</v>
      </c>
      <c r="S3188" s="49" t="s">
        <v>21333</v>
      </c>
      <c r="V3188" s="50" t="s">
        <v>14956</v>
      </c>
      <c r="W3188" s="50" t="s">
        <v>3376</v>
      </c>
      <c r="X3188" s="50" t="s">
        <v>14740</v>
      </c>
      <c r="Y3188" s="70" t="s">
        <v>17320</v>
      </c>
      <c r="Z3188" s="53">
        <v>54362</v>
      </c>
    </row>
    <row r="3189" spans="1:26" s="49" customFormat="1" x14ac:dyDescent="0.25">
      <c r="A3189" s="75">
        <v>651038537</v>
      </c>
      <c r="B3189" s="73">
        <f t="shared" si="147"/>
        <v>651038537</v>
      </c>
      <c r="C3189" s="73" t="s">
        <v>11188</v>
      </c>
      <c r="D3189" s="68">
        <v>1</v>
      </c>
      <c r="E3189" s="48">
        <f t="shared" si="148"/>
        <v>75111586</v>
      </c>
      <c r="F3189" s="57" t="s">
        <v>2783</v>
      </c>
      <c r="G3189" s="57" t="s">
        <v>3352</v>
      </c>
      <c r="H3189" s="51">
        <v>300</v>
      </c>
      <c r="I3189" s="51" t="s">
        <v>17309</v>
      </c>
      <c r="J3189" s="69">
        <v>27.49</v>
      </c>
      <c r="K3189" s="69">
        <f t="shared" si="149"/>
        <v>8247</v>
      </c>
      <c r="L3189" s="90">
        <v>300</v>
      </c>
      <c r="M3189" s="51"/>
      <c r="N3189" s="62" t="s">
        <v>3486</v>
      </c>
      <c r="O3189" s="52"/>
      <c r="P3189" s="52">
        <v>32</v>
      </c>
      <c r="Q3189" s="52"/>
      <c r="R3189" s="52" t="s">
        <v>3487</v>
      </c>
      <c r="S3189" s="49" t="s">
        <v>21333</v>
      </c>
      <c r="V3189" s="50" t="s">
        <v>14956</v>
      </c>
      <c r="W3189" s="50" t="s">
        <v>3376</v>
      </c>
      <c r="X3189" s="50" t="s">
        <v>14740</v>
      </c>
      <c r="Y3189" s="70" t="s">
        <v>17320</v>
      </c>
      <c r="Z3189" s="53">
        <v>54351</v>
      </c>
    </row>
    <row r="3190" spans="1:26" s="49" customFormat="1" x14ac:dyDescent="0.25">
      <c r="A3190" s="75">
        <v>668000716</v>
      </c>
      <c r="B3190" s="73">
        <f t="shared" si="147"/>
        <v>668000716</v>
      </c>
      <c r="C3190" s="73" t="s">
        <v>11189</v>
      </c>
      <c r="D3190" s="68">
        <v>1</v>
      </c>
      <c r="E3190" s="48">
        <f t="shared" si="148"/>
        <v>75016672</v>
      </c>
      <c r="F3190" s="57" t="s">
        <v>2783</v>
      </c>
      <c r="G3190" s="57" t="s">
        <v>3352</v>
      </c>
      <c r="H3190" s="51">
        <v>50</v>
      </c>
      <c r="I3190" s="51" t="s">
        <v>17309</v>
      </c>
      <c r="J3190" s="69">
        <v>27.49</v>
      </c>
      <c r="K3190" s="69">
        <f t="shared" si="149"/>
        <v>1374.5</v>
      </c>
      <c r="L3190" s="90">
        <v>50</v>
      </c>
      <c r="M3190" s="51"/>
      <c r="N3190" s="62" t="s">
        <v>3488</v>
      </c>
      <c r="O3190" s="52" t="s">
        <v>3489</v>
      </c>
      <c r="P3190" s="52">
        <v>676</v>
      </c>
      <c r="Q3190" s="52"/>
      <c r="R3190" s="52" t="s">
        <v>3382</v>
      </c>
      <c r="S3190" s="49" t="s">
        <v>21333</v>
      </c>
      <c r="V3190" s="50" t="s">
        <v>14956</v>
      </c>
      <c r="W3190" s="50" t="s">
        <v>3376</v>
      </c>
      <c r="X3190" s="50" t="s">
        <v>14740</v>
      </c>
      <c r="Y3190" s="70" t="s">
        <v>17320</v>
      </c>
      <c r="Z3190" s="53">
        <v>54371</v>
      </c>
    </row>
    <row r="3191" spans="1:26" s="49" customFormat="1" x14ac:dyDescent="0.25">
      <c r="A3191" s="75">
        <v>691007250</v>
      </c>
      <c r="B3191" s="73">
        <f t="shared" si="147"/>
        <v>691007250</v>
      </c>
      <c r="C3191" s="73" t="s">
        <v>11124</v>
      </c>
      <c r="D3191" s="68">
        <v>1</v>
      </c>
      <c r="E3191" s="48">
        <f t="shared" si="148"/>
        <v>3407985</v>
      </c>
      <c r="F3191" s="57" t="s">
        <v>2783</v>
      </c>
      <c r="G3191" s="57" t="s">
        <v>3352</v>
      </c>
      <c r="H3191" s="51">
        <v>25</v>
      </c>
      <c r="I3191" s="51" t="s">
        <v>17309</v>
      </c>
      <c r="J3191" s="69">
        <v>27.49</v>
      </c>
      <c r="K3191" s="69">
        <f t="shared" si="149"/>
        <v>687.25</v>
      </c>
      <c r="L3191" s="90">
        <v>25</v>
      </c>
      <c r="M3191" s="51"/>
      <c r="N3191" s="62" t="s">
        <v>3385</v>
      </c>
      <c r="O3191" s="52" t="s">
        <v>3386</v>
      </c>
      <c r="P3191" s="52">
        <v>147</v>
      </c>
      <c r="Q3191" s="52"/>
      <c r="R3191" s="52" t="s">
        <v>3376</v>
      </c>
      <c r="S3191" s="49" t="s">
        <v>21334</v>
      </c>
      <c r="V3191" s="50" t="s">
        <v>14922</v>
      </c>
      <c r="W3191" s="50" t="s">
        <v>3376</v>
      </c>
      <c r="X3191" s="50" t="s">
        <v>14742</v>
      </c>
      <c r="Y3191" s="70" t="s">
        <v>17320</v>
      </c>
      <c r="Z3191" s="53">
        <v>54301</v>
      </c>
    </row>
    <row r="3192" spans="1:26" s="49" customFormat="1" ht="30" x14ac:dyDescent="0.25">
      <c r="A3192" s="75">
        <v>691010633</v>
      </c>
      <c r="B3192" s="73">
        <f t="shared" si="147"/>
        <v>691010633</v>
      </c>
      <c r="C3192" s="73" t="s">
        <v>11125</v>
      </c>
      <c r="D3192" s="68">
        <v>1</v>
      </c>
      <c r="E3192" s="48">
        <f t="shared" si="148"/>
        <v>1898159</v>
      </c>
      <c r="F3192" s="57" t="s">
        <v>2783</v>
      </c>
      <c r="G3192" s="57" t="s">
        <v>3352</v>
      </c>
      <c r="H3192" s="51">
        <v>75</v>
      </c>
      <c r="I3192" s="51" t="s">
        <v>17309</v>
      </c>
      <c r="J3192" s="69">
        <v>27.49</v>
      </c>
      <c r="K3192" s="69">
        <f t="shared" si="149"/>
        <v>2061.75</v>
      </c>
      <c r="L3192" s="90">
        <v>75</v>
      </c>
      <c r="M3192" s="51"/>
      <c r="N3192" s="62" t="s">
        <v>3387</v>
      </c>
      <c r="O3192" s="52"/>
      <c r="P3192" s="52">
        <v>247</v>
      </c>
      <c r="Q3192" s="52"/>
      <c r="R3192" s="52" t="s">
        <v>3388</v>
      </c>
      <c r="S3192" s="49" t="s">
        <v>21334</v>
      </c>
      <c r="V3192" s="50" t="s">
        <v>14922</v>
      </c>
      <c r="W3192" s="50" t="s">
        <v>3376</v>
      </c>
      <c r="X3192" s="50" t="s">
        <v>14742</v>
      </c>
      <c r="Y3192" s="70" t="s">
        <v>17320</v>
      </c>
      <c r="Z3192" s="53">
        <v>54341</v>
      </c>
    </row>
    <row r="3193" spans="1:26" s="49" customFormat="1" ht="30" x14ac:dyDescent="0.25">
      <c r="A3193" s="74">
        <v>600029891</v>
      </c>
      <c r="B3193" s="73">
        <f t="shared" si="147"/>
        <v>600029891</v>
      </c>
      <c r="C3193" s="73" t="s">
        <v>17939</v>
      </c>
      <c r="D3193" s="68">
        <v>1</v>
      </c>
      <c r="E3193" s="48">
        <f t="shared" si="148"/>
        <v>60153261</v>
      </c>
      <c r="F3193" s="57" t="s">
        <v>2783</v>
      </c>
      <c r="G3193" s="57" t="s">
        <v>3352</v>
      </c>
      <c r="H3193" s="51">
        <v>75</v>
      </c>
      <c r="I3193" s="51" t="s">
        <v>17309</v>
      </c>
      <c r="J3193" s="69">
        <v>27.49</v>
      </c>
      <c r="K3193" s="69">
        <f t="shared" si="149"/>
        <v>2061.75</v>
      </c>
      <c r="L3193" s="90">
        <v>75</v>
      </c>
      <c r="M3193" s="51"/>
      <c r="N3193" s="63" t="s">
        <v>17940</v>
      </c>
      <c r="O3193" s="50" t="s">
        <v>3466</v>
      </c>
      <c r="P3193" s="50">
        <v>617</v>
      </c>
      <c r="Q3193" s="50"/>
      <c r="R3193" s="50" t="s">
        <v>3376</v>
      </c>
      <c r="S3193" s="49" t="s">
        <v>21333</v>
      </c>
      <c r="V3193" s="50" t="s">
        <v>14745</v>
      </c>
      <c r="W3193" s="50" t="s">
        <v>3376</v>
      </c>
      <c r="X3193" s="50" t="s">
        <v>14746</v>
      </c>
      <c r="Y3193" s="70" t="s">
        <v>17320</v>
      </c>
      <c r="Z3193" s="53">
        <v>54301</v>
      </c>
    </row>
    <row r="3194" spans="1:26" s="49" customFormat="1" ht="30" x14ac:dyDescent="0.25">
      <c r="A3194" s="74">
        <v>600029867</v>
      </c>
      <c r="B3194" s="73">
        <f t="shared" si="147"/>
        <v>600029867</v>
      </c>
      <c r="C3194" s="73" t="s">
        <v>14960</v>
      </c>
      <c r="D3194" s="68">
        <v>1</v>
      </c>
      <c r="E3194" s="48">
        <f t="shared" si="148"/>
        <v>60153385</v>
      </c>
      <c r="F3194" s="57" t="s">
        <v>2783</v>
      </c>
      <c r="G3194" s="57" t="s">
        <v>3352</v>
      </c>
      <c r="H3194" s="51">
        <v>75</v>
      </c>
      <c r="I3194" s="51" t="s">
        <v>17309</v>
      </c>
      <c r="J3194" s="69">
        <v>27.49</v>
      </c>
      <c r="K3194" s="69">
        <f t="shared" si="149"/>
        <v>2061.75</v>
      </c>
      <c r="L3194" s="90">
        <v>75</v>
      </c>
      <c r="M3194" s="51"/>
      <c r="N3194" s="63" t="s">
        <v>14961</v>
      </c>
      <c r="O3194" s="50" t="s">
        <v>6540</v>
      </c>
      <c r="P3194" s="50">
        <v>474</v>
      </c>
      <c r="Q3194" s="50"/>
      <c r="R3194" s="50" t="s">
        <v>3382</v>
      </c>
      <c r="S3194" s="49" t="s">
        <v>21333</v>
      </c>
      <c r="V3194" s="50" t="s">
        <v>14745</v>
      </c>
      <c r="W3194" s="50" t="s">
        <v>3376</v>
      </c>
      <c r="X3194" s="50" t="s">
        <v>14746</v>
      </c>
      <c r="Y3194" s="70" t="s">
        <v>17320</v>
      </c>
      <c r="Z3194" s="53">
        <v>54371</v>
      </c>
    </row>
    <row r="3195" spans="1:26" s="49" customFormat="1" x14ac:dyDescent="0.25">
      <c r="A3195" s="74">
        <v>600023141</v>
      </c>
      <c r="B3195" s="73">
        <f t="shared" si="147"/>
        <v>600023141</v>
      </c>
      <c r="C3195" s="73" t="s">
        <v>17941</v>
      </c>
      <c r="D3195" s="68">
        <v>1</v>
      </c>
      <c r="E3195" s="48">
        <f t="shared" si="148"/>
        <v>63778181</v>
      </c>
      <c r="F3195" s="57" t="s">
        <v>3490</v>
      </c>
      <c r="G3195" s="57" t="s">
        <v>3491</v>
      </c>
      <c r="H3195" s="51">
        <v>50</v>
      </c>
      <c r="I3195" s="51" t="s">
        <v>17309</v>
      </c>
      <c r="J3195" s="69">
        <v>27.49</v>
      </c>
      <c r="K3195" s="69">
        <f t="shared" si="149"/>
        <v>1374.5</v>
      </c>
      <c r="L3195" s="90">
        <v>50</v>
      </c>
      <c r="M3195" s="51"/>
      <c r="N3195" s="62" t="s">
        <v>17942</v>
      </c>
      <c r="O3195" s="52"/>
      <c r="P3195" s="52">
        <v>6</v>
      </c>
      <c r="Q3195" s="52"/>
      <c r="R3195" s="52" t="s">
        <v>3493</v>
      </c>
      <c r="S3195" s="49" t="s">
        <v>21333</v>
      </c>
      <c r="V3195" s="50" t="s">
        <v>14962</v>
      </c>
      <c r="W3195" s="50" t="s">
        <v>3492</v>
      </c>
      <c r="X3195" s="50" t="s">
        <v>14738</v>
      </c>
      <c r="Y3195" s="70" t="s">
        <v>17320</v>
      </c>
      <c r="Z3195" s="53">
        <v>47201</v>
      </c>
    </row>
    <row r="3196" spans="1:26" s="49" customFormat="1" x14ac:dyDescent="0.25">
      <c r="A3196" s="74">
        <v>600023176</v>
      </c>
      <c r="B3196" s="73">
        <f t="shared" si="147"/>
        <v>600023176</v>
      </c>
      <c r="C3196" s="73" t="s">
        <v>11190</v>
      </c>
      <c r="D3196" s="68">
        <v>1</v>
      </c>
      <c r="E3196" s="48">
        <f t="shared" si="148"/>
        <v>25013564</v>
      </c>
      <c r="F3196" s="57" t="s">
        <v>3490</v>
      </c>
      <c r="G3196" s="57" t="s">
        <v>3491</v>
      </c>
      <c r="H3196" s="51">
        <v>300</v>
      </c>
      <c r="I3196" s="51" t="s">
        <v>17309</v>
      </c>
      <c r="J3196" s="69">
        <v>27.49</v>
      </c>
      <c r="K3196" s="69">
        <f t="shared" si="149"/>
        <v>8247</v>
      </c>
      <c r="L3196" s="90">
        <v>300</v>
      </c>
      <c r="M3196" s="51"/>
      <c r="N3196" s="62" t="s">
        <v>3494</v>
      </c>
      <c r="O3196" s="52" t="s">
        <v>2480</v>
      </c>
      <c r="P3196" s="52">
        <v>2490</v>
      </c>
      <c r="Q3196" s="52"/>
      <c r="R3196" s="52" t="s">
        <v>3492</v>
      </c>
      <c r="S3196" s="49" t="s">
        <v>21334</v>
      </c>
      <c r="V3196" s="50" t="s">
        <v>14962</v>
      </c>
      <c r="W3196" s="50" t="s">
        <v>3492</v>
      </c>
      <c r="X3196" s="50" t="s">
        <v>14742</v>
      </c>
      <c r="Y3196" s="70" t="s">
        <v>17320</v>
      </c>
      <c r="Z3196" s="53">
        <v>47001</v>
      </c>
    </row>
    <row r="3197" spans="1:26" s="49" customFormat="1" x14ac:dyDescent="0.25">
      <c r="A3197" s="74">
        <v>691001821</v>
      </c>
      <c r="B3197" s="73">
        <f t="shared" si="147"/>
        <v>691001821</v>
      </c>
      <c r="C3197" s="73" t="s">
        <v>11191</v>
      </c>
      <c r="D3197" s="68">
        <v>1</v>
      </c>
      <c r="E3197" s="48">
        <f t="shared" si="148"/>
        <v>28725611</v>
      </c>
      <c r="F3197" s="57" t="s">
        <v>3490</v>
      </c>
      <c r="G3197" s="57" t="s">
        <v>3491</v>
      </c>
      <c r="H3197" s="51">
        <v>50</v>
      </c>
      <c r="I3197" s="51" t="s">
        <v>17309</v>
      </c>
      <c r="J3197" s="69">
        <v>27.49</v>
      </c>
      <c r="K3197" s="69">
        <f t="shared" si="149"/>
        <v>1374.5</v>
      </c>
      <c r="L3197" s="90">
        <v>50</v>
      </c>
      <c r="M3197" s="51"/>
      <c r="N3197" s="62" t="s">
        <v>3495</v>
      </c>
      <c r="O3197" s="52"/>
      <c r="P3197" s="52">
        <v>38</v>
      </c>
      <c r="Q3197" s="52"/>
      <c r="R3197" s="52" t="s">
        <v>3492</v>
      </c>
      <c r="S3197" s="49" t="s">
        <v>21334</v>
      </c>
      <c r="V3197" s="50" t="s">
        <v>14962</v>
      </c>
      <c r="W3197" s="50" t="s">
        <v>3492</v>
      </c>
      <c r="X3197" s="50" t="s">
        <v>14742</v>
      </c>
      <c r="Y3197" s="70" t="s">
        <v>17320</v>
      </c>
      <c r="Z3197" s="53">
        <v>47001</v>
      </c>
    </row>
    <row r="3198" spans="1:26" s="49" customFormat="1" x14ac:dyDescent="0.25">
      <c r="A3198" s="74">
        <v>600009998</v>
      </c>
      <c r="B3198" s="73">
        <f t="shared" si="147"/>
        <v>600009998</v>
      </c>
      <c r="C3198" s="73" t="s">
        <v>14963</v>
      </c>
      <c r="D3198" s="68">
        <v>1</v>
      </c>
      <c r="E3198" s="48">
        <f t="shared" si="148"/>
        <v>62237004</v>
      </c>
      <c r="F3198" s="57" t="s">
        <v>3490</v>
      </c>
      <c r="G3198" s="57" t="s">
        <v>3491</v>
      </c>
      <c r="H3198" s="51">
        <v>500</v>
      </c>
      <c r="I3198" s="51" t="s">
        <v>17309</v>
      </c>
      <c r="J3198" s="69">
        <v>27.49</v>
      </c>
      <c r="K3198" s="69">
        <f t="shared" si="149"/>
        <v>13745</v>
      </c>
      <c r="L3198" s="90">
        <v>500</v>
      </c>
      <c r="M3198" s="51"/>
      <c r="N3198" s="62" t="s">
        <v>14964</v>
      </c>
      <c r="O3198" s="52" t="s">
        <v>3825</v>
      </c>
      <c r="P3198" s="52">
        <v>2969</v>
      </c>
      <c r="Q3198" s="52"/>
      <c r="R3198" s="52" t="s">
        <v>3492</v>
      </c>
      <c r="S3198" s="49" t="s">
        <v>21333</v>
      </c>
      <c r="V3198" s="50" t="s">
        <v>14962</v>
      </c>
      <c r="W3198" s="50" t="s">
        <v>3492</v>
      </c>
      <c r="X3198" s="50" t="s">
        <v>14738</v>
      </c>
      <c r="Y3198" s="70" t="s">
        <v>17320</v>
      </c>
      <c r="Z3198" s="53">
        <v>47006</v>
      </c>
    </row>
    <row r="3199" spans="1:26" s="49" customFormat="1" x14ac:dyDescent="0.25">
      <c r="A3199" s="74">
        <v>600010007</v>
      </c>
      <c r="B3199" s="73">
        <f t="shared" si="147"/>
        <v>600010007</v>
      </c>
      <c r="C3199" s="73" t="s">
        <v>14965</v>
      </c>
      <c r="D3199" s="68">
        <v>1</v>
      </c>
      <c r="E3199" s="48">
        <f t="shared" si="148"/>
        <v>828840</v>
      </c>
      <c r="F3199" s="57" t="s">
        <v>3490</v>
      </c>
      <c r="G3199" s="57" t="s">
        <v>3491</v>
      </c>
      <c r="H3199" s="51">
        <v>250</v>
      </c>
      <c r="I3199" s="51" t="s">
        <v>17309</v>
      </c>
      <c r="J3199" s="69">
        <v>27.49</v>
      </c>
      <c r="K3199" s="69">
        <f t="shared" si="149"/>
        <v>6872.5</v>
      </c>
      <c r="L3199" s="90">
        <v>250</v>
      </c>
      <c r="M3199" s="51"/>
      <c r="N3199" s="62" t="s">
        <v>14966</v>
      </c>
      <c r="O3199" s="52" t="s">
        <v>3469</v>
      </c>
      <c r="P3199" s="52">
        <v>263</v>
      </c>
      <c r="Q3199" s="52"/>
      <c r="R3199" s="52" t="s">
        <v>3537</v>
      </c>
      <c r="S3199" s="49" t="s">
        <v>21333</v>
      </c>
      <c r="V3199" s="50" t="s">
        <v>14962</v>
      </c>
      <c r="W3199" s="50" t="s">
        <v>3492</v>
      </c>
      <c r="X3199" s="50" t="s">
        <v>14738</v>
      </c>
      <c r="Y3199" s="70" t="s">
        <v>17320</v>
      </c>
      <c r="Z3199" s="53">
        <v>47124</v>
      </c>
    </row>
    <row r="3200" spans="1:26" s="49" customFormat="1" ht="30" x14ac:dyDescent="0.25">
      <c r="A3200" s="74">
        <v>600010015</v>
      </c>
      <c r="B3200" s="73">
        <f t="shared" si="147"/>
        <v>600010015</v>
      </c>
      <c r="C3200" s="73" t="s">
        <v>17943</v>
      </c>
      <c r="D3200" s="68">
        <v>1</v>
      </c>
      <c r="E3200" s="48">
        <f t="shared" si="148"/>
        <v>49864637</v>
      </c>
      <c r="F3200" s="57" t="s">
        <v>3490</v>
      </c>
      <c r="G3200" s="57" t="s">
        <v>3491</v>
      </c>
      <c r="H3200" s="51">
        <v>575</v>
      </c>
      <c r="I3200" s="51" t="s">
        <v>17309</v>
      </c>
      <c r="J3200" s="69">
        <v>27.49</v>
      </c>
      <c r="K3200" s="69">
        <f t="shared" si="149"/>
        <v>15806.75</v>
      </c>
      <c r="L3200" s="90">
        <v>575</v>
      </c>
      <c r="M3200" s="51"/>
      <c r="N3200" s="62" t="s">
        <v>17944</v>
      </c>
      <c r="O3200" s="52" t="s">
        <v>3496</v>
      </c>
      <c r="P3200" s="52">
        <v>422</v>
      </c>
      <c r="Q3200" s="52">
        <v>2</v>
      </c>
      <c r="R3200" s="52" t="s">
        <v>3492</v>
      </c>
      <c r="S3200" s="49" t="s">
        <v>21333</v>
      </c>
      <c r="V3200" s="50" t="s">
        <v>14962</v>
      </c>
      <c r="W3200" s="50" t="s">
        <v>3492</v>
      </c>
      <c r="X3200" s="50" t="s">
        <v>14738</v>
      </c>
      <c r="Y3200" s="70" t="s">
        <v>17320</v>
      </c>
      <c r="Z3200" s="53">
        <v>47001</v>
      </c>
    </row>
    <row r="3201" spans="1:26" s="49" customFormat="1" ht="30" x14ac:dyDescent="0.25">
      <c r="A3201" s="74">
        <v>600010040</v>
      </c>
      <c r="B3201" s="73">
        <f t="shared" si="147"/>
        <v>600010040</v>
      </c>
      <c r="C3201" s="73" t="s">
        <v>11192</v>
      </c>
      <c r="D3201" s="68">
        <v>1</v>
      </c>
      <c r="E3201" s="48">
        <f t="shared" si="148"/>
        <v>48283142</v>
      </c>
      <c r="F3201" s="57" t="s">
        <v>3490</v>
      </c>
      <c r="G3201" s="57" t="s">
        <v>3491</v>
      </c>
      <c r="H3201" s="51">
        <v>650</v>
      </c>
      <c r="I3201" s="51" t="s">
        <v>17309</v>
      </c>
      <c r="J3201" s="69">
        <v>27.49</v>
      </c>
      <c r="K3201" s="69">
        <f t="shared" si="149"/>
        <v>17868.5</v>
      </c>
      <c r="L3201" s="90">
        <v>650</v>
      </c>
      <c r="M3201" s="51"/>
      <c r="N3201" s="62" t="s">
        <v>3497</v>
      </c>
      <c r="O3201" s="52" t="s">
        <v>1557</v>
      </c>
      <c r="P3201" s="52">
        <v>426</v>
      </c>
      <c r="Q3201" s="52">
        <v>5</v>
      </c>
      <c r="R3201" s="52" t="s">
        <v>3492</v>
      </c>
      <c r="S3201" s="49" t="s">
        <v>21333</v>
      </c>
      <c r="V3201" s="50" t="s">
        <v>14962</v>
      </c>
      <c r="W3201" s="50" t="s">
        <v>3492</v>
      </c>
      <c r="X3201" s="50" t="s">
        <v>14738</v>
      </c>
      <c r="Y3201" s="70" t="s">
        <v>17320</v>
      </c>
      <c r="Z3201" s="53">
        <v>47001</v>
      </c>
    </row>
    <row r="3202" spans="1:26" s="49" customFormat="1" x14ac:dyDescent="0.25">
      <c r="A3202" s="74">
        <v>600010082</v>
      </c>
      <c r="B3202" s="73">
        <f t="shared" si="147"/>
        <v>600010082</v>
      </c>
      <c r="C3202" s="73" t="s">
        <v>11193</v>
      </c>
      <c r="D3202" s="68">
        <v>1</v>
      </c>
      <c r="E3202" s="48">
        <f t="shared" si="148"/>
        <v>25014986</v>
      </c>
      <c r="F3202" s="57" t="s">
        <v>3490</v>
      </c>
      <c r="G3202" s="57" t="s">
        <v>3491</v>
      </c>
      <c r="H3202" s="51">
        <v>125</v>
      </c>
      <c r="I3202" s="51" t="s">
        <v>17309</v>
      </c>
      <c r="J3202" s="69">
        <v>27.49</v>
      </c>
      <c r="K3202" s="69">
        <f t="shared" si="149"/>
        <v>3436.25</v>
      </c>
      <c r="L3202" s="90">
        <v>125</v>
      </c>
      <c r="M3202" s="51"/>
      <c r="N3202" s="62" t="s">
        <v>3498</v>
      </c>
      <c r="O3202" s="52" t="s">
        <v>1152</v>
      </c>
      <c r="P3202" s="52">
        <v>3061</v>
      </c>
      <c r="Q3202" s="52"/>
      <c r="R3202" s="52" t="s">
        <v>3492</v>
      </c>
      <c r="S3202" s="49" t="s">
        <v>21334</v>
      </c>
      <c r="V3202" s="50" t="s">
        <v>14962</v>
      </c>
      <c r="W3202" s="50" t="s">
        <v>3492</v>
      </c>
      <c r="X3202" s="50" t="s">
        <v>14742</v>
      </c>
      <c r="Y3202" s="70" t="s">
        <v>17320</v>
      </c>
      <c r="Z3202" s="53">
        <v>47001</v>
      </c>
    </row>
    <row r="3203" spans="1:26" s="49" customFormat="1" ht="30" x14ac:dyDescent="0.25">
      <c r="A3203" s="74">
        <v>600010104</v>
      </c>
      <c r="B3203" s="73">
        <f t="shared" si="147"/>
        <v>600010104</v>
      </c>
      <c r="C3203" s="73" t="s">
        <v>17945</v>
      </c>
      <c r="D3203" s="68">
        <v>1</v>
      </c>
      <c r="E3203" s="48">
        <f t="shared" si="148"/>
        <v>14451018</v>
      </c>
      <c r="F3203" s="57" t="s">
        <v>3490</v>
      </c>
      <c r="G3203" s="57" t="s">
        <v>3491</v>
      </c>
      <c r="H3203" s="51">
        <v>1450</v>
      </c>
      <c r="I3203" s="51" t="s">
        <v>17309</v>
      </c>
      <c r="J3203" s="69">
        <v>27.49</v>
      </c>
      <c r="K3203" s="69">
        <f t="shared" si="149"/>
        <v>39860.5</v>
      </c>
      <c r="L3203" s="90">
        <v>1450</v>
      </c>
      <c r="M3203" s="51"/>
      <c r="N3203" s="62" t="s">
        <v>17946</v>
      </c>
      <c r="O3203" s="52" t="s">
        <v>582</v>
      </c>
      <c r="P3203" s="52">
        <v>2707</v>
      </c>
      <c r="Q3203" s="52"/>
      <c r="R3203" s="52" t="s">
        <v>3492</v>
      </c>
      <c r="S3203" s="49" t="s">
        <v>21333</v>
      </c>
      <c r="V3203" s="50" t="s">
        <v>14962</v>
      </c>
      <c r="W3203" s="50" t="s">
        <v>3492</v>
      </c>
      <c r="X3203" s="50" t="s">
        <v>14738</v>
      </c>
      <c r="Y3203" s="70" t="s">
        <v>17320</v>
      </c>
      <c r="Z3203" s="53">
        <v>47006</v>
      </c>
    </row>
    <row r="3204" spans="1:26" s="49" customFormat="1" x14ac:dyDescent="0.25">
      <c r="A3204" s="74">
        <v>600010112</v>
      </c>
      <c r="B3204" s="73">
        <f t="shared" ref="B3204:B3267" si="150">A3204/1</f>
        <v>600010112</v>
      </c>
      <c r="C3204" s="73" t="s">
        <v>11194</v>
      </c>
      <c r="D3204" s="68">
        <v>1</v>
      </c>
      <c r="E3204" s="48">
        <f t="shared" ref="E3204:E3267" si="151">C3204/1</f>
        <v>25022342</v>
      </c>
      <c r="F3204" s="57" t="s">
        <v>3490</v>
      </c>
      <c r="G3204" s="57" t="s">
        <v>3491</v>
      </c>
      <c r="H3204" s="51">
        <v>450</v>
      </c>
      <c r="I3204" s="51" t="s">
        <v>17309</v>
      </c>
      <c r="J3204" s="69">
        <v>27.49</v>
      </c>
      <c r="K3204" s="69">
        <f t="shared" ref="K3204:K3267" si="152">H3204*J3204</f>
        <v>12370.5</v>
      </c>
      <c r="L3204" s="90">
        <v>450</v>
      </c>
      <c r="M3204" s="51"/>
      <c r="N3204" s="62" t="s">
        <v>3499</v>
      </c>
      <c r="O3204" s="52" t="s">
        <v>234</v>
      </c>
      <c r="P3204" s="52">
        <v>2232</v>
      </c>
      <c r="Q3204" s="52"/>
      <c r="R3204" s="52" t="s">
        <v>3492</v>
      </c>
      <c r="S3204" s="49" t="s">
        <v>21334</v>
      </c>
      <c r="V3204" s="50" t="s">
        <v>14962</v>
      </c>
      <c r="W3204" s="50" t="s">
        <v>3492</v>
      </c>
      <c r="X3204" s="50" t="s">
        <v>14742</v>
      </c>
      <c r="Y3204" s="70" t="s">
        <v>17320</v>
      </c>
      <c r="Z3204" s="53">
        <v>47001</v>
      </c>
    </row>
    <row r="3205" spans="1:26" s="49" customFormat="1" ht="30" x14ac:dyDescent="0.25">
      <c r="A3205" s="74">
        <v>600028828</v>
      </c>
      <c r="B3205" s="73">
        <f t="shared" si="150"/>
        <v>600028828</v>
      </c>
      <c r="C3205" s="73" t="s">
        <v>11195</v>
      </c>
      <c r="D3205" s="68">
        <v>1</v>
      </c>
      <c r="E3205" s="48">
        <f t="shared" si="151"/>
        <v>49864360</v>
      </c>
      <c r="F3205" s="57" t="s">
        <v>3490</v>
      </c>
      <c r="G3205" s="57" t="s">
        <v>3491</v>
      </c>
      <c r="H3205" s="51">
        <v>25</v>
      </c>
      <c r="I3205" s="51" t="s">
        <v>17309</v>
      </c>
      <c r="J3205" s="69">
        <v>27.49</v>
      </c>
      <c r="K3205" s="69">
        <f t="shared" si="152"/>
        <v>687.25</v>
      </c>
      <c r="L3205" s="90">
        <v>25</v>
      </c>
      <c r="M3205" s="51"/>
      <c r="N3205" s="62" t="s">
        <v>3500</v>
      </c>
      <c r="O3205" s="52" t="s">
        <v>3501</v>
      </c>
      <c r="P3205" s="52">
        <v>570</v>
      </c>
      <c r="Q3205" s="52">
        <v>54</v>
      </c>
      <c r="R3205" s="52" t="s">
        <v>3492</v>
      </c>
      <c r="S3205" s="49" t="s">
        <v>21333</v>
      </c>
      <c r="V3205" s="50" t="s">
        <v>14962</v>
      </c>
      <c r="W3205" s="50" t="s">
        <v>3492</v>
      </c>
      <c r="X3205" s="50" t="s">
        <v>14738</v>
      </c>
      <c r="Y3205" s="70" t="s">
        <v>17320</v>
      </c>
      <c r="Z3205" s="53">
        <v>47001</v>
      </c>
    </row>
    <row r="3206" spans="1:26" s="49" customFormat="1" x14ac:dyDescent="0.25">
      <c r="A3206" s="75">
        <v>600074102</v>
      </c>
      <c r="B3206" s="73">
        <f t="shared" si="150"/>
        <v>600074102</v>
      </c>
      <c r="C3206" s="73" t="s">
        <v>11200</v>
      </c>
      <c r="D3206" s="68">
        <v>1</v>
      </c>
      <c r="E3206" s="48">
        <f t="shared" si="151"/>
        <v>70695113</v>
      </c>
      <c r="F3206" s="57" t="s">
        <v>3490</v>
      </c>
      <c r="G3206" s="57" t="s">
        <v>3491</v>
      </c>
      <c r="H3206" s="51">
        <v>0</v>
      </c>
      <c r="I3206" s="51" t="s">
        <v>17309</v>
      </c>
      <c r="J3206" s="69">
        <v>27.49</v>
      </c>
      <c r="K3206" s="69">
        <f t="shared" si="152"/>
        <v>0</v>
      </c>
      <c r="L3206" s="90">
        <v>25</v>
      </c>
      <c r="M3206" s="51">
        <v>25</v>
      </c>
      <c r="N3206" s="62" t="s">
        <v>3511</v>
      </c>
      <c r="O3206" s="52"/>
      <c r="P3206" s="52">
        <v>55</v>
      </c>
      <c r="Q3206" s="52"/>
      <c r="R3206" s="52" t="s">
        <v>3512</v>
      </c>
      <c r="S3206" s="49" t="s">
        <v>21333</v>
      </c>
      <c r="V3206" s="50" t="s">
        <v>14967</v>
      </c>
      <c r="W3206" s="50" t="s">
        <v>3492</v>
      </c>
      <c r="X3206" s="50" t="s">
        <v>14740</v>
      </c>
      <c r="Y3206" s="70" t="s">
        <v>17320</v>
      </c>
      <c r="Z3206" s="53">
        <v>47104</v>
      </c>
    </row>
    <row r="3207" spans="1:26" s="49" customFormat="1" x14ac:dyDescent="0.25">
      <c r="A3207" s="75">
        <v>600074129</v>
      </c>
      <c r="B3207" s="73">
        <f t="shared" si="150"/>
        <v>600074129</v>
      </c>
      <c r="C3207" s="73" t="s">
        <v>11201</v>
      </c>
      <c r="D3207" s="68">
        <v>1</v>
      </c>
      <c r="E3207" s="48">
        <f t="shared" si="151"/>
        <v>72742160</v>
      </c>
      <c r="F3207" s="57" t="s">
        <v>3490</v>
      </c>
      <c r="G3207" s="57" t="s">
        <v>3491</v>
      </c>
      <c r="H3207" s="51">
        <v>0</v>
      </c>
      <c r="I3207" s="51" t="s">
        <v>17309</v>
      </c>
      <c r="J3207" s="69">
        <v>27.49</v>
      </c>
      <c r="K3207" s="69">
        <f t="shared" si="152"/>
        <v>0</v>
      </c>
      <c r="L3207" s="90">
        <v>25</v>
      </c>
      <c r="M3207" s="51">
        <v>25</v>
      </c>
      <c r="N3207" s="62" t="s">
        <v>3513</v>
      </c>
      <c r="O3207" s="52"/>
      <c r="P3207" s="52">
        <v>49</v>
      </c>
      <c r="Q3207" s="52"/>
      <c r="R3207" s="52" t="s">
        <v>3514</v>
      </c>
      <c r="S3207" s="49" t="s">
        <v>21333</v>
      </c>
      <c r="V3207" s="50" t="s">
        <v>14967</v>
      </c>
      <c r="W3207" s="50" t="s">
        <v>3492</v>
      </c>
      <c r="X3207" s="50" t="s">
        <v>14740</v>
      </c>
      <c r="Y3207" s="70" t="s">
        <v>17320</v>
      </c>
      <c r="Z3207" s="53">
        <v>47001</v>
      </c>
    </row>
    <row r="3208" spans="1:26" s="49" customFormat="1" ht="30" x14ac:dyDescent="0.25">
      <c r="A3208" s="75">
        <v>600074170</v>
      </c>
      <c r="B3208" s="73">
        <f t="shared" si="150"/>
        <v>600074170</v>
      </c>
      <c r="C3208" s="73" t="s">
        <v>11202</v>
      </c>
      <c r="D3208" s="68">
        <v>1</v>
      </c>
      <c r="E3208" s="48">
        <f t="shared" si="151"/>
        <v>72741562</v>
      </c>
      <c r="F3208" s="57" t="s">
        <v>3490</v>
      </c>
      <c r="G3208" s="57" t="s">
        <v>3491</v>
      </c>
      <c r="H3208" s="51">
        <v>0</v>
      </c>
      <c r="I3208" s="51" t="s">
        <v>17309</v>
      </c>
      <c r="J3208" s="69">
        <v>27.49</v>
      </c>
      <c r="K3208" s="69">
        <f t="shared" si="152"/>
        <v>0</v>
      </c>
      <c r="L3208" s="90">
        <v>25</v>
      </c>
      <c r="M3208" s="51">
        <v>25</v>
      </c>
      <c r="N3208" s="62" t="s">
        <v>3515</v>
      </c>
      <c r="O3208" s="52"/>
      <c r="P3208" s="52">
        <v>1</v>
      </c>
      <c r="Q3208" s="52"/>
      <c r="R3208" s="52" t="s">
        <v>3516</v>
      </c>
      <c r="S3208" s="49" t="s">
        <v>21333</v>
      </c>
      <c r="V3208" s="50" t="s">
        <v>14967</v>
      </c>
      <c r="W3208" s="50" t="s">
        <v>3492</v>
      </c>
      <c r="X3208" s="50" t="s">
        <v>14740</v>
      </c>
      <c r="Y3208" s="70" t="s">
        <v>17320</v>
      </c>
      <c r="Z3208" s="53">
        <v>47167</v>
      </c>
    </row>
    <row r="3209" spans="1:26" s="49" customFormat="1" ht="30" x14ac:dyDescent="0.25">
      <c r="A3209" s="75">
        <v>600074153</v>
      </c>
      <c r="B3209" s="73">
        <f t="shared" si="150"/>
        <v>600074153</v>
      </c>
      <c r="C3209" s="73" t="s">
        <v>11203</v>
      </c>
      <c r="D3209" s="68">
        <v>1</v>
      </c>
      <c r="E3209" s="48">
        <f t="shared" si="151"/>
        <v>71013105</v>
      </c>
      <c r="F3209" s="57" t="s">
        <v>3490</v>
      </c>
      <c r="G3209" s="57" t="s">
        <v>3491</v>
      </c>
      <c r="H3209" s="51">
        <v>0</v>
      </c>
      <c r="I3209" s="51" t="s">
        <v>17309</v>
      </c>
      <c r="J3209" s="69">
        <v>27.49</v>
      </c>
      <c r="K3209" s="69">
        <f t="shared" si="152"/>
        <v>0</v>
      </c>
      <c r="L3209" s="90">
        <v>25</v>
      </c>
      <c r="M3209" s="51">
        <v>25</v>
      </c>
      <c r="N3209" s="62" t="s">
        <v>3517</v>
      </c>
      <c r="O3209" s="52" t="s">
        <v>103</v>
      </c>
      <c r="P3209" s="52">
        <v>183</v>
      </c>
      <c r="Q3209" s="52"/>
      <c r="R3209" s="52" t="s">
        <v>3518</v>
      </c>
      <c r="S3209" s="49" t="s">
        <v>21333</v>
      </c>
      <c r="V3209" s="50" t="s">
        <v>14967</v>
      </c>
      <c r="W3209" s="50" t="s">
        <v>3492</v>
      </c>
      <c r="X3209" s="50" t="s">
        <v>14740</v>
      </c>
      <c r="Y3209" s="70" t="s">
        <v>17320</v>
      </c>
      <c r="Z3209" s="53">
        <v>47106</v>
      </c>
    </row>
    <row r="3210" spans="1:26" s="49" customFormat="1" ht="30" x14ac:dyDescent="0.25">
      <c r="A3210" s="75">
        <v>600074188</v>
      </c>
      <c r="B3210" s="73">
        <f t="shared" si="150"/>
        <v>600074188</v>
      </c>
      <c r="C3210" s="73" t="s">
        <v>11204</v>
      </c>
      <c r="D3210" s="68">
        <v>1</v>
      </c>
      <c r="E3210" s="48">
        <f t="shared" si="151"/>
        <v>70982678</v>
      </c>
      <c r="F3210" s="57" t="s">
        <v>3490</v>
      </c>
      <c r="G3210" s="57" t="s">
        <v>3491</v>
      </c>
      <c r="H3210" s="51">
        <v>25</v>
      </c>
      <c r="I3210" s="51" t="s">
        <v>17309</v>
      </c>
      <c r="J3210" s="69">
        <v>27.49</v>
      </c>
      <c r="K3210" s="69">
        <f t="shared" si="152"/>
        <v>687.25</v>
      </c>
      <c r="L3210" s="90">
        <v>25</v>
      </c>
      <c r="M3210" s="51"/>
      <c r="N3210" s="62" t="s">
        <v>3519</v>
      </c>
      <c r="O3210" s="52"/>
      <c r="P3210" s="52">
        <v>69</v>
      </c>
      <c r="Q3210" s="52"/>
      <c r="R3210" s="52" t="s">
        <v>3520</v>
      </c>
      <c r="S3210" s="49" t="s">
        <v>21333</v>
      </c>
      <c r="V3210" s="50" t="s">
        <v>14967</v>
      </c>
      <c r="W3210" s="50" t="s">
        <v>3492</v>
      </c>
      <c r="X3210" s="50" t="s">
        <v>14740</v>
      </c>
      <c r="Y3210" s="70" t="s">
        <v>17320</v>
      </c>
      <c r="Z3210" s="53">
        <v>47002</v>
      </c>
    </row>
    <row r="3211" spans="1:26" s="49" customFormat="1" x14ac:dyDescent="0.25">
      <c r="A3211" s="75">
        <v>600074307</v>
      </c>
      <c r="B3211" s="73">
        <f t="shared" si="150"/>
        <v>600074307</v>
      </c>
      <c r="C3211" s="73" t="s">
        <v>17947</v>
      </c>
      <c r="D3211" s="68">
        <v>1</v>
      </c>
      <c r="E3211" s="48">
        <f t="shared" si="151"/>
        <v>70695831</v>
      </c>
      <c r="F3211" s="57" t="s">
        <v>3490</v>
      </c>
      <c r="G3211" s="57" t="s">
        <v>3491</v>
      </c>
      <c r="H3211" s="51">
        <v>0</v>
      </c>
      <c r="I3211" s="51" t="s">
        <v>17309</v>
      </c>
      <c r="J3211" s="69">
        <v>27.49</v>
      </c>
      <c r="K3211" s="69">
        <f t="shared" si="152"/>
        <v>0</v>
      </c>
      <c r="L3211" s="90">
        <v>25</v>
      </c>
      <c r="M3211" s="51">
        <v>25</v>
      </c>
      <c r="N3211" s="62" t="s">
        <v>17948</v>
      </c>
      <c r="O3211" s="52" t="s">
        <v>2955</v>
      </c>
      <c r="P3211" s="52">
        <v>28</v>
      </c>
      <c r="Q3211" s="52"/>
      <c r="R3211" s="52" t="s">
        <v>3493</v>
      </c>
      <c r="S3211" s="49" t="s">
        <v>21333</v>
      </c>
      <c r="V3211" s="50" t="s">
        <v>14967</v>
      </c>
      <c r="W3211" s="50" t="s">
        <v>3492</v>
      </c>
      <c r="X3211" s="50" t="s">
        <v>14740</v>
      </c>
      <c r="Y3211" s="70" t="s">
        <v>17320</v>
      </c>
      <c r="Z3211" s="53">
        <v>47141</v>
      </c>
    </row>
    <row r="3212" spans="1:26" s="49" customFormat="1" ht="30" x14ac:dyDescent="0.25">
      <c r="A3212" s="75">
        <v>600074331</v>
      </c>
      <c r="B3212" s="73">
        <f t="shared" si="150"/>
        <v>600074331</v>
      </c>
      <c r="C3212" s="73" t="s">
        <v>11205</v>
      </c>
      <c r="D3212" s="68">
        <v>1</v>
      </c>
      <c r="E3212" s="48">
        <f t="shared" si="151"/>
        <v>831298</v>
      </c>
      <c r="F3212" s="57" t="s">
        <v>3490</v>
      </c>
      <c r="G3212" s="57" t="s">
        <v>3491</v>
      </c>
      <c r="H3212" s="51">
        <v>75</v>
      </c>
      <c r="I3212" s="51" t="s">
        <v>17309</v>
      </c>
      <c r="J3212" s="69">
        <v>27.49</v>
      </c>
      <c r="K3212" s="69">
        <f t="shared" si="152"/>
        <v>2061.75</v>
      </c>
      <c r="L3212" s="90">
        <v>75</v>
      </c>
      <c r="M3212" s="51"/>
      <c r="N3212" s="62" t="s">
        <v>3522</v>
      </c>
      <c r="O3212" s="52" t="s">
        <v>3523</v>
      </c>
      <c r="P3212" s="52">
        <v>2607</v>
      </c>
      <c r="Q3212" s="52"/>
      <c r="R3212" s="52" t="s">
        <v>3492</v>
      </c>
      <c r="S3212" s="49" t="s">
        <v>21333</v>
      </c>
      <c r="V3212" s="50" t="s">
        <v>14967</v>
      </c>
      <c r="W3212" s="50" t="s">
        <v>3492</v>
      </c>
      <c r="X3212" s="50" t="s">
        <v>14740</v>
      </c>
      <c r="Y3212" s="70" t="s">
        <v>17320</v>
      </c>
      <c r="Z3212" s="53">
        <v>47006</v>
      </c>
    </row>
    <row r="3213" spans="1:26" s="49" customFormat="1" ht="30" x14ac:dyDescent="0.25">
      <c r="A3213" s="75">
        <v>600074340</v>
      </c>
      <c r="B3213" s="73">
        <f t="shared" si="150"/>
        <v>600074340</v>
      </c>
      <c r="C3213" s="73" t="s">
        <v>11206</v>
      </c>
      <c r="D3213" s="68">
        <v>1</v>
      </c>
      <c r="E3213" s="48">
        <f t="shared" si="151"/>
        <v>70982121</v>
      </c>
      <c r="F3213" s="57" t="s">
        <v>3490</v>
      </c>
      <c r="G3213" s="57" t="s">
        <v>3491</v>
      </c>
      <c r="H3213" s="51">
        <v>0</v>
      </c>
      <c r="I3213" s="51" t="s">
        <v>17309</v>
      </c>
      <c r="J3213" s="69">
        <v>27.49</v>
      </c>
      <c r="K3213" s="69">
        <f t="shared" si="152"/>
        <v>0</v>
      </c>
      <c r="L3213" s="90">
        <v>25</v>
      </c>
      <c r="M3213" s="51">
        <v>25</v>
      </c>
      <c r="N3213" s="62" t="s">
        <v>3524</v>
      </c>
      <c r="O3213" s="52" t="s">
        <v>3525</v>
      </c>
      <c r="P3213" s="52">
        <v>1740</v>
      </c>
      <c r="Q3213" s="52">
        <v>17</v>
      </c>
      <c r="R3213" s="52" t="s">
        <v>3492</v>
      </c>
      <c r="S3213" s="49" t="s">
        <v>21333</v>
      </c>
      <c r="V3213" s="50" t="s">
        <v>14967</v>
      </c>
      <c r="W3213" s="50" t="s">
        <v>3492</v>
      </c>
      <c r="X3213" s="50" t="s">
        <v>14740</v>
      </c>
      <c r="Y3213" s="70" t="s">
        <v>17320</v>
      </c>
      <c r="Z3213" s="53">
        <v>47001</v>
      </c>
    </row>
    <row r="3214" spans="1:26" s="49" customFormat="1" ht="30" x14ac:dyDescent="0.25">
      <c r="A3214" s="75">
        <v>600074358</v>
      </c>
      <c r="B3214" s="73">
        <f t="shared" si="150"/>
        <v>600074358</v>
      </c>
      <c r="C3214" s="73" t="s">
        <v>11207</v>
      </c>
      <c r="D3214" s="68">
        <v>1</v>
      </c>
      <c r="E3214" s="48">
        <f t="shared" si="151"/>
        <v>70982104</v>
      </c>
      <c r="F3214" s="57" t="s">
        <v>3490</v>
      </c>
      <c r="G3214" s="57" t="s">
        <v>3491</v>
      </c>
      <c r="H3214" s="51">
        <v>50</v>
      </c>
      <c r="I3214" s="51" t="s">
        <v>17309</v>
      </c>
      <c r="J3214" s="69">
        <v>27.49</v>
      </c>
      <c r="K3214" s="69">
        <f t="shared" si="152"/>
        <v>1374.5</v>
      </c>
      <c r="L3214" s="90">
        <v>50</v>
      </c>
      <c r="M3214" s="51"/>
      <c r="N3214" s="62" t="s">
        <v>3526</v>
      </c>
      <c r="O3214" s="52" t="s">
        <v>3527</v>
      </c>
      <c r="P3214" s="52">
        <v>411</v>
      </c>
      <c r="Q3214" s="52">
        <v>2</v>
      </c>
      <c r="R3214" s="52" t="s">
        <v>3492</v>
      </c>
      <c r="S3214" s="49" t="s">
        <v>21333</v>
      </c>
      <c r="V3214" s="50" t="s">
        <v>14967</v>
      </c>
      <c r="W3214" s="50" t="s">
        <v>3492</v>
      </c>
      <c r="X3214" s="50" t="s">
        <v>14740</v>
      </c>
      <c r="Y3214" s="70" t="s">
        <v>17320</v>
      </c>
      <c r="Z3214" s="53">
        <v>47001</v>
      </c>
    </row>
    <row r="3215" spans="1:26" s="49" customFormat="1" ht="30" x14ac:dyDescent="0.25">
      <c r="A3215" s="75">
        <v>600074439</v>
      </c>
      <c r="B3215" s="73">
        <f t="shared" si="150"/>
        <v>600074439</v>
      </c>
      <c r="C3215" s="73" t="s">
        <v>11208</v>
      </c>
      <c r="D3215" s="68">
        <v>1</v>
      </c>
      <c r="E3215" s="48">
        <f t="shared" si="151"/>
        <v>70982155</v>
      </c>
      <c r="F3215" s="57" t="s">
        <v>3490</v>
      </c>
      <c r="G3215" s="57" t="s">
        <v>3491</v>
      </c>
      <c r="H3215" s="51">
        <v>0</v>
      </c>
      <c r="I3215" s="51" t="s">
        <v>17309</v>
      </c>
      <c r="J3215" s="69">
        <v>27.49</v>
      </c>
      <c r="K3215" s="69">
        <f t="shared" si="152"/>
        <v>0</v>
      </c>
      <c r="L3215" s="90">
        <v>50</v>
      </c>
      <c r="M3215" s="51">
        <v>50</v>
      </c>
      <c r="N3215" s="62" t="s">
        <v>3528</v>
      </c>
      <c r="O3215" s="52" t="s">
        <v>3529</v>
      </c>
      <c r="P3215" s="52">
        <v>3315</v>
      </c>
      <c r="Q3215" s="52"/>
      <c r="R3215" s="52" t="s">
        <v>3492</v>
      </c>
      <c r="S3215" s="49" t="s">
        <v>21333</v>
      </c>
      <c r="V3215" s="50" t="s">
        <v>14967</v>
      </c>
      <c r="W3215" s="50" t="s">
        <v>3492</v>
      </c>
      <c r="X3215" s="50" t="s">
        <v>14740</v>
      </c>
      <c r="Y3215" s="70" t="s">
        <v>17320</v>
      </c>
      <c r="Z3215" s="53">
        <v>47001</v>
      </c>
    </row>
    <row r="3216" spans="1:26" s="49" customFormat="1" x14ac:dyDescent="0.25">
      <c r="A3216" s="75">
        <v>600074447</v>
      </c>
      <c r="B3216" s="73">
        <f t="shared" si="150"/>
        <v>600074447</v>
      </c>
      <c r="C3216" s="73" t="s">
        <v>11209</v>
      </c>
      <c r="D3216" s="68">
        <v>1</v>
      </c>
      <c r="E3216" s="48">
        <f t="shared" si="151"/>
        <v>70698554</v>
      </c>
      <c r="F3216" s="57" t="s">
        <v>3490</v>
      </c>
      <c r="G3216" s="57" t="s">
        <v>3491</v>
      </c>
      <c r="H3216" s="51">
        <v>0</v>
      </c>
      <c r="I3216" s="51" t="s">
        <v>17309</v>
      </c>
      <c r="J3216" s="69">
        <v>27.49</v>
      </c>
      <c r="K3216" s="69">
        <f t="shared" si="152"/>
        <v>0</v>
      </c>
      <c r="L3216" s="90">
        <v>25</v>
      </c>
      <c r="M3216" s="51">
        <v>25</v>
      </c>
      <c r="N3216" s="62" t="s">
        <v>3530</v>
      </c>
      <c r="O3216" s="52" t="s">
        <v>927</v>
      </c>
      <c r="P3216" s="52">
        <v>838</v>
      </c>
      <c r="Q3216" s="52"/>
      <c r="R3216" s="52" t="s">
        <v>3531</v>
      </c>
      <c r="S3216" s="49" t="s">
        <v>21333</v>
      </c>
      <c r="V3216" s="50" t="s">
        <v>14967</v>
      </c>
      <c r="W3216" s="50" t="s">
        <v>3492</v>
      </c>
      <c r="X3216" s="50" t="s">
        <v>14740</v>
      </c>
      <c r="Y3216" s="70" t="s">
        <v>17320</v>
      </c>
      <c r="Z3216" s="53">
        <v>47201</v>
      </c>
    </row>
    <row r="3217" spans="1:26" s="49" customFormat="1" x14ac:dyDescent="0.25">
      <c r="A3217" s="75">
        <v>600074455</v>
      </c>
      <c r="B3217" s="73">
        <f t="shared" si="150"/>
        <v>600074455</v>
      </c>
      <c r="C3217" s="73" t="s">
        <v>11210</v>
      </c>
      <c r="D3217" s="68">
        <v>1</v>
      </c>
      <c r="E3217" s="48">
        <f t="shared" si="151"/>
        <v>70695369</v>
      </c>
      <c r="F3217" s="57" t="s">
        <v>3490</v>
      </c>
      <c r="G3217" s="57" t="s">
        <v>3491</v>
      </c>
      <c r="H3217" s="51">
        <v>25</v>
      </c>
      <c r="I3217" s="51" t="s">
        <v>17309</v>
      </c>
      <c r="J3217" s="69">
        <v>27.49</v>
      </c>
      <c r="K3217" s="69">
        <f t="shared" si="152"/>
        <v>687.25</v>
      </c>
      <c r="L3217" s="90">
        <v>25</v>
      </c>
      <c r="M3217" s="51"/>
      <c r="N3217" s="62" t="s">
        <v>3532</v>
      </c>
      <c r="O3217" s="52" t="s">
        <v>1152</v>
      </c>
      <c r="P3217" s="52">
        <v>836</v>
      </c>
      <c r="Q3217" s="52"/>
      <c r="R3217" s="52" t="s">
        <v>3531</v>
      </c>
      <c r="S3217" s="49" t="s">
        <v>21333</v>
      </c>
      <c r="V3217" s="50" t="s">
        <v>14967</v>
      </c>
      <c r="W3217" s="50" t="s">
        <v>3492</v>
      </c>
      <c r="X3217" s="50" t="s">
        <v>14740</v>
      </c>
      <c r="Y3217" s="70" t="s">
        <v>17320</v>
      </c>
      <c r="Z3217" s="53">
        <v>47201</v>
      </c>
    </row>
    <row r="3218" spans="1:26" s="49" customFormat="1" ht="30" x14ac:dyDescent="0.25">
      <c r="A3218" s="75">
        <v>600074528</v>
      </c>
      <c r="B3218" s="73">
        <f t="shared" si="150"/>
        <v>600074528</v>
      </c>
      <c r="C3218" s="73" t="s">
        <v>11211</v>
      </c>
      <c r="D3218" s="68">
        <v>1</v>
      </c>
      <c r="E3218" s="48">
        <f t="shared" si="151"/>
        <v>70982163</v>
      </c>
      <c r="F3218" s="57" t="s">
        <v>3490</v>
      </c>
      <c r="G3218" s="57" t="s">
        <v>3491</v>
      </c>
      <c r="H3218" s="51">
        <v>25</v>
      </c>
      <c r="I3218" s="51" t="s">
        <v>17309</v>
      </c>
      <c r="J3218" s="69">
        <v>27.49</v>
      </c>
      <c r="K3218" s="69">
        <f t="shared" si="152"/>
        <v>687.25</v>
      </c>
      <c r="L3218" s="90">
        <v>25</v>
      </c>
      <c r="M3218" s="51"/>
      <c r="N3218" s="62" t="s">
        <v>3533</v>
      </c>
      <c r="O3218" s="52" t="s">
        <v>2837</v>
      </c>
      <c r="P3218" s="52">
        <v>2214</v>
      </c>
      <c r="Q3218" s="52"/>
      <c r="R3218" s="52" t="s">
        <v>3492</v>
      </c>
      <c r="S3218" s="49" t="s">
        <v>21333</v>
      </c>
      <c r="V3218" s="50" t="s">
        <v>14967</v>
      </c>
      <c r="W3218" s="50" t="s">
        <v>3492</v>
      </c>
      <c r="X3218" s="50" t="s">
        <v>14740</v>
      </c>
      <c r="Y3218" s="70" t="s">
        <v>17320</v>
      </c>
      <c r="Z3218" s="53">
        <v>47001</v>
      </c>
    </row>
    <row r="3219" spans="1:26" s="49" customFormat="1" ht="30" x14ac:dyDescent="0.25">
      <c r="A3219" s="75">
        <v>600074552</v>
      </c>
      <c r="B3219" s="73">
        <f t="shared" si="150"/>
        <v>600074552</v>
      </c>
      <c r="C3219" s="73" t="s">
        <v>11212</v>
      </c>
      <c r="D3219" s="68">
        <v>1</v>
      </c>
      <c r="E3219" s="48">
        <f t="shared" si="151"/>
        <v>70982201</v>
      </c>
      <c r="F3219" s="57" t="s">
        <v>3490</v>
      </c>
      <c r="G3219" s="57" t="s">
        <v>3491</v>
      </c>
      <c r="H3219" s="51">
        <v>0</v>
      </c>
      <c r="I3219" s="51" t="s">
        <v>17309</v>
      </c>
      <c r="J3219" s="69">
        <v>27.49</v>
      </c>
      <c r="K3219" s="69">
        <f t="shared" si="152"/>
        <v>0</v>
      </c>
      <c r="L3219" s="90">
        <v>25</v>
      </c>
      <c r="M3219" s="51">
        <v>25</v>
      </c>
      <c r="N3219" s="62" t="s">
        <v>3534</v>
      </c>
      <c r="O3219" s="52" t="s">
        <v>3188</v>
      </c>
      <c r="P3219" s="52">
        <v>2864</v>
      </c>
      <c r="Q3219" s="52"/>
      <c r="R3219" s="52" t="s">
        <v>3492</v>
      </c>
      <c r="S3219" s="49" t="s">
        <v>21333</v>
      </c>
      <c r="V3219" s="50" t="s">
        <v>14967</v>
      </c>
      <c r="W3219" s="50" t="s">
        <v>3492</v>
      </c>
      <c r="X3219" s="50" t="s">
        <v>14740</v>
      </c>
      <c r="Y3219" s="70" t="s">
        <v>17320</v>
      </c>
      <c r="Z3219" s="53">
        <v>47001</v>
      </c>
    </row>
    <row r="3220" spans="1:26" s="49" customFormat="1" ht="30" x14ac:dyDescent="0.25">
      <c r="A3220" s="75">
        <v>600074579</v>
      </c>
      <c r="B3220" s="73">
        <f t="shared" si="150"/>
        <v>600074579</v>
      </c>
      <c r="C3220" s="73" t="s">
        <v>11213</v>
      </c>
      <c r="D3220" s="68">
        <v>1</v>
      </c>
      <c r="E3220" s="48">
        <f t="shared" si="151"/>
        <v>48283011</v>
      </c>
      <c r="F3220" s="57" t="s">
        <v>3490</v>
      </c>
      <c r="G3220" s="57" t="s">
        <v>3491</v>
      </c>
      <c r="H3220" s="51">
        <v>800</v>
      </c>
      <c r="I3220" s="51" t="s">
        <v>17309</v>
      </c>
      <c r="J3220" s="69">
        <v>27.49</v>
      </c>
      <c r="K3220" s="69">
        <f t="shared" si="152"/>
        <v>21992</v>
      </c>
      <c r="L3220" s="90">
        <v>800</v>
      </c>
      <c r="M3220" s="51"/>
      <c r="N3220" s="62" t="s">
        <v>3535</v>
      </c>
      <c r="O3220" s="52" t="s">
        <v>3536</v>
      </c>
      <c r="P3220" s="52">
        <v>572</v>
      </c>
      <c r="Q3220" s="52"/>
      <c r="R3220" s="52" t="s">
        <v>3537</v>
      </c>
      <c r="S3220" s="49" t="s">
        <v>21333</v>
      </c>
      <c r="V3220" s="50" t="s">
        <v>14967</v>
      </c>
      <c r="W3220" s="50" t="s">
        <v>3492</v>
      </c>
      <c r="X3220" s="50" t="s">
        <v>14740</v>
      </c>
      <c r="Y3220" s="70" t="s">
        <v>17320</v>
      </c>
      <c r="Z3220" s="53">
        <v>47124</v>
      </c>
    </row>
    <row r="3221" spans="1:26" s="49" customFormat="1" ht="30" x14ac:dyDescent="0.25">
      <c r="A3221" s="75">
        <v>600074587</v>
      </c>
      <c r="B3221" s="73">
        <f t="shared" si="150"/>
        <v>600074587</v>
      </c>
      <c r="C3221" s="73" t="s">
        <v>11214</v>
      </c>
      <c r="D3221" s="68">
        <v>1</v>
      </c>
      <c r="E3221" s="48">
        <f t="shared" si="151"/>
        <v>70695504</v>
      </c>
      <c r="F3221" s="57" t="s">
        <v>3490</v>
      </c>
      <c r="G3221" s="57" t="s">
        <v>3491</v>
      </c>
      <c r="H3221" s="51">
        <v>100</v>
      </c>
      <c r="I3221" s="51" t="s">
        <v>17309</v>
      </c>
      <c r="J3221" s="69">
        <v>27.49</v>
      </c>
      <c r="K3221" s="69">
        <f t="shared" si="152"/>
        <v>2749</v>
      </c>
      <c r="L3221" s="90">
        <v>100</v>
      </c>
      <c r="M3221" s="51"/>
      <c r="N3221" s="62" t="s">
        <v>3538</v>
      </c>
      <c r="O3221" s="52"/>
      <c r="P3221" s="52">
        <v>45</v>
      </c>
      <c r="Q3221" s="52"/>
      <c r="R3221" s="52" t="s">
        <v>3539</v>
      </c>
      <c r="S3221" s="49" t="s">
        <v>21333</v>
      </c>
      <c r="V3221" s="50" t="s">
        <v>14967</v>
      </c>
      <c r="W3221" s="50" t="s">
        <v>3492</v>
      </c>
      <c r="X3221" s="50" t="s">
        <v>14740</v>
      </c>
      <c r="Y3221" s="70" t="s">
        <v>17320</v>
      </c>
      <c r="Z3221" s="53">
        <v>47002</v>
      </c>
    </row>
    <row r="3222" spans="1:26" s="49" customFormat="1" x14ac:dyDescent="0.25">
      <c r="A3222" s="75">
        <v>600074731</v>
      </c>
      <c r="B3222" s="73">
        <f t="shared" si="150"/>
        <v>600074731</v>
      </c>
      <c r="C3222" s="73" t="s">
        <v>11215</v>
      </c>
      <c r="D3222" s="68">
        <v>1</v>
      </c>
      <c r="E3222" s="48">
        <f t="shared" si="151"/>
        <v>48282979</v>
      </c>
      <c r="F3222" s="57" t="s">
        <v>3490</v>
      </c>
      <c r="G3222" s="57" t="s">
        <v>3491</v>
      </c>
      <c r="H3222" s="51">
        <v>400</v>
      </c>
      <c r="I3222" s="51" t="s">
        <v>17309</v>
      </c>
      <c r="J3222" s="69">
        <v>27.49</v>
      </c>
      <c r="K3222" s="69">
        <f t="shared" si="152"/>
        <v>10996</v>
      </c>
      <c r="L3222" s="90">
        <v>400</v>
      </c>
      <c r="M3222" s="51"/>
      <c r="N3222" s="62" t="s">
        <v>3540</v>
      </c>
      <c r="O3222" s="52" t="s">
        <v>202</v>
      </c>
      <c r="P3222" s="52">
        <v>113</v>
      </c>
      <c r="Q3222" s="52">
        <v>100</v>
      </c>
      <c r="R3222" s="52" t="s">
        <v>3493</v>
      </c>
      <c r="S3222" s="49" t="s">
        <v>21333</v>
      </c>
      <c r="V3222" s="50" t="s">
        <v>14967</v>
      </c>
      <c r="W3222" s="50" t="s">
        <v>3492</v>
      </c>
      <c r="X3222" s="50" t="s">
        <v>14740</v>
      </c>
      <c r="Y3222" s="70" t="s">
        <v>17320</v>
      </c>
      <c r="Z3222" s="53">
        <v>47141</v>
      </c>
    </row>
    <row r="3223" spans="1:26" s="49" customFormat="1" ht="30" x14ac:dyDescent="0.25">
      <c r="A3223" s="75">
        <v>600074595</v>
      </c>
      <c r="B3223" s="73">
        <f t="shared" si="150"/>
        <v>600074595</v>
      </c>
      <c r="C3223" s="73" t="s">
        <v>11216</v>
      </c>
      <c r="D3223" s="68">
        <v>1</v>
      </c>
      <c r="E3223" s="48">
        <f t="shared" si="151"/>
        <v>70698520</v>
      </c>
      <c r="F3223" s="57" t="s">
        <v>3490</v>
      </c>
      <c r="G3223" s="57" t="s">
        <v>3491</v>
      </c>
      <c r="H3223" s="51">
        <v>75</v>
      </c>
      <c r="I3223" s="51" t="s">
        <v>17309</v>
      </c>
      <c r="J3223" s="69">
        <v>27.49</v>
      </c>
      <c r="K3223" s="69">
        <f t="shared" si="152"/>
        <v>2061.75</v>
      </c>
      <c r="L3223" s="90">
        <v>75</v>
      </c>
      <c r="M3223" s="51"/>
      <c r="N3223" s="62" t="s">
        <v>3541</v>
      </c>
      <c r="O3223" s="52" t="s">
        <v>797</v>
      </c>
      <c r="P3223" s="52">
        <v>74</v>
      </c>
      <c r="Q3223" s="52"/>
      <c r="R3223" s="52" t="s">
        <v>3531</v>
      </c>
      <c r="S3223" s="49" t="s">
        <v>21333</v>
      </c>
      <c r="V3223" s="50" t="s">
        <v>14967</v>
      </c>
      <c r="W3223" s="50" t="s">
        <v>3492</v>
      </c>
      <c r="X3223" s="50" t="s">
        <v>14740</v>
      </c>
      <c r="Y3223" s="70" t="s">
        <v>17320</v>
      </c>
      <c r="Z3223" s="53">
        <v>47163</v>
      </c>
    </row>
    <row r="3224" spans="1:26" s="49" customFormat="1" ht="30" x14ac:dyDescent="0.25">
      <c r="A3224" s="75">
        <v>600074625</v>
      </c>
      <c r="B3224" s="73">
        <f t="shared" si="150"/>
        <v>600074625</v>
      </c>
      <c r="C3224" s="73" t="s">
        <v>11217</v>
      </c>
      <c r="D3224" s="68">
        <v>1</v>
      </c>
      <c r="E3224" s="48">
        <f t="shared" si="151"/>
        <v>70695903</v>
      </c>
      <c r="F3224" s="57" t="s">
        <v>3490</v>
      </c>
      <c r="G3224" s="57" t="s">
        <v>3491</v>
      </c>
      <c r="H3224" s="51">
        <v>75</v>
      </c>
      <c r="I3224" s="51" t="s">
        <v>17309</v>
      </c>
      <c r="J3224" s="69">
        <v>27.49</v>
      </c>
      <c r="K3224" s="69">
        <f t="shared" si="152"/>
        <v>2061.75</v>
      </c>
      <c r="L3224" s="90">
        <v>75</v>
      </c>
      <c r="M3224" s="51"/>
      <c r="N3224" s="62" t="s">
        <v>3542</v>
      </c>
      <c r="O3224" s="52"/>
      <c r="P3224" s="52">
        <v>86</v>
      </c>
      <c r="Q3224" s="52"/>
      <c r="R3224" s="52" t="s">
        <v>3543</v>
      </c>
      <c r="S3224" s="49" t="s">
        <v>21333</v>
      </c>
      <c r="V3224" s="50" t="s">
        <v>14967</v>
      </c>
      <c r="W3224" s="50" t="s">
        <v>3492</v>
      </c>
      <c r="X3224" s="50" t="s">
        <v>14740</v>
      </c>
      <c r="Y3224" s="70" t="s">
        <v>17320</v>
      </c>
      <c r="Z3224" s="53">
        <v>47113</v>
      </c>
    </row>
    <row r="3225" spans="1:26" s="49" customFormat="1" ht="30" x14ac:dyDescent="0.25">
      <c r="A3225" s="75">
        <v>600074676</v>
      </c>
      <c r="B3225" s="73">
        <f t="shared" si="150"/>
        <v>600074676</v>
      </c>
      <c r="C3225" s="73" t="s">
        <v>11218</v>
      </c>
      <c r="D3225" s="68">
        <v>1</v>
      </c>
      <c r="E3225" s="48">
        <f t="shared" si="151"/>
        <v>70982660</v>
      </c>
      <c r="F3225" s="57" t="s">
        <v>3490</v>
      </c>
      <c r="G3225" s="57" t="s">
        <v>3491</v>
      </c>
      <c r="H3225" s="51">
        <v>50</v>
      </c>
      <c r="I3225" s="51" t="s">
        <v>17309</v>
      </c>
      <c r="J3225" s="69">
        <v>27.49</v>
      </c>
      <c r="K3225" s="69">
        <f t="shared" si="152"/>
        <v>1374.5</v>
      </c>
      <c r="L3225" s="90">
        <v>50</v>
      </c>
      <c r="M3225" s="51"/>
      <c r="N3225" s="62" t="s">
        <v>3544</v>
      </c>
      <c r="O3225" s="52"/>
      <c r="P3225" s="52">
        <v>137</v>
      </c>
      <c r="Q3225" s="52"/>
      <c r="R3225" s="52" t="s">
        <v>3520</v>
      </c>
      <c r="S3225" s="49" t="s">
        <v>21333</v>
      </c>
      <c r="V3225" s="50" t="s">
        <v>14967</v>
      </c>
      <c r="W3225" s="50" t="s">
        <v>3492</v>
      </c>
      <c r="X3225" s="50" t="s">
        <v>14740</v>
      </c>
      <c r="Y3225" s="70" t="s">
        <v>17320</v>
      </c>
      <c r="Z3225" s="53">
        <v>47108</v>
      </c>
    </row>
    <row r="3226" spans="1:26" s="49" customFormat="1" ht="30" x14ac:dyDescent="0.25">
      <c r="A3226" s="75">
        <v>600074692</v>
      </c>
      <c r="B3226" s="73">
        <f t="shared" si="150"/>
        <v>600074692</v>
      </c>
      <c r="C3226" s="73" t="s">
        <v>11219</v>
      </c>
      <c r="D3226" s="68">
        <v>1</v>
      </c>
      <c r="E3226" s="48">
        <f t="shared" si="151"/>
        <v>72745088</v>
      </c>
      <c r="F3226" s="57" t="s">
        <v>3490</v>
      </c>
      <c r="G3226" s="57" t="s">
        <v>3491</v>
      </c>
      <c r="H3226" s="51">
        <v>50</v>
      </c>
      <c r="I3226" s="51" t="s">
        <v>17309</v>
      </c>
      <c r="J3226" s="69">
        <v>27.49</v>
      </c>
      <c r="K3226" s="69">
        <f t="shared" si="152"/>
        <v>1374.5</v>
      </c>
      <c r="L3226" s="90">
        <v>50</v>
      </c>
      <c r="M3226" s="51"/>
      <c r="N3226" s="62" t="s">
        <v>3545</v>
      </c>
      <c r="O3226" s="52"/>
      <c r="P3226" s="52">
        <v>81</v>
      </c>
      <c r="Q3226" s="52"/>
      <c r="R3226" s="52" t="s">
        <v>3546</v>
      </c>
      <c r="S3226" s="49" t="s">
        <v>21333</v>
      </c>
      <c r="V3226" s="50" t="s">
        <v>14967</v>
      </c>
      <c r="W3226" s="50" t="s">
        <v>3492</v>
      </c>
      <c r="X3226" s="50" t="s">
        <v>14740</v>
      </c>
      <c r="Y3226" s="70" t="s">
        <v>17320</v>
      </c>
      <c r="Z3226" s="53">
        <v>47112</v>
      </c>
    </row>
    <row r="3227" spans="1:26" s="49" customFormat="1" ht="30" x14ac:dyDescent="0.25">
      <c r="A3227" s="75">
        <v>600074749</v>
      </c>
      <c r="B3227" s="73">
        <f t="shared" si="150"/>
        <v>600074749</v>
      </c>
      <c r="C3227" s="73" t="s">
        <v>11220</v>
      </c>
      <c r="D3227" s="68">
        <v>1</v>
      </c>
      <c r="E3227" s="48">
        <f t="shared" si="151"/>
        <v>70695962</v>
      </c>
      <c r="F3227" s="57" t="s">
        <v>3490</v>
      </c>
      <c r="G3227" s="57" t="s">
        <v>3491</v>
      </c>
      <c r="H3227" s="51">
        <v>275</v>
      </c>
      <c r="I3227" s="51" t="s">
        <v>17309</v>
      </c>
      <c r="J3227" s="69">
        <v>27.49</v>
      </c>
      <c r="K3227" s="69">
        <f t="shared" si="152"/>
        <v>7559.75</v>
      </c>
      <c r="L3227" s="90">
        <v>275</v>
      </c>
      <c r="M3227" s="51"/>
      <c r="N3227" s="62" t="s">
        <v>3547</v>
      </c>
      <c r="O3227" s="52" t="s">
        <v>938</v>
      </c>
      <c r="P3227" s="52">
        <v>2</v>
      </c>
      <c r="Q3227" s="52"/>
      <c r="R3227" s="52" t="s">
        <v>3518</v>
      </c>
      <c r="S3227" s="49" t="s">
        <v>21333</v>
      </c>
      <c r="V3227" s="50" t="s">
        <v>14967</v>
      </c>
      <c r="W3227" s="50" t="s">
        <v>3492</v>
      </c>
      <c r="X3227" s="50" t="s">
        <v>14740</v>
      </c>
      <c r="Y3227" s="70" t="s">
        <v>17320</v>
      </c>
      <c r="Z3227" s="53">
        <v>47106</v>
      </c>
    </row>
    <row r="3228" spans="1:26" s="49" customFormat="1" ht="30" x14ac:dyDescent="0.25">
      <c r="A3228" s="75">
        <v>600074757</v>
      </c>
      <c r="B3228" s="73">
        <f t="shared" si="150"/>
        <v>600074757</v>
      </c>
      <c r="C3228" s="73" t="s">
        <v>11221</v>
      </c>
      <c r="D3228" s="68">
        <v>1</v>
      </c>
      <c r="E3228" s="48">
        <f t="shared" si="151"/>
        <v>46750428</v>
      </c>
      <c r="F3228" s="57" t="s">
        <v>3490</v>
      </c>
      <c r="G3228" s="57" t="s">
        <v>3491</v>
      </c>
      <c r="H3228" s="51">
        <v>625</v>
      </c>
      <c r="I3228" s="51" t="s">
        <v>17309</v>
      </c>
      <c r="J3228" s="69">
        <v>27.49</v>
      </c>
      <c r="K3228" s="69">
        <f t="shared" si="152"/>
        <v>17181.25</v>
      </c>
      <c r="L3228" s="90">
        <v>625</v>
      </c>
      <c r="M3228" s="51"/>
      <c r="N3228" s="62" t="s">
        <v>3548</v>
      </c>
      <c r="O3228" s="52" t="s">
        <v>60</v>
      </c>
      <c r="P3228" s="52">
        <v>347</v>
      </c>
      <c r="Q3228" s="52"/>
      <c r="R3228" s="52" t="s">
        <v>3549</v>
      </c>
      <c r="S3228" s="49" t="s">
        <v>21333</v>
      </c>
      <c r="V3228" s="50" t="s">
        <v>14967</v>
      </c>
      <c r="W3228" s="50" t="s">
        <v>3492</v>
      </c>
      <c r="X3228" s="50" t="s">
        <v>14740</v>
      </c>
      <c r="Y3228" s="70" t="s">
        <v>17320</v>
      </c>
      <c r="Z3228" s="53">
        <v>47123</v>
      </c>
    </row>
    <row r="3229" spans="1:26" s="49" customFormat="1" ht="30" x14ac:dyDescent="0.25">
      <c r="A3229" s="75">
        <v>600074765</v>
      </c>
      <c r="B3229" s="73">
        <f t="shared" si="150"/>
        <v>600074765</v>
      </c>
      <c r="C3229" s="73" t="s">
        <v>11222</v>
      </c>
      <c r="D3229" s="68">
        <v>1</v>
      </c>
      <c r="E3229" s="48">
        <f t="shared" si="151"/>
        <v>46750088</v>
      </c>
      <c r="F3229" s="57" t="s">
        <v>3490</v>
      </c>
      <c r="G3229" s="57" t="s">
        <v>3491</v>
      </c>
      <c r="H3229" s="51">
        <v>725</v>
      </c>
      <c r="I3229" s="51" t="s">
        <v>17309</v>
      </c>
      <c r="J3229" s="69">
        <v>27.49</v>
      </c>
      <c r="K3229" s="69">
        <f t="shared" si="152"/>
        <v>19930.25</v>
      </c>
      <c r="L3229" s="90">
        <v>725</v>
      </c>
      <c r="M3229" s="51"/>
      <c r="N3229" s="62" t="s">
        <v>3550</v>
      </c>
      <c r="O3229" s="52" t="s">
        <v>2740</v>
      </c>
      <c r="P3229" s="52">
        <v>141</v>
      </c>
      <c r="Q3229" s="52"/>
      <c r="R3229" s="52" t="s">
        <v>3551</v>
      </c>
      <c r="S3229" s="49" t="s">
        <v>21333</v>
      </c>
      <c r="V3229" s="50" t="s">
        <v>14967</v>
      </c>
      <c r="W3229" s="50" t="s">
        <v>3492</v>
      </c>
      <c r="X3229" s="50" t="s">
        <v>14740</v>
      </c>
      <c r="Y3229" s="70" t="s">
        <v>17320</v>
      </c>
      <c r="Z3229" s="53">
        <v>47127</v>
      </c>
    </row>
    <row r="3230" spans="1:26" s="49" customFormat="1" ht="30" x14ac:dyDescent="0.25">
      <c r="A3230" s="75">
        <v>600074790</v>
      </c>
      <c r="B3230" s="73">
        <f t="shared" si="150"/>
        <v>600074790</v>
      </c>
      <c r="C3230" s="73" t="s">
        <v>11223</v>
      </c>
      <c r="D3230" s="68">
        <v>1</v>
      </c>
      <c r="E3230" s="48">
        <f t="shared" si="151"/>
        <v>71011111</v>
      </c>
      <c r="F3230" s="57" t="s">
        <v>3490</v>
      </c>
      <c r="G3230" s="57" t="s">
        <v>3491</v>
      </c>
      <c r="H3230" s="51">
        <v>300</v>
      </c>
      <c r="I3230" s="51" t="s">
        <v>17309</v>
      </c>
      <c r="J3230" s="69">
        <v>27.49</v>
      </c>
      <c r="K3230" s="69">
        <f t="shared" si="152"/>
        <v>8247</v>
      </c>
      <c r="L3230" s="90">
        <v>300</v>
      </c>
      <c r="M3230" s="51"/>
      <c r="N3230" s="62" t="s">
        <v>3552</v>
      </c>
      <c r="O3230" s="52" t="s">
        <v>60</v>
      </c>
      <c r="P3230" s="52">
        <v>115</v>
      </c>
      <c r="Q3230" s="52"/>
      <c r="R3230" s="52" t="s">
        <v>3521</v>
      </c>
      <c r="S3230" s="49" t="s">
        <v>21333</v>
      </c>
      <c r="V3230" s="50" t="s">
        <v>14967</v>
      </c>
      <c r="W3230" s="50" t="s">
        <v>3492</v>
      </c>
      <c r="X3230" s="50" t="s">
        <v>14740</v>
      </c>
      <c r="Y3230" s="70" t="s">
        <v>17320</v>
      </c>
      <c r="Z3230" s="53">
        <v>47103</v>
      </c>
    </row>
    <row r="3231" spans="1:26" s="49" customFormat="1" ht="30" x14ac:dyDescent="0.25">
      <c r="A3231" s="75">
        <v>600074811</v>
      </c>
      <c r="B3231" s="73">
        <f t="shared" si="150"/>
        <v>600074811</v>
      </c>
      <c r="C3231" s="73" t="s">
        <v>11224</v>
      </c>
      <c r="D3231" s="68">
        <v>1</v>
      </c>
      <c r="E3231" s="48">
        <f t="shared" si="151"/>
        <v>48283070</v>
      </c>
      <c r="F3231" s="57" t="s">
        <v>3490</v>
      </c>
      <c r="G3231" s="57" t="s">
        <v>3491</v>
      </c>
      <c r="H3231" s="51">
        <v>750</v>
      </c>
      <c r="I3231" s="51" t="s">
        <v>17309</v>
      </c>
      <c r="J3231" s="69">
        <v>27.49</v>
      </c>
      <c r="K3231" s="69">
        <f t="shared" si="152"/>
        <v>20617.5</v>
      </c>
      <c r="L3231" s="90">
        <v>750</v>
      </c>
      <c r="M3231" s="51"/>
      <c r="N3231" s="62" t="s">
        <v>3553</v>
      </c>
      <c r="O3231" s="52" t="s">
        <v>117</v>
      </c>
      <c r="P3231" s="52">
        <v>2904</v>
      </c>
      <c r="Q3231" s="52"/>
      <c r="R3231" s="52" t="s">
        <v>3492</v>
      </c>
      <c r="S3231" s="49" t="s">
        <v>21333</v>
      </c>
      <c r="V3231" s="50" t="s">
        <v>14967</v>
      </c>
      <c r="W3231" s="50" t="s">
        <v>3492</v>
      </c>
      <c r="X3231" s="50" t="s">
        <v>14740</v>
      </c>
      <c r="Y3231" s="70" t="s">
        <v>17320</v>
      </c>
      <c r="Z3231" s="53">
        <v>47001</v>
      </c>
    </row>
    <row r="3232" spans="1:26" s="49" customFormat="1" ht="30" x14ac:dyDescent="0.25">
      <c r="A3232" s="75">
        <v>600074820</v>
      </c>
      <c r="B3232" s="73">
        <f t="shared" si="150"/>
        <v>600074820</v>
      </c>
      <c r="C3232" s="73" t="s">
        <v>11225</v>
      </c>
      <c r="D3232" s="68">
        <v>1</v>
      </c>
      <c r="E3232" s="48">
        <f t="shared" si="151"/>
        <v>70981515</v>
      </c>
      <c r="F3232" s="57" t="s">
        <v>3490</v>
      </c>
      <c r="G3232" s="57" t="s">
        <v>3491</v>
      </c>
      <c r="H3232" s="51">
        <v>0</v>
      </c>
      <c r="I3232" s="51" t="s">
        <v>17309</v>
      </c>
      <c r="J3232" s="69">
        <v>27.49</v>
      </c>
      <c r="K3232" s="69">
        <f t="shared" si="152"/>
        <v>0</v>
      </c>
      <c r="L3232" s="90">
        <v>75</v>
      </c>
      <c r="M3232" s="51">
        <v>75</v>
      </c>
      <c r="N3232" s="62" t="s">
        <v>3554</v>
      </c>
      <c r="O3232" s="52"/>
      <c r="P3232" s="52">
        <v>196</v>
      </c>
      <c r="Q3232" s="52"/>
      <c r="R3232" s="52" t="s">
        <v>3555</v>
      </c>
      <c r="S3232" s="49" t="s">
        <v>21333</v>
      </c>
      <c r="V3232" s="50" t="s">
        <v>14967</v>
      </c>
      <c r="W3232" s="50" t="s">
        <v>3492</v>
      </c>
      <c r="X3232" s="50" t="s">
        <v>14740</v>
      </c>
      <c r="Y3232" s="70" t="s">
        <v>17320</v>
      </c>
      <c r="Z3232" s="53">
        <v>47111</v>
      </c>
    </row>
    <row r="3233" spans="1:26" s="49" customFormat="1" ht="30" x14ac:dyDescent="0.25">
      <c r="A3233" s="75">
        <v>600074871</v>
      </c>
      <c r="B3233" s="73">
        <f t="shared" si="150"/>
        <v>600074871</v>
      </c>
      <c r="C3233" s="73" t="s">
        <v>11226</v>
      </c>
      <c r="D3233" s="68">
        <v>1</v>
      </c>
      <c r="E3233" s="48">
        <f t="shared" si="151"/>
        <v>49864599</v>
      </c>
      <c r="F3233" s="57" t="s">
        <v>3490</v>
      </c>
      <c r="G3233" s="57" t="s">
        <v>3491</v>
      </c>
      <c r="H3233" s="51">
        <v>1050</v>
      </c>
      <c r="I3233" s="51" t="s">
        <v>17309</v>
      </c>
      <c r="J3233" s="69">
        <v>27.49</v>
      </c>
      <c r="K3233" s="69">
        <f t="shared" si="152"/>
        <v>28864.5</v>
      </c>
      <c r="L3233" s="90">
        <v>1050</v>
      </c>
      <c r="M3233" s="51"/>
      <c r="N3233" s="62" t="s">
        <v>3556</v>
      </c>
      <c r="O3233" s="52" t="s">
        <v>3525</v>
      </c>
      <c r="P3233" s="52">
        <v>3056</v>
      </c>
      <c r="Q3233" s="52"/>
      <c r="R3233" s="52" t="s">
        <v>3492</v>
      </c>
      <c r="S3233" s="49" t="s">
        <v>21333</v>
      </c>
      <c r="V3233" s="50" t="s">
        <v>14967</v>
      </c>
      <c r="W3233" s="50" t="s">
        <v>3492</v>
      </c>
      <c r="X3233" s="50" t="s">
        <v>14740</v>
      </c>
      <c r="Y3233" s="70" t="s">
        <v>17320</v>
      </c>
      <c r="Z3233" s="53">
        <v>47001</v>
      </c>
    </row>
    <row r="3234" spans="1:26" s="49" customFormat="1" ht="30" x14ac:dyDescent="0.25">
      <c r="A3234" s="75">
        <v>600074889</v>
      </c>
      <c r="B3234" s="73">
        <f t="shared" si="150"/>
        <v>600074889</v>
      </c>
      <c r="C3234" s="73" t="s">
        <v>11227</v>
      </c>
      <c r="D3234" s="68">
        <v>1</v>
      </c>
      <c r="E3234" s="48">
        <f t="shared" si="151"/>
        <v>49864611</v>
      </c>
      <c r="F3234" s="57" t="s">
        <v>3490</v>
      </c>
      <c r="G3234" s="57" t="s">
        <v>3491</v>
      </c>
      <c r="H3234" s="51">
        <v>1150</v>
      </c>
      <c r="I3234" s="51" t="s">
        <v>17309</v>
      </c>
      <c r="J3234" s="69">
        <v>27.49</v>
      </c>
      <c r="K3234" s="69">
        <f t="shared" si="152"/>
        <v>31613.5</v>
      </c>
      <c r="L3234" s="90">
        <v>1150</v>
      </c>
      <c r="M3234" s="51"/>
      <c r="N3234" s="62" t="s">
        <v>3557</v>
      </c>
      <c r="O3234" s="52" t="s">
        <v>40</v>
      </c>
      <c r="P3234" s="52">
        <v>1526</v>
      </c>
      <c r="Q3234" s="52"/>
      <c r="R3234" s="52" t="s">
        <v>3492</v>
      </c>
      <c r="S3234" s="49" t="s">
        <v>21333</v>
      </c>
      <c r="V3234" s="50" t="s">
        <v>14967</v>
      </c>
      <c r="W3234" s="50" t="s">
        <v>3492</v>
      </c>
      <c r="X3234" s="50" t="s">
        <v>14740</v>
      </c>
      <c r="Y3234" s="70" t="s">
        <v>17320</v>
      </c>
      <c r="Z3234" s="53">
        <v>47001</v>
      </c>
    </row>
    <row r="3235" spans="1:26" s="49" customFormat="1" ht="30" x14ac:dyDescent="0.25">
      <c r="A3235" s="75">
        <v>600074897</v>
      </c>
      <c r="B3235" s="73">
        <f t="shared" si="150"/>
        <v>600074897</v>
      </c>
      <c r="C3235" s="73" t="s">
        <v>11228</v>
      </c>
      <c r="D3235" s="68">
        <v>1</v>
      </c>
      <c r="E3235" s="48">
        <f t="shared" si="151"/>
        <v>48283029</v>
      </c>
      <c r="F3235" s="57" t="s">
        <v>3490</v>
      </c>
      <c r="G3235" s="57" t="s">
        <v>3491</v>
      </c>
      <c r="H3235" s="51">
        <v>825</v>
      </c>
      <c r="I3235" s="51" t="s">
        <v>17309</v>
      </c>
      <c r="J3235" s="69">
        <v>27.49</v>
      </c>
      <c r="K3235" s="69">
        <f t="shared" si="152"/>
        <v>22679.25</v>
      </c>
      <c r="L3235" s="90">
        <v>825</v>
      </c>
      <c r="M3235" s="51"/>
      <c r="N3235" s="62" t="s">
        <v>3558</v>
      </c>
      <c r="O3235" s="52" t="s">
        <v>3559</v>
      </c>
      <c r="P3235" s="52">
        <v>1053</v>
      </c>
      <c r="Q3235" s="52">
        <v>55</v>
      </c>
      <c r="R3235" s="52" t="s">
        <v>3492</v>
      </c>
      <c r="S3235" s="49" t="s">
        <v>21333</v>
      </c>
      <c r="V3235" s="50" t="s">
        <v>14967</v>
      </c>
      <c r="W3235" s="50" t="s">
        <v>3492</v>
      </c>
      <c r="X3235" s="50" t="s">
        <v>14740</v>
      </c>
      <c r="Y3235" s="70" t="s">
        <v>17320</v>
      </c>
      <c r="Z3235" s="53">
        <v>47001</v>
      </c>
    </row>
    <row r="3236" spans="1:26" s="49" customFormat="1" x14ac:dyDescent="0.25">
      <c r="A3236" s="75">
        <v>600074901</v>
      </c>
      <c r="B3236" s="73">
        <f t="shared" si="150"/>
        <v>600074901</v>
      </c>
      <c r="C3236" s="73" t="s">
        <v>11229</v>
      </c>
      <c r="D3236" s="68">
        <v>1</v>
      </c>
      <c r="E3236" s="48">
        <f t="shared" si="151"/>
        <v>48283061</v>
      </c>
      <c r="F3236" s="57" t="s">
        <v>3490</v>
      </c>
      <c r="G3236" s="57" t="s">
        <v>3491</v>
      </c>
      <c r="H3236" s="51">
        <v>525</v>
      </c>
      <c r="I3236" s="51" t="s">
        <v>17309</v>
      </c>
      <c r="J3236" s="69">
        <v>27.49</v>
      </c>
      <c r="K3236" s="69">
        <f t="shared" si="152"/>
        <v>14432.25</v>
      </c>
      <c r="L3236" s="90">
        <v>525</v>
      </c>
      <c r="M3236" s="51"/>
      <c r="N3236" s="62" t="s">
        <v>3560</v>
      </c>
      <c r="O3236" s="52" t="s">
        <v>3561</v>
      </c>
      <c r="P3236" s="52">
        <v>406</v>
      </c>
      <c r="Q3236" s="52">
        <v>1</v>
      </c>
      <c r="R3236" s="52" t="s">
        <v>3492</v>
      </c>
      <c r="S3236" s="49" t="s">
        <v>21333</v>
      </c>
      <c r="V3236" s="50" t="s">
        <v>14967</v>
      </c>
      <c r="W3236" s="50" t="s">
        <v>3492</v>
      </c>
      <c r="X3236" s="50" t="s">
        <v>14740</v>
      </c>
      <c r="Y3236" s="70" t="s">
        <v>17320</v>
      </c>
      <c r="Z3236" s="53">
        <v>47001</v>
      </c>
    </row>
    <row r="3237" spans="1:26" s="49" customFormat="1" ht="30" x14ac:dyDescent="0.25">
      <c r="A3237" s="75">
        <v>600074919</v>
      </c>
      <c r="B3237" s="73">
        <f t="shared" si="150"/>
        <v>600074919</v>
      </c>
      <c r="C3237" s="73" t="s">
        <v>11230</v>
      </c>
      <c r="D3237" s="68">
        <v>1</v>
      </c>
      <c r="E3237" s="48">
        <f t="shared" si="151"/>
        <v>70698511</v>
      </c>
      <c r="F3237" s="57" t="s">
        <v>3490</v>
      </c>
      <c r="G3237" s="57" t="s">
        <v>3491</v>
      </c>
      <c r="H3237" s="51">
        <v>825</v>
      </c>
      <c r="I3237" s="51" t="s">
        <v>17309</v>
      </c>
      <c r="J3237" s="69">
        <v>27.49</v>
      </c>
      <c r="K3237" s="69">
        <f t="shared" si="152"/>
        <v>22679.25</v>
      </c>
      <c r="L3237" s="90">
        <v>825</v>
      </c>
      <c r="M3237" s="51"/>
      <c r="N3237" s="62" t="s">
        <v>3562</v>
      </c>
      <c r="O3237" s="52" t="s">
        <v>3563</v>
      </c>
      <c r="P3237" s="52">
        <v>253</v>
      </c>
      <c r="Q3237" s="52"/>
      <c r="R3237" s="52" t="s">
        <v>3531</v>
      </c>
      <c r="S3237" s="49" t="s">
        <v>21333</v>
      </c>
      <c r="V3237" s="50" t="s">
        <v>14967</v>
      </c>
      <c r="W3237" s="50" t="s">
        <v>3492</v>
      </c>
      <c r="X3237" s="50" t="s">
        <v>14740</v>
      </c>
      <c r="Y3237" s="70" t="s">
        <v>17320</v>
      </c>
      <c r="Z3237" s="53">
        <v>47201</v>
      </c>
    </row>
    <row r="3238" spans="1:26" s="49" customFormat="1" ht="30" x14ac:dyDescent="0.25">
      <c r="A3238" s="75">
        <v>600074935</v>
      </c>
      <c r="B3238" s="73">
        <f t="shared" si="150"/>
        <v>600074935</v>
      </c>
      <c r="C3238" s="73" t="s">
        <v>11231</v>
      </c>
      <c r="D3238" s="68">
        <v>1</v>
      </c>
      <c r="E3238" s="48">
        <f t="shared" si="151"/>
        <v>48282545</v>
      </c>
      <c r="F3238" s="57" t="s">
        <v>3490</v>
      </c>
      <c r="G3238" s="57" t="s">
        <v>3491</v>
      </c>
      <c r="H3238" s="51">
        <v>725</v>
      </c>
      <c r="I3238" s="51" t="s">
        <v>17309</v>
      </c>
      <c r="J3238" s="69">
        <v>27.49</v>
      </c>
      <c r="K3238" s="69">
        <f t="shared" si="152"/>
        <v>19930.25</v>
      </c>
      <c r="L3238" s="90">
        <v>725</v>
      </c>
      <c r="M3238" s="51"/>
      <c r="N3238" s="62" t="s">
        <v>3564</v>
      </c>
      <c r="O3238" s="52" t="s">
        <v>31</v>
      </c>
      <c r="P3238" s="52">
        <v>81</v>
      </c>
      <c r="Q3238" s="52"/>
      <c r="R3238" s="52" t="s">
        <v>3537</v>
      </c>
      <c r="S3238" s="49" t="s">
        <v>21333</v>
      </c>
      <c r="V3238" s="50" t="s">
        <v>14967</v>
      </c>
      <c r="W3238" s="50" t="s">
        <v>3492</v>
      </c>
      <c r="X3238" s="50" t="s">
        <v>14740</v>
      </c>
      <c r="Y3238" s="70" t="s">
        <v>17320</v>
      </c>
      <c r="Z3238" s="53">
        <v>47124</v>
      </c>
    </row>
    <row r="3239" spans="1:26" s="49" customFormat="1" ht="30" x14ac:dyDescent="0.25">
      <c r="A3239" s="75">
        <v>600074951</v>
      </c>
      <c r="B3239" s="73">
        <f t="shared" si="150"/>
        <v>600074951</v>
      </c>
      <c r="C3239" s="73" t="s">
        <v>11232</v>
      </c>
      <c r="D3239" s="68">
        <v>1</v>
      </c>
      <c r="E3239" s="48">
        <f t="shared" si="151"/>
        <v>48283088</v>
      </c>
      <c r="F3239" s="57" t="s">
        <v>3490</v>
      </c>
      <c r="G3239" s="57" t="s">
        <v>3491</v>
      </c>
      <c r="H3239" s="51">
        <v>575</v>
      </c>
      <c r="I3239" s="51" t="s">
        <v>17309</v>
      </c>
      <c r="J3239" s="69">
        <v>27.49</v>
      </c>
      <c r="K3239" s="69">
        <f t="shared" si="152"/>
        <v>15806.75</v>
      </c>
      <c r="L3239" s="90">
        <v>575</v>
      </c>
      <c r="M3239" s="51"/>
      <c r="N3239" s="62" t="s">
        <v>3565</v>
      </c>
      <c r="O3239" s="52" t="s">
        <v>3566</v>
      </c>
      <c r="P3239" s="52">
        <v>1903</v>
      </c>
      <c r="Q3239" s="52"/>
      <c r="R3239" s="52" t="s">
        <v>3492</v>
      </c>
      <c r="S3239" s="49" t="s">
        <v>21333</v>
      </c>
      <c r="V3239" s="50" t="s">
        <v>14967</v>
      </c>
      <c r="W3239" s="50" t="s">
        <v>3492</v>
      </c>
      <c r="X3239" s="50" t="s">
        <v>14740</v>
      </c>
      <c r="Y3239" s="70" t="s">
        <v>17320</v>
      </c>
      <c r="Z3239" s="53">
        <v>47001</v>
      </c>
    </row>
    <row r="3240" spans="1:26" s="49" customFormat="1" x14ac:dyDescent="0.25">
      <c r="A3240" s="75">
        <v>600074986</v>
      </c>
      <c r="B3240" s="73">
        <f t="shared" si="150"/>
        <v>600074986</v>
      </c>
      <c r="C3240" s="73" t="s">
        <v>11233</v>
      </c>
      <c r="D3240" s="68">
        <v>1</v>
      </c>
      <c r="E3240" s="48">
        <f t="shared" si="151"/>
        <v>70982198</v>
      </c>
      <c r="F3240" s="57" t="s">
        <v>3490</v>
      </c>
      <c r="G3240" s="57" t="s">
        <v>3491</v>
      </c>
      <c r="H3240" s="51">
        <v>825</v>
      </c>
      <c r="I3240" s="51" t="s">
        <v>17309</v>
      </c>
      <c r="J3240" s="69">
        <v>27.49</v>
      </c>
      <c r="K3240" s="69">
        <f t="shared" si="152"/>
        <v>22679.25</v>
      </c>
      <c r="L3240" s="90">
        <v>825</v>
      </c>
      <c r="M3240" s="51"/>
      <c r="N3240" s="62" t="s">
        <v>3567</v>
      </c>
      <c r="O3240" s="52" t="s">
        <v>60</v>
      </c>
      <c r="P3240" s="52">
        <v>2520</v>
      </c>
      <c r="Q3240" s="52"/>
      <c r="R3240" s="52" t="s">
        <v>3492</v>
      </c>
      <c r="S3240" s="49" t="s">
        <v>21333</v>
      </c>
      <c r="V3240" s="50" t="s">
        <v>14967</v>
      </c>
      <c r="W3240" s="50" t="s">
        <v>3492</v>
      </c>
      <c r="X3240" s="50" t="s">
        <v>14740</v>
      </c>
      <c r="Y3240" s="70" t="s">
        <v>17320</v>
      </c>
      <c r="Z3240" s="53">
        <v>47001</v>
      </c>
    </row>
    <row r="3241" spans="1:26" s="49" customFormat="1" ht="30" x14ac:dyDescent="0.25">
      <c r="A3241" s="75">
        <v>600074994</v>
      </c>
      <c r="B3241" s="73">
        <f t="shared" si="150"/>
        <v>600074994</v>
      </c>
      <c r="C3241" s="73" t="s">
        <v>11234</v>
      </c>
      <c r="D3241" s="68">
        <v>1</v>
      </c>
      <c r="E3241" s="48">
        <f t="shared" si="151"/>
        <v>46750045</v>
      </c>
      <c r="F3241" s="57" t="s">
        <v>3490</v>
      </c>
      <c r="G3241" s="57" t="s">
        <v>3491</v>
      </c>
      <c r="H3241" s="51">
        <v>1475</v>
      </c>
      <c r="I3241" s="51" t="s">
        <v>17309</v>
      </c>
      <c r="J3241" s="69">
        <v>27.49</v>
      </c>
      <c r="K3241" s="69">
        <f t="shared" si="152"/>
        <v>40547.75</v>
      </c>
      <c r="L3241" s="90">
        <v>1475</v>
      </c>
      <c r="M3241" s="51"/>
      <c r="N3241" s="62" t="s">
        <v>3568</v>
      </c>
      <c r="O3241" s="52" t="s">
        <v>582</v>
      </c>
      <c r="P3241" s="52">
        <v>2733</v>
      </c>
      <c r="Q3241" s="52"/>
      <c r="R3241" s="52" t="s">
        <v>3492</v>
      </c>
      <c r="S3241" s="49" t="s">
        <v>21333</v>
      </c>
      <c r="V3241" s="50" t="s">
        <v>14967</v>
      </c>
      <c r="W3241" s="50" t="s">
        <v>3492</v>
      </c>
      <c r="X3241" s="50" t="s">
        <v>14740</v>
      </c>
      <c r="Y3241" s="70" t="s">
        <v>17320</v>
      </c>
      <c r="Z3241" s="53">
        <v>47006</v>
      </c>
    </row>
    <row r="3242" spans="1:26" s="49" customFormat="1" ht="30" x14ac:dyDescent="0.25">
      <c r="A3242" s="75">
        <v>600075036</v>
      </c>
      <c r="B3242" s="73">
        <f t="shared" si="150"/>
        <v>600075036</v>
      </c>
      <c r="C3242" s="73" t="s">
        <v>11235</v>
      </c>
      <c r="D3242" s="68">
        <v>1</v>
      </c>
      <c r="E3242" s="48">
        <f t="shared" si="151"/>
        <v>72742607</v>
      </c>
      <c r="F3242" s="57" t="s">
        <v>3490</v>
      </c>
      <c r="G3242" s="57" t="s">
        <v>3491</v>
      </c>
      <c r="H3242" s="51">
        <v>75</v>
      </c>
      <c r="I3242" s="51" t="s">
        <v>17309</v>
      </c>
      <c r="J3242" s="69">
        <v>27.49</v>
      </c>
      <c r="K3242" s="69">
        <f t="shared" si="152"/>
        <v>2061.75</v>
      </c>
      <c r="L3242" s="90">
        <v>75</v>
      </c>
      <c r="M3242" s="51"/>
      <c r="N3242" s="62" t="s">
        <v>3569</v>
      </c>
      <c r="O3242" s="52"/>
      <c r="P3242" s="52">
        <v>700</v>
      </c>
      <c r="Q3242" s="52"/>
      <c r="R3242" s="52" t="s">
        <v>3570</v>
      </c>
      <c r="S3242" s="49" t="s">
        <v>21333</v>
      </c>
      <c r="V3242" s="50" t="s">
        <v>14967</v>
      </c>
      <c r="W3242" s="50" t="s">
        <v>3492</v>
      </c>
      <c r="X3242" s="50" t="s">
        <v>14740</v>
      </c>
      <c r="Y3242" s="70" t="s">
        <v>17320</v>
      </c>
      <c r="Z3242" s="53">
        <v>47124</v>
      </c>
    </row>
    <row r="3243" spans="1:26" s="49" customFormat="1" ht="30" x14ac:dyDescent="0.25">
      <c r="A3243" s="75">
        <v>600075044</v>
      </c>
      <c r="B3243" s="73">
        <f t="shared" si="150"/>
        <v>600075044</v>
      </c>
      <c r="C3243" s="73" t="s">
        <v>11236</v>
      </c>
      <c r="D3243" s="68">
        <v>1</v>
      </c>
      <c r="E3243" s="48">
        <f t="shared" si="151"/>
        <v>72742631</v>
      </c>
      <c r="F3243" s="57" t="s">
        <v>3490</v>
      </c>
      <c r="G3243" s="57" t="s">
        <v>3491</v>
      </c>
      <c r="H3243" s="51">
        <v>100</v>
      </c>
      <c r="I3243" s="51" t="s">
        <v>17309</v>
      </c>
      <c r="J3243" s="69">
        <v>27.49</v>
      </c>
      <c r="K3243" s="69">
        <f t="shared" si="152"/>
        <v>2749</v>
      </c>
      <c r="L3243" s="90">
        <v>100</v>
      </c>
      <c r="M3243" s="51"/>
      <c r="N3243" s="62" t="s">
        <v>3571</v>
      </c>
      <c r="O3243" s="52"/>
      <c r="P3243" s="52">
        <v>240</v>
      </c>
      <c r="Q3243" s="52"/>
      <c r="R3243" s="52" t="s">
        <v>3572</v>
      </c>
      <c r="S3243" s="49" t="s">
        <v>21333</v>
      </c>
      <c r="V3243" s="50" t="s">
        <v>14967</v>
      </c>
      <c r="W3243" s="50" t="s">
        <v>3492</v>
      </c>
      <c r="X3243" s="50" t="s">
        <v>14740</v>
      </c>
      <c r="Y3243" s="70" t="s">
        <v>17320</v>
      </c>
      <c r="Z3243" s="53">
        <v>47126</v>
      </c>
    </row>
    <row r="3244" spans="1:26" s="49" customFormat="1" ht="30" x14ac:dyDescent="0.25">
      <c r="A3244" s="75">
        <v>600075150</v>
      </c>
      <c r="B3244" s="73">
        <f t="shared" si="150"/>
        <v>600075150</v>
      </c>
      <c r="C3244" s="73" t="s">
        <v>11237</v>
      </c>
      <c r="D3244" s="68">
        <v>1</v>
      </c>
      <c r="E3244" s="48">
        <f t="shared" si="151"/>
        <v>70982228</v>
      </c>
      <c r="F3244" s="57" t="s">
        <v>3490</v>
      </c>
      <c r="G3244" s="57" t="s">
        <v>3491</v>
      </c>
      <c r="H3244" s="51">
        <v>550</v>
      </c>
      <c r="I3244" s="51" t="s">
        <v>17309</v>
      </c>
      <c r="J3244" s="69">
        <v>27.49</v>
      </c>
      <c r="K3244" s="69">
        <f t="shared" si="152"/>
        <v>15119.5</v>
      </c>
      <c r="L3244" s="90">
        <v>550</v>
      </c>
      <c r="M3244" s="51"/>
      <c r="N3244" s="62" t="s">
        <v>3573</v>
      </c>
      <c r="O3244" s="52" t="s">
        <v>20</v>
      </c>
      <c r="P3244" s="52">
        <v>679</v>
      </c>
      <c r="Q3244" s="52">
        <v>40</v>
      </c>
      <c r="R3244" s="52" t="s">
        <v>3492</v>
      </c>
      <c r="S3244" s="49" t="s">
        <v>21333</v>
      </c>
      <c r="V3244" s="50" t="s">
        <v>14967</v>
      </c>
      <c r="W3244" s="50" t="s">
        <v>3492</v>
      </c>
      <c r="X3244" s="50" t="s">
        <v>14740</v>
      </c>
      <c r="Y3244" s="70" t="s">
        <v>17320</v>
      </c>
      <c r="Z3244" s="53">
        <v>47001</v>
      </c>
    </row>
    <row r="3245" spans="1:26" s="49" customFormat="1" ht="30" x14ac:dyDescent="0.25">
      <c r="A3245" s="75">
        <v>600075249</v>
      </c>
      <c r="B3245" s="73">
        <f t="shared" si="150"/>
        <v>600075249</v>
      </c>
      <c r="C3245" s="73" t="s">
        <v>17949</v>
      </c>
      <c r="D3245" s="68">
        <v>1</v>
      </c>
      <c r="E3245" s="48">
        <f t="shared" si="151"/>
        <v>49864548</v>
      </c>
      <c r="F3245" s="57" t="s">
        <v>3490</v>
      </c>
      <c r="G3245" s="57" t="s">
        <v>3491</v>
      </c>
      <c r="H3245" s="51">
        <v>25</v>
      </c>
      <c r="I3245" s="51" t="s">
        <v>17309</v>
      </c>
      <c r="J3245" s="69">
        <v>27.49</v>
      </c>
      <c r="K3245" s="69">
        <f t="shared" si="152"/>
        <v>687.25</v>
      </c>
      <c r="L3245" s="90">
        <v>25</v>
      </c>
      <c r="M3245" s="51"/>
      <c r="N3245" s="62" t="s">
        <v>17950</v>
      </c>
      <c r="O3245" s="52" t="s">
        <v>582</v>
      </c>
      <c r="P3245" s="52">
        <v>2733</v>
      </c>
      <c r="Q3245" s="52"/>
      <c r="R3245" s="52" t="s">
        <v>3492</v>
      </c>
      <c r="S3245" s="49" t="s">
        <v>21333</v>
      </c>
      <c r="V3245" s="50" t="s">
        <v>14967</v>
      </c>
      <c r="W3245" s="50" t="s">
        <v>3492</v>
      </c>
      <c r="X3245" s="50" t="s">
        <v>14740</v>
      </c>
      <c r="Y3245" s="70" t="s">
        <v>17320</v>
      </c>
      <c r="Z3245" s="53">
        <v>47006</v>
      </c>
    </row>
    <row r="3246" spans="1:26" s="49" customFormat="1" ht="30" x14ac:dyDescent="0.25">
      <c r="A3246" s="75">
        <v>650034295</v>
      </c>
      <c r="B3246" s="73">
        <f t="shared" si="150"/>
        <v>650034295</v>
      </c>
      <c r="C3246" s="73" t="s">
        <v>11238</v>
      </c>
      <c r="D3246" s="68">
        <v>1</v>
      </c>
      <c r="E3246" s="48">
        <f t="shared" si="151"/>
        <v>72744669</v>
      </c>
      <c r="F3246" s="57" t="s">
        <v>3490</v>
      </c>
      <c r="G3246" s="57" t="s">
        <v>3491</v>
      </c>
      <c r="H3246" s="51">
        <v>125</v>
      </c>
      <c r="I3246" s="51" t="s">
        <v>17309</v>
      </c>
      <c r="J3246" s="69">
        <v>27.49</v>
      </c>
      <c r="K3246" s="69">
        <f t="shared" si="152"/>
        <v>3436.25</v>
      </c>
      <c r="L3246" s="90">
        <v>125</v>
      </c>
      <c r="M3246" s="51"/>
      <c r="N3246" s="62" t="s">
        <v>3574</v>
      </c>
      <c r="O3246" s="52"/>
      <c r="P3246" s="52">
        <v>101</v>
      </c>
      <c r="Q3246" s="52"/>
      <c r="R3246" s="52" t="s">
        <v>3575</v>
      </c>
      <c r="S3246" s="49" t="s">
        <v>21333</v>
      </c>
      <c r="V3246" s="50" t="s">
        <v>14967</v>
      </c>
      <c r="W3246" s="50" t="s">
        <v>3492</v>
      </c>
      <c r="X3246" s="50" t="s">
        <v>14740</v>
      </c>
      <c r="Y3246" s="70" t="s">
        <v>17320</v>
      </c>
      <c r="Z3246" s="53">
        <v>47129</v>
      </c>
    </row>
    <row r="3247" spans="1:26" s="49" customFormat="1" ht="30" x14ac:dyDescent="0.25">
      <c r="A3247" s="75">
        <v>650037090</v>
      </c>
      <c r="B3247" s="73">
        <f t="shared" si="150"/>
        <v>650037090</v>
      </c>
      <c r="C3247" s="73" t="s">
        <v>11239</v>
      </c>
      <c r="D3247" s="68">
        <v>1</v>
      </c>
      <c r="E3247" s="48">
        <f t="shared" si="151"/>
        <v>72744171</v>
      </c>
      <c r="F3247" s="57" t="s">
        <v>3490</v>
      </c>
      <c r="G3247" s="57" t="s">
        <v>3491</v>
      </c>
      <c r="H3247" s="51">
        <v>250</v>
      </c>
      <c r="I3247" s="51" t="s">
        <v>17309</v>
      </c>
      <c r="J3247" s="69">
        <v>27.49</v>
      </c>
      <c r="K3247" s="69">
        <f t="shared" si="152"/>
        <v>6872.5</v>
      </c>
      <c r="L3247" s="90">
        <v>250</v>
      </c>
      <c r="M3247" s="51"/>
      <c r="N3247" s="62" t="s">
        <v>3576</v>
      </c>
      <c r="O3247" s="52"/>
      <c r="P3247" s="52">
        <v>105</v>
      </c>
      <c r="Q3247" s="52"/>
      <c r="R3247" s="52" t="s">
        <v>3577</v>
      </c>
      <c r="S3247" s="49" t="s">
        <v>21333</v>
      </c>
      <c r="V3247" s="50" t="s">
        <v>14967</v>
      </c>
      <c r="W3247" s="50" t="s">
        <v>3492</v>
      </c>
      <c r="X3247" s="50" t="s">
        <v>14740</v>
      </c>
      <c r="Y3247" s="70" t="s">
        <v>17320</v>
      </c>
      <c r="Z3247" s="53">
        <v>47161</v>
      </c>
    </row>
    <row r="3248" spans="1:26" s="49" customFormat="1" ht="30" x14ac:dyDescent="0.25">
      <c r="A3248" s="75">
        <v>650037171</v>
      </c>
      <c r="B3248" s="73">
        <f t="shared" si="150"/>
        <v>650037171</v>
      </c>
      <c r="C3248" s="73" t="s">
        <v>11240</v>
      </c>
      <c r="D3248" s="68">
        <v>1</v>
      </c>
      <c r="E3248" s="48">
        <f t="shared" si="151"/>
        <v>72742356</v>
      </c>
      <c r="F3248" s="57" t="s">
        <v>3490</v>
      </c>
      <c r="G3248" s="57" t="s">
        <v>3491</v>
      </c>
      <c r="H3248" s="51">
        <v>200</v>
      </c>
      <c r="I3248" s="51" t="s">
        <v>17309</v>
      </c>
      <c r="J3248" s="69">
        <v>27.49</v>
      </c>
      <c r="K3248" s="69">
        <f t="shared" si="152"/>
        <v>5498</v>
      </c>
      <c r="L3248" s="90">
        <v>200</v>
      </c>
      <c r="M3248" s="51"/>
      <c r="N3248" s="62" t="s">
        <v>3578</v>
      </c>
      <c r="O3248" s="52"/>
      <c r="P3248" s="52">
        <v>3</v>
      </c>
      <c r="Q3248" s="52"/>
      <c r="R3248" s="52" t="s">
        <v>3579</v>
      </c>
      <c r="S3248" s="49" t="s">
        <v>21333</v>
      </c>
      <c r="V3248" s="50" t="s">
        <v>14967</v>
      </c>
      <c r="W3248" s="50" t="s">
        <v>3492</v>
      </c>
      <c r="X3248" s="50" t="s">
        <v>14740</v>
      </c>
      <c r="Y3248" s="70" t="s">
        <v>17320</v>
      </c>
      <c r="Z3248" s="53">
        <v>47162</v>
      </c>
    </row>
    <row r="3249" spans="1:26" s="49" customFormat="1" ht="30" x14ac:dyDescent="0.25">
      <c r="A3249" s="75">
        <v>650039017</v>
      </c>
      <c r="B3249" s="73">
        <f t="shared" si="150"/>
        <v>650039017</v>
      </c>
      <c r="C3249" s="73" t="s">
        <v>11241</v>
      </c>
      <c r="D3249" s="68">
        <v>1</v>
      </c>
      <c r="E3249" s="48">
        <f t="shared" si="151"/>
        <v>70982074</v>
      </c>
      <c r="F3249" s="57" t="s">
        <v>3490</v>
      </c>
      <c r="G3249" s="57" t="s">
        <v>3491</v>
      </c>
      <c r="H3249" s="51">
        <v>200</v>
      </c>
      <c r="I3249" s="51" t="s">
        <v>17309</v>
      </c>
      <c r="J3249" s="69">
        <v>27.49</v>
      </c>
      <c r="K3249" s="69">
        <f t="shared" si="152"/>
        <v>5498</v>
      </c>
      <c r="L3249" s="90">
        <v>200</v>
      </c>
      <c r="M3249" s="51"/>
      <c r="N3249" s="62" t="s">
        <v>3580</v>
      </c>
      <c r="O3249" s="52" t="s">
        <v>99</v>
      </c>
      <c r="P3249" s="52">
        <v>200</v>
      </c>
      <c r="Q3249" s="52"/>
      <c r="R3249" s="52" t="s">
        <v>3581</v>
      </c>
      <c r="S3249" s="49" t="s">
        <v>21333</v>
      </c>
      <c r="V3249" s="50" t="s">
        <v>14967</v>
      </c>
      <c r="W3249" s="50" t="s">
        <v>3492</v>
      </c>
      <c r="X3249" s="50" t="s">
        <v>14740</v>
      </c>
      <c r="Y3249" s="70" t="s">
        <v>17320</v>
      </c>
      <c r="Z3249" s="53">
        <v>47107</v>
      </c>
    </row>
    <row r="3250" spans="1:26" s="49" customFormat="1" ht="30" x14ac:dyDescent="0.25">
      <c r="A3250" s="75">
        <v>650050517</v>
      </c>
      <c r="B3250" s="73">
        <f t="shared" si="150"/>
        <v>650050517</v>
      </c>
      <c r="C3250" s="73" t="s">
        <v>11242</v>
      </c>
      <c r="D3250" s="68">
        <v>1</v>
      </c>
      <c r="E3250" s="48">
        <f t="shared" si="151"/>
        <v>72742437</v>
      </c>
      <c r="F3250" s="57" t="s">
        <v>3490</v>
      </c>
      <c r="G3250" s="57" t="s">
        <v>3491</v>
      </c>
      <c r="H3250" s="51">
        <v>75</v>
      </c>
      <c r="I3250" s="51" t="s">
        <v>17309</v>
      </c>
      <c r="J3250" s="69">
        <v>27.49</v>
      </c>
      <c r="K3250" s="69">
        <f t="shared" si="152"/>
        <v>2061.75</v>
      </c>
      <c r="L3250" s="90">
        <v>75</v>
      </c>
      <c r="M3250" s="51"/>
      <c r="N3250" s="62" t="s">
        <v>3582</v>
      </c>
      <c r="O3250" s="52"/>
      <c r="P3250" s="52">
        <v>19</v>
      </c>
      <c r="Q3250" s="52"/>
      <c r="R3250" s="52" t="s">
        <v>521</v>
      </c>
      <c r="S3250" s="49" t="s">
        <v>21333</v>
      </c>
      <c r="V3250" s="50" t="s">
        <v>14967</v>
      </c>
      <c r="W3250" s="50" t="s">
        <v>3492</v>
      </c>
      <c r="X3250" s="50" t="s">
        <v>14740</v>
      </c>
      <c r="Y3250" s="70" t="s">
        <v>17320</v>
      </c>
      <c r="Z3250" s="53">
        <v>47101</v>
      </c>
    </row>
    <row r="3251" spans="1:26" s="49" customFormat="1" ht="30" x14ac:dyDescent="0.25">
      <c r="A3251" s="75">
        <v>650065221</v>
      </c>
      <c r="B3251" s="73">
        <f t="shared" si="150"/>
        <v>650065221</v>
      </c>
      <c r="C3251" s="73" t="s">
        <v>11243</v>
      </c>
      <c r="D3251" s="68">
        <v>1</v>
      </c>
      <c r="E3251" s="48">
        <f t="shared" si="151"/>
        <v>71173838</v>
      </c>
      <c r="F3251" s="57" t="s">
        <v>3490</v>
      </c>
      <c r="G3251" s="57" t="s">
        <v>3491</v>
      </c>
      <c r="H3251" s="51">
        <v>0</v>
      </c>
      <c r="I3251" s="51" t="s">
        <v>17309</v>
      </c>
      <c r="J3251" s="69">
        <v>27.49</v>
      </c>
      <c r="K3251" s="69">
        <f t="shared" si="152"/>
        <v>0</v>
      </c>
      <c r="L3251" s="90">
        <v>25</v>
      </c>
      <c r="M3251" s="51">
        <v>25</v>
      </c>
      <c r="N3251" s="62" t="s">
        <v>3583</v>
      </c>
      <c r="O3251" s="52" t="s">
        <v>20</v>
      </c>
      <c r="P3251" s="52">
        <v>2434</v>
      </c>
      <c r="Q3251" s="52"/>
      <c r="R3251" s="52" t="s">
        <v>3492</v>
      </c>
      <c r="S3251" s="49" t="s">
        <v>21333</v>
      </c>
      <c r="V3251" s="50" t="s">
        <v>14967</v>
      </c>
      <c r="W3251" s="50" t="s">
        <v>3492</v>
      </c>
      <c r="X3251" s="50" t="s">
        <v>14740</v>
      </c>
      <c r="Y3251" s="70" t="s">
        <v>17320</v>
      </c>
      <c r="Z3251" s="53">
        <v>47001</v>
      </c>
    </row>
    <row r="3252" spans="1:26" s="49" customFormat="1" ht="30" x14ac:dyDescent="0.25">
      <c r="A3252" s="74">
        <v>600028852</v>
      </c>
      <c r="B3252" s="73">
        <f t="shared" si="150"/>
        <v>600028852</v>
      </c>
      <c r="C3252" s="73" t="s">
        <v>14968</v>
      </c>
      <c r="D3252" s="68">
        <v>1</v>
      </c>
      <c r="E3252" s="48">
        <f t="shared" si="151"/>
        <v>62237047</v>
      </c>
      <c r="F3252" s="57" t="s">
        <v>3490</v>
      </c>
      <c r="G3252" s="57" t="s">
        <v>3491</v>
      </c>
      <c r="H3252" s="51">
        <v>125</v>
      </c>
      <c r="I3252" s="51" t="s">
        <v>17309</v>
      </c>
      <c r="J3252" s="69">
        <v>27.49</v>
      </c>
      <c r="K3252" s="69">
        <f t="shared" si="152"/>
        <v>3436.25</v>
      </c>
      <c r="L3252" s="90">
        <v>125</v>
      </c>
      <c r="M3252" s="51"/>
      <c r="N3252" s="62" t="s">
        <v>14969</v>
      </c>
      <c r="O3252" s="52" t="s">
        <v>60</v>
      </c>
      <c r="P3252" s="52">
        <v>89</v>
      </c>
      <c r="Q3252" s="52"/>
      <c r="R3252" s="52" t="s">
        <v>14970</v>
      </c>
      <c r="S3252" s="49" t="s">
        <v>21333</v>
      </c>
      <c r="V3252" s="50" t="s">
        <v>14745</v>
      </c>
      <c r="W3252" s="50" t="s">
        <v>3492</v>
      </c>
      <c r="X3252" s="50" t="s">
        <v>14746</v>
      </c>
      <c r="Y3252" s="70" t="s">
        <v>17320</v>
      </c>
      <c r="Z3252" s="53">
        <v>47128</v>
      </c>
    </row>
    <row r="3253" spans="1:26" s="49" customFormat="1" x14ac:dyDescent="0.25">
      <c r="A3253" s="74">
        <v>600010511</v>
      </c>
      <c r="B3253" s="73">
        <f t="shared" si="150"/>
        <v>600010511</v>
      </c>
      <c r="C3253" s="73" t="s">
        <v>14971</v>
      </c>
      <c r="D3253" s="68">
        <v>1</v>
      </c>
      <c r="E3253" s="48">
        <f t="shared" si="151"/>
        <v>46748067</v>
      </c>
      <c r="F3253" s="57" t="s">
        <v>3490</v>
      </c>
      <c r="G3253" s="57" t="s">
        <v>3724</v>
      </c>
      <c r="H3253" s="51">
        <v>300</v>
      </c>
      <c r="I3253" s="51" t="s">
        <v>17309</v>
      </c>
      <c r="J3253" s="69">
        <v>27.49</v>
      </c>
      <c r="K3253" s="69">
        <f t="shared" si="152"/>
        <v>8247</v>
      </c>
      <c r="L3253" s="90">
        <v>300</v>
      </c>
      <c r="M3253" s="51"/>
      <c r="N3253" s="62" t="s">
        <v>14972</v>
      </c>
      <c r="O3253" s="52" t="s">
        <v>2468</v>
      </c>
      <c r="P3253" s="52">
        <v>884</v>
      </c>
      <c r="Q3253" s="52"/>
      <c r="R3253" s="52" t="s">
        <v>3725</v>
      </c>
      <c r="S3253" s="49" t="s">
        <v>21333</v>
      </c>
      <c r="V3253" s="50" t="s">
        <v>14962</v>
      </c>
      <c r="W3253" s="50" t="s">
        <v>3725</v>
      </c>
      <c r="X3253" s="50" t="s">
        <v>14738</v>
      </c>
      <c r="Y3253" s="70" t="s">
        <v>17320</v>
      </c>
      <c r="Z3253" s="53">
        <v>46401</v>
      </c>
    </row>
    <row r="3254" spans="1:26" s="49" customFormat="1" ht="30" x14ac:dyDescent="0.25">
      <c r="A3254" s="74">
        <v>600010678</v>
      </c>
      <c r="B3254" s="73">
        <f t="shared" si="150"/>
        <v>600010678</v>
      </c>
      <c r="C3254" s="73" t="s">
        <v>11328</v>
      </c>
      <c r="D3254" s="68">
        <v>1</v>
      </c>
      <c r="E3254" s="48">
        <f t="shared" si="151"/>
        <v>82554</v>
      </c>
      <c r="F3254" s="57" t="s">
        <v>3490</v>
      </c>
      <c r="G3254" s="57" t="s">
        <v>3724</v>
      </c>
      <c r="H3254" s="51">
        <v>1050</v>
      </c>
      <c r="I3254" s="51" t="s">
        <v>17309</v>
      </c>
      <c r="J3254" s="69">
        <v>27.49</v>
      </c>
      <c r="K3254" s="69">
        <f t="shared" si="152"/>
        <v>28864.5</v>
      </c>
      <c r="L3254" s="90">
        <v>1050</v>
      </c>
      <c r="M3254" s="51"/>
      <c r="N3254" s="62" t="s">
        <v>3726</v>
      </c>
      <c r="O3254" s="52" t="s">
        <v>3727</v>
      </c>
      <c r="P3254" s="52">
        <v>1387</v>
      </c>
      <c r="Q3254" s="52"/>
      <c r="R3254" s="52" t="s">
        <v>3725</v>
      </c>
      <c r="S3254" s="49" t="s">
        <v>21333</v>
      </c>
      <c r="V3254" s="50" t="s">
        <v>14962</v>
      </c>
      <c r="W3254" s="50" t="s">
        <v>3725</v>
      </c>
      <c r="X3254" s="50" t="s">
        <v>14738</v>
      </c>
      <c r="Y3254" s="70" t="s">
        <v>17320</v>
      </c>
      <c r="Z3254" s="53">
        <v>46401</v>
      </c>
    </row>
    <row r="3255" spans="1:26" s="49" customFormat="1" x14ac:dyDescent="0.25">
      <c r="A3255" s="74">
        <v>600029166</v>
      </c>
      <c r="B3255" s="73">
        <f t="shared" si="150"/>
        <v>600029166</v>
      </c>
      <c r="C3255" s="73" t="s">
        <v>17951</v>
      </c>
      <c r="D3255" s="68">
        <v>1</v>
      </c>
      <c r="E3255" s="48">
        <f t="shared" si="151"/>
        <v>46748105</v>
      </c>
      <c r="F3255" s="57" t="s">
        <v>3490</v>
      </c>
      <c r="G3255" s="57" t="s">
        <v>3724</v>
      </c>
      <c r="H3255" s="51">
        <v>25</v>
      </c>
      <c r="I3255" s="51" t="s">
        <v>17309</v>
      </c>
      <c r="J3255" s="69">
        <v>27.49</v>
      </c>
      <c r="K3255" s="69">
        <f t="shared" si="152"/>
        <v>687.25</v>
      </c>
      <c r="L3255" s="90">
        <v>25</v>
      </c>
      <c r="M3255" s="51"/>
      <c r="N3255" s="62" t="s">
        <v>17952</v>
      </c>
      <c r="O3255" s="52"/>
      <c r="P3255" s="52">
        <v>3005</v>
      </c>
      <c r="Q3255" s="52"/>
      <c r="R3255" s="52" t="s">
        <v>3725</v>
      </c>
      <c r="S3255" s="49" t="s">
        <v>21333</v>
      </c>
      <c r="V3255" s="50" t="s">
        <v>14962</v>
      </c>
      <c r="W3255" s="50" t="s">
        <v>3725</v>
      </c>
      <c r="X3255" s="50" t="s">
        <v>14738</v>
      </c>
      <c r="Y3255" s="70" t="s">
        <v>17320</v>
      </c>
      <c r="Z3255" s="53">
        <v>46401</v>
      </c>
    </row>
    <row r="3256" spans="1:26" s="49" customFormat="1" ht="30" x14ac:dyDescent="0.25">
      <c r="A3256" s="75">
        <v>600079384</v>
      </c>
      <c r="B3256" s="73">
        <f t="shared" si="150"/>
        <v>600079384</v>
      </c>
      <c r="C3256" s="73" t="s">
        <v>11433</v>
      </c>
      <c r="D3256" s="68">
        <v>1</v>
      </c>
      <c r="E3256" s="48">
        <f t="shared" si="151"/>
        <v>72741911</v>
      </c>
      <c r="F3256" s="57" t="s">
        <v>3490</v>
      </c>
      <c r="G3256" s="57" t="s">
        <v>3724</v>
      </c>
      <c r="H3256" s="51">
        <v>50</v>
      </c>
      <c r="I3256" s="51" t="s">
        <v>17309</v>
      </c>
      <c r="J3256" s="69">
        <v>27.49</v>
      </c>
      <c r="K3256" s="69">
        <f t="shared" si="152"/>
        <v>1374.5</v>
      </c>
      <c r="L3256" s="90">
        <v>50</v>
      </c>
      <c r="M3256" s="51"/>
      <c r="N3256" s="62" t="s">
        <v>3894</v>
      </c>
      <c r="O3256" s="52" t="s">
        <v>40</v>
      </c>
      <c r="P3256" s="52">
        <v>952</v>
      </c>
      <c r="Q3256" s="52"/>
      <c r="R3256" s="52" t="s">
        <v>3895</v>
      </c>
      <c r="S3256" s="49" t="s">
        <v>21333</v>
      </c>
      <c r="V3256" s="50" t="s">
        <v>14973</v>
      </c>
      <c r="W3256" s="50" t="s">
        <v>3725</v>
      </c>
      <c r="X3256" s="50" t="s">
        <v>14740</v>
      </c>
      <c r="Y3256" s="70" t="s">
        <v>17320</v>
      </c>
      <c r="Z3256" s="53">
        <v>46365</v>
      </c>
    </row>
    <row r="3257" spans="1:26" s="49" customFormat="1" ht="30" x14ac:dyDescent="0.25">
      <c r="A3257" s="75">
        <v>600079686</v>
      </c>
      <c r="B3257" s="73">
        <f t="shared" si="150"/>
        <v>600079686</v>
      </c>
      <c r="C3257" s="73" t="s">
        <v>11434</v>
      </c>
      <c r="D3257" s="68">
        <v>1</v>
      </c>
      <c r="E3257" s="48">
        <f t="shared" si="151"/>
        <v>72743603</v>
      </c>
      <c r="F3257" s="57" t="s">
        <v>3490</v>
      </c>
      <c r="G3257" s="57" t="s">
        <v>3724</v>
      </c>
      <c r="H3257" s="51">
        <v>125</v>
      </c>
      <c r="I3257" s="51" t="s">
        <v>17309</v>
      </c>
      <c r="J3257" s="69">
        <v>27.49</v>
      </c>
      <c r="K3257" s="69">
        <f t="shared" si="152"/>
        <v>3436.25</v>
      </c>
      <c r="L3257" s="90">
        <v>125</v>
      </c>
      <c r="M3257" s="51"/>
      <c r="N3257" s="62" t="s">
        <v>3896</v>
      </c>
      <c r="O3257" s="52"/>
      <c r="P3257" s="52">
        <v>234</v>
      </c>
      <c r="Q3257" s="52"/>
      <c r="R3257" s="52" t="s">
        <v>3897</v>
      </c>
      <c r="S3257" s="49" t="s">
        <v>21333</v>
      </c>
      <c r="V3257" s="50" t="s">
        <v>14973</v>
      </c>
      <c r="W3257" s="50" t="s">
        <v>3725</v>
      </c>
      <c r="X3257" s="50" t="s">
        <v>14740</v>
      </c>
      <c r="Y3257" s="70" t="s">
        <v>17320</v>
      </c>
      <c r="Z3257" s="53">
        <v>46401</v>
      </c>
    </row>
    <row r="3258" spans="1:26" s="49" customFormat="1" ht="30" x14ac:dyDescent="0.25">
      <c r="A3258" s="75">
        <v>600079708</v>
      </c>
      <c r="B3258" s="73">
        <f t="shared" si="150"/>
        <v>600079708</v>
      </c>
      <c r="C3258" s="73" t="s">
        <v>11435</v>
      </c>
      <c r="D3258" s="68">
        <v>1</v>
      </c>
      <c r="E3258" s="48">
        <f t="shared" si="151"/>
        <v>71012303</v>
      </c>
      <c r="F3258" s="57" t="s">
        <v>3490</v>
      </c>
      <c r="G3258" s="57" t="s">
        <v>3724</v>
      </c>
      <c r="H3258" s="51">
        <v>25</v>
      </c>
      <c r="I3258" s="51" t="s">
        <v>17309</v>
      </c>
      <c r="J3258" s="69">
        <v>27.49</v>
      </c>
      <c r="K3258" s="69">
        <f t="shared" si="152"/>
        <v>687.25</v>
      </c>
      <c r="L3258" s="90">
        <v>25</v>
      </c>
      <c r="M3258" s="51"/>
      <c r="N3258" s="62" t="s">
        <v>3898</v>
      </c>
      <c r="O3258" s="52"/>
      <c r="P3258" s="52">
        <v>124</v>
      </c>
      <c r="Q3258" s="52"/>
      <c r="R3258" s="52" t="s">
        <v>3899</v>
      </c>
      <c r="S3258" s="49" t="s">
        <v>21333</v>
      </c>
      <c r="V3258" s="50" t="s">
        <v>14973</v>
      </c>
      <c r="W3258" s="50" t="s">
        <v>3725</v>
      </c>
      <c r="X3258" s="50" t="s">
        <v>14740</v>
      </c>
      <c r="Y3258" s="70" t="s">
        <v>17320</v>
      </c>
      <c r="Z3258" s="53">
        <v>46401</v>
      </c>
    </row>
    <row r="3259" spans="1:26" s="49" customFormat="1" ht="30" x14ac:dyDescent="0.25">
      <c r="A3259" s="75">
        <v>600079732</v>
      </c>
      <c r="B3259" s="73">
        <f t="shared" si="150"/>
        <v>600079732</v>
      </c>
      <c r="C3259" s="73" t="s">
        <v>11436</v>
      </c>
      <c r="D3259" s="68">
        <v>1</v>
      </c>
      <c r="E3259" s="48">
        <f t="shared" si="151"/>
        <v>70695911</v>
      </c>
      <c r="F3259" s="57" t="s">
        <v>3490</v>
      </c>
      <c r="G3259" s="57" t="s">
        <v>3724</v>
      </c>
      <c r="H3259" s="51">
        <v>650</v>
      </c>
      <c r="I3259" s="51" t="s">
        <v>17309</v>
      </c>
      <c r="J3259" s="69">
        <v>27.49</v>
      </c>
      <c r="K3259" s="69">
        <f t="shared" si="152"/>
        <v>17868.5</v>
      </c>
      <c r="L3259" s="90">
        <v>650</v>
      </c>
      <c r="M3259" s="51"/>
      <c r="N3259" s="62" t="s">
        <v>3900</v>
      </c>
      <c r="O3259" s="52" t="s">
        <v>2741</v>
      </c>
      <c r="P3259" s="52">
        <v>406</v>
      </c>
      <c r="Q3259" s="52"/>
      <c r="R3259" s="52" t="s">
        <v>3901</v>
      </c>
      <c r="S3259" s="49" t="s">
        <v>21333</v>
      </c>
      <c r="V3259" s="50" t="s">
        <v>14973</v>
      </c>
      <c r="W3259" s="50" t="s">
        <v>3725</v>
      </c>
      <c r="X3259" s="50" t="s">
        <v>14740</v>
      </c>
      <c r="Y3259" s="70" t="s">
        <v>17320</v>
      </c>
      <c r="Z3259" s="53">
        <v>46362</v>
      </c>
    </row>
    <row r="3260" spans="1:26" s="49" customFormat="1" ht="30" x14ac:dyDescent="0.25">
      <c r="A3260" s="75">
        <v>600079813</v>
      </c>
      <c r="B3260" s="73">
        <f t="shared" si="150"/>
        <v>600079813</v>
      </c>
      <c r="C3260" s="73" t="s">
        <v>11437</v>
      </c>
      <c r="D3260" s="68">
        <v>1</v>
      </c>
      <c r="E3260" s="48">
        <f t="shared" si="151"/>
        <v>72744600</v>
      </c>
      <c r="F3260" s="57" t="s">
        <v>3490</v>
      </c>
      <c r="G3260" s="57" t="s">
        <v>3724</v>
      </c>
      <c r="H3260" s="51">
        <v>0</v>
      </c>
      <c r="I3260" s="51" t="s">
        <v>17309</v>
      </c>
      <c r="J3260" s="69">
        <v>27.49</v>
      </c>
      <c r="K3260" s="69">
        <f t="shared" si="152"/>
        <v>0</v>
      </c>
      <c r="L3260" s="90">
        <v>75</v>
      </c>
      <c r="M3260" s="51">
        <v>75</v>
      </c>
      <c r="N3260" s="62" t="s">
        <v>3902</v>
      </c>
      <c r="O3260" s="52"/>
      <c r="P3260" s="52">
        <v>312</v>
      </c>
      <c r="Q3260" s="52"/>
      <c r="R3260" s="52" t="s">
        <v>3903</v>
      </c>
      <c r="S3260" s="49" t="s">
        <v>21333</v>
      </c>
      <c r="V3260" s="50" t="s">
        <v>14973</v>
      </c>
      <c r="W3260" s="50" t="s">
        <v>3725</v>
      </c>
      <c r="X3260" s="50" t="s">
        <v>14740</v>
      </c>
      <c r="Y3260" s="70" t="s">
        <v>17320</v>
      </c>
      <c r="Z3260" s="53">
        <v>46365</v>
      </c>
    </row>
    <row r="3261" spans="1:26" s="49" customFormat="1" ht="30" x14ac:dyDescent="0.25">
      <c r="A3261" s="75">
        <v>600080064</v>
      </c>
      <c r="B3261" s="73">
        <f t="shared" si="150"/>
        <v>600080064</v>
      </c>
      <c r="C3261" s="73" t="s">
        <v>11438</v>
      </c>
      <c r="D3261" s="68">
        <v>1</v>
      </c>
      <c r="E3261" s="48">
        <f t="shared" si="151"/>
        <v>72744189</v>
      </c>
      <c r="F3261" s="57" t="s">
        <v>3490</v>
      </c>
      <c r="G3261" s="57" t="s">
        <v>3724</v>
      </c>
      <c r="H3261" s="51">
        <v>475</v>
      </c>
      <c r="I3261" s="51" t="s">
        <v>17309</v>
      </c>
      <c r="J3261" s="69">
        <v>27.49</v>
      </c>
      <c r="K3261" s="69">
        <f t="shared" si="152"/>
        <v>13057.75</v>
      </c>
      <c r="L3261" s="90">
        <v>475</v>
      </c>
      <c r="M3261" s="51"/>
      <c r="N3261" s="62" t="s">
        <v>3904</v>
      </c>
      <c r="O3261" s="52" t="s">
        <v>3145</v>
      </c>
      <c r="P3261" s="52">
        <v>430</v>
      </c>
      <c r="Q3261" s="52"/>
      <c r="R3261" s="52" t="s">
        <v>3905</v>
      </c>
      <c r="S3261" s="49" t="s">
        <v>21333</v>
      </c>
      <c r="V3261" s="50" t="s">
        <v>14973</v>
      </c>
      <c r="W3261" s="50" t="s">
        <v>3725</v>
      </c>
      <c r="X3261" s="50" t="s">
        <v>14740</v>
      </c>
      <c r="Y3261" s="70" t="s">
        <v>17320</v>
      </c>
      <c r="Z3261" s="53">
        <v>46401</v>
      </c>
    </row>
    <row r="3262" spans="1:26" s="49" customFormat="1" ht="30" x14ac:dyDescent="0.25">
      <c r="A3262" s="75">
        <v>600080081</v>
      </c>
      <c r="B3262" s="73">
        <f t="shared" si="150"/>
        <v>600080081</v>
      </c>
      <c r="C3262" s="73" t="s">
        <v>11439</v>
      </c>
      <c r="D3262" s="68">
        <v>1</v>
      </c>
      <c r="E3262" s="48">
        <f t="shared" si="151"/>
        <v>72753846</v>
      </c>
      <c r="F3262" s="57" t="s">
        <v>3490</v>
      </c>
      <c r="G3262" s="57" t="s">
        <v>3724</v>
      </c>
      <c r="H3262" s="51">
        <v>25</v>
      </c>
      <c r="I3262" s="51" t="s">
        <v>17309</v>
      </c>
      <c r="J3262" s="69">
        <v>27.49</v>
      </c>
      <c r="K3262" s="69">
        <f t="shared" si="152"/>
        <v>687.25</v>
      </c>
      <c r="L3262" s="90">
        <v>25</v>
      </c>
      <c r="M3262" s="51"/>
      <c r="N3262" s="62" t="s">
        <v>3906</v>
      </c>
      <c r="O3262" s="52"/>
      <c r="P3262" s="52">
        <v>258</v>
      </c>
      <c r="Q3262" s="52"/>
      <c r="R3262" s="52" t="s">
        <v>3907</v>
      </c>
      <c r="S3262" s="49" t="s">
        <v>21333</v>
      </c>
      <c r="V3262" s="50" t="s">
        <v>14973</v>
      </c>
      <c r="W3262" s="50" t="s">
        <v>3725</v>
      </c>
      <c r="X3262" s="50" t="s">
        <v>14740</v>
      </c>
      <c r="Y3262" s="70" t="s">
        <v>17320</v>
      </c>
      <c r="Z3262" s="53">
        <v>46401</v>
      </c>
    </row>
    <row r="3263" spans="1:26" s="49" customFormat="1" ht="30" x14ac:dyDescent="0.25">
      <c r="A3263" s="75">
        <v>600080129</v>
      </c>
      <c r="B3263" s="73">
        <f t="shared" si="150"/>
        <v>600080129</v>
      </c>
      <c r="C3263" s="73" t="s">
        <v>11440</v>
      </c>
      <c r="D3263" s="68">
        <v>1</v>
      </c>
      <c r="E3263" s="48">
        <f t="shared" si="151"/>
        <v>72743522</v>
      </c>
      <c r="F3263" s="57" t="s">
        <v>3490</v>
      </c>
      <c r="G3263" s="57" t="s">
        <v>3724</v>
      </c>
      <c r="H3263" s="51">
        <v>125</v>
      </c>
      <c r="I3263" s="51" t="s">
        <v>17309</v>
      </c>
      <c r="J3263" s="69">
        <v>27.49</v>
      </c>
      <c r="K3263" s="69">
        <f t="shared" si="152"/>
        <v>3436.25</v>
      </c>
      <c r="L3263" s="90">
        <v>125</v>
      </c>
      <c r="M3263" s="51"/>
      <c r="N3263" s="62" t="s">
        <v>3908</v>
      </c>
      <c r="O3263" s="52"/>
      <c r="P3263" s="52">
        <v>173</v>
      </c>
      <c r="Q3263" s="52"/>
      <c r="R3263" s="52" t="s">
        <v>3909</v>
      </c>
      <c r="S3263" s="49" t="s">
        <v>21333</v>
      </c>
      <c r="V3263" s="50" t="s">
        <v>14973</v>
      </c>
      <c r="W3263" s="50" t="s">
        <v>3725</v>
      </c>
      <c r="X3263" s="50" t="s">
        <v>14740</v>
      </c>
      <c r="Y3263" s="70" t="s">
        <v>17320</v>
      </c>
      <c r="Z3263" s="53">
        <v>46401</v>
      </c>
    </row>
    <row r="3264" spans="1:26" s="49" customFormat="1" ht="30" x14ac:dyDescent="0.25">
      <c r="A3264" s="75">
        <v>600080145</v>
      </c>
      <c r="B3264" s="73">
        <f t="shared" si="150"/>
        <v>600080145</v>
      </c>
      <c r="C3264" s="73" t="s">
        <v>11441</v>
      </c>
      <c r="D3264" s="68">
        <v>1</v>
      </c>
      <c r="E3264" s="48">
        <f t="shared" si="151"/>
        <v>72741601</v>
      </c>
      <c r="F3264" s="57" t="s">
        <v>3490</v>
      </c>
      <c r="G3264" s="57" t="s">
        <v>3724</v>
      </c>
      <c r="H3264" s="51">
        <v>75</v>
      </c>
      <c r="I3264" s="51" t="s">
        <v>17309</v>
      </c>
      <c r="J3264" s="69">
        <v>27.49</v>
      </c>
      <c r="K3264" s="69">
        <f t="shared" si="152"/>
        <v>2061.75</v>
      </c>
      <c r="L3264" s="90">
        <v>75</v>
      </c>
      <c r="M3264" s="51"/>
      <c r="N3264" s="62" t="s">
        <v>3910</v>
      </c>
      <c r="O3264" s="52"/>
      <c r="P3264" s="52">
        <v>213</v>
      </c>
      <c r="Q3264" s="52"/>
      <c r="R3264" s="52" t="s">
        <v>3911</v>
      </c>
      <c r="S3264" s="49" t="s">
        <v>21333</v>
      </c>
      <c r="V3264" s="50" t="s">
        <v>14973</v>
      </c>
      <c r="W3264" s="50" t="s">
        <v>3725</v>
      </c>
      <c r="X3264" s="50" t="s">
        <v>14740</v>
      </c>
      <c r="Y3264" s="70" t="s">
        <v>17320</v>
      </c>
      <c r="Z3264" s="53">
        <v>46373</v>
      </c>
    </row>
    <row r="3265" spans="1:26" s="49" customFormat="1" ht="30" x14ac:dyDescent="0.25">
      <c r="A3265" s="75">
        <v>600080234</v>
      </c>
      <c r="B3265" s="73">
        <f t="shared" si="150"/>
        <v>600080234</v>
      </c>
      <c r="C3265" s="73" t="s">
        <v>11442</v>
      </c>
      <c r="D3265" s="68">
        <v>1</v>
      </c>
      <c r="E3265" s="48">
        <f t="shared" si="151"/>
        <v>72745045</v>
      </c>
      <c r="F3265" s="57" t="s">
        <v>3490</v>
      </c>
      <c r="G3265" s="57" t="s">
        <v>3724</v>
      </c>
      <c r="H3265" s="51">
        <v>50</v>
      </c>
      <c r="I3265" s="51" t="s">
        <v>17309</v>
      </c>
      <c r="J3265" s="69">
        <v>27.49</v>
      </c>
      <c r="K3265" s="69">
        <f t="shared" si="152"/>
        <v>1374.5</v>
      </c>
      <c r="L3265" s="90">
        <v>50</v>
      </c>
      <c r="M3265" s="51"/>
      <c r="N3265" s="62" t="s">
        <v>3912</v>
      </c>
      <c r="O3265" s="52"/>
      <c r="P3265" s="52">
        <v>220</v>
      </c>
      <c r="Q3265" s="52"/>
      <c r="R3265" s="52" t="s">
        <v>3913</v>
      </c>
      <c r="S3265" s="49" t="s">
        <v>21333</v>
      </c>
      <c r="V3265" s="50" t="s">
        <v>14973</v>
      </c>
      <c r="W3265" s="50" t="s">
        <v>3725</v>
      </c>
      <c r="X3265" s="50" t="s">
        <v>14740</v>
      </c>
      <c r="Y3265" s="70" t="s">
        <v>17320</v>
      </c>
      <c r="Z3265" s="53">
        <v>46362</v>
      </c>
    </row>
    <row r="3266" spans="1:26" s="49" customFormat="1" ht="30" x14ac:dyDescent="0.25">
      <c r="A3266" s="75">
        <v>600080269</v>
      </c>
      <c r="B3266" s="73">
        <f t="shared" si="150"/>
        <v>600080269</v>
      </c>
      <c r="C3266" s="73" t="s">
        <v>11443</v>
      </c>
      <c r="D3266" s="68">
        <v>1</v>
      </c>
      <c r="E3266" s="48">
        <f t="shared" si="151"/>
        <v>63154617</v>
      </c>
      <c r="F3266" s="57" t="s">
        <v>3490</v>
      </c>
      <c r="G3266" s="57" t="s">
        <v>3724</v>
      </c>
      <c r="H3266" s="51">
        <v>1750</v>
      </c>
      <c r="I3266" s="51" t="s">
        <v>17309</v>
      </c>
      <c r="J3266" s="69">
        <v>27.49</v>
      </c>
      <c r="K3266" s="69">
        <f t="shared" si="152"/>
        <v>48107.5</v>
      </c>
      <c r="L3266" s="90">
        <v>1750</v>
      </c>
      <c r="M3266" s="51"/>
      <c r="N3266" s="62" t="s">
        <v>3914</v>
      </c>
      <c r="O3266" s="52" t="s">
        <v>1214</v>
      </c>
      <c r="P3266" s="52">
        <v>510</v>
      </c>
      <c r="Q3266" s="52"/>
      <c r="R3266" s="52" t="s">
        <v>3725</v>
      </c>
      <c r="S3266" s="49" t="s">
        <v>21333</v>
      </c>
      <c r="V3266" s="50" t="s">
        <v>14973</v>
      </c>
      <c r="W3266" s="50" t="s">
        <v>3725</v>
      </c>
      <c r="X3266" s="50" t="s">
        <v>14740</v>
      </c>
      <c r="Y3266" s="70" t="s">
        <v>17320</v>
      </c>
      <c r="Z3266" s="53">
        <v>46401</v>
      </c>
    </row>
    <row r="3267" spans="1:26" s="49" customFormat="1" ht="30" x14ac:dyDescent="0.25">
      <c r="A3267" s="75">
        <v>600080315</v>
      </c>
      <c r="B3267" s="73">
        <f t="shared" si="150"/>
        <v>600080315</v>
      </c>
      <c r="C3267" s="73" t="s">
        <v>11444</v>
      </c>
      <c r="D3267" s="68">
        <v>1</v>
      </c>
      <c r="E3267" s="48">
        <f t="shared" si="151"/>
        <v>72741996</v>
      </c>
      <c r="F3267" s="57" t="s">
        <v>3490</v>
      </c>
      <c r="G3267" s="57" t="s">
        <v>3724</v>
      </c>
      <c r="H3267" s="51">
        <v>625</v>
      </c>
      <c r="I3267" s="51" t="s">
        <v>17309</v>
      </c>
      <c r="J3267" s="69">
        <v>27.49</v>
      </c>
      <c r="K3267" s="69">
        <f t="shared" si="152"/>
        <v>17181.25</v>
      </c>
      <c r="L3267" s="90">
        <v>625</v>
      </c>
      <c r="M3267" s="51"/>
      <c r="N3267" s="62" t="s">
        <v>3915</v>
      </c>
      <c r="O3267" s="52" t="s">
        <v>651</v>
      </c>
      <c r="P3267" s="52">
        <v>694</v>
      </c>
      <c r="Q3267" s="52"/>
      <c r="R3267" s="52" t="s">
        <v>3895</v>
      </c>
      <c r="S3267" s="49" t="s">
        <v>21333</v>
      </c>
      <c r="V3267" s="50" t="s">
        <v>14973</v>
      </c>
      <c r="W3267" s="50" t="s">
        <v>3725</v>
      </c>
      <c r="X3267" s="50" t="s">
        <v>14740</v>
      </c>
      <c r="Y3267" s="70" t="s">
        <v>17320</v>
      </c>
      <c r="Z3267" s="53">
        <v>46365</v>
      </c>
    </row>
    <row r="3268" spans="1:26" s="49" customFormat="1" ht="30" x14ac:dyDescent="0.25">
      <c r="A3268" s="75">
        <v>600080358</v>
      </c>
      <c r="B3268" s="73">
        <f t="shared" ref="B3268:B3331" si="153">A3268/1</f>
        <v>600080358</v>
      </c>
      <c r="C3268" s="73" t="s">
        <v>11445</v>
      </c>
      <c r="D3268" s="68">
        <v>1</v>
      </c>
      <c r="E3268" s="48">
        <f t="shared" ref="E3268:E3331" si="154">C3268/1</f>
        <v>46745751</v>
      </c>
      <c r="F3268" s="57" t="s">
        <v>3490</v>
      </c>
      <c r="G3268" s="57" t="s">
        <v>3724</v>
      </c>
      <c r="H3268" s="51">
        <v>125</v>
      </c>
      <c r="I3268" s="51" t="s">
        <v>17309</v>
      </c>
      <c r="J3268" s="69">
        <v>27.49</v>
      </c>
      <c r="K3268" s="69">
        <f t="shared" ref="K3268:K3331" si="155">H3268*J3268</f>
        <v>3436.25</v>
      </c>
      <c r="L3268" s="90">
        <v>125</v>
      </c>
      <c r="M3268" s="51"/>
      <c r="N3268" s="62" t="s">
        <v>3916</v>
      </c>
      <c r="O3268" s="52" t="s">
        <v>478</v>
      </c>
      <c r="P3268" s="52">
        <v>784</v>
      </c>
      <c r="Q3268" s="52"/>
      <c r="R3268" s="52" t="s">
        <v>3725</v>
      </c>
      <c r="S3268" s="49" t="s">
        <v>21333</v>
      </c>
      <c r="V3268" s="50" t="s">
        <v>14973</v>
      </c>
      <c r="W3268" s="50" t="s">
        <v>3725</v>
      </c>
      <c r="X3268" s="50" t="s">
        <v>14740</v>
      </c>
      <c r="Y3268" s="70" t="s">
        <v>17320</v>
      </c>
      <c r="Z3268" s="53">
        <v>46401</v>
      </c>
    </row>
    <row r="3269" spans="1:26" s="49" customFormat="1" ht="30" x14ac:dyDescent="0.25">
      <c r="A3269" s="75">
        <v>600080382</v>
      </c>
      <c r="B3269" s="73">
        <f t="shared" si="153"/>
        <v>600080382</v>
      </c>
      <c r="C3269" s="73" t="s">
        <v>11446</v>
      </c>
      <c r="D3269" s="68">
        <v>1</v>
      </c>
      <c r="E3269" s="48">
        <f t="shared" si="154"/>
        <v>72743417</v>
      </c>
      <c r="F3269" s="57" t="s">
        <v>3490</v>
      </c>
      <c r="G3269" s="57" t="s">
        <v>3724</v>
      </c>
      <c r="H3269" s="51">
        <v>50</v>
      </c>
      <c r="I3269" s="51" t="s">
        <v>17309</v>
      </c>
      <c r="J3269" s="69">
        <v>27.49</v>
      </c>
      <c r="K3269" s="69">
        <f t="shared" si="155"/>
        <v>1374.5</v>
      </c>
      <c r="L3269" s="90">
        <v>50</v>
      </c>
      <c r="M3269" s="51"/>
      <c r="N3269" s="62" t="s">
        <v>3917</v>
      </c>
      <c r="O3269" s="52"/>
      <c r="P3269" s="52">
        <v>112</v>
      </c>
      <c r="Q3269" s="52"/>
      <c r="R3269" s="52" t="s">
        <v>3893</v>
      </c>
      <c r="S3269" s="49" t="s">
        <v>21333</v>
      </c>
      <c r="V3269" s="50" t="s">
        <v>14973</v>
      </c>
      <c r="W3269" s="50" t="s">
        <v>3725</v>
      </c>
      <c r="X3269" s="50" t="s">
        <v>14740</v>
      </c>
      <c r="Y3269" s="70" t="s">
        <v>17320</v>
      </c>
      <c r="Z3269" s="53">
        <v>46362</v>
      </c>
    </row>
    <row r="3270" spans="1:26" s="49" customFormat="1" ht="30" x14ac:dyDescent="0.25">
      <c r="A3270" s="75">
        <v>650034180</v>
      </c>
      <c r="B3270" s="73">
        <f t="shared" si="153"/>
        <v>650034180</v>
      </c>
      <c r="C3270" s="73" t="s">
        <v>11447</v>
      </c>
      <c r="D3270" s="68">
        <v>1</v>
      </c>
      <c r="E3270" s="48">
        <f t="shared" si="154"/>
        <v>72755369</v>
      </c>
      <c r="F3270" s="57" t="s">
        <v>3490</v>
      </c>
      <c r="G3270" s="57" t="s">
        <v>3724</v>
      </c>
      <c r="H3270" s="51">
        <v>125</v>
      </c>
      <c r="I3270" s="51" t="s">
        <v>17309</v>
      </c>
      <c r="J3270" s="69">
        <v>27.49</v>
      </c>
      <c r="K3270" s="69">
        <f t="shared" si="155"/>
        <v>3436.25</v>
      </c>
      <c r="L3270" s="90">
        <v>125</v>
      </c>
      <c r="M3270" s="51"/>
      <c r="N3270" s="62" t="s">
        <v>3918</v>
      </c>
      <c r="O3270" s="52"/>
      <c r="P3270" s="52">
        <v>270</v>
      </c>
      <c r="Q3270" s="52"/>
      <c r="R3270" s="52" t="s">
        <v>3919</v>
      </c>
      <c r="S3270" s="49" t="s">
        <v>21333</v>
      </c>
      <c r="V3270" s="50" t="s">
        <v>14973</v>
      </c>
      <c r="W3270" s="50" t="s">
        <v>3725</v>
      </c>
      <c r="X3270" s="50" t="s">
        <v>14740</v>
      </c>
      <c r="Y3270" s="70" t="s">
        <v>17320</v>
      </c>
      <c r="Z3270" s="53">
        <v>46401</v>
      </c>
    </row>
    <row r="3271" spans="1:26" s="49" customFormat="1" ht="30" x14ac:dyDescent="0.25">
      <c r="A3271" s="75">
        <v>650037901</v>
      </c>
      <c r="B3271" s="73">
        <f t="shared" si="153"/>
        <v>650037901</v>
      </c>
      <c r="C3271" s="73" t="s">
        <v>11448</v>
      </c>
      <c r="D3271" s="68">
        <v>1</v>
      </c>
      <c r="E3271" s="48">
        <f t="shared" si="154"/>
        <v>72744880</v>
      </c>
      <c r="F3271" s="57" t="s">
        <v>3490</v>
      </c>
      <c r="G3271" s="57" t="s">
        <v>3724</v>
      </c>
      <c r="H3271" s="51">
        <v>100</v>
      </c>
      <c r="I3271" s="51" t="s">
        <v>17309</v>
      </c>
      <c r="J3271" s="69">
        <v>27.49</v>
      </c>
      <c r="K3271" s="69">
        <f t="shared" si="155"/>
        <v>2749</v>
      </c>
      <c r="L3271" s="90">
        <v>100</v>
      </c>
      <c r="M3271" s="51"/>
      <c r="N3271" s="62" t="s">
        <v>3920</v>
      </c>
      <c r="O3271" s="52"/>
      <c r="P3271" s="52">
        <v>156</v>
      </c>
      <c r="Q3271" s="52"/>
      <c r="R3271" s="52" t="s">
        <v>3921</v>
      </c>
      <c r="S3271" s="49" t="s">
        <v>21333</v>
      </c>
      <c r="V3271" s="50" t="s">
        <v>14973</v>
      </c>
      <c r="W3271" s="50" t="s">
        <v>3725</v>
      </c>
      <c r="X3271" s="50" t="s">
        <v>14740</v>
      </c>
      <c r="Y3271" s="70" t="s">
        <v>17320</v>
      </c>
      <c r="Z3271" s="53">
        <v>46401</v>
      </c>
    </row>
    <row r="3272" spans="1:26" s="49" customFormat="1" x14ac:dyDescent="0.25">
      <c r="A3272" s="75">
        <v>667000241</v>
      </c>
      <c r="B3272" s="73">
        <f t="shared" si="153"/>
        <v>667000241</v>
      </c>
      <c r="C3272" s="73" t="s">
        <v>17953</v>
      </c>
      <c r="D3272" s="68">
        <v>1</v>
      </c>
      <c r="E3272" s="48">
        <f t="shared" si="154"/>
        <v>71223461</v>
      </c>
      <c r="F3272" s="57" t="s">
        <v>3490</v>
      </c>
      <c r="G3272" s="57" t="s">
        <v>3724</v>
      </c>
      <c r="H3272" s="51">
        <v>25</v>
      </c>
      <c r="I3272" s="51" t="s">
        <v>17309</v>
      </c>
      <c r="J3272" s="69">
        <v>27.49</v>
      </c>
      <c r="K3272" s="69">
        <f t="shared" si="155"/>
        <v>687.25</v>
      </c>
      <c r="L3272" s="90">
        <v>25</v>
      </c>
      <c r="M3272" s="51"/>
      <c r="N3272" s="62" t="s">
        <v>17954</v>
      </c>
      <c r="O3272" s="52" t="s">
        <v>60</v>
      </c>
      <c r="P3272" s="52">
        <v>692</v>
      </c>
      <c r="Q3272" s="52"/>
      <c r="R3272" s="52" t="s">
        <v>3725</v>
      </c>
      <c r="S3272" s="49" t="s">
        <v>21333</v>
      </c>
      <c r="V3272" s="50" t="s">
        <v>14973</v>
      </c>
      <c r="W3272" s="50" t="s">
        <v>3725</v>
      </c>
      <c r="X3272" s="50" t="s">
        <v>14740</v>
      </c>
      <c r="Y3272" s="70" t="s">
        <v>17320</v>
      </c>
      <c r="Z3272" s="53">
        <v>46401</v>
      </c>
    </row>
    <row r="3273" spans="1:26" s="49" customFormat="1" ht="30" x14ac:dyDescent="0.25">
      <c r="A3273" s="74">
        <v>600010490</v>
      </c>
      <c r="B3273" s="73">
        <f t="shared" si="153"/>
        <v>600010490</v>
      </c>
      <c r="C3273" s="73" t="s">
        <v>17955</v>
      </c>
      <c r="D3273" s="68">
        <v>1</v>
      </c>
      <c r="E3273" s="48">
        <f t="shared" si="154"/>
        <v>18385036</v>
      </c>
      <c r="F3273" s="57" t="s">
        <v>3490</v>
      </c>
      <c r="G3273" s="57" t="s">
        <v>3610</v>
      </c>
      <c r="H3273" s="51">
        <v>675</v>
      </c>
      <c r="I3273" s="51" t="s">
        <v>17309</v>
      </c>
      <c r="J3273" s="69">
        <v>27.49</v>
      </c>
      <c r="K3273" s="69">
        <f t="shared" si="155"/>
        <v>18555.75</v>
      </c>
      <c r="L3273" s="90">
        <v>675</v>
      </c>
      <c r="M3273" s="51"/>
      <c r="N3273" s="62" t="s">
        <v>17956</v>
      </c>
      <c r="O3273" s="52" t="s">
        <v>16227</v>
      </c>
      <c r="P3273" s="52">
        <v>4852</v>
      </c>
      <c r="Q3273" s="52"/>
      <c r="R3273" s="52" t="s">
        <v>3611</v>
      </c>
      <c r="S3273" s="49" t="s">
        <v>21333</v>
      </c>
      <c r="V3273" s="50" t="s">
        <v>14962</v>
      </c>
      <c r="W3273" s="50" t="s">
        <v>3611</v>
      </c>
      <c r="X3273" s="50" t="s">
        <v>14738</v>
      </c>
      <c r="Y3273" s="70" t="s">
        <v>17320</v>
      </c>
      <c r="Z3273" s="53">
        <v>46601</v>
      </c>
    </row>
    <row r="3274" spans="1:26" s="49" customFormat="1" ht="30" x14ac:dyDescent="0.25">
      <c r="A3274" s="74">
        <v>600023320</v>
      </c>
      <c r="B3274" s="73">
        <f t="shared" si="153"/>
        <v>600023320</v>
      </c>
      <c r="C3274" s="73" t="s">
        <v>11260</v>
      </c>
      <c r="D3274" s="68">
        <v>1</v>
      </c>
      <c r="E3274" s="48">
        <f t="shared" si="154"/>
        <v>60254301</v>
      </c>
      <c r="F3274" s="57" t="s">
        <v>3490</v>
      </c>
      <c r="G3274" s="57" t="s">
        <v>3610</v>
      </c>
      <c r="H3274" s="51">
        <v>200</v>
      </c>
      <c r="I3274" s="51" t="s">
        <v>17309</v>
      </c>
      <c r="J3274" s="69">
        <v>27.49</v>
      </c>
      <c r="K3274" s="69">
        <f t="shared" si="155"/>
        <v>5498</v>
      </c>
      <c r="L3274" s="90">
        <v>200</v>
      </c>
      <c r="M3274" s="51"/>
      <c r="N3274" s="62" t="s">
        <v>3612</v>
      </c>
      <c r="O3274" s="52" t="s">
        <v>1270</v>
      </c>
      <c r="P3274" s="52">
        <v>404</v>
      </c>
      <c r="Q3274" s="52">
        <v>4</v>
      </c>
      <c r="R3274" s="52" t="s">
        <v>3611</v>
      </c>
      <c r="S3274" s="49" t="s">
        <v>21333</v>
      </c>
      <c r="V3274" s="50" t="s">
        <v>14962</v>
      </c>
      <c r="W3274" s="50" t="s">
        <v>3611</v>
      </c>
      <c r="X3274" s="50" t="s">
        <v>14738</v>
      </c>
      <c r="Y3274" s="70" t="s">
        <v>17320</v>
      </c>
      <c r="Z3274" s="53">
        <v>46601</v>
      </c>
    </row>
    <row r="3275" spans="1:26" s="49" customFormat="1" ht="30" x14ac:dyDescent="0.25">
      <c r="A3275" s="74">
        <v>600023389</v>
      </c>
      <c r="B3275" s="73">
        <f t="shared" si="153"/>
        <v>600023389</v>
      </c>
      <c r="C3275" s="73" t="s">
        <v>11261</v>
      </c>
      <c r="D3275" s="68">
        <v>1</v>
      </c>
      <c r="E3275" s="48">
        <f t="shared" si="154"/>
        <v>60254190</v>
      </c>
      <c r="F3275" s="57" t="s">
        <v>3490</v>
      </c>
      <c r="G3275" s="57" t="s">
        <v>3610</v>
      </c>
      <c r="H3275" s="51">
        <v>375</v>
      </c>
      <c r="I3275" s="51" t="s">
        <v>17309</v>
      </c>
      <c r="J3275" s="69">
        <v>27.49</v>
      </c>
      <c r="K3275" s="69">
        <f t="shared" si="155"/>
        <v>10308.75</v>
      </c>
      <c r="L3275" s="90">
        <v>375</v>
      </c>
      <c r="M3275" s="51"/>
      <c r="N3275" s="62" t="s">
        <v>3613</v>
      </c>
      <c r="O3275" s="52" t="s">
        <v>3614</v>
      </c>
      <c r="P3275" s="52">
        <v>1734</v>
      </c>
      <c r="Q3275" s="52">
        <v>31</v>
      </c>
      <c r="R3275" s="52" t="s">
        <v>3611</v>
      </c>
      <c r="S3275" s="49" t="s">
        <v>21333</v>
      </c>
      <c r="V3275" s="50" t="s">
        <v>14962</v>
      </c>
      <c r="W3275" s="50" t="s">
        <v>3611</v>
      </c>
      <c r="X3275" s="50" t="s">
        <v>14738</v>
      </c>
      <c r="Y3275" s="70" t="s">
        <v>17320</v>
      </c>
      <c r="Z3275" s="53">
        <v>46601</v>
      </c>
    </row>
    <row r="3276" spans="1:26" s="49" customFormat="1" ht="30" x14ac:dyDescent="0.25">
      <c r="A3276" s="74">
        <v>600020371</v>
      </c>
      <c r="B3276" s="73">
        <f t="shared" si="153"/>
        <v>600020371</v>
      </c>
      <c r="C3276" s="73" t="s">
        <v>11262</v>
      </c>
      <c r="D3276" s="68">
        <v>1</v>
      </c>
      <c r="E3276" s="48">
        <f t="shared" si="154"/>
        <v>60252600</v>
      </c>
      <c r="F3276" s="57" t="s">
        <v>3490</v>
      </c>
      <c r="G3276" s="57" t="s">
        <v>3610</v>
      </c>
      <c r="H3276" s="51">
        <v>275</v>
      </c>
      <c r="I3276" s="51" t="s">
        <v>17309</v>
      </c>
      <c r="J3276" s="69">
        <v>27.49</v>
      </c>
      <c r="K3276" s="69">
        <f t="shared" si="155"/>
        <v>7559.75</v>
      </c>
      <c r="L3276" s="90">
        <v>275</v>
      </c>
      <c r="M3276" s="51"/>
      <c r="N3276" s="62" t="s">
        <v>3615</v>
      </c>
      <c r="O3276" s="52" t="s">
        <v>3616</v>
      </c>
      <c r="P3276" s="52">
        <v>800</v>
      </c>
      <c r="Q3276" s="52">
        <v>1</v>
      </c>
      <c r="R3276" s="52" t="s">
        <v>3611</v>
      </c>
      <c r="S3276" s="49" t="s">
        <v>21333</v>
      </c>
      <c r="V3276" s="50" t="s">
        <v>14962</v>
      </c>
      <c r="W3276" s="50" t="s">
        <v>3611</v>
      </c>
      <c r="X3276" s="50" t="s">
        <v>14738</v>
      </c>
      <c r="Y3276" s="70" t="s">
        <v>17320</v>
      </c>
      <c r="Z3276" s="53">
        <v>46601</v>
      </c>
    </row>
    <row r="3277" spans="1:26" s="49" customFormat="1" ht="45" x14ac:dyDescent="0.25">
      <c r="A3277" s="74">
        <v>600020380</v>
      </c>
      <c r="B3277" s="73">
        <f t="shared" si="153"/>
        <v>600020380</v>
      </c>
      <c r="C3277" s="73" t="s">
        <v>14974</v>
      </c>
      <c r="D3277" s="68">
        <v>1</v>
      </c>
      <c r="E3277" s="48">
        <f t="shared" si="154"/>
        <v>60252511</v>
      </c>
      <c r="F3277" s="57" t="s">
        <v>3490</v>
      </c>
      <c r="G3277" s="57" t="s">
        <v>3610</v>
      </c>
      <c r="H3277" s="51">
        <v>775</v>
      </c>
      <c r="I3277" s="51" t="s">
        <v>17309</v>
      </c>
      <c r="J3277" s="69">
        <v>27.49</v>
      </c>
      <c r="K3277" s="69">
        <f t="shared" si="155"/>
        <v>21304.75</v>
      </c>
      <c r="L3277" s="90">
        <v>775</v>
      </c>
      <c r="M3277" s="51"/>
      <c r="N3277" s="62" t="s">
        <v>14975</v>
      </c>
      <c r="O3277" s="52" t="s">
        <v>3616</v>
      </c>
      <c r="P3277" s="52">
        <v>1200</v>
      </c>
      <c r="Q3277" s="52">
        <v>15</v>
      </c>
      <c r="R3277" s="52" t="s">
        <v>3611</v>
      </c>
      <c r="S3277" s="49" t="s">
        <v>21333</v>
      </c>
      <c r="V3277" s="50" t="s">
        <v>14962</v>
      </c>
      <c r="W3277" s="50" t="s">
        <v>3611</v>
      </c>
      <c r="X3277" s="50" t="s">
        <v>14738</v>
      </c>
      <c r="Y3277" s="70" t="s">
        <v>17320</v>
      </c>
      <c r="Z3277" s="53">
        <v>46601</v>
      </c>
    </row>
    <row r="3278" spans="1:26" s="49" customFormat="1" ht="30" x14ac:dyDescent="0.25">
      <c r="A3278" s="74">
        <v>600010449</v>
      </c>
      <c r="B3278" s="73">
        <f t="shared" si="153"/>
        <v>600010449</v>
      </c>
      <c r="C3278" s="73" t="s">
        <v>14976</v>
      </c>
      <c r="D3278" s="68">
        <v>1</v>
      </c>
      <c r="E3278" s="48">
        <f t="shared" si="154"/>
        <v>60252758</v>
      </c>
      <c r="F3278" s="57" t="s">
        <v>3490</v>
      </c>
      <c r="G3278" s="57" t="s">
        <v>3610</v>
      </c>
      <c r="H3278" s="51">
        <v>175</v>
      </c>
      <c r="I3278" s="51" t="s">
        <v>17309</v>
      </c>
      <c r="J3278" s="69">
        <v>27.49</v>
      </c>
      <c r="K3278" s="69">
        <f t="shared" si="155"/>
        <v>4810.75</v>
      </c>
      <c r="L3278" s="90">
        <v>175</v>
      </c>
      <c r="M3278" s="51"/>
      <c r="N3278" s="62" t="s">
        <v>14977</v>
      </c>
      <c r="O3278" s="52" t="s">
        <v>3620</v>
      </c>
      <c r="P3278" s="52">
        <v>764</v>
      </c>
      <c r="Q3278" s="52">
        <v>16</v>
      </c>
      <c r="R3278" s="52" t="s">
        <v>3611</v>
      </c>
      <c r="S3278" s="49" t="s">
        <v>21333</v>
      </c>
      <c r="V3278" s="50" t="s">
        <v>14962</v>
      </c>
      <c r="W3278" s="50" t="s">
        <v>3611</v>
      </c>
      <c r="X3278" s="50" t="s">
        <v>14738</v>
      </c>
      <c r="Y3278" s="70" t="s">
        <v>17320</v>
      </c>
      <c r="Z3278" s="53">
        <v>46601</v>
      </c>
    </row>
    <row r="3279" spans="1:26" s="49" customFormat="1" ht="30" x14ac:dyDescent="0.25">
      <c r="A3279" s="74">
        <v>600010481</v>
      </c>
      <c r="B3279" s="73">
        <f t="shared" si="153"/>
        <v>600010481</v>
      </c>
      <c r="C3279" s="73" t="s">
        <v>11263</v>
      </c>
      <c r="D3279" s="68">
        <v>1</v>
      </c>
      <c r="E3279" s="48">
        <f t="shared" si="154"/>
        <v>140147</v>
      </c>
      <c r="F3279" s="57" t="s">
        <v>3490</v>
      </c>
      <c r="G3279" s="57" t="s">
        <v>3610</v>
      </c>
      <c r="H3279" s="51">
        <v>450</v>
      </c>
      <c r="I3279" s="51" t="s">
        <v>17309</v>
      </c>
      <c r="J3279" s="69">
        <v>27.49</v>
      </c>
      <c r="K3279" s="69">
        <f t="shared" si="155"/>
        <v>12370.5</v>
      </c>
      <c r="L3279" s="90">
        <v>450</v>
      </c>
      <c r="M3279" s="51"/>
      <c r="N3279" s="62" t="s">
        <v>3617</v>
      </c>
      <c r="O3279" s="52" t="s">
        <v>725</v>
      </c>
      <c r="P3279" s="52">
        <v>4265</v>
      </c>
      <c r="Q3279" s="52">
        <v>66</v>
      </c>
      <c r="R3279" s="52" t="s">
        <v>3611</v>
      </c>
      <c r="S3279" s="49" t="s">
        <v>21333</v>
      </c>
      <c r="V3279" s="50" t="s">
        <v>14962</v>
      </c>
      <c r="W3279" s="50" t="s">
        <v>3611</v>
      </c>
      <c r="X3279" s="50" t="s">
        <v>14738</v>
      </c>
      <c r="Y3279" s="70" t="s">
        <v>17320</v>
      </c>
      <c r="Z3279" s="53">
        <v>46601</v>
      </c>
    </row>
    <row r="3280" spans="1:26" s="49" customFormat="1" x14ac:dyDescent="0.25">
      <c r="A3280" s="74">
        <v>600001369</v>
      </c>
      <c r="B3280" s="73">
        <f t="shared" si="153"/>
        <v>600001369</v>
      </c>
      <c r="C3280" s="73" t="s">
        <v>11264</v>
      </c>
      <c r="D3280" s="68">
        <v>1</v>
      </c>
      <c r="E3280" s="48">
        <f t="shared" si="154"/>
        <v>16389999</v>
      </c>
      <c r="F3280" s="57" t="s">
        <v>3490</v>
      </c>
      <c r="G3280" s="57" t="s">
        <v>3610</v>
      </c>
      <c r="H3280" s="51">
        <v>325</v>
      </c>
      <c r="I3280" s="51" t="s">
        <v>17309</v>
      </c>
      <c r="J3280" s="69">
        <v>27.49</v>
      </c>
      <c r="K3280" s="69">
        <f t="shared" si="155"/>
        <v>8934.25</v>
      </c>
      <c r="L3280" s="90">
        <v>325</v>
      </c>
      <c r="M3280" s="51"/>
      <c r="N3280" s="62" t="s">
        <v>3618</v>
      </c>
      <c r="O3280" s="52" t="s">
        <v>3619</v>
      </c>
      <c r="P3280" s="52">
        <v>2080</v>
      </c>
      <c r="Q3280" s="52">
        <v>34</v>
      </c>
      <c r="R3280" s="52" t="s">
        <v>3611</v>
      </c>
      <c r="S3280" s="49" t="s">
        <v>21334</v>
      </c>
      <c r="V3280" s="50" t="s">
        <v>14962</v>
      </c>
      <c r="W3280" s="50" t="s">
        <v>3611</v>
      </c>
      <c r="X3280" s="50" t="s">
        <v>14741</v>
      </c>
      <c r="Y3280" s="70" t="s">
        <v>17320</v>
      </c>
      <c r="Z3280" s="53">
        <v>46601</v>
      </c>
    </row>
    <row r="3281" spans="1:26" s="49" customFormat="1" ht="30" x14ac:dyDescent="0.25">
      <c r="A3281" s="74">
        <v>600029107</v>
      </c>
      <c r="B3281" s="73">
        <f t="shared" si="153"/>
        <v>600029107</v>
      </c>
      <c r="C3281" s="73" t="s">
        <v>17957</v>
      </c>
      <c r="D3281" s="68">
        <v>1</v>
      </c>
      <c r="E3281" s="48">
        <f t="shared" si="154"/>
        <v>60252774</v>
      </c>
      <c r="F3281" s="57" t="s">
        <v>3490</v>
      </c>
      <c r="G3281" s="57" t="s">
        <v>3610</v>
      </c>
      <c r="H3281" s="51">
        <v>25</v>
      </c>
      <c r="I3281" s="51" t="s">
        <v>17309</v>
      </c>
      <c r="J3281" s="69">
        <v>27.49</v>
      </c>
      <c r="K3281" s="69">
        <f t="shared" si="155"/>
        <v>687.25</v>
      </c>
      <c r="L3281" s="90">
        <v>25</v>
      </c>
      <c r="M3281" s="51"/>
      <c r="N3281" s="62" t="s">
        <v>17958</v>
      </c>
      <c r="O3281" s="52" t="s">
        <v>17959</v>
      </c>
      <c r="P3281" s="52">
        <v>2590</v>
      </c>
      <c r="Q3281" s="52">
        <v>20</v>
      </c>
      <c r="R3281" s="52" t="s">
        <v>3611</v>
      </c>
      <c r="S3281" s="49" t="s">
        <v>21333</v>
      </c>
      <c r="V3281" s="50" t="s">
        <v>14962</v>
      </c>
      <c r="W3281" s="50" t="s">
        <v>3611</v>
      </c>
      <c r="X3281" s="50" t="s">
        <v>14738</v>
      </c>
      <c r="Y3281" s="70" t="s">
        <v>17320</v>
      </c>
      <c r="Z3281" s="53">
        <v>46602</v>
      </c>
    </row>
    <row r="3282" spans="1:26" s="49" customFormat="1" ht="30" x14ac:dyDescent="0.25">
      <c r="A3282" s="75">
        <v>600078329</v>
      </c>
      <c r="B3282" s="73">
        <f t="shared" si="153"/>
        <v>600078329</v>
      </c>
      <c r="C3282" s="73" t="s">
        <v>11269</v>
      </c>
      <c r="D3282" s="68">
        <v>1</v>
      </c>
      <c r="E3282" s="48">
        <f t="shared" si="154"/>
        <v>70695121</v>
      </c>
      <c r="F3282" s="57" t="s">
        <v>3490</v>
      </c>
      <c r="G3282" s="57" t="s">
        <v>3610</v>
      </c>
      <c r="H3282" s="51">
        <v>125</v>
      </c>
      <c r="I3282" s="51" t="s">
        <v>17309</v>
      </c>
      <c r="J3282" s="69">
        <v>27.49</v>
      </c>
      <c r="K3282" s="69">
        <f t="shared" si="155"/>
        <v>3436.25</v>
      </c>
      <c r="L3282" s="90">
        <v>125</v>
      </c>
      <c r="M3282" s="51"/>
      <c r="N3282" s="62" t="s">
        <v>3632</v>
      </c>
      <c r="O3282" s="52"/>
      <c r="P3282" s="52">
        <v>121</v>
      </c>
      <c r="Q3282" s="52"/>
      <c r="R3282" s="52" t="s">
        <v>3631</v>
      </c>
      <c r="S3282" s="49" t="s">
        <v>21333</v>
      </c>
      <c r="V3282" s="50" t="s">
        <v>14978</v>
      </c>
      <c r="W3282" s="50" t="s">
        <v>3611</v>
      </c>
      <c r="X3282" s="50" t="s">
        <v>14740</v>
      </c>
      <c r="Y3282" s="70" t="s">
        <v>17320</v>
      </c>
      <c r="Z3282" s="53">
        <v>46803</v>
      </c>
    </row>
    <row r="3283" spans="1:26" s="49" customFormat="1" ht="30" x14ac:dyDescent="0.25">
      <c r="A3283" s="75">
        <v>600077918</v>
      </c>
      <c r="B3283" s="73">
        <f t="shared" si="153"/>
        <v>600077918</v>
      </c>
      <c r="C3283" s="73" t="s">
        <v>11270</v>
      </c>
      <c r="D3283" s="68">
        <v>1</v>
      </c>
      <c r="E3283" s="48">
        <f t="shared" si="154"/>
        <v>72743433</v>
      </c>
      <c r="F3283" s="57" t="s">
        <v>3490</v>
      </c>
      <c r="G3283" s="57" t="s">
        <v>3610</v>
      </c>
      <c r="H3283" s="51">
        <v>50</v>
      </c>
      <c r="I3283" s="51" t="s">
        <v>17309</v>
      </c>
      <c r="J3283" s="69">
        <v>27.49</v>
      </c>
      <c r="K3283" s="69">
        <f t="shared" si="155"/>
        <v>1374.5</v>
      </c>
      <c r="L3283" s="90">
        <v>50</v>
      </c>
      <c r="M3283" s="51"/>
      <c r="N3283" s="62" t="s">
        <v>3633</v>
      </c>
      <c r="O3283" s="52" t="s">
        <v>764</v>
      </c>
      <c r="P3283" s="52">
        <v>2482</v>
      </c>
      <c r="Q3283" s="52">
        <v>37</v>
      </c>
      <c r="R3283" s="52" t="s">
        <v>3611</v>
      </c>
      <c r="S3283" s="49" t="s">
        <v>21333</v>
      </c>
      <c r="V3283" s="50" t="s">
        <v>14978</v>
      </c>
      <c r="W3283" s="50" t="s">
        <v>3611</v>
      </c>
      <c r="X3283" s="50" t="s">
        <v>14740</v>
      </c>
      <c r="Y3283" s="70" t="s">
        <v>17320</v>
      </c>
      <c r="Z3283" s="53">
        <v>46601</v>
      </c>
    </row>
    <row r="3284" spans="1:26" s="49" customFormat="1" x14ac:dyDescent="0.25">
      <c r="A3284" s="75">
        <v>600078019</v>
      </c>
      <c r="B3284" s="73">
        <f t="shared" si="153"/>
        <v>600078019</v>
      </c>
      <c r="C3284" s="73" t="s">
        <v>11271</v>
      </c>
      <c r="D3284" s="68">
        <v>1</v>
      </c>
      <c r="E3284" s="48">
        <f t="shared" si="154"/>
        <v>72742470</v>
      </c>
      <c r="F3284" s="57" t="s">
        <v>3490</v>
      </c>
      <c r="G3284" s="57" t="s">
        <v>3610</v>
      </c>
      <c r="H3284" s="51">
        <v>0</v>
      </c>
      <c r="I3284" s="51" t="s">
        <v>17309</v>
      </c>
      <c r="J3284" s="69">
        <v>27.49</v>
      </c>
      <c r="K3284" s="69">
        <f t="shared" si="155"/>
        <v>0</v>
      </c>
      <c r="L3284" s="90">
        <v>25</v>
      </c>
      <c r="M3284" s="51">
        <v>25</v>
      </c>
      <c r="N3284" s="62" t="s">
        <v>3635</v>
      </c>
      <c r="O3284" s="52"/>
      <c r="P3284" s="52">
        <v>570</v>
      </c>
      <c r="Q3284" s="52"/>
      <c r="R3284" s="52" t="s">
        <v>3636</v>
      </c>
      <c r="S3284" s="49" t="s">
        <v>21333</v>
      </c>
      <c r="V3284" s="50" t="s">
        <v>14978</v>
      </c>
      <c r="W3284" s="50" t="s">
        <v>3611</v>
      </c>
      <c r="X3284" s="50" t="s">
        <v>14740</v>
      </c>
      <c r="Y3284" s="70" t="s">
        <v>17320</v>
      </c>
      <c r="Z3284" s="53">
        <v>46871</v>
      </c>
    </row>
    <row r="3285" spans="1:26" s="49" customFormat="1" ht="30" x14ac:dyDescent="0.25">
      <c r="A3285" s="75">
        <v>600078311</v>
      </c>
      <c r="B3285" s="73">
        <f t="shared" si="153"/>
        <v>600078311</v>
      </c>
      <c r="C3285" s="73" t="s">
        <v>11272</v>
      </c>
      <c r="D3285" s="68">
        <v>1</v>
      </c>
      <c r="E3285" s="48">
        <f t="shared" si="154"/>
        <v>72742518</v>
      </c>
      <c r="F3285" s="57" t="s">
        <v>3490</v>
      </c>
      <c r="G3285" s="57" t="s">
        <v>3610</v>
      </c>
      <c r="H3285" s="51">
        <v>75</v>
      </c>
      <c r="I3285" s="51" t="s">
        <v>17309</v>
      </c>
      <c r="J3285" s="69">
        <v>27.49</v>
      </c>
      <c r="K3285" s="69">
        <f t="shared" si="155"/>
        <v>2061.75</v>
      </c>
      <c r="L3285" s="90">
        <v>75</v>
      </c>
      <c r="M3285" s="51"/>
      <c r="N3285" s="62" t="s">
        <v>3637</v>
      </c>
      <c r="O3285" s="52"/>
      <c r="P3285" s="52">
        <v>264</v>
      </c>
      <c r="Q3285" s="52"/>
      <c r="R3285" s="52" t="s">
        <v>3638</v>
      </c>
      <c r="S3285" s="49" t="s">
        <v>21333</v>
      </c>
      <c r="V3285" s="50" t="s">
        <v>14978</v>
      </c>
      <c r="W3285" s="50" t="s">
        <v>3611</v>
      </c>
      <c r="X3285" s="50" t="s">
        <v>14740</v>
      </c>
      <c r="Y3285" s="70" t="s">
        <v>17320</v>
      </c>
      <c r="Z3285" s="53">
        <v>46827</v>
      </c>
    </row>
    <row r="3286" spans="1:26" s="49" customFormat="1" ht="30" x14ac:dyDescent="0.25">
      <c r="A3286" s="75">
        <v>600078353</v>
      </c>
      <c r="B3286" s="73">
        <f t="shared" si="153"/>
        <v>600078353</v>
      </c>
      <c r="C3286" s="73" t="s">
        <v>11273</v>
      </c>
      <c r="D3286" s="68">
        <v>1</v>
      </c>
      <c r="E3286" s="48">
        <f t="shared" si="154"/>
        <v>72743352</v>
      </c>
      <c r="F3286" s="57" t="s">
        <v>3490</v>
      </c>
      <c r="G3286" s="57" t="s">
        <v>3610</v>
      </c>
      <c r="H3286" s="51">
        <v>0</v>
      </c>
      <c r="I3286" s="51" t="s">
        <v>17320</v>
      </c>
      <c r="J3286" s="69">
        <v>27.49</v>
      </c>
      <c r="K3286" s="69">
        <f t="shared" si="155"/>
        <v>0</v>
      </c>
      <c r="L3286" s="90">
        <v>0</v>
      </c>
      <c r="M3286" s="51"/>
      <c r="N3286" s="62" t="s">
        <v>3639</v>
      </c>
      <c r="O3286" s="52" t="s">
        <v>3640</v>
      </c>
      <c r="P3286" s="52">
        <v>88</v>
      </c>
      <c r="Q3286" s="52">
        <v>10</v>
      </c>
      <c r="R3286" s="52" t="s">
        <v>3611</v>
      </c>
      <c r="S3286" s="49" t="s">
        <v>21333</v>
      </c>
      <c r="V3286" s="50" t="s">
        <v>14978</v>
      </c>
      <c r="W3286" s="50" t="s">
        <v>3611</v>
      </c>
      <c r="X3286" s="50" t="s">
        <v>14740</v>
      </c>
      <c r="Y3286" s="70">
        <v>44340</v>
      </c>
      <c r="Z3286" s="53">
        <v>46605</v>
      </c>
    </row>
    <row r="3287" spans="1:26" s="49" customFormat="1" ht="30" x14ac:dyDescent="0.25">
      <c r="A3287" s="75">
        <v>600078388</v>
      </c>
      <c r="B3287" s="73">
        <f t="shared" si="153"/>
        <v>600078388</v>
      </c>
      <c r="C3287" s="73" t="s">
        <v>11274</v>
      </c>
      <c r="D3287" s="68">
        <v>1</v>
      </c>
      <c r="E3287" s="48">
        <f t="shared" si="154"/>
        <v>43257721</v>
      </c>
      <c r="F3287" s="57" t="s">
        <v>3490</v>
      </c>
      <c r="G3287" s="57" t="s">
        <v>3610</v>
      </c>
      <c r="H3287" s="51">
        <v>0</v>
      </c>
      <c r="I3287" s="51" t="s">
        <v>17320</v>
      </c>
      <c r="J3287" s="69">
        <v>27.49</v>
      </c>
      <c r="K3287" s="69">
        <f t="shared" si="155"/>
        <v>0</v>
      </c>
      <c r="L3287" s="90">
        <v>0</v>
      </c>
      <c r="M3287" s="51"/>
      <c r="N3287" s="62" t="s">
        <v>3641</v>
      </c>
      <c r="O3287" s="52" t="s">
        <v>3642</v>
      </c>
      <c r="P3287" s="52">
        <v>2300</v>
      </c>
      <c r="Q3287" s="52">
        <v>43</v>
      </c>
      <c r="R3287" s="52" t="s">
        <v>3611</v>
      </c>
      <c r="S3287" s="49" t="s">
        <v>21333</v>
      </c>
      <c r="V3287" s="50" t="s">
        <v>14978</v>
      </c>
      <c r="W3287" s="50" t="s">
        <v>3611</v>
      </c>
      <c r="X3287" s="50" t="s">
        <v>14740</v>
      </c>
      <c r="Y3287" s="70">
        <v>44340</v>
      </c>
      <c r="Z3287" s="53">
        <v>46602</v>
      </c>
    </row>
    <row r="3288" spans="1:26" s="49" customFormat="1" ht="30" x14ac:dyDescent="0.25">
      <c r="A3288" s="75">
        <v>600078396</v>
      </c>
      <c r="B3288" s="73">
        <f t="shared" si="153"/>
        <v>600078396</v>
      </c>
      <c r="C3288" s="73" t="s">
        <v>11275</v>
      </c>
      <c r="D3288" s="68">
        <v>1</v>
      </c>
      <c r="E3288" s="48">
        <f t="shared" si="154"/>
        <v>43257399</v>
      </c>
      <c r="F3288" s="57" t="s">
        <v>3490</v>
      </c>
      <c r="G3288" s="57" t="s">
        <v>3610</v>
      </c>
      <c r="H3288" s="51">
        <v>0</v>
      </c>
      <c r="I3288" s="51" t="s">
        <v>17320</v>
      </c>
      <c r="J3288" s="69">
        <v>27.49</v>
      </c>
      <c r="K3288" s="69">
        <f t="shared" si="155"/>
        <v>0</v>
      </c>
      <c r="L3288" s="90">
        <v>0</v>
      </c>
      <c r="M3288" s="51"/>
      <c r="N3288" s="62" t="s">
        <v>3643</v>
      </c>
      <c r="O3288" s="52" t="s">
        <v>55</v>
      </c>
      <c r="P3288" s="52">
        <v>272</v>
      </c>
      <c r="Q3288" s="52">
        <v>76</v>
      </c>
      <c r="R3288" s="52" t="s">
        <v>3611</v>
      </c>
      <c r="S3288" s="49" t="s">
        <v>21333</v>
      </c>
      <c r="V3288" s="50" t="s">
        <v>14978</v>
      </c>
      <c r="W3288" s="50" t="s">
        <v>3611</v>
      </c>
      <c r="X3288" s="50" t="s">
        <v>14740</v>
      </c>
      <c r="Y3288" s="70">
        <v>44340</v>
      </c>
      <c r="Z3288" s="53">
        <v>46601</v>
      </c>
    </row>
    <row r="3289" spans="1:26" s="49" customFormat="1" ht="30" x14ac:dyDescent="0.25">
      <c r="A3289" s="75">
        <v>600078400</v>
      </c>
      <c r="B3289" s="73">
        <f t="shared" si="153"/>
        <v>600078400</v>
      </c>
      <c r="C3289" s="73" t="s">
        <v>11276</v>
      </c>
      <c r="D3289" s="68">
        <v>1</v>
      </c>
      <c r="E3289" s="48">
        <f t="shared" si="154"/>
        <v>72742950</v>
      </c>
      <c r="F3289" s="57" t="s">
        <v>3490</v>
      </c>
      <c r="G3289" s="57" t="s">
        <v>3610</v>
      </c>
      <c r="H3289" s="51">
        <v>0</v>
      </c>
      <c r="I3289" s="51" t="s">
        <v>17320</v>
      </c>
      <c r="J3289" s="69">
        <v>27.49</v>
      </c>
      <c r="K3289" s="69">
        <f t="shared" si="155"/>
        <v>0</v>
      </c>
      <c r="L3289" s="90">
        <v>0</v>
      </c>
      <c r="M3289" s="51"/>
      <c r="N3289" s="62" t="s">
        <v>3644</v>
      </c>
      <c r="O3289" s="52" t="s">
        <v>3645</v>
      </c>
      <c r="P3289" s="52">
        <v>750</v>
      </c>
      <c r="Q3289" s="52">
        <v>72</v>
      </c>
      <c r="R3289" s="52" t="s">
        <v>3611</v>
      </c>
      <c r="S3289" s="49" t="s">
        <v>21333</v>
      </c>
      <c r="V3289" s="50" t="s">
        <v>14978</v>
      </c>
      <c r="W3289" s="50" t="s">
        <v>3611</v>
      </c>
      <c r="X3289" s="50" t="s">
        <v>14740</v>
      </c>
      <c r="Y3289" s="70">
        <v>44340</v>
      </c>
      <c r="Z3289" s="53">
        <v>46601</v>
      </c>
    </row>
    <row r="3290" spans="1:26" s="49" customFormat="1" ht="30" x14ac:dyDescent="0.25">
      <c r="A3290" s="75">
        <v>600078426</v>
      </c>
      <c r="B3290" s="73">
        <f t="shared" si="153"/>
        <v>600078426</v>
      </c>
      <c r="C3290" s="73" t="s">
        <v>11277</v>
      </c>
      <c r="D3290" s="68">
        <v>1</v>
      </c>
      <c r="E3290" s="48">
        <f t="shared" si="154"/>
        <v>72743034</v>
      </c>
      <c r="F3290" s="57" t="s">
        <v>3490</v>
      </c>
      <c r="G3290" s="57" t="s">
        <v>3610</v>
      </c>
      <c r="H3290" s="51">
        <v>0</v>
      </c>
      <c r="I3290" s="51" t="s">
        <v>17320</v>
      </c>
      <c r="J3290" s="69">
        <v>27.49</v>
      </c>
      <c r="K3290" s="69">
        <f t="shared" si="155"/>
        <v>0</v>
      </c>
      <c r="L3290" s="90">
        <v>0</v>
      </c>
      <c r="M3290" s="51"/>
      <c r="N3290" s="62" t="s">
        <v>3646</v>
      </c>
      <c r="O3290" s="52" t="s">
        <v>2663</v>
      </c>
      <c r="P3290" s="52">
        <v>3678</v>
      </c>
      <c r="Q3290" s="52">
        <v>24</v>
      </c>
      <c r="R3290" s="52" t="s">
        <v>3611</v>
      </c>
      <c r="S3290" s="49" t="s">
        <v>21333</v>
      </c>
      <c r="V3290" s="50" t="s">
        <v>14978</v>
      </c>
      <c r="W3290" s="50" t="s">
        <v>3611</v>
      </c>
      <c r="X3290" s="50" t="s">
        <v>14740</v>
      </c>
      <c r="Y3290" s="70">
        <v>44340</v>
      </c>
      <c r="Z3290" s="53">
        <v>46604</v>
      </c>
    </row>
    <row r="3291" spans="1:26" s="49" customFormat="1" ht="30" x14ac:dyDescent="0.25">
      <c r="A3291" s="75">
        <v>600078434</v>
      </c>
      <c r="B3291" s="73">
        <f t="shared" si="153"/>
        <v>600078434</v>
      </c>
      <c r="C3291" s="73" t="s">
        <v>11278</v>
      </c>
      <c r="D3291" s="68">
        <v>1</v>
      </c>
      <c r="E3291" s="48">
        <f t="shared" si="154"/>
        <v>72742658</v>
      </c>
      <c r="F3291" s="57" t="s">
        <v>3490</v>
      </c>
      <c r="G3291" s="57" t="s">
        <v>3610</v>
      </c>
      <c r="H3291" s="51">
        <v>275</v>
      </c>
      <c r="I3291" s="51" t="s">
        <v>17309</v>
      </c>
      <c r="J3291" s="69">
        <v>27.49</v>
      </c>
      <c r="K3291" s="69">
        <f t="shared" si="155"/>
        <v>7559.75</v>
      </c>
      <c r="L3291" s="90">
        <v>275</v>
      </c>
      <c r="M3291" s="51"/>
      <c r="N3291" s="62" t="s">
        <v>3647</v>
      </c>
      <c r="O3291" s="52"/>
      <c r="P3291" s="52">
        <v>374</v>
      </c>
      <c r="Q3291" s="52"/>
      <c r="R3291" s="52" t="s">
        <v>3648</v>
      </c>
      <c r="S3291" s="49" t="s">
        <v>21333</v>
      </c>
      <c r="V3291" s="50" t="s">
        <v>14978</v>
      </c>
      <c r="W3291" s="50" t="s">
        <v>3611</v>
      </c>
      <c r="X3291" s="50" t="s">
        <v>14740</v>
      </c>
      <c r="Y3291" s="70" t="s">
        <v>17320</v>
      </c>
      <c r="Z3291" s="53">
        <v>46811</v>
      </c>
    </row>
    <row r="3292" spans="1:26" s="49" customFormat="1" ht="30" x14ac:dyDescent="0.25">
      <c r="A3292" s="75">
        <v>600078451</v>
      </c>
      <c r="B3292" s="73">
        <f t="shared" si="153"/>
        <v>600078451</v>
      </c>
      <c r="C3292" s="73" t="s">
        <v>11279</v>
      </c>
      <c r="D3292" s="68">
        <v>1</v>
      </c>
      <c r="E3292" s="48">
        <f t="shared" si="154"/>
        <v>72742551</v>
      </c>
      <c r="F3292" s="57" t="s">
        <v>3490</v>
      </c>
      <c r="G3292" s="57" t="s">
        <v>3610</v>
      </c>
      <c r="H3292" s="51">
        <v>325</v>
      </c>
      <c r="I3292" s="51" t="s">
        <v>17309</v>
      </c>
      <c r="J3292" s="69">
        <v>27.49</v>
      </c>
      <c r="K3292" s="69">
        <f t="shared" si="155"/>
        <v>8934.25</v>
      </c>
      <c r="L3292" s="90">
        <v>325</v>
      </c>
      <c r="M3292" s="51"/>
      <c r="N3292" s="62" t="s">
        <v>3649</v>
      </c>
      <c r="O3292" s="52"/>
      <c r="P3292" s="52">
        <v>420</v>
      </c>
      <c r="Q3292" s="52"/>
      <c r="R3292" s="52" t="s">
        <v>3636</v>
      </c>
      <c r="S3292" s="49" t="s">
        <v>21333</v>
      </c>
      <c r="V3292" s="50" t="s">
        <v>14978</v>
      </c>
      <c r="W3292" s="50" t="s">
        <v>3611</v>
      </c>
      <c r="X3292" s="50" t="s">
        <v>14740</v>
      </c>
      <c r="Y3292" s="70" t="s">
        <v>17320</v>
      </c>
      <c r="Z3292" s="53">
        <v>46871</v>
      </c>
    </row>
    <row r="3293" spans="1:26" s="49" customFormat="1" ht="30" x14ac:dyDescent="0.25">
      <c r="A3293" s="75">
        <v>600078523</v>
      </c>
      <c r="B3293" s="73">
        <f t="shared" si="153"/>
        <v>600078523</v>
      </c>
      <c r="C3293" s="73" t="s">
        <v>11280</v>
      </c>
      <c r="D3293" s="68">
        <v>1</v>
      </c>
      <c r="E3293" s="48">
        <f t="shared" si="154"/>
        <v>72743271</v>
      </c>
      <c r="F3293" s="57" t="s">
        <v>3490</v>
      </c>
      <c r="G3293" s="57" t="s">
        <v>3610</v>
      </c>
      <c r="H3293" s="51">
        <v>0</v>
      </c>
      <c r="I3293" s="51" t="s">
        <v>17320</v>
      </c>
      <c r="J3293" s="69">
        <v>27.49</v>
      </c>
      <c r="K3293" s="69">
        <f t="shared" si="155"/>
        <v>0</v>
      </c>
      <c r="L3293" s="90">
        <v>0</v>
      </c>
      <c r="M3293" s="51"/>
      <c r="N3293" s="62" t="s">
        <v>3650</v>
      </c>
      <c r="O3293" s="52" t="s">
        <v>3527</v>
      </c>
      <c r="P3293" s="52">
        <v>4015</v>
      </c>
      <c r="Q3293" s="52">
        <v>30</v>
      </c>
      <c r="R3293" s="52" t="s">
        <v>3611</v>
      </c>
      <c r="S3293" s="49" t="s">
        <v>21333</v>
      </c>
      <c r="V3293" s="50" t="s">
        <v>14978</v>
      </c>
      <c r="W3293" s="50" t="s">
        <v>3611</v>
      </c>
      <c r="X3293" s="50" t="s">
        <v>14740</v>
      </c>
      <c r="Y3293" s="70">
        <v>44340</v>
      </c>
      <c r="Z3293" s="53">
        <v>46604</v>
      </c>
    </row>
    <row r="3294" spans="1:26" s="49" customFormat="1" ht="30" x14ac:dyDescent="0.25">
      <c r="A3294" s="75">
        <v>600078540</v>
      </c>
      <c r="B3294" s="73">
        <f t="shared" si="153"/>
        <v>600078540</v>
      </c>
      <c r="C3294" s="73" t="s">
        <v>11281</v>
      </c>
      <c r="D3294" s="68">
        <v>1</v>
      </c>
      <c r="E3294" s="48">
        <f t="shared" si="154"/>
        <v>72742879</v>
      </c>
      <c r="F3294" s="57" t="s">
        <v>3490</v>
      </c>
      <c r="G3294" s="57" t="s">
        <v>3610</v>
      </c>
      <c r="H3294" s="51">
        <v>0</v>
      </c>
      <c r="I3294" s="51" t="s">
        <v>17320</v>
      </c>
      <c r="J3294" s="69">
        <v>27.49</v>
      </c>
      <c r="K3294" s="69">
        <f t="shared" si="155"/>
        <v>0</v>
      </c>
      <c r="L3294" s="90">
        <v>0</v>
      </c>
      <c r="M3294" s="51"/>
      <c r="N3294" s="62" t="s">
        <v>3651</v>
      </c>
      <c r="O3294" s="52" t="s">
        <v>3614</v>
      </c>
      <c r="P3294" s="52">
        <v>3999</v>
      </c>
      <c r="Q3294" s="52">
        <v>26</v>
      </c>
      <c r="R3294" s="52" t="s">
        <v>3611</v>
      </c>
      <c r="S3294" s="49" t="s">
        <v>21333</v>
      </c>
      <c r="V3294" s="50" t="s">
        <v>14978</v>
      </c>
      <c r="W3294" s="50" t="s">
        <v>3611</v>
      </c>
      <c r="X3294" s="50" t="s">
        <v>14740</v>
      </c>
      <c r="Y3294" s="70">
        <v>44340</v>
      </c>
      <c r="Z3294" s="53">
        <v>46601</v>
      </c>
    </row>
    <row r="3295" spans="1:26" s="49" customFormat="1" ht="30" x14ac:dyDescent="0.25">
      <c r="A3295" s="75">
        <v>600078566</v>
      </c>
      <c r="B3295" s="73">
        <f t="shared" si="153"/>
        <v>600078566</v>
      </c>
      <c r="C3295" s="73" t="s">
        <v>11282</v>
      </c>
      <c r="D3295" s="68">
        <v>1</v>
      </c>
      <c r="E3295" s="48">
        <f t="shared" si="154"/>
        <v>72743115</v>
      </c>
      <c r="F3295" s="57" t="s">
        <v>3490</v>
      </c>
      <c r="G3295" s="57" t="s">
        <v>3610</v>
      </c>
      <c r="H3295" s="51">
        <v>0</v>
      </c>
      <c r="I3295" s="51" t="s">
        <v>17320</v>
      </c>
      <c r="J3295" s="69">
        <v>27.49</v>
      </c>
      <c r="K3295" s="69">
        <f t="shared" si="155"/>
        <v>0</v>
      </c>
      <c r="L3295" s="90">
        <v>0</v>
      </c>
      <c r="M3295" s="51"/>
      <c r="N3295" s="62" t="s">
        <v>3652</v>
      </c>
      <c r="O3295" s="52" t="s">
        <v>675</v>
      </c>
      <c r="P3295" s="52">
        <v>1850</v>
      </c>
      <c r="Q3295" s="52">
        <v>15</v>
      </c>
      <c r="R3295" s="52" t="s">
        <v>3611</v>
      </c>
      <c r="S3295" s="49" t="s">
        <v>21333</v>
      </c>
      <c r="V3295" s="50" t="s">
        <v>14978</v>
      </c>
      <c r="W3295" s="50" t="s">
        <v>3611</v>
      </c>
      <c r="X3295" s="50" t="s">
        <v>14740</v>
      </c>
      <c r="Y3295" s="70">
        <v>44340</v>
      </c>
      <c r="Z3295" s="53">
        <v>46601</v>
      </c>
    </row>
    <row r="3296" spans="1:26" s="49" customFormat="1" ht="30" x14ac:dyDescent="0.25">
      <c r="A3296" s="75">
        <v>600078591</v>
      </c>
      <c r="B3296" s="73">
        <f t="shared" si="153"/>
        <v>600078591</v>
      </c>
      <c r="C3296" s="73" t="s">
        <v>11283</v>
      </c>
      <c r="D3296" s="68">
        <v>1</v>
      </c>
      <c r="E3296" s="48">
        <f t="shared" si="154"/>
        <v>72742682</v>
      </c>
      <c r="F3296" s="57" t="s">
        <v>3490</v>
      </c>
      <c r="G3296" s="57" t="s">
        <v>3610</v>
      </c>
      <c r="H3296" s="51">
        <v>200</v>
      </c>
      <c r="I3296" s="51" t="s">
        <v>17309</v>
      </c>
      <c r="J3296" s="69">
        <v>27.49</v>
      </c>
      <c r="K3296" s="69">
        <f t="shared" si="155"/>
        <v>5498</v>
      </c>
      <c r="L3296" s="90">
        <v>200</v>
      </c>
      <c r="M3296" s="51"/>
      <c r="N3296" s="62" t="s">
        <v>3653</v>
      </c>
      <c r="O3296" s="52"/>
      <c r="P3296" s="52">
        <v>208</v>
      </c>
      <c r="Q3296" s="52"/>
      <c r="R3296" s="52" t="s">
        <v>3654</v>
      </c>
      <c r="S3296" s="49" t="s">
        <v>21333</v>
      </c>
      <c r="V3296" s="50" t="s">
        <v>14978</v>
      </c>
      <c r="W3296" s="50" t="s">
        <v>3611</v>
      </c>
      <c r="X3296" s="50" t="s">
        <v>14740</v>
      </c>
      <c r="Y3296" s="70" t="s">
        <v>17320</v>
      </c>
      <c r="Z3296" s="53">
        <v>46844</v>
      </c>
    </row>
    <row r="3297" spans="1:26" s="49" customFormat="1" ht="30" x14ac:dyDescent="0.25">
      <c r="A3297" s="75">
        <v>600171744</v>
      </c>
      <c r="B3297" s="73">
        <f t="shared" si="153"/>
        <v>600171744</v>
      </c>
      <c r="C3297" s="73" t="s">
        <v>11265</v>
      </c>
      <c r="D3297" s="68">
        <v>1</v>
      </c>
      <c r="E3297" s="48">
        <f t="shared" si="154"/>
        <v>60252537</v>
      </c>
      <c r="F3297" s="57" t="s">
        <v>3490</v>
      </c>
      <c r="G3297" s="57" t="s">
        <v>3610</v>
      </c>
      <c r="H3297" s="51">
        <v>500</v>
      </c>
      <c r="I3297" s="51" t="s">
        <v>17309</v>
      </c>
      <c r="J3297" s="69">
        <v>27.49</v>
      </c>
      <c r="K3297" s="69">
        <f t="shared" si="155"/>
        <v>13745</v>
      </c>
      <c r="L3297" s="90">
        <v>500</v>
      </c>
      <c r="M3297" s="51"/>
      <c r="N3297" s="62" t="s">
        <v>3621</v>
      </c>
      <c r="O3297" s="52" t="s">
        <v>3622</v>
      </c>
      <c r="P3297" s="52">
        <v>4096</v>
      </c>
      <c r="Q3297" s="52">
        <v>13</v>
      </c>
      <c r="R3297" s="52" t="s">
        <v>3611</v>
      </c>
      <c r="S3297" s="49" t="s">
        <v>21333</v>
      </c>
      <c r="V3297" s="50" t="s">
        <v>14962</v>
      </c>
      <c r="W3297" s="50" t="s">
        <v>3611</v>
      </c>
      <c r="X3297" s="50" t="s">
        <v>14738</v>
      </c>
      <c r="Y3297" s="70" t="s">
        <v>17320</v>
      </c>
      <c r="Z3297" s="53">
        <v>46601</v>
      </c>
    </row>
    <row r="3298" spans="1:26" s="49" customFormat="1" x14ac:dyDescent="0.25">
      <c r="A3298" s="75">
        <v>610400363</v>
      </c>
      <c r="B3298" s="73">
        <f t="shared" si="153"/>
        <v>610400363</v>
      </c>
      <c r="C3298" s="73" t="s">
        <v>11266</v>
      </c>
      <c r="D3298" s="68">
        <v>1</v>
      </c>
      <c r="E3298" s="48">
        <f t="shared" si="154"/>
        <v>25048350</v>
      </c>
      <c r="F3298" s="57" t="s">
        <v>3490</v>
      </c>
      <c r="G3298" s="57" t="s">
        <v>3610</v>
      </c>
      <c r="H3298" s="51">
        <v>225</v>
      </c>
      <c r="I3298" s="51" t="s">
        <v>17309</v>
      </c>
      <c r="J3298" s="69">
        <v>27.49</v>
      </c>
      <c r="K3298" s="69">
        <f t="shared" si="155"/>
        <v>6185.25</v>
      </c>
      <c r="L3298" s="90">
        <v>225</v>
      </c>
      <c r="M3298" s="51"/>
      <c r="N3298" s="62" t="s">
        <v>3623</v>
      </c>
      <c r="O3298" s="52" t="s">
        <v>3624</v>
      </c>
      <c r="P3298" s="52">
        <v>3196</v>
      </c>
      <c r="Q3298" s="52">
        <v>4</v>
      </c>
      <c r="R3298" s="52" t="s">
        <v>3611</v>
      </c>
      <c r="S3298" s="49" t="s">
        <v>21334</v>
      </c>
      <c r="V3298" s="50" t="s">
        <v>14962</v>
      </c>
      <c r="W3298" s="50" t="s">
        <v>3611</v>
      </c>
      <c r="X3298" s="50" t="s">
        <v>14742</v>
      </c>
      <c r="Y3298" s="70" t="s">
        <v>17320</v>
      </c>
      <c r="Z3298" s="53">
        <v>46602</v>
      </c>
    </row>
    <row r="3299" spans="1:26" s="49" customFormat="1" ht="30" x14ac:dyDescent="0.25">
      <c r="A3299" s="75">
        <v>650022131</v>
      </c>
      <c r="B3299" s="73">
        <f t="shared" si="153"/>
        <v>650022131</v>
      </c>
      <c r="C3299" s="73" t="s">
        <v>11284</v>
      </c>
      <c r="D3299" s="68">
        <v>1</v>
      </c>
      <c r="E3299" s="48">
        <f t="shared" si="154"/>
        <v>70981531</v>
      </c>
      <c r="F3299" s="57" t="s">
        <v>3490</v>
      </c>
      <c r="G3299" s="57" t="s">
        <v>3610</v>
      </c>
      <c r="H3299" s="51">
        <v>0</v>
      </c>
      <c r="I3299" s="51" t="s">
        <v>17320</v>
      </c>
      <c r="J3299" s="69">
        <v>27.49</v>
      </c>
      <c r="K3299" s="69">
        <f t="shared" si="155"/>
        <v>0</v>
      </c>
      <c r="L3299" s="90">
        <v>0</v>
      </c>
      <c r="M3299" s="51"/>
      <c r="N3299" s="62" t="s">
        <v>3655</v>
      </c>
      <c r="O3299" s="52" t="s">
        <v>60</v>
      </c>
      <c r="P3299" s="52">
        <v>488</v>
      </c>
      <c r="Q3299" s="52"/>
      <c r="R3299" s="52" t="s">
        <v>3656</v>
      </c>
      <c r="S3299" s="49" t="s">
        <v>21333</v>
      </c>
      <c r="V3299" s="50" t="s">
        <v>14978</v>
      </c>
      <c r="W3299" s="50" t="s">
        <v>3611</v>
      </c>
      <c r="X3299" s="50" t="s">
        <v>14740</v>
      </c>
      <c r="Y3299" s="70">
        <v>44333</v>
      </c>
      <c r="Z3299" s="53">
        <v>46802</v>
      </c>
    </row>
    <row r="3300" spans="1:26" s="49" customFormat="1" ht="30" x14ac:dyDescent="0.25">
      <c r="A3300" s="75">
        <v>650038550</v>
      </c>
      <c r="B3300" s="73">
        <f t="shared" si="153"/>
        <v>650038550</v>
      </c>
      <c r="C3300" s="73" t="s">
        <v>11285</v>
      </c>
      <c r="D3300" s="68">
        <v>1</v>
      </c>
      <c r="E3300" s="48">
        <f t="shared" si="154"/>
        <v>72743191</v>
      </c>
      <c r="F3300" s="57" t="s">
        <v>3490</v>
      </c>
      <c r="G3300" s="57" t="s">
        <v>3610</v>
      </c>
      <c r="H3300" s="51">
        <v>0</v>
      </c>
      <c r="I3300" s="51" t="s">
        <v>17320</v>
      </c>
      <c r="J3300" s="69">
        <v>27.49</v>
      </c>
      <c r="K3300" s="69">
        <f t="shared" si="155"/>
        <v>0</v>
      </c>
      <c r="L3300" s="90">
        <v>0</v>
      </c>
      <c r="M3300" s="51"/>
      <c r="N3300" s="62" t="s">
        <v>3657</v>
      </c>
      <c r="O3300" s="52" t="s">
        <v>115</v>
      </c>
      <c r="P3300" s="52">
        <v>216</v>
      </c>
      <c r="Q3300" s="52"/>
      <c r="R3300" s="52" t="s">
        <v>3611</v>
      </c>
      <c r="S3300" s="49" t="s">
        <v>21333</v>
      </c>
      <c r="V3300" s="50" t="s">
        <v>14978</v>
      </c>
      <c r="W3300" s="50" t="s">
        <v>3611</v>
      </c>
      <c r="X3300" s="50" t="s">
        <v>14740</v>
      </c>
      <c r="Y3300" s="70">
        <v>44340</v>
      </c>
      <c r="Z3300" s="53">
        <v>46801</v>
      </c>
    </row>
    <row r="3301" spans="1:26" s="49" customFormat="1" ht="30" x14ac:dyDescent="0.25">
      <c r="A3301" s="75">
        <v>667000089</v>
      </c>
      <c r="B3301" s="73">
        <f t="shared" si="153"/>
        <v>667000089</v>
      </c>
      <c r="C3301" s="73" t="s">
        <v>11286</v>
      </c>
      <c r="D3301" s="68">
        <v>1</v>
      </c>
      <c r="E3301" s="48">
        <f t="shared" si="154"/>
        <v>72743778</v>
      </c>
      <c r="F3301" s="57" t="s">
        <v>3490</v>
      </c>
      <c r="G3301" s="57" t="s">
        <v>3610</v>
      </c>
      <c r="H3301" s="51">
        <v>0</v>
      </c>
      <c r="I3301" s="51" t="s">
        <v>17309</v>
      </c>
      <c r="J3301" s="69">
        <v>27.49</v>
      </c>
      <c r="K3301" s="69">
        <f t="shared" si="155"/>
        <v>0</v>
      </c>
      <c r="L3301" s="90">
        <v>25</v>
      </c>
      <c r="M3301" s="51">
        <v>25</v>
      </c>
      <c r="N3301" s="62" t="s">
        <v>3658</v>
      </c>
      <c r="O3301" s="52" t="s">
        <v>3659</v>
      </c>
      <c r="P3301" s="52">
        <v>3494</v>
      </c>
      <c r="Q3301" s="52">
        <v>14</v>
      </c>
      <c r="R3301" s="52" t="s">
        <v>3611</v>
      </c>
      <c r="S3301" s="49" t="s">
        <v>21333</v>
      </c>
      <c r="V3301" s="50" t="s">
        <v>14978</v>
      </c>
      <c r="W3301" s="50" t="s">
        <v>3611</v>
      </c>
      <c r="X3301" s="50" t="s">
        <v>14740</v>
      </c>
      <c r="Y3301" s="70" t="s">
        <v>17320</v>
      </c>
      <c r="Z3301" s="53">
        <v>46602</v>
      </c>
    </row>
    <row r="3302" spans="1:26" s="49" customFormat="1" ht="30" x14ac:dyDescent="0.25">
      <c r="A3302" s="75">
        <v>667101411</v>
      </c>
      <c r="B3302" s="73">
        <f t="shared" si="153"/>
        <v>667101411</v>
      </c>
      <c r="C3302" s="73" t="s">
        <v>11287</v>
      </c>
      <c r="D3302" s="68">
        <v>1</v>
      </c>
      <c r="E3302" s="48">
        <f t="shared" si="154"/>
        <v>75109522</v>
      </c>
      <c r="F3302" s="57" t="s">
        <v>3490</v>
      </c>
      <c r="G3302" s="57" t="s">
        <v>3610</v>
      </c>
      <c r="H3302" s="51">
        <v>25</v>
      </c>
      <c r="I3302" s="51" t="s">
        <v>17309</v>
      </c>
      <c r="J3302" s="69">
        <v>27.49</v>
      </c>
      <c r="K3302" s="69">
        <f t="shared" si="155"/>
        <v>687.25</v>
      </c>
      <c r="L3302" s="90">
        <v>25</v>
      </c>
      <c r="M3302" s="51"/>
      <c r="N3302" s="62" t="s">
        <v>3660</v>
      </c>
      <c r="O3302" s="52" t="s">
        <v>1557</v>
      </c>
      <c r="P3302" s="52">
        <v>130</v>
      </c>
      <c r="Q3302" s="52">
        <v>4</v>
      </c>
      <c r="R3302" s="52" t="s">
        <v>3611</v>
      </c>
      <c r="S3302" s="49" t="s">
        <v>21333</v>
      </c>
      <c r="V3302" s="50" t="s">
        <v>14978</v>
      </c>
      <c r="W3302" s="50" t="s">
        <v>3611</v>
      </c>
      <c r="X3302" s="50" t="s">
        <v>14740</v>
      </c>
      <c r="Y3302" s="70" t="s">
        <v>17320</v>
      </c>
      <c r="Z3302" s="53">
        <v>46601</v>
      </c>
    </row>
    <row r="3303" spans="1:26" s="49" customFormat="1" ht="30" x14ac:dyDescent="0.25">
      <c r="A3303" s="75">
        <v>691000387</v>
      </c>
      <c r="B3303" s="73">
        <f t="shared" si="153"/>
        <v>691000387</v>
      </c>
      <c r="C3303" s="73" t="s">
        <v>11288</v>
      </c>
      <c r="D3303" s="68">
        <v>1</v>
      </c>
      <c r="E3303" s="48">
        <f t="shared" si="154"/>
        <v>86797034</v>
      </c>
      <c r="F3303" s="57" t="s">
        <v>3490</v>
      </c>
      <c r="G3303" s="57" t="s">
        <v>3610</v>
      </c>
      <c r="H3303" s="51">
        <v>0</v>
      </c>
      <c r="I3303" s="51" t="s">
        <v>17309</v>
      </c>
      <c r="J3303" s="69">
        <v>27.49</v>
      </c>
      <c r="K3303" s="69">
        <f t="shared" si="155"/>
        <v>0</v>
      </c>
      <c r="L3303" s="90">
        <v>25</v>
      </c>
      <c r="M3303" s="51">
        <v>25</v>
      </c>
      <c r="N3303" s="62" t="s">
        <v>3661</v>
      </c>
      <c r="O3303" s="52" t="s">
        <v>1042</v>
      </c>
      <c r="P3303" s="52">
        <v>223</v>
      </c>
      <c r="Q3303" s="52">
        <v>10</v>
      </c>
      <c r="R3303" s="52" t="s">
        <v>3611</v>
      </c>
      <c r="S3303" s="49" t="s">
        <v>21333</v>
      </c>
      <c r="V3303" s="50" t="s">
        <v>14978</v>
      </c>
      <c r="W3303" s="50" t="s">
        <v>3611</v>
      </c>
      <c r="X3303" s="50" t="s">
        <v>14740</v>
      </c>
      <c r="Y3303" s="70" t="s">
        <v>17320</v>
      </c>
      <c r="Z3303" s="53">
        <v>46606</v>
      </c>
    </row>
    <row r="3304" spans="1:26" s="49" customFormat="1" ht="30" x14ac:dyDescent="0.25">
      <c r="A3304" s="75">
        <v>691000891</v>
      </c>
      <c r="B3304" s="73">
        <f t="shared" si="153"/>
        <v>691000891</v>
      </c>
      <c r="C3304" s="73" t="s">
        <v>11289</v>
      </c>
      <c r="D3304" s="68">
        <v>1</v>
      </c>
      <c r="E3304" s="48">
        <f t="shared" si="154"/>
        <v>72048069</v>
      </c>
      <c r="F3304" s="57" t="s">
        <v>3490</v>
      </c>
      <c r="G3304" s="57" t="s">
        <v>3610</v>
      </c>
      <c r="H3304" s="51">
        <v>0</v>
      </c>
      <c r="I3304" s="51" t="s">
        <v>17309</v>
      </c>
      <c r="J3304" s="69">
        <v>27.49</v>
      </c>
      <c r="K3304" s="69">
        <f t="shared" si="155"/>
        <v>0</v>
      </c>
      <c r="L3304" s="90">
        <v>25</v>
      </c>
      <c r="M3304" s="51">
        <v>25</v>
      </c>
      <c r="N3304" s="62" t="s">
        <v>3662</v>
      </c>
      <c r="O3304" s="52" t="s">
        <v>3663</v>
      </c>
      <c r="P3304" s="52">
        <v>249</v>
      </c>
      <c r="Q3304" s="52">
        <v>11</v>
      </c>
      <c r="R3304" s="52" t="s">
        <v>3611</v>
      </c>
      <c r="S3304" s="49" t="s">
        <v>21333</v>
      </c>
      <c r="V3304" s="50" t="s">
        <v>14978</v>
      </c>
      <c r="W3304" s="50" t="s">
        <v>3611</v>
      </c>
      <c r="X3304" s="50" t="s">
        <v>14740</v>
      </c>
      <c r="Y3304" s="70" t="s">
        <v>17320</v>
      </c>
      <c r="Z3304" s="53">
        <v>46601</v>
      </c>
    </row>
    <row r="3305" spans="1:26" s="49" customFormat="1" ht="30" x14ac:dyDescent="0.25">
      <c r="A3305" s="75">
        <v>691001243</v>
      </c>
      <c r="B3305" s="73">
        <f t="shared" si="153"/>
        <v>691001243</v>
      </c>
      <c r="C3305" s="73" t="s">
        <v>11290</v>
      </c>
      <c r="D3305" s="68">
        <v>1</v>
      </c>
      <c r="E3305" s="48">
        <f t="shared" si="154"/>
        <v>72048174</v>
      </c>
      <c r="F3305" s="57" t="s">
        <v>3490</v>
      </c>
      <c r="G3305" s="57" t="s">
        <v>3610</v>
      </c>
      <c r="H3305" s="51">
        <v>0</v>
      </c>
      <c r="I3305" s="51" t="s">
        <v>17309</v>
      </c>
      <c r="J3305" s="69">
        <v>27.49</v>
      </c>
      <c r="K3305" s="69">
        <f t="shared" si="155"/>
        <v>0</v>
      </c>
      <c r="L3305" s="90">
        <v>25</v>
      </c>
      <c r="M3305" s="51">
        <v>25</v>
      </c>
      <c r="N3305" s="62" t="s">
        <v>3664</v>
      </c>
      <c r="O3305" s="52" t="s">
        <v>3665</v>
      </c>
      <c r="P3305" s="52">
        <v>4097</v>
      </c>
      <c r="Q3305" s="52">
        <v>31</v>
      </c>
      <c r="R3305" s="52" t="s">
        <v>3611</v>
      </c>
      <c r="S3305" s="49" t="s">
        <v>21333</v>
      </c>
      <c r="V3305" s="50" t="s">
        <v>14978</v>
      </c>
      <c r="W3305" s="50" t="s">
        <v>3611</v>
      </c>
      <c r="X3305" s="50" t="s">
        <v>14740</v>
      </c>
      <c r="Y3305" s="70" t="s">
        <v>17320</v>
      </c>
      <c r="Z3305" s="53">
        <v>46604</v>
      </c>
    </row>
    <row r="3306" spans="1:26" s="49" customFormat="1" ht="30" x14ac:dyDescent="0.25">
      <c r="A3306" s="75">
        <v>691001260</v>
      </c>
      <c r="B3306" s="73">
        <f t="shared" si="153"/>
        <v>691001260</v>
      </c>
      <c r="C3306" s="73" t="s">
        <v>11291</v>
      </c>
      <c r="D3306" s="68">
        <v>1</v>
      </c>
      <c r="E3306" s="48">
        <f t="shared" si="154"/>
        <v>72048085</v>
      </c>
      <c r="F3306" s="57" t="s">
        <v>3490</v>
      </c>
      <c r="G3306" s="57" t="s">
        <v>3610</v>
      </c>
      <c r="H3306" s="51">
        <v>0</v>
      </c>
      <c r="I3306" s="51" t="s">
        <v>17309</v>
      </c>
      <c r="J3306" s="69">
        <v>27.49</v>
      </c>
      <c r="K3306" s="69">
        <f t="shared" si="155"/>
        <v>0</v>
      </c>
      <c r="L3306" s="90">
        <v>25</v>
      </c>
      <c r="M3306" s="51">
        <v>25</v>
      </c>
      <c r="N3306" s="62" t="s">
        <v>3666</v>
      </c>
      <c r="O3306" s="52" t="s">
        <v>3667</v>
      </c>
      <c r="P3306" s="52">
        <v>1067</v>
      </c>
      <c r="Q3306" s="52">
        <v>14</v>
      </c>
      <c r="R3306" s="52" t="s">
        <v>3611</v>
      </c>
      <c r="S3306" s="49" t="s">
        <v>21333</v>
      </c>
      <c r="V3306" s="50" t="s">
        <v>14978</v>
      </c>
      <c r="W3306" s="50" t="s">
        <v>3611</v>
      </c>
      <c r="X3306" s="50" t="s">
        <v>14740</v>
      </c>
      <c r="Y3306" s="70" t="s">
        <v>17320</v>
      </c>
      <c r="Z3306" s="53">
        <v>46601</v>
      </c>
    </row>
    <row r="3307" spans="1:26" s="49" customFormat="1" ht="30" x14ac:dyDescent="0.25">
      <c r="A3307" s="75">
        <v>691001278</v>
      </c>
      <c r="B3307" s="73">
        <f t="shared" si="153"/>
        <v>691001278</v>
      </c>
      <c r="C3307" s="73" t="s">
        <v>11292</v>
      </c>
      <c r="D3307" s="68">
        <v>1</v>
      </c>
      <c r="E3307" s="48">
        <f t="shared" si="154"/>
        <v>72048131</v>
      </c>
      <c r="F3307" s="57" t="s">
        <v>3490</v>
      </c>
      <c r="G3307" s="57" t="s">
        <v>3610</v>
      </c>
      <c r="H3307" s="51">
        <v>0</v>
      </c>
      <c r="I3307" s="51" t="s">
        <v>17309</v>
      </c>
      <c r="J3307" s="69">
        <v>27.49</v>
      </c>
      <c r="K3307" s="69">
        <f t="shared" si="155"/>
        <v>0</v>
      </c>
      <c r="L3307" s="90">
        <v>50</v>
      </c>
      <c r="M3307" s="51">
        <v>50</v>
      </c>
      <c r="N3307" s="62" t="s">
        <v>3668</v>
      </c>
      <c r="O3307" s="52" t="s">
        <v>3669</v>
      </c>
      <c r="P3307" s="52">
        <v>3645</v>
      </c>
      <c r="Q3307" s="52">
        <v>10</v>
      </c>
      <c r="R3307" s="52" t="s">
        <v>3611</v>
      </c>
      <c r="S3307" s="49" t="s">
        <v>21333</v>
      </c>
      <c r="V3307" s="50" t="s">
        <v>14978</v>
      </c>
      <c r="W3307" s="50" t="s">
        <v>3611</v>
      </c>
      <c r="X3307" s="50" t="s">
        <v>14740</v>
      </c>
      <c r="Y3307" s="70" t="s">
        <v>17320</v>
      </c>
      <c r="Z3307" s="53">
        <v>46604</v>
      </c>
    </row>
    <row r="3308" spans="1:26" s="49" customFormat="1" ht="30" x14ac:dyDescent="0.25">
      <c r="A3308" s="75">
        <v>691001286</v>
      </c>
      <c r="B3308" s="73">
        <f t="shared" si="153"/>
        <v>691001286</v>
      </c>
      <c r="C3308" s="73" t="s">
        <v>11293</v>
      </c>
      <c r="D3308" s="68">
        <v>1</v>
      </c>
      <c r="E3308" s="48">
        <f t="shared" si="154"/>
        <v>72048107</v>
      </c>
      <c r="F3308" s="57" t="s">
        <v>3490</v>
      </c>
      <c r="G3308" s="57" t="s">
        <v>3610</v>
      </c>
      <c r="H3308" s="51">
        <v>0</v>
      </c>
      <c r="I3308" s="51" t="s">
        <v>17309</v>
      </c>
      <c r="J3308" s="69">
        <v>27.49</v>
      </c>
      <c r="K3308" s="69">
        <f t="shared" si="155"/>
        <v>0</v>
      </c>
      <c r="L3308" s="90">
        <v>25</v>
      </c>
      <c r="M3308" s="51">
        <v>25</v>
      </c>
      <c r="N3308" s="62" t="s">
        <v>3670</v>
      </c>
      <c r="O3308" s="52" t="s">
        <v>1325</v>
      </c>
      <c r="P3308" s="52">
        <v>1885</v>
      </c>
      <c r="Q3308" s="52">
        <v>13</v>
      </c>
      <c r="R3308" s="52" t="s">
        <v>3611</v>
      </c>
      <c r="S3308" s="49" t="s">
        <v>21333</v>
      </c>
      <c r="V3308" s="50" t="s">
        <v>14978</v>
      </c>
      <c r="W3308" s="50" t="s">
        <v>3611</v>
      </c>
      <c r="X3308" s="50" t="s">
        <v>14740</v>
      </c>
      <c r="Y3308" s="70" t="s">
        <v>17320</v>
      </c>
      <c r="Z3308" s="53">
        <v>46601</v>
      </c>
    </row>
    <row r="3309" spans="1:26" s="49" customFormat="1" ht="30" x14ac:dyDescent="0.25">
      <c r="A3309" s="75">
        <v>691001294</v>
      </c>
      <c r="B3309" s="73">
        <f t="shared" si="153"/>
        <v>691001294</v>
      </c>
      <c r="C3309" s="73" t="s">
        <v>11294</v>
      </c>
      <c r="D3309" s="68">
        <v>1</v>
      </c>
      <c r="E3309" s="48">
        <f t="shared" si="154"/>
        <v>72048115</v>
      </c>
      <c r="F3309" s="57" t="s">
        <v>3490</v>
      </c>
      <c r="G3309" s="57" t="s">
        <v>3610</v>
      </c>
      <c r="H3309" s="51">
        <v>0</v>
      </c>
      <c r="I3309" s="51" t="s">
        <v>17309</v>
      </c>
      <c r="J3309" s="69">
        <v>27.49</v>
      </c>
      <c r="K3309" s="69">
        <f t="shared" si="155"/>
        <v>0</v>
      </c>
      <c r="L3309" s="90">
        <v>25</v>
      </c>
      <c r="M3309" s="51">
        <v>25</v>
      </c>
      <c r="N3309" s="62" t="s">
        <v>3671</v>
      </c>
      <c r="O3309" s="52" t="s">
        <v>2801</v>
      </c>
      <c r="P3309" s="52">
        <v>37</v>
      </c>
      <c r="Q3309" s="52">
        <v>16</v>
      </c>
      <c r="R3309" s="52" t="s">
        <v>3611</v>
      </c>
      <c r="S3309" s="49" t="s">
        <v>21333</v>
      </c>
      <c r="V3309" s="50" t="s">
        <v>14978</v>
      </c>
      <c r="W3309" s="50" t="s">
        <v>3611</v>
      </c>
      <c r="X3309" s="50" t="s">
        <v>14740</v>
      </c>
      <c r="Y3309" s="70" t="s">
        <v>17320</v>
      </c>
      <c r="Z3309" s="53">
        <v>46605</v>
      </c>
    </row>
    <row r="3310" spans="1:26" s="49" customFormat="1" ht="30" x14ac:dyDescent="0.25">
      <c r="A3310" s="75">
        <v>691001308</v>
      </c>
      <c r="B3310" s="73">
        <f t="shared" si="153"/>
        <v>691001308</v>
      </c>
      <c r="C3310" s="73" t="s">
        <v>11295</v>
      </c>
      <c r="D3310" s="68">
        <v>1</v>
      </c>
      <c r="E3310" s="48">
        <f t="shared" si="154"/>
        <v>72048166</v>
      </c>
      <c r="F3310" s="57" t="s">
        <v>3490</v>
      </c>
      <c r="G3310" s="57" t="s">
        <v>3610</v>
      </c>
      <c r="H3310" s="51">
        <v>25</v>
      </c>
      <c r="I3310" s="51" t="s">
        <v>17309</v>
      </c>
      <c r="J3310" s="69">
        <v>27.49</v>
      </c>
      <c r="K3310" s="69">
        <f t="shared" si="155"/>
        <v>687.25</v>
      </c>
      <c r="L3310" s="90">
        <v>25</v>
      </c>
      <c r="M3310" s="51"/>
      <c r="N3310" s="62" t="s">
        <v>3672</v>
      </c>
      <c r="O3310" s="52" t="s">
        <v>3673</v>
      </c>
      <c r="P3310" s="52">
        <v>3892</v>
      </c>
      <c r="Q3310" s="52">
        <v>19</v>
      </c>
      <c r="R3310" s="52" t="s">
        <v>3611</v>
      </c>
      <c r="S3310" s="49" t="s">
        <v>21333</v>
      </c>
      <c r="V3310" s="50" t="s">
        <v>14978</v>
      </c>
      <c r="W3310" s="50" t="s">
        <v>3611</v>
      </c>
      <c r="X3310" s="50" t="s">
        <v>14740</v>
      </c>
      <c r="Y3310" s="70" t="s">
        <v>17320</v>
      </c>
      <c r="Z3310" s="53">
        <v>46602</v>
      </c>
    </row>
    <row r="3311" spans="1:26" s="49" customFormat="1" ht="30" x14ac:dyDescent="0.25">
      <c r="A3311" s="75">
        <v>691001316</v>
      </c>
      <c r="B3311" s="73">
        <f t="shared" si="153"/>
        <v>691001316</v>
      </c>
      <c r="C3311" s="73" t="s">
        <v>11296</v>
      </c>
      <c r="D3311" s="68">
        <v>1</v>
      </c>
      <c r="E3311" s="48">
        <f t="shared" si="154"/>
        <v>72048140</v>
      </c>
      <c r="F3311" s="57" t="s">
        <v>3490</v>
      </c>
      <c r="G3311" s="57" t="s">
        <v>3610</v>
      </c>
      <c r="H3311" s="51">
        <v>0</v>
      </c>
      <c r="I3311" s="51" t="s">
        <v>17309</v>
      </c>
      <c r="J3311" s="69">
        <v>27.49</v>
      </c>
      <c r="K3311" s="69">
        <f t="shared" si="155"/>
        <v>0</v>
      </c>
      <c r="L3311" s="90">
        <v>25</v>
      </c>
      <c r="M3311" s="51">
        <v>25</v>
      </c>
      <c r="N3311" s="62" t="s">
        <v>3674</v>
      </c>
      <c r="O3311" s="52" t="s">
        <v>995</v>
      </c>
      <c r="P3311" s="52">
        <v>3969</v>
      </c>
      <c r="Q3311" s="52"/>
      <c r="R3311" s="52" t="s">
        <v>3611</v>
      </c>
      <c r="S3311" s="49" t="s">
        <v>21333</v>
      </c>
      <c r="V3311" s="50" t="s">
        <v>14978</v>
      </c>
      <c r="W3311" s="50" t="s">
        <v>3611</v>
      </c>
      <c r="X3311" s="50" t="s">
        <v>14740</v>
      </c>
      <c r="Y3311" s="70" t="s">
        <v>17320</v>
      </c>
      <c r="Z3311" s="53">
        <v>46801</v>
      </c>
    </row>
    <row r="3312" spans="1:26" s="49" customFormat="1" ht="30" x14ac:dyDescent="0.25">
      <c r="A3312" s="75">
        <v>691003491</v>
      </c>
      <c r="B3312" s="73">
        <f t="shared" si="153"/>
        <v>691003491</v>
      </c>
      <c r="C3312" s="73" t="s">
        <v>11297</v>
      </c>
      <c r="D3312" s="68">
        <v>1</v>
      </c>
      <c r="E3312" s="48">
        <f t="shared" si="154"/>
        <v>72550376</v>
      </c>
      <c r="F3312" s="57" t="s">
        <v>3490</v>
      </c>
      <c r="G3312" s="57" t="s">
        <v>3610</v>
      </c>
      <c r="H3312" s="51">
        <v>0</v>
      </c>
      <c r="I3312" s="51" t="s">
        <v>17309</v>
      </c>
      <c r="J3312" s="69">
        <v>27.49</v>
      </c>
      <c r="K3312" s="69">
        <f t="shared" si="155"/>
        <v>0</v>
      </c>
      <c r="L3312" s="90">
        <v>25</v>
      </c>
      <c r="M3312" s="51">
        <v>25</v>
      </c>
      <c r="N3312" s="62" t="s">
        <v>3675</v>
      </c>
      <c r="O3312" s="52" t="s">
        <v>1897</v>
      </c>
      <c r="P3312" s="52">
        <v>3677</v>
      </c>
      <c r="Q3312" s="52">
        <v>10</v>
      </c>
      <c r="R3312" s="52" t="s">
        <v>3611</v>
      </c>
      <c r="S3312" s="49" t="s">
        <v>21333</v>
      </c>
      <c r="V3312" s="50" t="s">
        <v>14978</v>
      </c>
      <c r="W3312" s="50" t="s">
        <v>3611</v>
      </c>
      <c r="X3312" s="50" t="s">
        <v>14740</v>
      </c>
      <c r="Y3312" s="70" t="s">
        <v>17320</v>
      </c>
      <c r="Z3312" s="53">
        <v>46601</v>
      </c>
    </row>
    <row r="3313" spans="1:26" s="49" customFormat="1" ht="30" x14ac:dyDescent="0.25">
      <c r="A3313" s="75">
        <v>691003505</v>
      </c>
      <c r="B3313" s="73">
        <f t="shared" si="153"/>
        <v>691003505</v>
      </c>
      <c r="C3313" s="73" t="s">
        <v>11298</v>
      </c>
      <c r="D3313" s="68">
        <v>1</v>
      </c>
      <c r="E3313" s="48">
        <f t="shared" si="154"/>
        <v>72550406</v>
      </c>
      <c r="F3313" s="57" t="s">
        <v>3490</v>
      </c>
      <c r="G3313" s="57" t="s">
        <v>3610</v>
      </c>
      <c r="H3313" s="51">
        <v>0</v>
      </c>
      <c r="I3313" s="51" t="s">
        <v>17309</v>
      </c>
      <c r="J3313" s="69">
        <v>27.49</v>
      </c>
      <c r="K3313" s="69">
        <f t="shared" si="155"/>
        <v>0</v>
      </c>
      <c r="L3313" s="90">
        <v>25</v>
      </c>
      <c r="M3313" s="51">
        <v>25</v>
      </c>
      <c r="N3313" s="62" t="s">
        <v>3676</v>
      </c>
      <c r="O3313" s="52" t="s">
        <v>3677</v>
      </c>
      <c r="P3313" s="52">
        <v>336</v>
      </c>
      <c r="Q3313" s="52">
        <v>9</v>
      </c>
      <c r="R3313" s="52" t="s">
        <v>3611</v>
      </c>
      <c r="S3313" s="49" t="s">
        <v>21333</v>
      </c>
      <c r="V3313" s="50" t="s">
        <v>14978</v>
      </c>
      <c r="W3313" s="50" t="s">
        <v>3611</v>
      </c>
      <c r="X3313" s="50" t="s">
        <v>14740</v>
      </c>
      <c r="Y3313" s="70" t="s">
        <v>17320</v>
      </c>
      <c r="Z3313" s="53">
        <v>46601</v>
      </c>
    </row>
    <row r="3314" spans="1:26" s="49" customFormat="1" ht="30" x14ac:dyDescent="0.25">
      <c r="A3314" s="75">
        <v>691003530</v>
      </c>
      <c r="B3314" s="73">
        <f t="shared" si="153"/>
        <v>691003530</v>
      </c>
      <c r="C3314" s="73" t="s">
        <v>17960</v>
      </c>
      <c r="D3314" s="68">
        <v>1</v>
      </c>
      <c r="E3314" s="48">
        <f t="shared" si="154"/>
        <v>72550392</v>
      </c>
      <c r="F3314" s="57" t="s">
        <v>3490</v>
      </c>
      <c r="G3314" s="57" t="s">
        <v>3610</v>
      </c>
      <c r="H3314" s="51">
        <v>0</v>
      </c>
      <c r="I3314" s="51" t="s">
        <v>17309</v>
      </c>
      <c r="J3314" s="69">
        <v>27.49</v>
      </c>
      <c r="K3314" s="69">
        <f t="shared" si="155"/>
        <v>0</v>
      </c>
      <c r="L3314" s="90">
        <v>50</v>
      </c>
      <c r="M3314" s="51">
        <v>50</v>
      </c>
      <c r="N3314" s="62" t="s">
        <v>17961</v>
      </c>
      <c r="O3314" s="52" t="s">
        <v>17962</v>
      </c>
      <c r="P3314" s="52">
        <v>3825</v>
      </c>
      <c r="Q3314" s="52">
        <v>10</v>
      </c>
      <c r="R3314" s="52" t="s">
        <v>3611</v>
      </c>
      <c r="S3314" s="49" t="s">
        <v>21333</v>
      </c>
      <c r="V3314" s="50" t="s">
        <v>14978</v>
      </c>
      <c r="W3314" s="50" t="s">
        <v>3611</v>
      </c>
      <c r="X3314" s="50" t="s">
        <v>14740</v>
      </c>
      <c r="Y3314" s="70" t="s">
        <v>17320</v>
      </c>
      <c r="Z3314" s="53">
        <v>46601</v>
      </c>
    </row>
    <row r="3315" spans="1:26" s="49" customFormat="1" ht="30" x14ac:dyDescent="0.25">
      <c r="A3315" s="75">
        <v>691003548</v>
      </c>
      <c r="B3315" s="73">
        <f t="shared" si="153"/>
        <v>691003548</v>
      </c>
      <c r="C3315" s="73" t="s">
        <v>11299</v>
      </c>
      <c r="D3315" s="68">
        <v>1</v>
      </c>
      <c r="E3315" s="48">
        <f t="shared" si="154"/>
        <v>72550384</v>
      </c>
      <c r="F3315" s="57" t="s">
        <v>3490</v>
      </c>
      <c r="G3315" s="57" t="s">
        <v>3610</v>
      </c>
      <c r="H3315" s="51">
        <v>0</v>
      </c>
      <c r="I3315" s="51" t="s">
        <v>17309</v>
      </c>
      <c r="J3315" s="69">
        <v>27.49</v>
      </c>
      <c r="K3315" s="69">
        <f t="shared" si="155"/>
        <v>0</v>
      </c>
      <c r="L3315" s="90">
        <v>25</v>
      </c>
      <c r="M3315" s="51">
        <v>25</v>
      </c>
      <c r="N3315" s="62" t="s">
        <v>3678</v>
      </c>
      <c r="O3315" s="52" t="s">
        <v>3527</v>
      </c>
      <c r="P3315" s="52">
        <v>3779</v>
      </c>
      <c r="Q3315" s="52">
        <v>50</v>
      </c>
      <c r="R3315" s="52" t="s">
        <v>3611</v>
      </c>
      <c r="S3315" s="49" t="s">
        <v>21333</v>
      </c>
      <c r="V3315" s="50" t="s">
        <v>14978</v>
      </c>
      <c r="W3315" s="50" t="s">
        <v>3611</v>
      </c>
      <c r="X3315" s="50" t="s">
        <v>14740</v>
      </c>
      <c r="Y3315" s="70" t="s">
        <v>17320</v>
      </c>
      <c r="Z3315" s="53">
        <v>46604</v>
      </c>
    </row>
    <row r="3316" spans="1:26" s="49" customFormat="1" ht="30" x14ac:dyDescent="0.25">
      <c r="A3316" s="75">
        <v>691003564</v>
      </c>
      <c r="B3316" s="73">
        <f t="shared" si="153"/>
        <v>691003564</v>
      </c>
      <c r="C3316" s="73" t="s">
        <v>11300</v>
      </c>
      <c r="D3316" s="68">
        <v>1</v>
      </c>
      <c r="E3316" s="48">
        <f t="shared" si="154"/>
        <v>72550368</v>
      </c>
      <c r="F3316" s="57" t="s">
        <v>3490</v>
      </c>
      <c r="G3316" s="57" t="s">
        <v>3610</v>
      </c>
      <c r="H3316" s="51">
        <v>0</v>
      </c>
      <c r="I3316" s="51" t="s">
        <v>17309</v>
      </c>
      <c r="J3316" s="69">
        <v>27.49</v>
      </c>
      <c r="K3316" s="69">
        <f t="shared" si="155"/>
        <v>0</v>
      </c>
      <c r="L3316" s="90">
        <v>25</v>
      </c>
      <c r="M3316" s="51">
        <v>25</v>
      </c>
      <c r="N3316" s="62" t="s">
        <v>3679</v>
      </c>
      <c r="O3316" s="52" t="s">
        <v>478</v>
      </c>
      <c r="P3316" s="52">
        <v>1444</v>
      </c>
      <c r="Q3316" s="52">
        <v>3</v>
      </c>
      <c r="R3316" s="52" t="s">
        <v>3611</v>
      </c>
      <c r="S3316" s="49" t="s">
        <v>21333</v>
      </c>
      <c r="V3316" s="50" t="s">
        <v>14978</v>
      </c>
      <c r="W3316" s="50" t="s">
        <v>3611</v>
      </c>
      <c r="X3316" s="50" t="s">
        <v>14740</v>
      </c>
      <c r="Y3316" s="70" t="s">
        <v>17320</v>
      </c>
      <c r="Z3316" s="53">
        <v>46601</v>
      </c>
    </row>
    <row r="3317" spans="1:26" s="49" customFormat="1" ht="30" x14ac:dyDescent="0.25">
      <c r="A3317" s="75">
        <v>691003572</v>
      </c>
      <c r="B3317" s="73">
        <f t="shared" si="153"/>
        <v>691003572</v>
      </c>
      <c r="C3317" s="73" t="s">
        <v>11301</v>
      </c>
      <c r="D3317" s="68">
        <v>1</v>
      </c>
      <c r="E3317" s="48">
        <f t="shared" si="154"/>
        <v>72550341</v>
      </c>
      <c r="F3317" s="57" t="s">
        <v>3490</v>
      </c>
      <c r="G3317" s="57" t="s">
        <v>3610</v>
      </c>
      <c r="H3317" s="51">
        <v>0</v>
      </c>
      <c r="I3317" s="51" t="s">
        <v>17309</v>
      </c>
      <c r="J3317" s="69">
        <v>27.49</v>
      </c>
      <c r="K3317" s="69">
        <f t="shared" si="155"/>
        <v>0</v>
      </c>
      <c r="L3317" s="90">
        <v>25</v>
      </c>
      <c r="M3317" s="51">
        <v>25</v>
      </c>
      <c r="N3317" s="62" t="s">
        <v>3680</v>
      </c>
      <c r="O3317" s="52" t="s">
        <v>582</v>
      </c>
      <c r="P3317" s="52">
        <v>1858</v>
      </c>
      <c r="Q3317" s="52">
        <v>16</v>
      </c>
      <c r="R3317" s="52" t="s">
        <v>3611</v>
      </c>
      <c r="S3317" s="49" t="s">
        <v>21333</v>
      </c>
      <c r="V3317" s="50" t="s">
        <v>14978</v>
      </c>
      <c r="W3317" s="50" t="s">
        <v>3611</v>
      </c>
      <c r="X3317" s="50" t="s">
        <v>14740</v>
      </c>
      <c r="Y3317" s="70" t="s">
        <v>17320</v>
      </c>
      <c r="Z3317" s="53">
        <v>46601</v>
      </c>
    </row>
    <row r="3318" spans="1:26" s="49" customFormat="1" x14ac:dyDescent="0.25">
      <c r="A3318" s="74">
        <v>600098958</v>
      </c>
      <c r="B3318" s="73">
        <f t="shared" si="153"/>
        <v>600098958</v>
      </c>
      <c r="C3318" s="73" t="s">
        <v>11463</v>
      </c>
      <c r="D3318" s="68">
        <v>1</v>
      </c>
      <c r="E3318" s="48">
        <f t="shared" si="154"/>
        <v>70983623</v>
      </c>
      <c r="F3318" s="57" t="s">
        <v>3490</v>
      </c>
      <c r="G3318" s="57" t="s">
        <v>3931</v>
      </c>
      <c r="H3318" s="51">
        <v>100</v>
      </c>
      <c r="I3318" s="51" t="s">
        <v>17309</v>
      </c>
      <c r="J3318" s="69">
        <v>27.49</v>
      </c>
      <c r="K3318" s="69">
        <f t="shared" si="155"/>
        <v>2749</v>
      </c>
      <c r="L3318" s="90">
        <v>100</v>
      </c>
      <c r="M3318" s="51"/>
      <c r="N3318" s="62" t="s">
        <v>3949</v>
      </c>
      <c r="O3318" s="52"/>
      <c r="P3318" s="52">
        <v>150</v>
      </c>
      <c r="Q3318" s="52"/>
      <c r="R3318" s="52" t="s">
        <v>3950</v>
      </c>
      <c r="S3318" s="49" t="s">
        <v>21333</v>
      </c>
      <c r="V3318" s="50" t="s">
        <v>14979</v>
      </c>
      <c r="W3318" s="50" t="s">
        <v>3932</v>
      </c>
      <c r="X3318" s="50" t="s">
        <v>14740</v>
      </c>
      <c r="Y3318" s="70" t="s">
        <v>17320</v>
      </c>
      <c r="Z3318" s="53">
        <v>51237</v>
      </c>
    </row>
    <row r="3319" spans="1:26" s="49" customFormat="1" x14ac:dyDescent="0.25">
      <c r="A3319" s="74">
        <v>600099199</v>
      </c>
      <c r="B3319" s="73">
        <f t="shared" si="153"/>
        <v>600099199</v>
      </c>
      <c r="C3319" s="73" t="s">
        <v>11464</v>
      </c>
      <c r="D3319" s="68">
        <v>1</v>
      </c>
      <c r="E3319" s="48">
        <f t="shared" si="154"/>
        <v>72743077</v>
      </c>
      <c r="F3319" s="57" t="s">
        <v>3490</v>
      </c>
      <c r="G3319" s="57" t="s">
        <v>3931</v>
      </c>
      <c r="H3319" s="51">
        <v>175</v>
      </c>
      <c r="I3319" s="51" t="s">
        <v>17309</v>
      </c>
      <c r="J3319" s="69">
        <v>27.49</v>
      </c>
      <c r="K3319" s="69">
        <f t="shared" si="155"/>
        <v>4810.75</v>
      </c>
      <c r="L3319" s="90">
        <v>175</v>
      </c>
      <c r="M3319" s="51"/>
      <c r="N3319" s="62" t="s">
        <v>3951</v>
      </c>
      <c r="O3319" s="52"/>
      <c r="P3319" s="52">
        <v>148</v>
      </c>
      <c r="Q3319" s="52"/>
      <c r="R3319" s="52" t="s">
        <v>3952</v>
      </c>
      <c r="S3319" s="49" t="s">
        <v>21333</v>
      </c>
      <c r="V3319" s="50" t="s">
        <v>14979</v>
      </c>
      <c r="W3319" s="50" t="s">
        <v>3932</v>
      </c>
      <c r="X3319" s="50" t="s">
        <v>14740</v>
      </c>
      <c r="Y3319" s="70" t="s">
        <v>17320</v>
      </c>
      <c r="Z3319" s="53">
        <v>51242</v>
      </c>
    </row>
    <row r="3320" spans="1:26" s="49" customFormat="1" x14ac:dyDescent="0.25">
      <c r="A3320" s="75">
        <v>600098800</v>
      </c>
      <c r="B3320" s="73">
        <f t="shared" si="153"/>
        <v>600098800</v>
      </c>
      <c r="C3320" s="73" t="s">
        <v>11465</v>
      </c>
      <c r="D3320" s="68">
        <v>1</v>
      </c>
      <c r="E3320" s="48">
        <f t="shared" si="154"/>
        <v>72742992</v>
      </c>
      <c r="F3320" s="57" t="s">
        <v>3490</v>
      </c>
      <c r="G3320" s="57" t="s">
        <v>3931</v>
      </c>
      <c r="H3320" s="51">
        <v>25</v>
      </c>
      <c r="I3320" s="51" t="s">
        <v>17309</v>
      </c>
      <c r="J3320" s="69">
        <v>27.49</v>
      </c>
      <c r="K3320" s="69">
        <f t="shared" si="155"/>
        <v>687.25</v>
      </c>
      <c r="L3320" s="90">
        <v>25</v>
      </c>
      <c r="M3320" s="51"/>
      <c r="N3320" s="62" t="s">
        <v>3953</v>
      </c>
      <c r="O3320" s="52"/>
      <c r="P3320" s="52">
        <v>303</v>
      </c>
      <c r="Q3320" s="52"/>
      <c r="R3320" s="52" t="s">
        <v>3952</v>
      </c>
      <c r="S3320" s="49" t="s">
        <v>21333</v>
      </c>
      <c r="V3320" s="50" t="s">
        <v>14979</v>
      </c>
      <c r="W3320" s="50" t="s">
        <v>3932</v>
      </c>
      <c r="X3320" s="50" t="s">
        <v>14740</v>
      </c>
      <c r="Y3320" s="70" t="s">
        <v>17320</v>
      </c>
      <c r="Z3320" s="53">
        <v>51242</v>
      </c>
    </row>
    <row r="3321" spans="1:26" s="49" customFormat="1" ht="30" x14ac:dyDescent="0.25">
      <c r="A3321" s="75">
        <v>600098541</v>
      </c>
      <c r="B3321" s="73">
        <f t="shared" si="153"/>
        <v>600098541</v>
      </c>
      <c r="C3321" s="73" t="s">
        <v>11466</v>
      </c>
      <c r="D3321" s="68">
        <v>1</v>
      </c>
      <c r="E3321" s="48">
        <f t="shared" si="154"/>
        <v>70698040</v>
      </c>
      <c r="F3321" s="57" t="s">
        <v>3490</v>
      </c>
      <c r="G3321" s="57" t="s">
        <v>3931</v>
      </c>
      <c r="H3321" s="51">
        <v>25</v>
      </c>
      <c r="I3321" s="51" t="s">
        <v>17309</v>
      </c>
      <c r="J3321" s="69">
        <v>27.49</v>
      </c>
      <c r="K3321" s="69">
        <f t="shared" si="155"/>
        <v>687.25</v>
      </c>
      <c r="L3321" s="90">
        <v>25</v>
      </c>
      <c r="M3321" s="51"/>
      <c r="N3321" s="62" t="s">
        <v>3954</v>
      </c>
      <c r="O3321" s="52"/>
      <c r="P3321" s="52">
        <v>210</v>
      </c>
      <c r="Q3321" s="52"/>
      <c r="R3321" s="52" t="s">
        <v>3955</v>
      </c>
      <c r="S3321" s="49" t="s">
        <v>21333</v>
      </c>
      <c r="V3321" s="50" t="s">
        <v>14979</v>
      </c>
      <c r="W3321" s="50" t="s">
        <v>3932</v>
      </c>
      <c r="X3321" s="50" t="s">
        <v>14740</v>
      </c>
      <c r="Y3321" s="70" t="s">
        <v>17320</v>
      </c>
      <c r="Z3321" s="53">
        <v>51244</v>
      </c>
    </row>
    <row r="3322" spans="1:26" s="49" customFormat="1" x14ac:dyDescent="0.25">
      <c r="A3322" s="75">
        <v>600098656</v>
      </c>
      <c r="B3322" s="73">
        <f t="shared" si="153"/>
        <v>600098656</v>
      </c>
      <c r="C3322" s="73" t="s">
        <v>11467</v>
      </c>
      <c r="D3322" s="68">
        <v>1</v>
      </c>
      <c r="E3322" s="48">
        <f t="shared" si="154"/>
        <v>70698309</v>
      </c>
      <c r="F3322" s="57" t="s">
        <v>3490</v>
      </c>
      <c r="G3322" s="57" t="s">
        <v>3931</v>
      </c>
      <c r="H3322" s="51">
        <v>25</v>
      </c>
      <c r="I3322" s="51" t="s">
        <v>17309</v>
      </c>
      <c r="J3322" s="69">
        <v>27.49</v>
      </c>
      <c r="K3322" s="69">
        <f t="shared" si="155"/>
        <v>687.25</v>
      </c>
      <c r="L3322" s="90">
        <v>25</v>
      </c>
      <c r="M3322" s="51"/>
      <c r="N3322" s="62" t="s">
        <v>3956</v>
      </c>
      <c r="O3322" s="52"/>
      <c r="P3322" s="52">
        <v>197</v>
      </c>
      <c r="Q3322" s="52"/>
      <c r="R3322" s="52" t="s">
        <v>3957</v>
      </c>
      <c r="S3322" s="49" t="s">
        <v>21333</v>
      </c>
      <c r="V3322" s="50" t="s">
        <v>14979</v>
      </c>
      <c r="W3322" s="50" t="s">
        <v>3932</v>
      </c>
      <c r="X3322" s="50" t="s">
        <v>14740</v>
      </c>
      <c r="Y3322" s="70" t="s">
        <v>17320</v>
      </c>
      <c r="Z3322" s="53">
        <v>51241</v>
      </c>
    </row>
    <row r="3323" spans="1:26" s="49" customFormat="1" ht="30" x14ac:dyDescent="0.25">
      <c r="A3323" s="75">
        <v>600098818</v>
      </c>
      <c r="B3323" s="73">
        <f t="shared" si="153"/>
        <v>600098818</v>
      </c>
      <c r="C3323" s="73" t="s">
        <v>11468</v>
      </c>
      <c r="D3323" s="68">
        <v>1</v>
      </c>
      <c r="E3323" s="48">
        <f t="shared" si="154"/>
        <v>70698031</v>
      </c>
      <c r="F3323" s="57" t="s">
        <v>3490</v>
      </c>
      <c r="G3323" s="57" t="s">
        <v>3931</v>
      </c>
      <c r="H3323" s="51">
        <v>25</v>
      </c>
      <c r="I3323" s="51" t="s">
        <v>17309</v>
      </c>
      <c r="J3323" s="69">
        <v>27.49</v>
      </c>
      <c r="K3323" s="69">
        <f t="shared" si="155"/>
        <v>687.25</v>
      </c>
      <c r="L3323" s="90">
        <v>25</v>
      </c>
      <c r="M3323" s="51"/>
      <c r="N3323" s="62" t="s">
        <v>3958</v>
      </c>
      <c r="O3323" s="52"/>
      <c r="P3323" s="52">
        <v>555</v>
      </c>
      <c r="Q3323" s="52"/>
      <c r="R3323" s="52" t="s">
        <v>3955</v>
      </c>
      <c r="S3323" s="49" t="s">
        <v>21333</v>
      </c>
      <c r="V3323" s="50" t="s">
        <v>14979</v>
      </c>
      <c r="W3323" s="50" t="s">
        <v>3932</v>
      </c>
      <c r="X3323" s="50" t="s">
        <v>14740</v>
      </c>
      <c r="Y3323" s="70" t="s">
        <v>17320</v>
      </c>
      <c r="Z3323" s="53">
        <v>51245</v>
      </c>
    </row>
    <row r="3324" spans="1:26" s="49" customFormat="1" ht="30" x14ac:dyDescent="0.25">
      <c r="A3324" s="75">
        <v>600099016</v>
      </c>
      <c r="B3324" s="73">
        <f t="shared" si="153"/>
        <v>600099016</v>
      </c>
      <c r="C3324" s="73" t="s">
        <v>11469</v>
      </c>
      <c r="D3324" s="68">
        <v>1</v>
      </c>
      <c r="E3324" s="48">
        <f t="shared" si="154"/>
        <v>70698112</v>
      </c>
      <c r="F3324" s="57" t="s">
        <v>3490</v>
      </c>
      <c r="G3324" s="57" t="s">
        <v>3931</v>
      </c>
      <c r="H3324" s="51">
        <v>75</v>
      </c>
      <c r="I3324" s="51" t="s">
        <v>17309</v>
      </c>
      <c r="J3324" s="69">
        <v>27.49</v>
      </c>
      <c r="K3324" s="69">
        <f t="shared" si="155"/>
        <v>2061.75</v>
      </c>
      <c r="L3324" s="90">
        <v>75</v>
      </c>
      <c r="M3324" s="51"/>
      <c r="N3324" s="62" t="s">
        <v>3959</v>
      </c>
      <c r="O3324" s="52"/>
      <c r="P3324" s="52">
        <v>191</v>
      </c>
      <c r="Q3324" s="52"/>
      <c r="R3324" s="52" t="s">
        <v>3960</v>
      </c>
      <c r="S3324" s="49" t="s">
        <v>21333</v>
      </c>
      <c r="V3324" s="50" t="s">
        <v>14979</v>
      </c>
      <c r="W3324" s="50" t="s">
        <v>3932</v>
      </c>
      <c r="X3324" s="50" t="s">
        <v>14740</v>
      </c>
      <c r="Y3324" s="70" t="s">
        <v>17320</v>
      </c>
      <c r="Z3324" s="53">
        <v>51204</v>
      </c>
    </row>
    <row r="3325" spans="1:26" s="49" customFormat="1" x14ac:dyDescent="0.25">
      <c r="A3325" s="75">
        <v>600099083</v>
      </c>
      <c r="B3325" s="73">
        <f t="shared" si="153"/>
        <v>600099083</v>
      </c>
      <c r="C3325" s="73" t="s">
        <v>11470</v>
      </c>
      <c r="D3325" s="68">
        <v>1</v>
      </c>
      <c r="E3325" s="48">
        <f t="shared" si="154"/>
        <v>70698317</v>
      </c>
      <c r="F3325" s="57" t="s">
        <v>3490</v>
      </c>
      <c r="G3325" s="57" t="s">
        <v>3931</v>
      </c>
      <c r="H3325" s="51">
        <v>50</v>
      </c>
      <c r="I3325" s="51" t="s">
        <v>17309</v>
      </c>
      <c r="J3325" s="69">
        <v>27.49</v>
      </c>
      <c r="K3325" s="69">
        <f t="shared" si="155"/>
        <v>1374.5</v>
      </c>
      <c r="L3325" s="90">
        <v>50</v>
      </c>
      <c r="M3325" s="51"/>
      <c r="N3325" s="62" t="s">
        <v>3961</v>
      </c>
      <c r="O3325" s="52"/>
      <c r="P3325" s="52">
        <v>140</v>
      </c>
      <c r="Q3325" s="52"/>
      <c r="R3325" s="52" t="s">
        <v>3957</v>
      </c>
      <c r="S3325" s="49" t="s">
        <v>21333</v>
      </c>
      <c r="V3325" s="50" t="s">
        <v>14979</v>
      </c>
      <c r="W3325" s="50" t="s">
        <v>3932</v>
      </c>
      <c r="X3325" s="50" t="s">
        <v>14740</v>
      </c>
      <c r="Y3325" s="70" t="s">
        <v>17320</v>
      </c>
      <c r="Z3325" s="53">
        <v>51241</v>
      </c>
    </row>
    <row r="3326" spans="1:26" s="49" customFormat="1" x14ac:dyDescent="0.25">
      <c r="A3326" s="75">
        <v>600099105</v>
      </c>
      <c r="B3326" s="73">
        <f t="shared" si="153"/>
        <v>600099105</v>
      </c>
      <c r="C3326" s="73" t="s">
        <v>11471</v>
      </c>
      <c r="D3326" s="68">
        <v>1</v>
      </c>
      <c r="E3326" s="48">
        <f t="shared" si="154"/>
        <v>70910600</v>
      </c>
      <c r="F3326" s="57" t="s">
        <v>3490</v>
      </c>
      <c r="G3326" s="57" t="s">
        <v>3931</v>
      </c>
      <c r="H3326" s="51">
        <v>350</v>
      </c>
      <c r="I3326" s="51" t="s">
        <v>17309</v>
      </c>
      <c r="J3326" s="69">
        <v>27.49</v>
      </c>
      <c r="K3326" s="69">
        <f t="shared" si="155"/>
        <v>9621.5</v>
      </c>
      <c r="L3326" s="90">
        <v>350</v>
      </c>
      <c r="M3326" s="51"/>
      <c r="N3326" s="62" t="s">
        <v>3962</v>
      </c>
      <c r="O3326" s="52"/>
      <c r="P3326" s="52">
        <v>172</v>
      </c>
      <c r="Q3326" s="52"/>
      <c r="R3326" s="52" t="s">
        <v>3955</v>
      </c>
      <c r="S3326" s="49" t="s">
        <v>21333</v>
      </c>
      <c r="V3326" s="50" t="s">
        <v>14979</v>
      </c>
      <c r="W3326" s="50" t="s">
        <v>3932</v>
      </c>
      <c r="X3326" s="50" t="s">
        <v>14740</v>
      </c>
      <c r="Y3326" s="70" t="s">
        <v>17320</v>
      </c>
      <c r="Z3326" s="53">
        <v>51244</v>
      </c>
    </row>
    <row r="3327" spans="1:26" s="49" customFormat="1" ht="30" x14ac:dyDescent="0.25">
      <c r="A3327" s="75">
        <v>600099121</v>
      </c>
      <c r="B3327" s="73">
        <f t="shared" si="153"/>
        <v>600099121</v>
      </c>
      <c r="C3327" s="73" t="s">
        <v>11472</v>
      </c>
      <c r="D3327" s="68">
        <v>1</v>
      </c>
      <c r="E3327" s="48">
        <f t="shared" si="154"/>
        <v>70695521</v>
      </c>
      <c r="F3327" s="57" t="s">
        <v>3490</v>
      </c>
      <c r="G3327" s="57" t="s">
        <v>3931</v>
      </c>
      <c r="H3327" s="51">
        <v>125</v>
      </c>
      <c r="I3327" s="51" t="s">
        <v>17309</v>
      </c>
      <c r="J3327" s="69">
        <v>27.49</v>
      </c>
      <c r="K3327" s="69">
        <f t="shared" si="155"/>
        <v>3436.25</v>
      </c>
      <c r="L3327" s="90">
        <v>125</v>
      </c>
      <c r="M3327" s="51"/>
      <c r="N3327" s="62" t="s">
        <v>3963</v>
      </c>
      <c r="O3327" s="52"/>
      <c r="P3327" s="52">
        <v>236</v>
      </c>
      <c r="Q3327" s="52"/>
      <c r="R3327" s="52" t="s">
        <v>3964</v>
      </c>
      <c r="S3327" s="49" t="s">
        <v>21333</v>
      </c>
      <c r="V3327" s="50" t="s">
        <v>14979</v>
      </c>
      <c r="W3327" s="50" t="s">
        <v>3932</v>
      </c>
      <c r="X3327" s="50" t="s">
        <v>14740</v>
      </c>
      <c r="Y3327" s="70" t="s">
        <v>17320</v>
      </c>
      <c r="Z3327" s="53">
        <v>51235</v>
      </c>
    </row>
    <row r="3328" spans="1:26" s="49" customFormat="1" ht="30" x14ac:dyDescent="0.25">
      <c r="A3328" s="75">
        <v>600099211</v>
      </c>
      <c r="B3328" s="73">
        <f t="shared" si="153"/>
        <v>600099211</v>
      </c>
      <c r="C3328" s="73" t="s">
        <v>11473</v>
      </c>
      <c r="D3328" s="68">
        <v>1</v>
      </c>
      <c r="E3328" s="48">
        <f t="shared" si="154"/>
        <v>854760</v>
      </c>
      <c r="F3328" s="57" t="s">
        <v>3490</v>
      </c>
      <c r="G3328" s="57" t="s">
        <v>3931</v>
      </c>
      <c r="H3328" s="51">
        <v>600</v>
      </c>
      <c r="I3328" s="51" t="s">
        <v>17309</v>
      </c>
      <c r="J3328" s="69">
        <v>27.49</v>
      </c>
      <c r="K3328" s="69">
        <f t="shared" si="155"/>
        <v>16494</v>
      </c>
      <c r="L3328" s="90">
        <v>600</v>
      </c>
      <c r="M3328" s="51"/>
      <c r="N3328" s="62" t="s">
        <v>3965</v>
      </c>
      <c r="O3328" s="52"/>
      <c r="P3328" s="52">
        <v>367</v>
      </c>
      <c r="Q3328" s="52"/>
      <c r="R3328" s="52" t="s">
        <v>3966</v>
      </c>
      <c r="S3328" s="49" t="s">
        <v>21333</v>
      </c>
      <c r="V3328" s="50" t="s">
        <v>14979</v>
      </c>
      <c r="W3328" s="50" t="s">
        <v>3932</v>
      </c>
      <c r="X3328" s="50" t="s">
        <v>14740</v>
      </c>
      <c r="Y3328" s="70" t="s">
        <v>17320</v>
      </c>
      <c r="Z3328" s="53">
        <v>51233</v>
      </c>
    </row>
    <row r="3329" spans="1:26" s="49" customFormat="1" ht="30" x14ac:dyDescent="0.25">
      <c r="A3329" s="75">
        <v>600099318</v>
      </c>
      <c r="B3329" s="73">
        <f t="shared" si="153"/>
        <v>600099318</v>
      </c>
      <c r="C3329" s="73" t="s">
        <v>11474</v>
      </c>
      <c r="D3329" s="68">
        <v>1</v>
      </c>
      <c r="E3329" s="48">
        <f t="shared" si="154"/>
        <v>854778</v>
      </c>
      <c r="F3329" s="57" t="s">
        <v>3490</v>
      </c>
      <c r="G3329" s="57" t="s">
        <v>3931</v>
      </c>
      <c r="H3329" s="51">
        <v>325</v>
      </c>
      <c r="I3329" s="51" t="s">
        <v>17309</v>
      </c>
      <c r="J3329" s="69">
        <v>27.49</v>
      </c>
      <c r="K3329" s="69">
        <f t="shared" si="155"/>
        <v>8934.25</v>
      </c>
      <c r="L3329" s="90">
        <v>325</v>
      </c>
      <c r="M3329" s="51"/>
      <c r="N3329" s="62" t="s">
        <v>3967</v>
      </c>
      <c r="O3329" s="52"/>
      <c r="P3329" s="52">
        <v>257</v>
      </c>
      <c r="Q3329" s="52"/>
      <c r="R3329" s="52" t="s">
        <v>3968</v>
      </c>
      <c r="S3329" s="49" t="s">
        <v>21333</v>
      </c>
      <c r="V3329" s="50" t="s">
        <v>14979</v>
      </c>
      <c r="W3329" s="50" t="s">
        <v>3932</v>
      </c>
      <c r="X3329" s="50" t="s">
        <v>14740</v>
      </c>
      <c r="Y3329" s="70" t="s">
        <v>17320</v>
      </c>
      <c r="Z3329" s="53">
        <v>51236</v>
      </c>
    </row>
    <row r="3330" spans="1:26" s="49" customFormat="1" ht="30" x14ac:dyDescent="0.25">
      <c r="A3330" s="75">
        <v>600099326</v>
      </c>
      <c r="B3330" s="73">
        <f t="shared" si="153"/>
        <v>600099326</v>
      </c>
      <c r="C3330" s="73" t="s">
        <v>11475</v>
      </c>
      <c r="D3330" s="68">
        <v>1</v>
      </c>
      <c r="E3330" s="48">
        <f t="shared" si="154"/>
        <v>70695393</v>
      </c>
      <c r="F3330" s="57" t="s">
        <v>3490</v>
      </c>
      <c r="G3330" s="57" t="s">
        <v>3931</v>
      </c>
      <c r="H3330" s="51">
        <v>50</v>
      </c>
      <c r="I3330" s="51" t="s">
        <v>17309</v>
      </c>
      <c r="J3330" s="69">
        <v>27.49</v>
      </c>
      <c r="K3330" s="69">
        <f t="shared" si="155"/>
        <v>1374.5</v>
      </c>
      <c r="L3330" s="90">
        <v>50</v>
      </c>
      <c r="M3330" s="51"/>
      <c r="N3330" s="62" t="s">
        <v>3969</v>
      </c>
      <c r="O3330" s="52"/>
      <c r="P3330" s="52">
        <v>28</v>
      </c>
      <c r="Q3330" s="52"/>
      <c r="R3330" s="52" t="s">
        <v>3970</v>
      </c>
      <c r="S3330" s="49" t="s">
        <v>21333</v>
      </c>
      <c r="V3330" s="50" t="s">
        <v>14979</v>
      </c>
      <c r="W3330" s="50" t="s">
        <v>3932</v>
      </c>
      <c r="X3330" s="50" t="s">
        <v>14740</v>
      </c>
      <c r="Y3330" s="70" t="s">
        <v>17320</v>
      </c>
      <c r="Z3330" s="53">
        <v>51238</v>
      </c>
    </row>
    <row r="3331" spans="1:26" s="49" customFormat="1" ht="30" x14ac:dyDescent="0.25">
      <c r="A3331" s="75">
        <v>600099334</v>
      </c>
      <c r="B3331" s="73">
        <f t="shared" si="153"/>
        <v>600099334</v>
      </c>
      <c r="C3331" s="73" t="s">
        <v>11476</v>
      </c>
      <c r="D3331" s="68">
        <v>1</v>
      </c>
      <c r="E3331" s="48">
        <f t="shared" si="154"/>
        <v>854697</v>
      </c>
      <c r="F3331" s="57" t="s">
        <v>3490</v>
      </c>
      <c r="G3331" s="57" t="s">
        <v>3931</v>
      </c>
      <c r="H3331" s="51">
        <v>650</v>
      </c>
      <c r="I3331" s="51" t="s">
        <v>17309</v>
      </c>
      <c r="J3331" s="69">
        <v>27.49</v>
      </c>
      <c r="K3331" s="69">
        <f t="shared" si="155"/>
        <v>17868.5</v>
      </c>
      <c r="L3331" s="90">
        <v>650</v>
      </c>
      <c r="M3331" s="51"/>
      <c r="N3331" s="62" t="s">
        <v>3971</v>
      </c>
      <c r="O3331" s="52" t="s">
        <v>340</v>
      </c>
      <c r="P3331" s="52">
        <v>288</v>
      </c>
      <c r="Q3331" s="52"/>
      <c r="R3331" s="52" t="s">
        <v>3932</v>
      </c>
      <c r="S3331" s="49" t="s">
        <v>21333</v>
      </c>
      <c r="V3331" s="50" t="s">
        <v>14979</v>
      </c>
      <c r="W3331" s="50" t="s">
        <v>3932</v>
      </c>
      <c r="X3331" s="50" t="s">
        <v>14740</v>
      </c>
      <c r="Y3331" s="70" t="s">
        <v>17320</v>
      </c>
      <c r="Z3331" s="53">
        <v>51401</v>
      </c>
    </row>
    <row r="3332" spans="1:26" s="49" customFormat="1" ht="30" x14ac:dyDescent="0.25">
      <c r="A3332" s="75">
        <v>600099342</v>
      </c>
      <c r="B3332" s="73">
        <f t="shared" ref="B3332:B3395" si="156">A3332/1</f>
        <v>600099342</v>
      </c>
      <c r="C3332" s="73" t="s">
        <v>11477</v>
      </c>
      <c r="D3332" s="68">
        <v>1</v>
      </c>
      <c r="E3332" s="48">
        <f t="shared" ref="E3332:E3395" si="157">C3332/1</f>
        <v>854719</v>
      </c>
      <c r="F3332" s="57" t="s">
        <v>3490</v>
      </c>
      <c r="G3332" s="57" t="s">
        <v>3931</v>
      </c>
      <c r="H3332" s="51">
        <v>575</v>
      </c>
      <c r="I3332" s="51" t="s">
        <v>17309</v>
      </c>
      <c r="J3332" s="69">
        <v>27.49</v>
      </c>
      <c r="K3332" s="69">
        <f t="shared" ref="K3332:K3395" si="158">H3332*J3332</f>
        <v>15806.75</v>
      </c>
      <c r="L3332" s="90">
        <v>575</v>
      </c>
      <c r="M3332" s="51"/>
      <c r="N3332" s="62" t="s">
        <v>3972</v>
      </c>
      <c r="O3332" s="52" t="s">
        <v>3973</v>
      </c>
      <c r="P3332" s="52">
        <v>97</v>
      </c>
      <c r="Q3332" s="52"/>
      <c r="R3332" s="52" t="s">
        <v>3932</v>
      </c>
      <c r="S3332" s="49" t="s">
        <v>21333</v>
      </c>
      <c r="V3332" s="50" t="s">
        <v>14979</v>
      </c>
      <c r="W3332" s="50" t="s">
        <v>3932</v>
      </c>
      <c r="X3332" s="50" t="s">
        <v>14740</v>
      </c>
      <c r="Y3332" s="70" t="s">
        <v>17320</v>
      </c>
      <c r="Z3332" s="53">
        <v>51401</v>
      </c>
    </row>
    <row r="3333" spans="1:26" s="49" customFormat="1" ht="30" x14ac:dyDescent="0.25">
      <c r="A3333" s="75">
        <v>600099504</v>
      </c>
      <c r="B3333" s="73">
        <f t="shared" si="156"/>
        <v>600099504</v>
      </c>
      <c r="C3333" s="73" t="s">
        <v>11454</v>
      </c>
      <c r="D3333" s="68">
        <v>1</v>
      </c>
      <c r="E3333" s="48">
        <f t="shared" si="157"/>
        <v>70839921</v>
      </c>
      <c r="F3333" s="57" t="s">
        <v>3490</v>
      </c>
      <c r="G3333" s="57" t="s">
        <v>3931</v>
      </c>
      <c r="H3333" s="51">
        <v>75</v>
      </c>
      <c r="I3333" s="51" t="s">
        <v>17309</v>
      </c>
      <c r="J3333" s="69">
        <v>27.49</v>
      </c>
      <c r="K3333" s="69">
        <f t="shared" si="158"/>
        <v>2061.75</v>
      </c>
      <c r="L3333" s="90">
        <v>75</v>
      </c>
      <c r="M3333" s="51"/>
      <c r="N3333" s="62" t="s">
        <v>3933</v>
      </c>
      <c r="O3333" s="52" t="s">
        <v>340</v>
      </c>
      <c r="P3333" s="52">
        <v>103</v>
      </c>
      <c r="Q3333" s="52"/>
      <c r="R3333" s="52" t="s">
        <v>3932</v>
      </c>
      <c r="S3333" s="49" t="s">
        <v>21333</v>
      </c>
      <c r="V3333" s="50" t="s">
        <v>14962</v>
      </c>
      <c r="W3333" s="50" t="s">
        <v>3932</v>
      </c>
      <c r="X3333" s="50" t="s">
        <v>14738</v>
      </c>
      <c r="Y3333" s="70" t="s">
        <v>17320</v>
      </c>
      <c r="Z3333" s="53">
        <v>51401</v>
      </c>
    </row>
    <row r="3334" spans="1:26" s="49" customFormat="1" ht="30" x14ac:dyDescent="0.25">
      <c r="A3334" s="75">
        <v>600171752</v>
      </c>
      <c r="B3334" s="73">
        <f t="shared" si="156"/>
        <v>600171752</v>
      </c>
      <c r="C3334" s="73" t="s">
        <v>11455</v>
      </c>
      <c r="D3334" s="68">
        <v>1</v>
      </c>
      <c r="E3334" s="48">
        <f t="shared" si="157"/>
        <v>856037</v>
      </c>
      <c r="F3334" s="57" t="s">
        <v>3490</v>
      </c>
      <c r="G3334" s="57" t="s">
        <v>3931</v>
      </c>
      <c r="H3334" s="51">
        <v>525</v>
      </c>
      <c r="I3334" s="51" t="s">
        <v>17309</v>
      </c>
      <c r="J3334" s="69">
        <v>27.49</v>
      </c>
      <c r="K3334" s="69">
        <f t="shared" si="158"/>
        <v>14432.25</v>
      </c>
      <c r="L3334" s="90">
        <v>525</v>
      </c>
      <c r="M3334" s="51"/>
      <c r="N3334" s="62" t="s">
        <v>3934</v>
      </c>
      <c r="O3334" s="52" t="s">
        <v>3935</v>
      </c>
      <c r="P3334" s="52">
        <v>460</v>
      </c>
      <c r="Q3334" s="52"/>
      <c r="R3334" s="52" t="s">
        <v>3932</v>
      </c>
      <c r="S3334" s="49" t="s">
        <v>21333</v>
      </c>
      <c r="V3334" s="50" t="s">
        <v>14962</v>
      </c>
      <c r="W3334" s="50" t="s">
        <v>3932</v>
      </c>
      <c r="X3334" s="50" t="s">
        <v>14738</v>
      </c>
      <c r="Y3334" s="70" t="s">
        <v>17320</v>
      </c>
      <c r="Z3334" s="53">
        <v>51401</v>
      </c>
    </row>
    <row r="3335" spans="1:26" s="49" customFormat="1" ht="30" x14ac:dyDescent="0.25">
      <c r="A3335" s="75">
        <v>650026144</v>
      </c>
      <c r="B3335" s="73">
        <f t="shared" si="156"/>
        <v>650026144</v>
      </c>
      <c r="C3335" s="73" t="s">
        <v>11478</v>
      </c>
      <c r="D3335" s="68">
        <v>1</v>
      </c>
      <c r="E3335" s="48">
        <f t="shared" si="157"/>
        <v>70695148</v>
      </c>
      <c r="F3335" s="57" t="s">
        <v>3490</v>
      </c>
      <c r="G3335" s="57" t="s">
        <v>3931</v>
      </c>
      <c r="H3335" s="51">
        <v>50</v>
      </c>
      <c r="I3335" s="51" t="s">
        <v>17309</v>
      </c>
      <c r="J3335" s="69">
        <v>27.49</v>
      </c>
      <c r="K3335" s="69">
        <f t="shared" si="158"/>
        <v>1374.5</v>
      </c>
      <c r="L3335" s="90">
        <v>50</v>
      </c>
      <c r="M3335" s="51"/>
      <c r="N3335" s="62" t="s">
        <v>3974</v>
      </c>
      <c r="O3335" s="52"/>
      <c r="P3335" s="52">
        <v>68</v>
      </c>
      <c r="Q3335" s="52"/>
      <c r="R3335" s="52" t="s">
        <v>3975</v>
      </c>
      <c r="S3335" s="49" t="s">
        <v>21333</v>
      </c>
      <c r="V3335" s="50" t="s">
        <v>14979</v>
      </c>
      <c r="W3335" s="50" t="s">
        <v>3932</v>
      </c>
      <c r="X3335" s="50" t="s">
        <v>14740</v>
      </c>
      <c r="Y3335" s="70" t="s">
        <v>17320</v>
      </c>
      <c r="Z3335" s="53">
        <v>51232</v>
      </c>
    </row>
    <row r="3336" spans="1:26" s="49" customFormat="1" ht="30" x14ac:dyDescent="0.25">
      <c r="A3336" s="75">
        <v>650030541</v>
      </c>
      <c r="B3336" s="73">
        <f t="shared" si="156"/>
        <v>650030541</v>
      </c>
      <c r="C3336" s="73" t="s">
        <v>11479</v>
      </c>
      <c r="D3336" s="68">
        <v>1</v>
      </c>
      <c r="E3336" s="48">
        <f t="shared" si="157"/>
        <v>75017512</v>
      </c>
      <c r="F3336" s="57" t="s">
        <v>3490</v>
      </c>
      <c r="G3336" s="57" t="s">
        <v>3931</v>
      </c>
      <c r="H3336" s="51">
        <v>250</v>
      </c>
      <c r="I3336" s="51" t="s">
        <v>17309</v>
      </c>
      <c r="J3336" s="69">
        <v>27.49</v>
      </c>
      <c r="K3336" s="69">
        <f t="shared" si="158"/>
        <v>6872.5</v>
      </c>
      <c r="L3336" s="90">
        <v>250</v>
      </c>
      <c r="M3336" s="51"/>
      <c r="N3336" s="62" t="s">
        <v>3976</v>
      </c>
      <c r="O3336" s="52"/>
      <c r="P3336" s="52">
        <v>190</v>
      </c>
      <c r="Q3336" s="52"/>
      <c r="R3336" s="52" t="s">
        <v>3977</v>
      </c>
      <c r="S3336" s="49" t="s">
        <v>21333</v>
      </c>
      <c r="V3336" s="50" t="s">
        <v>14979</v>
      </c>
      <c r="W3336" s="50" t="s">
        <v>3932</v>
      </c>
      <c r="X3336" s="50" t="s">
        <v>14740</v>
      </c>
      <c r="Y3336" s="70" t="s">
        <v>17320</v>
      </c>
      <c r="Z3336" s="53">
        <v>51231</v>
      </c>
    </row>
    <row r="3337" spans="1:26" s="49" customFormat="1" ht="30" x14ac:dyDescent="0.25">
      <c r="A3337" s="75">
        <v>650046072</v>
      </c>
      <c r="B3337" s="73">
        <f t="shared" si="156"/>
        <v>650046072</v>
      </c>
      <c r="C3337" s="73" t="s">
        <v>11480</v>
      </c>
      <c r="D3337" s="68">
        <v>1</v>
      </c>
      <c r="E3337" s="48">
        <f t="shared" si="157"/>
        <v>71002723</v>
      </c>
      <c r="F3337" s="57" t="s">
        <v>3490</v>
      </c>
      <c r="G3337" s="57" t="s">
        <v>3931</v>
      </c>
      <c r="H3337" s="51">
        <v>225</v>
      </c>
      <c r="I3337" s="51" t="s">
        <v>17309</v>
      </c>
      <c r="J3337" s="69">
        <v>27.49</v>
      </c>
      <c r="K3337" s="69">
        <f t="shared" si="158"/>
        <v>6185.25</v>
      </c>
      <c r="L3337" s="90">
        <v>225</v>
      </c>
      <c r="M3337" s="51"/>
      <c r="N3337" s="62" t="s">
        <v>3978</v>
      </c>
      <c r="O3337" s="52"/>
      <c r="P3337" s="52">
        <v>370</v>
      </c>
      <c r="Q3337" s="52"/>
      <c r="R3337" s="52" t="s">
        <v>3979</v>
      </c>
      <c r="S3337" s="49" t="s">
        <v>21333</v>
      </c>
      <c r="V3337" s="50" t="s">
        <v>14979</v>
      </c>
      <c r="W3337" s="50" t="s">
        <v>3932</v>
      </c>
      <c r="X3337" s="50" t="s">
        <v>14740</v>
      </c>
      <c r="Y3337" s="70" t="s">
        <v>17320</v>
      </c>
      <c r="Z3337" s="53">
        <v>51243</v>
      </c>
    </row>
    <row r="3338" spans="1:26" s="49" customFormat="1" x14ac:dyDescent="0.25">
      <c r="A3338" s="75">
        <v>691012474</v>
      </c>
      <c r="B3338" s="73">
        <f t="shared" si="156"/>
        <v>691012474</v>
      </c>
      <c r="C3338" s="73" t="s">
        <v>11456</v>
      </c>
      <c r="D3338" s="68">
        <v>1</v>
      </c>
      <c r="E3338" s="48">
        <f t="shared" si="157"/>
        <v>7360401</v>
      </c>
      <c r="F3338" s="57" t="s">
        <v>3490</v>
      </c>
      <c r="G3338" s="57" t="s">
        <v>3931</v>
      </c>
      <c r="H3338" s="51">
        <v>100</v>
      </c>
      <c r="I3338" s="51" t="s">
        <v>17309</v>
      </c>
      <c r="J3338" s="69">
        <v>27.49</v>
      </c>
      <c r="K3338" s="69">
        <f t="shared" si="158"/>
        <v>2749</v>
      </c>
      <c r="L3338" s="90">
        <v>100</v>
      </c>
      <c r="M3338" s="51"/>
      <c r="N3338" s="62" t="s">
        <v>3936</v>
      </c>
      <c r="O3338" s="52" t="s">
        <v>99</v>
      </c>
      <c r="P3338" s="52">
        <v>259</v>
      </c>
      <c r="Q3338" s="52"/>
      <c r="R3338" s="52" t="s">
        <v>3932</v>
      </c>
      <c r="S3338" s="49" t="s">
        <v>21334</v>
      </c>
      <c r="V3338" s="50" t="s">
        <v>14962</v>
      </c>
      <c r="W3338" s="50" t="s">
        <v>3932</v>
      </c>
      <c r="X3338" s="50" t="s">
        <v>14742</v>
      </c>
      <c r="Y3338" s="70" t="s">
        <v>17320</v>
      </c>
      <c r="Z3338" s="53">
        <v>51401</v>
      </c>
    </row>
    <row r="3339" spans="1:26" s="49" customFormat="1" x14ac:dyDescent="0.25">
      <c r="A3339" s="75">
        <v>667000135</v>
      </c>
      <c r="B3339" s="73">
        <f t="shared" si="156"/>
        <v>667000135</v>
      </c>
      <c r="C3339" s="73" t="s">
        <v>11481</v>
      </c>
      <c r="D3339" s="68">
        <v>1</v>
      </c>
      <c r="E3339" s="48">
        <f t="shared" si="157"/>
        <v>71011170</v>
      </c>
      <c r="F3339" s="57" t="s">
        <v>3490</v>
      </c>
      <c r="G3339" s="57" t="s">
        <v>3931</v>
      </c>
      <c r="H3339" s="51">
        <v>75</v>
      </c>
      <c r="I3339" s="51" t="s">
        <v>17309</v>
      </c>
      <c r="J3339" s="69">
        <v>27.49</v>
      </c>
      <c r="K3339" s="69">
        <f t="shared" si="158"/>
        <v>2061.75</v>
      </c>
      <c r="L3339" s="90">
        <v>75</v>
      </c>
      <c r="M3339" s="51"/>
      <c r="N3339" s="62" t="s">
        <v>3980</v>
      </c>
      <c r="O3339" s="52" t="s">
        <v>3981</v>
      </c>
      <c r="P3339" s="52">
        <v>994</v>
      </c>
      <c r="Q3339" s="52"/>
      <c r="R3339" s="52" t="s">
        <v>3932</v>
      </c>
      <c r="S3339" s="49" t="s">
        <v>21333</v>
      </c>
      <c r="V3339" s="50" t="s">
        <v>14979</v>
      </c>
      <c r="W3339" s="50" t="s">
        <v>3932</v>
      </c>
      <c r="X3339" s="50" t="s">
        <v>14740</v>
      </c>
      <c r="Y3339" s="70" t="s">
        <v>17320</v>
      </c>
      <c r="Z3339" s="53">
        <v>51401</v>
      </c>
    </row>
    <row r="3340" spans="1:26" s="49" customFormat="1" ht="30" x14ac:dyDescent="0.25">
      <c r="A3340" s="74">
        <v>600010686</v>
      </c>
      <c r="B3340" s="73">
        <f t="shared" si="156"/>
        <v>600010686</v>
      </c>
      <c r="C3340" s="73" t="s">
        <v>11329</v>
      </c>
      <c r="D3340" s="68">
        <v>1</v>
      </c>
      <c r="E3340" s="48">
        <f t="shared" si="157"/>
        <v>555053</v>
      </c>
      <c r="F3340" s="57" t="s">
        <v>3490</v>
      </c>
      <c r="G3340" s="57" t="s">
        <v>3724</v>
      </c>
      <c r="H3340" s="51">
        <v>1150</v>
      </c>
      <c r="I3340" s="51" t="s">
        <v>17309</v>
      </c>
      <c r="J3340" s="69">
        <v>27.49</v>
      </c>
      <c r="K3340" s="69">
        <f t="shared" si="158"/>
        <v>31613.5</v>
      </c>
      <c r="L3340" s="90">
        <v>1150</v>
      </c>
      <c r="M3340" s="51"/>
      <c r="N3340" s="62" t="s">
        <v>3729</v>
      </c>
      <c r="O3340" s="52" t="s">
        <v>1000</v>
      </c>
      <c r="P3340" s="52">
        <v>447</v>
      </c>
      <c r="Q3340" s="52">
        <v>29</v>
      </c>
      <c r="R3340" s="52" t="s">
        <v>3728</v>
      </c>
      <c r="S3340" s="49" t="s">
        <v>21333</v>
      </c>
      <c r="V3340" s="50" t="s">
        <v>14962</v>
      </c>
      <c r="W3340" s="50" t="s">
        <v>3728</v>
      </c>
      <c r="X3340" s="50" t="s">
        <v>14738</v>
      </c>
      <c r="Y3340" s="70" t="s">
        <v>17320</v>
      </c>
      <c r="Z3340" s="53">
        <v>46005</v>
      </c>
    </row>
    <row r="3341" spans="1:26" s="49" customFormat="1" ht="30" x14ac:dyDescent="0.25">
      <c r="A3341" s="74">
        <v>600023401</v>
      </c>
      <c r="B3341" s="73">
        <f t="shared" si="156"/>
        <v>600023401</v>
      </c>
      <c r="C3341" s="73" t="s">
        <v>11330</v>
      </c>
      <c r="D3341" s="68">
        <v>1</v>
      </c>
      <c r="E3341" s="48">
        <f t="shared" si="157"/>
        <v>46748059</v>
      </c>
      <c r="F3341" s="57" t="s">
        <v>3490</v>
      </c>
      <c r="G3341" s="57" t="s">
        <v>3724</v>
      </c>
      <c r="H3341" s="51">
        <v>400</v>
      </c>
      <c r="I3341" s="51" t="s">
        <v>17309</v>
      </c>
      <c r="J3341" s="69">
        <v>27.49</v>
      </c>
      <c r="K3341" s="69">
        <f t="shared" si="158"/>
        <v>10996</v>
      </c>
      <c r="L3341" s="90">
        <v>400</v>
      </c>
      <c r="M3341" s="51"/>
      <c r="N3341" s="62" t="s">
        <v>3730</v>
      </c>
      <c r="O3341" s="52" t="s">
        <v>1290</v>
      </c>
      <c r="P3341" s="52">
        <v>921</v>
      </c>
      <c r="Q3341" s="52">
        <v>22</v>
      </c>
      <c r="R3341" s="52" t="s">
        <v>3728</v>
      </c>
      <c r="S3341" s="49" t="s">
        <v>21333</v>
      </c>
      <c r="V3341" s="50" t="s">
        <v>14962</v>
      </c>
      <c r="W3341" s="50" t="s">
        <v>3728</v>
      </c>
      <c r="X3341" s="50" t="s">
        <v>14738</v>
      </c>
      <c r="Y3341" s="70" t="s">
        <v>17320</v>
      </c>
      <c r="Z3341" s="53">
        <v>46014</v>
      </c>
    </row>
    <row r="3342" spans="1:26" s="49" customFormat="1" ht="30" x14ac:dyDescent="0.25">
      <c r="A3342" s="74">
        <v>600023427</v>
      </c>
      <c r="B3342" s="73">
        <f t="shared" si="156"/>
        <v>600023427</v>
      </c>
      <c r="C3342" s="73" t="s">
        <v>11331</v>
      </c>
      <c r="D3342" s="68">
        <v>1</v>
      </c>
      <c r="E3342" s="48">
        <f t="shared" si="157"/>
        <v>46749799</v>
      </c>
      <c r="F3342" s="57" t="s">
        <v>3490</v>
      </c>
      <c r="G3342" s="57" t="s">
        <v>3724</v>
      </c>
      <c r="H3342" s="51">
        <v>525</v>
      </c>
      <c r="I3342" s="51" t="s">
        <v>17309</v>
      </c>
      <c r="J3342" s="69">
        <v>27.49</v>
      </c>
      <c r="K3342" s="69">
        <f t="shared" si="158"/>
        <v>14432.25</v>
      </c>
      <c r="L3342" s="90">
        <v>525</v>
      </c>
      <c r="M3342" s="51"/>
      <c r="N3342" s="62" t="s">
        <v>3731</v>
      </c>
      <c r="O3342" s="52" t="s">
        <v>2852</v>
      </c>
      <c r="P3342" s="52">
        <v>920</v>
      </c>
      <c r="Q3342" s="52">
        <v>7</v>
      </c>
      <c r="R3342" s="52" t="s">
        <v>3728</v>
      </c>
      <c r="S3342" s="49" t="s">
        <v>21333</v>
      </c>
      <c r="V3342" s="50" t="s">
        <v>14962</v>
      </c>
      <c r="W3342" s="50" t="s">
        <v>3728</v>
      </c>
      <c r="X3342" s="50" t="s">
        <v>14738</v>
      </c>
      <c r="Y3342" s="70" t="s">
        <v>17320</v>
      </c>
      <c r="Z3342" s="53">
        <v>46001</v>
      </c>
    </row>
    <row r="3343" spans="1:26" s="49" customFormat="1" x14ac:dyDescent="0.25">
      <c r="A3343" s="74">
        <v>600023451</v>
      </c>
      <c r="B3343" s="73">
        <f t="shared" si="156"/>
        <v>600023451</v>
      </c>
      <c r="C3343" s="73" t="s">
        <v>11332</v>
      </c>
      <c r="D3343" s="68">
        <v>1</v>
      </c>
      <c r="E3343" s="48">
        <f t="shared" si="157"/>
        <v>25023519</v>
      </c>
      <c r="F3343" s="57" t="s">
        <v>3490</v>
      </c>
      <c r="G3343" s="57" t="s">
        <v>3724</v>
      </c>
      <c r="H3343" s="51">
        <v>25</v>
      </c>
      <c r="I3343" s="51" t="s">
        <v>17309</v>
      </c>
      <c r="J3343" s="69">
        <v>27.49</v>
      </c>
      <c r="K3343" s="69">
        <f t="shared" si="158"/>
        <v>687.25</v>
      </c>
      <c r="L3343" s="90">
        <v>25</v>
      </c>
      <c r="M3343" s="51"/>
      <c r="N3343" s="62" t="s">
        <v>3732</v>
      </c>
      <c r="O3343" s="52" t="s">
        <v>3733</v>
      </c>
      <c r="P3343" s="52">
        <v>743</v>
      </c>
      <c r="Q3343" s="52">
        <v>3</v>
      </c>
      <c r="R3343" s="52" t="s">
        <v>3728</v>
      </c>
      <c r="S3343" s="49" t="s">
        <v>21334</v>
      </c>
      <c r="V3343" s="50" t="s">
        <v>14962</v>
      </c>
      <c r="W3343" s="50" t="s">
        <v>3728</v>
      </c>
      <c r="X3343" s="50" t="s">
        <v>14742</v>
      </c>
      <c r="Y3343" s="70" t="s">
        <v>17320</v>
      </c>
      <c r="Z3343" s="53">
        <v>46007</v>
      </c>
    </row>
    <row r="3344" spans="1:26" s="49" customFormat="1" ht="30" x14ac:dyDescent="0.25">
      <c r="A3344" s="74">
        <v>600023460</v>
      </c>
      <c r="B3344" s="73">
        <f t="shared" si="156"/>
        <v>600023460</v>
      </c>
      <c r="C3344" s="73" t="s">
        <v>11333</v>
      </c>
      <c r="D3344" s="68">
        <v>1</v>
      </c>
      <c r="E3344" s="48">
        <f t="shared" si="157"/>
        <v>46746862</v>
      </c>
      <c r="F3344" s="57" t="s">
        <v>3490</v>
      </c>
      <c r="G3344" s="57" t="s">
        <v>3724</v>
      </c>
      <c r="H3344" s="51">
        <v>575</v>
      </c>
      <c r="I3344" s="51" t="s">
        <v>17309</v>
      </c>
      <c r="J3344" s="69">
        <v>27.49</v>
      </c>
      <c r="K3344" s="69">
        <f t="shared" si="158"/>
        <v>15806.75</v>
      </c>
      <c r="L3344" s="90">
        <v>575</v>
      </c>
      <c r="M3344" s="51"/>
      <c r="N3344" s="62" t="s">
        <v>3734</v>
      </c>
      <c r="O3344" s="52" t="s">
        <v>3735</v>
      </c>
      <c r="P3344" s="52">
        <v>999</v>
      </c>
      <c r="Q3344" s="52">
        <v>51</v>
      </c>
      <c r="R3344" s="52" t="s">
        <v>3728</v>
      </c>
      <c r="S3344" s="49" t="s">
        <v>21333</v>
      </c>
      <c r="V3344" s="50" t="s">
        <v>14962</v>
      </c>
      <c r="W3344" s="50" t="s">
        <v>3728</v>
      </c>
      <c r="X3344" s="50" t="s">
        <v>14738</v>
      </c>
      <c r="Y3344" s="70" t="s">
        <v>17320</v>
      </c>
      <c r="Z3344" s="53">
        <v>46006</v>
      </c>
    </row>
    <row r="3345" spans="1:26" s="49" customFormat="1" ht="30" x14ac:dyDescent="0.25">
      <c r="A3345" s="74">
        <v>600019713</v>
      </c>
      <c r="B3345" s="73">
        <f t="shared" si="156"/>
        <v>600019713</v>
      </c>
      <c r="C3345" s="73" t="s">
        <v>11334</v>
      </c>
      <c r="D3345" s="68">
        <v>1</v>
      </c>
      <c r="E3345" s="48">
        <f t="shared" si="157"/>
        <v>673731</v>
      </c>
      <c r="F3345" s="57" t="s">
        <v>3490</v>
      </c>
      <c r="G3345" s="57" t="s">
        <v>3724</v>
      </c>
      <c r="H3345" s="51">
        <v>925</v>
      </c>
      <c r="I3345" s="51" t="s">
        <v>17309</v>
      </c>
      <c r="J3345" s="69">
        <v>27.49</v>
      </c>
      <c r="K3345" s="69">
        <f t="shared" si="158"/>
        <v>25428.25</v>
      </c>
      <c r="L3345" s="90">
        <v>925</v>
      </c>
      <c r="M3345" s="51"/>
      <c r="N3345" s="62" t="s">
        <v>3736</v>
      </c>
      <c r="O3345" s="52" t="s">
        <v>99</v>
      </c>
      <c r="P3345" s="52">
        <v>9</v>
      </c>
      <c r="Q3345" s="52">
        <v>7</v>
      </c>
      <c r="R3345" s="52" t="s">
        <v>3728</v>
      </c>
      <c r="S3345" s="49" t="s">
        <v>21333</v>
      </c>
      <c r="V3345" s="50" t="s">
        <v>14962</v>
      </c>
      <c r="W3345" s="50" t="s">
        <v>3728</v>
      </c>
      <c r="X3345" s="50" t="s">
        <v>14738</v>
      </c>
      <c r="Y3345" s="70" t="s">
        <v>17320</v>
      </c>
      <c r="Z3345" s="53">
        <v>46001</v>
      </c>
    </row>
    <row r="3346" spans="1:26" s="49" customFormat="1" ht="45" x14ac:dyDescent="0.25">
      <c r="A3346" s="74">
        <v>600020398</v>
      </c>
      <c r="B3346" s="73">
        <f t="shared" si="156"/>
        <v>600020398</v>
      </c>
      <c r="C3346" s="73" t="s">
        <v>11335</v>
      </c>
      <c r="D3346" s="68">
        <v>1</v>
      </c>
      <c r="E3346" s="48">
        <f t="shared" si="157"/>
        <v>46747991</v>
      </c>
      <c r="F3346" s="57" t="s">
        <v>3490</v>
      </c>
      <c r="G3346" s="57" t="s">
        <v>3724</v>
      </c>
      <c r="H3346" s="51">
        <v>1250</v>
      </c>
      <c r="I3346" s="51" t="s">
        <v>17309</v>
      </c>
      <c r="J3346" s="69">
        <v>27.49</v>
      </c>
      <c r="K3346" s="69">
        <f t="shared" si="158"/>
        <v>34362.5</v>
      </c>
      <c r="L3346" s="90">
        <v>1250</v>
      </c>
      <c r="M3346" s="51"/>
      <c r="N3346" s="62" t="s">
        <v>3737</v>
      </c>
      <c r="O3346" s="52" t="s">
        <v>593</v>
      </c>
      <c r="P3346" s="52">
        <v>460</v>
      </c>
      <c r="Q3346" s="52">
        <v>3</v>
      </c>
      <c r="R3346" s="52" t="s">
        <v>3728</v>
      </c>
      <c r="S3346" s="49" t="s">
        <v>21333</v>
      </c>
      <c r="V3346" s="50" t="s">
        <v>14962</v>
      </c>
      <c r="W3346" s="50" t="s">
        <v>3728</v>
      </c>
      <c r="X3346" s="50" t="s">
        <v>14738</v>
      </c>
      <c r="Y3346" s="70" t="s">
        <v>17320</v>
      </c>
      <c r="Z3346" s="53">
        <v>46001</v>
      </c>
    </row>
    <row r="3347" spans="1:26" s="49" customFormat="1" x14ac:dyDescent="0.25">
      <c r="A3347" s="74">
        <v>600010520</v>
      </c>
      <c r="B3347" s="73">
        <f t="shared" si="156"/>
        <v>600010520</v>
      </c>
      <c r="C3347" s="73" t="s">
        <v>11336</v>
      </c>
      <c r="D3347" s="68">
        <v>1</v>
      </c>
      <c r="E3347" s="48">
        <f t="shared" si="157"/>
        <v>25018507</v>
      </c>
      <c r="F3347" s="57" t="s">
        <v>3490</v>
      </c>
      <c r="G3347" s="57" t="s">
        <v>3724</v>
      </c>
      <c r="H3347" s="51">
        <v>275</v>
      </c>
      <c r="I3347" s="51" t="s">
        <v>17309</v>
      </c>
      <c r="J3347" s="69">
        <v>27.49</v>
      </c>
      <c r="K3347" s="69">
        <f t="shared" si="158"/>
        <v>7559.75</v>
      </c>
      <c r="L3347" s="90">
        <v>275</v>
      </c>
      <c r="M3347" s="51"/>
      <c r="N3347" s="62" t="s">
        <v>3738</v>
      </c>
      <c r="O3347" s="52" t="s">
        <v>3739</v>
      </c>
      <c r="P3347" s="52">
        <v>839</v>
      </c>
      <c r="Q3347" s="52">
        <v>5</v>
      </c>
      <c r="R3347" s="52" t="s">
        <v>3728</v>
      </c>
      <c r="S3347" s="49" t="s">
        <v>21334</v>
      </c>
      <c r="V3347" s="50" t="s">
        <v>14962</v>
      </c>
      <c r="W3347" s="50" t="s">
        <v>3728</v>
      </c>
      <c r="X3347" s="50" t="s">
        <v>14742</v>
      </c>
      <c r="Y3347" s="70" t="s">
        <v>17320</v>
      </c>
      <c r="Z3347" s="53">
        <v>46006</v>
      </c>
    </row>
    <row r="3348" spans="1:26" s="49" customFormat="1" x14ac:dyDescent="0.25">
      <c r="A3348" s="74">
        <v>600010538</v>
      </c>
      <c r="B3348" s="73">
        <f t="shared" si="156"/>
        <v>600010538</v>
      </c>
      <c r="C3348" s="73" t="s">
        <v>14980</v>
      </c>
      <c r="D3348" s="68">
        <v>1</v>
      </c>
      <c r="E3348" s="48">
        <f t="shared" si="157"/>
        <v>46708812</v>
      </c>
      <c r="F3348" s="57" t="s">
        <v>3490</v>
      </c>
      <c r="G3348" s="57" t="s">
        <v>3724</v>
      </c>
      <c r="H3348" s="51">
        <v>325</v>
      </c>
      <c r="I3348" s="51" t="s">
        <v>17309</v>
      </c>
      <c r="J3348" s="69">
        <v>27.49</v>
      </c>
      <c r="K3348" s="69">
        <f t="shared" si="158"/>
        <v>8934.25</v>
      </c>
      <c r="L3348" s="90">
        <v>325</v>
      </c>
      <c r="M3348" s="51"/>
      <c r="N3348" s="62" t="s">
        <v>14981</v>
      </c>
      <c r="O3348" s="52" t="s">
        <v>105</v>
      </c>
      <c r="P3348" s="52">
        <v>328</v>
      </c>
      <c r="Q3348" s="52">
        <v>17</v>
      </c>
      <c r="R3348" s="52" t="s">
        <v>3728</v>
      </c>
      <c r="S3348" s="49" t="s">
        <v>21334</v>
      </c>
      <c r="V3348" s="50" t="s">
        <v>14962</v>
      </c>
      <c r="W3348" s="50" t="s">
        <v>3728</v>
      </c>
      <c r="X3348" s="50" t="s">
        <v>14742</v>
      </c>
      <c r="Y3348" s="70" t="s">
        <v>17320</v>
      </c>
      <c r="Z3348" s="53">
        <v>46001</v>
      </c>
    </row>
    <row r="3349" spans="1:26" s="49" customFormat="1" x14ac:dyDescent="0.25">
      <c r="A3349" s="74">
        <v>600010546</v>
      </c>
      <c r="B3349" s="73">
        <f t="shared" si="156"/>
        <v>600010546</v>
      </c>
      <c r="C3349" s="73" t="s">
        <v>14982</v>
      </c>
      <c r="D3349" s="68">
        <v>1</v>
      </c>
      <c r="E3349" s="48">
        <f t="shared" si="157"/>
        <v>25025970</v>
      </c>
      <c r="F3349" s="57" t="s">
        <v>3490</v>
      </c>
      <c r="G3349" s="57" t="s">
        <v>3724</v>
      </c>
      <c r="H3349" s="51">
        <v>450</v>
      </c>
      <c r="I3349" s="51" t="s">
        <v>17309</v>
      </c>
      <c r="J3349" s="69">
        <v>27.49</v>
      </c>
      <c r="K3349" s="69">
        <f t="shared" si="158"/>
        <v>12370.5</v>
      </c>
      <c r="L3349" s="90">
        <v>450</v>
      </c>
      <c r="M3349" s="51"/>
      <c r="N3349" s="62" t="s">
        <v>14983</v>
      </c>
      <c r="O3349" s="52" t="s">
        <v>14984</v>
      </c>
      <c r="P3349" s="52">
        <v>447</v>
      </c>
      <c r="Q3349" s="52">
        <v>60</v>
      </c>
      <c r="R3349" s="52" t="s">
        <v>3728</v>
      </c>
      <c r="S3349" s="49" t="s">
        <v>21334</v>
      </c>
      <c r="V3349" s="50" t="s">
        <v>14962</v>
      </c>
      <c r="W3349" s="50" t="s">
        <v>3728</v>
      </c>
      <c r="X3349" s="50" t="s">
        <v>14742</v>
      </c>
      <c r="Y3349" s="70" t="s">
        <v>17320</v>
      </c>
      <c r="Z3349" s="53">
        <v>46007</v>
      </c>
    </row>
    <row r="3350" spans="1:26" s="49" customFormat="1" ht="30" x14ac:dyDescent="0.25">
      <c r="A3350" s="74">
        <v>600010554</v>
      </c>
      <c r="B3350" s="73">
        <f t="shared" si="156"/>
        <v>600010554</v>
      </c>
      <c r="C3350" s="73" t="s">
        <v>14985</v>
      </c>
      <c r="D3350" s="68">
        <v>1</v>
      </c>
      <c r="E3350" s="48">
        <f t="shared" si="157"/>
        <v>46748016</v>
      </c>
      <c r="F3350" s="57" t="s">
        <v>3490</v>
      </c>
      <c r="G3350" s="57" t="s">
        <v>3724</v>
      </c>
      <c r="H3350" s="51">
        <v>675</v>
      </c>
      <c r="I3350" s="51" t="s">
        <v>17309</v>
      </c>
      <c r="J3350" s="69">
        <v>27.49</v>
      </c>
      <c r="K3350" s="69">
        <f t="shared" si="158"/>
        <v>18555.75</v>
      </c>
      <c r="L3350" s="90">
        <v>675</v>
      </c>
      <c r="M3350" s="51"/>
      <c r="N3350" s="62" t="s">
        <v>14986</v>
      </c>
      <c r="O3350" s="52" t="s">
        <v>3559</v>
      </c>
      <c r="P3350" s="52">
        <v>530</v>
      </c>
      <c r="Q3350" s="52">
        <v>3</v>
      </c>
      <c r="R3350" s="52" t="s">
        <v>3728</v>
      </c>
      <c r="S3350" s="49" t="s">
        <v>21333</v>
      </c>
      <c r="V3350" s="50" t="s">
        <v>14962</v>
      </c>
      <c r="W3350" s="50" t="s">
        <v>3728</v>
      </c>
      <c r="X3350" s="50" t="s">
        <v>14738</v>
      </c>
      <c r="Y3350" s="70" t="s">
        <v>17320</v>
      </c>
      <c r="Z3350" s="53">
        <v>46001</v>
      </c>
    </row>
    <row r="3351" spans="1:26" s="49" customFormat="1" ht="30" x14ac:dyDescent="0.25">
      <c r="A3351" s="74">
        <v>600010562</v>
      </c>
      <c r="B3351" s="73">
        <f t="shared" si="156"/>
        <v>600010562</v>
      </c>
      <c r="C3351" s="73" t="s">
        <v>17963</v>
      </c>
      <c r="D3351" s="68">
        <v>1</v>
      </c>
      <c r="E3351" s="48">
        <f t="shared" si="157"/>
        <v>46747982</v>
      </c>
      <c r="F3351" s="57" t="s">
        <v>3490</v>
      </c>
      <c r="G3351" s="57" t="s">
        <v>3724</v>
      </c>
      <c r="H3351" s="51">
        <v>575</v>
      </c>
      <c r="I3351" s="51" t="s">
        <v>17309</v>
      </c>
      <c r="J3351" s="69">
        <v>27.49</v>
      </c>
      <c r="K3351" s="69">
        <f t="shared" si="158"/>
        <v>15806.75</v>
      </c>
      <c r="L3351" s="90">
        <v>575</v>
      </c>
      <c r="M3351" s="51"/>
      <c r="N3351" s="62" t="s">
        <v>17964</v>
      </c>
      <c r="O3351" s="52" t="s">
        <v>17965</v>
      </c>
      <c r="P3351" s="52">
        <v>264</v>
      </c>
      <c r="Q3351" s="52">
        <v>14</v>
      </c>
      <c r="R3351" s="52" t="s">
        <v>3728</v>
      </c>
      <c r="S3351" s="49" t="s">
        <v>21333</v>
      </c>
      <c r="V3351" s="50" t="s">
        <v>14962</v>
      </c>
      <c r="W3351" s="50" t="s">
        <v>3728</v>
      </c>
      <c r="X3351" s="50" t="s">
        <v>14738</v>
      </c>
      <c r="Y3351" s="70" t="s">
        <v>17320</v>
      </c>
      <c r="Z3351" s="53">
        <v>46001</v>
      </c>
    </row>
    <row r="3352" spans="1:26" s="49" customFormat="1" ht="30" x14ac:dyDescent="0.25">
      <c r="A3352" s="74">
        <v>600010571</v>
      </c>
      <c r="B3352" s="73">
        <f t="shared" si="156"/>
        <v>600010571</v>
      </c>
      <c r="C3352" s="73" t="s">
        <v>11337</v>
      </c>
      <c r="D3352" s="68">
        <v>1</v>
      </c>
      <c r="E3352" s="48">
        <f t="shared" si="157"/>
        <v>46747966</v>
      </c>
      <c r="F3352" s="57" t="s">
        <v>3490</v>
      </c>
      <c r="G3352" s="57" t="s">
        <v>3724</v>
      </c>
      <c r="H3352" s="51">
        <v>725</v>
      </c>
      <c r="I3352" s="51" t="s">
        <v>17309</v>
      </c>
      <c r="J3352" s="69">
        <v>27.49</v>
      </c>
      <c r="K3352" s="69">
        <f t="shared" si="158"/>
        <v>19930.25</v>
      </c>
      <c r="L3352" s="90">
        <v>725</v>
      </c>
      <c r="M3352" s="51"/>
      <c r="N3352" s="62" t="s">
        <v>3740</v>
      </c>
      <c r="O3352" s="52" t="s">
        <v>3741</v>
      </c>
      <c r="P3352" s="52">
        <v>500</v>
      </c>
      <c r="Q3352" s="52">
        <v>8</v>
      </c>
      <c r="R3352" s="52" t="s">
        <v>3728</v>
      </c>
      <c r="S3352" s="49" t="s">
        <v>21333</v>
      </c>
      <c r="V3352" s="50" t="s">
        <v>14962</v>
      </c>
      <c r="W3352" s="50" t="s">
        <v>3728</v>
      </c>
      <c r="X3352" s="50" t="s">
        <v>14738</v>
      </c>
      <c r="Y3352" s="70" t="s">
        <v>17320</v>
      </c>
      <c r="Z3352" s="53">
        <v>46001</v>
      </c>
    </row>
    <row r="3353" spans="1:26" s="49" customFormat="1" ht="30" x14ac:dyDescent="0.25">
      <c r="A3353" s="74">
        <v>600010589</v>
      </c>
      <c r="B3353" s="73">
        <f t="shared" si="156"/>
        <v>600010589</v>
      </c>
      <c r="C3353" s="73" t="s">
        <v>11338</v>
      </c>
      <c r="D3353" s="68">
        <v>1</v>
      </c>
      <c r="E3353" s="48">
        <f t="shared" si="157"/>
        <v>46748075</v>
      </c>
      <c r="F3353" s="57" t="s">
        <v>3490</v>
      </c>
      <c r="G3353" s="57" t="s">
        <v>3724</v>
      </c>
      <c r="H3353" s="51">
        <v>775</v>
      </c>
      <c r="I3353" s="51" t="s">
        <v>17309</v>
      </c>
      <c r="J3353" s="69">
        <v>27.49</v>
      </c>
      <c r="K3353" s="69">
        <f t="shared" si="158"/>
        <v>21304.75</v>
      </c>
      <c r="L3353" s="90">
        <v>775</v>
      </c>
      <c r="M3353" s="51"/>
      <c r="N3353" s="62" t="s">
        <v>3742</v>
      </c>
      <c r="O3353" s="52" t="s">
        <v>152</v>
      </c>
      <c r="P3353" s="52">
        <v>425</v>
      </c>
      <c r="Q3353" s="52">
        <v>27</v>
      </c>
      <c r="R3353" s="52" t="s">
        <v>3728</v>
      </c>
      <c r="S3353" s="49" t="s">
        <v>21333</v>
      </c>
      <c r="V3353" s="50" t="s">
        <v>14962</v>
      </c>
      <c r="W3353" s="50" t="s">
        <v>3728</v>
      </c>
      <c r="X3353" s="50" t="s">
        <v>14738</v>
      </c>
      <c r="Y3353" s="70" t="s">
        <v>17320</v>
      </c>
      <c r="Z3353" s="53">
        <v>46007</v>
      </c>
    </row>
    <row r="3354" spans="1:26" s="49" customFormat="1" x14ac:dyDescent="0.25">
      <c r="A3354" s="74">
        <v>600010601</v>
      </c>
      <c r="B3354" s="73">
        <f t="shared" si="156"/>
        <v>600010601</v>
      </c>
      <c r="C3354" s="73" t="s">
        <v>11339</v>
      </c>
      <c r="D3354" s="68">
        <v>1</v>
      </c>
      <c r="E3354" s="48">
        <f t="shared" si="157"/>
        <v>25016181</v>
      </c>
      <c r="F3354" s="57" t="s">
        <v>3490</v>
      </c>
      <c r="G3354" s="57" t="s">
        <v>3724</v>
      </c>
      <c r="H3354" s="51">
        <v>850</v>
      </c>
      <c r="I3354" s="51" t="s">
        <v>17309</v>
      </c>
      <c r="J3354" s="69">
        <v>27.49</v>
      </c>
      <c r="K3354" s="69">
        <f t="shared" si="158"/>
        <v>23366.5</v>
      </c>
      <c r="L3354" s="90">
        <v>850</v>
      </c>
      <c r="M3354" s="51"/>
      <c r="N3354" s="62" t="s">
        <v>3743</v>
      </c>
      <c r="O3354" s="52" t="s">
        <v>3302</v>
      </c>
      <c r="P3354" s="52">
        <v>167</v>
      </c>
      <c r="Q3354" s="52"/>
      <c r="R3354" s="52" t="s">
        <v>3728</v>
      </c>
      <c r="S3354" s="49" t="s">
        <v>21334</v>
      </c>
      <c r="V3354" s="50" t="s">
        <v>14962</v>
      </c>
      <c r="W3354" s="50" t="s">
        <v>3728</v>
      </c>
      <c r="X3354" s="50" t="s">
        <v>14742</v>
      </c>
      <c r="Y3354" s="70" t="s">
        <v>17320</v>
      </c>
      <c r="Z3354" s="53">
        <v>46014</v>
      </c>
    </row>
    <row r="3355" spans="1:26" s="49" customFormat="1" x14ac:dyDescent="0.25">
      <c r="A3355" s="74">
        <v>600010635</v>
      </c>
      <c r="B3355" s="73">
        <f t="shared" si="156"/>
        <v>600010635</v>
      </c>
      <c r="C3355" s="73" t="s">
        <v>11340</v>
      </c>
      <c r="D3355" s="68">
        <v>1</v>
      </c>
      <c r="E3355" s="48">
        <f t="shared" si="157"/>
        <v>25026470</v>
      </c>
      <c r="F3355" s="57" t="s">
        <v>3490</v>
      </c>
      <c r="G3355" s="57" t="s">
        <v>3724</v>
      </c>
      <c r="H3355" s="51">
        <v>200</v>
      </c>
      <c r="I3355" s="51" t="s">
        <v>17309</v>
      </c>
      <c r="J3355" s="69">
        <v>27.49</v>
      </c>
      <c r="K3355" s="69">
        <f t="shared" si="158"/>
        <v>5498</v>
      </c>
      <c r="L3355" s="90">
        <v>200</v>
      </c>
      <c r="M3355" s="51"/>
      <c r="N3355" s="62" t="s">
        <v>3744</v>
      </c>
      <c r="O3355" s="52" t="s">
        <v>3302</v>
      </c>
      <c r="P3355" s="52">
        <v>167</v>
      </c>
      <c r="Q3355" s="52"/>
      <c r="R3355" s="52" t="s">
        <v>3728</v>
      </c>
      <c r="S3355" s="49" t="s">
        <v>21334</v>
      </c>
      <c r="V3355" s="50" t="s">
        <v>14962</v>
      </c>
      <c r="W3355" s="50" t="s">
        <v>3728</v>
      </c>
      <c r="X3355" s="50" t="s">
        <v>14742</v>
      </c>
      <c r="Y3355" s="70" t="s">
        <v>17320</v>
      </c>
      <c r="Z3355" s="53">
        <v>46014</v>
      </c>
    </row>
    <row r="3356" spans="1:26" s="49" customFormat="1" ht="30" x14ac:dyDescent="0.25">
      <c r="A3356" s="74">
        <v>600010643</v>
      </c>
      <c r="B3356" s="73">
        <f t="shared" si="156"/>
        <v>600010643</v>
      </c>
      <c r="C3356" s="73" t="s">
        <v>11341</v>
      </c>
      <c r="D3356" s="68">
        <v>1</v>
      </c>
      <c r="E3356" s="48">
        <f t="shared" si="157"/>
        <v>46747974</v>
      </c>
      <c r="F3356" s="57" t="s">
        <v>3490</v>
      </c>
      <c r="G3356" s="57" t="s">
        <v>3724</v>
      </c>
      <c r="H3356" s="51">
        <v>275</v>
      </c>
      <c r="I3356" s="51" t="s">
        <v>17309</v>
      </c>
      <c r="J3356" s="69">
        <v>27.49</v>
      </c>
      <c r="K3356" s="69">
        <f t="shared" si="158"/>
        <v>7559.75</v>
      </c>
      <c r="L3356" s="90">
        <v>275</v>
      </c>
      <c r="M3356" s="51"/>
      <c r="N3356" s="62" t="s">
        <v>3745</v>
      </c>
      <c r="O3356" s="52" t="s">
        <v>519</v>
      </c>
      <c r="P3356" s="52">
        <v>82</v>
      </c>
      <c r="Q3356" s="52">
        <v>1</v>
      </c>
      <c r="R3356" s="52" t="s">
        <v>3728</v>
      </c>
      <c r="S3356" s="49" t="s">
        <v>21333</v>
      </c>
      <c r="V3356" s="50" t="s">
        <v>14962</v>
      </c>
      <c r="W3356" s="50" t="s">
        <v>3728</v>
      </c>
      <c r="X3356" s="50" t="s">
        <v>14738</v>
      </c>
      <c r="Y3356" s="70" t="s">
        <v>17320</v>
      </c>
      <c r="Z3356" s="53">
        <v>46005</v>
      </c>
    </row>
    <row r="3357" spans="1:26" s="49" customFormat="1" x14ac:dyDescent="0.25">
      <c r="A3357" s="74">
        <v>600010651</v>
      </c>
      <c r="B3357" s="73">
        <f t="shared" si="156"/>
        <v>600010651</v>
      </c>
      <c r="C3357" s="73" t="s">
        <v>11342</v>
      </c>
      <c r="D3357" s="68">
        <v>1</v>
      </c>
      <c r="E3357" s="48">
        <f t="shared" si="157"/>
        <v>25015362</v>
      </c>
      <c r="F3357" s="57" t="s">
        <v>3490</v>
      </c>
      <c r="G3357" s="57" t="s">
        <v>3724</v>
      </c>
      <c r="H3357" s="51">
        <v>250</v>
      </c>
      <c r="I3357" s="51" t="s">
        <v>17309</v>
      </c>
      <c r="J3357" s="69">
        <v>27.49</v>
      </c>
      <c r="K3357" s="69">
        <f t="shared" si="158"/>
        <v>6872.5</v>
      </c>
      <c r="L3357" s="90">
        <v>250</v>
      </c>
      <c r="M3357" s="51"/>
      <c r="N3357" s="62" t="s">
        <v>3746</v>
      </c>
      <c r="O3357" s="52" t="s">
        <v>3302</v>
      </c>
      <c r="P3357" s="52">
        <v>167</v>
      </c>
      <c r="Q3357" s="52"/>
      <c r="R3357" s="52" t="s">
        <v>3728</v>
      </c>
      <c r="S3357" s="49" t="s">
        <v>21334</v>
      </c>
      <c r="V3357" s="50" t="s">
        <v>14962</v>
      </c>
      <c r="W3357" s="50" t="s">
        <v>3728</v>
      </c>
      <c r="X3357" s="50" t="s">
        <v>14742</v>
      </c>
      <c r="Y3357" s="70" t="s">
        <v>17320</v>
      </c>
      <c r="Z3357" s="53">
        <v>46014</v>
      </c>
    </row>
    <row r="3358" spans="1:26" s="49" customFormat="1" x14ac:dyDescent="0.25">
      <c r="A3358" s="74">
        <v>600010716</v>
      </c>
      <c r="B3358" s="73">
        <f t="shared" si="156"/>
        <v>600010716</v>
      </c>
      <c r="C3358" s="73" t="s">
        <v>11343</v>
      </c>
      <c r="D3358" s="68">
        <v>1</v>
      </c>
      <c r="E3358" s="48">
        <f t="shared" si="157"/>
        <v>25019660</v>
      </c>
      <c r="F3358" s="57" t="s">
        <v>3490</v>
      </c>
      <c r="G3358" s="57" t="s">
        <v>3724</v>
      </c>
      <c r="H3358" s="51">
        <v>0</v>
      </c>
      <c r="I3358" s="51" t="s">
        <v>17320</v>
      </c>
      <c r="J3358" s="69">
        <v>27.49</v>
      </c>
      <c r="K3358" s="69">
        <f t="shared" si="158"/>
        <v>0</v>
      </c>
      <c r="L3358" s="90">
        <v>0</v>
      </c>
      <c r="M3358" s="51"/>
      <c r="N3358" s="62" t="s">
        <v>3747</v>
      </c>
      <c r="O3358" s="52" t="s">
        <v>3748</v>
      </c>
      <c r="P3358" s="52">
        <v>309</v>
      </c>
      <c r="Q3358" s="52"/>
      <c r="R3358" s="52" t="s">
        <v>3728</v>
      </c>
      <c r="S3358" s="49" t="s">
        <v>21334</v>
      </c>
      <c r="V3358" s="50" t="s">
        <v>14962</v>
      </c>
      <c r="W3358" s="50" t="s">
        <v>3728</v>
      </c>
      <c r="X3358" s="50" t="s">
        <v>14742</v>
      </c>
      <c r="Y3358" s="70">
        <v>44340</v>
      </c>
      <c r="Z3358" s="53">
        <v>46311</v>
      </c>
    </row>
    <row r="3359" spans="1:26" s="49" customFormat="1" x14ac:dyDescent="0.25">
      <c r="A3359" s="74">
        <v>600001385</v>
      </c>
      <c r="B3359" s="73">
        <f t="shared" si="156"/>
        <v>600001385</v>
      </c>
      <c r="C3359" s="73" t="s">
        <v>11344</v>
      </c>
      <c r="D3359" s="68">
        <v>1</v>
      </c>
      <c r="E3359" s="48">
        <f t="shared" si="157"/>
        <v>44223897</v>
      </c>
      <c r="F3359" s="57" t="s">
        <v>3490</v>
      </c>
      <c r="G3359" s="57" t="s">
        <v>3724</v>
      </c>
      <c r="H3359" s="51">
        <v>350</v>
      </c>
      <c r="I3359" s="51" t="s">
        <v>17309</v>
      </c>
      <c r="J3359" s="69">
        <v>27.49</v>
      </c>
      <c r="K3359" s="69">
        <f t="shared" si="158"/>
        <v>9621.5</v>
      </c>
      <c r="L3359" s="90">
        <v>350</v>
      </c>
      <c r="M3359" s="51"/>
      <c r="N3359" s="62" t="s">
        <v>3749</v>
      </c>
      <c r="O3359" s="52" t="s">
        <v>3750</v>
      </c>
      <c r="P3359" s="52">
        <v>118</v>
      </c>
      <c r="Q3359" s="52">
        <v>26</v>
      </c>
      <c r="R3359" s="52" t="s">
        <v>3728</v>
      </c>
      <c r="S3359" s="49" t="s">
        <v>21334</v>
      </c>
      <c r="V3359" s="50" t="s">
        <v>14962</v>
      </c>
      <c r="W3359" s="50" t="s">
        <v>3728</v>
      </c>
      <c r="X3359" s="50" t="s">
        <v>14741</v>
      </c>
      <c r="Y3359" s="70" t="s">
        <v>17320</v>
      </c>
      <c r="Z3359" s="53">
        <v>46001</v>
      </c>
    </row>
    <row r="3360" spans="1:26" s="49" customFormat="1" ht="30" x14ac:dyDescent="0.25">
      <c r="A3360" s="74">
        <v>600028836</v>
      </c>
      <c r="B3360" s="73">
        <f t="shared" si="156"/>
        <v>600028836</v>
      </c>
      <c r="C3360" s="73" t="s">
        <v>17966</v>
      </c>
      <c r="D3360" s="68">
        <v>1</v>
      </c>
      <c r="E3360" s="48">
        <f t="shared" si="157"/>
        <v>49864351</v>
      </c>
      <c r="F3360" s="57" t="s">
        <v>3490</v>
      </c>
      <c r="G3360" s="57" t="s">
        <v>3724</v>
      </c>
      <c r="H3360" s="51">
        <v>50</v>
      </c>
      <c r="I3360" s="51" t="s">
        <v>17309</v>
      </c>
      <c r="J3360" s="69">
        <v>27.49</v>
      </c>
      <c r="K3360" s="69">
        <f t="shared" si="158"/>
        <v>1374.5</v>
      </c>
      <c r="L3360" s="90">
        <v>50</v>
      </c>
      <c r="M3360" s="51"/>
      <c r="N3360" s="62" t="s">
        <v>17967</v>
      </c>
      <c r="O3360" s="52"/>
      <c r="P3360" s="52">
        <v>1</v>
      </c>
      <c r="Q3360" s="52"/>
      <c r="R3360" s="52" t="s">
        <v>3751</v>
      </c>
      <c r="S3360" s="49" t="s">
        <v>21333</v>
      </c>
      <c r="V3360" s="50" t="s">
        <v>14962</v>
      </c>
      <c r="W3360" s="50" t="s">
        <v>3728</v>
      </c>
      <c r="X3360" s="50" t="s">
        <v>14738</v>
      </c>
      <c r="Y3360" s="70" t="s">
        <v>17320</v>
      </c>
      <c r="Z3360" s="53">
        <v>47125</v>
      </c>
    </row>
    <row r="3361" spans="1:26" s="49" customFormat="1" x14ac:dyDescent="0.25">
      <c r="A3361" s="74">
        <v>600033651</v>
      </c>
      <c r="B3361" s="73">
        <f t="shared" si="156"/>
        <v>600033651</v>
      </c>
      <c r="C3361" s="73" t="s">
        <v>11345</v>
      </c>
      <c r="D3361" s="68">
        <v>1</v>
      </c>
      <c r="E3361" s="48">
        <f t="shared" si="157"/>
        <v>25027051</v>
      </c>
      <c r="F3361" s="57" t="s">
        <v>3490</v>
      </c>
      <c r="G3361" s="57" t="s">
        <v>3724</v>
      </c>
      <c r="H3361" s="51">
        <v>75</v>
      </c>
      <c r="I3361" s="51" t="s">
        <v>17309</v>
      </c>
      <c r="J3361" s="69">
        <v>27.49</v>
      </c>
      <c r="K3361" s="69">
        <f t="shared" si="158"/>
        <v>2061.75</v>
      </c>
      <c r="L3361" s="90">
        <v>75</v>
      </c>
      <c r="M3361" s="51"/>
      <c r="N3361" s="62" t="s">
        <v>3752</v>
      </c>
      <c r="O3361" s="52" t="s">
        <v>3753</v>
      </c>
      <c r="P3361" s="52">
        <v>354</v>
      </c>
      <c r="Q3361" s="52">
        <v>88</v>
      </c>
      <c r="R3361" s="52" t="s">
        <v>3728</v>
      </c>
      <c r="S3361" s="49" t="s">
        <v>21334</v>
      </c>
      <c r="V3361" s="50" t="s">
        <v>14962</v>
      </c>
      <c r="W3361" s="50" t="s">
        <v>3728</v>
      </c>
      <c r="X3361" s="50" t="s">
        <v>14742</v>
      </c>
      <c r="Y3361" s="70" t="s">
        <v>17320</v>
      </c>
      <c r="Z3361" s="53">
        <v>46008</v>
      </c>
    </row>
    <row r="3362" spans="1:26" s="49" customFormat="1" ht="30" x14ac:dyDescent="0.25">
      <c r="A3362" s="75">
        <v>600074030</v>
      </c>
      <c r="B3362" s="73">
        <f t="shared" si="156"/>
        <v>600074030</v>
      </c>
      <c r="C3362" s="73" t="s">
        <v>11355</v>
      </c>
      <c r="D3362" s="68">
        <v>1</v>
      </c>
      <c r="E3362" s="48">
        <f t="shared" si="157"/>
        <v>71013083</v>
      </c>
      <c r="F3362" s="57" t="s">
        <v>3490</v>
      </c>
      <c r="G3362" s="57" t="s">
        <v>3724</v>
      </c>
      <c r="H3362" s="51">
        <v>50</v>
      </c>
      <c r="I3362" s="51" t="s">
        <v>17309</v>
      </c>
      <c r="J3362" s="69">
        <v>27.49</v>
      </c>
      <c r="K3362" s="69">
        <f t="shared" si="158"/>
        <v>1374.5</v>
      </c>
      <c r="L3362" s="90">
        <v>50</v>
      </c>
      <c r="M3362" s="51"/>
      <c r="N3362" s="62" t="s">
        <v>3770</v>
      </c>
      <c r="O3362" s="52" t="s">
        <v>3614</v>
      </c>
      <c r="P3362" s="52">
        <v>76</v>
      </c>
      <c r="Q3362" s="52"/>
      <c r="R3362" s="52" t="s">
        <v>3751</v>
      </c>
      <c r="S3362" s="49" t="s">
        <v>21333</v>
      </c>
      <c r="V3362" s="50" t="s">
        <v>14987</v>
      </c>
      <c r="W3362" s="50" t="s">
        <v>3728</v>
      </c>
      <c r="X3362" s="50" t="s">
        <v>14740</v>
      </c>
      <c r="Y3362" s="70" t="s">
        <v>17320</v>
      </c>
      <c r="Z3362" s="53">
        <v>47125</v>
      </c>
    </row>
    <row r="3363" spans="1:26" s="49" customFormat="1" ht="30" x14ac:dyDescent="0.25">
      <c r="A3363" s="75">
        <v>600074561</v>
      </c>
      <c r="B3363" s="73">
        <f t="shared" si="156"/>
        <v>600074561</v>
      </c>
      <c r="C3363" s="73" t="s">
        <v>11356</v>
      </c>
      <c r="D3363" s="68">
        <v>1</v>
      </c>
      <c r="E3363" s="48">
        <f t="shared" si="157"/>
        <v>46750321</v>
      </c>
      <c r="F3363" s="57" t="s">
        <v>3490</v>
      </c>
      <c r="G3363" s="57" t="s">
        <v>3724</v>
      </c>
      <c r="H3363" s="51">
        <v>750</v>
      </c>
      <c r="I3363" s="51" t="s">
        <v>17309</v>
      </c>
      <c r="J3363" s="69">
        <v>27.49</v>
      </c>
      <c r="K3363" s="69">
        <f t="shared" si="158"/>
        <v>20617.5</v>
      </c>
      <c r="L3363" s="90">
        <v>750</v>
      </c>
      <c r="M3363" s="51"/>
      <c r="N3363" s="62" t="s">
        <v>3771</v>
      </c>
      <c r="O3363" s="52" t="s">
        <v>30</v>
      </c>
      <c r="P3363" s="52">
        <v>98</v>
      </c>
      <c r="Q3363" s="52"/>
      <c r="R3363" s="52" t="s">
        <v>3751</v>
      </c>
      <c r="S3363" s="49" t="s">
        <v>21333</v>
      </c>
      <c r="V3363" s="50" t="s">
        <v>14987</v>
      </c>
      <c r="W3363" s="50" t="s">
        <v>3728</v>
      </c>
      <c r="X3363" s="50" t="s">
        <v>14740</v>
      </c>
      <c r="Y3363" s="70" t="s">
        <v>17320</v>
      </c>
      <c r="Z3363" s="53">
        <v>47125</v>
      </c>
    </row>
    <row r="3364" spans="1:26" s="49" customFormat="1" ht="30" x14ac:dyDescent="0.25">
      <c r="A3364" s="75">
        <v>600078931</v>
      </c>
      <c r="B3364" s="73">
        <f t="shared" si="156"/>
        <v>600078931</v>
      </c>
      <c r="C3364" s="73" t="s">
        <v>11357</v>
      </c>
      <c r="D3364" s="68">
        <v>1</v>
      </c>
      <c r="E3364" s="48">
        <f t="shared" si="157"/>
        <v>72744324</v>
      </c>
      <c r="F3364" s="57" t="s">
        <v>3490</v>
      </c>
      <c r="G3364" s="57" t="s">
        <v>3724</v>
      </c>
      <c r="H3364" s="51">
        <v>25</v>
      </c>
      <c r="I3364" s="51" t="s">
        <v>17309</v>
      </c>
      <c r="J3364" s="69">
        <v>27.49</v>
      </c>
      <c r="K3364" s="69">
        <f t="shared" si="158"/>
        <v>687.25</v>
      </c>
      <c r="L3364" s="90">
        <v>25</v>
      </c>
      <c r="M3364" s="51"/>
      <c r="N3364" s="62" t="s">
        <v>3772</v>
      </c>
      <c r="O3364" s="52" t="s">
        <v>3773</v>
      </c>
      <c r="P3364" s="52">
        <v>560</v>
      </c>
      <c r="Q3364" s="52"/>
      <c r="R3364" s="52" t="s">
        <v>3774</v>
      </c>
      <c r="S3364" s="49" t="s">
        <v>21333</v>
      </c>
      <c r="V3364" s="50" t="s">
        <v>14987</v>
      </c>
      <c r="W3364" s="50" t="s">
        <v>3728</v>
      </c>
      <c r="X3364" s="50" t="s">
        <v>14740</v>
      </c>
      <c r="Y3364" s="70" t="s">
        <v>17320</v>
      </c>
      <c r="Z3364" s="53">
        <v>46342</v>
      </c>
    </row>
    <row r="3365" spans="1:26" s="49" customFormat="1" ht="30" x14ac:dyDescent="0.25">
      <c r="A3365" s="75">
        <v>600078949</v>
      </c>
      <c r="B3365" s="73">
        <f t="shared" si="156"/>
        <v>600078949</v>
      </c>
      <c r="C3365" s="73" t="s">
        <v>11358</v>
      </c>
      <c r="D3365" s="68">
        <v>1</v>
      </c>
      <c r="E3365" s="48">
        <f t="shared" si="157"/>
        <v>70983208</v>
      </c>
      <c r="F3365" s="57" t="s">
        <v>3490</v>
      </c>
      <c r="G3365" s="57" t="s">
        <v>3724</v>
      </c>
      <c r="H3365" s="51">
        <v>25</v>
      </c>
      <c r="I3365" s="51" t="s">
        <v>17309</v>
      </c>
      <c r="J3365" s="69">
        <v>27.49</v>
      </c>
      <c r="K3365" s="69">
        <f t="shared" si="158"/>
        <v>687.25</v>
      </c>
      <c r="L3365" s="90">
        <v>25</v>
      </c>
      <c r="M3365" s="51"/>
      <c r="N3365" s="62" t="s">
        <v>3775</v>
      </c>
      <c r="O3365" s="52" t="s">
        <v>3776</v>
      </c>
      <c r="P3365" s="52">
        <v>36</v>
      </c>
      <c r="Q3365" s="52"/>
      <c r="R3365" s="52" t="s">
        <v>3777</v>
      </c>
      <c r="S3365" s="49" t="s">
        <v>21333</v>
      </c>
      <c r="V3365" s="50" t="s">
        <v>14987</v>
      </c>
      <c r="W3365" s="50" t="s">
        <v>3728</v>
      </c>
      <c r="X3365" s="50" t="s">
        <v>14740</v>
      </c>
      <c r="Y3365" s="70" t="s">
        <v>17320</v>
      </c>
      <c r="Z3365" s="53">
        <v>46334</v>
      </c>
    </row>
    <row r="3366" spans="1:26" s="49" customFormat="1" ht="30" x14ac:dyDescent="0.25">
      <c r="A3366" s="75">
        <v>600078957</v>
      </c>
      <c r="B3366" s="73">
        <f t="shared" si="156"/>
        <v>600078957</v>
      </c>
      <c r="C3366" s="73" t="s">
        <v>11359</v>
      </c>
      <c r="D3366" s="68">
        <v>1</v>
      </c>
      <c r="E3366" s="48">
        <f t="shared" si="157"/>
        <v>70983135</v>
      </c>
      <c r="F3366" s="57" t="s">
        <v>3490</v>
      </c>
      <c r="G3366" s="57" t="s">
        <v>3724</v>
      </c>
      <c r="H3366" s="51">
        <v>25</v>
      </c>
      <c r="I3366" s="51" t="s">
        <v>17309</v>
      </c>
      <c r="J3366" s="69">
        <v>27.49</v>
      </c>
      <c r="K3366" s="69">
        <f t="shared" si="158"/>
        <v>687.25</v>
      </c>
      <c r="L3366" s="90">
        <v>25</v>
      </c>
      <c r="M3366" s="51"/>
      <c r="N3366" s="62" t="s">
        <v>3778</v>
      </c>
      <c r="O3366" s="52" t="s">
        <v>3614</v>
      </c>
      <c r="P3366" s="52">
        <v>607</v>
      </c>
      <c r="Q3366" s="52"/>
      <c r="R3366" s="52" t="s">
        <v>3777</v>
      </c>
      <c r="S3366" s="49" t="s">
        <v>21333</v>
      </c>
      <c r="V3366" s="50" t="s">
        <v>14987</v>
      </c>
      <c r="W3366" s="50" t="s">
        <v>3728</v>
      </c>
      <c r="X3366" s="50" t="s">
        <v>14740</v>
      </c>
      <c r="Y3366" s="70" t="s">
        <v>17320</v>
      </c>
      <c r="Z3366" s="53">
        <v>46334</v>
      </c>
    </row>
    <row r="3367" spans="1:26" s="49" customFormat="1" ht="30" x14ac:dyDescent="0.25">
      <c r="A3367" s="75">
        <v>600079023</v>
      </c>
      <c r="B3367" s="73">
        <f t="shared" si="156"/>
        <v>600079023</v>
      </c>
      <c r="C3367" s="73" t="s">
        <v>11360</v>
      </c>
      <c r="D3367" s="68">
        <v>1</v>
      </c>
      <c r="E3367" s="48">
        <f t="shared" si="157"/>
        <v>72741881</v>
      </c>
      <c r="F3367" s="57" t="s">
        <v>3490</v>
      </c>
      <c r="G3367" s="57" t="s">
        <v>3724</v>
      </c>
      <c r="H3367" s="51">
        <v>50</v>
      </c>
      <c r="I3367" s="51" t="s">
        <v>17309</v>
      </c>
      <c r="J3367" s="69">
        <v>27.49</v>
      </c>
      <c r="K3367" s="69">
        <f t="shared" si="158"/>
        <v>1374.5</v>
      </c>
      <c r="L3367" s="90">
        <v>50</v>
      </c>
      <c r="M3367" s="51"/>
      <c r="N3367" s="62" t="s">
        <v>3780</v>
      </c>
      <c r="O3367" s="52" t="s">
        <v>13</v>
      </c>
      <c r="P3367" s="52">
        <v>488</v>
      </c>
      <c r="Q3367" s="52"/>
      <c r="R3367" s="52" t="s">
        <v>3781</v>
      </c>
      <c r="S3367" s="49" t="s">
        <v>21333</v>
      </c>
      <c r="V3367" s="50" t="s">
        <v>14987</v>
      </c>
      <c r="W3367" s="50" t="s">
        <v>3728</v>
      </c>
      <c r="X3367" s="50" t="s">
        <v>14740</v>
      </c>
      <c r="Y3367" s="70" t="s">
        <v>17320</v>
      </c>
      <c r="Z3367" s="53">
        <v>46331</v>
      </c>
    </row>
    <row r="3368" spans="1:26" s="49" customFormat="1" x14ac:dyDescent="0.25">
      <c r="A3368" s="75">
        <v>600079031</v>
      </c>
      <c r="B3368" s="73">
        <f t="shared" si="156"/>
        <v>600079031</v>
      </c>
      <c r="C3368" s="73" t="s">
        <v>11361</v>
      </c>
      <c r="D3368" s="68">
        <v>1</v>
      </c>
      <c r="E3368" s="48">
        <f t="shared" si="157"/>
        <v>70695091</v>
      </c>
      <c r="F3368" s="57" t="s">
        <v>3490</v>
      </c>
      <c r="G3368" s="57" t="s">
        <v>3724</v>
      </c>
      <c r="H3368" s="51">
        <v>25</v>
      </c>
      <c r="I3368" s="51" t="s">
        <v>17309</v>
      </c>
      <c r="J3368" s="69">
        <v>27.49</v>
      </c>
      <c r="K3368" s="69">
        <f t="shared" si="158"/>
        <v>687.25</v>
      </c>
      <c r="L3368" s="90">
        <v>25</v>
      </c>
      <c r="M3368" s="51"/>
      <c r="N3368" s="62" t="s">
        <v>3782</v>
      </c>
      <c r="O3368" s="52"/>
      <c r="P3368" s="52">
        <v>342</v>
      </c>
      <c r="Q3368" s="52"/>
      <c r="R3368" s="52" t="s">
        <v>3783</v>
      </c>
      <c r="S3368" s="49" t="s">
        <v>21333</v>
      </c>
      <c r="V3368" s="50" t="s">
        <v>14987</v>
      </c>
      <c r="W3368" s="50" t="s">
        <v>3728</v>
      </c>
      <c r="X3368" s="50" t="s">
        <v>14740</v>
      </c>
      <c r="Y3368" s="70" t="s">
        <v>17320</v>
      </c>
      <c r="Z3368" s="53">
        <v>46353</v>
      </c>
    </row>
    <row r="3369" spans="1:26" s="49" customFormat="1" ht="30" x14ac:dyDescent="0.25">
      <c r="A3369" s="75">
        <v>600079066</v>
      </c>
      <c r="B3369" s="73">
        <f t="shared" si="156"/>
        <v>600079066</v>
      </c>
      <c r="C3369" s="73" t="s">
        <v>11362</v>
      </c>
      <c r="D3369" s="68">
        <v>1</v>
      </c>
      <c r="E3369" s="48">
        <f t="shared" si="157"/>
        <v>72742101</v>
      </c>
      <c r="F3369" s="57" t="s">
        <v>3490</v>
      </c>
      <c r="G3369" s="57" t="s">
        <v>3724</v>
      </c>
      <c r="H3369" s="51">
        <v>0</v>
      </c>
      <c r="I3369" s="51" t="s">
        <v>17309</v>
      </c>
      <c r="J3369" s="69">
        <v>27.49</v>
      </c>
      <c r="K3369" s="69">
        <f t="shared" si="158"/>
        <v>0</v>
      </c>
      <c r="L3369" s="90">
        <v>25</v>
      </c>
      <c r="M3369" s="51">
        <v>25</v>
      </c>
      <c r="N3369" s="62" t="s">
        <v>3784</v>
      </c>
      <c r="O3369" s="52" t="s">
        <v>70</v>
      </c>
      <c r="P3369" s="52">
        <v>274</v>
      </c>
      <c r="Q3369" s="52">
        <v>1</v>
      </c>
      <c r="R3369" s="52" t="s">
        <v>3728</v>
      </c>
      <c r="S3369" s="49" t="s">
        <v>21333</v>
      </c>
      <c r="V3369" s="50" t="s">
        <v>14987</v>
      </c>
      <c r="W3369" s="50" t="s">
        <v>3728</v>
      </c>
      <c r="X3369" s="50" t="s">
        <v>14740</v>
      </c>
      <c r="Y3369" s="70" t="s">
        <v>17320</v>
      </c>
      <c r="Z3369" s="53">
        <v>46001</v>
      </c>
    </row>
    <row r="3370" spans="1:26" s="49" customFormat="1" ht="30" x14ac:dyDescent="0.25">
      <c r="A3370" s="75">
        <v>600079074</v>
      </c>
      <c r="B3370" s="73">
        <f t="shared" si="156"/>
        <v>600079074</v>
      </c>
      <c r="C3370" s="73" t="s">
        <v>11363</v>
      </c>
      <c r="D3370" s="68">
        <v>1</v>
      </c>
      <c r="E3370" s="48">
        <f t="shared" si="157"/>
        <v>72743221</v>
      </c>
      <c r="F3370" s="57" t="s">
        <v>3490</v>
      </c>
      <c r="G3370" s="57" t="s">
        <v>3724</v>
      </c>
      <c r="H3370" s="51">
        <v>0</v>
      </c>
      <c r="I3370" s="51" t="s">
        <v>17309</v>
      </c>
      <c r="J3370" s="69">
        <v>27.49</v>
      </c>
      <c r="K3370" s="69">
        <f t="shared" si="158"/>
        <v>0</v>
      </c>
      <c r="L3370" s="90">
        <v>50</v>
      </c>
      <c r="M3370" s="51">
        <v>50</v>
      </c>
      <c r="N3370" s="62" t="s">
        <v>3785</v>
      </c>
      <c r="O3370" s="52" t="s">
        <v>3739</v>
      </c>
      <c r="P3370" s="52">
        <v>840</v>
      </c>
      <c r="Q3370" s="52">
        <v>7</v>
      </c>
      <c r="R3370" s="52" t="s">
        <v>3728</v>
      </c>
      <c r="S3370" s="49" t="s">
        <v>21333</v>
      </c>
      <c r="V3370" s="50" t="s">
        <v>14987</v>
      </c>
      <c r="W3370" s="50" t="s">
        <v>3728</v>
      </c>
      <c r="X3370" s="50" t="s">
        <v>14740</v>
      </c>
      <c r="Y3370" s="70" t="s">
        <v>17320</v>
      </c>
      <c r="Z3370" s="53">
        <v>46006</v>
      </c>
    </row>
    <row r="3371" spans="1:26" s="49" customFormat="1" ht="30" x14ac:dyDescent="0.25">
      <c r="A3371" s="75">
        <v>600079082</v>
      </c>
      <c r="B3371" s="73">
        <f t="shared" si="156"/>
        <v>600079082</v>
      </c>
      <c r="C3371" s="73" t="s">
        <v>11364</v>
      </c>
      <c r="D3371" s="68">
        <v>1</v>
      </c>
      <c r="E3371" s="48">
        <f t="shared" si="157"/>
        <v>72742585</v>
      </c>
      <c r="F3371" s="57" t="s">
        <v>3490</v>
      </c>
      <c r="G3371" s="57" t="s">
        <v>3724</v>
      </c>
      <c r="H3371" s="51">
        <v>0</v>
      </c>
      <c r="I3371" s="51" t="s">
        <v>17309</v>
      </c>
      <c r="J3371" s="69">
        <v>27.49</v>
      </c>
      <c r="K3371" s="69">
        <f t="shared" si="158"/>
        <v>0</v>
      </c>
      <c r="L3371" s="90">
        <v>25</v>
      </c>
      <c r="M3371" s="51">
        <v>25</v>
      </c>
      <c r="N3371" s="62" t="s">
        <v>3786</v>
      </c>
      <c r="O3371" s="52" t="s">
        <v>94</v>
      </c>
      <c r="P3371" s="52">
        <v>831</v>
      </c>
      <c r="Q3371" s="52">
        <v>7</v>
      </c>
      <c r="R3371" s="52" t="s">
        <v>3728</v>
      </c>
      <c r="S3371" s="49" t="s">
        <v>21333</v>
      </c>
      <c r="V3371" s="50" t="s">
        <v>14987</v>
      </c>
      <c r="W3371" s="50" t="s">
        <v>3728</v>
      </c>
      <c r="X3371" s="50" t="s">
        <v>14740</v>
      </c>
      <c r="Y3371" s="70" t="s">
        <v>17320</v>
      </c>
      <c r="Z3371" s="53">
        <v>46006</v>
      </c>
    </row>
    <row r="3372" spans="1:26" s="49" customFormat="1" x14ac:dyDescent="0.25">
      <c r="A3372" s="75">
        <v>600079091</v>
      </c>
      <c r="B3372" s="73">
        <f t="shared" si="156"/>
        <v>600079091</v>
      </c>
      <c r="C3372" s="73" t="s">
        <v>11365</v>
      </c>
      <c r="D3372" s="68">
        <v>1</v>
      </c>
      <c r="E3372" s="48">
        <f t="shared" si="157"/>
        <v>72741627</v>
      </c>
      <c r="F3372" s="57" t="s">
        <v>3490</v>
      </c>
      <c r="G3372" s="57" t="s">
        <v>3724</v>
      </c>
      <c r="H3372" s="51">
        <v>0</v>
      </c>
      <c r="I3372" s="51" t="s">
        <v>17309</v>
      </c>
      <c r="J3372" s="69">
        <v>27.49</v>
      </c>
      <c r="K3372" s="69">
        <f t="shared" si="158"/>
        <v>0</v>
      </c>
      <c r="L3372" s="90">
        <v>25</v>
      </c>
      <c r="M3372" s="51">
        <v>25</v>
      </c>
      <c r="N3372" s="62" t="s">
        <v>3787</v>
      </c>
      <c r="O3372" s="52" t="s">
        <v>3788</v>
      </c>
      <c r="P3372" s="52">
        <v>461</v>
      </c>
      <c r="Q3372" s="52"/>
      <c r="R3372" s="52" t="s">
        <v>3728</v>
      </c>
      <c r="S3372" s="49" t="s">
        <v>21333</v>
      </c>
      <c r="V3372" s="50" t="s">
        <v>14987</v>
      </c>
      <c r="W3372" s="50" t="s">
        <v>3728</v>
      </c>
      <c r="X3372" s="50" t="s">
        <v>14740</v>
      </c>
      <c r="Y3372" s="70" t="s">
        <v>17320</v>
      </c>
      <c r="Z3372" s="53">
        <v>46312</v>
      </c>
    </row>
    <row r="3373" spans="1:26" s="49" customFormat="1" ht="30" x14ac:dyDescent="0.25">
      <c r="A3373" s="75">
        <v>600079112</v>
      </c>
      <c r="B3373" s="73">
        <f t="shared" si="156"/>
        <v>600079112</v>
      </c>
      <c r="C3373" s="73" t="s">
        <v>11366</v>
      </c>
      <c r="D3373" s="68">
        <v>1</v>
      </c>
      <c r="E3373" s="48">
        <f t="shared" si="157"/>
        <v>72743140</v>
      </c>
      <c r="F3373" s="57" t="s">
        <v>3490</v>
      </c>
      <c r="G3373" s="57" t="s">
        <v>3724</v>
      </c>
      <c r="H3373" s="51">
        <v>25</v>
      </c>
      <c r="I3373" s="51" t="s">
        <v>17309</v>
      </c>
      <c r="J3373" s="69">
        <v>27.49</v>
      </c>
      <c r="K3373" s="69">
        <f t="shared" si="158"/>
        <v>687.25</v>
      </c>
      <c r="L3373" s="90">
        <v>25</v>
      </c>
      <c r="M3373" s="51"/>
      <c r="N3373" s="62" t="s">
        <v>3789</v>
      </c>
      <c r="O3373" s="52" t="s">
        <v>1893</v>
      </c>
      <c r="P3373" s="52">
        <v>446</v>
      </c>
      <c r="Q3373" s="52">
        <v>29</v>
      </c>
      <c r="R3373" s="52" t="s">
        <v>3728</v>
      </c>
      <c r="S3373" s="49" t="s">
        <v>21333</v>
      </c>
      <c r="V3373" s="50" t="s">
        <v>14987</v>
      </c>
      <c r="W3373" s="50" t="s">
        <v>3728</v>
      </c>
      <c r="X3373" s="50" t="s">
        <v>14740</v>
      </c>
      <c r="Y3373" s="70" t="s">
        <v>17320</v>
      </c>
      <c r="Z3373" s="53">
        <v>46001</v>
      </c>
    </row>
    <row r="3374" spans="1:26" s="49" customFormat="1" ht="30" x14ac:dyDescent="0.25">
      <c r="A3374" s="75">
        <v>600079121</v>
      </c>
      <c r="B3374" s="73">
        <f t="shared" si="156"/>
        <v>600079121</v>
      </c>
      <c r="C3374" s="73" t="s">
        <v>11367</v>
      </c>
      <c r="D3374" s="68">
        <v>1</v>
      </c>
      <c r="E3374" s="48">
        <f t="shared" si="157"/>
        <v>72742348</v>
      </c>
      <c r="F3374" s="57" t="s">
        <v>3490</v>
      </c>
      <c r="G3374" s="57" t="s">
        <v>3724</v>
      </c>
      <c r="H3374" s="51">
        <v>0</v>
      </c>
      <c r="I3374" s="51" t="s">
        <v>17309</v>
      </c>
      <c r="J3374" s="69">
        <v>27.49</v>
      </c>
      <c r="K3374" s="69">
        <f t="shared" si="158"/>
        <v>0</v>
      </c>
      <c r="L3374" s="90">
        <v>25</v>
      </c>
      <c r="M3374" s="51">
        <v>25</v>
      </c>
      <c r="N3374" s="62" t="s">
        <v>3790</v>
      </c>
      <c r="O3374" s="52" t="s">
        <v>1325</v>
      </c>
      <c r="P3374" s="52">
        <v>128</v>
      </c>
      <c r="Q3374" s="52">
        <v>1</v>
      </c>
      <c r="R3374" s="52" t="s">
        <v>3728</v>
      </c>
      <c r="S3374" s="49" t="s">
        <v>21333</v>
      </c>
      <c r="V3374" s="50" t="s">
        <v>14987</v>
      </c>
      <c r="W3374" s="50" t="s">
        <v>3728</v>
      </c>
      <c r="X3374" s="50" t="s">
        <v>14740</v>
      </c>
      <c r="Y3374" s="70" t="s">
        <v>17320</v>
      </c>
      <c r="Z3374" s="53">
        <v>46007</v>
      </c>
    </row>
    <row r="3375" spans="1:26" s="49" customFormat="1" ht="30" x14ac:dyDescent="0.25">
      <c r="A3375" s="75">
        <v>600079163</v>
      </c>
      <c r="B3375" s="73">
        <f t="shared" si="156"/>
        <v>600079163</v>
      </c>
      <c r="C3375" s="73" t="s">
        <v>11368</v>
      </c>
      <c r="D3375" s="68">
        <v>1</v>
      </c>
      <c r="E3375" s="48">
        <f t="shared" si="157"/>
        <v>72743301</v>
      </c>
      <c r="F3375" s="57" t="s">
        <v>3490</v>
      </c>
      <c r="G3375" s="57" t="s">
        <v>3724</v>
      </c>
      <c r="H3375" s="51">
        <v>0</v>
      </c>
      <c r="I3375" s="51" t="s">
        <v>17309</v>
      </c>
      <c r="J3375" s="69">
        <v>27.49</v>
      </c>
      <c r="K3375" s="69">
        <f t="shared" si="158"/>
        <v>0</v>
      </c>
      <c r="L3375" s="90">
        <v>25</v>
      </c>
      <c r="M3375" s="51">
        <v>25</v>
      </c>
      <c r="N3375" s="62" t="s">
        <v>3791</v>
      </c>
      <c r="O3375" s="52" t="s">
        <v>3792</v>
      </c>
      <c r="P3375" s="52">
        <v>761</v>
      </c>
      <c r="Q3375" s="52">
        <v>3</v>
      </c>
      <c r="R3375" s="52" t="s">
        <v>3728</v>
      </c>
      <c r="S3375" s="49" t="s">
        <v>21333</v>
      </c>
      <c r="V3375" s="50" t="s">
        <v>14987</v>
      </c>
      <c r="W3375" s="50" t="s">
        <v>3728</v>
      </c>
      <c r="X3375" s="50" t="s">
        <v>14740</v>
      </c>
      <c r="Y3375" s="70" t="s">
        <v>17320</v>
      </c>
      <c r="Z3375" s="53">
        <v>46014</v>
      </c>
    </row>
    <row r="3376" spans="1:26" s="49" customFormat="1" ht="30" x14ac:dyDescent="0.25">
      <c r="A3376" s="75">
        <v>600079171</v>
      </c>
      <c r="B3376" s="73">
        <f t="shared" si="156"/>
        <v>600079171</v>
      </c>
      <c r="C3376" s="73" t="s">
        <v>11369</v>
      </c>
      <c r="D3376" s="68">
        <v>1</v>
      </c>
      <c r="E3376" s="48">
        <f t="shared" si="157"/>
        <v>72742500</v>
      </c>
      <c r="F3376" s="57" t="s">
        <v>3490</v>
      </c>
      <c r="G3376" s="57" t="s">
        <v>3724</v>
      </c>
      <c r="H3376" s="51">
        <v>0</v>
      </c>
      <c r="I3376" s="51" t="s">
        <v>17309</v>
      </c>
      <c r="J3376" s="69">
        <v>27.49</v>
      </c>
      <c r="K3376" s="69">
        <f t="shared" si="158"/>
        <v>0</v>
      </c>
      <c r="L3376" s="90">
        <v>25</v>
      </c>
      <c r="M3376" s="51">
        <v>25</v>
      </c>
      <c r="N3376" s="62" t="s">
        <v>3793</v>
      </c>
      <c r="O3376" s="52" t="s">
        <v>3794</v>
      </c>
      <c r="P3376" s="52">
        <v>661</v>
      </c>
      <c r="Q3376" s="52">
        <v>20</v>
      </c>
      <c r="R3376" s="52" t="s">
        <v>3728</v>
      </c>
      <c r="S3376" s="49" t="s">
        <v>21333</v>
      </c>
      <c r="V3376" s="50" t="s">
        <v>14987</v>
      </c>
      <c r="W3376" s="50" t="s">
        <v>3728</v>
      </c>
      <c r="X3376" s="50" t="s">
        <v>14740</v>
      </c>
      <c r="Y3376" s="70" t="s">
        <v>17320</v>
      </c>
      <c r="Z3376" s="53">
        <v>46015</v>
      </c>
    </row>
    <row r="3377" spans="1:26" s="49" customFormat="1" ht="30" x14ac:dyDescent="0.25">
      <c r="A3377" s="75">
        <v>600079180</v>
      </c>
      <c r="B3377" s="73">
        <f t="shared" si="156"/>
        <v>600079180</v>
      </c>
      <c r="C3377" s="73" t="s">
        <v>11370</v>
      </c>
      <c r="D3377" s="68">
        <v>1</v>
      </c>
      <c r="E3377" s="48">
        <f t="shared" si="157"/>
        <v>46747532</v>
      </c>
      <c r="F3377" s="57" t="s">
        <v>3490</v>
      </c>
      <c r="G3377" s="57" t="s">
        <v>3724</v>
      </c>
      <c r="H3377" s="51">
        <v>0</v>
      </c>
      <c r="I3377" s="51" t="s">
        <v>17309</v>
      </c>
      <c r="J3377" s="69">
        <v>27.49</v>
      </c>
      <c r="K3377" s="69">
        <f t="shared" si="158"/>
        <v>0</v>
      </c>
      <c r="L3377" s="90">
        <v>25</v>
      </c>
      <c r="M3377" s="51">
        <v>25</v>
      </c>
      <c r="N3377" s="62" t="s">
        <v>3795</v>
      </c>
      <c r="O3377" s="52" t="s">
        <v>3796</v>
      </c>
      <c r="P3377" s="52">
        <v>836</v>
      </c>
      <c r="Q3377" s="52">
        <v>5</v>
      </c>
      <c r="R3377" s="52" t="s">
        <v>3728</v>
      </c>
      <c r="S3377" s="49" t="s">
        <v>21333</v>
      </c>
      <c r="V3377" s="50" t="s">
        <v>14987</v>
      </c>
      <c r="W3377" s="50" t="s">
        <v>3728</v>
      </c>
      <c r="X3377" s="50" t="s">
        <v>14740</v>
      </c>
      <c r="Y3377" s="70" t="s">
        <v>17320</v>
      </c>
      <c r="Z3377" s="53">
        <v>46007</v>
      </c>
    </row>
    <row r="3378" spans="1:26" s="49" customFormat="1" ht="30" x14ac:dyDescent="0.25">
      <c r="A3378" s="75">
        <v>600079228</v>
      </c>
      <c r="B3378" s="73">
        <f t="shared" si="156"/>
        <v>600079228</v>
      </c>
      <c r="C3378" s="73" t="s">
        <v>11371</v>
      </c>
      <c r="D3378" s="68">
        <v>1</v>
      </c>
      <c r="E3378" s="48">
        <f t="shared" si="157"/>
        <v>46746234</v>
      </c>
      <c r="F3378" s="57" t="s">
        <v>3490</v>
      </c>
      <c r="G3378" s="57" t="s">
        <v>3724</v>
      </c>
      <c r="H3378" s="51">
        <v>0</v>
      </c>
      <c r="I3378" s="51" t="s">
        <v>17309</v>
      </c>
      <c r="J3378" s="69">
        <v>27.49</v>
      </c>
      <c r="K3378" s="69">
        <f t="shared" si="158"/>
        <v>0</v>
      </c>
      <c r="L3378" s="90">
        <v>50</v>
      </c>
      <c r="M3378" s="51">
        <v>50</v>
      </c>
      <c r="N3378" s="62" t="s">
        <v>3797</v>
      </c>
      <c r="O3378" s="52" t="s">
        <v>3798</v>
      </c>
      <c r="P3378" s="52">
        <v>1414</v>
      </c>
      <c r="Q3378" s="52"/>
      <c r="R3378" s="52" t="s">
        <v>3728</v>
      </c>
      <c r="S3378" s="49" t="s">
        <v>21333</v>
      </c>
      <c r="V3378" s="50" t="s">
        <v>14987</v>
      </c>
      <c r="W3378" s="50" t="s">
        <v>3728</v>
      </c>
      <c r="X3378" s="50" t="s">
        <v>14740</v>
      </c>
      <c r="Y3378" s="70" t="s">
        <v>17320</v>
      </c>
      <c r="Z3378" s="53">
        <v>46311</v>
      </c>
    </row>
    <row r="3379" spans="1:26" s="49" customFormat="1" ht="30" x14ac:dyDescent="0.25">
      <c r="A3379" s="75">
        <v>600079244</v>
      </c>
      <c r="B3379" s="73">
        <f t="shared" si="156"/>
        <v>600079244</v>
      </c>
      <c r="C3379" s="73" t="s">
        <v>11372</v>
      </c>
      <c r="D3379" s="68">
        <v>1</v>
      </c>
      <c r="E3379" s="48">
        <f t="shared" si="157"/>
        <v>72741708</v>
      </c>
      <c r="F3379" s="57" t="s">
        <v>3490</v>
      </c>
      <c r="G3379" s="57" t="s">
        <v>3724</v>
      </c>
      <c r="H3379" s="51">
        <v>0</v>
      </c>
      <c r="I3379" s="51" t="s">
        <v>17309</v>
      </c>
      <c r="J3379" s="69">
        <v>27.49</v>
      </c>
      <c r="K3379" s="69">
        <f t="shared" si="158"/>
        <v>0</v>
      </c>
      <c r="L3379" s="90">
        <v>25</v>
      </c>
      <c r="M3379" s="51">
        <v>25</v>
      </c>
      <c r="N3379" s="62" t="s">
        <v>3799</v>
      </c>
      <c r="O3379" s="52" t="s">
        <v>3800</v>
      </c>
      <c r="P3379" s="52">
        <v>211</v>
      </c>
      <c r="Q3379" s="52">
        <v>12</v>
      </c>
      <c r="R3379" s="52" t="s">
        <v>3728</v>
      </c>
      <c r="S3379" s="49" t="s">
        <v>21333</v>
      </c>
      <c r="V3379" s="50" t="s">
        <v>14987</v>
      </c>
      <c r="W3379" s="50" t="s">
        <v>3728</v>
      </c>
      <c r="X3379" s="50" t="s">
        <v>14740</v>
      </c>
      <c r="Y3379" s="70" t="s">
        <v>17320</v>
      </c>
      <c r="Z3379" s="53">
        <v>46007</v>
      </c>
    </row>
    <row r="3380" spans="1:26" s="49" customFormat="1" ht="30" x14ac:dyDescent="0.25">
      <c r="A3380" s="75">
        <v>600079252</v>
      </c>
      <c r="B3380" s="73">
        <f t="shared" si="156"/>
        <v>600079252</v>
      </c>
      <c r="C3380" s="73" t="s">
        <v>11373</v>
      </c>
      <c r="D3380" s="68">
        <v>1</v>
      </c>
      <c r="E3380" s="48">
        <f t="shared" si="157"/>
        <v>72742429</v>
      </c>
      <c r="F3380" s="57" t="s">
        <v>3490</v>
      </c>
      <c r="G3380" s="57" t="s">
        <v>3724</v>
      </c>
      <c r="H3380" s="51">
        <v>0</v>
      </c>
      <c r="I3380" s="51" t="s">
        <v>17309</v>
      </c>
      <c r="J3380" s="69">
        <v>27.49</v>
      </c>
      <c r="K3380" s="69">
        <f t="shared" si="158"/>
        <v>0</v>
      </c>
      <c r="L3380" s="90">
        <v>50</v>
      </c>
      <c r="M3380" s="51">
        <v>50</v>
      </c>
      <c r="N3380" s="62" t="s">
        <v>3801</v>
      </c>
      <c r="O3380" s="52" t="s">
        <v>3802</v>
      </c>
      <c r="P3380" s="52">
        <v>285</v>
      </c>
      <c r="Q3380" s="52">
        <v>1</v>
      </c>
      <c r="R3380" s="52" t="s">
        <v>3728</v>
      </c>
      <c r="S3380" s="49" t="s">
        <v>21333</v>
      </c>
      <c r="V3380" s="50" t="s">
        <v>14987</v>
      </c>
      <c r="W3380" s="50" t="s">
        <v>3728</v>
      </c>
      <c r="X3380" s="50" t="s">
        <v>14740</v>
      </c>
      <c r="Y3380" s="70" t="s">
        <v>17320</v>
      </c>
      <c r="Z3380" s="53">
        <v>46010</v>
      </c>
    </row>
    <row r="3381" spans="1:26" s="49" customFormat="1" ht="30" x14ac:dyDescent="0.25">
      <c r="A3381" s="75">
        <v>600079287</v>
      </c>
      <c r="B3381" s="73">
        <f t="shared" si="156"/>
        <v>600079287</v>
      </c>
      <c r="C3381" s="73" t="s">
        <v>11374</v>
      </c>
      <c r="D3381" s="68">
        <v>1</v>
      </c>
      <c r="E3381" s="48">
        <f t="shared" si="157"/>
        <v>72742976</v>
      </c>
      <c r="F3381" s="57" t="s">
        <v>3490</v>
      </c>
      <c r="G3381" s="57" t="s">
        <v>3724</v>
      </c>
      <c r="H3381" s="51">
        <v>0</v>
      </c>
      <c r="I3381" s="51" t="s">
        <v>17309</v>
      </c>
      <c r="J3381" s="69">
        <v>27.49</v>
      </c>
      <c r="K3381" s="69">
        <f t="shared" si="158"/>
        <v>0</v>
      </c>
      <c r="L3381" s="90">
        <v>25</v>
      </c>
      <c r="M3381" s="51">
        <v>25</v>
      </c>
      <c r="N3381" s="62" t="s">
        <v>3803</v>
      </c>
      <c r="O3381" s="52" t="s">
        <v>3302</v>
      </c>
      <c r="P3381" s="52">
        <v>166</v>
      </c>
      <c r="Q3381" s="52">
        <v>27</v>
      </c>
      <c r="R3381" s="52" t="s">
        <v>3728</v>
      </c>
      <c r="S3381" s="49" t="s">
        <v>21333</v>
      </c>
      <c r="V3381" s="50" t="s">
        <v>14987</v>
      </c>
      <c r="W3381" s="50" t="s">
        <v>3728</v>
      </c>
      <c r="X3381" s="50" t="s">
        <v>14740</v>
      </c>
      <c r="Y3381" s="70" t="s">
        <v>17320</v>
      </c>
      <c r="Z3381" s="53">
        <v>46014</v>
      </c>
    </row>
    <row r="3382" spans="1:26" s="49" customFormat="1" ht="30" x14ac:dyDescent="0.25">
      <c r="A3382" s="75">
        <v>600079295</v>
      </c>
      <c r="B3382" s="73">
        <f t="shared" si="156"/>
        <v>600079295</v>
      </c>
      <c r="C3382" s="73" t="s">
        <v>11375</v>
      </c>
      <c r="D3382" s="68">
        <v>1</v>
      </c>
      <c r="E3382" s="48">
        <f t="shared" si="157"/>
        <v>72742020</v>
      </c>
      <c r="F3382" s="57" t="s">
        <v>3490</v>
      </c>
      <c r="G3382" s="57" t="s">
        <v>3724</v>
      </c>
      <c r="H3382" s="51">
        <v>25</v>
      </c>
      <c r="I3382" s="51" t="s">
        <v>17309</v>
      </c>
      <c r="J3382" s="69">
        <v>27.49</v>
      </c>
      <c r="K3382" s="69">
        <f t="shared" si="158"/>
        <v>687.25</v>
      </c>
      <c r="L3382" s="90">
        <v>25</v>
      </c>
      <c r="M3382" s="51"/>
      <c r="N3382" s="62" t="s">
        <v>3804</v>
      </c>
      <c r="O3382" s="52" t="s">
        <v>15</v>
      </c>
      <c r="P3382" s="52">
        <v>340</v>
      </c>
      <c r="Q3382" s="52">
        <v>7</v>
      </c>
      <c r="R3382" s="52" t="s">
        <v>3728</v>
      </c>
      <c r="S3382" s="49" t="s">
        <v>21333</v>
      </c>
      <c r="V3382" s="50" t="s">
        <v>14987</v>
      </c>
      <c r="W3382" s="50" t="s">
        <v>3728</v>
      </c>
      <c r="X3382" s="50" t="s">
        <v>14740</v>
      </c>
      <c r="Y3382" s="70" t="s">
        <v>17320</v>
      </c>
      <c r="Z3382" s="53">
        <v>46001</v>
      </c>
    </row>
    <row r="3383" spans="1:26" s="49" customFormat="1" ht="30" x14ac:dyDescent="0.25">
      <c r="A3383" s="75">
        <v>600079309</v>
      </c>
      <c r="B3383" s="73">
        <f t="shared" si="156"/>
        <v>600079309</v>
      </c>
      <c r="C3383" s="73" t="s">
        <v>11376</v>
      </c>
      <c r="D3383" s="68">
        <v>1</v>
      </c>
      <c r="E3383" s="48">
        <f t="shared" si="157"/>
        <v>72743051</v>
      </c>
      <c r="F3383" s="57" t="s">
        <v>3490</v>
      </c>
      <c r="G3383" s="57" t="s">
        <v>3724</v>
      </c>
      <c r="H3383" s="51">
        <v>0</v>
      </c>
      <c r="I3383" s="51" t="s">
        <v>17309</v>
      </c>
      <c r="J3383" s="69">
        <v>27.49</v>
      </c>
      <c r="K3383" s="69">
        <f t="shared" si="158"/>
        <v>0</v>
      </c>
      <c r="L3383" s="90">
        <v>25</v>
      </c>
      <c r="M3383" s="51">
        <v>25</v>
      </c>
      <c r="N3383" s="62" t="s">
        <v>3805</v>
      </c>
      <c r="O3383" s="52" t="s">
        <v>54</v>
      </c>
      <c r="P3383" s="52">
        <v>67</v>
      </c>
      <c r="Q3383" s="52"/>
      <c r="R3383" s="52" t="s">
        <v>3728</v>
      </c>
      <c r="S3383" s="49" t="s">
        <v>21333</v>
      </c>
      <c r="V3383" s="50" t="s">
        <v>14987</v>
      </c>
      <c r="W3383" s="50" t="s">
        <v>3728</v>
      </c>
      <c r="X3383" s="50" t="s">
        <v>14740</v>
      </c>
      <c r="Y3383" s="70" t="s">
        <v>17320</v>
      </c>
      <c r="Z3383" s="53">
        <v>46008</v>
      </c>
    </row>
    <row r="3384" spans="1:26" s="49" customFormat="1" ht="30" x14ac:dyDescent="0.25">
      <c r="A3384" s="75">
        <v>600079317</v>
      </c>
      <c r="B3384" s="73">
        <f t="shared" si="156"/>
        <v>600079317</v>
      </c>
      <c r="C3384" s="73" t="s">
        <v>11377</v>
      </c>
      <c r="D3384" s="68">
        <v>1</v>
      </c>
      <c r="E3384" s="48">
        <f t="shared" si="157"/>
        <v>46746480</v>
      </c>
      <c r="F3384" s="57" t="s">
        <v>3490</v>
      </c>
      <c r="G3384" s="57" t="s">
        <v>3724</v>
      </c>
      <c r="H3384" s="51">
        <v>0</v>
      </c>
      <c r="I3384" s="51" t="s">
        <v>17309</v>
      </c>
      <c r="J3384" s="69">
        <v>27.49</v>
      </c>
      <c r="K3384" s="69">
        <f t="shared" si="158"/>
        <v>0</v>
      </c>
      <c r="L3384" s="90">
        <v>75</v>
      </c>
      <c r="M3384" s="51">
        <v>75</v>
      </c>
      <c r="N3384" s="62" t="s">
        <v>3806</v>
      </c>
      <c r="O3384" s="52" t="s">
        <v>3807</v>
      </c>
      <c r="P3384" s="52">
        <v>270</v>
      </c>
      <c r="Q3384" s="52"/>
      <c r="R3384" s="52" t="s">
        <v>3728</v>
      </c>
      <c r="S3384" s="49" t="s">
        <v>21333</v>
      </c>
      <c r="V3384" s="50" t="s">
        <v>14987</v>
      </c>
      <c r="W3384" s="50" t="s">
        <v>3728</v>
      </c>
      <c r="X3384" s="50" t="s">
        <v>14740</v>
      </c>
      <c r="Y3384" s="70" t="s">
        <v>17320</v>
      </c>
      <c r="Z3384" s="53">
        <v>46311</v>
      </c>
    </row>
    <row r="3385" spans="1:26" s="49" customFormat="1" x14ac:dyDescent="0.25">
      <c r="A3385" s="75">
        <v>600079546</v>
      </c>
      <c r="B3385" s="73">
        <f t="shared" si="156"/>
        <v>600079546</v>
      </c>
      <c r="C3385" s="73" t="s">
        <v>11378</v>
      </c>
      <c r="D3385" s="68">
        <v>1</v>
      </c>
      <c r="E3385" s="48">
        <f t="shared" si="157"/>
        <v>70695253</v>
      </c>
      <c r="F3385" s="57" t="s">
        <v>3490</v>
      </c>
      <c r="G3385" s="57" t="s">
        <v>3724</v>
      </c>
      <c r="H3385" s="51">
        <v>50</v>
      </c>
      <c r="I3385" s="51" t="s">
        <v>17309</v>
      </c>
      <c r="J3385" s="69">
        <v>27.49</v>
      </c>
      <c r="K3385" s="69">
        <f t="shared" si="158"/>
        <v>1374.5</v>
      </c>
      <c r="L3385" s="90">
        <v>50</v>
      </c>
      <c r="M3385" s="51"/>
      <c r="N3385" s="62" t="s">
        <v>3808</v>
      </c>
      <c r="O3385" s="52" t="s">
        <v>99</v>
      </c>
      <c r="P3385" s="52">
        <v>1</v>
      </c>
      <c r="Q3385" s="52">
        <v>4</v>
      </c>
      <c r="R3385" s="52" t="s">
        <v>3809</v>
      </c>
      <c r="S3385" s="49" t="s">
        <v>21333</v>
      </c>
      <c r="V3385" s="50" t="s">
        <v>14987</v>
      </c>
      <c r="W3385" s="50" t="s">
        <v>3728</v>
      </c>
      <c r="X3385" s="50" t="s">
        <v>14740</v>
      </c>
      <c r="Y3385" s="70" t="s">
        <v>17320</v>
      </c>
      <c r="Z3385" s="53">
        <v>46343</v>
      </c>
    </row>
    <row r="3386" spans="1:26" s="49" customFormat="1" ht="30" x14ac:dyDescent="0.25">
      <c r="A3386" s="75">
        <v>600079341</v>
      </c>
      <c r="B3386" s="73">
        <f t="shared" si="156"/>
        <v>600079341</v>
      </c>
      <c r="C3386" s="73" t="s">
        <v>11379</v>
      </c>
      <c r="D3386" s="68">
        <v>1</v>
      </c>
      <c r="E3386" s="48">
        <f t="shared" si="157"/>
        <v>72743069</v>
      </c>
      <c r="F3386" s="57" t="s">
        <v>3490</v>
      </c>
      <c r="G3386" s="57" t="s">
        <v>3724</v>
      </c>
      <c r="H3386" s="51">
        <v>0</v>
      </c>
      <c r="I3386" s="51" t="s">
        <v>17309</v>
      </c>
      <c r="J3386" s="69">
        <v>27.49</v>
      </c>
      <c r="K3386" s="69">
        <f t="shared" si="158"/>
        <v>0</v>
      </c>
      <c r="L3386" s="90">
        <v>25</v>
      </c>
      <c r="M3386" s="51">
        <v>25</v>
      </c>
      <c r="N3386" s="62" t="s">
        <v>3810</v>
      </c>
      <c r="O3386" s="52" t="s">
        <v>3811</v>
      </c>
      <c r="P3386" s="52">
        <v>832</v>
      </c>
      <c r="Q3386" s="52"/>
      <c r="R3386" s="52" t="s">
        <v>3728</v>
      </c>
      <c r="S3386" s="49" t="s">
        <v>21333</v>
      </c>
      <c r="V3386" s="50" t="s">
        <v>14987</v>
      </c>
      <c r="W3386" s="50" t="s">
        <v>3728</v>
      </c>
      <c r="X3386" s="50" t="s">
        <v>14740</v>
      </c>
      <c r="Y3386" s="70" t="s">
        <v>17320</v>
      </c>
      <c r="Z3386" s="53">
        <v>46006</v>
      </c>
    </row>
    <row r="3387" spans="1:26" s="49" customFormat="1" ht="30" x14ac:dyDescent="0.25">
      <c r="A3387" s="75">
        <v>600079368</v>
      </c>
      <c r="B3387" s="73">
        <f t="shared" si="156"/>
        <v>600079368</v>
      </c>
      <c r="C3387" s="73" t="s">
        <v>17968</v>
      </c>
      <c r="D3387" s="68">
        <v>1</v>
      </c>
      <c r="E3387" s="48">
        <f t="shared" si="157"/>
        <v>72742828</v>
      </c>
      <c r="F3387" s="57" t="s">
        <v>3490</v>
      </c>
      <c r="G3387" s="57" t="s">
        <v>3724</v>
      </c>
      <c r="H3387" s="51">
        <v>0</v>
      </c>
      <c r="I3387" s="51" t="s">
        <v>17309</v>
      </c>
      <c r="J3387" s="69">
        <v>27.49</v>
      </c>
      <c r="K3387" s="69">
        <f t="shared" si="158"/>
        <v>0</v>
      </c>
      <c r="L3387" s="90">
        <v>25</v>
      </c>
      <c r="M3387" s="51">
        <v>25</v>
      </c>
      <c r="N3387" s="62" t="s">
        <v>17969</v>
      </c>
      <c r="O3387" s="52" t="s">
        <v>478</v>
      </c>
      <c r="P3387" s="52">
        <v>184</v>
      </c>
      <c r="Q3387" s="52">
        <v>72</v>
      </c>
      <c r="R3387" s="52" t="s">
        <v>3728</v>
      </c>
      <c r="S3387" s="49" t="s">
        <v>21333</v>
      </c>
      <c r="V3387" s="50" t="s">
        <v>14987</v>
      </c>
      <c r="W3387" s="50" t="s">
        <v>3728</v>
      </c>
      <c r="X3387" s="50" t="s">
        <v>14740</v>
      </c>
      <c r="Y3387" s="70" t="s">
        <v>17320</v>
      </c>
      <c r="Z3387" s="53">
        <v>46005</v>
      </c>
    </row>
    <row r="3388" spans="1:26" s="49" customFormat="1" ht="30" x14ac:dyDescent="0.25">
      <c r="A3388" s="75">
        <v>600079465</v>
      </c>
      <c r="B3388" s="73">
        <f t="shared" si="156"/>
        <v>600079465</v>
      </c>
      <c r="C3388" s="73" t="s">
        <v>11380</v>
      </c>
      <c r="D3388" s="68">
        <v>1</v>
      </c>
      <c r="E3388" s="48">
        <f t="shared" si="157"/>
        <v>72742186</v>
      </c>
      <c r="F3388" s="57" t="s">
        <v>3490</v>
      </c>
      <c r="G3388" s="57" t="s">
        <v>3724</v>
      </c>
      <c r="H3388" s="51">
        <v>25</v>
      </c>
      <c r="I3388" s="51" t="s">
        <v>17309</v>
      </c>
      <c r="J3388" s="69">
        <v>27.49</v>
      </c>
      <c r="K3388" s="69">
        <f t="shared" si="158"/>
        <v>687.25</v>
      </c>
      <c r="L3388" s="90">
        <v>25</v>
      </c>
      <c r="M3388" s="51"/>
      <c r="N3388" s="62" t="s">
        <v>3812</v>
      </c>
      <c r="O3388" s="52" t="s">
        <v>3813</v>
      </c>
      <c r="P3388" s="52">
        <v>645</v>
      </c>
      <c r="Q3388" s="52">
        <v>55</v>
      </c>
      <c r="R3388" s="52" t="s">
        <v>3728</v>
      </c>
      <c r="S3388" s="49" t="s">
        <v>21333</v>
      </c>
      <c r="V3388" s="50" t="s">
        <v>14987</v>
      </c>
      <c r="W3388" s="50" t="s">
        <v>3728</v>
      </c>
      <c r="X3388" s="50" t="s">
        <v>14740</v>
      </c>
      <c r="Y3388" s="70" t="s">
        <v>17320</v>
      </c>
      <c r="Z3388" s="53">
        <v>46015</v>
      </c>
    </row>
    <row r="3389" spans="1:26" s="49" customFormat="1" ht="30" x14ac:dyDescent="0.25">
      <c r="A3389" s="75">
        <v>600079520</v>
      </c>
      <c r="B3389" s="73">
        <f t="shared" si="156"/>
        <v>600079520</v>
      </c>
      <c r="C3389" s="73" t="s">
        <v>11381</v>
      </c>
      <c r="D3389" s="68">
        <v>1</v>
      </c>
      <c r="E3389" s="48">
        <f t="shared" si="157"/>
        <v>72741465</v>
      </c>
      <c r="F3389" s="57" t="s">
        <v>3490</v>
      </c>
      <c r="G3389" s="57" t="s">
        <v>3724</v>
      </c>
      <c r="H3389" s="51">
        <v>0</v>
      </c>
      <c r="I3389" s="51" t="s">
        <v>17309</v>
      </c>
      <c r="J3389" s="69">
        <v>27.49</v>
      </c>
      <c r="K3389" s="69">
        <f t="shared" si="158"/>
        <v>0</v>
      </c>
      <c r="L3389" s="90">
        <v>50</v>
      </c>
      <c r="M3389" s="51">
        <v>50</v>
      </c>
      <c r="N3389" s="62" t="s">
        <v>3814</v>
      </c>
      <c r="O3389" s="52" t="s">
        <v>3815</v>
      </c>
      <c r="P3389" s="52">
        <v>972</v>
      </c>
      <c r="Q3389" s="52">
        <v>2</v>
      </c>
      <c r="R3389" s="52" t="s">
        <v>3728</v>
      </c>
      <c r="S3389" s="49" t="s">
        <v>21333</v>
      </c>
      <c r="V3389" s="50" t="s">
        <v>14987</v>
      </c>
      <c r="W3389" s="50" t="s">
        <v>3728</v>
      </c>
      <c r="X3389" s="50" t="s">
        <v>14740</v>
      </c>
      <c r="Y3389" s="70" t="s">
        <v>17320</v>
      </c>
      <c r="Z3389" s="53">
        <v>46006</v>
      </c>
    </row>
    <row r="3390" spans="1:26" s="49" customFormat="1" ht="30" x14ac:dyDescent="0.25">
      <c r="A3390" s="75">
        <v>600079538</v>
      </c>
      <c r="B3390" s="73">
        <f t="shared" si="156"/>
        <v>600079538</v>
      </c>
      <c r="C3390" s="73" t="s">
        <v>11382</v>
      </c>
      <c r="D3390" s="68">
        <v>1</v>
      </c>
      <c r="E3390" s="48">
        <f t="shared" si="157"/>
        <v>72741546</v>
      </c>
      <c r="F3390" s="57" t="s">
        <v>3490</v>
      </c>
      <c r="G3390" s="57" t="s">
        <v>3724</v>
      </c>
      <c r="H3390" s="51">
        <v>0</v>
      </c>
      <c r="I3390" s="51" t="s">
        <v>17309</v>
      </c>
      <c r="J3390" s="69">
        <v>27.49</v>
      </c>
      <c r="K3390" s="69">
        <f t="shared" si="158"/>
        <v>0</v>
      </c>
      <c r="L3390" s="90">
        <v>25</v>
      </c>
      <c r="M3390" s="51">
        <v>25</v>
      </c>
      <c r="N3390" s="62" t="s">
        <v>3816</v>
      </c>
      <c r="O3390" s="52" t="s">
        <v>904</v>
      </c>
      <c r="P3390" s="52">
        <v>386</v>
      </c>
      <c r="Q3390" s="52"/>
      <c r="R3390" s="52" t="s">
        <v>3728</v>
      </c>
      <c r="S3390" s="49" t="s">
        <v>21333</v>
      </c>
      <c r="V3390" s="50" t="s">
        <v>14987</v>
      </c>
      <c r="W3390" s="50" t="s">
        <v>3728</v>
      </c>
      <c r="X3390" s="50" t="s">
        <v>14740</v>
      </c>
      <c r="Y3390" s="70" t="s">
        <v>17320</v>
      </c>
      <c r="Z3390" s="53">
        <v>46312</v>
      </c>
    </row>
    <row r="3391" spans="1:26" s="49" customFormat="1" ht="30" x14ac:dyDescent="0.25">
      <c r="A3391" s="75">
        <v>600079554</v>
      </c>
      <c r="B3391" s="73">
        <f t="shared" si="156"/>
        <v>600079554</v>
      </c>
      <c r="C3391" s="73" t="s">
        <v>11383</v>
      </c>
      <c r="D3391" s="68">
        <v>1</v>
      </c>
      <c r="E3391" s="48">
        <f t="shared" si="157"/>
        <v>72742666</v>
      </c>
      <c r="F3391" s="57" t="s">
        <v>3490</v>
      </c>
      <c r="G3391" s="57" t="s">
        <v>3724</v>
      </c>
      <c r="H3391" s="51">
        <v>0</v>
      </c>
      <c r="I3391" s="51" t="s">
        <v>17309</v>
      </c>
      <c r="J3391" s="69">
        <v>27.49</v>
      </c>
      <c r="K3391" s="69">
        <f t="shared" si="158"/>
        <v>0</v>
      </c>
      <c r="L3391" s="90">
        <v>25</v>
      </c>
      <c r="M3391" s="51">
        <v>25</v>
      </c>
      <c r="N3391" s="62" t="s">
        <v>3817</v>
      </c>
      <c r="O3391" s="52" t="s">
        <v>3199</v>
      </c>
      <c r="P3391" s="52">
        <v>389</v>
      </c>
      <c r="Q3391" s="52">
        <v>8</v>
      </c>
      <c r="R3391" s="52" t="s">
        <v>3728</v>
      </c>
      <c r="S3391" s="49" t="s">
        <v>21333</v>
      </c>
      <c r="V3391" s="50" t="s">
        <v>14987</v>
      </c>
      <c r="W3391" s="50" t="s">
        <v>3728</v>
      </c>
      <c r="X3391" s="50" t="s">
        <v>14740</v>
      </c>
      <c r="Y3391" s="70" t="s">
        <v>17320</v>
      </c>
      <c r="Z3391" s="53">
        <v>46005</v>
      </c>
    </row>
    <row r="3392" spans="1:26" s="49" customFormat="1" ht="30" x14ac:dyDescent="0.25">
      <c r="A3392" s="75">
        <v>600079562</v>
      </c>
      <c r="B3392" s="73">
        <f t="shared" si="156"/>
        <v>600079562</v>
      </c>
      <c r="C3392" s="73" t="s">
        <v>11384</v>
      </c>
      <c r="D3392" s="68">
        <v>1</v>
      </c>
      <c r="E3392" s="48">
        <f t="shared" si="157"/>
        <v>72742810</v>
      </c>
      <c r="F3392" s="57" t="s">
        <v>3490</v>
      </c>
      <c r="G3392" s="57" t="s">
        <v>3724</v>
      </c>
      <c r="H3392" s="51">
        <v>0</v>
      </c>
      <c r="I3392" s="51" t="s">
        <v>17309</v>
      </c>
      <c r="J3392" s="69">
        <v>27.49</v>
      </c>
      <c r="K3392" s="69">
        <f t="shared" si="158"/>
        <v>0</v>
      </c>
      <c r="L3392" s="90">
        <v>50</v>
      </c>
      <c r="M3392" s="51">
        <v>50</v>
      </c>
      <c r="N3392" s="62" t="s">
        <v>3818</v>
      </c>
      <c r="O3392" s="52" t="s">
        <v>2480</v>
      </c>
      <c r="P3392" s="52">
        <v>466</v>
      </c>
      <c r="Q3392" s="52">
        <v>4</v>
      </c>
      <c r="R3392" s="52" t="s">
        <v>3728</v>
      </c>
      <c r="S3392" s="49" t="s">
        <v>21333</v>
      </c>
      <c r="V3392" s="50" t="s">
        <v>14987</v>
      </c>
      <c r="W3392" s="50" t="s">
        <v>3728</v>
      </c>
      <c r="X3392" s="50" t="s">
        <v>14740</v>
      </c>
      <c r="Y3392" s="70" t="s">
        <v>17320</v>
      </c>
      <c r="Z3392" s="53">
        <v>46005</v>
      </c>
    </row>
    <row r="3393" spans="1:26" s="49" customFormat="1" ht="30" x14ac:dyDescent="0.25">
      <c r="A3393" s="75">
        <v>600079571</v>
      </c>
      <c r="B3393" s="73">
        <f t="shared" si="156"/>
        <v>600079571</v>
      </c>
      <c r="C3393" s="73" t="s">
        <v>11385</v>
      </c>
      <c r="D3393" s="68">
        <v>1</v>
      </c>
      <c r="E3393" s="48">
        <f t="shared" si="157"/>
        <v>72742895</v>
      </c>
      <c r="F3393" s="57" t="s">
        <v>3490</v>
      </c>
      <c r="G3393" s="57" t="s">
        <v>3724</v>
      </c>
      <c r="H3393" s="51">
        <v>0</v>
      </c>
      <c r="I3393" s="51" t="s">
        <v>17309</v>
      </c>
      <c r="J3393" s="69">
        <v>27.49</v>
      </c>
      <c r="K3393" s="69">
        <f t="shared" si="158"/>
        <v>0</v>
      </c>
      <c r="L3393" s="90">
        <v>25</v>
      </c>
      <c r="M3393" s="51">
        <v>25</v>
      </c>
      <c r="N3393" s="62" t="s">
        <v>3819</v>
      </c>
      <c r="O3393" s="52" t="s">
        <v>3820</v>
      </c>
      <c r="P3393" s="52">
        <v>468</v>
      </c>
      <c r="Q3393" s="52">
        <v>12</v>
      </c>
      <c r="R3393" s="52" t="s">
        <v>3728</v>
      </c>
      <c r="S3393" s="49" t="s">
        <v>21333</v>
      </c>
      <c r="V3393" s="50" t="s">
        <v>14987</v>
      </c>
      <c r="W3393" s="50" t="s">
        <v>3728</v>
      </c>
      <c r="X3393" s="50" t="s">
        <v>14740</v>
      </c>
      <c r="Y3393" s="70" t="s">
        <v>17320</v>
      </c>
      <c r="Z3393" s="53">
        <v>46007</v>
      </c>
    </row>
    <row r="3394" spans="1:26" s="49" customFormat="1" ht="30" x14ac:dyDescent="0.25">
      <c r="A3394" s="75">
        <v>600079601</v>
      </c>
      <c r="B3394" s="73">
        <f t="shared" si="156"/>
        <v>600079601</v>
      </c>
      <c r="C3394" s="73" t="s">
        <v>11386</v>
      </c>
      <c r="D3394" s="68">
        <v>1</v>
      </c>
      <c r="E3394" s="48">
        <f t="shared" si="157"/>
        <v>72742909</v>
      </c>
      <c r="F3394" s="57" t="s">
        <v>3490</v>
      </c>
      <c r="G3394" s="57" t="s">
        <v>3724</v>
      </c>
      <c r="H3394" s="51">
        <v>0</v>
      </c>
      <c r="I3394" s="51" t="s">
        <v>17309</v>
      </c>
      <c r="J3394" s="69">
        <v>27.49</v>
      </c>
      <c r="K3394" s="69">
        <f t="shared" si="158"/>
        <v>0</v>
      </c>
      <c r="L3394" s="90">
        <v>25</v>
      </c>
      <c r="M3394" s="51">
        <v>25</v>
      </c>
      <c r="N3394" s="62" t="s">
        <v>3821</v>
      </c>
      <c r="O3394" s="52" t="s">
        <v>3822</v>
      </c>
      <c r="P3394" s="52">
        <v>487</v>
      </c>
      <c r="Q3394" s="52">
        <v>27</v>
      </c>
      <c r="R3394" s="52" t="s">
        <v>3728</v>
      </c>
      <c r="S3394" s="49" t="s">
        <v>21333</v>
      </c>
      <c r="V3394" s="50" t="s">
        <v>14987</v>
      </c>
      <c r="W3394" s="50" t="s">
        <v>3728</v>
      </c>
      <c r="X3394" s="50" t="s">
        <v>14740</v>
      </c>
      <c r="Y3394" s="70" t="s">
        <v>17320</v>
      </c>
      <c r="Z3394" s="53">
        <v>46312</v>
      </c>
    </row>
    <row r="3395" spans="1:26" s="49" customFormat="1" ht="30" x14ac:dyDescent="0.25">
      <c r="A3395" s="75">
        <v>600079635</v>
      </c>
      <c r="B3395" s="73">
        <f t="shared" si="156"/>
        <v>600079635</v>
      </c>
      <c r="C3395" s="73" t="s">
        <v>11387</v>
      </c>
      <c r="D3395" s="68">
        <v>1</v>
      </c>
      <c r="E3395" s="48">
        <f t="shared" si="157"/>
        <v>72742747</v>
      </c>
      <c r="F3395" s="57" t="s">
        <v>3490</v>
      </c>
      <c r="G3395" s="57" t="s">
        <v>3724</v>
      </c>
      <c r="H3395" s="51">
        <v>0</v>
      </c>
      <c r="I3395" s="51" t="s">
        <v>17309</v>
      </c>
      <c r="J3395" s="69">
        <v>27.49</v>
      </c>
      <c r="K3395" s="69">
        <f t="shared" si="158"/>
        <v>0</v>
      </c>
      <c r="L3395" s="90">
        <v>25</v>
      </c>
      <c r="M3395" s="51">
        <v>25</v>
      </c>
      <c r="N3395" s="62" t="s">
        <v>3823</v>
      </c>
      <c r="O3395" s="52" t="s">
        <v>1214</v>
      </c>
      <c r="P3395" s="52">
        <v>458</v>
      </c>
      <c r="Q3395" s="52">
        <v>19</v>
      </c>
      <c r="R3395" s="52" t="s">
        <v>3728</v>
      </c>
      <c r="S3395" s="49" t="s">
        <v>21333</v>
      </c>
      <c r="V3395" s="50" t="s">
        <v>14987</v>
      </c>
      <c r="W3395" s="50" t="s">
        <v>3728</v>
      </c>
      <c r="X3395" s="50" t="s">
        <v>14740</v>
      </c>
      <c r="Y3395" s="70" t="s">
        <v>17320</v>
      </c>
      <c r="Z3395" s="53">
        <v>46014</v>
      </c>
    </row>
    <row r="3396" spans="1:26" s="49" customFormat="1" ht="30" x14ac:dyDescent="0.25">
      <c r="A3396" s="75">
        <v>600079643</v>
      </c>
      <c r="B3396" s="73">
        <f t="shared" ref="B3396:B3459" si="159">A3396/1</f>
        <v>600079643</v>
      </c>
      <c r="C3396" s="73" t="s">
        <v>11388</v>
      </c>
      <c r="D3396" s="68">
        <v>1</v>
      </c>
      <c r="E3396" s="48">
        <f t="shared" ref="E3396:E3459" si="160">C3396/1</f>
        <v>66113334</v>
      </c>
      <c r="F3396" s="57" t="s">
        <v>3490</v>
      </c>
      <c r="G3396" s="57" t="s">
        <v>3724</v>
      </c>
      <c r="H3396" s="51">
        <v>0</v>
      </c>
      <c r="I3396" s="51" t="s">
        <v>17309</v>
      </c>
      <c r="J3396" s="69">
        <v>27.49</v>
      </c>
      <c r="K3396" s="69">
        <f t="shared" ref="K3396:K3459" si="161">H3396*J3396</f>
        <v>0</v>
      </c>
      <c r="L3396" s="90">
        <v>25</v>
      </c>
      <c r="M3396" s="51">
        <v>25</v>
      </c>
      <c r="N3396" s="62" t="s">
        <v>3824</v>
      </c>
      <c r="O3396" s="52" t="s">
        <v>3825</v>
      </c>
      <c r="P3396" s="52">
        <v>122</v>
      </c>
      <c r="Q3396" s="52">
        <v>68</v>
      </c>
      <c r="R3396" s="52" t="s">
        <v>3728</v>
      </c>
      <c r="S3396" s="49" t="s">
        <v>21333</v>
      </c>
      <c r="V3396" s="50" t="s">
        <v>14987</v>
      </c>
      <c r="W3396" s="50" t="s">
        <v>3728</v>
      </c>
      <c r="X3396" s="50" t="s">
        <v>14740</v>
      </c>
      <c r="Y3396" s="70" t="s">
        <v>17320</v>
      </c>
      <c r="Z3396" s="53">
        <v>46001</v>
      </c>
    </row>
    <row r="3397" spans="1:26" s="49" customFormat="1" ht="30" x14ac:dyDescent="0.25">
      <c r="A3397" s="75">
        <v>600079660</v>
      </c>
      <c r="B3397" s="73">
        <f t="shared" si="159"/>
        <v>600079660</v>
      </c>
      <c r="C3397" s="73" t="s">
        <v>11389</v>
      </c>
      <c r="D3397" s="68">
        <v>1</v>
      </c>
      <c r="E3397" s="48">
        <f t="shared" si="160"/>
        <v>70695261</v>
      </c>
      <c r="F3397" s="57" t="s">
        <v>3490</v>
      </c>
      <c r="G3397" s="57" t="s">
        <v>3724</v>
      </c>
      <c r="H3397" s="51">
        <v>800</v>
      </c>
      <c r="I3397" s="51" t="s">
        <v>17309</v>
      </c>
      <c r="J3397" s="69">
        <v>27.49</v>
      </c>
      <c r="K3397" s="69">
        <f t="shared" si="161"/>
        <v>21992</v>
      </c>
      <c r="L3397" s="90">
        <v>800</v>
      </c>
      <c r="M3397" s="51"/>
      <c r="N3397" s="62" t="s">
        <v>3826</v>
      </c>
      <c r="O3397" s="52" t="s">
        <v>340</v>
      </c>
      <c r="P3397" s="52">
        <v>46</v>
      </c>
      <c r="Q3397" s="52"/>
      <c r="R3397" s="52" t="s">
        <v>3809</v>
      </c>
      <c r="S3397" s="49" t="s">
        <v>21333</v>
      </c>
      <c r="V3397" s="50" t="s">
        <v>14987</v>
      </c>
      <c r="W3397" s="50" t="s">
        <v>3728</v>
      </c>
      <c r="X3397" s="50" t="s">
        <v>14740</v>
      </c>
      <c r="Y3397" s="70" t="s">
        <v>17320</v>
      </c>
      <c r="Z3397" s="53">
        <v>46343</v>
      </c>
    </row>
    <row r="3398" spans="1:26" s="49" customFormat="1" ht="30" x14ac:dyDescent="0.25">
      <c r="A3398" s="75">
        <v>600079741</v>
      </c>
      <c r="B3398" s="73">
        <f t="shared" si="159"/>
        <v>600079741</v>
      </c>
      <c r="C3398" s="73" t="s">
        <v>11390</v>
      </c>
      <c r="D3398" s="68">
        <v>1</v>
      </c>
      <c r="E3398" s="48">
        <f t="shared" si="160"/>
        <v>72744243</v>
      </c>
      <c r="F3398" s="57" t="s">
        <v>3490</v>
      </c>
      <c r="G3398" s="57" t="s">
        <v>3724</v>
      </c>
      <c r="H3398" s="51">
        <v>525</v>
      </c>
      <c r="I3398" s="51" t="s">
        <v>17309</v>
      </c>
      <c r="J3398" s="69">
        <v>27.49</v>
      </c>
      <c r="K3398" s="69">
        <f t="shared" si="161"/>
        <v>14432.25</v>
      </c>
      <c r="L3398" s="90">
        <v>525</v>
      </c>
      <c r="M3398" s="51"/>
      <c r="N3398" s="62" t="s">
        <v>3827</v>
      </c>
      <c r="O3398" s="52" t="s">
        <v>630</v>
      </c>
      <c r="P3398" s="52">
        <v>467</v>
      </c>
      <c r="Q3398" s="52"/>
      <c r="R3398" s="52" t="s">
        <v>3774</v>
      </c>
      <c r="S3398" s="49" t="s">
        <v>21333</v>
      </c>
      <c r="V3398" s="50" t="s">
        <v>14987</v>
      </c>
      <c r="W3398" s="50" t="s">
        <v>3728</v>
      </c>
      <c r="X3398" s="50" t="s">
        <v>14740</v>
      </c>
      <c r="Y3398" s="70" t="s">
        <v>17320</v>
      </c>
      <c r="Z3398" s="53">
        <v>46342</v>
      </c>
    </row>
    <row r="3399" spans="1:26" s="49" customFormat="1" ht="30" x14ac:dyDescent="0.25">
      <c r="A3399" s="75">
        <v>600079759</v>
      </c>
      <c r="B3399" s="73">
        <f t="shared" si="159"/>
        <v>600079759</v>
      </c>
      <c r="C3399" s="73" t="s">
        <v>11391</v>
      </c>
      <c r="D3399" s="68">
        <v>1</v>
      </c>
      <c r="E3399" s="48">
        <f t="shared" si="160"/>
        <v>70983119</v>
      </c>
      <c r="F3399" s="57" t="s">
        <v>3490</v>
      </c>
      <c r="G3399" s="57" t="s">
        <v>3724</v>
      </c>
      <c r="H3399" s="51">
        <v>150</v>
      </c>
      <c r="I3399" s="51" t="s">
        <v>17309</v>
      </c>
      <c r="J3399" s="69">
        <v>27.49</v>
      </c>
      <c r="K3399" s="69">
        <f t="shared" si="161"/>
        <v>4123.5</v>
      </c>
      <c r="L3399" s="90">
        <v>150</v>
      </c>
      <c r="M3399" s="51"/>
      <c r="N3399" s="62" t="s">
        <v>3828</v>
      </c>
      <c r="O3399" s="52" t="s">
        <v>3829</v>
      </c>
      <c r="P3399" s="52">
        <v>244</v>
      </c>
      <c r="Q3399" s="52"/>
      <c r="R3399" s="52" t="s">
        <v>3777</v>
      </c>
      <c r="S3399" s="49" t="s">
        <v>21333</v>
      </c>
      <c r="V3399" s="50" t="s">
        <v>14987</v>
      </c>
      <c r="W3399" s="50" t="s">
        <v>3728</v>
      </c>
      <c r="X3399" s="50" t="s">
        <v>14740</v>
      </c>
      <c r="Y3399" s="70" t="s">
        <v>17320</v>
      </c>
      <c r="Z3399" s="53">
        <v>46334</v>
      </c>
    </row>
    <row r="3400" spans="1:26" s="49" customFormat="1" ht="45" x14ac:dyDescent="0.25">
      <c r="A3400" s="75">
        <v>600079767</v>
      </c>
      <c r="B3400" s="73">
        <f t="shared" si="159"/>
        <v>600079767</v>
      </c>
      <c r="C3400" s="73" t="s">
        <v>11392</v>
      </c>
      <c r="D3400" s="68">
        <v>1</v>
      </c>
      <c r="E3400" s="48">
        <f t="shared" si="160"/>
        <v>70983011</v>
      </c>
      <c r="F3400" s="57" t="s">
        <v>3490</v>
      </c>
      <c r="G3400" s="57" t="s">
        <v>3724</v>
      </c>
      <c r="H3400" s="51">
        <v>550</v>
      </c>
      <c r="I3400" s="51" t="s">
        <v>17309</v>
      </c>
      <c r="J3400" s="69">
        <v>27.49</v>
      </c>
      <c r="K3400" s="69">
        <f t="shared" si="161"/>
        <v>15119.5</v>
      </c>
      <c r="L3400" s="90">
        <v>550</v>
      </c>
      <c r="M3400" s="51"/>
      <c r="N3400" s="62" t="s">
        <v>3830</v>
      </c>
      <c r="O3400" s="52" t="s">
        <v>340</v>
      </c>
      <c r="P3400" s="52">
        <v>478</v>
      </c>
      <c r="Q3400" s="52"/>
      <c r="R3400" s="52" t="s">
        <v>3777</v>
      </c>
      <c r="S3400" s="49" t="s">
        <v>21333</v>
      </c>
      <c r="V3400" s="50" t="s">
        <v>14987</v>
      </c>
      <c r="W3400" s="50" t="s">
        <v>3728</v>
      </c>
      <c r="X3400" s="50" t="s">
        <v>14740</v>
      </c>
      <c r="Y3400" s="70" t="s">
        <v>17320</v>
      </c>
      <c r="Z3400" s="53">
        <v>46334</v>
      </c>
    </row>
    <row r="3401" spans="1:26" s="49" customFormat="1" ht="30" x14ac:dyDescent="0.25">
      <c r="A3401" s="75">
        <v>600079775</v>
      </c>
      <c r="B3401" s="73">
        <f t="shared" si="159"/>
        <v>600079775</v>
      </c>
      <c r="C3401" s="73" t="s">
        <v>11393</v>
      </c>
      <c r="D3401" s="68">
        <v>1</v>
      </c>
      <c r="E3401" s="48">
        <f t="shared" si="160"/>
        <v>70983003</v>
      </c>
      <c r="F3401" s="57" t="s">
        <v>3490</v>
      </c>
      <c r="G3401" s="57" t="s">
        <v>3724</v>
      </c>
      <c r="H3401" s="51">
        <v>650</v>
      </c>
      <c r="I3401" s="51" t="s">
        <v>17309</v>
      </c>
      <c r="J3401" s="69">
        <v>27.49</v>
      </c>
      <c r="K3401" s="69">
        <f t="shared" si="161"/>
        <v>17868.5</v>
      </c>
      <c r="L3401" s="90">
        <v>650</v>
      </c>
      <c r="M3401" s="51"/>
      <c r="N3401" s="62" t="s">
        <v>3831</v>
      </c>
      <c r="O3401" s="52" t="s">
        <v>60</v>
      </c>
      <c r="P3401" s="52">
        <v>325</v>
      </c>
      <c r="Q3401" s="52"/>
      <c r="R3401" s="52" t="s">
        <v>3777</v>
      </c>
      <c r="S3401" s="49" t="s">
        <v>21333</v>
      </c>
      <c r="V3401" s="50" t="s">
        <v>14987</v>
      </c>
      <c r="W3401" s="50" t="s">
        <v>3728</v>
      </c>
      <c r="X3401" s="50" t="s">
        <v>14740</v>
      </c>
      <c r="Y3401" s="70" t="s">
        <v>17320</v>
      </c>
      <c r="Z3401" s="53">
        <v>46334</v>
      </c>
    </row>
    <row r="3402" spans="1:26" s="49" customFormat="1" ht="30" x14ac:dyDescent="0.25">
      <c r="A3402" s="75">
        <v>600079783</v>
      </c>
      <c r="B3402" s="73">
        <f t="shared" si="159"/>
        <v>600079783</v>
      </c>
      <c r="C3402" s="73" t="s">
        <v>11394</v>
      </c>
      <c r="D3402" s="68">
        <v>1</v>
      </c>
      <c r="E3402" s="48">
        <f t="shared" si="160"/>
        <v>72741643</v>
      </c>
      <c r="F3402" s="57" t="s">
        <v>3490</v>
      </c>
      <c r="G3402" s="57" t="s">
        <v>3724</v>
      </c>
      <c r="H3402" s="51">
        <v>1200</v>
      </c>
      <c r="I3402" s="51" t="s">
        <v>17309</v>
      </c>
      <c r="J3402" s="69">
        <v>27.49</v>
      </c>
      <c r="K3402" s="69">
        <f t="shared" si="161"/>
        <v>32988</v>
      </c>
      <c r="L3402" s="90">
        <v>1200</v>
      </c>
      <c r="M3402" s="51"/>
      <c r="N3402" s="62" t="s">
        <v>3832</v>
      </c>
      <c r="O3402" s="52" t="s">
        <v>3833</v>
      </c>
      <c r="P3402" s="52">
        <v>228</v>
      </c>
      <c r="Q3402" s="52"/>
      <c r="R3402" s="52" t="s">
        <v>3781</v>
      </c>
      <c r="S3402" s="49" t="s">
        <v>21333</v>
      </c>
      <c r="V3402" s="50" t="s">
        <v>14987</v>
      </c>
      <c r="W3402" s="50" t="s">
        <v>3728</v>
      </c>
      <c r="X3402" s="50" t="s">
        <v>14740</v>
      </c>
      <c r="Y3402" s="70" t="s">
        <v>17320</v>
      </c>
      <c r="Z3402" s="53">
        <v>46331</v>
      </c>
    </row>
    <row r="3403" spans="1:26" s="49" customFormat="1" ht="30" x14ac:dyDescent="0.25">
      <c r="A3403" s="75">
        <v>600079805</v>
      </c>
      <c r="B3403" s="73">
        <f t="shared" si="159"/>
        <v>600079805</v>
      </c>
      <c r="C3403" s="73" t="s">
        <v>11395</v>
      </c>
      <c r="D3403" s="68">
        <v>1</v>
      </c>
      <c r="E3403" s="48">
        <f t="shared" si="160"/>
        <v>72741724</v>
      </c>
      <c r="F3403" s="57" t="s">
        <v>3490</v>
      </c>
      <c r="G3403" s="57" t="s">
        <v>3724</v>
      </c>
      <c r="H3403" s="51">
        <v>50</v>
      </c>
      <c r="I3403" s="51" t="s">
        <v>17309</v>
      </c>
      <c r="J3403" s="69">
        <v>27.49</v>
      </c>
      <c r="K3403" s="69">
        <f t="shared" si="161"/>
        <v>1374.5</v>
      </c>
      <c r="L3403" s="90">
        <v>50</v>
      </c>
      <c r="M3403" s="51"/>
      <c r="N3403" s="62" t="s">
        <v>3834</v>
      </c>
      <c r="O3403" s="52"/>
      <c r="P3403" s="52">
        <v>69</v>
      </c>
      <c r="Q3403" s="52"/>
      <c r="R3403" s="52" t="s">
        <v>3781</v>
      </c>
      <c r="S3403" s="49" t="s">
        <v>21333</v>
      </c>
      <c r="V3403" s="50" t="s">
        <v>14987</v>
      </c>
      <c r="W3403" s="50" t="s">
        <v>3728</v>
      </c>
      <c r="X3403" s="50" t="s">
        <v>14740</v>
      </c>
      <c r="Y3403" s="70" t="s">
        <v>17320</v>
      </c>
      <c r="Z3403" s="53">
        <v>46331</v>
      </c>
    </row>
    <row r="3404" spans="1:26" s="49" customFormat="1" ht="30" x14ac:dyDescent="0.25">
      <c r="A3404" s="75">
        <v>600079821</v>
      </c>
      <c r="B3404" s="73">
        <f t="shared" si="159"/>
        <v>600079821</v>
      </c>
      <c r="C3404" s="73" t="s">
        <v>11396</v>
      </c>
      <c r="D3404" s="68">
        <v>1</v>
      </c>
      <c r="E3404" s="48">
        <f t="shared" si="160"/>
        <v>70695083</v>
      </c>
      <c r="F3404" s="57" t="s">
        <v>3490</v>
      </c>
      <c r="G3404" s="57" t="s">
        <v>3724</v>
      </c>
      <c r="H3404" s="51">
        <v>125</v>
      </c>
      <c r="I3404" s="51" t="s">
        <v>17309</v>
      </c>
      <c r="J3404" s="69">
        <v>27.49</v>
      </c>
      <c r="K3404" s="69">
        <f t="shared" si="161"/>
        <v>3436.25</v>
      </c>
      <c r="L3404" s="90">
        <v>125</v>
      </c>
      <c r="M3404" s="51"/>
      <c r="N3404" s="62" t="s">
        <v>3835</v>
      </c>
      <c r="O3404" s="52"/>
      <c r="P3404" s="52">
        <v>271</v>
      </c>
      <c r="Q3404" s="52"/>
      <c r="R3404" s="52" t="s">
        <v>3783</v>
      </c>
      <c r="S3404" s="49" t="s">
        <v>21333</v>
      </c>
      <c r="V3404" s="50" t="s">
        <v>14987</v>
      </c>
      <c r="W3404" s="50" t="s">
        <v>3728</v>
      </c>
      <c r="X3404" s="50" t="s">
        <v>14740</v>
      </c>
      <c r="Y3404" s="70" t="s">
        <v>17320</v>
      </c>
      <c r="Z3404" s="53">
        <v>46353</v>
      </c>
    </row>
    <row r="3405" spans="1:26" s="49" customFormat="1" ht="30" x14ac:dyDescent="0.25">
      <c r="A3405" s="75">
        <v>600079848</v>
      </c>
      <c r="B3405" s="73">
        <f t="shared" si="159"/>
        <v>600079848</v>
      </c>
      <c r="C3405" s="73" t="s">
        <v>11397</v>
      </c>
      <c r="D3405" s="68">
        <v>1</v>
      </c>
      <c r="E3405" s="48">
        <f t="shared" si="160"/>
        <v>72742836</v>
      </c>
      <c r="F3405" s="57" t="s">
        <v>3490</v>
      </c>
      <c r="G3405" s="57" t="s">
        <v>3724</v>
      </c>
      <c r="H3405" s="51">
        <v>125</v>
      </c>
      <c r="I3405" s="51" t="s">
        <v>17309</v>
      </c>
      <c r="J3405" s="69">
        <v>27.49</v>
      </c>
      <c r="K3405" s="69">
        <f t="shared" si="161"/>
        <v>3436.25</v>
      </c>
      <c r="L3405" s="90">
        <v>125</v>
      </c>
      <c r="M3405" s="51"/>
      <c r="N3405" s="62" t="s">
        <v>3836</v>
      </c>
      <c r="O3405" s="52"/>
      <c r="P3405" s="52">
        <v>102</v>
      </c>
      <c r="Q3405" s="52"/>
      <c r="R3405" s="52" t="s">
        <v>3837</v>
      </c>
      <c r="S3405" s="49" t="s">
        <v>21333</v>
      </c>
      <c r="V3405" s="50" t="s">
        <v>14987</v>
      </c>
      <c r="W3405" s="50" t="s">
        <v>3728</v>
      </c>
      <c r="X3405" s="50" t="s">
        <v>14740</v>
      </c>
      <c r="Y3405" s="70" t="s">
        <v>17320</v>
      </c>
      <c r="Z3405" s="53">
        <v>46312</v>
      </c>
    </row>
    <row r="3406" spans="1:26" s="49" customFormat="1" ht="30" x14ac:dyDescent="0.25">
      <c r="A3406" s="75">
        <v>600079864</v>
      </c>
      <c r="B3406" s="73">
        <f t="shared" si="159"/>
        <v>600079864</v>
      </c>
      <c r="C3406" s="73" t="s">
        <v>11398</v>
      </c>
      <c r="D3406" s="68">
        <v>1</v>
      </c>
      <c r="E3406" s="48">
        <f t="shared" si="160"/>
        <v>46746145</v>
      </c>
      <c r="F3406" s="57" t="s">
        <v>3490</v>
      </c>
      <c r="G3406" s="57" t="s">
        <v>3724</v>
      </c>
      <c r="H3406" s="51">
        <v>0</v>
      </c>
      <c r="I3406" s="51" t="s">
        <v>17309</v>
      </c>
      <c r="J3406" s="69">
        <v>27.49</v>
      </c>
      <c r="K3406" s="69">
        <f t="shared" si="161"/>
        <v>0</v>
      </c>
      <c r="L3406" s="90">
        <v>1275</v>
      </c>
      <c r="M3406" s="51">
        <v>1275</v>
      </c>
      <c r="N3406" s="62" t="s">
        <v>3838</v>
      </c>
      <c r="O3406" s="52" t="s">
        <v>799</v>
      </c>
      <c r="P3406" s="52">
        <v>278</v>
      </c>
      <c r="Q3406" s="52"/>
      <c r="R3406" s="52" t="s">
        <v>3728</v>
      </c>
      <c r="S3406" s="49" t="s">
        <v>21333</v>
      </c>
      <c r="V3406" s="50" t="s">
        <v>14987</v>
      </c>
      <c r="W3406" s="50" t="s">
        <v>3728</v>
      </c>
      <c r="X3406" s="50" t="s">
        <v>14740</v>
      </c>
      <c r="Y3406" s="70" t="s">
        <v>17320</v>
      </c>
      <c r="Z3406" s="53">
        <v>46311</v>
      </c>
    </row>
    <row r="3407" spans="1:26" s="49" customFormat="1" ht="30" x14ac:dyDescent="0.25">
      <c r="A3407" s="75">
        <v>600079872</v>
      </c>
      <c r="B3407" s="73">
        <f t="shared" si="159"/>
        <v>600079872</v>
      </c>
      <c r="C3407" s="73" t="s">
        <v>11399</v>
      </c>
      <c r="D3407" s="68">
        <v>1</v>
      </c>
      <c r="E3407" s="48">
        <f t="shared" si="160"/>
        <v>68975147</v>
      </c>
      <c r="F3407" s="57" t="s">
        <v>3490</v>
      </c>
      <c r="G3407" s="57" t="s">
        <v>3724</v>
      </c>
      <c r="H3407" s="51">
        <v>1250</v>
      </c>
      <c r="I3407" s="51" t="s">
        <v>17309</v>
      </c>
      <c r="J3407" s="69">
        <v>27.49</v>
      </c>
      <c r="K3407" s="69">
        <f t="shared" si="161"/>
        <v>34362.5</v>
      </c>
      <c r="L3407" s="90">
        <v>1250</v>
      </c>
      <c r="M3407" s="51"/>
      <c r="N3407" s="62" t="s">
        <v>3839</v>
      </c>
      <c r="O3407" s="52" t="s">
        <v>3840</v>
      </c>
      <c r="P3407" s="52">
        <v>851</v>
      </c>
      <c r="Q3407" s="52">
        <v>5</v>
      </c>
      <c r="R3407" s="52" t="s">
        <v>3728</v>
      </c>
      <c r="S3407" s="49" t="s">
        <v>21333</v>
      </c>
      <c r="V3407" s="50" t="s">
        <v>14987</v>
      </c>
      <c r="W3407" s="50" t="s">
        <v>3728</v>
      </c>
      <c r="X3407" s="50" t="s">
        <v>14740</v>
      </c>
      <c r="Y3407" s="70" t="s">
        <v>17320</v>
      </c>
      <c r="Z3407" s="53">
        <v>46006</v>
      </c>
    </row>
    <row r="3408" spans="1:26" s="49" customFormat="1" ht="30" x14ac:dyDescent="0.25">
      <c r="A3408" s="75">
        <v>600079899</v>
      </c>
      <c r="B3408" s="73">
        <f t="shared" si="159"/>
        <v>600079899</v>
      </c>
      <c r="C3408" s="73" t="s">
        <v>11400</v>
      </c>
      <c r="D3408" s="68">
        <v>1</v>
      </c>
      <c r="E3408" s="48">
        <f t="shared" si="160"/>
        <v>65642350</v>
      </c>
      <c r="F3408" s="57" t="s">
        <v>3490</v>
      </c>
      <c r="G3408" s="57" t="s">
        <v>3724</v>
      </c>
      <c r="H3408" s="51">
        <v>975</v>
      </c>
      <c r="I3408" s="51" t="s">
        <v>17309</v>
      </c>
      <c r="J3408" s="69">
        <v>27.49</v>
      </c>
      <c r="K3408" s="69">
        <f t="shared" si="161"/>
        <v>26802.75</v>
      </c>
      <c r="L3408" s="90">
        <v>975</v>
      </c>
      <c r="M3408" s="51"/>
      <c r="N3408" s="62" t="s">
        <v>3841</v>
      </c>
      <c r="O3408" s="52" t="s">
        <v>1893</v>
      </c>
      <c r="P3408" s="52">
        <v>564</v>
      </c>
      <c r="Q3408" s="52">
        <v>43</v>
      </c>
      <c r="R3408" s="52" t="s">
        <v>3728</v>
      </c>
      <c r="S3408" s="49" t="s">
        <v>21333</v>
      </c>
      <c r="V3408" s="50" t="s">
        <v>14987</v>
      </c>
      <c r="W3408" s="50" t="s">
        <v>3728</v>
      </c>
      <c r="X3408" s="50" t="s">
        <v>14740</v>
      </c>
      <c r="Y3408" s="70" t="s">
        <v>17320</v>
      </c>
      <c r="Z3408" s="53">
        <v>46001</v>
      </c>
    </row>
    <row r="3409" spans="1:26" s="49" customFormat="1" ht="30" x14ac:dyDescent="0.25">
      <c r="A3409" s="75">
        <v>600079902</v>
      </c>
      <c r="B3409" s="73">
        <f t="shared" si="159"/>
        <v>600079902</v>
      </c>
      <c r="C3409" s="73" t="s">
        <v>11401</v>
      </c>
      <c r="D3409" s="68">
        <v>1</v>
      </c>
      <c r="E3409" s="48">
        <f t="shared" si="160"/>
        <v>70884978</v>
      </c>
      <c r="F3409" s="57" t="s">
        <v>3490</v>
      </c>
      <c r="G3409" s="57" t="s">
        <v>3724</v>
      </c>
      <c r="H3409" s="51">
        <v>625</v>
      </c>
      <c r="I3409" s="51" t="s">
        <v>17309</v>
      </c>
      <c r="J3409" s="69">
        <v>27.49</v>
      </c>
      <c r="K3409" s="69">
        <f t="shared" si="161"/>
        <v>17181.25</v>
      </c>
      <c r="L3409" s="90">
        <v>625</v>
      </c>
      <c r="M3409" s="51"/>
      <c r="N3409" s="62" t="s">
        <v>3842</v>
      </c>
      <c r="O3409" s="52" t="s">
        <v>1384</v>
      </c>
      <c r="P3409" s="52">
        <v>403</v>
      </c>
      <c r="Q3409" s="52">
        <v>40</v>
      </c>
      <c r="R3409" s="52" t="s">
        <v>3728</v>
      </c>
      <c r="S3409" s="49" t="s">
        <v>21333</v>
      </c>
      <c r="V3409" s="50" t="s">
        <v>14987</v>
      </c>
      <c r="W3409" s="50" t="s">
        <v>3728</v>
      </c>
      <c r="X3409" s="50" t="s">
        <v>14740</v>
      </c>
      <c r="Y3409" s="70" t="s">
        <v>17320</v>
      </c>
      <c r="Z3409" s="53">
        <v>46010</v>
      </c>
    </row>
    <row r="3410" spans="1:26" s="49" customFormat="1" ht="30" x14ac:dyDescent="0.25">
      <c r="A3410" s="75">
        <v>600079911</v>
      </c>
      <c r="B3410" s="73">
        <f t="shared" si="159"/>
        <v>600079911</v>
      </c>
      <c r="C3410" s="73" t="s">
        <v>11402</v>
      </c>
      <c r="D3410" s="68">
        <v>1</v>
      </c>
      <c r="E3410" s="48">
        <f t="shared" si="160"/>
        <v>72743212</v>
      </c>
      <c r="F3410" s="57" t="s">
        <v>3490</v>
      </c>
      <c r="G3410" s="57" t="s">
        <v>3724</v>
      </c>
      <c r="H3410" s="51">
        <v>1175</v>
      </c>
      <c r="I3410" s="51" t="s">
        <v>17309</v>
      </c>
      <c r="J3410" s="69">
        <v>27.49</v>
      </c>
      <c r="K3410" s="69">
        <f t="shared" si="161"/>
        <v>32300.749999999996</v>
      </c>
      <c r="L3410" s="90">
        <v>1175</v>
      </c>
      <c r="M3410" s="51"/>
      <c r="N3410" s="62" t="s">
        <v>3843</v>
      </c>
      <c r="O3410" s="52" t="s">
        <v>3753</v>
      </c>
      <c r="P3410" s="52">
        <v>354</v>
      </c>
      <c r="Q3410" s="52">
        <v>88</v>
      </c>
      <c r="R3410" s="52" t="s">
        <v>3728</v>
      </c>
      <c r="S3410" s="49" t="s">
        <v>21333</v>
      </c>
      <c r="V3410" s="50" t="s">
        <v>14987</v>
      </c>
      <c r="W3410" s="50" t="s">
        <v>3728</v>
      </c>
      <c r="X3410" s="50" t="s">
        <v>14740</v>
      </c>
      <c r="Y3410" s="70" t="s">
        <v>17320</v>
      </c>
      <c r="Z3410" s="53">
        <v>46008</v>
      </c>
    </row>
    <row r="3411" spans="1:26" s="49" customFormat="1" ht="30" x14ac:dyDescent="0.25">
      <c r="A3411" s="75">
        <v>600079929</v>
      </c>
      <c r="B3411" s="73">
        <f t="shared" si="159"/>
        <v>600079929</v>
      </c>
      <c r="C3411" s="73" t="s">
        <v>11403</v>
      </c>
      <c r="D3411" s="68">
        <v>1</v>
      </c>
      <c r="E3411" s="48">
        <f t="shared" si="160"/>
        <v>72743379</v>
      </c>
      <c r="F3411" s="57" t="s">
        <v>3490</v>
      </c>
      <c r="G3411" s="57" t="s">
        <v>3724</v>
      </c>
      <c r="H3411" s="51">
        <v>825</v>
      </c>
      <c r="I3411" s="51" t="s">
        <v>17309</v>
      </c>
      <c r="J3411" s="69">
        <v>27.49</v>
      </c>
      <c r="K3411" s="69">
        <f t="shared" si="161"/>
        <v>22679.25</v>
      </c>
      <c r="L3411" s="90">
        <v>825</v>
      </c>
      <c r="M3411" s="51"/>
      <c r="N3411" s="62" t="s">
        <v>3844</v>
      </c>
      <c r="O3411" s="52" t="s">
        <v>904</v>
      </c>
      <c r="P3411" s="52">
        <v>384</v>
      </c>
      <c r="Q3411" s="52"/>
      <c r="R3411" s="52" t="s">
        <v>3728</v>
      </c>
      <c r="S3411" s="49" t="s">
        <v>21333</v>
      </c>
      <c r="V3411" s="50" t="s">
        <v>14987</v>
      </c>
      <c r="W3411" s="50" t="s">
        <v>3728</v>
      </c>
      <c r="X3411" s="50" t="s">
        <v>14740</v>
      </c>
      <c r="Y3411" s="70" t="s">
        <v>17320</v>
      </c>
      <c r="Z3411" s="53">
        <v>46312</v>
      </c>
    </row>
    <row r="3412" spans="1:26" s="49" customFormat="1" ht="30" x14ac:dyDescent="0.25">
      <c r="A3412" s="75">
        <v>600079945</v>
      </c>
      <c r="B3412" s="73">
        <f t="shared" si="159"/>
        <v>600079945</v>
      </c>
      <c r="C3412" s="73" t="s">
        <v>11404</v>
      </c>
      <c r="D3412" s="68">
        <v>1</v>
      </c>
      <c r="E3412" s="48">
        <f t="shared" si="160"/>
        <v>72741716</v>
      </c>
      <c r="F3412" s="57" t="s">
        <v>3490</v>
      </c>
      <c r="G3412" s="57" t="s">
        <v>3724</v>
      </c>
      <c r="H3412" s="51">
        <v>0</v>
      </c>
      <c r="I3412" s="51" t="s">
        <v>17309</v>
      </c>
      <c r="J3412" s="69">
        <v>27.49</v>
      </c>
      <c r="K3412" s="69">
        <f t="shared" si="161"/>
        <v>0</v>
      </c>
      <c r="L3412" s="90">
        <v>400</v>
      </c>
      <c r="M3412" s="51">
        <v>400</v>
      </c>
      <c r="N3412" s="62" t="s">
        <v>3845</v>
      </c>
      <c r="O3412" s="52" t="s">
        <v>3846</v>
      </c>
      <c r="P3412" s="52">
        <v>118</v>
      </c>
      <c r="Q3412" s="52"/>
      <c r="R3412" s="52" t="s">
        <v>3728</v>
      </c>
      <c r="S3412" s="49" t="s">
        <v>21333</v>
      </c>
      <c r="V3412" s="50" t="s">
        <v>14987</v>
      </c>
      <c r="W3412" s="50" t="s">
        <v>3728</v>
      </c>
      <c r="X3412" s="50" t="s">
        <v>14740</v>
      </c>
      <c r="Y3412" s="70" t="s">
        <v>17320</v>
      </c>
      <c r="Z3412" s="53">
        <v>46015</v>
      </c>
    </row>
    <row r="3413" spans="1:26" s="49" customFormat="1" ht="30" x14ac:dyDescent="0.25">
      <c r="A3413" s="75">
        <v>600079970</v>
      </c>
      <c r="B3413" s="73">
        <f t="shared" si="159"/>
        <v>600079970</v>
      </c>
      <c r="C3413" s="73" t="s">
        <v>11405</v>
      </c>
      <c r="D3413" s="68">
        <v>1</v>
      </c>
      <c r="E3413" s="48">
        <f t="shared" si="160"/>
        <v>46744908</v>
      </c>
      <c r="F3413" s="57" t="s">
        <v>3490</v>
      </c>
      <c r="G3413" s="57" t="s">
        <v>3724</v>
      </c>
      <c r="H3413" s="51">
        <v>525</v>
      </c>
      <c r="I3413" s="51" t="s">
        <v>17309</v>
      </c>
      <c r="J3413" s="69">
        <v>27.49</v>
      </c>
      <c r="K3413" s="69">
        <f t="shared" si="161"/>
        <v>14432.25</v>
      </c>
      <c r="L3413" s="90">
        <v>525</v>
      </c>
      <c r="M3413" s="51"/>
      <c r="N3413" s="62" t="s">
        <v>3847</v>
      </c>
      <c r="O3413" s="52" t="s">
        <v>3848</v>
      </c>
      <c r="P3413" s="52">
        <v>101</v>
      </c>
      <c r="Q3413" s="52">
        <v>15</v>
      </c>
      <c r="R3413" s="52" t="s">
        <v>3728</v>
      </c>
      <c r="S3413" s="49" t="s">
        <v>21333</v>
      </c>
      <c r="V3413" s="50" t="s">
        <v>14987</v>
      </c>
      <c r="W3413" s="50" t="s">
        <v>3728</v>
      </c>
      <c r="X3413" s="50" t="s">
        <v>14740</v>
      </c>
      <c r="Y3413" s="70" t="s">
        <v>17320</v>
      </c>
      <c r="Z3413" s="53">
        <v>46005</v>
      </c>
    </row>
    <row r="3414" spans="1:26" s="49" customFormat="1" ht="30" x14ac:dyDescent="0.25">
      <c r="A3414" s="75">
        <v>600079996</v>
      </c>
      <c r="B3414" s="73">
        <f t="shared" si="159"/>
        <v>600079996</v>
      </c>
      <c r="C3414" s="73" t="s">
        <v>11406</v>
      </c>
      <c r="D3414" s="68">
        <v>1</v>
      </c>
      <c r="E3414" s="48">
        <f t="shared" si="160"/>
        <v>68974639</v>
      </c>
      <c r="F3414" s="57" t="s">
        <v>3490</v>
      </c>
      <c r="G3414" s="57" t="s">
        <v>3724</v>
      </c>
      <c r="H3414" s="51">
        <v>700</v>
      </c>
      <c r="I3414" s="51" t="s">
        <v>17309</v>
      </c>
      <c r="J3414" s="69">
        <v>27.49</v>
      </c>
      <c r="K3414" s="69">
        <f t="shared" si="161"/>
        <v>19243</v>
      </c>
      <c r="L3414" s="90">
        <v>700</v>
      </c>
      <c r="M3414" s="51"/>
      <c r="N3414" s="62" t="s">
        <v>3849</v>
      </c>
      <c r="O3414" s="52" t="s">
        <v>105</v>
      </c>
      <c r="P3414" s="52">
        <v>328</v>
      </c>
      <c r="Q3414" s="52">
        <v>17</v>
      </c>
      <c r="R3414" s="52" t="s">
        <v>3728</v>
      </c>
      <c r="S3414" s="49" t="s">
        <v>21333</v>
      </c>
      <c r="V3414" s="50" t="s">
        <v>14987</v>
      </c>
      <c r="W3414" s="50" t="s">
        <v>3728</v>
      </c>
      <c r="X3414" s="50" t="s">
        <v>14740</v>
      </c>
      <c r="Y3414" s="70" t="s">
        <v>17320</v>
      </c>
      <c r="Z3414" s="53">
        <v>46014</v>
      </c>
    </row>
    <row r="3415" spans="1:26" s="49" customFormat="1" ht="30" x14ac:dyDescent="0.25">
      <c r="A3415" s="75">
        <v>600080005</v>
      </c>
      <c r="B3415" s="73">
        <f t="shared" si="159"/>
        <v>600080005</v>
      </c>
      <c r="C3415" s="73" t="s">
        <v>11407</v>
      </c>
      <c r="D3415" s="68">
        <v>1</v>
      </c>
      <c r="E3415" s="48">
        <f t="shared" si="160"/>
        <v>46746757</v>
      </c>
      <c r="F3415" s="57" t="s">
        <v>3490</v>
      </c>
      <c r="G3415" s="57" t="s">
        <v>3724</v>
      </c>
      <c r="H3415" s="51">
        <v>650</v>
      </c>
      <c r="I3415" s="51" t="s">
        <v>17309</v>
      </c>
      <c r="J3415" s="69">
        <v>27.49</v>
      </c>
      <c r="K3415" s="69">
        <f t="shared" si="161"/>
        <v>17868.5</v>
      </c>
      <c r="L3415" s="90">
        <v>650</v>
      </c>
      <c r="M3415" s="51"/>
      <c r="N3415" s="62" t="s">
        <v>3850</v>
      </c>
      <c r="O3415" s="52" t="s">
        <v>481</v>
      </c>
      <c r="P3415" s="52">
        <v>262</v>
      </c>
      <c r="Q3415" s="52">
        <v>17</v>
      </c>
      <c r="R3415" s="52" t="s">
        <v>3728</v>
      </c>
      <c r="S3415" s="49" t="s">
        <v>21333</v>
      </c>
      <c r="V3415" s="50" t="s">
        <v>14987</v>
      </c>
      <c r="W3415" s="50" t="s">
        <v>3728</v>
      </c>
      <c r="X3415" s="50" t="s">
        <v>14740</v>
      </c>
      <c r="Y3415" s="70" t="s">
        <v>17320</v>
      </c>
      <c r="Z3415" s="53">
        <v>46001</v>
      </c>
    </row>
    <row r="3416" spans="1:26" s="49" customFormat="1" ht="30" x14ac:dyDescent="0.25">
      <c r="A3416" s="75">
        <v>600080013</v>
      </c>
      <c r="B3416" s="73">
        <f t="shared" si="159"/>
        <v>600080013</v>
      </c>
      <c r="C3416" s="73" t="s">
        <v>11408</v>
      </c>
      <c r="D3416" s="68">
        <v>1</v>
      </c>
      <c r="E3416" s="48">
        <f t="shared" si="160"/>
        <v>72741554</v>
      </c>
      <c r="F3416" s="57" t="s">
        <v>3490</v>
      </c>
      <c r="G3416" s="57" t="s">
        <v>3724</v>
      </c>
      <c r="H3416" s="51">
        <v>975</v>
      </c>
      <c r="I3416" s="51" t="s">
        <v>17309</v>
      </c>
      <c r="J3416" s="69">
        <v>27.49</v>
      </c>
      <c r="K3416" s="69">
        <f t="shared" si="161"/>
        <v>26802.75</v>
      </c>
      <c r="L3416" s="90">
        <v>975</v>
      </c>
      <c r="M3416" s="51"/>
      <c r="N3416" s="62" t="s">
        <v>3851</v>
      </c>
      <c r="O3416" s="52" t="s">
        <v>478</v>
      </c>
      <c r="P3416" s="52">
        <v>142</v>
      </c>
      <c r="Q3416" s="52">
        <v>44</v>
      </c>
      <c r="R3416" s="52" t="s">
        <v>3728</v>
      </c>
      <c r="S3416" s="49" t="s">
        <v>21333</v>
      </c>
      <c r="V3416" s="50" t="s">
        <v>14987</v>
      </c>
      <c r="W3416" s="50" t="s">
        <v>3728</v>
      </c>
      <c r="X3416" s="50" t="s">
        <v>14740</v>
      </c>
      <c r="Y3416" s="70" t="s">
        <v>17320</v>
      </c>
      <c r="Z3416" s="53">
        <v>46005</v>
      </c>
    </row>
    <row r="3417" spans="1:26" s="49" customFormat="1" ht="30" x14ac:dyDescent="0.25">
      <c r="A3417" s="75">
        <v>600080021</v>
      </c>
      <c r="B3417" s="73">
        <f t="shared" si="159"/>
        <v>600080021</v>
      </c>
      <c r="C3417" s="73" t="s">
        <v>11409</v>
      </c>
      <c r="D3417" s="68">
        <v>1</v>
      </c>
      <c r="E3417" s="48">
        <f t="shared" si="160"/>
        <v>72742399</v>
      </c>
      <c r="F3417" s="57" t="s">
        <v>3490</v>
      </c>
      <c r="G3417" s="57" t="s">
        <v>3724</v>
      </c>
      <c r="H3417" s="51">
        <v>475</v>
      </c>
      <c r="I3417" s="51" t="s">
        <v>17309</v>
      </c>
      <c r="J3417" s="69">
        <v>27.49</v>
      </c>
      <c r="K3417" s="69">
        <f t="shared" si="161"/>
        <v>13057.75</v>
      </c>
      <c r="L3417" s="90">
        <v>475</v>
      </c>
      <c r="M3417" s="51"/>
      <c r="N3417" s="62" t="s">
        <v>3852</v>
      </c>
      <c r="O3417" s="52" t="s">
        <v>3779</v>
      </c>
      <c r="P3417" s="52">
        <v>198</v>
      </c>
      <c r="Q3417" s="52"/>
      <c r="R3417" s="52" t="s">
        <v>3853</v>
      </c>
      <c r="S3417" s="49" t="s">
        <v>21333</v>
      </c>
      <c r="V3417" s="50" t="s">
        <v>14987</v>
      </c>
      <c r="W3417" s="50" t="s">
        <v>3728</v>
      </c>
      <c r="X3417" s="50" t="s">
        <v>14740</v>
      </c>
      <c r="Y3417" s="70" t="s">
        <v>17320</v>
      </c>
      <c r="Z3417" s="53">
        <v>46331</v>
      </c>
    </row>
    <row r="3418" spans="1:26" s="49" customFormat="1" ht="30" x14ac:dyDescent="0.25">
      <c r="A3418" s="75">
        <v>600080030</v>
      </c>
      <c r="B3418" s="73">
        <f t="shared" si="159"/>
        <v>600080030</v>
      </c>
      <c r="C3418" s="73" t="s">
        <v>11410</v>
      </c>
      <c r="D3418" s="68">
        <v>1</v>
      </c>
      <c r="E3418" s="48">
        <f t="shared" si="160"/>
        <v>70695997</v>
      </c>
      <c r="F3418" s="57" t="s">
        <v>3490</v>
      </c>
      <c r="G3418" s="57" t="s">
        <v>3724</v>
      </c>
      <c r="H3418" s="51">
        <v>0</v>
      </c>
      <c r="I3418" s="51" t="s">
        <v>17309</v>
      </c>
      <c r="J3418" s="69">
        <v>27.49</v>
      </c>
      <c r="K3418" s="69">
        <f t="shared" si="161"/>
        <v>0</v>
      </c>
      <c r="L3418" s="90">
        <v>75</v>
      </c>
      <c r="M3418" s="51">
        <v>75</v>
      </c>
      <c r="N3418" s="62" t="s">
        <v>3854</v>
      </c>
      <c r="O3418" s="52"/>
      <c r="P3418" s="52">
        <v>180</v>
      </c>
      <c r="Q3418" s="52"/>
      <c r="R3418" s="52" t="s">
        <v>219</v>
      </c>
      <c r="S3418" s="49" t="s">
        <v>21333</v>
      </c>
      <c r="V3418" s="50" t="s">
        <v>14987</v>
      </c>
      <c r="W3418" s="50" t="s">
        <v>3728</v>
      </c>
      <c r="X3418" s="50" t="s">
        <v>14740</v>
      </c>
      <c r="Y3418" s="70" t="s">
        <v>17320</v>
      </c>
      <c r="Z3418" s="53">
        <v>46331</v>
      </c>
    </row>
    <row r="3419" spans="1:26" s="49" customFormat="1" x14ac:dyDescent="0.25">
      <c r="A3419" s="75">
        <v>600080170</v>
      </c>
      <c r="B3419" s="73">
        <f t="shared" si="159"/>
        <v>600080170</v>
      </c>
      <c r="C3419" s="73" t="s">
        <v>11411</v>
      </c>
      <c r="D3419" s="68">
        <v>1</v>
      </c>
      <c r="E3419" s="48">
        <f t="shared" si="160"/>
        <v>64040364</v>
      </c>
      <c r="F3419" s="57" t="s">
        <v>3490</v>
      </c>
      <c r="G3419" s="57" t="s">
        <v>3724</v>
      </c>
      <c r="H3419" s="51">
        <v>1125</v>
      </c>
      <c r="I3419" s="51" t="s">
        <v>17309</v>
      </c>
      <c r="J3419" s="69">
        <v>27.49</v>
      </c>
      <c r="K3419" s="69">
        <f t="shared" si="161"/>
        <v>30926.25</v>
      </c>
      <c r="L3419" s="90">
        <v>1125</v>
      </c>
      <c r="M3419" s="51"/>
      <c r="N3419" s="62" t="s">
        <v>3855</v>
      </c>
      <c r="O3419" s="52" t="s">
        <v>1622</v>
      </c>
      <c r="P3419" s="52">
        <v>354</v>
      </c>
      <c r="Q3419" s="52"/>
      <c r="R3419" s="52" t="s">
        <v>3728</v>
      </c>
      <c r="S3419" s="49" t="s">
        <v>21333</v>
      </c>
      <c r="V3419" s="50" t="s">
        <v>14987</v>
      </c>
      <c r="W3419" s="50" t="s">
        <v>3728</v>
      </c>
      <c r="X3419" s="50" t="s">
        <v>14740</v>
      </c>
      <c r="Y3419" s="70" t="s">
        <v>17320</v>
      </c>
      <c r="Z3419" s="53">
        <v>46312</v>
      </c>
    </row>
    <row r="3420" spans="1:26" s="49" customFormat="1" x14ac:dyDescent="0.25">
      <c r="A3420" s="75">
        <v>600080188</v>
      </c>
      <c r="B3420" s="73">
        <f t="shared" si="159"/>
        <v>600080188</v>
      </c>
      <c r="C3420" s="73" t="s">
        <v>11412</v>
      </c>
      <c r="D3420" s="68">
        <v>1</v>
      </c>
      <c r="E3420" s="48">
        <f t="shared" si="160"/>
        <v>64040402</v>
      </c>
      <c r="F3420" s="57" t="s">
        <v>3490</v>
      </c>
      <c r="G3420" s="57" t="s">
        <v>3724</v>
      </c>
      <c r="H3420" s="51">
        <v>850</v>
      </c>
      <c r="I3420" s="51" t="s">
        <v>17309</v>
      </c>
      <c r="J3420" s="69">
        <v>27.49</v>
      </c>
      <c r="K3420" s="69">
        <f t="shared" si="161"/>
        <v>23366.5</v>
      </c>
      <c r="L3420" s="90">
        <v>850</v>
      </c>
      <c r="M3420" s="51"/>
      <c r="N3420" s="62" t="s">
        <v>3856</v>
      </c>
      <c r="O3420" s="52" t="s">
        <v>30</v>
      </c>
      <c r="P3420" s="52">
        <v>222</v>
      </c>
      <c r="Q3420" s="52">
        <v>6</v>
      </c>
      <c r="R3420" s="52" t="s">
        <v>3728</v>
      </c>
      <c r="S3420" s="49" t="s">
        <v>21333</v>
      </c>
      <c r="V3420" s="50" t="s">
        <v>14987</v>
      </c>
      <c r="W3420" s="50" t="s">
        <v>3728</v>
      </c>
      <c r="X3420" s="50" t="s">
        <v>14740</v>
      </c>
      <c r="Y3420" s="70" t="s">
        <v>17320</v>
      </c>
      <c r="Z3420" s="53">
        <v>46007</v>
      </c>
    </row>
    <row r="3421" spans="1:26" s="49" customFormat="1" ht="30" x14ac:dyDescent="0.25">
      <c r="A3421" s="75">
        <v>600080196</v>
      </c>
      <c r="B3421" s="73">
        <f t="shared" si="159"/>
        <v>600080196</v>
      </c>
      <c r="C3421" s="73" t="s">
        <v>11413</v>
      </c>
      <c r="D3421" s="68">
        <v>1</v>
      </c>
      <c r="E3421" s="48">
        <f t="shared" si="160"/>
        <v>70983810</v>
      </c>
      <c r="F3421" s="57" t="s">
        <v>3490</v>
      </c>
      <c r="G3421" s="57" t="s">
        <v>3724</v>
      </c>
      <c r="H3421" s="51">
        <v>400</v>
      </c>
      <c r="I3421" s="51" t="s">
        <v>17309</v>
      </c>
      <c r="J3421" s="69">
        <v>27.49</v>
      </c>
      <c r="K3421" s="69">
        <f t="shared" si="161"/>
        <v>10996</v>
      </c>
      <c r="L3421" s="90">
        <v>400</v>
      </c>
      <c r="M3421" s="51"/>
      <c r="N3421" s="62" t="s">
        <v>3857</v>
      </c>
      <c r="O3421" s="52" t="s">
        <v>60</v>
      </c>
      <c r="P3421" s="52">
        <v>63</v>
      </c>
      <c r="Q3421" s="52"/>
      <c r="R3421" s="52" t="s">
        <v>3858</v>
      </c>
      <c r="S3421" s="49" t="s">
        <v>21333</v>
      </c>
      <c r="V3421" s="50" t="s">
        <v>14987</v>
      </c>
      <c r="W3421" s="50" t="s">
        <v>3728</v>
      </c>
      <c r="X3421" s="50" t="s">
        <v>14740</v>
      </c>
      <c r="Y3421" s="70" t="s">
        <v>17320</v>
      </c>
      <c r="Z3421" s="53">
        <v>46352</v>
      </c>
    </row>
    <row r="3422" spans="1:26" s="49" customFormat="1" x14ac:dyDescent="0.25">
      <c r="A3422" s="75">
        <v>600080277</v>
      </c>
      <c r="B3422" s="73">
        <f t="shared" si="159"/>
        <v>600080277</v>
      </c>
      <c r="C3422" s="73" t="s">
        <v>11414</v>
      </c>
      <c r="D3422" s="68">
        <v>1</v>
      </c>
      <c r="E3422" s="48">
        <f t="shared" si="160"/>
        <v>72743131</v>
      </c>
      <c r="F3422" s="57" t="s">
        <v>3490</v>
      </c>
      <c r="G3422" s="57" t="s">
        <v>3724</v>
      </c>
      <c r="H3422" s="51">
        <v>625</v>
      </c>
      <c r="I3422" s="51" t="s">
        <v>17309</v>
      </c>
      <c r="J3422" s="69">
        <v>27.49</v>
      </c>
      <c r="K3422" s="69">
        <f t="shared" si="161"/>
        <v>17181.25</v>
      </c>
      <c r="L3422" s="90">
        <v>625</v>
      </c>
      <c r="M3422" s="51"/>
      <c r="N3422" s="62" t="s">
        <v>3859</v>
      </c>
      <c r="O3422" s="52" t="s">
        <v>3860</v>
      </c>
      <c r="P3422" s="52">
        <v>369</v>
      </c>
      <c r="Q3422" s="52">
        <v>8</v>
      </c>
      <c r="R3422" s="52" t="s">
        <v>3728</v>
      </c>
      <c r="S3422" s="49" t="s">
        <v>21333</v>
      </c>
      <c r="V3422" s="50" t="s">
        <v>14987</v>
      </c>
      <c r="W3422" s="50" t="s">
        <v>3728</v>
      </c>
      <c r="X3422" s="50" t="s">
        <v>14740</v>
      </c>
      <c r="Y3422" s="70" t="s">
        <v>17320</v>
      </c>
      <c r="Z3422" s="53">
        <v>46001</v>
      </c>
    </row>
    <row r="3423" spans="1:26" s="49" customFormat="1" ht="30" x14ac:dyDescent="0.25">
      <c r="A3423" s="75">
        <v>600080285</v>
      </c>
      <c r="B3423" s="73">
        <f t="shared" si="159"/>
        <v>600080285</v>
      </c>
      <c r="C3423" s="73" t="s">
        <v>11415</v>
      </c>
      <c r="D3423" s="68">
        <v>1</v>
      </c>
      <c r="E3423" s="48">
        <f t="shared" si="160"/>
        <v>65642376</v>
      </c>
      <c r="F3423" s="57" t="s">
        <v>3490</v>
      </c>
      <c r="G3423" s="57" t="s">
        <v>3724</v>
      </c>
      <c r="H3423" s="51">
        <v>1050</v>
      </c>
      <c r="I3423" s="51" t="s">
        <v>17309</v>
      </c>
      <c r="J3423" s="69">
        <v>27.49</v>
      </c>
      <c r="K3423" s="69">
        <f t="shared" si="161"/>
        <v>28864.5</v>
      </c>
      <c r="L3423" s="90">
        <v>1050</v>
      </c>
      <c r="M3423" s="51"/>
      <c r="N3423" s="62" t="s">
        <v>3861</v>
      </c>
      <c r="O3423" s="52" t="s">
        <v>55</v>
      </c>
      <c r="P3423" s="52">
        <v>64</v>
      </c>
      <c r="Q3423" s="52">
        <v>49</v>
      </c>
      <c r="R3423" s="52" t="s">
        <v>3728</v>
      </c>
      <c r="S3423" s="49" t="s">
        <v>21333</v>
      </c>
      <c r="V3423" s="50" t="s">
        <v>14987</v>
      </c>
      <c r="W3423" s="50" t="s">
        <v>3728</v>
      </c>
      <c r="X3423" s="50" t="s">
        <v>14740</v>
      </c>
      <c r="Y3423" s="70" t="s">
        <v>17320</v>
      </c>
      <c r="Z3423" s="53">
        <v>46001</v>
      </c>
    </row>
    <row r="3424" spans="1:26" s="49" customFormat="1" x14ac:dyDescent="0.25">
      <c r="A3424" s="75">
        <v>600080293</v>
      </c>
      <c r="B3424" s="73">
        <f t="shared" si="159"/>
        <v>600080293</v>
      </c>
      <c r="C3424" s="73" t="s">
        <v>11416</v>
      </c>
      <c r="D3424" s="68">
        <v>1</v>
      </c>
      <c r="E3424" s="48">
        <f t="shared" si="160"/>
        <v>46744924</v>
      </c>
      <c r="F3424" s="57" t="s">
        <v>3490</v>
      </c>
      <c r="G3424" s="57" t="s">
        <v>3724</v>
      </c>
      <c r="H3424" s="51">
        <v>925</v>
      </c>
      <c r="I3424" s="51" t="s">
        <v>17309</v>
      </c>
      <c r="J3424" s="69">
        <v>27.49</v>
      </c>
      <c r="K3424" s="69">
        <f t="shared" si="161"/>
        <v>25428.25</v>
      </c>
      <c r="L3424" s="90">
        <v>925</v>
      </c>
      <c r="M3424" s="51"/>
      <c r="N3424" s="62" t="s">
        <v>3862</v>
      </c>
      <c r="O3424" s="52" t="s">
        <v>3863</v>
      </c>
      <c r="P3424" s="52">
        <v>575</v>
      </c>
      <c r="Q3424" s="52">
        <v>12</v>
      </c>
      <c r="R3424" s="52" t="s">
        <v>3728</v>
      </c>
      <c r="S3424" s="49" t="s">
        <v>21333</v>
      </c>
      <c r="V3424" s="50" t="s">
        <v>14987</v>
      </c>
      <c r="W3424" s="50" t="s">
        <v>3728</v>
      </c>
      <c r="X3424" s="50" t="s">
        <v>14740</v>
      </c>
      <c r="Y3424" s="70" t="s">
        <v>17320</v>
      </c>
      <c r="Z3424" s="53">
        <v>46001</v>
      </c>
    </row>
    <row r="3425" spans="1:26" s="49" customFormat="1" ht="30" x14ac:dyDescent="0.25">
      <c r="A3425" s="75">
        <v>600080307</v>
      </c>
      <c r="B3425" s="73">
        <f t="shared" si="159"/>
        <v>600080307</v>
      </c>
      <c r="C3425" s="73" t="s">
        <v>11417</v>
      </c>
      <c r="D3425" s="68">
        <v>1</v>
      </c>
      <c r="E3425" s="48">
        <f t="shared" si="160"/>
        <v>65635612</v>
      </c>
      <c r="F3425" s="57" t="s">
        <v>3490</v>
      </c>
      <c r="G3425" s="57" t="s">
        <v>3724</v>
      </c>
      <c r="H3425" s="51">
        <v>725</v>
      </c>
      <c r="I3425" s="51" t="s">
        <v>17309</v>
      </c>
      <c r="J3425" s="69">
        <v>27.49</v>
      </c>
      <c r="K3425" s="69">
        <f t="shared" si="161"/>
        <v>19930.25</v>
      </c>
      <c r="L3425" s="90">
        <v>725</v>
      </c>
      <c r="M3425" s="51"/>
      <c r="N3425" s="62" t="s">
        <v>3864</v>
      </c>
      <c r="O3425" s="52" t="s">
        <v>3865</v>
      </c>
      <c r="P3425" s="52">
        <v>38</v>
      </c>
      <c r="Q3425" s="52">
        <v>6</v>
      </c>
      <c r="R3425" s="52" t="s">
        <v>3728</v>
      </c>
      <c r="S3425" s="49" t="s">
        <v>21333</v>
      </c>
      <c r="V3425" s="50" t="s">
        <v>14987</v>
      </c>
      <c r="W3425" s="50" t="s">
        <v>3728</v>
      </c>
      <c r="X3425" s="50" t="s">
        <v>14740</v>
      </c>
      <c r="Y3425" s="70" t="s">
        <v>17320</v>
      </c>
      <c r="Z3425" s="53">
        <v>46007</v>
      </c>
    </row>
    <row r="3426" spans="1:26" s="49" customFormat="1" ht="30" x14ac:dyDescent="0.25">
      <c r="A3426" s="75">
        <v>600080331</v>
      </c>
      <c r="B3426" s="73">
        <f t="shared" si="159"/>
        <v>600080331</v>
      </c>
      <c r="C3426" s="73" t="s">
        <v>11418</v>
      </c>
      <c r="D3426" s="68">
        <v>1</v>
      </c>
      <c r="E3426" s="48">
        <f t="shared" si="160"/>
        <v>65642368</v>
      </c>
      <c r="F3426" s="57" t="s">
        <v>3490</v>
      </c>
      <c r="G3426" s="57" t="s">
        <v>3724</v>
      </c>
      <c r="H3426" s="51">
        <v>1050</v>
      </c>
      <c r="I3426" s="51" t="s">
        <v>17309</v>
      </c>
      <c r="J3426" s="69">
        <v>27.49</v>
      </c>
      <c r="K3426" s="69">
        <f t="shared" si="161"/>
        <v>28864.5</v>
      </c>
      <c r="L3426" s="90">
        <v>1050</v>
      </c>
      <c r="M3426" s="51"/>
      <c r="N3426" s="62" t="s">
        <v>3866</v>
      </c>
      <c r="O3426" s="52" t="s">
        <v>3867</v>
      </c>
      <c r="P3426" s="52">
        <v>847</v>
      </c>
      <c r="Q3426" s="52">
        <v>9</v>
      </c>
      <c r="R3426" s="52" t="s">
        <v>3728</v>
      </c>
      <c r="S3426" s="49" t="s">
        <v>21333</v>
      </c>
      <c r="V3426" s="50" t="s">
        <v>14987</v>
      </c>
      <c r="W3426" s="50" t="s">
        <v>3728</v>
      </c>
      <c r="X3426" s="50" t="s">
        <v>14740</v>
      </c>
      <c r="Y3426" s="70" t="s">
        <v>17320</v>
      </c>
      <c r="Z3426" s="53">
        <v>46006</v>
      </c>
    </row>
    <row r="3427" spans="1:26" s="49" customFormat="1" ht="30" x14ac:dyDescent="0.25">
      <c r="A3427" s="75">
        <v>600080340</v>
      </c>
      <c r="B3427" s="73">
        <f t="shared" si="159"/>
        <v>600080340</v>
      </c>
      <c r="C3427" s="73" t="s">
        <v>11419</v>
      </c>
      <c r="D3427" s="68">
        <v>1</v>
      </c>
      <c r="E3427" s="48">
        <f t="shared" si="160"/>
        <v>65100280</v>
      </c>
      <c r="F3427" s="57" t="s">
        <v>3490</v>
      </c>
      <c r="G3427" s="57" t="s">
        <v>3724</v>
      </c>
      <c r="H3427" s="51">
        <v>1025</v>
      </c>
      <c r="I3427" s="51" t="s">
        <v>17309</v>
      </c>
      <c r="J3427" s="69">
        <v>27.49</v>
      </c>
      <c r="K3427" s="69">
        <f t="shared" si="161"/>
        <v>28177.25</v>
      </c>
      <c r="L3427" s="90">
        <v>1025</v>
      </c>
      <c r="M3427" s="51"/>
      <c r="N3427" s="62" t="s">
        <v>3868</v>
      </c>
      <c r="O3427" s="52" t="s">
        <v>3813</v>
      </c>
      <c r="P3427" s="52">
        <v>642</v>
      </c>
      <c r="Q3427" s="52">
        <v>51</v>
      </c>
      <c r="R3427" s="52" t="s">
        <v>3728</v>
      </c>
      <c r="S3427" s="49" t="s">
        <v>21333</v>
      </c>
      <c r="V3427" s="50" t="s">
        <v>14987</v>
      </c>
      <c r="W3427" s="50" t="s">
        <v>3728</v>
      </c>
      <c r="X3427" s="50" t="s">
        <v>14740</v>
      </c>
      <c r="Y3427" s="70" t="s">
        <v>17320</v>
      </c>
      <c r="Z3427" s="53">
        <v>46015</v>
      </c>
    </row>
    <row r="3428" spans="1:26" s="49" customFormat="1" ht="30" x14ac:dyDescent="0.25">
      <c r="A3428" s="75">
        <v>600080366</v>
      </c>
      <c r="B3428" s="73">
        <f t="shared" si="159"/>
        <v>600080366</v>
      </c>
      <c r="C3428" s="73" t="s">
        <v>11420</v>
      </c>
      <c r="D3428" s="68">
        <v>1</v>
      </c>
      <c r="E3428" s="48">
        <f t="shared" si="160"/>
        <v>70983127</v>
      </c>
      <c r="F3428" s="57" t="s">
        <v>3490</v>
      </c>
      <c r="G3428" s="57" t="s">
        <v>3724</v>
      </c>
      <c r="H3428" s="51">
        <v>125</v>
      </c>
      <c r="I3428" s="51" t="s">
        <v>17309</v>
      </c>
      <c r="J3428" s="69">
        <v>27.49</v>
      </c>
      <c r="K3428" s="69">
        <f t="shared" si="161"/>
        <v>3436.25</v>
      </c>
      <c r="L3428" s="90">
        <v>125</v>
      </c>
      <c r="M3428" s="51"/>
      <c r="N3428" s="62" t="s">
        <v>3869</v>
      </c>
      <c r="O3428" s="52" t="s">
        <v>3870</v>
      </c>
      <c r="P3428" s="52">
        <v>220</v>
      </c>
      <c r="Q3428" s="52"/>
      <c r="R3428" s="52" t="s">
        <v>3777</v>
      </c>
      <c r="S3428" s="49" t="s">
        <v>21333</v>
      </c>
      <c r="V3428" s="50" t="s">
        <v>14987</v>
      </c>
      <c r="W3428" s="50" t="s">
        <v>3728</v>
      </c>
      <c r="X3428" s="50" t="s">
        <v>14740</v>
      </c>
      <c r="Y3428" s="70" t="s">
        <v>17320</v>
      </c>
      <c r="Z3428" s="53">
        <v>46334</v>
      </c>
    </row>
    <row r="3429" spans="1:26" s="49" customFormat="1" x14ac:dyDescent="0.25">
      <c r="A3429" s="75">
        <v>600080412</v>
      </c>
      <c r="B3429" s="73">
        <f t="shared" si="159"/>
        <v>600080412</v>
      </c>
      <c r="C3429" s="73" t="s">
        <v>11421</v>
      </c>
      <c r="D3429" s="68">
        <v>1</v>
      </c>
      <c r="E3429" s="48">
        <f t="shared" si="160"/>
        <v>72742038</v>
      </c>
      <c r="F3429" s="57" t="s">
        <v>3490</v>
      </c>
      <c r="G3429" s="57" t="s">
        <v>3724</v>
      </c>
      <c r="H3429" s="51">
        <v>300</v>
      </c>
      <c r="I3429" s="51" t="s">
        <v>17309</v>
      </c>
      <c r="J3429" s="69">
        <v>27.49</v>
      </c>
      <c r="K3429" s="69">
        <f t="shared" si="161"/>
        <v>8247</v>
      </c>
      <c r="L3429" s="90">
        <v>300</v>
      </c>
      <c r="M3429" s="51"/>
      <c r="N3429" s="62" t="s">
        <v>3871</v>
      </c>
      <c r="O3429" s="52" t="s">
        <v>3872</v>
      </c>
      <c r="P3429" s="52">
        <v>140</v>
      </c>
      <c r="Q3429" s="52">
        <v>7</v>
      </c>
      <c r="R3429" s="52" t="s">
        <v>3728</v>
      </c>
      <c r="S3429" s="49" t="s">
        <v>21333</v>
      </c>
      <c r="V3429" s="50" t="s">
        <v>14987</v>
      </c>
      <c r="W3429" s="50" t="s">
        <v>3728</v>
      </c>
      <c r="X3429" s="50" t="s">
        <v>14740</v>
      </c>
      <c r="Y3429" s="70" t="s">
        <v>17320</v>
      </c>
      <c r="Z3429" s="53">
        <v>46007</v>
      </c>
    </row>
    <row r="3430" spans="1:26" s="49" customFormat="1" ht="30" x14ac:dyDescent="0.25">
      <c r="A3430" s="75">
        <v>600080501</v>
      </c>
      <c r="B3430" s="73">
        <f t="shared" si="159"/>
        <v>600080501</v>
      </c>
      <c r="C3430" s="73" t="s">
        <v>11422</v>
      </c>
      <c r="D3430" s="68">
        <v>1</v>
      </c>
      <c r="E3430" s="48">
        <f t="shared" si="160"/>
        <v>69411123</v>
      </c>
      <c r="F3430" s="57" t="s">
        <v>3490</v>
      </c>
      <c r="G3430" s="57" t="s">
        <v>3724</v>
      </c>
      <c r="H3430" s="51">
        <v>25</v>
      </c>
      <c r="I3430" s="51" t="s">
        <v>17309</v>
      </c>
      <c r="J3430" s="69">
        <v>27.49</v>
      </c>
      <c r="K3430" s="69">
        <f t="shared" si="161"/>
        <v>687.25</v>
      </c>
      <c r="L3430" s="90">
        <v>25</v>
      </c>
      <c r="M3430" s="51"/>
      <c r="N3430" s="62" t="s">
        <v>3873</v>
      </c>
      <c r="O3430" s="52" t="s">
        <v>3874</v>
      </c>
      <c r="P3430" s="52">
        <v>343</v>
      </c>
      <c r="Q3430" s="52"/>
      <c r="R3430" s="52" t="s">
        <v>3781</v>
      </c>
      <c r="S3430" s="49" t="s">
        <v>21333</v>
      </c>
      <c r="V3430" s="50" t="s">
        <v>14987</v>
      </c>
      <c r="W3430" s="50" t="s">
        <v>3728</v>
      </c>
      <c r="X3430" s="50" t="s">
        <v>14740</v>
      </c>
      <c r="Y3430" s="70" t="s">
        <v>17320</v>
      </c>
      <c r="Z3430" s="53">
        <v>46331</v>
      </c>
    </row>
    <row r="3431" spans="1:26" s="49" customFormat="1" ht="30" x14ac:dyDescent="0.25">
      <c r="A3431" s="75">
        <v>600170594</v>
      </c>
      <c r="B3431" s="73">
        <f t="shared" si="159"/>
        <v>600170594</v>
      </c>
      <c r="C3431" s="73" t="s">
        <v>11346</v>
      </c>
      <c r="D3431" s="68">
        <v>1</v>
      </c>
      <c r="E3431" s="48">
        <f t="shared" si="160"/>
        <v>671274</v>
      </c>
      <c r="F3431" s="57" t="s">
        <v>3490</v>
      </c>
      <c r="G3431" s="57" t="s">
        <v>3724</v>
      </c>
      <c r="H3431" s="51">
        <v>1150</v>
      </c>
      <c r="I3431" s="51" t="s">
        <v>17309</v>
      </c>
      <c r="J3431" s="69">
        <v>27.49</v>
      </c>
      <c r="K3431" s="69">
        <f t="shared" si="161"/>
        <v>31613.5</v>
      </c>
      <c r="L3431" s="90">
        <v>1150</v>
      </c>
      <c r="M3431" s="51"/>
      <c r="N3431" s="62" t="s">
        <v>3754</v>
      </c>
      <c r="O3431" s="52" t="s">
        <v>3755</v>
      </c>
      <c r="P3431" s="52">
        <v>759</v>
      </c>
      <c r="Q3431" s="52">
        <v>15</v>
      </c>
      <c r="R3431" s="52" t="s">
        <v>3728</v>
      </c>
      <c r="S3431" s="49" t="s">
        <v>21333</v>
      </c>
      <c r="V3431" s="50" t="s">
        <v>14962</v>
      </c>
      <c r="W3431" s="50" t="s">
        <v>3728</v>
      </c>
      <c r="X3431" s="50" t="s">
        <v>14738</v>
      </c>
      <c r="Y3431" s="70" t="s">
        <v>17320</v>
      </c>
      <c r="Z3431" s="53">
        <v>46007</v>
      </c>
    </row>
    <row r="3432" spans="1:26" s="49" customFormat="1" ht="30" x14ac:dyDescent="0.25">
      <c r="A3432" s="75">
        <v>600170608</v>
      </c>
      <c r="B3432" s="73">
        <f t="shared" si="159"/>
        <v>600170608</v>
      </c>
      <c r="C3432" s="73" t="s">
        <v>11347</v>
      </c>
      <c r="D3432" s="68">
        <v>1</v>
      </c>
      <c r="E3432" s="48">
        <f t="shared" si="160"/>
        <v>526517</v>
      </c>
      <c r="F3432" s="57" t="s">
        <v>3490</v>
      </c>
      <c r="G3432" s="57" t="s">
        <v>3724</v>
      </c>
      <c r="H3432" s="51">
        <v>1150</v>
      </c>
      <c r="I3432" s="51" t="s">
        <v>17309</v>
      </c>
      <c r="J3432" s="69">
        <v>27.49</v>
      </c>
      <c r="K3432" s="69">
        <f t="shared" si="161"/>
        <v>31613.5</v>
      </c>
      <c r="L3432" s="90">
        <v>1150</v>
      </c>
      <c r="M3432" s="51"/>
      <c r="N3432" s="62" t="s">
        <v>3756</v>
      </c>
      <c r="O3432" s="52" t="s">
        <v>15</v>
      </c>
      <c r="P3432" s="52">
        <v>360</v>
      </c>
      <c r="Q3432" s="52">
        <v>3</v>
      </c>
      <c r="R3432" s="52" t="s">
        <v>3728</v>
      </c>
      <c r="S3432" s="49" t="s">
        <v>21333</v>
      </c>
      <c r="V3432" s="50" t="s">
        <v>14962</v>
      </c>
      <c r="W3432" s="50" t="s">
        <v>3728</v>
      </c>
      <c r="X3432" s="50" t="s">
        <v>14738</v>
      </c>
      <c r="Y3432" s="70" t="s">
        <v>17320</v>
      </c>
      <c r="Z3432" s="53">
        <v>46001</v>
      </c>
    </row>
    <row r="3433" spans="1:26" s="49" customFormat="1" ht="30" x14ac:dyDescent="0.25">
      <c r="A3433" s="75">
        <v>600171523</v>
      </c>
      <c r="B3433" s="73">
        <f t="shared" si="159"/>
        <v>600171523</v>
      </c>
      <c r="C3433" s="73" t="s">
        <v>11348</v>
      </c>
      <c r="D3433" s="68">
        <v>1</v>
      </c>
      <c r="E3433" s="48">
        <f t="shared" si="160"/>
        <v>70972826</v>
      </c>
      <c r="F3433" s="57" t="s">
        <v>3490</v>
      </c>
      <c r="G3433" s="57" t="s">
        <v>3724</v>
      </c>
      <c r="H3433" s="51">
        <v>25</v>
      </c>
      <c r="I3433" s="51" t="s">
        <v>17309</v>
      </c>
      <c r="J3433" s="69">
        <v>27.49</v>
      </c>
      <c r="K3433" s="69">
        <f t="shared" si="161"/>
        <v>687.25</v>
      </c>
      <c r="L3433" s="90">
        <v>25</v>
      </c>
      <c r="M3433" s="51"/>
      <c r="N3433" s="62" t="s">
        <v>3757</v>
      </c>
      <c r="O3433" s="52" t="s">
        <v>478</v>
      </c>
      <c r="P3433" s="52">
        <v>357</v>
      </c>
      <c r="Q3433" s="52">
        <v>10</v>
      </c>
      <c r="R3433" s="52" t="s">
        <v>3728</v>
      </c>
      <c r="S3433" s="49" t="s">
        <v>21333</v>
      </c>
      <c r="V3433" s="50" t="s">
        <v>14962</v>
      </c>
      <c r="W3433" s="50" t="s">
        <v>3728</v>
      </c>
      <c r="X3433" s="50" t="s">
        <v>14738</v>
      </c>
      <c r="Y3433" s="70" t="s">
        <v>17320</v>
      </c>
      <c r="Z3433" s="53">
        <v>46001</v>
      </c>
    </row>
    <row r="3434" spans="1:26" s="49" customFormat="1" x14ac:dyDescent="0.25">
      <c r="A3434" s="75">
        <v>650008359</v>
      </c>
      <c r="B3434" s="73">
        <f t="shared" si="159"/>
        <v>650008359</v>
      </c>
      <c r="C3434" s="73" t="s">
        <v>11349</v>
      </c>
      <c r="D3434" s="68">
        <v>1</v>
      </c>
      <c r="E3434" s="48">
        <f t="shared" si="160"/>
        <v>25046233</v>
      </c>
      <c r="F3434" s="57" t="s">
        <v>3490</v>
      </c>
      <c r="G3434" s="57" t="s">
        <v>3724</v>
      </c>
      <c r="H3434" s="51">
        <v>50</v>
      </c>
      <c r="I3434" s="51" t="s">
        <v>17309</v>
      </c>
      <c r="J3434" s="69">
        <v>27.49</v>
      </c>
      <c r="K3434" s="69">
        <f t="shared" si="161"/>
        <v>1374.5</v>
      </c>
      <c r="L3434" s="90">
        <v>50</v>
      </c>
      <c r="M3434" s="51"/>
      <c r="N3434" s="62" t="s">
        <v>3758</v>
      </c>
      <c r="O3434" s="52" t="s">
        <v>3759</v>
      </c>
      <c r="P3434" s="52">
        <v>455</v>
      </c>
      <c r="Q3434" s="52">
        <v>8</v>
      </c>
      <c r="R3434" s="52" t="s">
        <v>3728</v>
      </c>
      <c r="S3434" s="49" t="s">
        <v>21334</v>
      </c>
      <c r="V3434" s="50" t="s">
        <v>14962</v>
      </c>
      <c r="W3434" s="50" t="s">
        <v>3728</v>
      </c>
      <c r="X3434" s="50" t="s">
        <v>14742</v>
      </c>
      <c r="Y3434" s="70" t="s">
        <v>17320</v>
      </c>
      <c r="Z3434" s="53">
        <v>46001</v>
      </c>
    </row>
    <row r="3435" spans="1:26" s="49" customFormat="1" ht="30" x14ac:dyDescent="0.25">
      <c r="A3435" s="75">
        <v>650018273</v>
      </c>
      <c r="B3435" s="73">
        <f t="shared" si="159"/>
        <v>650018273</v>
      </c>
      <c r="C3435" s="73" t="s">
        <v>11423</v>
      </c>
      <c r="D3435" s="68">
        <v>1</v>
      </c>
      <c r="E3435" s="48">
        <f t="shared" si="160"/>
        <v>72741791</v>
      </c>
      <c r="F3435" s="57" t="s">
        <v>3490</v>
      </c>
      <c r="G3435" s="57" t="s">
        <v>3724</v>
      </c>
      <c r="H3435" s="51">
        <v>525</v>
      </c>
      <c r="I3435" s="51" t="s">
        <v>17309</v>
      </c>
      <c r="J3435" s="69">
        <v>27.49</v>
      </c>
      <c r="K3435" s="69">
        <f t="shared" si="161"/>
        <v>14432.25</v>
      </c>
      <c r="L3435" s="90">
        <v>525</v>
      </c>
      <c r="M3435" s="51"/>
      <c r="N3435" s="62" t="s">
        <v>3875</v>
      </c>
      <c r="O3435" s="52" t="s">
        <v>3876</v>
      </c>
      <c r="P3435" s="52">
        <v>80</v>
      </c>
      <c r="Q3435" s="52"/>
      <c r="R3435" s="52" t="s">
        <v>3728</v>
      </c>
      <c r="S3435" s="49" t="s">
        <v>21333</v>
      </c>
      <c r="V3435" s="50" t="s">
        <v>14987</v>
      </c>
      <c r="W3435" s="50" t="s">
        <v>3728</v>
      </c>
      <c r="X3435" s="50" t="s">
        <v>14740</v>
      </c>
      <c r="Y3435" s="70" t="s">
        <v>17320</v>
      </c>
      <c r="Z3435" s="53">
        <v>46010</v>
      </c>
    </row>
    <row r="3436" spans="1:26" s="49" customFormat="1" ht="30" x14ac:dyDescent="0.25">
      <c r="A3436" s="75">
        <v>650021479</v>
      </c>
      <c r="B3436" s="73">
        <f t="shared" si="159"/>
        <v>650021479</v>
      </c>
      <c r="C3436" s="73" t="s">
        <v>11424</v>
      </c>
      <c r="D3436" s="68">
        <v>1</v>
      </c>
      <c r="E3436" s="48">
        <f t="shared" si="160"/>
        <v>72742577</v>
      </c>
      <c r="F3436" s="57" t="s">
        <v>3490</v>
      </c>
      <c r="G3436" s="57" t="s">
        <v>3724</v>
      </c>
      <c r="H3436" s="51">
        <v>25</v>
      </c>
      <c r="I3436" s="51" t="s">
        <v>17309</v>
      </c>
      <c r="J3436" s="69">
        <v>27.49</v>
      </c>
      <c r="K3436" s="69">
        <f t="shared" si="161"/>
        <v>687.25</v>
      </c>
      <c r="L3436" s="90">
        <v>25</v>
      </c>
      <c r="M3436" s="51"/>
      <c r="N3436" s="62" t="s">
        <v>3877</v>
      </c>
      <c r="O3436" s="52"/>
      <c r="P3436" s="52">
        <v>58</v>
      </c>
      <c r="Q3436" s="52"/>
      <c r="R3436" s="52" t="s">
        <v>3878</v>
      </c>
      <c r="S3436" s="49" t="s">
        <v>21333</v>
      </c>
      <c r="V3436" s="50" t="s">
        <v>14987</v>
      </c>
      <c r="W3436" s="50" t="s">
        <v>3728</v>
      </c>
      <c r="X3436" s="50" t="s">
        <v>14740</v>
      </c>
      <c r="Y3436" s="70" t="s">
        <v>17320</v>
      </c>
      <c r="Z3436" s="53">
        <v>46348</v>
      </c>
    </row>
    <row r="3437" spans="1:26" s="49" customFormat="1" ht="30" x14ac:dyDescent="0.25">
      <c r="A3437" s="75">
        <v>650021576</v>
      </c>
      <c r="B3437" s="73">
        <f t="shared" si="159"/>
        <v>650021576</v>
      </c>
      <c r="C3437" s="73" t="s">
        <v>11425</v>
      </c>
      <c r="D3437" s="68">
        <v>1</v>
      </c>
      <c r="E3437" s="48">
        <f t="shared" si="160"/>
        <v>70695539</v>
      </c>
      <c r="F3437" s="57" t="s">
        <v>3490</v>
      </c>
      <c r="G3437" s="57" t="s">
        <v>3724</v>
      </c>
      <c r="H3437" s="51">
        <v>475</v>
      </c>
      <c r="I3437" s="51" t="s">
        <v>17309</v>
      </c>
      <c r="J3437" s="69">
        <v>27.49</v>
      </c>
      <c r="K3437" s="69">
        <f t="shared" si="161"/>
        <v>13057.75</v>
      </c>
      <c r="L3437" s="90">
        <v>475</v>
      </c>
      <c r="M3437" s="51"/>
      <c r="N3437" s="62" t="s">
        <v>3879</v>
      </c>
      <c r="O3437" s="52" t="s">
        <v>3880</v>
      </c>
      <c r="P3437" s="52">
        <v>138</v>
      </c>
      <c r="Q3437" s="52"/>
      <c r="R3437" s="52" t="s">
        <v>3881</v>
      </c>
      <c r="S3437" s="49" t="s">
        <v>21333</v>
      </c>
      <c r="V3437" s="50" t="s">
        <v>14987</v>
      </c>
      <c r="W3437" s="50" t="s">
        <v>3728</v>
      </c>
      <c r="X3437" s="50" t="s">
        <v>14740</v>
      </c>
      <c r="Y3437" s="70" t="s">
        <v>17320</v>
      </c>
      <c r="Z3437" s="53">
        <v>46303</v>
      </c>
    </row>
    <row r="3438" spans="1:26" s="49" customFormat="1" ht="30" x14ac:dyDescent="0.25">
      <c r="A3438" s="75">
        <v>650025288</v>
      </c>
      <c r="B3438" s="73">
        <f t="shared" si="159"/>
        <v>650025288</v>
      </c>
      <c r="C3438" s="73" t="s">
        <v>11426</v>
      </c>
      <c r="D3438" s="68">
        <v>1</v>
      </c>
      <c r="E3438" s="48">
        <f t="shared" si="160"/>
        <v>70983283</v>
      </c>
      <c r="F3438" s="57" t="s">
        <v>3490</v>
      </c>
      <c r="G3438" s="57" t="s">
        <v>3724</v>
      </c>
      <c r="H3438" s="51">
        <v>100</v>
      </c>
      <c r="I3438" s="51" t="s">
        <v>17309</v>
      </c>
      <c r="J3438" s="69">
        <v>27.49</v>
      </c>
      <c r="K3438" s="69">
        <f t="shared" si="161"/>
        <v>2749</v>
      </c>
      <c r="L3438" s="90">
        <v>100</v>
      </c>
      <c r="M3438" s="51"/>
      <c r="N3438" s="62" t="s">
        <v>3882</v>
      </c>
      <c r="O3438" s="52"/>
      <c r="P3438" s="52">
        <v>15</v>
      </c>
      <c r="Q3438" s="52"/>
      <c r="R3438" s="52" t="s">
        <v>3883</v>
      </c>
      <c r="S3438" s="49" t="s">
        <v>21333</v>
      </c>
      <c r="V3438" s="50" t="s">
        <v>14987</v>
      </c>
      <c r="W3438" s="50" t="s">
        <v>3728</v>
      </c>
      <c r="X3438" s="50" t="s">
        <v>14740</v>
      </c>
      <c r="Y3438" s="70" t="s">
        <v>17320</v>
      </c>
      <c r="Z3438" s="53">
        <v>46343</v>
      </c>
    </row>
    <row r="3439" spans="1:26" s="49" customFormat="1" ht="30" x14ac:dyDescent="0.25">
      <c r="A3439" s="75">
        <v>650026080</v>
      </c>
      <c r="B3439" s="73">
        <f t="shared" si="159"/>
        <v>650026080</v>
      </c>
      <c r="C3439" s="73" t="s">
        <v>11427</v>
      </c>
      <c r="D3439" s="68">
        <v>1</v>
      </c>
      <c r="E3439" s="48">
        <f t="shared" si="160"/>
        <v>72741686</v>
      </c>
      <c r="F3439" s="57" t="s">
        <v>3490</v>
      </c>
      <c r="G3439" s="57" t="s">
        <v>3724</v>
      </c>
      <c r="H3439" s="51">
        <v>100</v>
      </c>
      <c r="I3439" s="51" t="s">
        <v>17309</v>
      </c>
      <c r="J3439" s="69">
        <v>27.49</v>
      </c>
      <c r="K3439" s="69">
        <f t="shared" si="161"/>
        <v>2749</v>
      </c>
      <c r="L3439" s="90">
        <v>100</v>
      </c>
      <c r="M3439" s="51"/>
      <c r="N3439" s="62" t="s">
        <v>3884</v>
      </c>
      <c r="O3439" s="52"/>
      <c r="P3439" s="52">
        <v>200</v>
      </c>
      <c r="Q3439" s="52"/>
      <c r="R3439" s="52" t="s">
        <v>3885</v>
      </c>
      <c r="S3439" s="49" t="s">
        <v>21333</v>
      </c>
      <c r="V3439" s="50" t="s">
        <v>14987</v>
      </c>
      <c r="W3439" s="50" t="s">
        <v>3728</v>
      </c>
      <c r="X3439" s="50" t="s">
        <v>14740</v>
      </c>
      <c r="Y3439" s="70" t="s">
        <v>17320</v>
      </c>
      <c r="Z3439" s="53">
        <v>46353</v>
      </c>
    </row>
    <row r="3440" spans="1:26" s="49" customFormat="1" ht="30" x14ac:dyDescent="0.25">
      <c r="A3440" s="75">
        <v>650029348</v>
      </c>
      <c r="B3440" s="73">
        <f t="shared" si="159"/>
        <v>650029348</v>
      </c>
      <c r="C3440" s="73" t="s">
        <v>11428</v>
      </c>
      <c r="D3440" s="68">
        <v>1</v>
      </c>
      <c r="E3440" s="48">
        <f t="shared" si="160"/>
        <v>72742071</v>
      </c>
      <c r="F3440" s="57" t="s">
        <v>3490</v>
      </c>
      <c r="G3440" s="57" t="s">
        <v>3724</v>
      </c>
      <c r="H3440" s="51">
        <v>100</v>
      </c>
      <c r="I3440" s="51" t="s">
        <v>17309</v>
      </c>
      <c r="J3440" s="69">
        <v>27.49</v>
      </c>
      <c r="K3440" s="69">
        <f t="shared" si="161"/>
        <v>2749</v>
      </c>
      <c r="L3440" s="90">
        <v>100</v>
      </c>
      <c r="M3440" s="51"/>
      <c r="N3440" s="62" t="s">
        <v>3886</v>
      </c>
      <c r="O3440" s="52"/>
      <c r="P3440" s="52">
        <v>227</v>
      </c>
      <c r="Q3440" s="52"/>
      <c r="R3440" s="52" t="s">
        <v>3887</v>
      </c>
      <c r="S3440" s="49" t="s">
        <v>21333</v>
      </c>
      <c r="V3440" s="50" t="s">
        <v>14987</v>
      </c>
      <c r="W3440" s="50" t="s">
        <v>3728</v>
      </c>
      <c r="X3440" s="50" t="s">
        <v>14740</v>
      </c>
      <c r="Y3440" s="70" t="s">
        <v>17320</v>
      </c>
      <c r="Z3440" s="53">
        <v>46331</v>
      </c>
    </row>
    <row r="3441" spans="1:26" s="49" customFormat="1" ht="30" x14ac:dyDescent="0.25">
      <c r="A3441" s="75">
        <v>650030583</v>
      </c>
      <c r="B3441" s="73">
        <f t="shared" si="159"/>
        <v>650030583</v>
      </c>
      <c r="C3441" s="73" t="s">
        <v>11429</v>
      </c>
      <c r="D3441" s="68">
        <v>1</v>
      </c>
      <c r="E3441" s="48">
        <f t="shared" si="160"/>
        <v>72744707</v>
      </c>
      <c r="F3441" s="57" t="s">
        <v>3490</v>
      </c>
      <c r="G3441" s="57" t="s">
        <v>3724</v>
      </c>
      <c r="H3441" s="51">
        <v>125</v>
      </c>
      <c r="I3441" s="51" t="s">
        <v>17309</v>
      </c>
      <c r="J3441" s="69">
        <v>27.49</v>
      </c>
      <c r="K3441" s="69">
        <f t="shared" si="161"/>
        <v>3436.25</v>
      </c>
      <c r="L3441" s="90">
        <v>125</v>
      </c>
      <c r="M3441" s="51"/>
      <c r="N3441" s="62" t="s">
        <v>3888</v>
      </c>
      <c r="O3441" s="52"/>
      <c r="P3441" s="52">
        <v>79</v>
      </c>
      <c r="Q3441" s="52"/>
      <c r="R3441" s="52" t="s">
        <v>3889</v>
      </c>
      <c r="S3441" s="49" t="s">
        <v>21333</v>
      </c>
      <c r="V3441" s="50" t="s">
        <v>14987</v>
      </c>
      <c r="W3441" s="50" t="s">
        <v>3728</v>
      </c>
      <c r="X3441" s="50" t="s">
        <v>14740</v>
      </c>
      <c r="Y3441" s="70" t="s">
        <v>17320</v>
      </c>
      <c r="Z3441" s="53">
        <v>46334</v>
      </c>
    </row>
    <row r="3442" spans="1:26" s="49" customFormat="1" x14ac:dyDescent="0.25">
      <c r="A3442" s="75">
        <v>691013764</v>
      </c>
      <c r="B3442" s="73">
        <f t="shared" si="159"/>
        <v>691013764</v>
      </c>
      <c r="C3442" s="73" t="s">
        <v>11350</v>
      </c>
      <c r="D3442" s="68">
        <v>1</v>
      </c>
      <c r="E3442" s="48">
        <f t="shared" si="160"/>
        <v>5373492</v>
      </c>
      <c r="F3442" s="57" t="s">
        <v>3490</v>
      </c>
      <c r="G3442" s="57" t="s">
        <v>3724</v>
      </c>
      <c r="H3442" s="51">
        <v>0</v>
      </c>
      <c r="I3442" s="51" t="s">
        <v>17309</v>
      </c>
      <c r="J3442" s="69">
        <v>27.49</v>
      </c>
      <c r="K3442" s="69">
        <f t="shared" si="161"/>
        <v>0</v>
      </c>
      <c r="L3442" s="90">
        <v>25</v>
      </c>
      <c r="M3442" s="51">
        <v>25</v>
      </c>
      <c r="N3442" s="62" t="s">
        <v>3760</v>
      </c>
      <c r="O3442" s="52" t="s">
        <v>1622</v>
      </c>
      <c r="P3442" s="52">
        <v>1020</v>
      </c>
      <c r="Q3442" s="52"/>
      <c r="R3442" s="52" t="s">
        <v>3728</v>
      </c>
      <c r="S3442" s="49" t="s">
        <v>21334</v>
      </c>
      <c r="V3442" s="50" t="s">
        <v>14962</v>
      </c>
      <c r="W3442" s="50" t="s">
        <v>3728</v>
      </c>
      <c r="X3442" s="50" t="s">
        <v>14742</v>
      </c>
      <c r="Y3442" s="70" t="s">
        <v>17320</v>
      </c>
      <c r="Z3442" s="53">
        <v>46312</v>
      </c>
    </row>
    <row r="3443" spans="1:26" s="49" customFormat="1" x14ac:dyDescent="0.25">
      <c r="A3443" s="75">
        <v>691000140</v>
      </c>
      <c r="B3443" s="73">
        <f t="shared" si="159"/>
        <v>691000140</v>
      </c>
      <c r="C3443" s="73" t="s">
        <v>11351</v>
      </c>
      <c r="D3443" s="68">
        <v>1</v>
      </c>
      <c r="E3443" s="48">
        <f t="shared" si="160"/>
        <v>27267890</v>
      </c>
      <c r="F3443" s="57" t="s">
        <v>3490</v>
      </c>
      <c r="G3443" s="57" t="s">
        <v>3724</v>
      </c>
      <c r="H3443" s="51">
        <v>0</v>
      </c>
      <c r="I3443" s="51" t="s">
        <v>17309</v>
      </c>
      <c r="J3443" s="69">
        <v>27.49</v>
      </c>
      <c r="K3443" s="69">
        <f t="shared" si="161"/>
        <v>0</v>
      </c>
      <c r="L3443" s="90">
        <v>25</v>
      </c>
      <c r="M3443" s="51">
        <v>25</v>
      </c>
      <c r="N3443" s="62" t="s">
        <v>3761</v>
      </c>
      <c r="O3443" s="52" t="s">
        <v>3762</v>
      </c>
      <c r="P3443" s="52">
        <v>749</v>
      </c>
      <c r="Q3443" s="52">
        <v>117</v>
      </c>
      <c r="R3443" s="52" t="s">
        <v>3728</v>
      </c>
      <c r="S3443" s="49" t="s">
        <v>21334</v>
      </c>
      <c r="V3443" s="50" t="s">
        <v>14962</v>
      </c>
      <c r="W3443" s="50" t="s">
        <v>3728</v>
      </c>
      <c r="X3443" s="50" t="s">
        <v>14742</v>
      </c>
      <c r="Y3443" s="70" t="s">
        <v>17320</v>
      </c>
      <c r="Z3443" s="53">
        <v>46014</v>
      </c>
    </row>
    <row r="3444" spans="1:26" s="49" customFormat="1" x14ac:dyDescent="0.25">
      <c r="A3444" s="75">
        <v>691000701</v>
      </c>
      <c r="B3444" s="73">
        <f t="shared" si="159"/>
        <v>691000701</v>
      </c>
      <c r="C3444" s="73" t="s">
        <v>11352</v>
      </c>
      <c r="D3444" s="68">
        <v>1</v>
      </c>
      <c r="E3444" s="48">
        <f t="shared" si="160"/>
        <v>28695020</v>
      </c>
      <c r="F3444" s="57" t="s">
        <v>3490</v>
      </c>
      <c r="G3444" s="57" t="s">
        <v>3724</v>
      </c>
      <c r="H3444" s="51">
        <v>425</v>
      </c>
      <c r="I3444" s="51" t="s">
        <v>17309</v>
      </c>
      <c r="J3444" s="69">
        <v>27.49</v>
      </c>
      <c r="K3444" s="69">
        <f t="shared" si="161"/>
        <v>11683.25</v>
      </c>
      <c r="L3444" s="90">
        <v>425</v>
      </c>
      <c r="M3444" s="51"/>
      <c r="N3444" s="62" t="s">
        <v>3763</v>
      </c>
      <c r="O3444" s="52" t="s">
        <v>3764</v>
      </c>
      <c r="P3444" s="52">
        <v>404</v>
      </c>
      <c r="Q3444" s="52">
        <v>44</v>
      </c>
      <c r="R3444" s="52" t="s">
        <v>3728</v>
      </c>
      <c r="S3444" s="49" t="s">
        <v>21334</v>
      </c>
      <c r="V3444" s="50" t="s">
        <v>14962</v>
      </c>
      <c r="W3444" s="50" t="s">
        <v>3728</v>
      </c>
      <c r="X3444" s="50" t="s">
        <v>14742</v>
      </c>
      <c r="Y3444" s="70" t="s">
        <v>17320</v>
      </c>
      <c r="Z3444" s="53">
        <v>46001</v>
      </c>
    </row>
    <row r="3445" spans="1:26" s="49" customFormat="1" x14ac:dyDescent="0.25">
      <c r="A3445" s="75">
        <v>691001189</v>
      </c>
      <c r="B3445" s="73">
        <f t="shared" si="159"/>
        <v>691001189</v>
      </c>
      <c r="C3445" s="73" t="s">
        <v>17970</v>
      </c>
      <c r="D3445" s="68">
        <v>1</v>
      </c>
      <c r="E3445" s="48">
        <f t="shared" si="160"/>
        <v>25427954</v>
      </c>
      <c r="F3445" s="57" t="s">
        <v>3490</v>
      </c>
      <c r="G3445" s="57" t="s">
        <v>3724</v>
      </c>
      <c r="H3445" s="51">
        <v>0</v>
      </c>
      <c r="I3445" s="51" t="s">
        <v>17309</v>
      </c>
      <c r="J3445" s="69">
        <v>27.49</v>
      </c>
      <c r="K3445" s="69">
        <f t="shared" si="161"/>
        <v>0</v>
      </c>
      <c r="L3445" s="90">
        <v>50</v>
      </c>
      <c r="M3445" s="51">
        <v>50</v>
      </c>
      <c r="N3445" s="62" t="s">
        <v>17971</v>
      </c>
      <c r="O3445" s="52" t="s">
        <v>17972</v>
      </c>
      <c r="P3445" s="52">
        <v>926</v>
      </c>
      <c r="Q3445" s="52"/>
      <c r="R3445" s="52" t="s">
        <v>3728</v>
      </c>
      <c r="S3445" s="49" t="s">
        <v>21334</v>
      </c>
      <c r="V3445" s="50" t="s">
        <v>14962</v>
      </c>
      <c r="W3445" s="50" t="s">
        <v>3728</v>
      </c>
      <c r="X3445" s="50" t="s">
        <v>14742</v>
      </c>
      <c r="Y3445" s="70" t="s">
        <v>17320</v>
      </c>
      <c r="Z3445" s="53">
        <v>46015</v>
      </c>
    </row>
    <row r="3446" spans="1:26" s="49" customFormat="1" x14ac:dyDescent="0.25">
      <c r="A3446" s="75">
        <v>691002703</v>
      </c>
      <c r="B3446" s="73">
        <f t="shared" si="159"/>
        <v>691002703</v>
      </c>
      <c r="C3446" s="73" t="s">
        <v>11353</v>
      </c>
      <c r="D3446" s="68">
        <v>1</v>
      </c>
      <c r="E3446" s="48">
        <f t="shared" si="160"/>
        <v>28709381</v>
      </c>
      <c r="F3446" s="57" t="s">
        <v>3490</v>
      </c>
      <c r="G3446" s="57" t="s">
        <v>3724</v>
      </c>
      <c r="H3446" s="51">
        <v>0</v>
      </c>
      <c r="I3446" s="51" t="s">
        <v>17309</v>
      </c>
      <c r="J3446" s="69">
        <v>27.49</v>
      </c>
      <c r="K3446" s="69">
        <f t="shared" si="161"/>
        <v>0</v>
      </c>
      <c r="L3446" s="90">
        <v>25</v>
      </c>
      <c r="M3446" s="51">
        <v>25</v>
      </c>
      <c r="N3446" s="62" t="s">
        <v>3765</v>
      </c>
      <c r="O3446" s="52" t="s">
        <v>3766</v>
      </c>
      <c r="P3446" s="52">
        <v>115</v>
      </c>
      <c r="Q3446" s="52"/>
      <c r="R3446" s="52" t="s">
        <v>3728</v>
      </c>
      <c r="S3446" s="49" t="s">
        <v>21334</v>
      </c>
      <c r="V3446" s="50" t="s">
        <v>14962</v>
      </c>
      <c r="W3446" s="50" t="s">
        <v>3728</v>
      </c>
      <c r="X3446" s="50" t="s">
        <v>14742</v>
      </c>
      <c r="Y3446" s="70" t="s">
        <v>17320</v>
      </c>
      <c r="Z3446" s="53">
        <v>46312</v>
      </c>
    </row>
    <row r="3447" spans="1:26" s="49" customFormat="1" ht="30" x14ac:dyDescent="0.25">
      <c r="A3447" s="75">
        <v>691002606</v>
      </c>
      <c r="B3447" s="73">
        <f t="shared" si="159"/>
        <v>691002606</v>
      </c>
      <c r="C3447" s="73" t="s">
        <v>11430</v>
      </c>
      <c r="D3447" s="68">
        <v>1</v>
      </c>
      <c r="E3447" s="48">
        <f t="shared" si="160"/>
        <v>72076950</v>
      </c>
      <c r="F3447" s="57" t="s">
        <v>3490</v>
      </c>
      <c r="G3447" s="57" t="s">
        <v>3724</v>
      </c>
      <c r="H3447" s="51">
        <v>0</v>
      </c>
      <c r="I3447" s="51" t="s">
        <v>17309</v>
      </c>
      <c r="J3447" s="69">
        <v>27.49</v>
      </c>
      <c r="K3447" s="69">
        <f t="shared" si="161"/>
        <v>0</v>
      </c>
      <c r="L3447" s="90">
        <v>25</v>
      </c>
      <c r="M3447" s="51">
        <v>25</v>
      </c>
      <c r="N3447" s="62" t="s">
        <v>3890</v>
      </c>
      <c r="O3447" s="52" t="s">
        <v>88</v>
      </c>
      <c r="P3447" s="52">
        <v>788</v>
      </c>
      <c r="Q3447" s="52">
        <v>9</v>
      </c>
      <c r="R3447" s="52" t="s">
        <v>3728</v>
      </c>
      <c r="S3447" s="49" t="s">
        <v>21333</v>
      </c>
      <c r="V3447" s="50" t="s">
        <v>14987</v>
      </c>
      <c r="W3447" s="50" t="s">
        <v>3728</v>
      </c>
      <c r="X3447" s="50" t="s">
        <v>14740</v>
      </c>
      <c r="Y3447" s="70" t="s">
        <v>17320</v>
      </c>
      <c r="Z3447" s="53">
        <v>46006</v>
      </c>
    </row>
    <row r="3448" spans="1:26" s="49" customFormat="1" x14ac:dyDescent="0.25">
      <c r="A3448" s="75">
        <v>691003033</v>
      </c>
      <c r="B3448" s="73">
        <f t="shared" si="159"/>
        <v>691003033</v>
      </c>
      <c r="C3448" s="73" t="s">
        <v>11354</v>
      </c>
      <c r="D3448" s="68">
        <v>1</v>
      </c>
      <c r="E3448" s="48">
        <f t="shared" si="160"/>
        <v>28744373</v>
      </c>
      <c r="F3448" s="57" t="s">
        <v>3490</v>
      </c>
      <c r="G3448" s="57" t="s">
        <v>3724</v>
      </c>
      <c r="H3448" s="51">
        <v>25</v>
      </c>
      <c r="I3448" s="51" t="s">
        <v>17309</v>
      </c>
      <c r="J3448" s="69">
        <v>27.49</v>
      </c>
      <c r="K3448" s="69">
        <f t="shared" si="161"/>
        <v>687.25</v>
      </c>
      <c r="L3448" s="90">
        <v>25</v>
      </c>
      <c r="M3448" s="51"/>
      <c r="N3448" s="62" t="s">
        <v>3767</v>
      </c>
      <c r="O3448" s="52" t="s">
        <v>3768</v>
      </c>
      <c r="P3448" s="52">
        <v>780</v>
      </c>
      <c r="Q3448" s="52">
        <v>5</v>
      </c>
      <c r="R3448" s="52" t="s">
        <v>3728</v>
      </c>
      <c r="S3448" s="49" t="s">
        <v>21334</v>
      </c>
      <c r="V3448" s="50" t="s">
        <v>14962</v>
      </c>
      <c r="W3448" s="50" t="s">
        <v>3728</v>
      </c>
      <c r="X3448" s="50" t="s">
        <v>14742</v>
      </c>
      <c r="Y3448" s="70" t="s">
        <v>17320</v>
      </c>
      <c r="Z3448" s="53">
        <v>46001</v>
      </c>
    </row>
    <row r="3449" spans="1:26" s="49" customFormat="1" ht="30" x14ac:dyDescent="0.25">
      <c r="A3449" s="75">
        <v>691006041</v>
      </c>
      <c r="B3449" s="73">
        <f t="shared" si="159"/>
        <v>691006041</v>
      </c>
      <c r="C3449" s="73" t="s">
        <v>11431</v>
      </c>
      <c r="D3449" s="68">
        <v>1</v>
      </c>
      <c r="E3449" s="48">
        <f t="shared" si="160"/>
        <v>71294988</v>
      </c>
      <c r="F3449" s="57" t="s">
        <v>3490</v>
      </c>
      <c r="G3449" s="57" t="s">
        <v>3724</v>
      </c>
      <c r="H3449" s="51">
        <v>725</v>
      </c>
      <c r="I3449" s="51" t="s">
        <v>17309</v>
      </c>
      <c r="J3449" s="69">
        <v>27.49</v>
      </c>
      <c r="K3449" s="69">
        <f t="shared" si="161"/>
        <v>19930.25</v>
      </c>
      <c r="L3449" s="90">
        <v>725</v>
      </c>
      <c r="M3449" s="51"/>
      <c r="N3449" s="62" t="s">
        <v>3891</v>
      </c>
      <c r="O3449" s="52" t="s">
        <v>549</v>
      </c>
      <c r="P3449" s="52">
        <v>212</v>
      </c>
      <c r="Q3449" s="52">
        <v>2</v>
      </c>
      <c r="R3449" s="52" t="s">
        <v>3728</v>
      </c>
      <c r="S3449" s="49" t="s">
        <v>21333</v>
      </c>
      <c r="V3449" s="50" t="s">
        <v>14987</v>
      </c>
      <c r="W3449" s="50" t="s">
        <v>3728</v>
      </c>
      <c r="X3449" s="50" t="s">
        <v>14740</v>
      </c>
      <c r="Y3449" s="70" t="s">
        <v>17320</v>
      </c>
      <c r="Z3449" s="53">
        <v>46014</v>
      </c>
    </row>
    <row r="3450" spans="1:26" s="49" customFormat="1" ht="30" x14ac:dyDescent="0.25">
      <c r="A3450" s="75">
        <v>691007331</v>
      </c>
      <c r="B3450" s="73">
        <f t="shared" si="159"/>
        <v>691007331</v>
      </c>
      <c r="C3450" s="73" t="s">
        <v>11432</v>
      </c>
      <c r="D3450" s="68">
        <v>1</v>
      </c>
      <c r="E3450" s="48">
        <f t="shared" si="160"/>
        <v>71294171</v>
      </c>
      <c r="F3450" s="57" t="s">
        <v>3490</v>
      </c>
      <c r="G3450" s="57" t="s">
        <v>3724</v>
      </c>
      <c r="H3450" s="51">
        <v>75</v>
      </c>
      <c r="I3450" s="51" t="s">
        <v>17309</v>
      </c>
      <c r="J3450" s="69">
        <v>27.49</v>
      </c>
      <c r="K3450" s="69">
        <f t="shared" si="161"/>
        <v>2061.75</v>
      </c>
      <c r="L3450" s="90">
        <v>75</v>
      </c>
      <c r="M3450" s="51"/>
      <c r="N3450" s="62" t="s">
        <v>3892</v>
      </c>
      <c r="O3450" s="52" t="s">
        <v>340</v>
      </c>
      <c r="P3450" s="52">
        <v>453</v>
      </c>
      <c r="Q3450" s="52"/>
      <c r="R3450" s="52" t="s">
        <v>3751</v>
      </c>
      <c r="S3450" s="49" t="s">
        <v>21333</v>
      </c>
      <c r="V3450" s="50" t="s">
        <v>14987</v>
      </c>
      <c r="W3450" s="50" t="s">
        <v>3728</v>
      </c>
      <c r="X3450" s="50" t="s">
        <v>14740</v>
      </c>
      <c r="Y3450" s="70" t="s">
        <v>17320</v>
      </c>
      <c r="Z3450" s="53">
        <v>47125</v>
      </c>
    </row>
    <row r="3451" spans="1:26" s="49" customFormat="1" ht="30" x14ac:dyDescent="0.25">
      <c r="A3451" s="75">
        <v>600029123</v>
      </c>
      <c r="B3451" s="73">
        <f t="shared" si="159"/>
        <v>600029123</v>
      </c>
      <c r="C3451" s="73" t="s">
        <v>14988</v>
      </c>
      <c r="D3451" s="68">
        <v>1</v>
      </c>
      <c r="E3451" s="48">
        <f t="shared" si="160"/>
        <v>46748083</v>
      </c>
      <c r="F3451" s="57" t="s">
        <v>3490</v>
      </c>
      <c r="G3451" s="57" t="s">
        <v>3724</v>
      </c>
      <c r="H3451" s="51">
        <v>250</v>
      </c>
      <c r="I3451" s="51" t="s">
        <v>17309</v>
      </c>
      <c r="J3451" s="69">
        <v>27.49</v>
      </c>
      <c r="K3451" s="69">
        <f t="shared" si="161"/>
        <v>6872.5</v>
      </c>
      <c r="L3451" s="90">
        <v>250</v>
      </c>
      <c r="M3451" s="51"/>
      <c r="N3451" s="62" t="s">
        <v>14989</v>
      </c>
      <c r="O3451" s="52" t="s">
        <v>14990</v>
      </c>
      <c r="P3451" s="52">
        <v>444</v>
      </c>
      <c r="Q3451" s="52">
        <v>3</v>
      </c>
      <c r="R3451" s="52" t="s">
        <v>3728</v>
      </c>
      <c r="S3451" s="49" t="s">
        <v>21333</v>
      </c>
      <c r="V3451" s="50" t="s">
        <v>14745</v>
      </c>
      <c r="W3451" s="50" t="s">
        <v>3728</v>
      </c>
      <c r="X3451" s="50" t="s">
        <v>14746</v>
      </c>
      <c r="Y3451" s="70" t="s">
        <v>17320</v>
      </c>
      <c r="Z3451" s="53">
        <v>46001</v>
      </c>
    </row>
    <row r="3452" spans="1:26" s="49" customFormat="1" ht="30" x14ac:dyDescent="0.25">
      <c r="A3452" s="75">
        <v>600029158</v>
      </c>
      <c r="B3452" s="73">
        <f t="shared" si="159"/>
        <v>600029158</v>
      </c>
      <c r="C3452" s="73" t="s">
        <v>17973</v>
      </c>
      <c r="D3452" s="68">
        <v>1</v>
      </c>
      <c r="E3452" s="48">
        <f t="shared" si="160"/>
        <v>70866937</v>
      </c>
      <c r="F3452" s="57" t="s">
        <v>3490</v>
      </c>
      <c r="G3452" s="57" t="s">
        <v>3724</v>
      </c>
      <c r="H3452" s="51">
        <v>75</v>
      </c>
      <c r="I3452" s="51" t="s">
        <v>17309</v>
      </c>
      <c r="J3452" s="69">
        <v>27.49</v>
      </c>
      <c r="K3452" s="69">
        <f t="shared" si="161"/>
        <v>2061.75</v>
      </c>
      <c r="L3452" s="90">
        <v>75</v>
      </c>
      <c r="M3452" s="51"/>
      <c r="N3452" s="62" t="s">
        <v>17974</v>
      </c>
      <c r="O3452" s="52" t="s">
        <v>60</v>
      </c>
      <c r="P3452" s="52">
        <v>438</v>
      </c>
      <c r="Q3452" s="52"/>
      <c r="R3452" s="52" t="s">
        <v>3781</v>
      </c>
      <c r="S3452" s="49" t="s">
        <v>21333</v>
      </c>
      <c r="V3452" s="50" t="s">
        <v>14745</v>
      </c>
      <c r="W3452" s="50" t="s">
        <v>3728</v>
      </c>
      <c r="X3452" s="50" t="s">
        <v>14746</v>
      </c>
      <c r="Y3452" s="70" t="s">
        <v>17320</v>
      </c>
      <c r="Z3452" s="53">
        <v>46331</v>
      </c>
    </row>
    <row r="3453" spans="1:26" s="49" customFormat="1" ht="30" x14ac:dyDescent="0.25">
      <c r="A3453" s="74">
        <v>600023133</v>
      </c>
      <c r="B3453" s="73">
        <f t="shared" si="159"/>
        <v>600023133</v>
      </c>
      <c r="C3453" s="73" t="s">
        <v>11196</v>
      </c>
      <c r="D3453" s="68">
        <v>1</v>
      </c>
      <c r="E3453" s="48">
        <f t="shared" si="160"/>
        <v>70842922</v>
      </c>
      <c r="F3453" s="57" t="s">
        <v>3490</v>
      </c>
      <c r="G3453" s="57" t="s">
        <v>3491</v>
      </c>
      <c r="H3453" s="51">
        <v>0</v>
      </c>
      <c r="I3453" s="51" t="s">
        <v>17309</v>
      </c>
      <c r="J3453" s="69">
        <v>27.49</v>
      </c>
      <c r="K3453" s="69">
        <f t="shared" si="161"/>
        <v>0</v>
      </c>
      <c r="L3453" s="90">
        <v>25</v>
      </c>
      <c r="M3453" s="51">
        <v>25</v>
      </c>
      <c r="N3453" s="62" t="s">
        <v>3503</v>
      </c>
      <c r="O3453" s="52" t="s">
        <v>101</v>
      </c>
      <c r="P3453" s="52">
        <v>531</v>
      </c>
      <c r="Q3453" s="52"/>
      <c r="R3453" s="52" t="s">
        <v>3504</v>
      </c>
      <c r="S3453" s="49" t="s">
        <v>21333</v>
      </c>
      <c r="V3453" s="50" t="s">
        <v>14962</v>
      </c>
      <c r="W3453" s="50" t="s">
        <v>3502</v>
      </c>
      <c r="X3453" s="50" t="s">
        <v>14738</v>
      </c>
      <c r="Y3453" s="70" t="s">
        <v>17320</v>
      </c>
      <c r="Z3453" s="53">
        <v>47154</v>
      </c>
    </row>
    <row r="3454" spans="1:26" s="49" customFormat="1" ht="30" x14ac:dyDescent="0.25">
      <c r="A3454" s="74">
        <v>600020347</v>
      </c>
      <c r="B3454" s="73">
        <f t="shared" si="159"/>
        <v>600020347</v>
      </c>
      <c r="C3454" s="73" t="s">
        <v>11197</v>
      </c>
      <c r="D3454" s="68">
        <v>1</v>
      </c>
      <c r="E3454" s="48">
        <f t="shared" si="160"/>
        <v>49864688</v>
      </c>
      <c r="F3454" s="57" t="s">
        <v>3490</v>
      </c>
      <c r="G3454" s="57" t="s">
        <v>3491</v>
      </c>
      <c r="H3454" s="51">
        <v>550</v>
      </c>
      <c r="I3454" s="51" t="s">
        <v>17309</v>
      </c>
      <c r="J3454" s="69">
        <v>27.49</v>
      </c>
      <c r="K3454" s="69">
        <f t="shared" si="161"/>
        <v>15119.5</v>
      </c>
      <c r="L3454" s="90">
        <v>550</v>
      </c>
      <c r="M3454" s="51"/>
      <c r="N3454" s="62" t="s">
        <v>3505</v>
      </c>
      <c r="O3454" s="52" t="s">
        <v>3506</v>
      </c>
      <c r="P3454" s="52">
        <v>316</v>
      </c>
      <c r="Q3454" s="52"/>
      <c r="R3454" s="52" t="s">
        <v>3502</v>
      </c>
      <c r="S3454" s="49" t="s">
        <v>21333</v>
      </c>
      <c r="V3454" s="50" t="s">
        <v>14962</v>
      </c>
      <c r="W3454" s="50" t="s">
        <v>3502</v>
      </c>
      <c r="X3454" s="50" t="s">
        <v>14738</v>
      </c>
      <c r="Y3454" s="70" t="s">
        <v>17320</v>
      </c>
      <c r="Z3454" s="53">
        <v>47301</v>
      </c>
    </row>
    <row r="3455" spans="1:26" s="49" customFormat="1" ht="30" x14ac:dyDescent="0.25">
      <c r="A3455" s="74">
        <v>600010023</v>
      </c>
      <c r="B3455" s="73">
        <f t="shared" si="159"/>
        <v>600010023</v>
      </c>
      <c r="C3455" s="73" t="s">
        <v>11198</v>
      </c>
      <c r="D3455" s="68">
        <v>1</v>
      </c>
      <c r="E3455" s="48">
        <f t="shared" si="160"/>
        <v>62237039</v>
      </c>
      <c r="F3455" s="57" t="s">
        <v>3490</v>
      </c>
      <c r="G3455" s="57" t="s">
        <v>3491</v>
      </c>
      <c r="H3455" s="51">
        <v>250</v>
      </c>
      <c r="I3455" s="51" t="s">
        <v>17309</v>
      </c>
      <c r="J3455" s="69">
        <v>27.49</v>
      </c>
      <c r="K3455" s="69">
        <f t="shared" si="161"/>
        <v>6872.5</v>
      </c>
      <c r="L3455" s="90">
        <v>250</v>
      </c>
      <c r="M3455" s="51"/>
      <c r="N3455" s="62" t="s">
        <v>3507</v>
      </c>
      <c r="O3455" s="52" t="s">
        <v>1557</v>
      </c>
      <c r="P3455" s="52">
        <v>57</v>
      </c>
      <c r="Q3455" s="52"/>
      <c r="R3455" s="52" t="s">
        <v>3508</v>
      </c>
      <c r="S3455" s="49" t="s">
        <v>21333</v>
      </c>
      <c r="V3455" s="50" t="s">
        <v>14962</v>
      </c>
      <c r="W3455" s="50" t="s">
        <v>3502</v>
      </c>
      <c r="X3455" s="50" t="s">
        <v>14738</v>
      </c>
      <c r="Y3455" s="70" t="s">
        <v>17320</v>
      </c>
      <c r="Z3455" s="53">
        <v>47114</v>
      </c>
    </row>
    <row r="3456" spans="1:26" s="49" customFormat="1" x14ac:dyDescent="0.25">
      <c r="A3456" s="75">
        <v>600074021</v>
      </c>
      <c r="B3456" s="73">
        <f t="shared" si="159"/>
        <v>600074021</v>
      </c>
      <c r="C3456" s="73" t="s">
        <v>11244</v>
      </c>
      <c r="D3456" s="68">
        <v>1</v>
      </c>
      <c r="E3456" s="48">
        <f t="shared" si="160"/>
        <v>70695342</v>
      </c>
      <c r="F3456" s="57" t="s">
        <v>3490</v>
      </c>
      <c r="G3456" s="57" t="s">
        <v>3491</v>
      </c>
      <c r="H3456" s="51">
        <v>0</v>
      </c>
      <c r="I3456" s="51" t="s">
        <v>17309</v>
      </c>
      <c r="J3456" s="69">
        <v>27.49</v>
      </c>
      <c r="K3456" s="69">
        <f t="shared" si="161"/>
        <v>0</v>
      </c>
      <c r="L3456" s="90">
        <v>50</v>
      </c>
      <c r="M3456" s="51">
        <v>50</v>
      </c>
      <c r="N3456" s="62" t="s">
        <v>3584</v>
      </c>
      <c r="O3456" s="52" t="s">
        <v>416</v>
      </c>
      <c r="P3456" s="52">
        <v>88</v>
      </c>
      <c r="Q3456" s="52"/>
      <c r="R3456" s="52" t="s">
        <v>3504</v>
      </c>
      <c r="S3456" s="49" t="s">
        <v>21333</v>
      </c>
      <c r="V3456" s="50" t="s">
        <v>14991</v>
      </c>
      <c r="W3456" s="50" t="s">
        <v>3502</v>
      </c>
      <c r="X3456" s="50" t="s">
        <v>14740</v>
      </c>
      <c r="Y3456" s="70" t="s">
        <v>17320</v>
      </c>
      <c r="Z3456" s="53">
        <v>47154</v>
      </c>
    </row>
    <row r="3457" spans="1:26" s="49" customFormat="1" ht="30" x14ac:dyDescent="0.25">
      <c r="A3457" s="75">
        <v>600074056</v>
      </c>
      <c r="B3457" s="73">
        <f t="shared" si="159"/>
        <v>600074056</v>
      </c>
      <c r="C3457" s="73" t="s">
        <v>11245</v>
      </c>
      <c r="D3457" s="68">
        <v>1</v>
      </c>
      <c r="E3457" s="48">
        <f t="shared" si="160"/>
        <v>72744049</v>
      </c>
      <c r="F3457" s="57" t="s">
        <v>3490</v>
      </c>
      <c r="G3457" s="57" t="s">
        <v>3491</v>
      </c>
      <c r="H3457" s="51">
        <v>0</v>
      </c>
      <c r="I3457" s="51" t="s">
        <v>17309</v>
      </c>
      <c r="J3457" s="69">
        <v>27.49</v>
      </c>
      <c r="K3457" s="69">
        <f t="shared" si="161"/>
        <v>0</v>
      </c>
      <c r="L3457" s="90">
        <v>100</v>
      </c>
      <c r="M3457" s="51">
        <v>100</v>
      </c>
      <c r="N3457" s="62" t="s">
        <v>3585</v>
      </c>
      <c r="O3457" s="52" t="s">
        <v>3586</v>
      </c>
      <c r="P3457" s="52">
        <v>754</v>
      </c>
      <c r="Q3457" s="52"/>
      <c r="R3457" s="52" t="s">
        <v>3502</v>
      </c>
      <c r="S3457" s="49" t="s">
        <v>21333</v>
      </c>
      <c r="V3457" s="50" t="s">
        <v>14991</v>
      </c>
      <c r="W3457" s="50" t="s">
        <v>3502</v>
      </c>
      <c r="X3457" s="50" t="s">
        <v>14740</v>
      </c>
      <c r="Y3457" s="70" t="s">
        <v>17320</v>
      </c>
      <c r="Z3457" s="53">
        <v>47301</v>
      </c>
    </row>
    <row r="3458" spans="1:26" s="49" customFormat="1" ht="30" x14ac:dyDescent="0.25">
      <c r="A3458" s="75">
        <v>600074609</v>
      </c>
      <c r="B3458" s="73">
        <f t="shared" si="159"/>
        <v>600074609</v>
      </c>
      <c r="C3458" s="73" t="s">
        <v>11246</v>
      </c>
      <c r="D3458" s="68">
        <v>1</v>
      </c>
      <c r="E3458" s="48">
        <f t="shared" si="160"/>
        <v>72743964</v>
      </c>
      <c r="F3458" s="57" t="s">
        <v>3490</v>
      </c>
      <c r="G3458" s="57" t="s">
        <v>3491</v>
      </c>
      <c r="H3458" s="51">
        <v>0</v>
      </c>
      <c r="I3458" s="51" t="s">
        <v>17309</v>
      </c>
      <c r="J3458" s="69">
        <v>27.49</v>
      </c>
      <c r="K3458" s="69">
        <f t="shared" si="161"/>
        <v>0</v>
      </c>
      <c r="L3458" s="90">
        <v>200</v>
      </c>
      <c r="M3458" s="51">
        <v>200</v>
      </c>
      <c r="N3458" s="62" t="s">
        <v>3588</v>
      </c>
      <c r="O3458" s="52" t="s">
        <v>3589</v>
      </c>
      <c r="P3458" s="52">
        <v>114</v>
      </c>
      <c r="Q3458" s="52"/>
      <c r="R3458" s="52" t="s">
        <v>3502</v>
      </c>
      <c r="S3458" s="49" t="s">
        <v>21333</v>
      </c>
      <c r="V3458" s="50" t="s">
        <v>14991</v>
      </c>
      <c r="W3458" s="50" t="s">
        <v>3502</v>
      </c>
      <c r="X3458" s="50" t="s">
        <v>14740</v>
      </c>
      <c r="Y3458" s="70" t="s">
        <v>17320</v>
      </c>
      <c r="Z3458" s="53">
        <v>47301</v>
      </c>
    </row>
    <row r="3459" spans="1:26" s="49" customFormat="1" ht="30" x14ac:dyDescent="0.25">
      <c r="A3459" s="75">
        <v>600074617</v>
      </c>
      <c r="B3459" s="73">
        <f t="shared" si="159"/>
        <v>600074617</v>
      </c>
      <c r="C3459" s="73" t="s">
        <v>11247</v>
      </c>
      <c r="D3459" s="68">
        <v>1</v>
      </c>
      <c r="E3459" s="48">
        <f t="shared" si="160"/>
        <v>68430132</v>
      </c>
      <c r="F3459" s="57" t="s">
        <v>3490</v>
      </c>
      <c r="G3459" s="57" t="s">
        <v>3491</v>
      </c>
      <c r="H3459" s="51">
        <v>1100</v>
      </c>
      <c r="I3459" s="51" t="s">
        <v>17309</v>
      </c>
      <c r="J3459" s="69">
        <v>27.49</v>
      </c>
      <c r="K3459" s="69">
        <f t="shared" si="161"/>
        <v>30239</v>
      </c>
      <c r="L3459" s="90">
        <v>1100</v>
      </c>
      <c r="M3459" s="51"/>
      <c r="N3459" s="62" t="s">
        <v>3590</v>
      </c>
      <c r="O3459" s="52" t="s">
        <v>549</v>
      </c>
      <c r="P3459" s="52">
        <v>128</v>
      </c>
      <c r="Q3459" s="52"/>
      <c r="R3459" s="52" t="s">
        <v>3502</v>
      </c>
      <c r="S3459" s="49" t="s">
        <v>21333</v>
      </c>
      <c r="V3459" s="50" t="s">
        <v>14991</v>
      </c>
      <c r="W3459" s="50" t="s">
        <v>3502</v>
      </c>
      <c r="X3459" s="50" t="s">
        <v>14740</v>
      </c>
      <c r="Y3459" s="70" t="s">
        <v>17320</v>
      </c>
      <c r="Z3459" s="53">
        <v>47301</v>
      </c>
    </row>
    <row r="3460" spans="1:26" s="49" customFormat="1" ht="30" x14ac:dyDescent="0.25">
      <c r="A3460" s="75">
        <v>600074668</v>
      </c>
      <c r="B3460" s="73">
        <f t="shared" ref="B3460:B3523" si="162">A3460/1</f>
        <v>600074668</v>
      </c>
      <c r="C3460" s="73" t="s">
        <v>11248</v>
      </c>
      <c r="D3460" s="68">
        <v>1</v>
      </c>
      <c r="E3460" s="48">
        <f t="shared" ref="E3460:E3523" si="163">C3460/1</f>
        <v>46750495</v>
      </c>
      <c r="F3460" s="57" t="s">
        <v>3490</v>
      </c>
      <c r="G3460" s="57" t="s">
        <v>3491</v>
      </c>
      <c r="H3460" s="51">
        <v>100</v>
      </c>
      <c r="I3460" s="51" t="s">
        <v>17309</v>
      </c>
      <c r="J3460" s="69">
        <v>27.49</v>
      </c>
      <c r="K3460" s="69">
        <f t="shared" ref="K3460:K3523" si="164">H3460*J3460</f>
        <v>2749</v>
      </c>
      <c r="L3460" s="90">
        <v>100</v>
      </c>
      <c r="M3460" s="51"/>
      <c r="N3460" s="62" t="s">
        <v>3591</v>
      </c>
      <c r="O3460" s="52" t="s">
        <v>3592</v>
      </c>
      <c r="P3460" s="52">
        <v>81</v>
      </c>
      <c r="Q3460" s="52"/>
      <c r="R3460" s="52" t="s">
        <v>3593</v>
      </c>
      <c r="S3460" s="49" t="s">
        <v>21333</v>
      </c>
      <c r="V3460" s="50" t="s">
        <v>14991</v>
      </c>
      <c r="W3460" s="50" t="s">
        <v>3502</v>
      </c>
      <c r="X3460" s="50" t="s">
        <v>14740</v>
      </c>
      <c r="Y3460" s="70" t="s">
        <v>17320</v>
      </c>
      <c r="Z3460" s="53">
        <v>47152</v>
      </c>
    </row>
    <row r="3461" spans="1:26" s="49" customFormat="1" x14ac:dyDescent="0.25">
      <c r="A3461" s="75">
        <v>600074684</v>
      </c>
      <c r="B3461" s="73">
        <f t="shared" si="162"/>
        <v>600074684</v>
      </c>
      <c r="C3461" s="73" t="s">
        <v>11249</v>
      </c>
      <c r="D3461" s="68">
        <v>1</v>
      </c>
      <c r="E3461" s="48">
        <f t="shared" si="163"/>
        <v>71010467</v>
      </c>
      <c r="F3461" s="57" t="s">
        <v>3490</v>
      </c>
      <c r="G3461" s="57" t="s">
        <v>3491</v>
      </c>
      <c r="H3461" s="51">
        <v>50</v>
      </c>
      <c r="I3461" s="51" t="s">
        <v>17309</v>
      </c>
      <c r="J3461" s="69">
        <v>27.49</v>
      </c>
      <c r="K3461" s="69">
        <f t="shared" si="164"/>
        <v>1374.5</v>
      </c>
      <c r="L3461" s="90">
        <v>50</v>
      </c>
      <c r="M3461" s="51"/>
      <c r="N3461" s="62" t="s">
        <v>3594</v>
      </c>
      <c r="O3461" s="52"/>
      <c r="P3461" s="52">
        <v>242</v>
      </c>
      <c r="Q3461" s="52"/>
      <c r="R3461" s="52" t="s">
        <v>3587</v>
      </c>
      <c r="S3461" s="49" t="s">
        <v>21333</v>
      </c>
      <c r="V3461" s="50" t="s">
        <v>14991</v>
      </c>
      <c r="W3461" s="50" t="s">
        <v>3502</v>
      </c>
      <c r="X3461" s="50" t="s">
        <v>14740</v>
      </c>
      <c r="Y3461" s="70" t="s">
        <v>17320</v>
      </c>
      <c r="Z3461" s="53">
        <v>47151</v>
      </c>
    </row>
    <row r="3462" spans="1:26" s="49" customFormat="1" x14ac:dyDescent="0.25">
      <c r="A3462" s="75">
        <v>600074722</v>
      </c>
      <c r="B3462" s="73">
        <f t="shared" si="162"/>
        <v>600074722</v>
      </c>
      <c r="C3462" s="73" t="s">
        <v>11250</v>
      </c>
      <c r="D3462" s="68">
        <v>1</v>
      </c>
      <c r="E3462" s="48">
        <f t="shared" si="163"/>
        <v>70942692</v>
      </c>
      <c r="F3462" s="57" t="s">
        <v>3490</v>
      </c>
      <c r="G3462" s="57" t="s">
        <v>3491</v>
      </c>
      <c r="H3462" s="51">
        <v>625</v>
      </c>
      <c r="I3462" s="51" t="s">
        <v>17309</v>
      </c>
      <c r="J3462" s="69">
        <v>27.49</v>
      </c>
      <c r="K3462" s="69">
        <f t="shared" si="164"/>
        <v>17181.25</v>
      </c>
      <c r="L3462" s="90">
        <v>625</v>
      </c>
      <c r="M3462" s="51"/>
      <c r="N3462" s="62" t="s">
        <v>3595</v>
      </c>
      <c r="O3462" s="52" t="s">
        <v>3596</v>
      </c>
      <c r="P3462" s="52">
        <v>130</v>
      </c>
      <c r="Q3462" s="52"/>
      <c r="R3462" s="52" t="s">
        <v>3504</v>
      </c>
      <c r="S3462" s="49" t="s">
        <v>21333</v>
      </c>
      <c r="V3462" s="50" t="s">
        <v>14991</v>
      </c>
      <c r="W3462" s="50" t="s">
        <v>3502</v>
      </c>
      <c r="X3462" s="50" t="s">
        <v>14740</v>
      </c>
      <c r="Y3462" s="70" t="s">
        <v>17320</v>
      </c>
      <c r="Z3462" s="53">
        <v>47154</v>
      </c>
    </row>
    <row r="3463" spans="1:26" s="49" customFormat="1" ht="30" x14ac:dyDescent="0.25">
      <c r="A3463" s="75">
        <v>600074803</v>
      </c>
      <c r="B3463" s="73">
        <f t="shared" si="162"/>
        <v>600074803</v>
      </c>
      <c r="C3463" s="73" t="s">
        <v>11251</v>
      </c>
      <c r="D3463" s="68">
        <v>1</v>
      </c>
      <c r="E3463" s="48">
        <f t="shared" si="163"/>
        <v>72742089</v>
      </c>
      <c r="F3463" s="57" t="s">
        <v>3490</v>
      </c>
      <c r="G3463" s="57" t="s">
        <v>3491</v>
      </c>
      <c r="H3463" s="51">
        <v>50</v>
      </c>
      <c r="I3463" s="51" t="s">
        <v>17309</v>
      </c>
      <c r="J3463" s="69">
        <v>27.49</v>
      </c>
      <c r="K3463" s="69">
        <f t="shared" si="164"/>
        <v>1374.5</v>
      </c>
      <c r="L3463" s="90">
        <v>50</v>
      </c>
      <c r="M3463" s="51"/>
      <c r="N3463" s="62" t="s">
        <v>3597</v>
      </c>
      <c r="O3463" s="52"/>
      <c r="P3463" s="52">
        <v>56</v>
      </c>
      <c r="Q3463" s="52"/>
      <c r="R3463" s="52" t="s">
        <v>3598</v>
      </c>
      <c r="S3463" s="49" t="s">
        <v>21333</v>
      </c>
      <c r="V3463" s="50" t="s">
        <v>14991</v>
      </c>
      <c r="W3463" s="50" t="s">
        <v>3502</v>
      </c>
      <c r="X3463" s="50" t="s">
        <v>14740</v>
      </c>
      <c r="Y3463" s="70" t="s">
        <v>17320</v>
      </c>
      <c r="Z3463" s="53">
        <v>47115</v>
      </c>
    </row>
    <row r="3464" spans="1:26" s="49" customFormat="1" ht="30" x14ac:dyDescent="0.25">
      <c r="A3464" s="75">
        <v>600074854</v>
      </c>
      <c r="B3464" s="73">
        <f t="shared" si="162"/>
        <v>600074854</v>
      </c>
      <c r="C3464" s="73" t="s">
        <v>11252</v>
      </c>
      <c r="D3464" s="68">
        <v>1</v>
      </c>
      <c r="E3464" s="48">
        <f t="shared" si="163"/>
        <v>70698503</v>
      </c>
      <c r="F3464" s="57" t="s">
        <v>3490</v>
      </c>
      <c r="G3464" s="57" t="s">
        <v>3491</v>
      </c>
      <c r="H3464" s="51">
        <v>125</v>
      </c>
      <c r="I3464" s="51" t="s">
        <v>17309</v>
      </c>
      <c r="J3464" s="69">
        <v>27.49</v>
      </c>
      <c r="K3464" s="69">
        <f t="shared" si="164"/>
        <v>3436.25</v>
      </c>
      <c r="L3464" s="90">
        <v>125</v>
      </c>
      <c r="M3464" s="51"/>
      <c r="N3464" s="62" t="s">
        <v>3599</v>
      </c>
      <c r="O3464" s="52"/>
      <c r="P3464" s="52">
        <v>167</v>
      </c>
      <c r="Q3464" s="52"/>
      <c r="R3464" s="52" t="s">
        <v>3600</v>
      </c>
      <c r="S3464" s="49" t="s">
        <v>21333</v>
      </c>
      <c r="V3464" s="50" t="s">
        <v>14991</v>
      </c>
      <c r="W3464" s="50" t="s">
        <v>3502</v>
      </c>
      <c r="X3464" s="50" t="s">
        <v>14740</v>
      </c>
      <c r="Y3464" s="70" t="s">
        <v>17320</v>
      </c>
      <c r="Z3464" s="53">
        <v>47116</v>
      </c>
    </row>
    <row r="3465" spans="1:26" s="49" customFormat="1" ht="30" x14ac:dyDescent="0.25">
      <c r="A3465" s="75">
        <v>600074862</v>
      </c>
      <c r="B3465" s="73">
        <f t="shared" si="162"/>
        <v>600074862</v>
      </c>
      <c r="C3465" s="73" t="s">
        <v>11253</v>
      </c>
      <c r="D3465" s="68">
        <v>1</v>
      </c>
      <c r="E3465" s="48">
        <f t="shared" si="163"/>
        <v>70695024</v>
      </c>
      <c r="F3465" s="57" t="s">
        <v>3490</v>
      </c>
      <c r="G3465" s="57" t="s">
        <v>3491</v>
      </c>
      <c r="H3465" s="51">
        <v>50</v>
      </c>
      <c r="I3465" s="51" t="s">
        <v>17309</v>
      </c>
      <c r="J3465" s="69">
        <v>27.49</v>
      </c>
      <c r="K3465" s="69">
        <f t="shared" si="164"/>
        <v>1374.5</v>
      </c>
      <c r="L3465" s="90">
        <v>50</v>
      </c>
      <c r="M3465" s="51"/>
      <c r="N3465" s="62" t="s">
        <v>3601</v>
      </c>
      <c r="O3465" s="52"/>
      <c r="P3465" s="52">
        <v>255</v>
      </c>
      <c r="Q3465" s="52"/>
      <c r="R3465" s="52" t="s">
        <v>3602</v>
      </c>
      <c r="S3465" s="49" t="s">
        <v>21333</v>
      </c>
      <c r="V3465" s="50" t="s">
        <v>14991</v>
      </c>
      <c r="W3465" s="50" t="s">
        <v>3502</v>
      </c>
      <c r="X3465" s="50" t="s">
        <v>14740</v>
      </c>
      <c r="Y3465" s="70" t="s">
        <v>17320</v>
      </c>
      <c r="Z3465" s="53">
        <v>47155</v>
      </c>
    </row>
    <row r="3466" spans="1:26" s="49" customFormat="1" ht="30" x14ac:dyDescent="0.25">
      <c r="A3466" s="75">
        <v>600074927</v>
      </c>
      <c r="B3466" s="73">
        <f t="shared" si="162"/>
        <v>600074927</v>
      </c>
      <c r="C3466" s="73" t="s">
        <v>11254</v>
      </c>
      <c r="D3466" s="68">
        <v>1</v>
      </c>
      <c r="E3466" s="48">
        <f t="shared" si="163"/>
        <v>49864653</v>
      </c>
      <c r="F3466" s="57" t="s">
        <v>3490</v>
      </c>
      <c r="G3466" s="57" t="s">
        <v>3491</v>
      </c>
      <c r="H3466" s="51">
        <v>725</v>
      </c>
      <c r="I3466" s="51" t="s">
        <v>17309</v>
      </c>
      <c r="J3466" s="69">
        <v>27.49</v>
      </c>
      <c r="K3466" s="69">
        <f t="shared" si="164"/>
        <v>19930.25</v>
      </c>
      <c r="L3466" s="90">
        <v>725</v>
      </c>
      <c r="M3466" s="51"/>
      <c r="N3466" s="62" t="s">
        <v>3603</v>
      </c>
      <c r="O3466" s="52" t="s">
        <v>549</v>
      </c>
      <c r="P3466" s="52">
        <v>616</v>
      </c>
      <c r="Q3466" s="52"/>
      <c r="R3466" s="52" t="s">
        <v>3508</v>
      </c>
      <c r="S3466" s="49" t="s">
        <v>21333</v>
      </c>
      <c r="V3466" s="50" t="s">
        <v>14991</v>
      </c>
      <c r="W3466" s="50" t="s">
        <v>3502</v>
      </c>
      <c r="X3466" s="50" t="s">
        <v>14740</v>
      </c>
      <c r="Y3466" s="70" t="s">
        <v>17320</v>
      </c>
      <c r="Z3466" s="53">
        <v>47114</v>
      </c>
    </row>
    <row r="3467" spans="1:26" s="49" customFormat="1" ht="30" x14ac:dyDescent="0.25">
      <c r="A3467" s="75">
        <v>600074943</v>
      </c>
      <c r="B3467" s="73">
        <f t="shared" si="162"/>
        <v>600074943</v>
      </c>
      <c r="C3467" s="73" t="s">
        <v>11255</v>
      </c>
      <c r="D3467" s="68">
        <v>1</v>
      </c>
      <c r="E3467" s="48">
        <f t="shared" si="163"/>
        <v>46750461</v>
      </c>
      <c r="F3467" s="57" t="s">
        <v>3490</v>
      </c>
      <c r="G3467" s="57" t="s">
        <v>3491</v>
      </c>
      <c r="H3467" s="51">
        <v>1125</v>
      </c>
      <c r="I3467" s="51" t="s">
        <v>17309</v>
      </c>
      <c r="J3467" s="69">
        <v>27.49</v>
      </c>
      <c r="K3467" s="69">
        <f t="shared" si="164"/>
        <v>30926.25</v>
      </c>
      <c r="L3467" s="90">
        <v>1125</v>
      </c>
      <c r="M3467" s="51"/>
      <c r="N3467" s="62" t="s">
        <v>3604</v>
      </c>
      <c r="O3467" s="52" t="s">
        <v>3345</v>
      </c>
      <c r="P3467" s="52">
        <v>539</v>
      </c>
      <c r="Q3467" s="52"/>
      <c r="R3467" s="52" t="s">
        <v>3502</v>
      </c>
      <c r="S3467" s="49" t="s">
        <v>21333</v>
      </c>
      <c r="V3467" s="50" t="s">
        <v>14991</v>
      </c>
      <c r="W3467" s="50" t="s">
        <v>3502</v>
      </c>
      <c r="X3467" s="50" t="s">
        <v>14740</v>
      </c>
      <c r="Y3467" s="70" t="s">
        <v>17320</v>
      </c>
      <c r="Z3467" s="53">
        <v>47301</v>
      </c>
    </row>
    <row r="3468" spans="1:26" s="49" customFormat="1" ht="30" x14ac:dyDescent="0.25">
      <c r="A3468" s="75">
        <v>600075001</v>
      </c>
      <c r="B3468" s="73">
        <f t="shared" si="162"/>
        <v>600075001</v>
      </c>
      <c r="C3468" s="73" t="s">
        <v>11256</v>
      </c>
      <c r="D3468" s="68">
        <v>1</v>
      </c>
      <c r="E3468" s="48">
        <f t="shared" si="163"/>
        <v>70695440</v>
      </c>
      <c r="F3468" s="57" t="s">
        <v>3490</v>
      </c>
      <c r="G3468" s="57" t="s">
        <v>3491</v>
      </c>
      <c r="H3468" s="51">
        <v>25</v>
      </c>
      <c r="I3468" s="51" t="s">
        <v>17309</v>
      </c>
      <c r="J3468" s="69">
        <v>27.49</v>
      </c>
      <c r="K3468" s="69">
        <f t="shared" si="164"/>
        <v>687.25</v>
      </c>
      <c r="L3468" s="90">
        <v>25</v>
      </c>
      <c r="M3468" s="51"/>
      <c r="N3468" s="62" t="s">
        <v>3605</v>
      </c>
      <c r="O3468" s="52"/>
      <c r="P3468" s="52">
        <v>11</v>
      </c>
      <c r="Q3468" s="52"/>
      <c r="R3468" s="52" t="s">
        <v>1058</v>
      </c>
      <c r="S3468" s="49" t="s">
        <v>21333</v>
      </c>
      <c r="V3468" s="50" t="s">
        <v>14991</v>
      </c>
      <c r="W3468" s="50" t="s">
        <v>3502</v>
      </c>
      <c r="X3468" s="50" t="s">
        <v>14740</v>
      </c>
      <c r="Y3468" s="70" t="s">
        <v>17320</v>
      </c>
      <c r="Z3468" s="53">
        <v>47301</v>
      </c>
    </row>
    <row r="3469" spans="1:26" s="49" customFormat="1" ht="30" x14ac:dyDescent="0.25">
      <c r="A3469" s="75">
        <v>600075141</v>
      </c>
      <c r="B3469" s="73">
        <f t="shared" si="162"/>
        <v>600075141</v>
      </c>
      <c r="C3469" s="73" t="s">
        <v>11257</v>
      </c>
      <c r="D3469" s="68">
        <v>1</v>
      </c>
      <c r="E3469" s="48">
        <f t="shared" si="163"/>
        <v>70975191</v>
      </c>
      <c r="F3469" s="57" t="s">
        <v>3490</v>
      </c>
      <c r="G3469" s="57" t="s">
        <v>3491</v>
      </c>
      <c r="H3469" s="51">
        <v>100</v>
      </c>
      <c r="I3469" s="51" t="s">
        <v>17309</v>
      </c>
      <c r="J3469" s="69">
        <v>27.49</v>
      </c>
      <c r="K3469" s="69">
        <f t="shared" si="164"/>
        <v>2749</v>
      </c>
      <c r="L3469" s="90">
        <v>100</v>
      </c>
      <c r="M3469" s="51"/>
      <c r="N3469" s="62" t="s">
        <v>3606</v>
      </c>
      <c r="O3469" s="52" t="s">
        <v>549</v>
      </c>
      <c r="P3469" s="52">
        <v>104</v>
      </c>
      <c r="Q3469" s="52"/>
      <c r="R3469" s="52" t="s">
        <v>3502</v>
      </c>
      <c r="S3469" s="49" t="s">
        <v>21333</v>
      </c>
      <c r="V3469" s="50" t="s">
        <v>14991</v>
      </c>
      <c r="W3469" s="50" t="s">
        <v>3502</v>
      </c>
      <c r="X3469" s="50" t="s">
        <v>14740</v>
      </c>
      <c r="Y3469" s="70" t="s">
        <v>17320</v>
      </c>
      <c r="Z3469" s="53">
        <v>47301</v>
      </c>
    </row>
    <row r="3470" spans="1:26" s="49" customFormat="1" ht="30" x14ac:dyDescent="0.25">
      <c r="A3470" s="75">
        <v>610400681</v>
      </c>
      <c r="B3470" s="73">
        <f t="shared" si="162"/>
        <v>610400681</v>
      </c>
      <c r="C3470" s="73" t="s">
        <v>11199</v>
      </c>
      <c r="D3470" s="68">
        <v>1</v>
      </c>
      <c r="E3470" s="48">
        <f t="shared" si="163"/>
        <v>70226458</v>
      </c>
      <c r="F3470" s="57" t="s">
        <v>3490</v>
      </c>
      <c r="G3470" s="57" t="s">
        <v>3491</v>
      </c>
      <c r="H3470" s="51">
        <v>50</v>
      </c>
      <c r="I3470" s="51" t="s">
        <v>17309</v>
      </c>
      <c r="J3470" s="69">
        <v>27.49</v>
      </c>
      <c r="K3470" s="69">
        <f t="shared" si="164"/>
        <v>1374.5</v>
      </c>
      <c r="L3470" s="90">
        <v>50</v>
      </c>
      <c r="M3470" s="51"/>
      <c r="N3470" s="62" t="s">
        <v>3509</v>
      </c>
      <c r="O3470" s="52"/>
      <c r="P3470" s="52">
        <v>47</v>
      </c>
      <c r="Q3470" s="52"/>
      <c r="R3470" s="52" t="s">
        <v>3510</v>
      </c>
      <c r="S3470" s="49" t="s">
        <v>21333</v>
      </c>
      <c r="V3470" s="50" t="s">
        <v>14962</v>
      </c>
      <c r="W3470" s="50" t="s">
        <v>3502</v>
      </c>
      <c r="X3470" s="50" t="s">
        <v>14738</v>
      </c>
      <c r="Y3470" s="70" t="s">
        <v>17320</v>
      </c>
      <c r="Z3470" s="53">
        <v>47157</v>
      </c>
    </row>
    <row r="3471" spans="1:26" s="49" customFormat="1" ht="30" x14ac:dyDescent="0.25">
      <c r="A3471" s="75">
        <v>650025768</v>
      </c>
      <c r="B3471" s="73">
        <f t="shared" si="162"/>
        <v>650025768</v>
      </c>
      <c r="C3471" s="73" t="s">
        <v>11258</v>
      </c>
      <c r="D3471" s="68">
        <v>1</v>
      </c>
      <c r="E3471" s="48">
        <f t="shared" si="163"/>
        <v>72744481</v>
      </c>
      <c r="F3471" s="57" t="s">
        <v>3490</v>
      </c>
      <c r="G3471" s="57" t="s">
        <v>3491</v>
      </c>
      <c r="H3471" s="51">
        <v>300</v>
      </c>
      <c r="I3471" s="51" t="s">
        <v>17309</v>
      </c>
      <c r="J3471" s="69">
        <v>27.49</v>
      </c>
      <c r="K3471" s="69">
        <f t="shared" si="164"/>
        <v>8247</v>
      </c>
      <c r="L3471" s="90">
        <v>300</v>
      </c>
      <c r="M3471" s="51"/>
      <c r="N3471" s="62" t="s">
        <v>3607</v>
      </c>
      <c r="O3471" s="52"/>
      <c r="P3471" s="52">
        <v>264</v>
      </c>
      <c r="Q3471" s="52"/>
      <c r="R3471" s="52" t="s">
        <v>3608</v>
      </c>
      <c r="S3471" s="49" t="s">
        <v>21333</v>
      </c>
      <c r="V3471" s="50" t="s">
        <v>14991</v>
      </c>
      <c r="W3471" s="50" t="s">
        <v>3502</v>
      </c>
      <c r="X3471" s="50" t="s">
        <v>14740</v>
      </c>
      <c r="Y3471" s="70" t="s">
        <v>17320</v>
      </c>
      <c r="Z3471" s="53">
        <v>47117</v>
      </c>
    </row>
    <row r="3472" spans="1:26" s="49" customFormat="1" ht="30" x14ac:dyDescent="0.25">
      <c r="A3472" s="75">
        <v>650033841</v>
      </c>
      <c r="B3472" s="73">
        <f t="shared" si="162"/>
        <v>650033841</v>
      </c>
      <c r="C3472" s="73" t="s">
        <v>11259</v>
      </c>
      <c r="D3472" s="68">
        <v>1</v>
      </c>
      <c r="E3472" s="48">
        <f t="shared" si="163"/>
        <v>72744995</v>
      </c>
      <c r="F3472" s="57" t="s">
        <v>3490</v>
      </c>
      <c r="G3472" s="57" t="s">
        <v>3491</v>
      </c>
      <c r="H3472" s="51">
        <v>50</v>
      </c>
      <c r="I3472" s="51" t="s">
        <v>17309</v>
      </c>
      <c r="J3472" s="69">
        <v>27.49</v>
      </c>
      <c r="K3472" s="69">
        <f t="shared" si="164"/>
        <v>1374.5</v>
      </c>
      <c r="L3472" s="90">
        <v>50</v>
      </c>
      <c r="M3472" s="51"/>
      <c r="N3472" s="62" t="s">
        <v>3609</v>
      </c>
      <c r="O3472" s="52"/>
      <c r="P3472" s="52">
        <v>126</v>
      </c>
      <c r="Q3472" s="52"/>
      <c r="R3472" s="52" t="s">
        <v>3508</v>
      </c>
      <c r="S3472" s="49" t="s">
        <v>21333</v>
      </c>
      <c r="V3472" s="50" t="s">
        <v>14991</v>
      </c>
      <c r="W3472" s="50" t="s">
        <v>3502</v>
      </c>
      <c r="X3472" s="50" t="s">
        <v>14740</v>
      </c>
      <c r="Y3472" s="70" t="s">
        <v>17320</v>
      </c>
      <c r="Z3472" s="53">
        <v>47114</v>
      </c>
    </row>
    <row r="3473" spans="1:26" s="49" customFormat="1" ht="30" x14ac:dyDescent="0.25">
      <c r="A3473" s="74">
        <v>600012654</v>
      </c>
      <c r="B3473" s="73">
        <f t="shared" si="162"/>
        <v>600012654</v>
      </c>
      <c r="C3473" s="73" t="s">
        <v>14992</v>
      </c>
      <c r="D3473" s="68">
        <v>1</v>
      </c>
      <c r="E3473" s="48">
        <f t="shared" si="163"/>
        <v>856070</v>
      </c>
      <c r="F3473" s="57" t="s">
        <v>3490</v>
      </c>
      <c r="G3473" s="57" t="s">
        <v>3931</v>
      </c>
      <c r="H3473" s="51">
        <v>375</v>
      </c>
      <c r="I3473" s="51" t="s">
        <v>17309</v>
      </c>
      <c r="J3473" s="69">
        <v>27.49</v>
      </c>
      <c r="K3473" s="69">
        <f t="shared" si="164"/>
        <v>10308.75</v>
      </c>
      <c r="L3473" s="90">
        <v>375</v>
      </c>
      <c r="M3473" s="51"/>
      <c r="N3473" s="62" t="s">
        <v>14993</v>
      </c>
      <c r="O3473" s="52" t="s">
        <v>4013</v>
      </c>
      <c r="P3473" s="52">
        <v>574</v>
      </c>
      <c r="Q3473" s="52"/>
      <c r="R3473" s="52" t="s">
        <v>3937</v>
      </c>
      <c r="S3473" s="49" t="s">
        <v>21333</v>
      </c>
      <c r="V3473" s="50" t="s">
        <v>14962</v>
      </c>
      <c r="W3473" s="50" t="s">
        <v>3937</v>
      </c>
      <c r="X3473" s="50" t="s">
        <v>14738</v>
      </c>
      <c r="Y3473" s="70" t="s">
        <v>17320</v>
      </c>
      <c r="Z3473" s="53">
        <v>51301</v>
      </c>
    </row>
    <row r="3474" spans="1:26" s="49" customFormat="1" x14ac:dyDescent="0.25">
      <c r="A3474" s="74">
        <v>600098508</v>
      </c>
      <c r="B3474" s="73">
        <f t="shared" si="162"/>
        <v>600098508</v>
      </c>
      <c r="C3474" s="73" t="s">
        <v>11482</v>
      </c>
      <c r="D3474" s="68">
        <v>1</v>
      </c>
      <c r="E3474" s="48">
        <f t="shared" si="163"/>
        <v>70156573</v>
      </c>
      <c r="F3474" s="57" t="s">
        <v>3490</v>
      </c>
      <c r="G3474" s="57" t="s">
        <v>3931</v>
      </c>
      <c r="H3474" s="51">
        <v>25</v>
      </c>
      <c r="I3474" s="51" t="s">
        <v>17309</v>
      </c>
      <c r="J3474" s="69">
        <v>27.49</v>
      </c>
      <c r="K3474" s="69">
        <f t="shared" si="164"/>
        <v>687.25</v>
      </c>
      <c r="L3474" s="90">
        <v>25</v>
      </c>
      <c r="M3474" s="51"/>
      <c r="N3474" s="62" t="s">
        <v>3982</v>
      </c>
      <c r="O3474" s="52"/>
      <c r="P3474" s="52">
        <v>201</v>
      </c>
      <c r="Q3474" s="52"/>
      <c r="R3474" s="52" t="s">
        <v>3983</v>
      </c>
      <c r="S3474" s="49" t="s">
        <v>21333</v>
      </c>
      <c r="V3474" s="50" t="s">
        <v>14994</v>
      </c>
      <c r="W3474" s="50" t="s">
        <v>3937</v>
      </c>
      <c r="X3474" s="50" t="s">
        <v>14740</v>
      </c>
      <c r="Y3474" s="70" t="s">
        <v>17320</v>
      </c>
      <c r="Z3474" s="53">
        <v>51202</v>
      </c>
    </row>
    <row r="3475" spans="1:26" s="49" customFormat="1" x14ac:dyDescent="0.25">
      <c r="A3475" s="74">
        <v>600098745</v>
      </c>
      <c r="B3475" s="73">
        <f t="shared" si="162"/>
        <v>600098745</v>
      </c>
      <c r="C3475" s="73" t="s">
        <v>17975</v>
      </c>
      <c r="D3475" s="68">
        <v>1</v>
      </c>
      <c r="E3475" s="48">
        <f t="shared" si="163"/>
        <v>75016249</v>
      </c>
      <c r="F3475" s="57" t="s">
        <v>3490</v>
      </c>
      <c r="G3475" s="57" t="s">
        <v>3931</v>
      </c>
      <c r="H3475" s="51">
        <v>0</v>
      </c>
      <c r="I3475" s="51" t="s">
        <v>17309</v>
      </c>
      <c r="J3475" s="69">
        <v>27.49</v>
      </c>
      <c r="K3475" s="69">
        <f t="shared" si="164"/>
        <v>0</v>
      </c>
      <c r="L3475" s="90">
        <v>25</v>
      </c>
      <c r="M3475" s="51">
        <v>25</v>
      </c>
      <c r="N3475" s="62" t="s">
        <v>17976</v>
      </c>
      <c r="O3475" s="52"/>
      <c r="P3475" s="52">
        <v>212</v>
      </c>
      <c r="Q3475" s="52"/>
      <c r="R3475" s="52" t="s">
        <v>3984</v>
      </c>
      <c r="S3475" s="49" t="s">
        <v>21333</v>
      </c>
      <c r="V3475" s="50" t="s">
        <v>14994</v>
      </c>
      <c r="W3475" s="50" t="s">
        <v>3937</v>
      </c>
      <c r="X3475" s="50" t="s">
        <v>14740</v>
      </c>
      <c r="Y3475" s="70" t="s">
        <v>17320</v>
      </c>
      <c r="Z3475" s="53">
        <v>51203</v>
      </c>
    </row>
    <row r="3476" spans="1:26" s="49" customFormat="1" ht="30" x14ac:dyDescent="0.25">
      <c r="A3476" s="74">
        <v>600024342</v>
      </c>
      <c r="B3476" s="73">
        <f t="shared" si="162"/>
        <v>600024342</v>
      </c>
      <c r="C3476" s="73" t="s">
        <v>11457</v>
      </c>
      <c r="D3476" s="68">
        <v>1</v>
      </c>
      <c r="E3476" s="48">
        <f t="shared" si="163"/>
        <v>70839999</v>
      </c>
      <c r="F3476" s="57" t="s">
        <v>3490</v>
      </c>
      <c r="G3476" s="57" t="s">
        <v>3931</v>
      </c>
      <c r="H3476" s="51">
        <v>75</v>
      </c>
      <c r="I3476" s="51" t="s">
        <v>17309</v>
      </c>
      <c r="J3476" s="69">
        <v>27.49</v>
      </c>
      <c r="K3476" s="69">
        <f t="shared" si="164"/>
        <v>2061.75</v>
      </c>
      <c r="L3476" s="90">
        <v>75</v>
      </c>
      <c r="M3476" s="51"/>
      <c r="N3476" s="62" t="s">
        <v>3938</v>
      </c>
      <c r="O3476" s="52" t="s">
        <v>1716</v>
      </c>
      <c r="P3476" s="52">
        <v>213</v>
      </c>
      <c r="Q3476" s="52"/>
      <c r="R3476" s="52" t="s">
        <v>3937</v>
      </c>
      <c r="S3476" s="49" t="s">
        <v>21333</v>
      </c>
      <c r="V3476" s="50" t="s">
        <v>14962</v>
      </c>
      <c r="W3476" s="50" t="s">
        <v>3937</v>
      </c>
      <c r="X3476" s="50" t="s">
        <v>14738</v>
      </c>
      <c r="Y3476" s="70" t="s">
        <v>17320</v>
      </c>
      <c r="Z3476" s="53">
        <v>51301</v>
      </c>
    </row>
    <row r="3477" spans="1:26" s="49" customFormat="1" ht="30" x14ac:dyDescent="0.25">
      <c r="A3477" s="74">
        <v>600029808</v>
      </c>
      <c r="B3477" s="73">
        <f t="shared" si="162"/>
        <v>600029808</v>
      </c>
      <c r="C3477" s="73" t="s">
        <v>17977</v>
      </c>
      <c r="D3477" s="68">
        <v>1</v>
      </c>
      <c r="E3477" s="48">
        <f t="shared" si="163"/>
        <v>855006</v>
      </c>
      <c r="F3477" s="57" t="s">
        <v>3490</v>
      </c>
      <c r="G3477" s="57" t="s">
        <v>3931</v>
      </c>
      <c r="H3477" s="51">
        <v>25</v>
      </c>
      <c r="I3477" s="51" t="s">
        <v>17309</v>
      </c>
      <c r="J3477" s="69">
        <v>27.49</v>
      </c>
      <c r="K3477" s="69">
        <f t="shared" si="164"/>
        <v>687.25</v>
      </c>
      <c r="L3477" s="90">
        <v>25</v>
      </c>
      <c r="M3477" s="51"/>
      <c r="N3477" s="62" t="s">
        <v>17978</v>
      </c>
      <c r="O3477" s="52" t="s">
        <v>17979</v>
      </c>
      <c r="P3477" s="52">
        <v>480</v>
      </c>
      <c r="Q3477" s="52"/>
      <c r="R3477" s="52" t="s">
        <v>3937</v>
      </c>
      <c r="S3477" s="49" t="s">
        <v>21333</v>
      </c>
      <c r="V3477" s="50" t="s">
        <v>14962</v>
      </c>
      <c r="W3477" s="50" t="s">
        <v>3937</v>
      </c>
      <c r="X3477" s="50" t="s">
        <v>14738</v>
      </c>
      <c r="Y3477" s="70" t="s">
        <v>17320</v>
      </c>
      <c r="Z3477" s="53">
        <v>51301</v>
      </c>
    </row>
    <row r="3478" spans="1:26" s="49" customFormat="1" x14ac:dyDescent="0.25">
      <c r="A3478" s="75">
        <v>600099113</v>
      </c>
      <c r="B3478" s="73">
        <f t="shared" si="162"/>
        <v>600099113</v>
      </c>
      <c r="C3478" s="73" t="s">
        <v>11483</v>
      </c>
      <c r="D3478" s="68">
        <v>1</v>
      </c>
      <c r="E3478" s="48">
        <f t="shared" si="163"/>
        <v>70156565</v>
      </c>
      <c r="F3478" s="57" t="s">
        <v>3490</v>
      </c>
      <c r="G3478" s="57" t="s">
        <v>3931</v>
      </c>
      <c r="H3478" s="51">
        <v>125</v>
      </c>
      <c r="I3478" s="51" t="s">
        <v>17309</v>
      </c>
      <c r="J3478" s="69">
        <v>27.49</v>
      </c>
      <c r="K3478" s="69">
        <f t="shared" si="164"/>
        <v>3436.25</v>
      </c>
      <c r="L3478" s="90">
        <v>125</v>
      </c>
      <c r="M3478" s="51"/>
      <c r="N3478" s="62" t="s">
        <v>3985</v>
      </c>
      <c r="O3478" s="52"/>
      <c r="P3478" s="52">
        <v>128</v>
      </c>
      <c r="Q3478" s="52"/>
      <c r="R3478" s="52" t="s">
        <v>3983</v>
      </c>
      <c r="S3478" s="49" t="s">
        <v>21333</v>
      </c>
      <c r="V3478" s="50" t="s">
        <v>14994</v>
      </c>
      <c r="W3478" s="50" t="s">
        <v>3937</v>
      </c>
      <c r="X3478" s="50" t="s">
        <v>14740</v>
      </c>
      <c r="Y3478" s="70" t="s">
        <v>17320</v>
      </c>
      <c r="Z3478" s="53">
        <v>51202</v>
      </c>
    </row>
    <row r="3479" spans="1:26" s="49" customFormat="1" ht="30" x14ac:dyDescent="0.25">
      <c r="A3479" s="75">
        <v>600098516</v>
      </c>
      <c r="B3479" s="73">
        <f t="shared" si="162"/>
        <v>600098516</v>
      </c>
      <c r="C3479" s="73" t="s">
        <v>11484</v>
      </c>
      <c r="D3479" s="68">
        <v>1</v>
      </c>
      <c r="E3479" s="48">
        <f t="shared" si="163"/>
        <v>72742453</v>
      </c>
      <c r="F3479" s="57" t="s">
        <v>3490</v>
      </c>
      <c r="G3479" s="57" t="s">
        <v>3931</v>
      </c>
      <c r="H3479" s="51">
        <v>0</v>
      </c>
      <c r="I3479" s="51" t="s">
        <v>17309</v>
      </c>
      <c r="J3479" s="69">
        <v>27.49</v>
      </c>
      <c r="K3479" s="69">
        <f t="shared" si="164"/>
        <v>0</v>
      </c>
      <c r="L3479" s="90">
        <v>25</v>
      </c>
      <c r="M3479" s="51">
        <v>25</v>
      </c>
      <c r="N3479" s="62" t="s">
        <v>3986</v>
      </c>
      <c r="O3479" s="52" t="s">
        <v>3987</v>
      </c>
      <c r="P3479" s="52">
        <v>209</v>
      </c>
      <c r="Q3479" s="52"/>
      <c r="R3479" s="52" t="s">
        <v>3944</v>
      </c>
      <c r="S3479" s="49" t="s">
        <v>21333</v>
      </c>
      <c r="V3479" s="50" t="s">
        <v>14994</v>
      </c>
      <c r="W3479" s="50" t="s">
        <v>3937</v>
      </c>
      <c r="X3479" s="50" t="s">
        <v>14740</v>
      </c>
      <c r="Y3479" s="70" t="s">
        <v>17320</v>
      </c>
      <c r="Z3479" s="53">
        <v>51251</v>
      </c>
    </row>
    <row r="3480" spans="1:26" s="49" customFormat="1" ht="30" x14ac:dyDescent="0.25">
      <c r="A3480" s="75">
        <v>600098761</v>
      </c>
      <c r="B3480" s="73">
        <f t="shared" si="162"/>
        <v>600098761</v>
      </c>
      <c r="C3480" s="73" t="s">
        <v>11485</v>
      </c>
      <c r="D3480" s="68">
        <v>1</v>
      </c>
      <c r="E3480" s="48">
        <f t="shared" si="163"/>
        <v>72742615</v>
      </c>
      <c r="F3480" s="57" t="s">
        <v>3490</v>
      </c>
      <c r="G3480" s="57" t="s">
        <v>3931</v>
      </c>
      <c r="H3480" s="51">
        <v>0</v>
      </c>
      <c r="I3480" s="51" t="s">
        <v>17309</v>
      </c>
      <c r="J3480" s="69">
        <v>27.49</v>
      </c>
      <c r="K3480" s="69">
        <f t="shared" si="164"/>
        <v>0</v>
      </c>
      <c r="L3480" s="90">
        <v>50</v>
      </c>
      <c r="M3480" s="51">
        <v>50</v>
      </c>
      <c r="N3480" s="62" t="s">
        <v>3988</v>
      </c>
      <c r="O3480" s="52" t="s">
        <v>956</v>
      </c>
      <c r="P3480" s="52">
        <v>1534</v>
      </c>
      <c r="Q3480" s="52"/>
      <c r="R3480" s="52" t="s">
        <v>3944</v>
      </c>
      <c r="S3480" s="49" t="s">
        <v>21333</v>
      </c>
      <c r="V3480" s="50" t="s">
        <v>14994</v>
      </c>
      <c r="W3480" s="50" t="s">
        <v>3937</v>
      </c>
      <c r="X3480" s="50" t="s">
        <v>14740</v>
      </c>
      <c r="Y3480" s="70" t="s">
        <v>17320</v>
      </c>
      <c r="Z3480" s="53">
        <v>51251</v>
      </c>
    </row>
    <row r="3481" spans="1:26" s="49" customFormat="1" ht="30" x14ac:dyDescent="0.25">
      <c r="A3481" s="75">
        <v>600098834</v>
      </c>
      <c r="B3481" s="73">
        <f t="shared" si="162"/>
        <v>600098834</v>
      </c>
      <c r="C3481" s="73" t="s">
        <v>11486</v>
      </c>
      <c r="D3481" s="68">
        <v>1</v>
      </c>
      <c r="E3481" s="48">
        <f t="shared" si="163"/>
        <v>70939322</v>
      </c>
      <c r="F3481" s="57" t="s">
        <v>3490</v>
      </c>
      <c r="G3481" s="57" t="s">
        <v>3931</v>
      </c>
      <c r="H3481" s="51">
        <v>0</v>
      </c>
      <c r="I3481" s="51" t="s">
        <v>17309</v>
      </c>
      <c r="J3481" s="69">
        <v>27.49</v>
      </c>
      <c r="K3481" s="69">
        <f t="shared" si="164"/>
        <v>0</v>
      </c>
      <c r="L3481" s="90">
        <v>50</v>
      </c>
      <c r="M3481" s="51">
        <v>50</v>
      </c>
      <c r="N3481" s="62" t="s">
        <v>3989</v>
      </c>
      <c r="O3481" s="52" t="s">
        <v>48</v>
      </c>
      <c r="P3481" s="52">
        <v>146</v>
      </c>
      <c r="Q3481" s="52"/>
      <c r="R3481" s="52" t="s">
        <v>3937</v>
      </c>
      <c r="S3481" s="49" t="s">
        <v>21333</v>
      </c>
      <c r="V3481" s="50" t="s">
        <v>14994</v>
      </c>
      <c r="W3481" s="50" t="s">
        <v>3937</v>
      </c>
      <c r="X3481" s="50" t="s">
        <v>14740</v>
      </c>
      <c r="Y3481" s="70" t="s">
        <v>17320</v>
      </c>
      <c r="Z3481" s="53">
        <v>51301</v>
      </c>
    </row>
    <row r="3482" spans="1:26" s="49" customFormat="1" x14ac:dyDescent="0.25">
      <c r="A3482" s="75">
        <v>600098893</v>
      </c>
      <c r="B3482" s="73">
        <f t="shared" si="162"/>
        <v>600098893</v>
      </c>
      <c r="C3482" s="73" t="s">
        <v>11487</v>
      </c>
      <c r="D3482" s="68">
        <v>1</v>
      </c>
      <c r="E3482" s="48">
        <f t="shared" si="163"/>
        <v>70939331</v>
      </c>
      <c r="F3482" s="57" t="s">
        <v>3490</v>
      </c>
      <c r="G3482" s="57" t="s">
        <v>3931</v>
      </c>
      <c r="H3482" s="51">
        <v>0</v>
      </c>
      <c r="I3482" s="51" t="s">
        <v>17309</v>
      </c>
      <c r="J3482" s="69">
        <v>27.49</v>
      </c>
      <c r="K3482" s="69">
        <f t="shared" si="164"/>
        <v>0</v>
      </c>
      <c r="L3482" s="90">
        <v>25</v>
      </c>
      <c r="M3482" s="51">
        <v>25</v>
      </c>
      <c r="N3482" s="62" t="s">
        <v>3990</v>
      </c>
      <c r="O3482" s="52" t="s">
        <v>3991</v>
      </c>
      <c r="P3482" s="52">
        <v>468</v>
      </c>
      <c r="Q3482" s="52"/>
      <c r="R3482" s="52" t="s">
        <v>3937</v>
      </c>
      <c r="S3482" s="49" t="s">
        <v>21333</v>
      </c>
      <c r="V3482" s="50" t="s">
        <v>14994</v>
      </c>
      <c r="W3482" s="50" t="s">
        <v>3937</v>
      </c>
      <c r="X3482" s="50" t="s">
        <v>14740</v>
      </c>
      <c r="Y3482" s="70" t="s">
        <v>17320</v>
      </c>
      <c r="Z3482" s="53">
        <v>51301</v>
      </c>
    </row>
    <row r="3483" spans="1:26" s="49" customFormat="1" ht="30" x14ac:dyDescent="0.25">
      <c r="A3483" s="75">
        <v>600098966</v>
      </c>
      <c r="B3483" s="73">
        <f t="shared" si="162"/>
        <v>600098966</v>
      </c>
      <c r="C3483" s="73" t="s">
        <v>11488</v>
      </c>
      <c r="D3483" s="68">
        <v>1</v>
      </c>
      <c r="E3483" s="48">
        <f t="shared" si="163"/>
        <v>75016931</v>
      </c>
      <c r="F3483" s="57" t="s">
        <v>3490</v>
      </c>
      <c r="G3483" s="57" t="s">
        <v>3931</v>
      </c>
      <c r="H3483" s="51">
        <v>75</v>
      </c>
      <c r="I3483" s="51" t="s">
        <v>17309</v>
      </c>
      <c r="J3483" s="69">
        <v>27.49</v>
      </c>
      <c r="K3483" s="69">
        <f t="shared" si="164"/>
        <v>2061.75</v>
      </c>
      <c r="L3483" s="90">
        <v>75</v>
      </c>
      <c r="M3483" s="51"/>
      <c r="N3483" s="62" t="s">
        <v>3992</v>
      </c>
      <c r="O3483" s="52"/>
      <c r="P3483" s="52">
        <v>193</v>
      </c>
      <c r="Q3483" s="52"/>
      <c r="R3483" s="52" t="s">
        <v>3993</v>
      </c>
      <c r="S3483" s="49" t="s">
        <v>21333</v>
      </c>
      <c r="V3483" s="50" t="s">
        <v>14994</v>
      </c>
      <c r="W3483" s="50" t="s">
        <v>3937</v>
      </c>
      <c r="X3483" s="50" t="s">
        <v>14740</v>
      </c>
      <c r="Y3483" s="70" t="s">
        <v>17320</v>
      </c>
      <c r="Z3483" s="53">
        <v>51206</v>
      </c>
    </row>
    <row r="3484" spans="1:26" s="49" customFormat="1" ht="30" x14ac:dyDescent="0.25">
      <c r="A3484" s="75">
        <v>600098974</v>
      </c>
      <c r="B3484" s="73">
        <f t="shared" si="162"/>
        <v>600098974</v>
      </c>
      <c r="C3484" s="73" t="s">
        <v>11489</v>
      </c>
      <c r="D3484" s="68">
        <v>1</v>
      </c>
      <c r="E3484" s="48">
        <f t="shared" si="163"/>
        <v>70979812</v>
      </c>
      <c r="F3484" s="57" t="s">
        <v>3490</v>
      </c>
      <c r="G3484" s="57" t="s">
        <v>3931</v>
      </c>
      <c r="H3484" s="51">
        <v>25</v>
      </c>
      <c r="I3484" s="51" t="s">
        <v>17309</v>
      </c>
      <c r="J3484" s="69">
        <v>27.49</v>
      </c>
      <c r="K3484" s="69">
        <f t="shared" si="164"/>
        <v>687.25</v>
      </c>
      <c r="L3484" s="90">
        <v>50</v>
      </c>
      <c r="M3484" s="51">
        <v>25</v>
      </c>
      <c r="N3484" s="62" t="s">
        <v>3994</v>
      </c>
      <c r="O3484" s="52"/>
      <c r="P3484" s="52">
        <v>40</v>
      </c>
      <c r="Q3484" s="52"/>
      <c r="R3484" s="52" t="s">
        <v>3995</v>
      </c>
      <c r="S3484" s="49" t="s">
        <v>21333</v>
      </c>
      <c r="V3484" s="50" t="s">
        <v>14994</v>
      </c>
      <c r="W3484" s="50" t="s">
        <v>3937</v>
      </c>
      <c r="X3484" s="50" t="s">
        <v>14740</v>
      </c>
      <c r="Y3484" s="70" t="s">
        <v>17320</v>
      </c>
      <c r="Z3484" s="53">
        <v>51213</v>
      </c>
    </row>
    <row r="3485" spans="1:26" s="49" customFormat="1" ht="30" x14ac:dyDescent="0.25">
      <c r="A3485" s="75">
        <v>600099024</v>
      </c>
      <c r="B3485" s="73">
        <f t="shared" si="162"/>
        <v>600099024</v>
      </c>
      <c r="C3485" s="73" t="s">
        <v>11490</v>
      </c>
      <c r="D3485" s="68">
        <v>1</v>
      </c>
      <c r="E3485" s="48">
        <f t="shared" si="163"/>
        <v>71003819</v>
      </c>
      <c r="F3485" s="57" t="s">
        <v>3490</v>
      </c>
      <c r="G3485" s="57" t="s">
        <v>3931</v>
      </c>
      <c r="H3485" s="51">
        <v>50</v>
      </c>
      <c r="I3485" s="51" t="s">
        <v>17309</v>
      </c>
      <c r="J3485" s="69">
        <v>27.49</v>
      </c>
      <c r="K3485" s="69">
        <f t="shared" si="164"/>
        <v>1374.5</v>
      </c>
      <c r="L3485" s="90">
        <v>50</v>
      </c>
      <c r="M3485" s="51"/>
      <c r="N3485" s="62" t="s">
        <v>3996</v>
      </c>
      <c r="O3485" s="52"/>
      <c r="P3485" s="52">
        <v>250</v>
      </c>
      <c r="Q3485" s="52"/>
      <c r="R3485" s="52" t="s">
        <v>3997</v>
      </c>
      <c r="S3485" s="49" t="s">
        <v>21333</v>
      </c>
      <c r="V3485" s="50" t="s">
        <v>14994</v>
      </c>
      <c r="W3485" s="50" t="s">
        <v>3937</v>
      </c>
      <c r="X3485" s="50" t="s">
        <v>14740</v>
      </c>
      <c r="Y3485" s="70" t="s">
        <v>17320</v>
      </c>
      <c r="Z3485" s="53">
        <v>51271</v>
      </c>
    </row>
    <row r="3486" spans="1:26" s="49" customFormat="1" ht="30" x14ac:dyDescent="0.25">
      <c r="A3486" s="75">
        <v>600099059</v>
      </c>
      <c r="B3486" s="73">
        <f t="shared" si="162"/>
        <v>600099059</v>
      </c>
      <c r="C3486" s="73" t="s">
        <v>11491</v>
      </c>
      <c r="D3486" s="68">
        <v>1</v>
      </c>
      <c r="E3486" s="48">
        <f t="shared" si="163"/>
        <v>70985740</v>
      </c>
      <c r="F3486" s="57" t="s">
        <v>3490</v>
      </c>
      <c r="G3486" s="57" t="s">
        <v>3931</v>
      </c>
      <c r="H3486" s="51">
        <v>50</v>
      </c>
      <c r="I3486" s="51" t="s">
        <v>17309</v>
      </c>
      <c r="J3486" s="69">
        <v>27.49</v>
      </c>
      <c r="K3486" s="69">
        <f t="shared" si="164"/>
        <v>1374.5</v>
      </c>
      <c r="L3486" s="90">
        <v>50</v>
      </c>
      <c r="M3486" s="51"/>
      <c r="N3486" s="62" t="s">
        <v>3998</v>
      </c>
      <c r="O3486" s="52"/>
      <c r="P3486" s="52">
        <v>102</v>
      </c>
      <c r="Q3486" s="52"/>
      <c r="R3486" s="52" t="s">
        <v>3999</v>
      </c>
      <c r="S3486" s="49" t="s">
        <v>21333</v>
      </c>
      <c r="V3486" s="50" t="s">
        <v>14994</v>
      </c>
      <c r="W3486" s="50" t="s">
        <v>3937</v>
      </c>
      <c r="X3486" s="50" t="s">
        <v>14740</v>
      </c>
      <c r="Y3486" s="70" t="s">
        <v>17320</v>
      </c>
      <c r="Z3486" s="53">
        <v>51251</v>
      </c>
    </row>
    <row r="3487" spans="1:26" s="49" customFormat="1" ht="30" x14ac:dyDescent="0.25">
      <c r="A3487" s="75">
        <v>600099130</v>
      </c>
      <c r="B3487" s="73">
        <f t="shared" si="162"/>
        <v>600099130</v>
      </c>
      <c r="C3487" s="73" t="s">
        <v>11492</v>
      </c>
      <c r="D3487" s="68">
        <v>1</v>
      </c>
      <c r="E3487" s="48">
        <f t="shared" si="163"/>
        <v>70698066</v>
      </c>
      <c r="F3487" s="57" t="s">
        <v>3490</v>
      </c>
      <c r="G3487" s="57" t="s">
        <v>3931</v>
      </c>
      <c r="H3487" s="51">
        <v>50</v>
      </c>
      <c r="I3487" s="51" t="s">
        <v>17309</v>
      </c>
      <c r="J3487" s="69">
        <v>27.49</v>
      </c>
      <c r="K3487" s="69">
        <f t="shared" si="164"/>
        <v>1374.5</v>
      </c>
      <c r="L3487" s="90">
        <v>50</v>
      </c>
      <c r="M3487" s="51"/>
      <c r="N3487" s="62" t="s">
        <v>4000</v>
      </c>
      <c r="O3487" s="52"/>
      <c r="P3487" s="52">
        <v>221</v>
      </c>
      <c r="Q3487" s="52"/>
      <c r="R3487" s="52" t="s">
        <v>4001</v>
      </c>
      <c r="S3487" s="49" t="s">
        <v>21333</v>
      </c>
      <c r="V3487" s="50" t="s">
        <v>14994</v>
      </c>
      <c r="W3487" s="50" t="s">
        <v>3937</v>
      </c>
      <c r="X3487" s="50" t="s">
        <v>14740</v>
      </c>
      <c r="Y3487" s="70" t="s">
        <v>17320</v>
      </c>
      <c r="Z3487" s="53">
        <v>51212</v>
      </c>
    </row>
    <row r="3488" spans="1:26" s="49" customFormat="1" ht="30" x14ac:dyDescent="0.25">
      <c r="A3488" s="75">
        <v>600099148</v>
      </c>
      <c r="B3488" s="73">
        <f t="shared" si="162"/>
        <v>600099148</v>
      </c>
      <c r="C3488" s="73" t="s">
        <v>11493</v>
      </c>
      <c r="D3488" s="68">
        <v>1</v>
      </c>
      <c r="E3488" s="48">
        <f t="shared" si="163"/>
        <v>70939403</v>
      </c>
      <c r="F3488" s="57" t="s">
        <v>3490</v>
      </c>
      <c r="G3488" s="57" t="s">
        <v>3931</v>
      </c>
      <c r="H3488" s="51">
        <v>200</v>
      </c>
      <c r="I3488" s="51" t="s">
        <v>17309</v>
      </c>
      <c r="J3488" s="69">
        <v>27.49</v>
      </c>
      <c r="K3488" s="69">
        <f t="shared" si="164"/>
        <v>5498</v>
      </c>
      <c r="L3488" s="90">
        <v>200</v>
      </c>
      <c r="M3488" s="51"/>
      <c r="N3488" s="62" t="s">
        <v>4002</v>
      </c>
      <c r="O3488" s="52"/>
      <c r="P3488" s="52">
        <v>45</v>
      </c>
      <c r="Q3488" s="52"/>
      <c r="R3488" s="52" t="s">
        <v>4003</v>
      </c>
      <c r="S3488" s="49" t="s">
        <v>21333</v>
      </c>
      <c r="V3488" s="50" t="s">
        <v>14994</v>
      </c>
      <c r="W3488" s="50" t="s">
        <v>3937</v>
      </c>
      <c r="X3488" s="50" t="s">
        <v>14740</v>
      </c>
      <c r="Y3488" s="70" t="s">
        <v>17320</v>
      </c>
      <c r="Z3488" s="53">
        <v>51301</v>
      </c>
    </row>
    <row r="3489" spans="1:26" s="49" customFormat="1" ht="30" x14ac:dyDescent="0.25">
      <c r="A3489" s="75">
        <v>600099181</v>
      </c>
      <c r="B3489" s="73">
        <f t="shared" si="162"/>
        <v>600099181</v>
      </c>
      <c r="C3489" s="73" t="s">
        <v>11494</v>
      </c>
      <c r="D3489" s="68">
        <v>1</v>
      </c>
      <c r="E3489" s="48">
        <f t="shared" si="163"/>
        <v>854751</v>
      </c>
      <c r="F3489" s="57" t="s">
        <v>3490</v>
      </c>
      <c r="G3489" s="57" t="s">
        <v>3931</v>
      </c>
      <c r="H3489" s="51">
        <v>1100</v>
      </c>
      <c r="I3489" s="51" t="s">
        <v>17309</v>
      </c>
      <c r="J3489" s="69">
        <v>27.49</v>
      </c>
      <c r="K3489" s="69">
        <f t="shared" si="164"/>
        <v>30239</v>
      </c>
      <c r="L3489" s="90">
        <v>1100</v>
      </c>
      <c r="M3489" s="51"/>
      <c r="N3489" s="62" t="s">
        <v>4004</v>
      </c>
      <c r="O3489" s="52" t="s">
        <v>915</v>
      </c>
      <c r="P3489" s="52">
        <v>1000</v>
      </c>
      <c r="Q3489" s="52"/>
      <c r="R3489" s="52" t="s">
        <v>3944</v>
      </c>
      <c r="S3489" s="49" t="s">
        <v>21333</v>
      </c>
      <c r="V3489" s="50" t="s">
        <v>14994</v>
      </c>
      <c r="W3489" s="50" t="s">
        <v>3937</v>
      </c>
      <c r="X3489" s="50" t="s">
        <v>14740</v>
      </c>
      <c r="Y3489" s="70" t="s">
        <v>17320</v>
      </c>
      <c r="Z3489" s="53">
        <v>51251</v>
      </c>
    </row>
    <row r="3490" spans="1:26" s="49" customFormat="1" x14ac:dyDescent="0.25">
      <c r="A3490" s="75">
        <v>600099229</v>
      </c>
      <c r="B3490" s="73">
        <f t="shared" si="162"/>
        <v>600099229</v>
      </c>
      <c r="C3490" s="73" t="s">
        <v>11495</v>
      </c>
      <c r="D3490" s="68">
        <v>1</v>
      </c>
      <c r="E3490" s="48">
        <f t="shared" si="163"/>
        <v>72743646</v>
      </c>
      <c r="F3490" s="57" t="s">
        <v>3490</v>
      </c>
      <c r="G3490" s="57" t="s">
        <v>3931</v>
      </c>
      <c r="H3490" s="51">
        <v>325</v>
      </c>
      <c r="I3490" s="51" t="s">
        <v>17309</v>
      </c>
      <c r="J3490" s="69">
        <v>27.49</v>
      </c>
      <c r="K3490" s="69">
        <f t="shared" si="164"/>
        <v>8934.25</v>
      </c>
      <c r="L3490" s="90">
        <v>325</v>
      </c>
      <c r="M3490" s="51"/>
      <c r="N3490" s="62" t="s">
        <v>4005</v>
      </c>
      <c r="O3490" s="52" t="s">
        <v>4006</v>
      </c>
      <c r="P3490" s="52">
        <v>124</v>
      </c>
      <c r="Q3490" s="52"/>
      <c r="R3490" s="52" t="s">
        <v>3941</v>
      </c>
      <c r="S3490" s="49" t="s">
        <v>21333</v>
      </c>
      <c r="V3490" s="50" t="s">
        <v>14994</v>
      </c>
      <c r="W3490" s="50" t="s">
        <v>3937</v>
      </c>
      <c r="X3490" s="50" t="s">
        <v>14740</v>
      </c>
      <c r="Y3490" s="70" t="s">
        <v>17320</v>
      </c>
      <c r="Z3490" s="53">
        <v>51211</v>
      </c>
    </row>
    <row r="3491" spans="1:26" s="49" customFormat="1" ht="30" x14ac:dyDescent="0.25">
      <c r="A3491" s="75">
        <v>600099237</v>
      </c>
      <c r="B3491" s="73">
        <f t="shared" si="162"/>
        <v>600099237</v>
      </c>
      <c r="C3491" s="73" t="s">
        <v>11496</v>
      </c>
      <c r="D3491" s="68">
        <v>1</v>
      </c>
      <c r="E3491" s="48">
        <f t="shared" si="163"/>
        <v>854841</v>
      </c>
      <c r="F3491" s="57" t="s">
        <v>3490</v>
      </c>
      <c r="G3491" s="57" t="s">
        <v>3931</v>
      </c>
      <c r="H3491" s="51">
        <v>700</v>
      </c>
      <c r="I3491" s="51" t="s">
        <v>17309</v>
      </c>
      <c r="J3491" s="69">
        <v>27.49</v>
      </c>
      <c r="K3491" s="69">
        <f t="shared" si="164"/>
        <v>19243</v>
      </c>
      <c r="L3491" s="90">
        <v>700</v>
      </c>
      <c r="M3491" s="51"/>
      <c r="N3491" s="62" t="s">
        <v>4007</v>
      </c>
      <c r="O3491" s="52" t="s">
        <v>240</v>
      </c>
      <c r="P3491" s="52">
        <v>564</v>
      </c>
      <c r="Q3491" s="52"/>
      <c r="R3491" s="52" t="s">
        <v>3937</v>
      </c>
      <c r="S3491" s="49" t="s">
        <v>21333</v>
      </c>
      <c r="V3491" s="50" t="s">
        <v>14994</v>
      </c>
      <c r="W3491" s="50" t="s">
        <v>3937</v>
      </c>
      <c r="X3491" s="50" t="s">
        <v>14740</v>
      </c>
      <c r="Y3491" s="70" t="s">
        <v>17320</v>
      </c>
      <c r="Z3491" s="53">
        <v>51301</v>
      </c>
    </row>
    <row r="3492" spans="1:26" s="49" customFormat="1" x14ac:dyDescent="0.25">
      <c r="A3492" s="75">
        <v>600099245</v>
      </c>
      <c r="B3492" s="73">
        <f t="shared" si="162"/>
        <v>600099245</v>
      </c>
      <c r="C3492" s="73" t="s">
        <v>11497</v>
      </c>
      <c r="D3492" s="68">
        <v>1</v>
      </c>
      <c r="E3492" s="48">
        <f t="shared" si="163"/>
        <v>70188416</v>
      </c>
      <c r="F3492" s="57" t="s">
        <v>3490</v>
      </c>
      <c r="G3492" s="57" t="s">
        <v>3931</v>
      </c>
      <c r="H3492" s="51">
        <v>75</v>
      </c>
      <c r="I3492" s="51" t="s">
        <v>17309</v>
      </c>
      <c r="J3492" s="69">
        <v>27.49</v>
      </c>
      <c r="K3492" s="69">
        <f t="shared" si="164"/>
        <v>2061.75</v>
      </c>
      <c r="L3492" s="90">
        <v>75</v>
      </c>
      <c r="M3492" s="51"/>
      <c r="N3492" s="62" t="s">
        <v>4008</v>
      </c>
      <c r="O3492" s="52"/>
      <c r="P3492" s="52">
        <v>68</v>
      </c>
      <c r="Q3492" s="52"/>
      <c r="R3492" s="52" t="s">
        <v>4009</v>
      </c>
      <c r="S3492" s="49" t="s">
        <v>21333</v>
      </c>
      <c r="V3492" s="50" t="s">
        <v>14994</v>
      </c>
      <c r="W3492" s="50" t="s">
        <v>3937</v>
      </c>
      <c r="X3492" s="50" t="s">
        <v>14740</v>
      </c>
      <c r="Y3492" s="70" t="s">
        <v>17320</v>
      </c>
      <c r="Z3492" s="53">
        <v>51201</v>
      </c>
    </row>
    <row r="3493" spans="1:26" s="49" customFormat="1" x14ac:dyDescent="0.25">
      <c r="A3493" s="75">
        <v>600099261</v>
      </c>
      <c r="B3493" s="73">
        <f t="shared" si="162"/>
        <v>600099261</v>
      </c>
      <c r="C3493" s="73" t="s">
        <v>11498</v>
      </c>
      <c r="D3493" s="68">
        <v>1</v>
      </c>
      <c r="E3493" s="48">
        <f t="shared" si="163"/>
        <v>70946752</v>
      </c>
      <c r="F3493" s="57" t="s">
        <v>3490</v>
      </c>
      <c r="G3493" s="57" t="s">
        <v>3931</v>
      </c>
      <c r="H3493" s="51">
        <v>325</v>
      </c>
      <c r="I3493" s="51" t="s">
        <v>17309</v>
      </c>
      <c r="J3493" s="69">
        <v>27.49</v>
      </c>
      <c r="K3493" s="69">
        <f t="shared" si="164"/>
        <v>8934.25</v>
      </c>
      <c r="L3493" s="90">
        <v>325</v>
      </c>
      <c r="M3493" s="51"/>
      <c r="N3493" s="62" t="s">
        <v>4010</v>
      </c>
      <c r="O3493" s="52"/>
      <c r="P3493" s="52">
        <v>17</v>
      </c>
      <c r="Q3493" s="52"/>
      <c r="R3493" s="52" t="s">
        <v>3984</v>
      </c>
      <c r="S3493" s="49" t="s">
        <v>21333</v>
      </c>
      <c r="V3493" s="50" t="s">
        <v>14994</v>
      </c>
      <c r="W3493" s="50" t="s">
        <v>3937</v>
      </c>
      <c r="X3493" s="50" t="s">
        <v>14740</v>
      </c>
      <c r="Y3493" s="70" t="s">
        <v>17320</v>
      </c>
      <c r="Z3493" s="53">
        <v>51203</v>
      </c>
    </row>
    <row r="3494" spans="1:26" s="49" customFormat="1" ht="30" x14ac:dyDescent="0.25">
      <c r="A3494" s="75">
        <v>600099296</v>
      </c>
      <c r="B3494" s="73">
        <f t="shared" si="162"/>
        <v>600099296</v>
      </c>
      <c r="C3494" s="73" t="s">
        <v>11499</v>
      </c>
      <c r="D3494" s="68">
        <v>1</v>
      </c>
      <c r="E3494" s="48">
        <f t="shared" si="163"/>
        <v>854824</v>
      </c>
      <c r="F3494" s="57" t="s">
        <v>3490</v>
      </c>
      <c r="G3494" s="57" t="s">
        <v>3931</v>
      </c>
      <c r="H3494" s="51">
        <v>575</v>
      </c>
      <c r="I3494" s="51" t="s">
        <v>17309</v>
      </c>
      <c r="J3494" s="69">
        <v>27.49</v>
      </c>
      <c r="K3494" s="69">
        <f t="shared" si="164"/>
        <v>15806.75</v>
      </c>
      <c r="L3494" s="90">
        <v>575</v>
      </c>
      <c r="M3494" s="51"/>
      <c r="N3494" s="62" t="s">
        <v>4011</v>
      </c>
      <c r="O3494" s="52" t="s">
        <v>519</v>
      </c>
      <c r="P3494" s="52">
        <v>485</v>
      </c>
      <c r="Q3494" s="52"/>
      <c r="R3494" s="52" t="s">
        <v>3937</v>
      </c>
      <c r="S3494" s="49" t="s">
        <v>21333</v>
      </c>
      <c r="V3494" s="50" t="s">
        <v>14994</v>
      </c>
      <c r="W3494" s="50" t="s">
        <v>3937</v>
      </c>
      <c r="X3494" s="50" t="s">
        <v>14740</v>
      </c>
      <c r="Y3494" s="70" t="s">
        <v>17320</v>
      </c>
      <c r="Z3494" s="53">
        <v>51301</v>
      </c>
    </row>
    <row r="3495" spans="1:26" s="49" customFormat="1" x14ac:dyDescent="0.25">
      <c r="A3495" s="75">
        <v>600099351</v>
      </c>
      <c r="B3495" s="73">
        <f t="shared" si="162"/>
        <v>600099351</v>
      </c>
      <c r="C3495" s="73" t="s">
        <v>11500</v>
      </c>
      <c r="D3495" s="68">
        <v>1</v>
      </c>
      <c r="E3495" s="48">
        <f t="shared" si="163"/>
        <v>70155771</v>
      </c>
      <c r="F3495" s="57" t="s">
        <v>3490</v>
      </c>
      <c r="G3495" s="57" t="s">
        <v>3931</v>
      </c>
      <c r="H3495" s="51">
        <v>650</v>
      </c>
      <c r="I3495" s="51" t="s">
        <v>17309</v>
      </c>
      <c r="J3495" s="69">
        <v>27.49</v>
      </c>
      <c r="K3495" s="69">
        <f t="shared" si="164"/>
        <v>17868.5</v>
      </c>
      <c r="L3495" s="90">
        <v>650</v>
      </c>
      <c r="M3495" s="51"/>
      <c r="N3495" s="62" t="s">
        <v>4012</v>
      </c>
      <c r="O3495" s="52" t="s">
        <v>4013</v>
      </c>
      <c r="P3495" s="52">
        <v>574</v>
      </c>
      <c r="Q3495" s="52"/>
      <c r="R3495" s="52" t="s">
        <v>3937</v>
      </c>
      <c r="S3495" s="49" t="s">
        <v>21333</v>
      </c>
      <c r="V3495" s="50" t="s">
        <v>14994</v>
      </c>
      <c r="W3495" s="50" t="s">
        <v>3937</v>
      </c>
      <c r="X3495" s="50" t="s">
        <v>14740</v>
      </c>
      <c r="Y3495" s="70" t="s">
        <v>17320</v>
      </c>
      <c r="Z3495" s="53">
        <v>51301</v>
      </c>
    </row>
    <row r="3496" spans="1:26" s="49" customFormat="1" ht="30" x14ac:dyDescent="0.25">
      <c r="A3496" s="75">
        <v>600099431</v>
      </c>
      <c r="B3496" s="73">
        <f t="shared" si="162"/>
        <v>600099431</v>
      </c>
      <c r="C3496" s="73" t="s">
        <v>11501</v>
      </c>
      <c r="D3496" s="68">
        <v>1</v>
      </c>
      <c r="E3496" s="48">
        <f t="shared" si="163"/>
        <v>72742372</v>
      </c>
      <c r="F3496" s="57" t="s">
        <v>3490</v>
      </c>
      <c r="G3496" s="57" t="s">
        <v>3931</v>
      </c>
      <c r="H3496" s="51">
        <v>50</v>
      </c>
      <c r="I3496" s="51" t="s">
        <v>17309</v>
      </c>
      <c r="J3496" s="69">
        <v>27.49</v>
      </c>
      <c r="K3496" s="69">
        <f t="shared" si="164"/>
        <v>1374.5</v>
      </c>
      <c r="L3496" s="90">
        <v>50</v>
      </c>
      <c r="M3496" s="51"/>
      <c r="N3496" s="62" t="s">
        <v>4014</v>
      </c>
      <c r="O3496" s="52" t="s">
        <v>915</v>
      </c>
      <c r="P3496" s="52">
        <v>1000</v>
      </c>
      <c r="Q3496" s="52"/>
      <c r="R3496" s="52" t="s">
        <v>3944</v>
      </c>
      <c r="S3496" s="49" t="s">
        <v>21333</v>
      </c>
      <c r="V3496" s="50" t="s">
        <v>14994</v>
      </c>
      <c r="W3496" s="50" t="s">
        <v>3937</v>
      </c>
      <c r="X3496" s="50" t="s">
        <v>14740</v>
      </c>
      <c r="Y3496" s="70" t="s">
        <v>17320</v>
      </c>
      <c r="Z3496" s="53">
        <v>51251</v>
      </c>
    </row>
    <row r="3497" spans="1:26" s="49" customFormat="1" ht="30" x14ac:dyDescent="0.25">
      <c r="A3497" s="75">
        <v>600099458</v>
      </c>
      <c r="B3497" s="73">
        <f t="shared" si="162"/>
        <v>600099458</v>
      </c>
      <c r="C3497" s="73" t="s">
        <v>11502</v>
      </c>
      <c r="D3497" s="68">
        <v>1</v>
      </c>
      <c r="E3497" s="48">
        <f t="shared" si="163"/>
        <v>70188408</v>
      </c>
      <c r="F3497" s="57" t="s">
        <v>3490</v>
      </c>
      <c r="G3497" s="57" t="s">
        <v>3931</v>
      </c>
      <c r="H3497" s="51">
        <v>75</v>
      </c>
      <c r="I3497" s="51" t="s">
        <v>17309</v>
      </c>
      <c r="J3497" s="69">
        <v>27.49</v>
      </c>
      <c r="K3497" s="69">
        <f t="shared" si="164"/>
        <v>2061.75</v>
      </c>
      <c r="L3497" s="90">
        <v>75</v>
      </c>
      <c r="M3497" s="51"/>
      <c r="N3497" s="62" t="s">
        <v>4015</v>
      </c>
      <c r="O3497" s="52" t="s">
        <v>240</v>
      </c>
      <c r="P3497" s="52">
        <v>564</v>
      </c>
      <c r="Q3497" s="52"/>
      <c r="R3497" s="52" t="s">
        <v>3937</v>
      </c>
      <c r="S3497" s="49" t="s">
        <v>21333</v>
      </c>
      <c r="V3497" s="50" t="s">
        <v>14994</v>
      </c>
      <c r="W3497" s="50" t="s">
        <v>3937</v>
      </c>
      <c r="X3497" s="50" t="s">
        <v>14740</v>
      </c>
      <c r="Y3497" s="70" t="s">
        <v>17320</v>
      </c>
      <c r="Z3497" s="53">
        <v>51301</v>
      </c>
    </row>
    <row r="3498" spans="1:26" s="49" customFormat="1" x14ac:dyDescent="0.25">
      <c r="A3498" s="75">
        <v>600099482</v>
      </c>
      <c r="B3498" s="73">
        <f t="shared" si="162"/>
        <v>600099482</v>
      </c>
      <c r="C3498" s="73" t="s">
        <v>17980</v>
      </c>
      <c r="D3498" s="68">
        <v>1</v>
      </c>
      <c r="E3498" s="48">
        <f t="shared" si="163"/>
        <v>71166289</v>
      </c>
      <c r="F3498" s="57" t="s">
        <v>3490</v>
      </c>
      <c r="G3498" s="57" t="s">
        <v>3931</v>
      </c>
      <c r="H3498" s="51">
        <v>0</v>
      </c>
      <c r="I3498" s="51" t="s">
        <v>17309</v>
      </c>
      <c r="J3498" s="69">
        <v>27.49</v>
      </c>
      <c r="K3498" s="69">
        <f t="shared" si="164"/>
        <v>0</v>
      </c>
      <c r="L3498" s="90">
        <v>25</v>
      </c>
      <c r="M3498" s="51">
        <v>25</v>
      </c>
      <c r="N3498" s="62" t="s">
        <v>17981</v>
      </c>
      <c r="O3498" s="52" t="s">
        <v>17982</v>
      </c>
      <c r="P3498" s="52">
        <v>433</v>
      </c>
      <c r="Q3498" s="52"/>
      <c r="R3498" s="52" t="s">
        <v>3937</v>
      </c>
      <c r="S3498" s="49" t="s">
        <v>21333</v>
      </c>
      <c r="V3498" s="50" t="s">
        <v>14994</v>
      </c>
      <c r="W3498" s="50" t="s">
        <v>3937</v>
      </c>
      <c r="X3498" s="50" t="s">
        <v>14740</v>
      </c>
      <c r="Y3498" s="70" t="s">
        <v>17320</v>
      </c>
      <c r="Z3498" s="53">
        <v>51301</v>
      </c>
    </row>
    <row r="3499" spans="1:26" s="49" customFormat="1" x14ac:dyDescent="0.25">
      <c r="A3499" s="75">
        <v>600170896</v>
      </c>
      <c r="B3499" s="73">
        <f t="shared" si="162"/>
        <v>600170896</v>
      </c>
      <c r="C3499" s="73" t="s">
        <v>17983</v>
      </c>
      <c r="D3499" s="68">
        <v>1</v>
      </c>
      <c r="E3499" s="48">
        <f t="shared" si="163"/>
        <v>528714</v>
      </c>
      <c r="F3499" s="57" t="s">
        <v>3490</v>
      </c>
      <c r="G3499" s="57" t="s">
        <v>3931</v>
      </c>
      <c r="H3499" s="51">
        <v>725</v>
      </c>
      <c r="I3499" s="51" t="s">
        <v>17309</v>
      </c>
      <c r="J3499" s="69">
        <v>27.49</v>
      </c>
      <c r="K3499" s="69">
        <f t="shared" si="164"/>
        <v>19930.25</v>
      </c>
      <c r="L3499" s="90">
        <v>725</v>
      </c>
      <c r="M3499" s="51"/>
      <c r="N3499" s="62" t="s">
        <v>17984</v>
      </c>
      <c r="O3499" s="52" t="s">
        <v>582</v>
      </c>
      <c r="P3499" s="52">
        <v>607</v>
      </c>
      <c r="Q3499" s="52"/>
      <c r="R3499" s="52" t="s">
        <v>3937</v>
      </c>
      <c r="S3499" s="49" t="s">
        <v>21333</v>
      </c>
      <c r="V3499" s="50" t="s">
        <v>14962</v>
      </c>
      <c r="W3499" s="50" t="s">
        <v>3937</v>
      </c>
      <c r="X3499" s="50" t="s">
        <v>14738</v>
      </c>
      <c r="Y3499" s="70" t="s">
        <v>17320</v>
      </c>
      <c r="Z3499" s="53">
        <v>51301</v>
      </c>
    </row>
    <row r="3500" spans="1:26" s="49" customFormat="1" ht="30" x14ac:dyDescent="0.25">
      <c r="A3500" s="75">
        <v>600170900</v>
      </c>
      <c r="B3500" s="73">
        <f t="shared" si="162"/>
        <v>600170900</v>
      </c>
      <c r="C3500" s="73" t="s">
        <v>11458</v>
      </c>
      <c r="D3500" s="68">
        <v>1</v>
      </c>
      <c r="E3500" s="48">
        <f t="shared" si="163"/>
        <v>87891</v>
      </c>
      <c r="F3500" s="57" t="s">
        <v>3490</v>
      </c>
      <c r="G3500" s="57" t="s">
        <v>3931</v>
      </c>
      <c r="H3500" s="51">
        <v>700</v>
      </c>
      <c r="I3500" s="51" t="s">
        <v>17309</v>
      </c>
      <c r="J3500" s="69">
        <v>27.49</v>
      </c>
      <c r="K3500" s="69">
        <f t="shared" si="164"/>
        <v>19243</v>
      </c>
      <c r="L3500" s="90">
        <v>700</v>
      </c>
      <c r="M3500" s="51"/>
      <c r="N3500" s="62" t="s">
        <v>3939</v>
      </c>
      <c r="O3500" s="52" t="s">
        <v>3940</v>
      </c>
      <c r="P3500" s="52">
        <v>300</v>
      </c>
      <c r="Q3500" s="52"/>
      <c r="R3500" s="52" t="s">
        <v>3941</v>
      </c>
      <c r="S3500" s="49" t="s">
        <v>21333</v>
      </c>
      <c r="V3500" s="50" t="s">
        <v>14962</v>
      </c>
      <c r="W3500" s="50" t="s">
        <v>3937</v>
      </c>
      <c r="X3500" s="50" t="s">
        <v>14738</v>
      </c>
      <c r="Y3500" s="70" t="s">
        <v>17320</v>
      </c>
      <c r="Z3500" s="53">
        <v>51211</v>
      </c>
    </row>
    <row r="3501" spans="1:26" s="49" customFormat="1" ht="30" x14ac:dyDescent="0.25">
      <c r="A3501" s="75">
        <v>600170918</v>
      </c>
      <c r="B3501" s="73">
        <f t="shared" si="162"/>
        <v>600170918</v>
      </c>
      <c r="C3501" s="73" t="s">
        <v>11459</v>
      </c>
      <c r="D3501" s="68">
        <v>1</v>
      </c>
      <c r="E3501" s="48">
        <f t="shared" si="163"/>
        <v>15043151</v>
      </c>
      <c r="F3501" s="57" t="s">
        <v>3490</v>
      </c>
      <c r="G3501" s="57" t="s">
        <v>3931</v>
      </c>
      <c r="H3501" s="51">
        <v>400</v>
      </c>
      <c r="I3501" s="51" t="s">
        <v>17309</v>
      </c>
      <c r="J3501" s="69">
        <v>27.49</v>
      </c>
      <c r="K3501" s="69">
        <f t="shared" si="164"/>
        <v>10996</v>
      </c>
      <c r="L3501" s="90">
        <v>400</v>
      </c>
      <c r="M3501" s="51"/>
      <c r="N3501" s="62" t="s">
        <v>3942</v>
      </c>
      <c r="O3501" s="52" t="s">
        <v>3943</v>
      </c>
      <c r="P3501" s="52">
        <v>213</v>
      </c>
      <c r="Q3501" s="52"/>
      <c r="R3501" s="52" t="s">
        <v>3944</v>
      </c>
      <c r="S3501" s="49" t="s">
        <v>21333</v>
      </c>
      <c r="V3501" s="50" t="s">
        <v>14962</v>
      </c>
      <c r="W3501" s="50" t="s">
        <v>3937</v>
      </c>
      <c r="X3501" s="50" t="s">
        <v>14738</v>
      </c>
      <c r="Y3501" s="70" t="s">
        <v>17320</v>
      </c>
      <c r="Z3501" s="53">
        <v>51251</v>
      </c>
    </row>
    <row r="3502" spans="1:26" s="49" customFormat="1" ht="30" x14ac:dyDescent="0.25">
      <c r="A3502" s="75">
        <v>650034244</v>
      </c>
      <c r="B3502" s="73">
        <f t="shared" si="162"/>
        <v>650034244</v>
      </c>
      <c r="C3502" s="73" t="s">
        <v>11503</v>
      </c>
      <c r="D3502" s="68">
        <v>1</v>
      </c>
      <c r="E3502" s="48">
        <f t="shared" si="163"/>
        <v>70985375</v>
      </c>
      <c r="F3502" s="57" t="s">
        <v>3490</v>
      </c>
      <c r="G3502" s="57" t="s">
        <v>3931</v>
      </c>
      <c r="H3502" s="51">
        <v>100</v>
      </c>
      <c r="I3502" s="51" t="s">
        <v>17309</v>
      </c>
      <c r="J3502" s="69">
        <v>27.49</v>
      </c>
      <c r="K3502" s="69">
        <f t="shared" si="164"/>
        <v>2749</v>
      </c>
      <c r="L3502" s="90">
        <v>100</v>
      </c>
      <c r="M3502" s="51"/>
      <c r="N3502" s="62" t="s">
        <v>4016</v>
      </c>
      <c r="O3502" s="52"/>
      <c r="P3502" s="52">
        <v>50</v>
      </c>
      <c r="Q3502" s="52"/>
      <c r="R3502" s="52" t="s">
        <v>4017</v>
      </c>
      <c r="S3502" s="49" t="s">
        <v>21333</v>
      </c>
      <c r="V3502" s="50" t="s">
        <v>14994</v>
      </c>
      <c r="W3502" s="50" t="s">
        <v>3937</v>
      </c>
      <c r="X3502" s="50" t="s">
        <v>14740</v>
      </c>
      <c r="Y3502" s="70" t="s">
        <v>17320</v>
      </c>
      <c r="Z3502" s="53">
        <v>51301</v>
      </c>
    </row>
    <row r="3503" spans="1:26" s="49" customFormat="1" ht="30" x14ac:dyDescent="0.25">
      <c r="A3503" s="74">
        <v>600023354</v>
      </c>
      <c r="B3503" s="73">
        <f t="shared" si="162"/>
        <v>600023354</v>
      </c>
      <c r="C3503" s="73" t="s">
        <v>11267</v>
      </c>
      <c r="D3503" s="68">
        <v>1</v>
      </c>
      <c r="E3503" s="48">
        <f t="shared" si="163"/>
        <v>60254238</v>
      </c>
      <c r="F3503" s="57" t="s">
        <v>3490</v>
      </c>
      <c r="G3503" s="57" t="s">
        <v>3610</v>
      </c>
      <c r="H3503" s="51">
        <v>150</v>
      </c>
      <c r="I3503" s="51" t="s">
        <v>17309</v>
      </c>
      <c r="J3503" s="69">
        <v>27.49</v>
      </c>
      <c r="K3503" s="69">
        <f t="shared" si="164"/>
        <v>4123.5</v>
      </c>
      <c r="L3503" s="90">
        <v>150</v>
      </c>
      <c r="M3503" s="51"/>
      <c r="N3503" s="62" t="s">
        <v>3626</v>
      </c>
      <c r="O3503" s="52" t="s">
        <v>3627</v>
      </c>
      <c r="P3503" s="52">
        <v>238</v>
      </c>
      <c r="Q3503" s="52"/>
      <c r="R3503" s="52" t="s">
        <v>3625</v>
      </c>
      <c r="S3503" s="49" t="s">
        <v>21333</v>
      </c>
      <c r="V3503" s="50" t="s">
        <v>14962</v>
      </c>
      <c r="W3503" s="50" t="s">
        <v>3625</v>
      </c>
      <c r="X3503" s="50" t="s">
        <v>14738</v>
      </c>
      <c r="Y3503" s="70" t="s">
        <v>17320</v>
      </c>
      <c r="Z3503" s="53">
        <v>46841</v>
      </c>
    </row>
    <row r="3504" spans="1:26" s="49" customFormat="1" ht="30" x14ac:dyDescent="0.25">
      <c r="A3504" s="74">
        <v>600078183</v>
      </c>
      <c r="B3504" s="73">
        <f t="shared" si="162"/>
        <v>600078183</v>
      </c>
      <c r="C3504" s="73" t="s">
        <v>11302</v>
      </c>
      <c r="D3504" s="68">
        <v>1</v>
      </c>
      <c r="E3504" s="48">
        <f t="shared" si="163"/>
        <v>72744405</v>
      </c>
      <c r="F3504" s="57" t="s">
        <v>3490</v>
      </c>
      <c r="G3504" s="57" t="s">
        <v>3610</v>
      </c>
      <c r="H3504" s="51">
        <v>25</v>
      </c>
      <c r="I3504" s="51" t="s">
        <v>17309</v>
      </c>
      <c r="J3504" s="69">
        <v>27.49</v>
      </c>
      <c r="K3504" s="69">
        <f t="shared" si="164"/>
        <v>687.25</v>
      </c>
      <c r="L3504" s="90">
        <v>25</v>
      </c>
      <c r="M3504" s="51"/>
      <c r="N3504" s="62" t="s">
        <v>3681</v>
      </c>
      <c r="O3504" s="52"/>
      <c r="P3504" s="52">
        <v>24</v>
      </c>
      <c r="Q3504" s="52"/>
      <c r="R3504" s="52" t="s">
        <v>3682</v>
      </c>
      <c r="S3504" s="49" t="s">
        <v>21333</v>
      </c>
      <c r="V3504" s="50" t="s">
        <v>14995</v>
      </c>
      <c r="W3504" s="50" t="s">
        <v>3625</v>
      </c>
      <c r="X3504" s="50" t="s">
        <v>14740</v>
      </c>
      <c r="Y3504" s="70" t="s">
        <v>17320</v>
      </c>
      <c r="Z3504" s="53">
        <v>46846</v>
      </c>
    </row>
    <row r="3505" spans="1:26" s="49" customFormat="1" x14ac:dyDescent="0.25">
      <c r="A3505" s="74">
        <v>600010414</v>
      </c>
      <c r="B3505" s="73">
        <f t="shared" si="162"/>
        <v>600010414</v>
      </c>
      <c r="C3505" s="73" t="s">
        <v>14996</v>
      </c>
      <c r="D3505" s="68">
        <v>1</v>
      </c>
      <c r="E3505" s="48">
        <f t="shared" si="163"/>
        <v>60252570</v>
      </c>
      <c r="F3505" s="57" t="s">
        <v>3490</v>
      </c>
      <c r="G3505" s="57" t="s">
        <v>3610</v>
      </c>
      <c r="H3505" s="51">
        <v>275</v>
      </c>
      <c r="I3505" s="51" t="s">
        <v>17309</v>
      </c>
      <c r="J3505" s="69">
        <v>27.49</v>
      </c>
      <c r="K3505" s="69">
        <f t="shared" si="164"/>
        <v>7559.75</v>
      </c>
      <c r="L3505" s="90">
        <v>275</v>
      </c>
      <c r="M3505" s="51"/>
      <c r="N3505" s="62" t="s">
        <v>14997</v>
      </c>
      <c r="O3505" s="52" t="s">
        <v>60</v>
      </c>
      <c r="P3505" s="52">
        <v>305</v>
      </c>
      <c r="Q3505" s="52"/>
      <c r="R3505" s="52" t="s">
        <v>3625</v>
      </c>
      <c r="S3505" s="49" t="s">
        <v>21333</v>
      </c>
      <c r="V3505" s="50" t="s">
        <v>14962</v>
      </c>
      <c r="W3505" s="50" t="s">
        <v>3625</v>
      </c>
      <c r="X3505" s="50" t="s">
        <v>14738</v>
      </c>
      <c r="Y3505" s="70" t="s">
        <v>17320</v>
      </c>
      <c r="Z3505" s="53">
        <v>46841</v>
      </c>
    </row>
    <row r="3506" spans="1:26" s="49" customFormat="1" x14ac:dyDescent="0.25">
      <c r="A3506" s="74">
        <v>600010473</v>
      </c>
      <c r="B3506" s="73">
        <f t="shared" si="162"/>
        <v>600010473</v>
      </c>
      <c r="C3506" s="73" t="s">
        <v>11303</v>
      </c>
      <c r="D3506" s="68">
        <v>1</v>
      </c>
      <c r="E3506" s="48">
        <f t="shared" si="163"/>
        <v>43256791</v>
      </c>
      <c r="F3506" s="57" t="s">
        <v>3490</v>
      </c>
      <c r="G3506" s="57" t="s">
        <v>3610</v>
      </c>
      <c r="H3506" s="51">
        <v>375</v>
      </c>
      <c r="I3506" s="51" t="s">
        <v>17309</v>
      </c>
      <c r="J3506" s="69">
        <v>27.49</v>
      </c>
      <c r="K3506" s="69">
        <f t="shared" si="164"/>
        <v>10308.75</v>
      </c>
      <c r="L3506" s="90">
        <v>375</v>
      </c>
      <c r="M3506" s="51"/>
      <c r="N3506" s="62" t="s">
        <v>3683</v>
      </c>
      <c r="O3506" s="52" t="s">
        <v>60</v>
      </c>
      <c r="P3506" s="52">
        <v>416</v>
      </c>
      <c r="Q3506" s="52"/>
      <c r="R3506" s="52" t="s">
        <v>3625</v>
      </c>
      <c r="S3506" s="49" t="s">
        <v>21333</v>
      </c>
      <c r="V3506" s="50" t="s">
        <v>14995</v>
      </c>
      <c r="W3506" s="50" t="s">
        <v>3625</v>
      </c>
      <c r="X3506" s="50" t="s">
        <v>14740</v>
      </c>
      <c r="Y3506" s="70" t="s">
        <v>17320</v>
      </c>
      <c r="Z3506" s="53">
        <v>46841</v>
      </c>
    </row>
    <row r="3507" spans="1:26" s="49" customFormat="1" ht="30" x14ac:dyDescent="0.25">
      <c r="A3507" s="75">
        <v>600078051</v>
      </c>
      <c r="B3507" s="73">
        <f t="shared" si="162"/>
        <v>600078051</v>
      </c>
      <c r="C3507" s="73" t="s">
        <v>17985</v>
      </c>
      <c r="D3507" s="68">
        <v>1</v>
      </c>
      <c r="E3507" s="48">
        <f t="shared" si="163"/>
        <v>70695377</v>
      </c>
      <c r="F3507" s="57" t="s">
        <v>3490</v>
      </c>
      <c r="G3507" s="57" t="s">
        <v>3610</v>
      </c>
      <c r="H3507" s="51">
        <v>25</v>
      </c>
      <c r="I3507" s="51" t="s">
        <v>17309</v>
      </c>
      <c r="J3507" s="69">
        <v>27.49</v>
      </c>
      <c r="K3507" s="69">
        <f t="shared" si="164"/>
        <v>687.25</v>
      </c>
      <c r="L3507" s="90">
        <v>25</v>
      </c>
      <c r="M3507" s="51"/>
      <c r="N3507" s="62" t="s">
        <v>17986</v>
      </c>
      <c r="O3507" s="52" t="s">
        <v>1557</v>
      </c>
      <c r="P3507" s="52">
        <v>826</v>
      </c>
      <c r="Q3507" s="52"/>
      <c r="R3507" s="52" t="s">
        <v>3684</v>
      </c>
      <c r="S3507" s="49" t="s">
        <v>21333</v>
      </c>
      <c r="V3507" s="50" t="s">
        <v>14995</v>
      </c>
      <c r="W3507" s="50" t="s">
        <v>3625</v>
      </c>
      <c r="X3507" s="50" t="s">
        <v>14740</v>
      </c>
      <c r="Y3507" s="70" t="s">
        <v>17320</v>
      </c>
      <c r="Z3507" s="53">
        <v>46851</v>
      </c>
    </row>
    <row r="3508" spans="1:26" s="49" customFormat="1" x14ac:dyDescent="0.25">
      <c r="A3508" s="75">
        <v>600078078</v>
      </c>
      <c r="B3508" s="73">
        <f t="shared" si="162"/>
        <v>600078078</v>
      </c>
      <c r="C3508" s="73" t="s">
        <v>11304</v>
      </c>
      <c r="D3508" s="68">
        <v>1</v>
      </c>
      <c r="E3508" s="48">
        <f t="shared" si="163"/>
        <v>72743441</v>
      </c>
      <c r="F3508" s="57" t="s">
        <v>3490</v>
      </c>
      <c r="G3508" s="57" t="s">
        <v>3610</v>
      </c>
      <c r="H3508" s="51">
        <v>0</v>
      </c>
      <c r="I3508" s="51" t="s">
        <v>17309</v>
      </c>
      <c r="J3508" s="69">
        <v>27.49</v>
      </c>
      <c r="K3508" s="69">
        <f t="shared" si="164"/>
        <v>0</v>
      </c>
      <c r="L3508" s="90">
        <v>25</v>
      </c>
      <c r="M3508" s="51">
        <v>25</v>
      </c>
      <c r="N3508" s="62" t="s">
        <v>3685</v>
      </c>
      <c r="O3508" s="52" t="s">
        <v>54</v>
      </c>
      <c r="P3508" s="52">
        <v>579</v>
      </c>
      <c r="Q3508" s="52"/>
      <c r="R3508" s="52" t="s">
        <v>3625</v>
      </c>
      <c r="S3508" s="49" t="s">
        <v>21333</v>
      </c>
      <c r="V3508" s="50" t="s">
        <v>14995</v>
      </c>
      <c r="W3508" s="50" t="s">
        <v>3625</v>
      </c>
      <c r="X3508" s="50" t="s">
        <v>14740</v>
      </c>
      <c r="Y3508" s="70" t="s">
        <v>17320</v>
      </c>
      <c r="Z3508" s="53">
        <v>46841</v>
      </c>
    </row>
    <row r="3509" spans="1:26" s="49" customFormat="1" x14ac:dyDescent="0.25">
      <c r="A3509" s="75">
        <v>600078205</v>
      </c>
      <c r="B3509" s="73">
        <f t="shared" si="162"/>
        <v>600078205</v>
      </c>
      <c r="C3509" s="73" t="s">
        <v>11305</v>
      </c>
      <c r="D3509" s="68">
        <v>1</v>
      </c>
      <c r="E3509" s="48">
        <f t="shared" si="163"/>
        <v>72743638</v>
      </c>
      <c r="F3509" s="57" t="s">
        <v>3490</v>
      </c>
      <c r="G3509" s="57" t="s">
        <v>3610</v>
      </c>
      <c r="H3509" s="51">
        <v>0</v>
      </c>
      <c r="I3509" s="51" t="s">
        <v>17309</v>
      </c>
      <c r="J3509" s="69">
        <v>27.49</v>
      </c>
      <c r="K3509" s="69">
        <f t="shared" si="164"/>
        <v>0</v>
      </c>
      <c r="L3509" s="90">
        <v>25</v>
      </c>
      <c r="M3509" s="51">
        <v>25</v>
      </c>
      <c r="N3509" s="62" t="s">
        <v>3686</v>
      </c>
      <c r="O3509" s="52"/>
      <c r="P3509" s="52">
        <v>621</v>
      </c>
      <c r="Q3509" s="52"/>
      <c r="R3509" s="52" t="s">
        <v>3687</v>
      </c>
      <c r="S3509" s="49" t="s">
        <v>21333</v>
      </c>
      <c r="V3509" s="50" t="s">
        <v>14995</v>
      </c>
      <c r="W3509" s="50" t="s">
        <v>3625</v>
      </c>
      <c r="X3509" s="50" t="s">
        <v>14740</v>
      </c>
      <c r="Y3509" s="70" t="s">
        <v>17320</v>
      </c>
      <c r="Z3509" s="53">
        <v>46845</v>
      </c>
    </row>
    <row r="3510" spans="1:26" s="49" customFormat="1" ht="30" x14ac:dyDescent="0.25">
      <c r="A3510" s="75">
        <v>600078264</v>
      </c>
      <c r="B3510" s="73">
        <f t="shared" si="162"/>
        <v>600078264</v>
      </c>
      <c r="C3510" s="73" t="s">
        <v>11306</v>
      </c>
      <c r="D3510" s="68">
        <v>1</v>
      </c>
      <c r="E3510" s="48">
        <f t="shared" si="163"/>
        <v>72743557</v>
      </c>
      <c r="F3510" s="57" t="s">
        <v>3490</v>
      </c>
      <c r="G3510" s="57" t="s">
        <v>3610</v>
      </c>
      <c r="H3510" s="51">
        <v>550</v>
      </c>
      <c r="I3510" s="51" t="s">
        <v>17309</v>
      </c>
      <c r="J3510" s="69">
        <v>27.49</v>
      </c>
      <c r="K3510" s="69">
        <f t="shared" si="164"/>
        <v>15119.5</v>
      </c>
      <c r="L3510" s="90">
        <v>550</v>
      </c>
      <c r="M3510" s="51"/>
      <c r="N3510" s="62" t="s">
        <v>3688</v>
      </c>
      <c r="O3510" s="52"/>
      <c r="P3510" s="52">
        <v>212</v>
      </c>
      <c r="Q3510" s="52"/>
      <c r="R3510" s="52" t="s">
        <v>3687</v>
      </c>
      <c r="S3510" s="49" t="s">
        <v>21333</v>
      </c>
      <c r="V3510" s="50" t="s">
        <v>14995</v>
      </c>
      <c r="W3510" s="50" t="s">
        <v>3625</v>
      </c>
      <c r="X3510" s="50" t="s">
        <v>14740</v>
      </c>
      <c r="Y3510" s="70" t="s">
        <v>17320</v>
      </c>
      <c r="Z3510" s="53">
        <v>46845</v>
      </c>
    </row>
    <row r="3511" spans="1:26" s="49" customFormat="1" ht="30" x14ac:dyDescent="0.25">
      <c r="A3511" s="75">
        <v>600078370</v>
      </c>
      <c r="B3511" s="73">
        <f t="shared" si="162"/>
        <v>600078370</v>
      </c>
      <c r="C3511" s="73" t="s">
        <v>11307</v>
      </c>
      <c r="D3511" s="68">
        <v>1</v>
      </c>
      <c r="E3511" s="48">
        <f t="shared" si="163"/>
        <v>72744162</v>
      </c>
      <c r="F3511" s="57" t="s">
        <v>3490</v>
      </c>
      <c r="G3511" s="57" t="s">
        <v>3610</v>
      </c>
      <c r="H3511" s="51">
        <v>0</v>
      </c>
      <c r="I3511" s="51" t="s">
        <v>17320</v>
      </c>
      <c r="J3511" s="69">
        <v>27.49</v>
      </c>
      <c r="K3511" s="69">
        <f t="shared" si="164"/>
        <v>0</v>
      </c>
      <c r="L3511" s="90">
        <v>0</v>
      </c>
      <c r="M3511" s="51"/>
      <c r="N3511" s="62" t="s">
        <v>3689</v>
      </c>
      <c r="O3511" s="52"/>
      <c r="P3511" s="52">
        <v>65</v>
      </c>
      <c r="Q3511" s="52"/>
      <c r="R3511" s="52" t="s">
        <v>3682</v>
      </c>
      <c r="S3511" s="49" t="s">
        <v>21333</v>
      </c>
      <c r="V3511" s="50" t="s">
        <v>14995</v>
      </c>
      <c r="W3511" s="50" t="s">
        <v>3625</v>
      </c>
      <c r="X3511" s="50" t="s">
        <v>14740</v>
      </c>
      <c r="Y3511" s="70">
        <v>44333</v>
      </c>
      <c r="Z3511" s="53">
        <v>46846</v>
      </c>
    </row>
    <row r="3512" spans="1:26" s="49" customFormat="1" ht="30" x14ac:dyDescent="0.25">
      <c r="A3512" s="75">
        <v>600078485</v>
      </c>
      <c r="B3512" s="73">
        <f t="shared" si="162"/>
        <v>600078485</v>
      </c>
      <c r="C3512" s="73" t="s">
        <v>11308</v>
      </c>
      <c r="D3512" s="68">
        <v>1</v>
      </c>
      <c r="E3512" s="48">
        <f t="shared" si="163"/>
        <v>70695385</v>
      </c>
      <c r="F3512" s="57" t="s">
        <v>3490</v>
      </c>
      <c r="G3512" s="57" t="s">
        <v>3610</v>
      </c>
      <c r="H3512" s="51">
        <v>0</v>
      </c>
      <c r="I3512" s="51" t="s">
        <v>17320</v>
      </c>
      <c r="J3512" s="69">
        <v>27.49</v>
      </c>
      <c r="K3512" s="69">
        <f t="shared" si="164"/>
        <v>0</v>
      </c>
      <c r="L3512" s="90">
        <v>0</v>
      </c>
      <c r="M3512" s="51"/>
      <c r="N3512" s="62" t="s">
        <v>3690</v>
      </c>
      <c r="O3512" s="52" t="s">
        <v>340</v>
      </c>
      <c r="P3512" s="52">
        <v>964</v>
      </c>
      <c r="Q3512" s="52"/>
      <c r="R3512" s="52" t="s">
        <v>3684</v>
      </c>
      <c r="S3512" s="49" t="s">
        <v>21333</v>
      </c>
      <c r="V3512" s="50" t="s">
        <v>14995</v>
      </c>
      <c r="W3512" s="50" t="s">
        <v>3625</v>
      </c>
      <c r="X3512" s="50" t="s">
        <v>14740</v>
      </c>
      <c r="Y3512" s="70">
        <v>44340</v>
      </c>
      <c r="Z3512" s="53">
        <v>46851</v>
      </c>
    </row>
    <row r="3513" spans="1:26" s="49" customFormat="1" x14ac:dyDescent="0.25">
      <c r="A3513" s="75">
        <v>600078493</v>
      </c>
      <c r="B3513" s="73">
        <f t="shared" si="162"/>
        <v>600078493</v>
      </c>
      <c r="C3513" s="73" t="s">
        <v>11309</v>
      </c>
      <c r="D3513" s="68">
        <v>1</v>
      </c>
      <c r="E3513" s="48">
        <f t="shared" si="163"/>
        <v>43257089</v>
      </c>
      <c r="F3513" s="57" t="s">
        <v>3490</v>
      </c>
      <c r="G3513" s="57" t="s">
        <v>3610</v>
      </c>
      <c r="H3513" s="51">
        <v>675</v>
      </c>
      <c r="I3513" s="51" t="s">
        <v>17309</v>
      </c>
      <c r="J3513" s="69">
        <v>27.49</v>
      </c>
      <c r="K3513" s="69">
        <f t="shared" si="164"/>
        <v>18555.75</v>
      </c>
      <c r="L3513" s="90">
        <v>675</v>
      </c>
      <c r="M3513" s="51"/>
      <c r="N3513" s="62" t="s">
        <v>3691</v>
      </c>
      <c r="O3513" s="52" t="s">
        <v>516</v>
      </c>
      <c r="P3513" s="52">
        <v>576</v>
      </c>
      <c r="Q3513" s="52"/>
      <c r="R3513" s="52" t="s">
        <v>3625</v>
      </c>
      <c r="S3513" s="49" t="s">
        <v>21333</v>
      </c>
      <c r="V3513" s="50" t="s">
        <v>14995</v>
      </c>
      <c r="W3513" s="50" t="s">
        <v>3625</v>
      </c>
      <c r="X3513" s="50" t="s">
        <v>14740</v>
      </c>
      <c r="Y3513" s="70" t="s">
        <v>17320</v>
      </c>
      <c r="Z3513" s="53">
        <v>46841</v>
      </c>
    </row>
    <row r="3514" spans="1:26" s="49" customFormat="1" ht="30" x14ac:dyDescent="0.25">
      <c r="A3514" s="75">
        <v>600078604</v>
      </c>
      <c r="B3514" s="73">
        <f t="shared" si="162"/>
        <v>600078604</v>
      </c>
      <c r="C3514" s="73" t="s">
        <v>11310</v>
      </c>
      <c r="D3514" s="68">
        <v>1</v>
      </c>
      <c r="E3514" s="48">
        <f t="shared" si="163"/>
        <v>70695849</v>
      </c>
      <c r="F3514" s="57" t="s">
        <v>3490</v>
      </c>
      <c r="G3514" s="57" t="s">
        <v>3610</v>
      </c>
      <c r="H3514" s="51">
        <v>50</v>
      </c>
      <c r="I3514" s="51" t="s">
        <v>17309</v>
      </c>
      <c r="J3514" s="69">
        <v>27.49</v>
      </c>
      <c r="K3514" s="69">
        <f t="shared" si="164"/>
        <v>1374.5</v>
      </c>
      <c r="L3514" s="90">
        <v>50</v>
      </c>
      <c r="M3514" s="51"/>
      <c r="N3514" s="62" t="s">
        <v>3692</v>
      </c>
      <c r="O3514" s="52"/>
      <c r="P3514" s="52">
        <v>34</v>
      </c>
      <c r="Q3514" s="52"/>
      <c r="R3514" s="52" t="s">
        <v>3693</v>
      </c>
      <c r="S3514" s="49" t="s">
        <v>21333</v>
      </c>
      <c r="V3514" s="50" t="s">
        <v>14995</v>
      </c>
      <c r="W3514" s="50" t="s">
        <v>3625</v>
      </c>
      <c r="X3514" s="50" t="s">
        <v>14740</v>
      </c>
      <c r="Y3514" s="70" t="s">
        <v>17320</v>
      </c>
      <c r="Z3514" s="53">
        <v>46847</v>
      </c>
    </row>
    <row r="3515" spans="1:26" s="49" customFormat="1" x14ac:dyDescent="0.25">
      <c r="A3515" s="75">
        <v>600098451</v>
      </c>
      <c r="B3515" s="73">
        <f t="shared" si="162"/>
        <v>600098451</v>
      </c>
      <c r="C3515" s="73" t="s">
        <v>11504</v>
      </c>
      <c r="D3515" s="68">
        <v>1</v>
      </c>
      <c r="E3515" s="48">
        <f t="shared" si="163"/>
        <v>70695491</v>
      </c>
      <c r="F3515" s="57" t="s">
        <v>3490</v>
      </c>
      <c r="G3515" s="57" t="s">
        <v>3931</v>
      </c>
      <c r="H3515" s="51">
        <v>0</v>
      </c>
      <c r="I3515" s="51" t="s">
        <v>17309</v>
      </c>
      <c r="J3515" s="69">
        <v>27.49</v>
      </c>
      <c r="K3515" s="69">
        <f t="shared" si="164"/>
        <v>0</v>
      </c>
      <c r="L3515" s="90">
        <v>25</v>
      </c>
      <c r="M3515" s="51">
        <v>25</v>
      </c>
      <c r="N3515" s="62" t="s">
        <v>4018</v>
      </c>
      <c r="O3515" s="52"/>
      <c r="P3515" s="52">
        <v>419</v>
      </c>
      <c r="Q3515" s="52"/>
      <c r="R3515" s="52" t="s">
        <v>4019</v>
      </c>
      <c r="S3515" s="49" t="s">
        <v>21333</v>
      </c>
      <c r="V3515" s="50" t="s">
        <v>14995</v>
      </c>
      <c r="W3515" s="50" t="s">
        <v>3625</v>
      </c>
      <c r="X3515" s="50" t="s">
        <v>14740</v>
      </c>
      <c r="Y3515" s="70" t="s">
        <v>17320</v>
      </c>
      <c r="Z3515" s="53">
        <v>51246</v>
      </c>
    </row>
    <row r="3516" spans="1:26" s="49" customFormat="1" ht="30" x14ac:dyDescent="0.25">
      <c r="A3516" s="75">
        <v>600099164</v>
      </c>
      <c r="B3516" s="73">
        <f t="shared" si="162"/>
        <v>600099164</v>
      </c>
      <c r="C3516" s="73" t="s">
        <v>11505</v>
      </c>
      <c r="D3516" s="68">
        <v>1</v>
      </c>
      <c r="E3516" s="48">
        <f t="shared" si="163"/>
        <v>854808</v>
      </c>
      <c r="F3516" s="57" t="s">
        <v>3490</v>
      </c>
      <c r="G3516" s="57" t="s">
        <v>3931</v>
      </c>
      <c r="H3516" s="51">
        <v>250</v>
      </c>
      <c r="I3516" s="51" t="s">
        <v>17309</v>
      </c>
      <c r="J3516" s="69">
        <v>27.49</v>
      </c>
      <c r="K3516" s="69">
        <f t="shared" si="164"/>
        <v>6872.5</v>
      </c>
      <c r="L3516" s="90">
        <v>250</v>
      </c>
      <c r="M3516" s="51"/>
      <c r="N3516" s="62" t="s">
        <v>4020</v>
      </c>
      <c r="O3516" s="52"/>
      <c r="P3516" s="52">
        <v>77</v>
      </c>
      <c r="Q3516" s="52"/>
      <c r="R3516" s="52" t="s">
        <v>4019</v>
      </c>
      <c r="S3516" s="49" t="s">
        <v>21333</v>
      </c>
      <c r="V3516" s="50" t="s">
        <v>14995</v>
      </c>
      <c r="W3516" s="50" t="s">
        <v>3625</v>
      </c>
      <c r="X3516" s="50" t="s">
        <v>14740</v>
      </c>
      <c r="Y3516" s="70" t="s">
        <v>17320</v>
      </c>
      <c r="Z3516" s="53">
        <v>51246</v>
      </c>
    </row>
    <row r="3517" spans="1:26" s="49" customFormat="1" ht="30" x14ac:dyDescent="0.25">
      <c r="A3517" s="75">
        <v>650023021</v>
      </c>
      <c r="B3517" s="73">
        <f t="shared" si="162"/>
        <v>650023021</v>
      </c>
      <c r="C3517" s="73" t="s">
        <v>11311</v>
      </c>
      <c r="D3517" s="68">
        <v>1</v>
      </c>
      <c r="E3517" s="48">
        <f t="shared" si="163"/>
        <v>70982597</v>
      </c>
      <c r="F3517" s="57" t="s">
        <v>3490</v>
      </c>
      <c r="G3517" s="57" t="s">
        <v>3610</v>
      </c>
      <c r="H3517" s="51">
        <v>475</v>
      </c>
      <c r="I3517" s="51" t="s">
        <v>17309</v>
      </c>
      <c r="J3517" s="69">
        <v>27.49</v>
      </c>
      <c r="K3517" s="69">
        <f t="shared" si="164"/>
        <v>13057.75</v>
      </c>
      <c r="L3517" s="90">
        <v>475</v>
      </c>
      <c r="M3517" s="51"/>
      <c r="N3517" s="62" t="s">
        <v>3694</v>
      </c>
      <c r="O3517" s="52" t="s">
        <v>3380</v>
      </c>
      <c r="P3517" s="52">
        <v>613</v>
      </c>
      <c r="Q3517" s="52"/>
      <c r="R3517" s="52" t="s">
        <v>3695</v>
      </c>
      <c r="S3517" s="49" t="s">
        <v>21333</v>
      </c>
      <c r="V3517" s="50" t="s">
        <v>14995</v>
      </c>
      <c r="W3517" s="50" t="s">
        <v>3625</v>
      </c>
      <c r="X3517" s="50" t="s">
        <v>14740</v>
      </c>
      <c r="Y3517" s="70" t="s">
        <v>17320</v>
      </c>
      <c r="Z3517" s="53">
        <v>46861</v>
      </c>
    </row>
    <row r="3518" spans="1:26" s="49" customFormat="1" ht="30" x14ac:dyDescent="0.25">
      <c r="A3518" s="75">
        <v>650023404</v>
      </c>
      <c r="B3518" s="73">
        <f t="shared" si="162"/>
        <v>650023404</v>
      </c>
      <c r="C3518" s="73" t="s">
        <v>11312</v>
      </c>
      <c r="D3518" s="68">
        <v>1</v>
      </c>
      <c r="E3518" s="48">
        <f t="shared" si="163"/>
        <v>70981477</v>
      </c>
      <c r="F3518" s="57" t="s">
        <v>3490</v>
      </c>
      <c r="G3518" s="57" t="s">
        <v>3610</v>
      </c>
      <c r="H3518" s="51">
        <v>75</v>
      </c>
      <c r="I3518" s="51" t="s">
        <v>17309</v>
      </c>
      <c r="J3518" s="69">
        <v>27.49</v>
      </c>
      <c r="K3518" s="69">
        <f t="shared" si="164"/>
        <v>2061.75</v>
      </c>
      <c r="L3518" s="90">
        <v>75</v>
      </c>
      <c r="M3518" s="51"/>
      <c r="N3518" s="62" t="s">
        <v>3696</v>
      </c>
      <c r="O3518" s="52"/>
      <c r="P3518" s="52">
        <v>226</v>
      </c>
      <c r="Q3518" s="52"/>
      <c r="R3518" s="52" t="s">
        <v>3697</v>
      </c>
      <c r="S3518" s="49" t="s">
        <v>21333</v>
      </c>
      <c r="V3518" s="50" t="s">
        <v>14995</v>
      </c>
      <c r="W3518" s="50" t="s">
        <v>3625</v>
      </c>
      <c r="X3518" s="50" t="s">
        <v>14740</v>
      </c>
      <c r="Y3518" s="70" t="s">
        <v>17320</v>
      </c>
      <c r="Z3518" s="53">
        <v>46843</v>
      </c>
    </row>
    <row r="3519" spans="1:26" s="49" customFormat="1" ht="30" x14ac:dyDescent="0.25">
      <c r="A3519" s="75">
        <v>650040384</v>
      </c>
      <c r="B3519" s="73">
        <f t="shared" si="162"/>
        <v>650040384</v>
      </c>
      <c r="C3519" s="73" t="s">
        <v>11313</v>
      </c>
      <c r="D3519" s="68">
        <v>1</v>
      </c>
      <c r="E3519" s="48">
        <f t="shared" si="163"/>
        <v>72744561</v>
      </c>
      <c r="F3519" s="57" t="s">
        <v>3490</v>
      </c>
      <c r="G3519" s="57" t="s">
        <v>3610</v>
      </c>
      <c r="H3519" s="51">
        <v>50</v>
      </c>
      <c r="I3519" s="51" t="s">
        <v>17309</v>
      </c>
      <c r="J3519" s="69">
        <v>27.49</v>
      </c>
      <c r="K3519" s="69">
        <f t="shared" si="164"/>
        <v>1374.5</v>
      </c>
      <c r="L3519" s="90">
        <v>50</v>
      </c>
      <c r="M3519" s="51"/>
      <c r="N3519" s="62" t="s">
        <v>3698</v>
      </c>
      <c r="O3519" s="52"/>
      <c r="P3519" s="52">
        <v>800</v>
      </c>
      <c r="Q3519" s="52"/>
      <c r="R3519" s="52" t="s">
        <v>3699</v>
      </c>
      <c r="S3519" s="49" t="s">
        <v>21333</v>
      </c>
      <c r="V3519" s="50" t="s">
        <v>14995</v>
      </c>
      <c r="W3519" s="50" t="s">
        <v>3625</v>
      </c>
      <c r="X3519" s="50" t="s">
        <v>14740</v>
      </c>
      <c r="Y3519" s="70" t="s">
        <v>17320</v>
      </c>
      <c r="Z3519" s="53">
        <v>46849</v>
      </c>
    </row>
    <row r="3520" spans="1:26" s="49" customFormat="1" x14ac:dyDescent="0.25">
      <c r="A3520" s="74">
        <v>600077985</v>
      </c>
      <c r="B3520" s="73">
        <f t="shared" si="162"/>
        <v>600077985</v>
      </c>
      <c r="C3520" s="73" t="s">
        <v>11314</v>
      </c>
      <c r="D3520" s="68">
        <v>1</v>
      </c>
      <c r="E3520" s="48">
        <f t="shared" si="163"/>
        <v>72741651</v>
      </c>
      <c r="F3520" s="57" t="s">
        <v>3490</v>
      </c>
      <c r="G3520" s="57" t="s">
        <v>3610</v>
      </c>
      <c r="H3520" s="51">
        <v>25</v>
      </c>
      <c r="I3520" s="51" t="s">
        <v>17309</v>
      </c>
      <c r="J3520" s="69">
        <v>27.49</v>
      </c>
      <c r="K3520" s="69">
        <f t="shared" si="164"/>
        <v>687.25</v>
      </c>
      <c r="L3520" s="90">
        <v>25</v>
      </c>
      <c r="M3520" s="51"/>
      <c r="N3520" s="62" t="s">
        <v>3701</v>
      </c>
      <c r="O3520" s="52"/>
      <c r="P3520" s="52">
        <v>67</v>
      </c>
      <c r="Q3520" s="52"/>
      <c r="R3520" s="52" t="s">
        <v>3702</v>
      </c>
      <c r="S3520" s="49" t="s">
        <v>21333</v>
      </c>
      <c r="V3520" s="50" t="s">
        <v>14998</v>
      </c>
      <c r="W3520" s="50" t="s">
        <v>3700</v>
      </c>
      <c r="X3520" s="50" t="s">
        <v>14740</v>
      </c>
      <c r="Y3520" s="70" t="s">
        <v>17320</v>
      </c>
      <c r="Z3520" s="53">
        <v>46833</v>
      </c>
    </row>
    <row r="3521" spans="1:26" s="49" customFormat="1" x14ac:dyDescent="0.25">
      <c r="A3521" s="74">
        <v>600098851</v>
      </c>
      <c r="B3521" s="73">
        <f t="shared" si="162"/>
        <v>600098851</v>
      </c>
      <c r="C3521" s="73" t="s">
        <v>11506</v>
      </c>
      <c r="D3521" s="68">
        <v>1</v>
      </c>
      <c r="E3521" s="48">
        <f t="shared" si="163"/>
        <v>72743620</v>
      </c>
      <c r="F3521" s="57" t="s">
        <v>3490</v>
      </c>
      <c r="G3521" s="57" t="s">
        <v>3931</v>
      </c>
      <c r="H3521" s="51">
        <v>25</v>
      </c>
      <c r="I3521" s="51" t="s">
        <v>17309</v>
      </c>
      <c r="J3521" s="69">
        <v>27.49</v>
      </c>
      <c r="K3521" s="69">
        <f t="shared" si="164"/>
        <v>687.25</v>
      </c>
      <c r="L3521" s="90">
        <v>25</v>
      </c>
      <c r="M3521" s="51"/>
      <c r="N3521" s="62" t="s">
        <v>4021</v>
      </c>
      <c r="O3521" s="52" t="s">
        <v>822</v>
      </c>
      <c r="P3521" s="52">
        <v>1140</v>
      </c>
      <c r="Q3521" s="52"/>
      <c r="R3521" s="52" t="s">
        <v>3700</v>
      </c>
      <c r="S3521" s="49" t="s">
        <v>21333</v>
      </c>
      <c r="V3521" s="50" t="s">
        <v>14998</v>
      </c>
      <c r="W3521" s="50" t="s">
        <v>3700</v>
      </c>
      <c r="X3521" s="50" t="s">
        <v>14740</v>
      </c>
      <c r="Y3521" s="70" t="s">
        <v>17320</v>
      </c>
      <c r="Z3521" s="53">
        <v>51101</v>
      </c>
    </row>
    <row r="3522" spans="1:26" s="49" customFormat="1" ht="30" x14ac:dyDescent="0.25">
      <c r="A3522" s="74">
        <v>600019802</v>
      </c>
      <c r="B3522" s="73">
        <f t="shared" si="162"/>
        <v>600019802</v>
      </c>
      <c r="C3522" s="73" t="s">
        <v>11460</v>
      </c>
      <c r="D3522" s="68">
        <v>1</v>
      </c>
      <c r="E3522" s="48">
        <f t="shared" si="163"/>
        <v>581071</v>
      </c>
      <c r="F3522" s="57" t="s">
        <v>3490</v>
      </c>
      <c r="G3522" s="57" t="s">
        <v>3931</v>
      </c>
      <c r="H3522" s="51">
        <v>550</v>
      </c>
      <c r="I3522" s="51" t="s">
        <v>17309</v>
      </c>
      <c r="J3522" s="69">
        <v>27.49</v>
      </c>
      <c r="K3522" s="69">
        <f t="shared" si="164"/>
        <v>15119.5</v>
      </c>
      <c r="L3522" s="90">
        <v>550</v>
      </c>
      <c r="M3522" s="51"/>
      <c r="N3522" s="62" t="s">
        <v>3945</v>
      </c>
      <c r="O3522" s="52" t="s">
        <v>582</v>
      </c>
      <c r="P3522" s="52">
        <v>1390</v>
      </c>
      <c r="Q3522" s="52"/>
      <c r="R3522" s="52" t="s">
        <v>3700</v>
      </c>
      <c r="S3522" s="49" t="s">
        <v>21333</v>
      </c>
      <c r="V3522" s="50" t="s">
        <v>14962</v>
      </c>
      <c r="W3522" s="50" t="s">
        <v>3700</v>
      </c>
      <c r="X3522" s="50" t="s">
        <v>14738</v>
      </c>
      <c r="Y3522" s="70" t="s">
        <v>17320</v>
      </c>
      <c r="Z3522" s="53">
        <v>51101</v>
      </c>
    </row>
    <row r="3523" spans="1:26" s="49" customFormat="1" x14ac:dyDescent="0.25">
      <c r="A3523" s="74">
        <v>600012638</v>
      </c>
      <c r="B3523" s="73">
        <f t="shared" si="162"/>
        <v>600012638</v>
      </c>
      <c r="C3523" s="73" t="s">
        <v>11461</v>
      </c>
      <c r="D3523" s="68">
        <v>1</v>
      </c>
      <c r="E3523" s="48">
        <f t="shared" si="163"/>
        <v>854981</v>
      </c>
      <c r="F3523" s="57" t="s">
        <v>3490</v>
      </c>
      <c r="G3523" s="57" t="s">
        <v>3931</v>
      </c>
      <c r="H3523" s="51">
        <v>425</v>
      </c>
      <c r="I3523" s="51" t="s">
        <v>17309</v>
      </c>
      <c r="J3523" s="69">
        <v>27.49</v>
      </c>
      <c r="K3523" s="69">
        <f t="shared" si="164"/>
        <v>11683.25</v>
      </c>
      <c r="L3523" s="90">
        <v>425</v>
      </c>
      <c r="M3523" s="51"/>
      <c r="N3523" s="62" t="s">
        <v>3946</v>
      </c>
      <c r="O3523" s="52" t="s">
        <v>2331</v>
      </c>
      <c r="P3523" s="52">
        <v>804</v>
      </c>
      <c r="Q3523" s="52"/>
      <c r="R3523" s="52" t="s">
        <v>3700</v>
      </c>
      <c r="S3523" s="49" t="s">
        <v>21333</v>
      </c>
      <c r="V3523" s="50" t="s">
        <v>14962</v>
      </c>
      <c r="W3523" s="50" t="s">
        <v>3700</v>
      </c>
      <c r="X3523" s="50" t="s">
        <v>14738</v>
      </c>
      <c r="Y3523" s="70" t="s">
        <v>17320</v>
      </c>
      <c r="Z3523" s="53">
        <v>51101</v>
      </c>
    </row>
    <row r="3524" spans="1:26" s="49" customFormat="1" ht="30" x14ac:dyDescent="0.25">
      <c r="A3524" s="74">
        <v>600012646</v>
      </c>
      <c r="B3524" s="73">
        <f t="shared" ref="B3524:B3587" si="165">A3524/1</f>
        <v>600012646</v>
      </c>
      <c r="C3524" s="73" t="s">
        <v>11462</v>
      </c>
      <c r="D3524" s="68">
        <v>1</v>
      </c>
      <c r="E3524" s="48">
        <f t="shared" ref="E3524:E3587" si="166">C3524/1</f>
        <v>854999</v>
      </c>
      <c r="F3524" s="57" t="s">
        <v>3490</v>
      </c>
      <c r="G3524" s="57" t="s">
        <v>3931</v>
      </c>
      <c r="H3524" s="51">
        <v>400</v>
      </c>
      <c r="I3524" s="51" t="s">
        <v>17309</v>
      </c>
      <c r="J3524" s="69">
        <v>27.49</v>
      </c>
      <c r="K3524" s="69">
        <f t="shared" ref="K3524:K3587" si="167">H3524*J3524</f>
        <v>10996</v>
      </c>
      <c r="L3524" s="90">
        <v>400</v>
      </c>
      <c r="M3524" s="51"/>
      <c r="N3524" s="62" t="s">
        <v>3947</v>
      </c>
      <c r="O3524" s="52" t="s">
        <v>3948</v>
      </c>
      <c r="P3524" s="52">
        <v>1603</v>
      </c>
      <c r="Q3524" s="52"/>
      <c r="R3524" s="52" t="s">
        <v>3700</v>
      </c>
      <c r="S3524" s="49" t="s">
        <v>21333</v>
      </c>
      <c r="V3524" s="50" t="s">
        <v>14962</v>
      </c>
      <c r="W3524" s="50" t="s">
        <v>3700</v>
      </c>
      <c r="X3524" s="50" t="s">
        <v>14738</v>
      </c>
      <c r="Y3524" s="70" t="s">
        <v>17320</v>
      </c>
      <c r="Z3524" s="53">
        <v>51101</v>
      </c>
    </row>
    <row r="3525" spans="1:26" s="49" customFormat="1" ht="30" x14ac:dyDescent="0.25">
      <c r="A3525" s="75">
        <v>600078442</v>
      </c>
      <c r="B3525" s="73">
        <f t="shared" si="165"/>
        <v>600078442</v>
      </c>
      <c r="C3525" s="73" t="s">
        <v>11315</v>
      </c>
      <c r="D3525" s="68">
        <v>1</v>
      </c>
      <c r="E3525" s="48">
        <f t="shared" si="166"/>
        <v>72741571</v>
      </c>
      <c r="F3525" s="57" t="s">
        <v>3490</v>
      </c>
      <c r="G3525" s="57" t="s">
        <v>3610</v>
      </c>
      <c r="H3525" s="51">
        <v>350</v>
      </c>
      <c r="I3525" s="51" t="s">
        <v>17309</v>
      </c>
      <c r="J3525" s="69">
        <v>27.49</v>
      </c>
      <c r="K3525" s="69">
        <f t="shared" si="167"/>
        <v>9621.5</v>
      </c>
      <c r="L3525" s="90">
        <v>350</v>
      </c>
      <c r="M3525" s="51"/>
      <c r="N3525" s="62" t="s">
        <v>3703</v>
      </c>
      <c r="O3525" s="52"/>
      <c r="P3525" s="52">
        <v>180</v>
      </c>
      <c r="Q3525" s="52"/>
      <c r="R3525" s="52" t="s">
        <v>3702</v>
      </c>
      <c r="S3525" s="49" t="s">
        <v>21333</v>
      </c>
      <c r="V3525" s="50" t="s">
        <v>14998</v>
      </c>
      <c r="W3525" s="50" t="s">
        <v>3700</v>
      </c>
      <c r="X3525" s="50" t="s">
        <v>14740</v>
      </c>
      <c r="Y3525" s="70" t="s">
        <v>17320</v>
      </c>
      <c r="Z3525" s="53">
        <v>46833</v>
      </c>
    </row>
    <row r="3526" spans="1:26" s="49" customFormat="1" x14ac:dyDescent="0.25">
      <c r="A3526" s="75">
        <v>600080056</v>
      </c>
      <c r="B3526" s="73">
        <f t="shared" si="165"/>
        <v>600080056</v>
      </c>
      <c r="C3526" s="73" t="s">
        <v>11449</v>
      </c>
      <c r="D3526" s="68">
        <v>1</v>
      </c>
      <c r="E3526" s="48">
        <f t="shared" si="166"/>
        <v>70982066</v>
      </c>
      <c r="F3526" s="57" t="s">
        <v>3490</v>
      </c>
      <c r="G3526" s="57" t="s">
        <v>3724</v>
      </c>
      <c r="H3526" s="51">
        <v>175</v>
      </c>
      <c r="I3526" s="51" t="s">
        <v>17309</v>
      </c>
      <c r="J3526" s="69">
        <v>27.49</v>
      </c>
      <c r="K3526" s="69">
        <f t="shared" si="167"/>
        <v>4810.75</v>
      </c>
      <c r="L3526" s="90">
        <v>175</v>
      </c>
      <c r="M3526" s="51"/>
      <c r="N3526" s="62" t="s">
        <v>3923</v>
      </c>
      <c r="O3526" s="52"/>
      <c r="P3526" s="52">
        <v>31</v>
      </c>
      <c r="Q3526" s="52"/>
      <c r="R3526" s="52" t="s">
        <v>3924</v>
      </c>
      <c r="S3526" s="49" t="s">
        <v>21333</v>
      </c>
      <c r="V3526" s="50" t="s">
        <v>14998</v>
      </c>
      <c r="W3526" s="50" t="s">
        <v>3700</v>
      </c>
      <c r="X3526" s="50" t="s">
        <v>14740</v>
      </c>
      <c r="Y3526" s="70" t="s">
        <v>17320</v>
      </c>
      <c r="Z3526" s="53">
        <v>46345</v>
      </c>
    </row>
    <row r="3527" spans="1:26" s="49" customFormat="1" x14ac:dyDescent="0.25">
      <c r="A3527" s="75">
        <v>600080111</v>
      </c>
      <c r="B3527" s="73">
        <f t="shared" si="165"/>
        <v>600080111</v>
      </c>
      <c r="C3527" s="73" t="s">
        <v>11450</v>
      </c>
      <c r="D3527" s="68">
        <v>1</v>
      </c>
      <c r="E3527" s="48">
        <f t="shared" si="166"/>
        <v>72744961</v>
      </c>
      <c r="F3527" s="57" t="s">
        <v>3490</v>
      </c>
      <c r="G3527" s="57" t="s">
        <v>3724</v>
      </c>
      <c r="H3527" s="51">
        <v>75</v>
      </c>
      <c r="I3527" s="51" t="s">
        <v>17309</v>
      </c>
      <c r="J3527" s="69">
        <v>27.49</v>
      </c>
      <c r="K3527" s="69">
        <f t="shared" si="167"/>
        <v>2061.75</v>
      </c>
      <c r="L3527" s="90">
        <v>75</v>
      </c>
      <c r="M3527" s="51"/>
      <c r="N3527" s="62" t="s">
        <v>3925</v>
      </c>
      <c r="O3527" s="52"/>
      <c r="P3527" s="52">
        <v>19</v>
      </c>
      <c r="Q3527" s="52"/>
      <c r="R3527" s="52" t="s">
        <v>3926</v>
      </c>
      <c r="S3527" s="49" t="s">
        <v>21333</v>
      </c>
      <c r="V3527" s="50" t="s">
        <v>14998</v>
      </c>
      <c r="W3527" s="50" t="s">
        <v>3700</v>
      </c>
      <c r="X3527" s="50" t="s">
        <v>14740</v>
      </c>
      <c r="Y3527" s="70" t="s">
        <v>17320</v>
      </c>
      <c r="Z3527" s="53">
        <v>46344</v>
      </c>
    </row>
    <row r="3528" spans="1:26" s="49" customFormat="1" ht="30" x14ac:dyDescent="0.25">
      <c r="A3528" s="75">
        <v>600080251</v>
      </c>
      <c r="B3528" s="73">
        <f t="shared" si="165"/>
        <v>600080251</v>
      </c>
      <c r="C3528" s="73" t="s">
        <v>11451</v>
      </c>
      <c r="D3528" s="68">
        <v>1</v>
      </c>
      <c r="E3528" s="48">
        <f t="shared" si="166"/>
        <v>70695938</v>
      </c>
      <c r="F3528" s="57" t="s">
        <v>3490</v>
      </c>
      <c r="G3528" s="57" t="s">
        <v>3724</v>
      </c>
      <c r="H3528" s="51">
        <v>125</v>
      </c>
      <c r="I3528" s="51" t="s">
        <v>17309</v>
      </c>
      <c r="J3528" s="69">
        <v>27.49</v>
      </c>
      <c r="K3528" s="69">
        <f t="shared" si="167"/>
        <v>3436.25</v>
      </c>
      <c r="L3528" s="90">
        <v>125</v>
      </c>
      <c r="M3528" s="51"/>
      <c r="N3528" s="62" t="s">
        <v>3927</v>
      </c>
      <c r="O3528" s="52"/>
      <c r="P3528" s="52">
        <v>178</v>
      </c>
      <c r="Q3528" s="52"/>
      <c r="R3528" s="52" t="s">
        <v>3922</v>
      </c>
      <c r="S3528" s="49" t="s">
        <v>21333</v>
      </c>
      <c r="V3528" s="50" t="s">
        <v>14998</v>
      </c>
      <c r="W3528" s="50" t="s">
        <v>3700</v>
      </c>
      <c r="X3528" s="50" t="s">
        <v>14740</v>
      </c>
      <c r="Y3528" s="70" t="s">
        <v>17320</v>
      </c>
      <c r="Z3528" s="53">
        <v>46346</v>
      </c>
    </row>
    <row r="3529" spans="1:26" s="49" customFormat="1" ht="30" x14ac:dyDescent="0.25">
      <c r="A3529" s="75">
        <v>600080048</v>
      </c>
      <c r="B3529" s="73">
        <f t="shared" si="165"/>
        <v>600080048</v>
      </c>
      <c r="C3529" s="73" t="s">
        <v>11452</v>
      </c>
      <c r="D3529" s="68">
        <v>1</v>
      </c>
      <c r="E3529" s="48">
        <f t="shared" si="166"/>
        <v>72743689</v>
      </c>
      <c r="F3529" s="57" t="s">
        <v>3490</v>
      </c>
      <c r="G3529" s="57" t="s">
        <v>3724</v>
      </c>
      <c r="H3529" s="51">
        <v>100</v>
      </c>
      <c r="I3529" s="51" t="s">
        <v>17309</v>
      </c>
      <c r="J3529" s="69">
        <v>27.49</v>
      </c>
      <c r="K3529" s="69">
        <f t="shared" si="167"/>
        <v>2749</v>
      </c>
      <c r="L3529" s="90">
        <v>100</v>
      </c>
      <c r="M3529" s="51"/>
      <c r="N3529" s="62" t="s">
        <v>3928</v>
      </c>
      <c r="O3529" s="52"/>
      <c r="P3529" s="52">
        <v>17</v>
      </c>
      <c r="Q3529" s="52"/>
      <c r="R3529" s="52" t="s">
        <v>3708</v>
      </c>
      <c r="S3529" s="49" t="s">
        <v>21333</v>
      </c>
      <c r="V3529" s="50" t="s">
        <v>14998</v>
      </c>
      <c r="W3529" s="50" t="s">
        <v>3700</v>
      </c>
      <c r="X3529" s="50" t="s">
        <v>14740</v>
      </c>
      <c r="Y3529" s="70" t="s">
        <v>17320</v>
      </c>
      <c r="Z3529" s="53">
        <v>46345</v>
      </c>
    </row>
    <row r="3530" spans="1:26" s="49" customFormat="1" x14ac:dyDescent="0.25">
      <c r="A3530" s="75">
        <v>600098869</v>
      </c>
      <c r="B3530" s="73">
        <f t="shared" si="165"/>
        <v>600098869</v>
      </c>
      <c r="C3530" s="73" t="s">
        <v>11507</v>
      </c>
      <c r="D3530" s="68">
        <v>1</v>
      </c>
      <c r="E3530" s="48">
        <f t="shared" si="166"/>
        <v>72743719</v>
      </c>
      <c r="F3530" s="57" t="s">
        <v>3490</v>
      </c>
      <c r="G3530" s="57" t="s">
        <v>3931</v>
      </c>
      <c r="H3530" s="51">
        <v>25</v>
      </c>
      <c r="I3530" s="51" t="s">
        <v>17309</v>
      </c>
      <c r="J3530" s="69">
        <v>27.49</v>
      </c>
      <c r="K3530" s="69">
        <f t="shared" si="167"/>
        <v>687.25</v>
      </c>
      <c r="L3530" s="90">
        <v>25</v>
      </c>
      <c r="M3530" s="51"/>
      <c r="N3530" s="62" t="s">
        <v>4022</v>
      </c>
      <c r="O3530" s="52" t="s">
        <v>956</v>
      </c>
      <c r="P3530" s="52">
        <v>590</v>
      </c>
      <c r="Q3530" s="52"/>
      <c r="R3530" s="52" t="s">
        <v>3700</v>
      </c>
      <c r="S3530" s="49" t="s">
        <v>21333</v>
      </c>
      <c r="V3530" s="50" t="s">
        <v>14998</v>
      </c>
      <c r="W3530" s="50" t="s">
        <v>3700</v>
      </c>
      <c r="X3530" s="50" t="s">
        <v>14740</v>
      </c>
      <c r="Y3530" s="70" t="s">
        <v>17320</v>
      </c>
      <c r="Z3530" s="53">
        <v>51101</v>
      </c>
    </row>
    <row r="3531" spans="1:26" s="49" customFormat="1" x14ac:dyDescent="0.25">
      <c r="A3531" s="75">
        <v>600098885</v>
      </c>
      <c r="B3531" s="73">
        <f t="shared" si="165"/>
        <v>600098885</v>
      </c>
      <c r="C3531" s="73" t="s">
        <v>11508</v>
      </c>
      <c r="D3531" s="68">
        <v>1</v>
      </c>
      <c r="E3531" s="48">
        <f t="shared" si="166"/>
        <v>72743794</v>
      </c>
      <c r="F3531" s="57" t="s">
        <v>3490</v>
      </c>
      <c r="G3531" s="57" t="s">
        <v>3931</v>
      </c>
      <c r="H3531" s="51">
        <v>0</v>
      </c>
      <c r="I3531" s="51" t="s">
        <v>17309</v>
      </c>
      <c r="J3531" s="69">
        <v>27.49</v>
      </c>
      <c r="K3531" s="69">
        <f t="shared" si="167"/>
        <v>0</v>
      </c>
      <c r="L3531" s="90">
        <v>25</v>
      </c>
      <c r="M3531" s="51">
        <v>25</v>
      </c>
      <c r="N3531" s="62" t="s">
        <v>4023</v>
      </c>
      <c r="O3531" s="52" t="s">
        <v>856</v>
      </c>
      <c r="P3531" s="52">
        <v>914</v>
      </c>
      <c r="Q3531" s="52"/>
      <c r="R3531" s="52" t="s">
        <v>3700</v>
      </c>
      <c r="S3531" s="49" t="s">
        <v>21333</v>
      </c>
      <c r="V3531" s="50" t="s">
        <v>14998</v>
      </c>
      <c r="W3531" s="50" t="s">
        <v>3700</v>
      </c>
      <c r="X3531" s="50" t="s">
        <v>14740</v>
      </c>
      <c r="Y3531" s="70" t="s">
        <v>17320</v>
      </c>
      <c r="Z3531" s="53">
        <v>51101</v>
      </c>
    </row>
    <row r="3532" spans="1:26" s="49" customFormat="1" x14ac:dyDescent="0.25">
      <c r="A3532" s="75">
        <v>600098915</v>
      </c>
      <c r="B3532" s="73">
        <f t="shared" si="165"/>
        <v>600098915</v>
      </c>
      <c r="C3532" s="73" t="s">
        <v>11509</v>
      </c>
      <c r="D3532" s="68">
        <v>1</v>
      </c>
      <c r="E3532" s="48">
        <f t="shared" si="166"/>
        <v>72743701</v>
      </c>
      <c r="F3532" s="57" t="s">
        <v>3490</v>
      </c>
      <c r="G3532" s="57" t="s">
        <v>3931</v>
      </c>
      <c r="H3532" s="51">
        <v>0</v>
      </c>
      <c r="I3532" s="51" t="s">
        <v>17309</v>
      </c>
      <c r="J3532" s="69">
        <v>27.49</v>
      </c>
      <c r="K3532" s="69">
        <f t="shared" si="167"/>
        <v>0</v>
      </c>
      <c r="L3532" s="90">
        <v>25</v>
      </c>
      <c r="M3532" s="51">
        <v>25</v>
      </c>
      <c r="N3532" s="62" t="s">
        <v>4024</v>
      </c>
      <c r="O3532" s="52"/>
      <c r="P3532" s="52">
        <v>85</v>
      </c>
      <c r="Q3532" s="52"/>
      <c r="R3532" s="52" t="s">
        <v>3700</v>
      </c>
      <c r="S3532" s="49" t="s">
        <v>21333</v>
      </c>
      <c r="V3532" s="50" t="s">
        <v>14998</v>
      </c>
      <c r="W3532" s="50" t="s">
        <v>3700</v>
      </c>
      <c r="X3532" s="50" t="s">
        <v>14740</v>
      </c>
      <c r="Y3532" s="70" t="s">
        <v>17320</v>
      </c>
      <c r="Z3532" s="53">
        <v>51101</v>
      </c>
    </row>
    <row r="3533" spans="1:26" s="49" customFormat="1" x14ac:dyDescent="0.25">
      <c r="A3533" s="75">
        <v>600099075</v>
      </c>
      <c r="B3533" s="73">
        <f t="shared" si="165"/>
        <v>600099075</v>
      </c>
      <c r="C3533" s="73" t="s">
        <v>11510</v>
      </c>
      <c r="D3533" s="68">
        <v>1</v>
      </c>
      <c r="E3533" s="48">
        <f t="shared" si="166"/>
        <v>72742739</v>
      </c>
      <c r="F3533" s="57" t="s">
        <v>3490</v>
      </c>
      <c r="G3533" s="57" t="s">
        <v>3931</v>
      </c>
      <c r="H3533" s="51">
        <v>150</v>
      </c>
      <c r="I3533" s="51" t="s">
        <v>17309</v>
      </c>
      <c r="J3533" s="69">
        <v>27.49</v>
      </c>
      <c r="K3533" s="69">
        <f t="shared" si="167"/>
        <v>4123.5</v>
      </c>
      <c r="L3533" s="90">
        <v>150</v>
      </c>
      <c r="M3533" s="51"/>
      <c r="N3533" s="62" t="s">
        <v>4025</v>
      </c>
      <c r="O3533" s="52"/>
      <c r="P3533" s="52">
        <v>56</v>
      </c>
      <c r="Q3533" s="52"/>
      <c r="R3533" s="52" t="s">
        <v>3700</v>
      </c>
      <c r="S3533" s="49" t="s">
        <v>21333</v>
      </c>
      <c r="V3533" s="50" t="s">
        <v>14998</v>
      </c>
      <c r="W3533" s="50" t="s">
        <v>3700</v>
      </c>
      <c r="X3533" s="50" t="s">
        <v>14740</v>
      </c>
      <c r="Y3533" s="70" t="s">
        <v>17320</v>
      </c>
      <c r="Z3533" s="53">
        <v>51101</v>
      </c>
    </row>
    <row r="3534" spans="1:26" s="49" customFormat="1" x14ac:dyDescent="0.25">
      <c r="A3534" s="75">
        <v>600098621</v>
      </c>
      <c r="B3534" s="73">
        <f t="shared" si="165"/>
        <v>600098621</v>
      </c>
      <c r="C3534" s="73" t="s">
        <v>11511</v>
      </c>
      <c r="D3534" s="68">
        <v>1</v>
      </c>
      <c r="E3534" s="48">
        <f t="shared" si="166"/>
        <v>72743549</v>
      </c>
      <c r="F3534" s="57" t="s">
        <v>3490</v>
      </c>
      <c r="G3534" s="57" t="s">
        <v>3931</v>
      </c>
      <c r="H3534" s="51">
        <v>0</v>
      </c>
      <c r="I3534" s="51" t="s">
        <v>17309</v>
      </c>
      <c r="J3534" s="69">
        <v>27.49</v>
      </c>
      <c r="K3534" s="69">
        <f t="shared" si="167"/>
        <v>0</v>
      </c>
      <c r="L3534" s="90">
        <v>25</v>
      </c>
      <c r="M3534" s="51">
        <v>25</v>
      </c>
      <c r="N3534" s="62" t="s">
        <v>4026</v>
      </c>
      <c r="O3534" s="52" t="s">
        <v>582</v>
      </c>
      <c r="P3534" s="52">
        <v>757</v>
      </c>
      <c r="Q3534" s="52"/>
      <c r="R3534" s="52" t="s">
        <v>3700</v>
      </c>
      <c r="S3534" s="49" t="s">
        <v>21333</v>
      </c>
      <c r="V3534" s="50" t="s">
        <v>14998</v>
      </c>
      <c r="W3534" s="50" t="s">
        <v>3700</v>
      </c>
      <c r="X3534" s="50" t="s">
        <v>14740</v>
      </c>
      <c r="Y3534" s="70" t="s">
        <v>17320</v>
      </c>
      <c r="Z3534" s="53">
        <v>51101</v>
      </c>
    </row>
    <row r="3535" spans="1:26" s="49" customFormat="1" ht="30" x14ac:dyDescent="0.25">
      <c r="A3535" s="75">
        <v>600098532</v>
      </c>
      <c r="B3535" s="73">
        <f t="shared" si="165"/>
        <v>600098532</v>
      </c>
      <c r="C3535" s="73" t="s">
        <v>11512</v>
      </c>
      <c r="D3535" s="68">
        <v>1</v>
      </c>
      <c r="E3535" s="48">
        <f t="shared" si="166"/>
        <v>72743255</v>
      </c>
      <c r="F3535" s="57" t="s">
        <v>3490</v>
      </c>
      <c r="G3535" s="57" t="s">
        <v>3931</v>
      </c>
      <c r="H3535" s="51">
        <v>0</v>
      </c>
      <c r="I3535" s="51" t="s">
        <v>17309</v>
      </c>
      <c r="J3535" s="69">
        <v>27.49</v>
      </c>
      <c r="K3535" s="69">
        <f t="shared" si="167"/>
        <v>0</v>
      </c>
      <c r="L3535" s="90">
        <v>25</v>
      </c>
      <c r="M3535" s="51">
        <v>25</v>
      </c>
      <c r="N3535" s="62" t="s">
        <v>4027</v>
      </c>
      <c r="O3535" s="52"/>
      <c r="P3535" s="52">
        <v>56</v>
      </c>
      <c r="Q3535" s="52"/>
      <c r="R3535" s="52" t="s">
        <v>4028</v>
      </c>
      <c r="S3535" s="49" t="s">
        <v>21333</v>
      </c>
      <c r="V3535" s="50" t="s">
        <v>14998</v>
      </c>
      <c r="W3535" s="50" t="s">
        <v>3700</v>
      </c>
      <c r="X3535" s="50" t="s">
        <v>14740</v>
      </c>
      <c r="Y3535" s="70" t="s">
        <v>17320</v>
      </c>
      <c r="Z3535" s="53">
        <v>51101</v>
      </c>
    </row>
    <row r="3536" spans="1:26" s="49" customFormat="1" x14ac:dyDescent="0.25">
      <c r="A3536" s="75">
        <v>600098648</v>
      </c>
      <c r="B3536" s="73">
        <f t="shared" si="165"/>
        <v>600098648</v>
      </c>
      <c r="C3536" s="73" t="s">
        <v>11513</v>
      </c>
      <c r="D3536" s="68">
        <v>1</v>
      </c>
      <c r="E3536" s="48">
        <f t="shared" si="166"/>
        <v>72743948</v>
      </c>
      <c r="F3536" s="57" t="s">
        <v>3490</v>
      </c>
      <c r="G3536" s="57" t="s">
        <v>3931</v>
      </c>
      <c r="H3536" s="51">
        <v>0</v>
      </c>
      <c r="I3536" s="51" t="s">
        <v>17309</v>
      </c>
      <c r="J3536" s="69">
        <v>27.49</v>
      </c>
      <c r="K3536" s="69">
        <f t="shared" si="167"/>
        <v>0</v>
      </c>
      <c r="L3536" s="90">
        <v>25</v>
      </c>
      <c r="M3536" s="51">
        <v>25</v>
      </c>
      <c r="N3536" s="62" t="s">
        <v>4030</v>
      </c>
      <c r="O3536" s="52" t="s">
        <v>4031</v>
      </c>
      <c r="P3536" s="52">
        <v>405</v>
      </c>
      <c r="Q3536" s="52"/>
      <c r="R3536" s="52" t="s">
        <v>3700</v>
      </c>
      <c r="S3536" s="49" t="s">
        <v>21333</v>
      </c>
      <c r="V3536" s="50" t="s">
        <v>14998</v>
      </c>
      <c r="W3536" s="50" t="s">
        <v>3700</v>
      </c>
      <c r="X3536" s="50" t="s">
        <v>14740</v>
      </c>
      <c r="Y3536" s="70" t="s">
        <v>17320</v>
      </c>
      <c r="Z3536" s="53">
        <v>51101</v>
      </c>
    </row>
    <row r="3537" spans="1:26" s="49" customFormat="1" ht="30" x14ac:dyDescent="0.25">
      <c r="A3537" s="75">
        <v>600098877</v>
      </c>
      <c r="B3537" s="73">
        <f t="shared" si="165"/>
        <v>600098877</v>
      </c>
      <c r="C3537" s="73" t="s">
        <v>11514</v>
      </c>
      <c r="D3537" s="68">
        <v>1</v>
      </c>
      <c r="E3537" s="48">
        <f t="shared" si="166"/>
        <v>72743786</v>
      </c>
      <c r="F3537" s="57" t="s">
        <v>3490</v>
      </c>
      <c r="G3537" s="57" t="s">
        <v>3931</v>
      </c>
      <c r="H3537" s="51">
        <v>0</v>
      </c>
      <c r="I3537" s="51" t="s">
        <v>17309</v>
      </c>
      <c r="J3537" s="69">
        <v>27.49</v>
      </c>
      <c r="K3537" s="69">
        <f t="shared" si="167"/>
        <v>0</v>
      </c>
      <c r="L3537" s="90">
        <v>25</v>
      </c>
      <c r="M3537" s="51">
        <v>25</v>
      </c>
      <c r="N3537" s="62" t="s">
        <v>4032</v>
      </c>
      <c r="O3537" s="52" t="s">
        <v>2331</v>
      </c>
      <c r="P3537" s="52">
        <v>1931</v>
      </c>
      <c r="Q3537" s="52"/>
      <c r="R3537" s="52" t="s">
        <v>3700</v>
      </c>
      <c r="S3537" s="49" t="s">
        <v>21333</v>
      </c>
      <c r="V3537" s="50" t="s">
        <v>14998</v>
      </c>
      <c r="W3537" s="50" t="s">
        <v>3700</v>
      </c>
      <c r="X3537" s="50" t="s">
        <v>14740</v>
      </c>
      <c r="Y3537" s="70" t="s">
        <v>17320</v>
      </c>
      <c r="Z3537" s="53">
        <v>51101</v>
      </c>
    </row>
    <row r="3538" spans="1:26" s="49" customFormat="1" x14ac:dyDescent="0.25">
      <c r="A3538" s="75">
        <v>600098931</v>
      </c>
      <c r="B3538" s="73">
        <f t="shared" si="165"/>
        <v>600098931</v>
      </c>
      <c r="C3538" s="73" t="s">
        <v>11515</v>
      </c>
      <c r="D3538" s="68">
        <v>1</v>
      </c>
      <c r="E3538" s="48">
        <f t="shared" si="166"/>
        <v>72742135</v>
      </c>
      <c r="F3538" s="57" t="s">
        <v>3490</v>
      </c>
      <c r="G3538" s="57" t="s">
        <v>3931</v>
      </c>
      <c r="H3538" s="51">
        <v>0</v>
      </c>
      <c r="I3538" s="51" t="s">
        <v>17309</v>
      </c>
      <c r="J3538" s="69">
        <v>27.49</v>
      </c>
      <c r="K3538" s="69">
        <f t="shared" si="167"/>
        <v>0</v>
      </c>
      <c r="L3538" s="90">
        <v>25</v>
      </c>
      <c r="M3538" s="51">
        <v>25</v>
      </c>
      <c r="N3538" s="62" t="s">
        <v>4034</v>
      </c>
      <c r="O3538" s="52"/>
      <c r="P3538" s="52">
        <v>229</v>
      </c>
      <c r="Q3538" s="52"/>
      <c r="R3538" s="52" t="s">
        <v>4035</v>
      </c>
      <c r="S3538" s="49" t="s">
        <v>21333</v>
      </c>
      <c r="V3538" s="50" t="s">
        <v>14998</v>
      </c>
      <c r="W3538" s="50" t="s">
        <v>3700</v>
      </c>
      <c r="X3538" s="50" t="s">
        <v>14740</v>
      </c>
      <c r="Y3538" s="70" t="s">
        <v>17320</v>
      </c>
      <c r="Z3538" s="53">
        <v>51261</v>
      </c>
    </row>
    <row r="3539" spans="1:26" s="49" customFormat="1" ht="30" x14ac:dyDescent="0.25">
      <c r="A3539" s="75">
        <v>600098982</v>
      </c>
      <c r="B3539" s="73">
        <f t="shared" si="165"/>
        <v>600098982</v>
      </c>
      <c r="C3539" s="73" t="s">
        <v>11516</v>
      </c>
      <c r="D3539" s="68">
        <v>1</v>
      </c>
      <c r="E3539" s="48">
        <f t="shared" si="166"/>
        <v>71006923</v>
      </c>
      <c r="F3539" s="57" t="s">
        <v>3490</v>
      </c>
      <c r="G3539" s="57" t="s">
        <v>3931</v>
      </c>
      <c r="H3539" s="51">
        <v>100</v>
      </c>
      <c r="I3539" s="51" t="s">
        <v>17309</v>
      </c>
      <c r="J3539" s="69">
        <v>27.49</v>
      </c>
      <c r="K3539" s="69">
        <f t="shared" si="167"/>
        <v>2749</v>
      </c>
      <c r="L3539" s="90">
        <v>100</v>
      </c>
      <c r="M3539" s="51"/>
      <c r="N3539" s="62" t="s">
        <v>4036</v>
      </c>
      <c r="O3539" s="52"/>
      <c r="P3539" s="52">
        <v>61</v>
      </c>
      <c r="Q3539" s="52"/>
      <c r="R3539" s="52" t="s">
        <v>4037</v>
      </c>
      <c r="S3539" s="49" t="s">
        <v>21333</v>
      </c>
      <c r="V3539" s="50" t="s">
        <v>14998</v>
      </c>
      <c r="W3539" s="50" t="s">
        <v>3700</v>
      </c>
      <c r="X3539" s="50" t="s">
        <v>14740</v>
      </c>
      <c r="Y3539" s="70" t="s">
        <v>17320</v>
      </c>
      <c r="Z3539" s="53">
        <v>51101</v>
      </c>
    </row>
    <row r="3540" spans="1:26" s="49" customFormat="1" x14ac:dyDescent="0.25">
      <c r="A3540" s="75">
        <v>600099032</v>
      </c>
      <c r="B3540" s="73">
        <f t="shared" si="165"/>
        <v>600099032</v>
      </c>
      <c r="C3540" s="73" t="s">
        <v>11517</v>
      </c>
      <c r="D3540" s="68">
        <v>1</v>
      </c>
      <c r="E3540" s="48">
        <f t="shared" si="166"/>
        <v>72742054</v>
      </c>
      <c r="F3540" s="57" t="s">
        <v>3490</v>
      </c>
      <c r="G3540" s="57" t="s">
        <v>3931</v>
      </c>
      <c r="H3540" s="51">
        <v>100</v>
      </c>
      <c r="I3540" s="51" t="s">
        <v>17309</v>
      </c>
      <c r="J3540" s="69">
        <v>27.49</v>
      </c>
      <c r="K3540" s="69">
        <f t="shared" si="167"/>
        <v>2749</v>
      </c>
      <c r="L3540" s="90">
        <v>100</v>
      </c>
      <c r="M3540" s="51"/>
      <c r="N3540" s="62" t="s">
        <v>4038</v>
      </c>
      <c r="O3540" s="52"/>
      <c r="P3540" s="52">
        <v>47</v>
      </c>
      <c r="Q3540" s="52"/>
      <c r="R3540" s="52" t="s">
        <v>4035</v>
      </c>
      <c r="S3540" s="49" t="s">
        <v>21333</v>
      </c>
      <c r="V3540" s="50" t="s">
        <v>14998</v>
      </c>
      <c r="W3540" s="50" t="s">
        <v>3700</v>
      </c>
      <c r="X3540" s="50" t="s">
        <v>14740</v>
      </c>
      <c r="Y3540" s="70" t="s">
        <v>17320</v>
      </c>
      <c r="Z3540" s="53">
        <v>51261</v>
      </c>
    </row>
    <row r="3541" spans="1:26" s="49" customFormat="1" ht="30" x14ac:dyDescent="0.25">
      <c r="A3541" s="75">
        <v>600099067</v>
      </c>
      <c r="B3541" s="73">
        <f t="shared" si="165"/>
        <v>600099067</v>
      </c>
      <c r="C3541" s="73" t="s">
        <v>11518</v>
      </c>
      <c r="D3541" s="68">
        <v>1</v>
      </c>
      <c r="E3541" s="48">
        <f t="shared" si="166"/>
        <v>70986088</v>
      </c>
      <c r="F3541" s="57" t="s">
        <v>3490</v>
      </c>
      <c r="G3541" s="57" t="s">
        <v>3931</v>
      </c>
      <c r="H3541" s="51">
        <v>50</v>
      </c>
      <c r="I3541" s="51" t="s">
        <v>17309</v>
      </c>
      <c r="J3541" s="69">
        <v>27.49</v>
      </c>
      <c r="K3541" s="69">
        <f t="shared" si="167"/>
        <v>1374.5</v>
      </c>
      <c r="L3541" s="90">
        <v>50</v>
      </c>
      <c r="M3541" s="51"/>
      <c r="N3541" s="62" t="s">
        <v>4039</v>
      </c>
      <c r="O3541" s="52"/>
      <c r="P3541" s="52">
        <v>74</v>
      </c>
      <c r="Q3541" s="52"/>
      <c r="R3541" s="52" t="s">
        <v>4040</v>
      </c>
      <c r="S3541" s="49" t="s">
        <v>21333</v>
      </c>
      <c r="V3541" s="50" t="s">
        <v>14998</v>
      </c>
      <c r="W3541" s="50" t="s">
        <v>3700</v>
      </c>
      <c r="X3541" s="50" t="s">
        <v>14740</v>
      </c>
      <c r="Y3541" s="70" t="s">
        <v>17320</v>
      </c>
      <c r="Z3541" s="53">
        <v>51253</v>
      </c>
    </row>
    <row r="3542" spans="1:26" s="49" customFormat="1" x14ac:dyDescent="0.25">
      <c r="A3542" s="75">
        <v>600099091</v>
      </c>
      <c r="B3542" s="73">
        <f t="shared" si="165"/>
        <v>600099091</v>
      </c>
      <c r="C3542" s="73" t="s">
        <v>11519</v>
      </c>
      <c r="D3542" s="68">
        <v>1</v>
      </c>
      <c r="E3542" s="48">
        <f t="shared" si="166"/>
        <v>70695822</v>
      </c>
      <c r="F3542" s="57" t="s">
        <v>3490</v>
      </c>
      <c r="G3542" s="57" t="s">
        <v>3931</v>
      </c>
      <c r="H3542" s="51">
        <v>75</v>
      </c>
      <c r="I3542" s="51" t="s">
        <v>17309</v>
      </c>
      <c r="J3542" s="69">
        <v>27.49</v>
      </c>
      <c r="K3542" s="69">
        <f t="shared" si="167"/>
        <v>2061.75</v>
      </c>
      <c r="L3542" s="90">
        <v>75</v>
      </c>
      <c r="M3542" s="51"/>
      <c r="N3542" s="62" t="s">
        <v>4041</v>
      </c>
      <c r="O3542" s="52"/>
      <c r="P3542" s="52">
        <v>9</v>
      </c>
      <c r="Q3542" s="52"/>
      <c r="R3542" s="52" t="s">
        <v>4042</v>
      </c>
      <c r="S3542" s="49" t="s">
        <v>21333</v>
      </c>
      <c r="V3542" s="50" t="s">
        <v>14998</v>
      </c>
      <c r="W3542" s="50" t="s">
        <v>3700</v>
      </c>
      <c r="X3542" s="50" t="s">
        <v>14740</v>
      </c>
      <c r="Y3542" s="70" t="s">
        <v>17320</v>
      </c>
      <c r="Z3542" s="53">
        <v>51265</v>
      </c>
    </row>
    <row r="3543" spans="1:26" s="49" customFormat="1" ht="30" x14ac:dyDescent="0.25">
      <c r="A3543" s="75">
        <v>600099253</v>
      </c>
      <c r="B3543" s="73">
        <f t="shared" si="165"/>
        <v>600099253</v>
      </c>
      <c r="C3543" s="73" t="s">
        <v>11520</v>
      </c>
      <c r="D3543" s="68">
        <v>1</v>
      </c>
      <c r="E3543" s="48">
        <f t="shared" si="166"/>
        <v>70695300</v>
      </c>
      <c r="F3543" s="57" t="s">
        <v>3490</v>
      </c>
      <c r="G3543" s="57" t="s">
        <v>3931</v>
      </c>
      <c r="H3543" s="51">
        <v>75</v>
      </c>
      <c r="I3543" s="51" t="s">
        <v>17309</v>
      </c>
      <c r="J3543" s="69">
        <v>27.49</v>
      </c>
      <c r="K3543" s="69">
        <f t="shared" si="167"/>
        <v>2061.75</v>
      </c>
      <c r="L3543" s="90">
        <v>75</v>
      </c>
      <c r="M3543" s="51"/>
      <c r="N3543" s="62" t="s">
        <v>4043</v>
      </c>
      <c r="O3543" s="52"/>
      <c r="P3543" s="52">
        <v>88</v>
      </c>
      <c r="Q3543" s="52"/>
      <c r="R3543" s="52" t="s">
        <v>4033</v>
      </c>
      <c r="S3543" s="49" t="s">
        <v>21333</v>
      </c>
      <c r="V3543" s="50" t="s">
        <v>14998</v>
      </c>
      <c r="W3543" s="50" t="s">
        <v>3700</v>
      </c>
      <c r="X3543" s="50" t="s">
        <v>14740</v>
      </c>
      <c r="Y3543" s="70" t="s">
        <v>17320</v>
      </c>
      <c r="Z3543" s="53">
        <v>51101</v>
      </c>
    </row>
    <row r="3544" spans="1:26" s="49" customFormat="1" ht="30" x14ac:dyDescent="0.25">
      <c r="A3544" s="75">
        <v>600099270</v>
      </c>
      <c r="B3544" s="73">
        <f t="shared" si="165"/>
        <v>600099270</v>
      </c>
      <c r="C3544" s="73" t="s">
        <v>17987</v>
      </c>
      <c r="D3544" s="68">
        <v>1</v>
      </c>
      <c r="E3544" s="48">
        <f t="shared" si="166"/>
        <v>856118</v>
      </c>
      <c r="F3544" s="57" t="s">
        <v>3490</v>
      </c>
      <c r="G3544" s="57" t="s">
        <v>3931</v>
      </c>
      <c r="H3544" s="51">
        <v>300</v>
      </c>
      <c r="I3544" s="51" t="s">
        <v>17309</v>
      </c>
      <c r="J3544" s="69">
        <v>27.49</v>
      </c>
      <c r="K3544" s="69">
        <f t="shared" si="167"/>
        <v>8247</v>
      </c>
      <c r="L3544" s="90">
        <v>300</v>
      </c>
      <c r="M3544" s="51"/>
      <c r="N3544" s="62" t="s">
        <v>17988</v>
      </c>
      <c r="O3544" s="52" t="s">
        <v>13</v>
      </c>
      <c r="P3544" s="52">
        <v>413</v>
      </c>
      <c r="Q3544" s="52"/>
      <c r="R3544" s="52" t="s">
        <v>4029</v>
      </c>
      <c r="S3544" s="49" t="s">
        <v>21333</v>
      </c>
      <c r="V3544" s="50" t="s">
        <v>14998</v>
      </c>
      <c r="W3544" s="50" t="s">
        <v>3700</v>
      </c>
      <c r="X3544" s="50" t="s">
        <v>14740</v>
      </c>
      <c r="Y3544" s="70" t="s">
        <v>17320</v>
      </c>
      <c r="Z3544" s="53">
        <v>51263</v>
      </c>
    </row>
    <row r="3545" spans="1:26" s="49" customFormat="1" x14ac:dyDescent="0.25">
      <c r="A3545" s="75">
        <v>600099288</v>
      </c>
      <c r="B3545" s="73">
        <f t="shared" si="165"/>
        <v>600099288</v>
      </c>
      <c r="C3545" s="73" t="s">
        <v>11521</v>
      </c>
      <c r="D3545" s="68">
        <v>1</v>
      </c>
      <c r="E3545" s="48">
        <f t="shared" si="166"/>
        <v>856126</v>
      </c>
      <c r="F3545" s="57" t="s">
        <v>3490</v>
      </c>
      <c r="G3545" s="57" t="s">
        <v>3931</v>
      </c>
      <c r="H3545" s="51">
        <v>1050</v>
      </c>
      <c r="I3545" s="51" t="s">
        <v>17309</v>
      </c>
      <c r="J3545" s="69">
        <v>27.49</v>
      </c>
      <c r="K3545" s="69">
        <f t="shared" si="167"/>
        <v>28864.5</v>
      </c>
      <c r="L3545" s="90">
        <v>1050</v>
      </c>
      <c r="M3545" s="51"/>
      <c r="N3545" s="62" t="s">
        <v>4044</v>
      </c>
      <c r="O3545" s="52" t="s">
        <v>582</v>
      </c>
      <c r="P3545" s="52">
        <v>18</v>
      </c>
      <c r="Q3545" s="52"/>
      <c r="R3545" s="52" t="s">
        <v>3700</v>
      </c>
      <c r="S3545" s="49" t="s">
        <v>21333</v>
      </c>
      <c r="V3545" s="50" t="s">
        <v>14998</v>
      </c>
      <c r="W3545" s="50" t="s">
        <v>3700</v>
      </c>
      <c r="X3545" s="50" t="s">
        <v>14740</v>
      </c>
      <c r="Y3545" s="70" t="s">
        <v>17320</v>
      </c>
      <c r="Z3545" s="53">
        <v>51101</v>
      </c>
    </row>
    <row r="3546" spans="1:26" s="49" customFormat="1" ht="30" x14ac:dyDescent="0.25">
      <c r="A3546" s="75">
        <v>600099300</v>
      </c>
      <c r="B3546" s="73">
        <f t="shared" si="165"/>
        <v>600099300</v>
      </c>
      <c r="C3546" s="73" t="s">
        <v>17989</v>
      </c>
      <c r="D3546" s="68">
        <v>1</v>
      </c>
      <c r="E3546" s="48">
        <f t="shared" si="166"/>
        <v>72743174</v>
      </c>
      <c r="F3546" s="57" t="s">
        <v>3490</v>
      </c>
      <c r="G3546" s="57" t="s">
        <v>3931</v>
      </c>
      <c r="H3546" s="51">
        <v>175</v>
      </c>
      <c r="I3546" s="51" t="s">
        <v>17309</v>
      </c>
      <c r="J3546" s="69">
        <v>27.49</v>
      </c>
      <c r="K3546" s="69">
        <f t="shared" si="167"/>
        <v>4810.75</v>
      </c>
      <c r="L3546" s="90">
        <v>175</v>
      </c>
      <c r="M3546" s="51"/>
      <c r="N3546" s="62" t="s">
        <v>17990</v>
      </c>
      <c r="O3546" s="52"/>
      <c r="P3546" s="52">
        <v>31</v>
      </c>
      <c r="Q3546" s="52"/>
      <c r="R3546" s="52" t="s">
        <v>4028</v>
      </c>
      <c r="S3546" s="49" t="s">
        <v>21333</v>
      </c>
      <c r="V3546" s="50" t="s">
        <v>14998</v>
      </c>
      <c r="W3546" s="50" t="s">
        <v>3700</v>
      </c>
      <c r="X3546" s="50" t="s">
        <v>14740</v>
      </c>
      <c r="Y3546" s="70" t="s">
        <v>17320</v>
      </c>
      <c r="Z3546" s="53">
        <v>51101</v>
      </c>
    </row>
    <row r="3547" spans="1:26" s="49" customFormat="1" x14ac:dyDescent="0.25">
      <c r="A3547" s="75">
        <v>600099369</v>
      </c>
      <c r="B3547" s="73">
        <f t="shared" si="165"/>
        <v>600099369</v>
      </c>
      <c r="C3547" s="73" t="s">
        <v>11522</v>
      </c>
      <c r="D3547" s="68">
        <v>1</v>
      </c>
      <c r="E3547" s="48">
        <f t="shared" si="166"/>
        <v>854794</v>
      </c>
      <c r="F3547" s="57" t="s">
        <v>3490</v>
      </c>
      <c r="G3547" s="57" t="s">
        <v>3931</v>
      </c>
      <c r="H3547" s="51">
        <v>1200</v>
      </c>
      <c r="I3547" s="51" t="s">
        <v>17309</v>
      </c>
      <c r="J3547" s="69">
        <v>27.49</v>
      </c>
      <c r="K3547" s="69">
        <f t="shared" si="167"/>
        <v>32988</v>
      </c>
      <c r="L3547" s="90">
        <v>1200</v>
      </c>
      <c r="M3547" s="51"/>
      <c r="N3547" s="62" t="s">
        <v>4045</v>
      </c>
      <c r="O3547" s="52" t="s">
        <v>3948</v>
      </c>
      <c r="P3547" s="52">
        <v>600</v>
      </c>
      <c r="Q3547" s="52"/>
      <c r="R3547" s="52" t="s">
        <v>3700</v>
      </c>
      <c r="S3547" s="49" t="s">
        <v>21333</v>
      </c>
      <c r="V3547" s="50" t="s">
        <v>14998</v>
      </c>
      <c r="W3547" s="50" t="s">
        <v>3700</v>
      </c>
      <c r="X3547" s="50" t="s">
        <v>14740</v>
      </c>
      <c r="Y3547" s="70" t="s">
        <v>17320</v>
      </c>
      <c r="Z3547" s="53">
        <v>51101</v>
      </c>
    </row>
    <row r="3548" spans="1:26" s="49" customFormat="1" x14ac:dyDescent="0.25">
      <c r="A3548" s="75">
        <v>600099377</v>
      </c>
      <c r="B3548" s="73">
        <f t="shared" si="165"/>
        <v>600099377</v>
      </c>
      <c r="C3548" s="73" t="s">
        <v>11523</v>
      </c>
      <c r="D3548" s="68">
        <v>1</v>
      </c>
      <c r="E3548" s="48">
        <f t="shared" si="166"/>
        <v>855049</v>
      </c>
      <c r="F3548" s="57" t="s">
        <v>3490</v>
      </c>
      <c r="G3548" s="57" t="s">
        <v>3931</v>
      </c>
      <c r="H3548" s="51">
        <v>1050</v>
      </c>
      <c r="I3548" s="51" t="s">
        <v>17309</v>
      </c>
      <c r="J3548" s="69">
        <v>27.49</v>
      </c>
      <c r="K3548" s="69">
        <f t="shared" si="167"/>
        <v>28864.5</v>
      </c>
      <c r="L3548" s="90">
        <v>1050</v>
      </c>
      <c r="M3548" s="51"/>
      <c r="N3548" s="62" t="s">
        <v>4046</v>
      </c>
      <c r="O3548" s="52" t="s">
        <v>354</v>
      </c>
      <c r="P3548" s="52">
        <v>518</v>
      </c>
      <c r="Q3548" s="52"/>
      <c r="R3548" s="52" t="s">
        <v>3700</v>
      </c>
      <c r="S3548" s="49" t="s">
        <v>21333</v>
      </c>
      <c r="V3548" s="50" t="s">
        <v>14998</v>
      </c>
      <c r="W3548" s="50" t="s">
        <v>3700</v>
      </c>
      <c r="X3548" s="50" t="s">
        <v>14740</v>
      </c>
      <c r="Y3548" s="70" t="s">
        <v>17320</v>
      </c>
      <c r="Z3548" s="53">
        <v>51101</v>
      </c>
    </row>
    <row r="3549" spans="1:26" s="49" customFormat="1" ht="30" x14ac:dyDescent="0.25">
      <c r="A3549" s="75">
        <v>600099474</v>
      </c>
      <c r="B3549" s="73">
        <f t="shared" si="165"/>
        <v>600099474</v>
      </c>
      <c r="C3549" s="73" t="s">
        <v>11524</v>
      </c>
      <c r="D3549" s="68">
        <v>1</v>
      </c>
      <c r="E3549" s="48">
        <f t="shared" si="166"/>
        <v>71173854</v>
      </c>
      <c r="F3549" s="57" t="s">
        <v>3490</v>
      </c>
      <c r="G3549" s="57" t="s">
        <v>3931</v>
      </c>
      <c r="H3549" s="51">
        <v>0</v>
      </c>
      <c r="I3549" s="51" t="s">
        <v>17309</v>
      </c>
      <c r="J3549" s="69">
        <v>27.49</v>
      </c>
      <c r="K3549" s="69">
        <f t="shared" si="167"/>
        <v>0</v>
      </c>
      <c r="L3549" s="90">
        <v>75</v>
      </c>
      <c r="M3549" s="51">
        <v>75</v>
      </c>
      <c r="N3549" s="62" t="s">
        <v>4047</v>
      </c>
      <c r="O3549" s="52" t="s">
        <v>2752</v>
      </c>
      <c r="P3549" s="52">
        <v>1641</v>
      </c>
      <c r="Q3549" s="52"/>
      <c r="R3549" s="52" t="s">
        <v>3700</v>
      </c>
      <c r="S3549" s="49" t="s">
        <v>21333</v>
      </c>
      <c r="V3549" s="50" t="s">
        <v>14998</v>
      </c>
      <c r="W3549" s="50" t="s">
        <v>3700</v>
      </c>
      <c r="X3549" s="50" t="s">
        <v>14740</v>
      </c>
      <c r="Y3549" s="70" t="s">
        <v>17320</v>
      </c>
      <c r="Z3549" s="53">
        <v>51101</v>
      </c>
    </row>
    <row r="3550" spans="1:26" s="49" customFormat="1" ht="30" x14ac:dyDescent="0.25">
      <c r="A3550" s="75">
        <v>650023340</v>
      </c>
      <c r="B3550" s="73">
        <f t="shared" si="165"/>
        <v>650023340</v>
      </c>
      <c r="C3550" s="73" t="s">
        <v>11316</v>
      </c>
      <c r="D3550" s="68">
        <v>1</v>
      </c>
      <c r="E3550" s="48">
        <f t="shared" si="166"/>
        <v>70982988</v>
      </c>
      <c r="F3550" s="57" t="s">
        <v>3490</v>
      </c>
      <c r="G3550" s="57" t="s">
        <v>3610</v>
      </c>
      <c r="H3550" s="51">
        <v>350</v>
      </c>
      <c r="I3550" s="51" t="s">
        <v>17309</v>
      </c>
      <c r="J3550" s="69">
        <v>27.49</v>
      </c>
      <c r="K3550" s="69">
        <f t="shared" si="167"/>
        <v>9621.5</v>
      </c>
      <c r="L3550" s="90">
        <v>350</v>
      </c>
      <c r="M3550" s="51"/>
      <c r="N3550" s="62" t="s">
        <v>3704</v>
      </c>
      <c r="O3550" s="52"/>
      <c r="P3550" s="52">
        <v>60</v>
      </c>
      <c r="Q3550" s="52"/>
      <c r="R3550" s="52" t="s">
        <v>3705</v>
      </c>
      <c r="S3550" s="49" t="s">
        <v>21333</v>
      </c>
      <c r="V3550" s="50" t="s">
        <v>14998</v>
      </c>
      <c r="W3550" s="50" t="s">
        <v>3700</v>
      </c>
      <c r="X3550" s="50" t="s">
        <v>14740</v>
      </c>
      <c r="Y3550" s="70" t="s">
        <v>17320</v>
      </c>
      <c r="Z3550" s="53">
        <v>46822</v>
      </c>
    </row>
    <row r="3551" spans="1:26" s="49" customFormat="1" ht="30" x14ac:dyDescent="0.25">
      <c r="A3551" s="75">
        <v>650025873</v>
      </c>
      <c r="B3551" s="73">
        <f t="shared" si="165"/>
        <v>650025873</v>
      </c>
      <c r="C3551" s="73" t="s">
        <v>11453</v>
      </c>
      <c r="D3551" s="68">
        <v>1</v>
      </c>
      <c r="E3551" s="48">
        <f t="shared" si="166"/>
        <v>70695946</v>
      </c>
      <c r="F3551" s="57" t="s">
        <v>3490</v>
      </c>
      <c r="G3551" s="57" t="s">
        <v>3724</v>
      </c>
      <c r="H3551" s="51">
        <v>75</v>
      </c>
      <c r="I3551" s="51" t="s">
        <v>17309</v>
      </c>
      <c r="J3551" s="69">
        <v>27.49</v>
      </c>
      <c r="K3551" s="69">
        <f t="shared" si="167"/>
        <v>2061.75</v>
      </c>
      <c r="L3551" s="90">
        <v>75</v>
      </c>
      <c r="M3551" s="51"/>
      <c r="N3551" s="62" t="s">
        <v>3929</v>
      </c>
      <c r="O3551" s="52"/>
      <c r="P3551" s="52">
        <v>78</v>
      </c>
      <c r="Q3551" s="52"/>
      <c r="R3551" s="52" t="s">
        <v>3930</v>
      </c>
      <c r="S3551" s="49" t="s">
        <v>21333</v>
      </c>
      <c r="V3551" s="50" t="s">
        <v>14998</v>
      </c>
      <c r="W3551" s="50" t="s">
        <v>3700</v>
      </c>
      <c r="X3551" s="50" t="s">
        <v>14740</v>
      </c>
      <c r="Y3551" s="70" t="s">
        <v>17320</v>
      </c>
      <c r="Z3551" s="53">
        <v>46345</v>
      </c>
    </row>
    <row r="3552" spans="1:26" s="49" customFormat="1" ht="30" x14ac:dyDescent="0.25">
      <c r="A3552" s="75">
        <v>691000093</v>
      </c>
      <c r="B3552" s="73">
        <f t="shared" si="165"/>
        <v>691000093</v>
      </c>
      <c r="C3552" s="73" t="s">
        <v>17991</v>
      </c>
      <c r="D3552" s="68">
        <v>1</v>
      </c>
      <c r="E3552" s="48">
        <f t="shared" si="166"/>
        <v>75129507</v>
      </c>
      <c r="F3552" s="57" t="s">
        <v>3490</v>
      </c>
      <c r="G3552" s="57" t="s">
        <v>3931</v>
      </c>
      <c r="H3552" s="51">
        <v>1150</v>
      </c>
      <c r="I3552" s="51" t="s">
        <v>17309</v>
      </c>
      <c r="J3552" s="69">
        <v>27.49</v>
      </c>
      <c r="K3552" s="69">
        <f t="shared" si="167"/>
        <v>31613.5</v>
      </c>
      <c r="L3552" s="90">
        <v>1150</v>
      </c>
      <c r="M3552" s="51"/>
      <c r="N3552" s="62" t="s">
        <v>17992</v>
      </c>
      <c r="O3552" s="52" t="s">
        <v>856</v>
      </c>
      <c r="P3552" s="52">
        <v>519</v>
      </c>
      <c r="Q3552" s="52"/>
      <c r="R3552" s="52" t="s">
        <v>3700</v>
      </c>
      <c r="S3552" s="49" t="s">
        <v>21333</v>
      </c>
      <c r="V3552" s="50" t="s">
        <v>14962</v>
      </c>
      <c r="W3552" s="50" t="s">
        <v>3700</v>
      </c>
      <c r="X3552" s="50" t="s">
        <v>14738</v>
      </c>
      <c r="Y3552" s="70" t="s">
        <v>17320</v>
      </c>
      <c r="Z3552" s="53">
        <v>51101</v>
      </c>
    </row>
    <row r="3553" spans="1:26" s="49" customFormat="1" x14ac:dyDescent="0.25">
      <c r="A3553" s="75">
        <v>691007322</v>
      </c>
      <c r="B3553" s="73">
        <f t="shared" si="165"/>
        <v>691007322</v>
      </c>
      <c r="C3553" s="73" t="s">
        <v>11525</v>
      </c>
      <c r="D3553" s="68">
        <v>1</v>
      </c>
      <c r="E3553" s="48">
        <f t="shared" si="166"/>
        <v>71294180</v>
      </c>
      <c r="F3553" s="57" t="s">
        <v>3490</v>
      </c>
      <c r="G3553" s="57" t="s">
        <v>3931</v>
      </c>
      <c r="H3553" s="51">
        <v>125</v>
      </c>
      <c r="I3553" s="51" t="s">
        <v>17309</v>
      </c>
      <c r="J3553" s="69">
        <v>27.49</v>
      </c>
      <c r="K3553" s="69">
        <f t="shared" si="167"/>
        <v>3436.25</v>
      </c>
      <c r="L3553" s="90">
        <v>125</v>
      </c>
      <c r="M3553" s="51"/>
      <c r="N3553" s="62" t="s">
        <v>4048</v>
      </c>
      <c r="O3553" s="52" t="s">
        <v>856</v>
      </c>
      <c r="P3553" s="52">
        <v>519</v>
      </c>
      <c r="Q3553" s="52"/>
      <c r="R3553" s="52" t="s">
        <v>3700</v>
      </c>
      <c r="S3553" s="49" t="s">
        <v>21333</v>
      </c>
      <c r="V3553" s="50" t="s">
        <v>14998</v>
      </c>
      <c r="W3553" s="50" t="s">
        <v>3700</v>
      </c>
      <c r="X3553" s="50" t="s">
        <v>14740</v>
      </c>
      <c r="Y3553" s="70" t="s">
        <v>17320</v>
      </c>
      <c r="Z3553" s="53">
        <v>51101</v>
      </c>
    </row>
    <row r="3554" spans="1:26" s="49" customFormat="1" ht="30" x14ac:dyDescent="0.25">
      <c r="A3554" s="74">
        <v>600010422</v>
      </c>
      <c r="B3554" s="73">
        <f t="shared" si="165"/>
        <v>600010422</v>
      </c>
      <c r="C3554" s="73" t="s">
        <v>11268</v>
      </c>
      <c r="D3554" s="68">
        <v>1</v>
      </c>
      <c r="E3554" s="48">
        <f t="shared" si="166"/>
        <v>60252766</v>
      </c>
      <c r="F3554" s="57" t="s">
        <v>3490</v>
      </c>
      <c r="G3554" s="57" t="s">
        <v>3610</v>
      </c>
      <c r="H3554" s="51">
        <v>375</v>
      </c>
      <c r="I3554" s="51" t="s">
        <v>17309</v>
      </c>
      <c r="J3554" s="69">
        <v>27.49</v>
      </c>
      <c r="K3554" s="69">
        <f t="shared" si="167"/>
        <v>10308.75</v>
      </c>
      <c r="L3554" s="90">
        <v>375</v>
      </c>
      <c r="M3554" s="51"/>
      <c r="N3554" s="62" t="s">
        <v>3629</v>
      </c>
      <c r="O3554" s="52" t="s">
        <v>3630</v>
      </c>
      <c r="P3554" s="52">
        <v>470</v>
      </c>
      <c r="Q3554" s="52"/>
      <c r="R3554" s="52" t="s">
        <v>3628</v>
      </c>
      <c r="S3554" s="49" t="s">
        <v>21333</v>
      </c>
      <c r="V3554" s="50" t="s">
        <v>14962</v>
      </c>
      <c r="W3554" s="50" t="s">
        <v>3628</v>
      </c>
      <c r="X3554" s="50" t="s">
        <v>14738</v>
      </c>
      <c r="Y3554" s="70" t="s">
        <v>17320</v>
      </c>
      <c r="Z3554" s="53">
        <v>46822</v>
      </c>
    </row>
    <row r="3555" spans="1:26" s="49" customFormat="1" x14ac:dyDescent="0.25">
      <c r="A3555" s="75">
        <v>600078108</v>
      </c>
      <c r="B3555" s="73">
        <f t="shared" si="165"/>
        <v>600078108</v>
      </c>
      <c r="C3555" s="73" t="s">
        <v>11317</v>
      </c>
      <c r="D3555" s="68">
        <v>1</v>
      </c>
      <c r="E3555" s="48">
        <f t="shared" si="166"/>
        <v>70695059</v>
      </c>
      <c r="F3555" s="57" t="s">
        <v>3490</v>
      </c>
      <c r="G3555" s="57" t="s">
        <v>3610</v>
      </c>
      <c r="H3555" s="51">
        <v>0</v>
      </c>
      <c r="I3555" s="51" t="s">
        <v>17309</v>
      </c>
      <c r="J3555" s="69">
        <v>27.49</v>
      </c>
      <c r="K3555" s="69">
        <f t="shared" si="167"/>
        <v>0</v>
      </c>
      <c r="L3555" s="90">
        <v>25</v>
      </c>
      <c r="M3555" s="51">
        <v>25</v>
      </c>
      <c r="N3555" s="62" t="s">
        <v>3706</v>
      </c>
      <c r="O3555" s="52"/>
      <c r="P3555" s="52">
        <v>140</v>
      </c>
      <c r="Q3555" s="52"/>
      <c r="R3555" s="52" t="s">
        <v>3707</v>
      </c>
      <c r="S3555" s="49" t="s">
        <v>21333</v>
      </c>
      <c r="V3555" s="50" t="s">
        <v>14999</v>
      </c>
      <c r="W3555" s="50" t="s">
        <v>3628</v>
      </c>
      <c r="X3555" s="50" t="s">
        <v>14740</v>
      </c>
      <c r="Y3555" s="70" t="s">
        <v>17320</v>
      </c>
      <c r="Z3555" s="53">
        <v>46822</v>
      </c>
    </row>
    <row r="3556" spans="1:26" s="49" customFormat="1" x14ac:dyDescent="0.25">
      <c r="A3556" s="75">
        <v>600078124</v>
      </c>
      <c r="B3556" s="73">
        <f t="shared" si="165"/>
        <v>600078124</v>
      </c>
      <c r="C3556" s="73" t="s">
        <v>17993</v>
      </c>
      <c r="D3556" s="68">
        <v>1</v>
      </c>
      <c r="E3556" s="48">
        <f t="shared" si="166"/>
        <v>70982643</v>
      </c>
      <c r="F3556" s="57" t="s">
        <v>3490</v>
      </c>
      <c r="G3556" s="57" t="s">
        <v>3610</v>
      </c>
      <c r="H3556" s="51">
        <v>0</v>
      </c>
      <c r="I3556" s="51" t="s">
        <v>17309</v>
      </c>
      <c r="J3556" s="69">
        <v>27.49</v>
      </c>
      <c r="K3556" s="69">
        <f t="shared" si="167"/>
        <v>0</v>
      </c>
      <c r="L3556" s="90">
        <v>25</v>
      </c>
      <c r="M3556" s="51">
        <v>25</v>
      </c>
      <c r="N3556" s="62" t="s">
        <v>17994</v>
      </c>
      <c r="O3556" s="52"/>
      <c r="P3556" s="52">
        <v>62</v>
      </c>
      <c r="Q3556" s="52"/>
      <c r="R3556" s="52" t="s">
        <v>3708</v>
      </c>
      <c r="S3556" s="49" t="s">
        <v>21333</v>
      </c>
      <c r="V3556" s="50" t="s">
        <v>14999</v>
      </c>
      <c r="W3556" s="50" t="s">
        <v>3628</v>
      </c>
      <c r="X3556" s="50" t="s">
        <v>14740</v>
      </c>
      <c r="Y3556" s="70" t="s">
        <v>17320</v>
      </c>
      <c r="Z3556" s="53">
        <v>46821</v>
      </c>
    </row>
    <row r="3557" spans="1:26" s="49" customFormat="1" x14ac:dyDescent="0.25">
      <c r="A3557" s="75">
        <v>600078256</v>
      </c>
      <c r="B3557" s="73">
        <f t="shared" si="165"/>
        <v>600078256</v>
      </c>
      <c r="C3557" s="73" t="s">
        <v>11318</v>
      </c>
      <c r="D3557" s="68">
        <v>1</v>
      </c>
      <c r="E3557" s="48">
        <f t="shared" si="166"/>
        <v>43257151</v>
      </c>
      <c r="F3557" s="57" t="s">
        <v>3490</v>
      </c>
      <c r="G3557" s="57" t="s">
        <v>3610</v>
      </c>
      <c r="H3557" s="51">
        <v>425</v>
      </c>
      <c r="I3557" s="51" t="s">
        <v>17309</v>
      </c>
      <c r="J3557" s="69">
        <v>27.49</v>
      </c>
      <c r="K3557" s="69">
        <f t="shared" si="167"/>
        <v>11683.25</v>
      </c>
      <c r="L3557" s="90">
        <v>425</v>
      </c>
      <c r="M3557" s="51"/>
      <c r="N3557" s="62" t="s">
        <v>3709</v>
      </c>
      <c r="O3557" s="52"/>
      <c r="P3557" s="52">
        <v>22</v>
      </c>
      <c r="Q3557" s="52"/>
      <c r="R3557" s="52" t="s">
        <v>3708</v>
      </c>
      <c r="S3557" s="49" t="s">
        <v>21333</v>
      </c>
      <c r="V3557" s="50" t="s">
        <v>14999</v>
      </c>
      <c r="W3557" s="50" t="s">
        <v>3628</v>
      </c>
      <c r="X3557" s="50" t="s">
        <v>14740</v>
      </c>
      <c r="Y3557" s="70" t="s">
        <v>17320</v>
      </c>
      <c r="Z3557" s="53">
        <v>46821</v>
      </c>
    </row>
    <row r="3558" spans="1:26" s="49" customFormat="1" ht="30" x14ac:dyDescent="0.25">
      <c r="A3558" s="75">
        <v>600078086</v>
      </c>
      <c r="B3558" s="73">
        <f t="shared" si="165"/>
        <v>600078086</v>
      </c>
      <c r="C3558" s="73" t="s">
        <v>11319</v>
      </c>
      <c r="D3558" s="68">
        <v>1</v>
      </c>
      <c r="E3558" s="48">
        <f t="shared" si="166"/>
        <v>16389573</v>
      </c>
      <c r="F3558" s="57" t="s">
        <v>3490</v>
      </c>
      <c r="G3558" s="57" t="s">
        <v>3610</v>
      </c>
      <c r="H3558" s="51">
        <v>0</v>
      </c>
      <c r="I3558" s="51" t="s">
        <v>17309</v>
      </c>
      <c r="J3558" s="69">
        <v>27.49</v>
      </c>
      <c r="K3558" s="69">
        <f t="shared" si="167"/>
        <v>0</v>
      </c>
      <c r="L3558" s="90">
        <v>25</v>
      </c>
      <c r="M3558" s="51">
        <v>25</v>
      </c>
      <c r="N3558" s="62" t="s">
        <v>3710</v>
      </c>
      <c r="O3558" s="52"/>
      <c r="P3558" s="52">
        <v>326</v>
      </c>
      <c r="Q3558" s="52"/>
      <c r="R3558" s="52" t="s">
        <v>3711</v>
      </c>
      <c r="S3558" s="49" t="s">
        <v>21333</v>
      </c>
      <c r="V3558" s="50" t="s">
        <v>14999</v>
      </c>
      <c r="W3558" s="50" t="s">
        <v>3628</v>
      </c>
      <c r="X3558" s="50" t="s">
        <v>14740</v>
      </c>
      <c r="Y3558" s="70" t="s">
        <v>17320</v>
      </c>
      <c r="Z3558" s="53">
        <v>46825</v>
      </c>
    </row>
    <row r="3559" spans="1:26" s="49" customFormat="1" ht="30" x14ac:dyDescent="0.25">
      <c r="A3559" s="75">
        <v>600078116</v>
      </c>
      <c r="B3559" s="73">
        <f t="shared" si="165"/>
        <v>600078116</v>
      </c>
      <c r="C3559" s="73" t="s">
        <v>11320</v>
      </c>
      <c r="D3559" s="68">
        <v>1</v>
      </c>
      <c r="E3559" s="48">
        <f t="shared" si="166"/>
        <v>70695016</v>
      </c>
      <c r="F3559" s="57" t="s">
        <v>3490</v>
      </c>
      <c r="G3559" s="57" t="s">
        <v>3610</v>
      </c>
      <c r="H3559" s="51">
        <v>0</v>
      </c>
      <c r="I3559" s="51" t="s">
        <v>17309</v>
      </c>
      <c r="J3559" s="69">
        <v>27.49</v>
      </c>
      <c r="K3559" s="69">
        <f t="shared" si="167"/>
        <v>0</v>
      </c>
      <c r="L3559" s="90">
        <v>25</v>
      </c>
      <c r="M3559" s="51">
        <v>25</v>
      </c>
      <c r="N3559" s="62" t="s">
        <v>3712</v>
      </c>
      <c r="O3559" s="52" t="s">
        <v>3677</v>
      </c>
      <c r="P3559" s="52">
        <v>327</v>
      </c>
      <c r="Q3559" s="52"/>
      <c r="R3559" s="52" t="s">
        <v>3628</v>
      </c>
      <c r="S3559" s="49" t="s">
        <v>21333</v>
      </c>
      <c r="V3559" s="50" t="s">
        <v>14999</v>
      </c>
      <c r="W3559" s="50" t="s">
        <v>3628</v>
      </c>
      <c r="X3559" s="50" t="s">
        <v>14740</v>
      </c>
      <c r="Y3559" s="70" t="s">
        <v>17320</v>
      </c>
      <c r="Z3559" s="53">
        <v>46822</v>
      </c>
    </row>
    <row r="3560" spans="1:26" s="49" customFormat="1" ht="30" x14ac:dyDescent="0.25">
      <c r="A3560" s="75">
        <v>600078299</v>
      </c>
      <c r="B3560" s="73">
        <f t="shared" si="165"/>
        <v>600078299</v>
      </c>
      <c r="C3560" s="73" t="s">
        <v>11321</v>
      </c>
      <c r="D3560" s="68">
        <v>1</v>
      </c>
      <c r="E3560" s="48">
        <f t="shared" si="166"/>
        <v>70695041</v>
      </c>
      <c r="F3560" s="57" t="s">
        <v>3490</v>
      </c>
      <c r="G3560" s="57" t="s">
        <v>3610</v>
      </c>
      <c r="H3560" s="51">
        <v>100</v>
      </c>
      <c r="I3560" s="51" t="s">
        <v>17309</v>
      </c>
      <c r="J3560" s="69">
        <v>27.49</v>
      </c>
      <c r="K3560" s="69">
        <f t="shared" si="167"/>
        <v>2749</v>
      </c>
      <c r="L3560" s="90">
        <v>100</v>
      </c>
      <c r="M3560" s="51"/>
      <c r="N3560" s="62" t="s">
        <v>3713</v>
      </c>
      <c r="O3560" s="52"/>
      <c r="P3560" s="52">
        <v>1</v>
      </c>
      <c r="Q3560" s="52"/>
      <c r="R3560" s="52" t="s">
        <v>3707</v>
      </c>
      <c r="S3560" s="49" t="s">
        <v>21333</v>
      </c>
      <c r="V3560" s="50" t="s">
        <v>14999</v>
      </c>
      <c r="W3560" s="50" t="s">
        <v>3628</v>
      </c>
      <c r="X3560" s="50" t="s">
        <v>14740</v>
      </c>
      <c r="Y3560" s="70" t="s">
        <v>17320</v>
      </c>
      <c r="Z3560" s="53">
        <v>46822</v>
      </c>
    </row>
    <row r="3561" spans="1:26" s="49" customFormat="1" ht="30" x14ac:dyDescent="0.25">
      <c r="A3561" s="75">
        <v>600078337</v>
      </c>
      <c r="B3561" s="73">
        <f t="shared" si="165"/>
        <v>600078337</v>
      </c>
      <c r="C3561" s="73" t="s">
        <v>11322</v>
      </c>
      <c r="D3561" s="68">
        <v>1</v>
      </c>
      <c r="E3561" s="48">
        <f t="shared" si="166"/>
        <v>70698325</v>
      </c>
      <c r="F3561" s="57" t="s">
        <v>3490</v>
      </c>
      <c r="G3561" s="57" t="s">
        <v>3610</v>
      </c>
      <c r="H3561" s="51">
        <v>50</v>
      </c>
      <c r="I3561" s="51" t="s">
        <v>17309</v>
      </c>
      <c r="J3561" s="69">
        <v>27.49</v>
      </c>
      <c r="K3561" s="69">
        <f t="shared" si="167"/>
        <v>1374.5</v>
      </c>
      <c r="L3561" s="90">
        <v>50</v>
      </c>
      <c r="M3561" s="51"/>
      <c r="N3561" s="62" t="s">
        <v>3714</v>
      </c>
      <c r="O3561" s="52"/>
      <c r="P3561" s="52">
        <v>63</v>
      </c>
      <c r="Q3561" s="52"/>
      <c r="R3561" s="52" t="s">
        <v>3715</v>
      </c>
      <c r="S3561" s="49" t="s">
        <v>21333</v>
      </c>
      <c r="V3561" s="50" t="s">
        <v>14999</v>
      </c>
      <c r="W3561" s="50" t="s">
        <v>3628</v>
      </c>
      <c r="X3561" s="50" t="s">
        <v>14740</v>
      </c>
      <c r="Y3561" s="70" t="s">
        <v>17320</v>
      </c>
      <c r="Z3561" s="53">
        <v>46822</v>
      </c>
    </row>
    <row r="3562" spans="1:26" s="49" customFormat="1" ht="30" x14ac:dyDescent="0.25">
      <c r="A3562" s="75">
        <v>600078515</v>
      </c>
      <c r="B3562" s="73">
        <f t="shared" si="165"/>
        <v>600078515</v>
      </c>
      <c r="C3562" s="73" t="s">
        <v>11323</v>
      </c>
      <c r="D3562" s="68">
        <v>1</v>
      </c>
      <c r="E3562" s="48">
        <f t="shared" si="166"/>
        <v>70694974</v>
      </c>
      <c r="F3562" s="57" t="s">
        <v>3490</v>
      </c>
      <c r="G3562" s="57" t="s">
        <v>3610</v>
      </c>
      <c r="H3562" s="51">
        <v>625</v>
      </c>
      <c r="I3562" s="51" t="s">
        <v>17309</v>
      </c>
      <c r="J3562" s="69">
        <v>27.49</v>
      </c>
      <c r="K3562" s="69">
        <f t="shared" si="167"/>
        <v>17181.25</v>
      </c>
      <c r="L3562" s="90">
        <v>625</v>
      </c>
      <c r="M3562" s="51"/>
      <c r="N3562" s="62" t="s">
        <v>3716</v>
      </c>
      <c r="O3562" s="52" t="s">
        <v>60</v>
      </c>
      <c r="P3562" s="52">
        <v>700</v>
      </c>
      <c r="Q3562" s="52"/>
      <c r="R3562" s="52" t="s">
        <v>3628</v>
      </c>
      <c r="S3562" s="49" t="s">
        <v>21333</v>
      </c>
      <c r="V3562" s="50" t="s">
        <v>14999</v>
      </c>
      <c r="W3562" s="50" t="s">
        <v>3628</v>
      </c>
      <c r="X3562" s="50" t="s">
        <v>14740</v>
      </c>
      <c r="Y3562" s="70" t="s">
        <v>17320</v>
      </c>
      <c r="Z3562" s="53">
        <v>46822</v>
      </c>
    </row>
    <row r="3563" spans="1:26" s="49" customFormat="1" ht="30" x14ac:dyDescent="0.25">
      <c r="A3563" s="75">
        <v>600078531</v>
      </c>
      <c r="B3563" s="73">
        <f t="shared" si="165"/>
        <v>600078531</v>
      </c>
      <c r="C3563" s="73" t="s">
        <v>11324</v>
      </c>
      <c r="D3563" s="68">
        <v>1</v>
      </c>
      <c r="E3563" s="48">
        <f t="shared" si="166"/>
        <v>70694982</v>
      </c>
      <c r="F3563" s="57" t="s">
        <v>3490</v>
      </c>
      <c r="G3563" s="57" t="s">
        <v>3610</v>
      </c>
      <c r="H3563" s="51">
        <v>400</v>
      </c>
      <c r="I3563" s="51" t="s">
        <v>17309</v>
      </c>
      <c r="J3563" s="69">
        <v>27.49</v>
      </c>
      <c r="K3563" s="69">
        <f t="shared" si="167"/>
        <v>10996</v>
      </c>
      <c r="L3563" s="90">
        <v>400</v>
      </c>
      <c r="M3563" s="51"/>
      <c r="N3563" s="62" t="s">
        <v>3717</v>
      </c>
      <c r="O3563" s="52" t="s">
        <v>3718</v>
      </c>
      <c r="P3563" s="52">
        <v>800</v>
      </c>
      <c r="Q3563" s="52"/>
      <c r="R3563" s="52" t="s">
        <v>3628</v>
      </c>
      <c r="S3563" s="49" t="s">
        <v>21333</v>
      </c>
      <c r="V3563" s="50" t="s">
        <v>14999</v>
      </c>
      <c r="W3563" s="50" t="s">
        <v>3628</v>
      </c>
      <c r="X3563" s="50" t="s">
        <v>14740</v>
      </c>
      <c r="Y3563" s="70" t="s">
        <v>17320</v>
      </c>
      <c r="Z3563" s="53">
        <v>46822</v>
      </c>
    </row>
    <row r="3564" spans="1:26" s="49" customFormat="1" ht="30" x14ac:dyDescent="0.25">
      <c r="A3564" s="75">
        <v>600078582</v>
      </c>
      <c r="B3564" s="73">
        <f t="shared" si="165"/>
        <v>600078582</v>
      </c>
      <c r="C3564" s="73" t="s">
        <v>11325</v>
      </c>
      <c r="D3564" s="68">
        <v>1</v>
      </c>
      <c r="E3564" s="48">
        <f t="shared" si="166"/>
        <v>16389581</v>
      </c>
      <c r="F3564" s="57" t="s">
        <v>3490</v>
      </c>
      <c r="G3564" s="57" t="s">
        <v>3610</v>
      </c>
      <c r="H3564" s="51">
        <v>325</v>
      </c>
      <c r="I3564" s="51" t="s">
        <v>17309</v>
      </c>
      <c r="J3564" s="69">
        <v>27.49</v>
      </c>
      <c r="K3564" s="69">
        <f t="shared" si="167"/>
        <v>8934.25</v>
      </c>
      <c r="L3564" s="90">
        <v>325</v>
      </c>
      <c r="M3564" s="51"/>
      <c r="N3564" s="62" t="s">
        <v>3719</v>
      </c>
      <c r="O3564" s="52"/>
      <c r="P3564" s="52">
        <v>264</v>
      </c>
      <c r="Q3564" s="52"/>
      <c r="R3564" s="52" t="s">
        <v>3711</v>
      </c>
      <c r="S3564" s="49" t="s">
        <v>21333</v>
      </c>
      <c r="V3564" s="50" t="s">
        <v>14999</v>
      </c>
      <c r="W3564" s="50" t="s">
        <v>3628</v>
      </c>
      <c r="X3564" s="50" t="s">
        <v>14740</v>
      </c>
      <c r="Y3564" s="70" t="s">
        <v>17320</v>
      </c>
      <c r="Z3564" s="53">
        <v>46825</v>
      </c>
    </row>
    <row r="3565" spans="1:26" s="49" customFormat="1" x14ac:dyDescent="0.25">
      <c r="A3565" s="75">
        <v>600078621</v>
      </c>
      <c r="B3565" s="73">
        <f t="shared" si="165"/>
        <v>600078621</v>
      </c>
      <c r="C3565" s="73" t="s">
        <v>11326</v>
      </c>
      <c r="D3565" s="68">
        <v>1</v>
      </c>
      <c r="E3565" s="48">
        <f t="shared" si="166"/>
        <v>70694991</v>
      </c>
      <c r="F3565" s="57" t="s">
        <v>3490</v>
      </c>
      <c r="G3565" s="57" t="s">
        <v>3610</v>
      </c>
      <c r="H3565" s="51">
        <v>0</v>
      </c>
      <c r="I3565" s="51" t="s">
        <v>17309</v>
      </c>
      <c r="J3565" s="69">
        <v>27.49</v>
      </c>
      <c r="K3565" s="69">
        <f t="shared" si="167"/>
        <v>0</v>
      </c>
      <c r="L3565" s="90">
        <v>25</v>
      </c>
      <c r="M3565" s="51">
        <v>25</v>
      </c>
      <c r="N3565" s="62" t="s">
        <v>3720</v>
      </c>
      <c r="O3565" s="52" t="s">
        <v>3721</v>
      </c>
      <c r="P3565" s="52">
        <v>832</v>
      </c>
      <c r="Q3565" s="52"/>
      <c r="R3565" s="52" t="s">
        <v>3628</v>
      </c>
      <c r="S3565" s="49" t="s">
        <v>21333</v>
      </c>
      <c r="V3565" s="50" t="s">
        <v>14999</v>
      </c>
      <c r="W3565" s="50" t="s">
        <v>3628</v>
      </c>
      <c r="X3565" s="50" t="s">
        <v>14740</v>
      </c>
      <c r="Y3565" s="70" t="s">
        <v>17320</v>
      </c>
      <c r="Z3565" s="53">
        <v>46822</v>
      </c>
    </row>
    <row r="3566" spans="1:26" s="49" customFormat="1" ht="30" x14ac:dyDescent="0.25">
      <c r="A3566" s="75">
        <v>691008604</v>
      </c>
      <c r="B3566" s="73">
        <f t="shared" si="165"/>
        <v>691008604</v>
      </c>
      <c r="C3566" s="73" t="s">
        <v>11327</v>
      </c>
      <c r="D3566" s="68">
        <v>1</v>
      </c>
      <c r="E3566" s="48">
        <f t="shared" si="166"/>
        <v>4624548</v>
      </c>
      <c r="F3566" s="57" t="s">
        <v>3490</v>
      </c>
      <c r="G3566" s="57" t="s">
        <v>3610</v>
      </c>
      <c r="H3566" s="51">
        <v>0</v>
      </c>
      <c r="I3566" s="51" t="s">
        <v>17309</v>
      </c>
      <c r="J3566" s="69">
        <v>27.49</v>
      </c>
      <c r="K3566" s="69">
        <f t="shared" si="167"/>
        <v>0</v>
      </c>
      <c r="L3566" s="90">
        <v>25</v>
      </c>
      <c r="M3566" s="51">
        <v>25</v>
      </c>
      <c r="N3566" s="62" t="s">
        <v>3722</v>
      </c>
      <c r="O3566" s="52" t="s">
        <v>3723</v>
      </c>
      <c r="P3566" s="52">
        <v>766</v>
      </c>
      <c r="Q3566" s="52"/>
      <c r="R3566" s="52" t="s">
        <v>3628</v>
      </c>
      <c r="S3566" s="49" t="s">
        <v>21333</v>
      </c>
      <c r="V3566" s="50" t="s">
        <v>14999</v>
      </c>
      <c r="W3566" s="50" t="s">
        <v>3628</v>
      </c>
      <c r="X3566" s="50" t="s">
        <v>14740</v>
      </c>
      <c r="Y3566" s="70" t="s">
        <v>17320</v>
      </c>
      <c r="Z3566" s="53">
        <v>46822</v>
      </c>
    </row>
    <row r="3567" spans="1:26" s="49" customFormat="1" ht="30" x14ac:dyDescent="0.25">
      <c r="A3567" s="74">
        <v>600016773</v>
      </c>
      <c r="B3567" s="73">
        <f t="shared" si="165"/>
        <v>600016773</v>
      </c>
      <c r="C3567" s="73" t="s">
        <v>11831</v>
      </c>
      <c r="D3567" s="68">
        <v>1</v>
      </c>
      <c r="E3567" s="48">
        <f t="shared" si="166"/>
        <v>601667</v>
      </c>
      <c r="F3567" s="57" t="s">
        <v>4050</v>
      </c>
      <c r="G3567" s="57" t="s">
        <v>4557</v>
      </c>
      <c r="H3567" s="51">
        <v>425</v>
      </c>
      <c r="I3567" s="51" t="s">
        <v>17309</v>
      </c>
      <c r="J3567" s="69">
        <v>27.49</v>
      </c>
      <c r="K3567" s="69">
        <f t="shared" si="167"/>
        <v>11683.25</v>
      </c>
      <c r="L3567" s="90">
        <v>425</v>
      </c>
      <c r="M3567" s="51"/>
      <c r="N3567" s="62" t="s">
        <v>4559</v>
      </c>
      <c r="O3567" s="52" t="s">
        <v>2799</v>
      </c>
      <c r="P3567" s="52">
        <v>526</v>
      </c>
      <c r="Q3567" s="52">
        <v>18</v>
      </c>
      <c r="R3567" s="52" t="s">
        <v>4558</v>
      </c>
      <c r="S3567" s="49" t="s">
        <v>21333</v>
      </c>
      <c r="V3567" s="50" t="s">
        <v>15000</v>
      </c>
      <c r="W3567" s="50" t="s">
        <v>4558</v>
      </c>
      <c r="X3567" s="50" t="s">
        <v>14738</v>
      </c>
      <c r="Y3567" s="70" t="s">
        <v>17320</v>
      </c>
      <c r="Z3567" s="53">
        <v>74301</v>
      </c>
    </row>
    <row r="3568" spans="1:26" s="49" customFormat="1" x14ac:dyDescent="0.25">
      <c r="A3568" s="74">
        <v>600016803</v>
      </c>
      <c r="B3568" s="73">
        <f t="shared" si="165"/>
        <v>600016803</v>
      </c>
      <c r="C3568" s="73" t="s">
        <v>11832</v>
      </c>
      <c r="D3568" s="68">
        <v>1</v>
      </c>
      <c r="E3568" s="48">
        <f t="shared" si="166"/>
        <v>25833685</v>
      </c>
      <c r="F3568" s="57" t="s">
        <v>4050</v>
      </c>
      <c r="G3568" s="57" t="s">
        <v>4557</v>
      </c>
      <c r="H3568" s="51">
        <v>200</v>
      </c>
      <c r="I3568" s="51" t="s">
        <v>17309</v>
      </c>
      <c r="J3568" s="69">
        <v>27.49</v>
      </c>
      <c r="K3568" s="69">
        <f t="shared" si="167"/>
        <v>5498</v>
      </c>
      <c r="L3568" s="90">
        <v>200</v>
      </c>
      <c r="M3568" s="51"/>
      <c r="N3568" s="62" t="s">
        <v>4560</v>
      </c>
      <c r="O3568" s="52" t="s">
        <v>4561</v>
      </c>
      <c r="P3568" s="52">
        <v>760</v>
      </c>
      <c r="Q3568" s="52"/>
      <c r="R3568" s="52" t="s">
        <v>4562</v>
      </c>
      <c r="S3568" s="49" t="s">
        <v>21334</v>
      </c>
      <c r="V3568" s="50" t="s">
        <v>15000</v>
      </c>
      <c r="W3568" s="50" t="s">
        <v>4558</v>
      </c>
      <c r="X3568" s="50" t="s">
        <v>14742</v>
      </c>
      <c r="Y3568" s="70" t="s">
        <v>17320</v>
      </c>
      <c r="Z3568" s="53">
        <v>74213</v>
      </c>
    </row>
    <row r="3569" spans="1:26" s="49" customFormat="1" ht="30" x14ac:dyDescent="0.25">
      <c r="A3569" s="75">
        <v>600137422</v>
      </c>
      <c r="B3569" s="73">
        <f t="shared" si="165"/>
        <v>600137422</v>
      </c>
      <c r="C3569" s="73" t="s">
        <v>11853</v>
      </c>
      <c r="D3569" s="68">
        <v>1</v>
      </c>
      <c r="E3569" s="48">
        <f t="shared" si="166"/>
        <v>848671</v>
      </c>
      <c r="F3569" s="57" t="s">
        <v>4050</v>
      </c>
      <c r="G3569" s="57" t="s">
        <v>4557</v>
      </c>
      <c r="H3569" s="51">
        <v>125</v>
      </c>
      <c r="I3569" s="51" t="s">
        <v>17309</v>
      </c>
      <c r="J3569" s="69">
        <v>27.49</v>
      </c>
      <c r="K3569" s="69">
        <f t="shared" si="167"/>
        <v>3436.25</v>
      </c>
      <c r="L3569" s="90">
        <v>125</v>
      </c>
      <c r="M3569" s="51"/>
      <c r="N3569" s="62" t="s">
        <v>4597</v>
      </c>
      <c r="O3569" s="52" t="s">
        <v>340</v>
      </c>
      <c r="P3569" s="52">
        <v>700</v>
      </c>
      <c r="Q3569" s="52"/>
      <c r="R3569" s="52" t="s">
        <v>4562</v>
      </c>
      <c r="S3569" s="49" t="s">
        <v>21333</v>
      </c>
      <c r="V3569" s="50" t="s">
        <v>15001</v>
      </c>
      <c r="W3569" s="50" t="s">
        <v>4558</v>
      </c>
      <c r="X3569" s="50" t="s">
        <v>14740</v>
      </c>
      <c r="Y3569" s="70" t="s">
        <v>17320</v>
      </c>
      <c r="Z3569" s="53">
        <v>74213</v>
      </c>
    </row>
    <row r="3570" spans="1:26" s="49" customFormat="1" ht="30" x14ac:dyDescent="0.25">
      <c r="A3570" s="75">
        <v>600138071</v>
      </c>
      <c r="B3570" s="73">
        <f t="shared" si="165"/>
        <v>600138071</v>
      </c>
      <c r="C3570" s="73" t="s">
        <v>11854</v>
      </c>
      <c r="D3570" s="68">
        <v>1</v>
      </c>
      <c r="E3570" s="48">
        <f t="shared" si="166"/>
        <v>73184195</v>
      </c>
      <c r="F3570" s="57" t="s">
        <v>4050</v>
      </c>
      <c r="G3570" s="57" t="s">
        <v>4557</v>
      </c>
      <c r="H3570" s="51">
        <v>50</v>
      </c>
      <c r="I3570" s="51" t="s">
        <v>17309</v>
      </c>
      <c r="J3570" s="69">
        <v>27.49</v>
      </c>
      <c r="K3570" s="69">
        <f t="shared" si="167"/>
        <v>1374.5</v>
      </c>
      <c r="L3570" s="90">
        <v>50</v>
      </c>
      <c r="M3570" s="51"/>
      <c r="N3570" s="62" t="s">
        <v>4598</v>
      </c>
      <c r="O3570" s="52"/>
      <c r="P3570" s="52">
        <v>71</v>
      </c>
      <c r="Q3570" s="52"/>
      <c r="R3570" s="52" t="s">
        <v>4599</v>
      </c>
      <c r="S3570" s="49" t="s">
        <v>21333</v>
      </c>
      <c r="V3570" s="50" t="s">
        <v>15001</v>
      </c>
      <c r="W3570" s="50" t="s">
        <v>4558</v>
      </c>
      <c r="X3570" s="50" t="s">
        <v>14740</v>
      </c>
      <c r="Y3570" s="70" t="s">
        <v>17320</v>
      </c>
      <c r="Z3570" s="53">
        <v>74255</v>
      </c>
    </row>
    <row r="3571" spans="1:26" s="49" customFormat="1" ht="30" x14ac:dyDescent="0.25">
      <c r="A3571" s="75">
        <v>600138275</v>
      </c>
      <c r="B3571" s="73">
        <f t="shared" si="165"/>
        <v>600138275</v>
      </c>
      <c r="C3571" s="73" t="s">
        <v>11855</v>
      </c>
      <c r="D3571" s="68">
        <v>1</v>
      </c>
      <c r="E3571" s="48">
        <f t="shared" si="166"/>
        <v>60799081</v>
      </c>
      <c r="F3571" s="57" t="s">
        <v>4050</v>
      </c>
      <c r="G3571" s="57" t="s">
        <v>4557</v>
      </c>
      <c r="H3571" s="51">
        <v>525</v>
      </c>
      <c r="I3571" s="51" t="s">
        <v>17309</v>
      </c>
      <c r="J3571" s="69">
        <v>27.49</v>
      </c>
      <c r="K3571" s="69">
        <f t="shared" si="167"/>
        <v>14432.25</v>
      </c>
      <c r="L3571" s="90">
        <v>525</v>
      </c>
      <c r="M3571" s="51"/>
      <c r="N3571" s="62" t="s">
        <v>4600</v>
      </c>
      <c r="O3571" s="52" t="s">
        <v>82</v>
      </c>
      <c r="P3571" s="52">
        <v>346</v>
      </c>
      <c r="Q3571" s="52"/>
      <c r="R3571" s="52" t="s">
        <v>4562</v>
      </c>
      <c r="S3571" s="49" t="s">
        <v>21333</v>
      </c>
      <c r="V3571" s="50" t="s">
        <v>15001</v>
      </c>
      <c r="W3571" s="50" t="s">
        <v>4558</v>
      </c>
      <c r="X3571" s="50" t="s">
        <v>14740</v>
      </c>
      <c r="Y3571" s="70" t="s">
        <v>17320</v>
      </c>
      <c r="Z3571" s="53">
        <v>74213</v>
      </c>
    </row>
    <row r="3572" spans="1:26" s="49" customFormat="1" ht="30" x14ac:dyDescent="0.25">
      <c r="A3572" s="75">
        <v>600138330</v>
      </c>
      <c r="B3572" s="73">
        <f t="shared" si="165"/>
        <v>600138330</v>
      </c>
      <c r="C3572" s="73" t="s">
        <v>11856</v>
      </c>
      <c r="D3572" s="68">
        <v>1</v>
      </c>
      <c r="E3572" s="48">
        <f t="shared" si="166"/>
        <v>73184667</v>
      </c>
      <c r="F3572" s="57" t="s">
        <v>4050</v>
      </c>
      <c r="G3572" s="57" t="s">
        <v>4557</v>
      </c>
      <c r="H3572" s="51">
        <v>100</v>
      </c>
      <c r="I3572" s="51" t="s">
        <v>17309</v>
      </c>
      <c r="J3572" s="69">
        <v>27.49</v>
      </c>
      <c r="K3572" s="69">
        <f t="shared" si="167"/>
        <v>2749</v>
      </c>
      <c r="L3572" s="90">
        <v>100</v>
      </c>
      <c r="M3572" s="51"/>
      <c r="N3572" s="62" t="s">
        <v>4601</v>
      </c>
      <c r="O3572" s="52"/>
      <c r="P3572" s="52">
        <v>34</v>
      </c>
      <c r="Q3572" s="52"/>
      <c r="R3572" s="52" t="s">
        <v>4602</v>
      </c>
      <c r="S3572" s="49" t="s">
        <v>21333</v>
      </c>
      <c r="V3572" s="50" t="s">
        <v>15001</v>
      </c>
      <c r="W3572" s="50" t="s">
        <v>4558</v>
      </c>
      <c r="X3572" s="50" t="s">
        <v>14740</v>
      </c>
      <c r="Y3572" s="70" t="s">
        <v>17320</v>
      </c>
      <c r="Z3572" s="53">
        <v>74293</v>
      </c>
    </row>
    <row r="3573" spans="1:26" s="49" customFormat="1" ht="30" x14ac:dyDescent="0.25">
      <c r="A3573" s="75">
        <v>600138364</v>
      </c>
      <c r="B3573" s="73">
        <f t="shared" si="165"/>
        <v>600138364</v>
      </c>
      <c r="C3573" s="73" t="s">
        <v>11857</v>
      </c>
      <c r="D3573" s="68">
        <v>1</v>
      </c>
      <c r="E3573" s="48">
        <f t="shared" si="166"/>
        <v>70997888</v>
      </c>
      <c r="F3573" s="57" t="s">
        <v>4050</v>
      </c>
      <c r="G3573" s="57" t="s">
        <v>4557</v>
      </c>
      <c r="H3573" s="51">
        <v>75</v>
      </c>
      <c r="I3573" s="51" t="s">
        <v>17309</v>
      </c>
      <c r="J3573" s="69">
        <v>27.49</v>
      </c>
      <c r="K3573" s="69">
        <f t="shared" si="167"/>
        <v>2061.75</v>
      </c>
      <c r="L3573" s="90">
        <v>75</v>
      </c>
      <c r="M3573" s="51"/>
      <c r="N3573" s="62" t="s">
        <v>4603</v>
      </c>
      <c r="O3573" s="52"/>
      <c r="P3573" s="52">
        <v>171</v>
      </c>
      <c r="Q3573" s="52"/>
      <c r="R3573" s="52" t="s">
        <v>4604</v>
      </c>
      <c r="S3573" s="49" t="s">
        <v>21333</v>
      </c>
      <c r="V3573" s="50" t="s">
        <v>15001</v>
      </c>
      <c r="W3573" s="50" t="s">
        <v>4558</v>
      </c>
      <c r="X3573" s="50" t="s">
        <v>14740</v>
      </c>
      <c r="Y3573" s="70" t="s">
        <v>17320</v>
      </c>
      <c r="Z3573" s="53">
        <v>74243</v>
      </c>
    </row>
    <row r="3574" spans="1:26" s="49" customFormat="1" x14ac:dyDescent="0.25">
      <c r="A3574" s="75">
        <v>600138372</v>
      </c>
      <c r="B3574" s="73">
        <f t="shared" si="165"/>
        <v>600138372</v>
      </c>
      <c r="C3574" s="73" t="s">
        <v>11858</v>
      </c>
      <c r="D3574" s="68">
        <v>1</v>
      </c>
      <c r="E3574" s="48">
        <f t="shared" si="166"/>
        <v>75026775</v>
      </c>
      <c r="F3574" s="57" t="s">
        <v>4050</v>
      </c>
      <c r="G3574" s="57" t="s">
        <v>4557</v>
      </c>
      <c r="H3574" s="51">
        <v>100</v>
      </c>
      <c r="I3574" s="51" t="s">
        <v>17309</v>
      </c>
      <c r="J3574" s="69">
        <v>27.49</v>
      </c>
      <c r="K3574" s="69">
        <f t="shared" si="167"/>
        <v>2749</v>
      </c>
      <c r="L3574" s="90">
        <v>100</v>
      </c>
      <c r="M3574" s="51"/>
      <c r="N3574" s="62" t="s">
        <v>4605</v>
      </c>
      <c r="O3574" s="52"/>
      <c r="P3574" s="52">
        <v>58</v>
      </c>
      <c r="Q3574" s="52"/>
      <c r="R3574" s="52" t="s">
        <v>4606</v>
      </c>
      <c r="S3574" s="49" t="s">
        <v>21333</v>
      </c>
      <c r="V3574" s="50" t="s">
        <v>15001</v>
      </c>
      <c r="W3574" s="50" t="s">
        <v>4558</v>
      </c>
      <c r="X3574" s="50" t="s">
        <v>14740</v>
      </c>
      <c r="Y3574" s="70" t="s">
        <v>17320</v>
      </c>
      <c r="Z3574" s="53">
        <v>74301</v>
      </c>
    </row>
    <row r="3575" spans="1:26" s="49" customFormat="1" ht="30" x14ac:dyDescent="0.25">
      <c r="A3575" s="75">
        <v>600138411</v>
      </c>
      <c r="B3575" s="73">
        <f t="shared" si="165"/>
        <v>600138411</v>
      </c>
      <c r="C3575" s="73" t="s">
        <v>11859</v>
      </c>
      <c r="D3575" s="68">
        <v>1</v>
      </c>
      <c r="E3575" s="48">
        <f t="shared" si="166"/>
        <v>848301</v>
      </c>
      <c r="F3575" s="57" t="s">
        <v>4050</v>
      </c>
      <c r="G3575" s="57" t="s">
        <v>4557</v>
      </c>
      <c r="H3575" s="51">
        <v>675</v>
      </c>
      <c r="I3575" s="51" t="s">
        <v>17309</v>
      </c>
      <c r="J3575" s="69">
        <v>27.49</v>
      </c>
      <c r="K3575" s="69">
        <f t="shared" si="167"/>
        <v>18555.75</v>
      </c>
      <c r="L3575" s="90">
        <v>675</v>
      </c>
      <c r="M3575" s="51"/>
      <c r="N3575" s="62" t="s">
        <v>4607</v>
      </c>
      <c r="O3575" s="52" t="s">
        <v>4534</v>
      </c>
      <c r="P3575" s="52">
        <v>658</v>
      </c>
      <c r="Q3575" s="52">
        <v>28</v>
      </c>
      <c r="R3575" s="52" t="s">
        <v>4558</v>
      </c>
      <c r="S3575" s="49" t="s">
        <v>21333</v>
      </c>
      <c r="V3575" s="50" t="s">
        <v>15001</v>
      </c>
      <c r="W3575" s="50" t="s">
        <v>4558</v>
      </c>
      <c r="X3575" s="50" t="s">
        <v>14740</v>
      </c>
      <c r="Y3575" s="70" t="s">
        <v>17320</v>
      </c>
      <c r="Z3575" s="53">
        <v>74301</v>
      </c>
    </row>
    <row r="3576" spans="1:26" s="49" customFormat="1" ht="30" x14ac:dyDescent="0.25">
      <c r="A3576" s="75">
        <v>600138429</v>
      </c>
      <c r="B3576" s="73">
        <f t="shared" si="165"/>
        <v>600138429</v>
      </c>
      <c r="C3576" s="73" t="s">
        <v>11860</v>
      </c>
      <c r="D3576" s="68">
        <v>1</v>
      </c>
      <c r="E3576" s="48">
        <f t="shared" si="166"/>
        <v>848298</v>
      </c>
      <c r="F3576" s="57" t="s">
        <v>4050</v>
      </c>
      <c r="G3576" s="57" t="s">
        <v>4557</v>
      </c>
      <c r="H3576" s="51">
        <v>1025</v>
      </c>
      <c r="I3576" s="51" t="s">
        <v>17309</v>
      </c>
      <c r="J3576" s="69">
        <v>27.49</v>
      </c>
      <c r="K3576" s="69">
        <f t="shared" si="167"/>
        <v>28177.25</v>
      </c>
      <c r="L3576" s="90">
        <v>1025</v>
      </c>
      <c r="M3576" s="51"/>
      <c r="N3576" s="62" t="s">
        <v>4608</v>
      </c>
      <c r="O3576" s="52" t="s">
        <v>340</v>
      </c>
      <c r="P3576" s="52">
        <v>701</v>
      </c>
      <c r="Q3576" s="52">
        <v>3</v>
      </c>
      <c r="R3576" s="52" t="s">
        <v>4558</v>
      </c>
      <c r="S3576" s="49" t="s">
        <v>21333</v>
      </c>
      <c r="V3576" s="50" t="s">
        <v>15001</v>
      </c>
      <c r="W3576" s="50" t="s">
        <v>4558</v>
      </c>
      <c r="X3576" s="50" t="s">
        <v>14740</v>
      </c>
      <c r="Y3576" s="70" t="s">
        <v>17320</v>
      </c>
      <c r="Z3576" s="53">
        <v>74301</v>
      </c>
    </row>
    <row r="3577" spans="1:26" s="49" customFormat="1" ht="30" x14ac:dyDescent="0.25">
      <c r="A3577" s="75">
        <v>600138461</v>
      </c>
      <c r="B3577" s="73">
        <f t="shared" si="165"/>
        <v>600138461</v>
      </c>
      <c r="C3577" s="73" t="s">
        <v>11861</v>
      </c>
      <c r="D3577" s="68">
        <v>1</v>
      </c>
      <c r="E3577" s="48">
        <f t="shared" si="166"/>
        <v>75027372</v>
      </c>
      <c r="F3577" s="57" t="s">
        <v>4050</v>
      </c>
      <c r="G3577" s="57" t="s">
        <v>4557</v>
      </c>
      <c r="H3577" s="51">
        <v>275</v>
      </c>
      <c r="I3577" s="51" t="s">
        <v>17309</v>
      </c>
      <c r="J3577" s="69">
        <v>27.49</v>
      </c>
      <c r="K3577" s="69">
        <f t="shared" si="167"/>
        <v>7559.75</v>
      </c>
      <c r="L3577" s="90">
        <v>275</v>
      </c>
      <c r="M3577" s="51"/>
      <c r="N3577" s="62" t="s">
        <v>4609</v>
      </c>
      <c r="O3577" s="52"/>
      <c r="P3577" s="52">
        <v>315</v>
      </c>
      <c r="Q3577" s="52"/>
      <c r="R3577" s="52" t="s">
        <v>4610</v>
      </c>
      <c r="S3577" s="49" t="s">
        <v>21333</v>
      </c>
      <c r="V3577" s="50" t="s">
        <v>15001</v>
      </c>
      <c r="W3577" s="50" t="s">
        <v>4558</v>
      </c>
      <c r="X3577" s="50" t="s">
        <v>14740</v>
      </c>
      <c r="Y3577" s="70" t="s">
        <v>17320</v>
      </c>
      <c r="Z3577" s="53">
        <v>74282</v>
      </c>
    </row>
    <row r="3578" spans="1:26" s="49" customFormat="1" ht="30" x14ac:dyDescent="0.25">
      <c r="A3578" s="75">
        <v>600138534</v>
      </c>
      <c r="B3578" s="73">
        <f t="shared" si="165"/>
        <v>600138534</v>
      </c>
      <c r="C3578" s="73" t="s">
        <v>11862</v>
      </c>
      <c r="D3578" s="68">
        <v>1</v>
      </c>
      <c r="E3578" s="48">
        <f t="shared" si="166"/>
        <v>60609214</v>
      </c>
      <c r="F3578" s="57" t="s">
        <v>4050</v>
      </c>
      <c r="G3578" s="57" t="s">
        <v>4557</v>
      </c>
      <c r="H3578" s="51">
        <v>600</v>
      </c>
      <c r="I3578" s="51" t="s">
        <v>17309</v>
      </c>
      <c r="J3578" s="69">
        <v>27.49</v>
      </c>
      <c r="K3578" s="69">
        <f t="shared" si="167"/>
        <v>16494</v>
      </c>
      <c r="L3578" s="90">
        <v>600</v>
      </c>
      <c r="M3578" s="51"/>
      <c r="N3578" s="62" t="s">
        <v>4611</v>
      </c>
      <c r="O3578" s="52" t="s">
        <v>4555</v>
      </c>
      <c r="P3578" s="52">
        <v>500</v>
      </c>
      <c r="Q3578" s="52"/>
      <c r="R3578" s="52" t="s">
        <v>4562</v>
      </c>
      <c r="S3578" s="49" t="s">
        <v>21333</v>
      </c>
      <c r="V3578" s="50" t="s">
        <v>15001</v>
      </c>
      <c r="W3578" s="50" t="s">
        <v>4558</v>
      </c>
      <c r="X3578" s="50" t="s">
        <v>14740</v>
      </c>
      <c r="Y3578" s="70" t="s">
        <v>17320</v>
      </c>
      <c r="Z3578" s="53">
        <v>74213</v>
      </c>
    </row>
    <row r="3579" spans="1:26" s="49" customFormat="1" ht="30" x14ac:dyDescent="0.25">
      <c r="A3579" s="75">
        <v>600138542</v>
      </c>
      <c r="B3579" s="73">
        <f t="shared" si="165"/>
        <v>600138542</v>
      </c>
      <c r="C3579" s="73" t="s">
        <v>11863</v>
      </c>
      <c r="D3579" s="68">
        <v>1</v>
      </c>
      <c r="E3579" s="48">
        <f t="shared" si="166"/>
        <v>60609371</v>
      </c>
      <c r="F3579" s="57" t="s">
        <v>4050</v>
      </c>
      <c r="G3579" s="57" t="s">
        <v>4557</v>
      </c>
      <c r="H3579" s="51">
        <v>550</v>
      </c>
      <c r="I3579" s="51" t="s">
        <v>17309</v>
      </c>
      <c r="J3579" s="69">
        <v>27.49</v>
      </c>
      <c r="K3579" s="69">
        <f t="shared" si="167"/>
        <v>15119.5</v>
      </c>
      <c r="L3579" s="90">
        <v>550</v>
      </c>
      <c r="M3579" s="51"/>
      <c r="N3579" s="62" t="s">
        <v>4612</v>
      </c>
      <c r="O3579" s="52" t="s">
        <v>4613</v>
      </c>
      <c r="P3579" s="52">
        <v>650</v>
      </c>
      <c r="Q3579" s="52"/>
      <c r="R3579" s="52" t="s">
        <v>4562</v>
      </c>
      <c r="S3579" s="49" t="s">
        <v>21333</v>
      </c>
      <c r="V3579" s="50" t="s">
        <v>15001</v>
      </c>
      <c r="W3579" s="50" t="s">
        <v>4558</v>
      </c>
      <c r="X3579" s="50" t="s">
        <v>14740</v>
      </c>
      <c r="Y3579" s="70" t="s">
        <v>17320</v>
      </c>
      <c r="Z3579" s="53">
        <v>74213</v>
      </c>
    </row>
    <row r="3580" spans="1:26" s="49" customFormat="1" ht="30" x14ac:dyDescent="0.25">
      <c r="A3580" s="75">
        <v>600138607</v>
      </c>
      <c r="B3580" s="73">
        <f t="shared" si="165"/>
        <v>600138607</v>
      </c>
      <c r="C3580" s="73" t="s">
        <v>11864</v>
      </c>
      <c r="D3580" s="68">
        <v>1</v>
      </c>
      <c r="E3580" s="48">
        <f t="shared" si="166"/>
        <v>73184454</v>
      </c>
      <c r="F3580" s="57" t="s">
        <v>4050</v>
      </c>
      <c r="G3580" s="57" t="s">
        <v>4557</v>
      </c>
      <c r="H3580" s="51">
        <v>75</v>
      </c>
      <c r="I3580" s="51" t="s">
        <v>17309</v>
      </c>
      <c r="J3580" s="69">
        <v>27.49</v>
      </c>
      <c r="K3580" s="69">
        <f t="shared" si="167"/>
        <v>2061.75</v>
      </c>
      <c r="L3580" s="90">
        <v>75</v>
      </c>
      <c r="M3580" s="51"/>
      <c r="N3580" s="62" t="s">
        <v>4614</v>
      </c>
      <c r="O3580" s="52"/>
      <c r="P3580" s="52">
        <v>144</v>
      </c>
      <c r="Q3580" s="52"/>
      <c r="R3580" s="52" t="s">
        <v>4615</v>
      </c>
      <c r="S3580" s="49" t="s">
        <v>21333</v>
      </c>
      <c r="V3580" s="50" t="s">
        <v>15001</v>
      </c>
      <c r="W3580" s="50" t="s">
        <v>4558</v>
      </c>
      <c r="X3580" s="50" t="s">
        <v>14740</v>
      </c>
      <c r="Y3580" s="70" t="s">
        <v>17320</v>
      </c>
      <c r="Z3580" s="53">
        <v>74281</v>
      </c>
    </row>
    <row r="3581" spans="1:26" s="49" customFormat="1" ht="30" x14ac:dyDescent="0.25">
      <c r="A3581" s="75">
        <v>600138615</v>
      </c>
      <c r="B3581" s="73">
        <f t="shared" si="165"/>
        <v>600138615</v>
      </c>
      <c r="C3581" s="73" t="s">
        <v>11865</v>
      </c>
      <c r="D3581" s="68">
        <v>1</v>
      </c>
      <c r="E3581" s="48">
        <f t="shared" si="166"/>
        <v>75026902</v>
      </c>
      <c r="F3581" s="57" t="s">
        <v>4050</v>
      </c>
      <c r="G3581" s="57" t="s">
        <v>4557</v>
      </c>
      <c r="H3581" s="51">
        <v>75</v>
      </c>
      <c r="I3581" s="51" t="s">
        <v>17309</v>
      </c>
      <c r="J3581" s="69">
        <v>27.49</v>
      </c>
      <c r="K3581" s="69">
        <f t="shared" si="167"/>
        <v>2061.75</v>
      </c>
      <c r="L3581" s="90">
        <v>75</v>
      </c>
      <c r="M3581" s="51"/>
      <c r="N3581" s="62" t="s">
        <v>4616</v>
      </c>
      <c r="O3581" s="52"/>
      <c r="P3581" s="52">
        <v>116</v>
      </c>
      <c r="Q3581" s="52"/>
      <c r="R3581" s="52" t="s">
        <v>4617</v>
      </c>
      <c r="S3581" s="49" t="s">
        <v>21333</v>
      </c>
      <c r="V3581" s="50" t="s">
        <v>15001</v>
      </c>
      <c r="W3581" s="50" t="s">
        <v>4558</v>
      </c>
      <c r="X3581" s="50" t="s">
        <v>14740</v>
      </c>
      <c r="Y3581" s="70" t="s">
        <v>17320</v>
      </c>
      <c r="Z3581" s="53">
        <v>74291</v>
      </c>
    </row>
    <row r="3582" spans="1:26" s="49" customFormat="1" ht="30" x14ac:dyDescent="0.25">
      <c r="A3582" s="75">
        <v>600138623</v>
      </c>
      <c r="B3582" s="73">
        <f t="shared" si="165"/>
        <v>600138623</v>
      </c>
      <c r="C3582" s="73" t="s">
        <v>11866</v>
      </c>
      <c r="D3582" s="68">
        <v>1</v>
      </c>
      <c r="E3582" s="48">
        <f t="shared" si="166"/>
        <v>75027682</v>
      </c>
      <c r="F3582" s="57" t="s">
        <v>4050</v>
      </c>
      <c r="G3582" s="57" t="s">
        <v>4557</v>
      </c>
      <c r="H3582" s="51">
        <v>50</v>
      </c>
      <c r="I3582" s="51" t="s">
        <v>17309</v>
      </c>
      <c r="J3582" s="69">
        <v>27.49</v>
      </c>
      <c r="K3582" s="69">
        <f t="shared" si="167"/>
        <v>1374.5</v>
      </c>
      <c r="L3582" s="90">
        <v>50</v>
      </c>
      <c r="M3582" s="51"/>
      <c r="N3582" s="62" t="s">
        <v>4618</v>
      </c>
      <c r="O3582" s="52"/>
      <c r="P3582" s="52">
        <v>86</v>
      </c>
      <c r="Q3582" s="52"/>
      <c r="R3582" s="52" t="s">
        <v>4619</v>
      </c>
      <c r="S3582" s="49" t="s">
        <v>21333</v>
      </c>
      <c r="V3582" s="50" t="s">
        <v>15001</v>
      </c>
      <c r="W3582" s="50" t="s">
        <v>4558</v>
      </c>
      <c r="X3582" s="50" t="s">
        <v>14740</v>
      </c>
      <c r="Y3582" s="70" t="s">
        <v>17320</v>
      </c>
      <c r="Z3582" s="53">
        <v>74245</v>
      </c>
    </row>
    <row r="3583" spans="1:26" s="49" customFormat="1" ht="30" x14ac:dyDescent="0.25">
      <c r="A3583" s="75">
        <v>619801123</v>
      </c>
      <c r="B3583" s="73">
        <f t="shared" si="165"/>
        <v>619801123</v>
      </c>
      <c r="C3583" s="73" t="s">
        <v>11867</v>
      </c>
      <c r="D3583" s="68">
        <v>1</v>
      </c>
      <c r="E3583" s="48">
        <f t="shared" si="166"/>
        <v>75027381</v>
      </c>
      <c r="F3583" s="57" t="s">
        <v>4050</v>
      </c>
      <c r="G3583" s="57" t="s">
        <v>4557</v>
      </c>
      <c r="H3583" s="51">
        <v>25</v>
      </c>
      <c r="I3583" s="51" t="s">
        <v>17309</v>
      </c>
      <c r="J3583" s="69">
        <v>27.49</v>
      </c>
      <c r="K3583" s="69">
        <f t="shared" si="167"/>
        <v>687.25</v>
      </c>
      <c r="L3583" s="90">
        <v>25</v>
      </c>
      <c r="M3583" s="51"/>
      <c r="N3583" s="62" t="s">
        <v>4620</v>
      </c>
      <c r="O3583" s="52"/>
      <c r="P3583" s="52">
        <v>325</v>
      </c>
      <c r="Q3583" s="52"/>
      <c r="R3583" s="52" t="s">
        <v>4610</v>
      </c>
      <c r="S3583" s="49" t="s">
        <v>21333</v>
      </c>
      <c r="V3583" s="50" t="s">
        <v>15001</v>
      </c>
      <c r="W3583" s="50" t="s">
        <v>4558</v>
      </c>
      <c r="X3583" s="50" t="s">
        <v>14740</v>
      </c>
      <c r="Y3583" s="70" t="s">
        <v>17320</v>
      </c>
      <c r="Z3583" s="53">
        <v>74282</v>
      </c>
    </row>
    <row r="3584" spans="1:26" s="49" customFormat="1" ht="30" x14ac:dyDescent="0.25">
      <c r="A3584" s="74">
        <v>600016455</v>
      </c>
      <c r="B3584" s="73">
        <f t="shared" si="165"/>
        <v>600016455</v>
      </c>
      <c r="C3584" s="73" t="s">
        <v>15002</v>
      </c>
      <c r="D3584" s="68">
        <v>1</v>
      </c>
      <c r="E3584" s="48">
        <f t="shared" si="166"/>
        <v>62331205</v>
      </c>
      <c r="F3584" s="57" t="s">
        <v>4050</v>
      </c>
      <c r="G3584" s="57" t="s">
        <v>4378</v>
      </c>
      <c r="H3584" s="51">
        <v>375</v>
      </c>
      <c r="I3584" s="51" t="s">
        <v>17309</v>
      </c>
      <c r="J3584" s="69">
        <v>27.49</v>
      </c>
      <c r="K3584" s="69">
        <f t="shared" si="167"/>
        <v>10308.75</v>
      </c>
      <c r="L3584" s="90">
        <v>375</v>
      </c>
      <c r="M3584" s="51"/>
      <c r="N3584" s="62" t="s">
        <v>15003</v>
      </c>
      <c r="O3584" s="52" t="s">
        <v>2331</v>
      </c>
      <c r="P3584" s="52">
        <v>794</v>
      </c>
      <c r="Q3584" s="52"/>
      <c r="R3584" s="52" t="s">
        <v>4379</v>
      </c>
      <c r="S3584" s="49" t="s">
        <v>21333</v>
      </c>
      <c r="V3584" s="50" t="s">
        <v>15000</v>
      </c>
      <c r="W3584" s="50" t="s">
        <v>4379</v>
      </c>
      <c r="X3584" s="50" t="s">
        <v>14738</v>
      </c>
      <c r="Y3584" s="70" t="s">
        <v>17320</v>
      </c>
      <c r="Z3584" s="53">
        <v>73581</v>
      </c>
    </row>
    <row r="3585" spans="1:26" s="49" customFormat="1" x14ac:dyDescent="0.25">
      <c r="A3585" s="74">
        <v>600016668</v>
      </c>
      <c r="B3585" s="73">
        <f t="shared" si="165"/>
        <v>600016668</v>
      </c>
      <c r="C3585" s="73" t="s">
        <v>11718</v>
      </c>
      <c r="D3585" s="68">
        <v>1</v>
      </c>
      <c r="E3585" s="48">
        <f t="shared" si="166"/>
        <v>66932581</v>
      </c>
      <c r="F3585" s="57" t="s">
        <v>4050</v>
      </c>
      <c r="G3585" s="57" t="s">
        <v>4378</v>
      </c>
      <c r="H3585" s="51">
        <v>750</v>
      </c>
      <c r="I3585" s="51" t="s">
        <v>17309</v>
      </c>
      <c r="J3585" s="69">
        <v>27.49</v>
      </c>
      <c r="K3585" s="69">
        <f t="shared" si="167"/>
        <v>20617.5</v>
      </c>
      <c r="L3585" s="90">
        <v>750</v>
      </c>
      <c r="M3585" s="51"/>
      <c r="N3585" s="62" t="s">
        <v>4380</v>
      </c>
      <c r="O3585" s="52" t="s">
        <v>478</v>
      </c>
      <c r="P3585" s="52">
        <v>283</v>
      </c>
      <c r="Q3585" s="52"/>
      <c r="R3585" s="52" t="s">
        <v>4379</v>
      </c>
      <c r="S3585" s="49" t="s">
        <v>21333</v>
      </c>
      <c r="V3585" s="50" t="s">
        <v>15000</v>
      </c>
      <c r="W3585" s="50" t="s">
        <v>4379</v>
      </c>
      <c r="X3585" s="50" t="s">
        <v>14738</v>
      </c>
      <c r="Y3585" s="70" t="s">
        <v>17320</v>
      </c>
      <c r="Z3585" s="53">
        <v>73581</v>
      </c>
    </row>
    <row r="3586" spans="1:26" s="49" customFormat="1" ht="30" x14ac:dyDescent="0.25">
      <c r="A3586" s="75">
        <v>600135861</v>
      </c>
      <c r="B3586" s="73">
        <f t="shared" si="165"/>
        <v>600135861</v>
      </c>
      <c r="C3586" s="73" t="s">
        <v>11800</v>
      </c>
      <c r="D3586" s="68">
        <v>1</v>
      </c>
      <c r="E3586" s="48">
        <f t="shared" si="166"/>
        <v>47655607</v>
      </c>
      <c r="F3586" s="57" t="s">
        <v>4050</v>
      </c>
      <c r="G3586" s="57" t="s">
        <v>4378</v>
      </c>
      <c r="H3586" s="51">
        <v>0</v>
      </c>
      <c r="I3586" s="51" t="s">
        <v>17320</v>
      </c>
      <c r="J3586" s="69">
        <v>27.49</v>
      </c>
      <c r="K3586" s="69">
        <f t="shared" si="167"/>
        <v>0</v>
      </c>
      <c r="L3586" s="90">
        <v>0</v>
      </c>
      <c r="M3586" s="51"/>
      <c r="N3586" s="62" t="s">
        <v>4510</v>
      </c>
      <c r="O3586" s="52" t="s">
        <v>340</v>
      </c>
      <c r="P3586" s="52">
        <v>1000</v>
      </c>
      <c r="Q3586" s="52"/>
      <c r="R3586" s="52" t="s">
        <v>4511</v>
      </c>
      <c r="S3586" s="49" t="s">
        <v>21333</v>
      </c>
      <c r="V3586" s="50" t="s">
        <v>15004</v>
      </c>
      <c r="W3586" s="50" t="s">
        <v>4379</v>
      </c>
      <c r="X3586" s="50" t="s">
        <v>14740</v>
      </c>
      <c r="Y3586" s="70">
        <v>44326</v>
      </c>
      <c r="Z3586" s="53">
        <v>73553</v>
      </c>
    </row>
    <row r="3587" spans="1:26" s="49" customFormat="1" ht="45" x14ac:dyDescent="0.25">
      <c r="A3587" s="75">
        <v>600136264</v>
      </c>
      <c r="B3587" s="73">
        <f t="shared" si="165"/>
        <v>600136264</v>
      </c>
      <c r="C3587" s="73" t="s">
        <v>11801</v>
      </c>
      <c r="D3587" s="68">
        <v>1</v>
      </c>
      <c r="E3587" s="48">
        <f t="shared" si="166"/>
        <v>75029154</v>
      </c>
      <c r="F3587" s="57" t="s">
        <v>4050</v>
      </c>
      <c r="G3587" s="57" t="s">
        <v>4378</v>
      </c>
      <c r="H3587" s="51">
        <v>100</v>
      </c>
      <c r="I3587" s="51" t="s">
        <v>17309</v>
      </c>
      <c r="J3587" s="69">
        <v>27.49</v>
      </c>
      <c r="K3587" s="69">
        <f t="shared" si="167"/>
        <v>2749</v>
      </c>
      <c r="L3587" s="90">
        <v>100</v>
      </c>
      <c r="M3587" s="51"/>
      <c r="N3587" s="62" t="s">
        <v>4512</v>
      </c>
      <c r="O3587" s="52" t="s">
        <v>1194</v>
      </c>
      <c r="P3587" s="52">
        <v>652</v>
      </c>
      <c r="Q3587" s="52"/>
      <c r="R3587" s="52" t="s">
        <v>4511</v>
      </c>
      <c r="S3587" s="49" t="s">
        <v>21333</v>
      </c>
      <c r="V3587" s="50" t="s">
        <v>15004</v>
      </c>
      <c r="W3587" s="50" t="s">
        <v>4379</v>
      </c>
      <c r="X3587" s="50" t="s">
        <v>14740</v>
      </c>
      <c r="Y3587" s="70" t="s">
        <v>17320</v>
      </c>
      <c r="Z3587" s="53">
        <v>73553</v>
      </c>
    </row>
    <row r="3588" spans="1:26" s="49" customFormat="1" ht="30" x14ac:dyDescent="0.25">
      <c r="A3588" s="75">
        <v>600136302</v>
      </c>
      <c r="B3588" s="73">
        <f t="shared" ref="B3588:B3651" si="168">A3588/1</f>
        <v>600136302</v>
      </c>
      <c r="C3588" s="73" t="s">
        <v>11802</v>
      </c>
      <c r="D3588" s="68">
        <v>1</v>
      </c>
      <c r="E3588" s="48">
        <f t="shared" ref="E3588:E3651" si="169">C3588/1</f>
        <v>61988731</v>
      </c>
      <c r="F3588" s="57" t="s">
        <v>4050</v>
      </c>
      <c r="G3588" s="57" t="s">
        <v>4378</v>
      </c>
      <c r="H3588" s="51">
        <v>950</v>
      </c>
      <c r="I3588" s="51" t="s">
        <v>17309</v>
      </c>
      <c r="J3588" s="69">
        <v>27.49</v>
      </c>
      <c r="K3588" s="69">
        <f t="shared" ref="K3588:K3651" si="170">H3588*J3588</f>
        <v>26115.5</v>
      </c>
      <c r="L3588" s="90">
        <v>950</v>
      </c>
      <c r="M3588" s="51"/>
      <c r="N3588" s="62" t="s">
        <v>4513</v>
      </c>
      <c r="O3588" s="52" t="s">
        <v>595</v>
      </c>
      <c r="P3588" s="52">
        <v>1026</v>
      </c>
      <c r="Q3588" s="52"/>
      <c r="R3588" s="52" t="s">
        <v>4379</v>
      </c>
      <c r="S3588" s="49" t="s">
        <v>21333</v>
      </c>
      <c r="V3588" s="50" t="s">
        <v>15004</v>
      </c>
      <c r="W3588" s="50" t="s">
        <v>4379</v>
      </c>
      <c r="X3588" s="50" t="s">
        <v>14740</v>
      </c>
      <c r="Y3588" s="70" t="s">
        <v>17320</v>
      </c>
      <c r="Z3588" s="53">
        <v>73581</v>
      </c>
    </row>
    <row r="3589" spans="1:26" s="49" customFormat="1" ht="30" x14ac:dyDescent="0.25">
      <c r="A3589" s="75">
        <v>600136311</v>
      </c>
      <c r="B3589" s="73">
        <f t="shared" si="168"/>
        <v>600136311</v>
      </c>
      <c r="C3589" s="73" t="s">
        <v>11803</v>
      </c>
      <c r="D3589" s="68">
        <v>1</v>
      </c>
      <c r="E3589" s="48">
        <f t="shared" si="169"/>
        <v>75029120</v>
      </c>
      <c r="F3589" s="57" t="s">
        <v>4050</v>
      </c>
      <c r="G3589" s="57" t="s">
        <v>4378</v>
      </c>
      <c r="H3589" s="51">
        <v>500</v>
      </c>
      <c r="I3589" s="51" t="s">
        <v>17309</v>
      </c>
      <c r="J3589" s="69">
        <v>27.49</v>
      </c>
      <c r="K3589" s="69">
        <f t="shared" si="170"/>
        <v>13745</v>
      </c>
      <c r="L3589" s="90">
        <v>500</v>
      </c>
      <c r="M3589" s="51"/>
      <c r="N3589" s="62" t="s">
        <v>4514</v>
      </c>
      <c r="O3589" s="52" t="s">
        <v>4515</v>
      </c>
      <c r="P3589" s="52">
        <v>456</v>
      </c>
      <c r="Q3589" s="52"/>
      <c r="R3589" s="52" t="s">
        <v>4379</v>
      </c>
      <c r="S3589" s="49" t="s">
        <v>21333</v>
      </c>
      <c r="V3589" s="50" t="s">
        <v>15004</v>
      </c>
      <c r="W3589" s="50" t="s">
        <v>4379</v>
      </c>
      <c r="X3589" s="50" t="s">
        <v>14740</v>
      </c>
      <c r="Y3589" s="70" t="s">
        <v>17320</v>
      </c>
      <c r="Z3589" s="53">
        <v>73581</v>
      </c>
    </row>
    <row r="3590" spans="1:26" s="49" customFormat="1" ht="30" x14ac:dyDescent="0.25">
      <c r="A3590" s="75">
        <v>600136329</v>
      </c>
      <c r="B3590" s="73">
        <f t="shared" si="168"/>
        <v>600136329</v>
      </c>
      <c r="C3590" s="73" t="s">
        <v>11804</v>
      </c>
      <c r="D3590" s="68">
        <v>1</v>
      </c>
      <c r="E3590" s="48">
        <f t="shared" si="169"/>
        <v>61988677</v>
      </c>
      <c r="F3590" s="57" t="s">
        <v>4050</v>
      </c>
      <c r="G3590" s="57" t="s">
        <v>4378</v>
      </c>
      <c r="H3590" s="51">
        <v>1050</v>
      </c>
      <c r="I3590" s="51" t="s">
        <v>17309</v>
      </c>
      <c r="J3590" s="69">
        <v>27.49</v>
      </c>
      <c r="K3590" s="69">
        <f t="shared" si="170"/>
        <v>28864.5</v>
      </c>
      <c r="L3590" s="90">
        <v>1050</v>
      </c>
      <c r="M3590" s="51"/>
      <c r="N3590" s="62" t="s">
        <v>4516</v>
      </c>
      <c r="O3590" s="52" t="s">
        <v>958</v>
      </c>
      <c r="P3590" s="52">
        <v>601</v>
      </c>
      <c r="Q3590" s="52"/>
      <c r="R3590" s="52" t="s">
        <v>4379</v>
      </c>
      <c r="S3590" s="49" t="s">
        <v>21333</v>
      </c>
      <c r="V3590" s="50" t="s">
        <v>15004</v>
      </c>
      <c r="W3590" s="50" t="s">
        <v>4379</v>
      </c>
      <c r="X3590" s="50" t="s">
        <v>14740</v>
      </c>
      <c r="Y3590" s="70" t="s">
        <v>17320</v>
      </c>
      <c r="Z3590" s="53">
        <v>73581</v>
      </c>
    </row>
    <row r="3591" spans="1:26" s="49" customFormat="1" ht="30" x14ac:dyDescent="0.25">
      <c r="A3591" s="75">
        <v>600136337</v>
      </c>
      <c r="B3591" s="73">
        <f t="shared" si="168"/>
        <v>600136337</v>
      </c>
      <c r="C3591" s="73" t="s">
        <v>11805</v>
      </c>
      <c r="D3591" s="68">
        <v>1</v>
      </c>
      <c r="E3591" s="48">
        <f t="shared" si="169"/>
        <v>75029138</v>
      </c>
      <c r="F3591" s="57" t="s">
        <v>4050</v>
      </c>
      <c r="G3591" s="57" t="s">
        <v>4378</v>
      </c>
      <c r="H3591" s="51">
        <v>425</v>
      </c>
      <c r="I3591" s="51" t="s">
        <v>17309</v>
      </c>
      <c r="J3591" s="69">
        <v>27.49</v>
      </c>
      <c r="K3591" s="69">
        <f t="shared" si="170"/>
        <v>11683.25</v>
      </c>
      <c r="L3591" s="90">
        <v>425</v>
      </c>
      <c r="M3591" s="51"/>
      <c r="N3591" s="62" t="s">
        <v>4517</v>
      </c>
      <c r="O3591" s="52" t="s">
        <v>439</v>
      </c>
      <c r="P3591" s="52">
        <v>217</v>
      </c>
      <c r="Q3591" s="52"/>
      <c r="R3591" s="52" t="s">
        <v>4379</v>
      </c>
      <c r="S3591" s="49" t="s">
        <v>21333</v>
      </c>
      <c r="V3591" s="50" t="s">
        <v>15004</v>
      </c>
      <c r="W3591" s="50" t="s">
        <v>4379</v>
      </c>
      <c r="X3591" s="50" t="s">
        <v>14740</v>
      </c>
      <c r="Y3591" s="70" t="s">
        <v>17320</v>
      </c>
      <c r="Z3591" s="53">
        <v>73531</v>
      </c>
    </row>
    <row r="3592" spans="1:26" s="49" customFormat="1" ht="30" x14ac:dyDescent="0.25">
      <c r="A3592" s="75">
        <v>600136345</v>
      </c>
      <c r="B3592" s="73">
        <f t="shared" si="168"/>
        <v>600136345</v>
      </c>
      <c r="C3592" s="73" t="s">
        <v>11806</v>
      </c>
      <c r="D3592" s="68">
        <v>1</v>
      </c>
      <c r="E3592" s="48">
        <f t="shared" si="169"/>
        <v>75029146</v>
      </c>
      <c r="F3592" s="57" t="s">
        <v>4050</v>
      </c>
      <c r="G3592" s="57" t="s">
        <v>4378</v>
      </c>
      <c r="H3592" s="51">
        <v>150</v>
      </c>
      <c r="I3592" s="51" t="s">
        <v>17309</v>
      </c>
      <c r="J3592" s="69">
        <v>27.49</v>
      </c>
      <c r="K3592" s="69">
        <f t="shared" si="170"/>
        <v>4123.5</v>
      </c>
      <c r="L3592" s="90">
        <v>150</v>
      </c>
      <c r="M3592" s="51"/>
      <c r="N3592" s="62" t="s">
        <v>4518</v>
      </c>
      <c r="O3592" s="52" t="s">
        <v>4519</v>
      </c>
      <c r="P3592" s="52">
        <v>280</v>
      </c>
      <c r="Q3592" s="52"/>
      <c r="R3592" s="52" t="s">
        <v>4379</v>
      </c>
      <c r="S3592" s="49" t="s">
        <v>21333</v>
      </c>
      <c r="V3592" s="50" t="s">
        <v>15004</v>
      </c>
      <c r="W3592" s="50" t="s">
        <v>4379</v>
      </c>
      <c r="X3592" s="50" t="s">
        <v>14740</v>
      </c>
      <c r="Y3592" s="70" t="s">
        <v>17320</v>
      </c>
      <c r="Z3592" s="53">
        <v>73551</v>
      </c>
    </row>
    <row r="3593" spans="1:26" s="49" customFormat="1" ht="30" x14ac:dyDescent="0.25">
      <c r="A3593" s="75">
        <v>650020626</v>
      </c>
      <c r="B3593" s="73">
        <f t="shared" si="168"/>
        <v>650020626</v>
      </c>
      <c r="C3593" s="73" t="s">
        <v>11807</v>
      </c>
      <c r="D3593" s="68">
        <v>1</v>
      </c>
      <c r="E3593" s="48">
        <f t="shared" si="169"/>
        <v>75029111</v>
      </c>
      <c r="F3593" s="57" t="s">
        <v>4050</v>
      </c>
      <c r="G3593" s="57" t="s">
        <v>4378</v>
      </c>
      <c r="H3593" s="51">
        <v>275</v>
      </c>
      <c r="I3593" s="51" t="s">
        <v>17309</v>
      </c>
      <c r="J3593" s="69">
        <v>27.49</v>
      </c>
      <c r="K3593" s="69">
        <f t="shared" si="170"/>
        <v>7559.75</v>
      </c>
      <c r="L3593" s="90">
        <v>275</v>
      </c>
      <c r="M3593" s="51"/>
      <c r="N3593" s="62" t="s">
        <v>4520</v>
      </c>
      <c r="O3593" s="52" t="s">
        <v>956</v>
      </c>
      <c r="P3593" s="52">
        <v>190</v>
      </c>
      <c r="Q3593" s="52"/>
      <c r="R3593" s="52" t="s">
        <v>4379</v>
      </c>
      <c r="S3593" s="49" t="s">
        <v>21333</v>
      </c>
      <c r="V3593" s="50" t="s">
        <v>15004</v>
      </c>
      <c r="W3593" s="50" t="s">
        <v>4379</v>
      </c>
      <c r="X3593" s="50" t="s">
        <v>14740</v>
      </c>
      <c r="Y3593" s="70" t="s">
        <v>17320</v>
      </c>
      <c r="Z3593" s="53">
        <v>73581</v>
      </c>
    </row>
    <row r="3594" spans="1:26" s="49" customFormat="1" ht="30" x14ac:dyDescent="0.25">
      <c r="A3594" s="75">
        <v>650026217</v>
      </c>
      <c r="B3594" s="73">
        <f t="shared" si="168"/>
        <v>650026217</v>
      </c>
      <c r="C3594" s="73" t="s">
        <v>11808</v>
      </c>
      <c r="D3594" s="68">
        <v>1</v>
      </c>
      <c r="E3594" s="48">
        <f t="shared" si="169"/>
        <v>70998434</v>
      </c>
      <c r="F3594" s="57" t="s">
        <v>4050</v>
      </c>
      <c r="G3594" s="57" t="s">
        <v>4378</v>
      </c>
      <c r="H3594" s="51">
        <v>1100</v>
      </c>
      <c r="I3594" s="51" t="s">
        <v>17309</v>
      </c>
      <c r="J3594" s="69">
        <v>27.49</v>
      </c>
      <c r="K3594" s="69">
        <f t="shared" si="170"/>
        <v>30239</v>
      </c>
      <c r="L3594" s="90">
        <v>1100</v>
      </c>
      <c r="M3594" s="51"/>
      <c r="N3594" s="62" t="s">
        <v>4521</v>
      </c>
      <c r="O3594" s="52" t="s">
        <v>60</v>
      </c>
      <c r="P3594" s="52">
        <v>1600</v>
      </c>
      <c r="Q3594" s="52"/>
      <c r="R3594" s="52" t="s">
        <v>4522</v>
      </c>
      <c r="S3594" s="49" t="s">
        <v>21333</v>
      </c>
      <c r="V3594" s="50" t="s">
        <v>15004</v>
      </c>
      <c r="W3594" s="50" t="s">
        <v>4379</v>
      </c>
      <c r="X3594" s="50" t="s">
        <v>14740</v>
      </c>
      <c r="Y3594" s="70" t="s">
        <v>17320</v>
      </c>
      <c r="Z3594" s="53">
        <v>73532</v>
      </c>
    </row>
    <row r="3595" spans="1:26" s="49" customFormat="1" ht="30" x14ac:dyDescent="0.25">
      <c r="A3595" s="75">
        <v>674000412</v>
      </c>
      <c r="B3595" s="73">
        <f t="shared" si="168"/>
        <v>674000412</v>
      </c>
      <c r="C3595" s="73" t="s">
        <v>11809</v>
      </c>
      <c r="D3595" s="68">
        <v>1</v>
      </c>
      <c r="E3595" s="48">
        <f t="shared" si="169"/>
        <v>70998426</v>
      </c>
      <c r="F3595" s="57" t="s">
        <v>4050</v>
      </c>
      <c r="G3595" s="57" t="s">
        <v>4378</v>
      </c>
      <c r="H3595" s="51">
        <v>75</v>
      </c>
      <c r="I3595" s="51" t="s">
        <v>17309</v>
      </c>
      <c r="J3595" s="69">
        <v>27.49</v>
      </c>
      <c r="K3595" s="69">
        <f t="shared" si="170"/>
        <v>2061.75</v>
      </c>
      <c r="L3595" s="90">
        <v>75</v>
      </c>
      <c r="M3595" s="51"/>
      <c r="N3595" s="62" t="s">
        <v>4523</v>
      </c>
      <c r="O3595" s="52" t="s">
        <v>31</v>
      </c>
      <c r="P3595" s="52">
        <v>1744</v>
      </c>
      <c r="Q3595" s="52"/>
      <c r="R3595" s="52" t="s">
        <v>4522</v>
      </c>
      <c r="S3595" s="49" t="s">
        <v>21333</v>
      </c>
      <c r="V3595" s="50" t="s">
        <v>15004</v>
      </c>
      <c r="W3595" s="50" t="s">
        <v>4379</v>
      </c>
      <c r="X3595" s="50" t="s">
        <v>14740</v>
      </c>
      <c r="Y3595" s="70" t="s">
        <v>17320</v>
      </c>
      <c r="Z3595" s="53">
        <v>73532</v>
      </c>
    </row>
    <row r="3596" spans="1:26" s="49" customFormat="1" ht="30" x14ac:dyDescent="0.25">
      <c r="A3596" s="74">
        <v>600031357</v>
      </c>
      <c r="B3596" s="73">
        <f t="shared" si="168"/>
        <v>600031357</v>
      </c>
      <c r="C3596" s="73" t="s">
        <v>15005</v>
      </c>
      <c r="D3596" s="68">
        <v>1</v>
      </c>
      <c r="E3596" s="48">
        <f t="shared" si="169"/>
        <v>62331264</v>
      </c>
      <c r="F3596" s="57" t="s">
        <v>4050</v>
      </c>
      <c r="G3596" s="57" t="s">
        <v>4378</v>
      </c>
      <c r="H3596" s="51">
        <v>150</v>
      </c>
      <c r="I3596" s="51" t="s">
        <v>17309</v>
      </c>
      <c r="J3596" s="69">
        <v>27.49</v>
      </c>
      <c r="K3596" s="69">
        <f t="shared" si="170"/>
        <v>4123.5</v>
      </c>
      <c r="L3596" s="90">
        <v>150</v>
      </c>
      <c r="M3596" s="51"/>
      <c r="N3596" s="62" t="s">
        <v>15006</v>
      </c>
      <c r="O3596" s="52" t="s">
        <v>15007</v>
      </c>
      <c r="P3596" s="52">
        <v>463</v>
      </c>
      <c r="Q3596" s="52"/>
      <c r="R3596" s="52" t="s">
        <v>4379</v>
      </c>
      <c r="S3596" s="49" t="s">
        <v>21333</v>
      </c>
      <c r="V3596" s="50" t="s">
        <v>14745</v>
      </c>
      <c r="W3596" s="50" t="s">
        <v>4379</v>
      </c>
      <c r="X3596" s="50" t="s">
        <v>14746</v>
      </c>
      <c r="Y3596" s="70" t="s">
        <v>17320</v>
      </c>
      <c r="Z3596" s="53">
        <v>73581</v>
      </c>
    </row>
    <row r="3597" spans="1:26" s="49" customFormat="1" x14ac:dyDescent="0.25">
      <c r="A3597" s="74">
        <v>600130932</v>
      </c>
      <c r="B3597" s="73">
        <f t="shared" si="168"/>
        <v>600130932</v>
      </c>
      <c r="C3597" s="73" t="s">
        <v>11539</v>
      </c>
      <c r="D3597" s="68">
        <v>1</v>
      </c>
      <c r="E3597" s="48">
        <f t="shared" si="169"/>
        <v>63731398</v>
      </c>
      <c r="F3597" s="57" t="s">
        <v>4050</v>
      </c>
      <c r="G3597" s="57" t="s">
        <v>4051</v>
      </c>
      <c r="H3597" s="51">
        <v>25</v>
      </c>
      <c r="I3597" s="51" t="s">
        <v>17309</v>
      </c>
      <c r="J3597" s="69">
        <v>27.49</v>
      </c>
      <c r="K3597" s="69">
        <f t="shared" si="170"/>
        <v>687.25</v>
      </c>
      <c r="L3597" s="90">
        <v>25</v>
      </c>
      <c r="M3597" s="51"/>
      <c r="N3597" s="62" t="s">
        <v>4080</v>
      </c>
      <c r="O3597" s="52" t="s">
        <v>725</v>
      </c>
      <c r="P3597" s="52">
        <v>1116</v>
      </c>
      <c r="Q3597" s="52">
        <v>21</v>
      </c>
      <c r="R3597" s="52" t="s">
        <v>4052</v>
      </c>
      <c r="S3597" s="49" t="s">
        <v>21333</v>
      </c>
      <c r="V3597" s="50" t="s">
        <v>15008</v>
      </c>
      <c r="W3597" s="50" t="s">
        <v>4052</v>
      </c>
      <c r="X3597" s="50" t="s">
        <v>14740</v>
      </c>
      <c r="Y3597" s="70" t="s">
        <v>17320</v>
      </c>
      <c r="Z3597" s="53">
        <v>79201</v>
      </c>
    </row>
    <row r="3598" spans="1:26" s="49" customFormat="1" ht="30" x14ac:dyDescent="0.25">
      <c r="A3598" s="74">
        <v>600016064</v>
      </c>
      <c r="B3598" s="73">
        <f t="shared" si="168"/>
        <v>600016064</v>
      </c>
      <c r="C3598" s="73" t="s">
        <v>15009</v>
      </c>
      <c r="D3598" s="68">
        <v>1</v>
      </c>
      <c r="E3598" s="48">
        <f t="shared" si="169"/>
        <v>601357</v>
      </c>
      <c r="F3598" s="57" t="s">
        <v>4050</v>
      </c>
      <c r="G3598" s="57" t="s">
        <v>4051</v>
      </c>
      <c r="H3598" s="51">
        <v>375</v>
      </c>
      <c r="I3598" s="51" t="s">
        <v>17309</v>
      </c>
      <c r="J3598" s="69">
        <v>27.49</v>
      </c>
      <c r="K3598" s="69">
        <f t="shared" si="170"/>
        <v>10308.75</v>
      </c>
      <c r="L3598" s="90">
        <v>375</v>
      </c>
      <c r="M3598" s="51"/>
      <c r="N3598" s="62" t="s">
        <v>15010</v>
      </c>
      <c r="O3598" s="52" t="s">
        <v>150</v>
      </c>
      <c r="P3598" s="52">
        <v>1423</v>
      </c>
      <c r="Q3598" s="52">
        <v>1</v>
      </c>
      <c r="R3598" s="52" t="s">
        <v>4052</v>
      </c>
      <c r="S3598" s="49" t="s">
        <v>21333</v>
      </c>
      <c r="V3598" s="50" t="s">
        <v>15000</v>
      </c>
      <c r="W3598" s="50" t="s">
        <v>4052</v>
      </c>
      <c r="X3598" s="50" t="s">
        <v>14738</v>
      </c>
      <c r="Y3598" s="70" t="s">
        <v>17320</v>
      </c>
      <c r="Z3598" s="53">
        <v>79201</v>
      </c>
    </row>
    <row r="3599" spans="1:26" s="49" customFormat="1" ht="30" x14ac:dyDescent="0.25">
      <c r="A3599" s="74">
        <v>600016170</v>
      </c>
      <c r="B3599" s="73">
        <f t="shared" si="168"/>
        <v>600016170</v>
      </c>
      <c r="C3599" s="73" t="s">
        <v>11526</v>
      </c>
      <c r="D3599" s="68">
        <v>1</v>
      </c>
      <c r="E3599" s="48">
        <f t="shared" si="169"/>
        <v>601322</v>
      </c>
      <c r="F3599" s="57" t="s">
        <v>4050</v>
      </c>
      <c r="G3599" s="57" t="s">
        <v>4051</v>
      </c>
      <c r="H3599" s="51">
        <v>675</v>
      </c>
      <c r="I3599" s="51" t="s">
        <v>17309</v>
      </c>
      <c r="J3599" s="69">
        <v>27.49</v>
      </c>
      <c r="K3599" s="69">
        <f t="shared" si="170"/>
        <v>18555.75</v>
      </c>
      <c r="L3599" s="90">
        <v>675</v>
      </c>
      <c r="M3599" s="51"/>
      <c r="N3599" s="62" t="s">
        <v>4053</v>
      </c>
      <c r="O3599" s="52" t="s">
        <v>4054</v>
      </c>
      <c r="P3599" s="52">
        <v>814</v>
      </c>
      <c r="Q3599" s="52">
        <v>1</v>
      </c>
      <c r="R3599" s="52" t="s">
        <v>4052</v>
      </c>
      <c r="S3599" s="49" t="s">
        <v>21333</v>
      </c>
      <c r="V3599" s="50" t="s">
        <v>15000</v>
      </c>
      <c r="W3599" s="50" t="s">
        <v>4052</v>
      </c>
      <c r="X3599" s="50" t="s">
        <v>14738</v>
      </c>
      <c r="Y3599" s="70" t="s">
        <v>17320</v>
      </c>
      <c r="Z3599" s="53">
        <v>79201</v>
      </c>
    </row>
    <row r="3600" spans="1:26" s="49" customFormat="1" x14ac:dyDescent="0.25">
      <c r="A3600" s="74">
        <v>600016226</v>
      </c>
      <c r="B3600" s="73">
        <f t="shared" si="168"/>
        <v>600016226</v>
      </c>
      <c r="C3600" s="73" t="s">
        <v>11527</v>
      </c>
      <c r="D3600" s="68">
        <v>1</v>
      </c>
      <c r="E3600" s="48">
        <f t="shared" si="169"/>
        <v>13643479</v>
      </c>
      <c r="F3600" s="57" t="s">
        <v>4050</v>
      </c>
      <c r="G3600" s="57" t="s">
        <v>4051</v>
      </c>
      <c r="H3600" s="51">
        <v>675</v>
      </c>
      <c r="I3600" s="51" t="s">
        <v>17309</v>
      </c>
      <c r="J3600" s="69">
        <v>27.49</v>
      </c>
      <c r="K3600" s="69">
        <f t="shared" si="170"/>
        <v>18555.75</v>
      </c>
      <c r="L3600" s="90">
        <v>675</v>
      </c>
      <c r="M3600" s="51"/>
      <c r="N3600" s="62" t="s">
        <v>4055</v>
      </c>
      <c r="O3600" s="52" t="s">
        <v>4056</v>
      </c>
      <c r="P3600" s="52">
        <v>998</v>
      </c>
      <c r="Q3600" s="52">
        <v>9</v>
      </c>
      <c r="R3600" s="52" t="s">
        <v>4052</v>
      </c>
      <c r="S3600" s="49" t="s">
        <v>21333</v>
      </c>
      <c r="V3600" s="50" t="s">
        <v>15000</v>
      </c>
      <c r="W3600" s="50" t="s">
        <v>4052</v>
      </c>
      <c r="X3600" s="50" t="s">
        <v>14738</v>
      </c>
      <c r="Y3600" s="70" t="s">
        <v>17320</v>
      </c>
      <c r="Z3600" s="53">
        <v>79201</v>
      </c>
    </row>
    <row r="3601" spans="1:26" s="49" customFormat="1" x14ac:dyDescent="0.25">
      <c r="A3601" s="74">
        <v>600001679</v>
      </c>
      <c r="B3601" s="73">
        <f t="shared" si="168"/>
        <v>600001679</v>
      </c>
      <c r="C3601" s="73" t="s">
        <v>11528</v>
      </c>
      <c r="D3601" s="68">
        <v>1</v>
      </c>
      <c r="E3601" s="48">
        <f t="shared" si="169"/>
        <v>25830635</v>
      </c>
      <c r="F3601" s="57" t="s">
        <v>4050</v>
      </c>
      <c r="G3601" s="57" t="s">
        <v>4051</v>
      </c>
      <c r="H3601" s="51">
        <v>125</v>
      </c>
      <c r="I3601" s="51" t="s">
        <v>17309</v>
      </c>
      <c r="J3601" s="69">
        <v>27.49</v>
      </c>
      <c r="K3601" s="69">
        <f t="shared" si="170"/>
        <v>3436.25</v>
      </c>
      <c r="L3601" s="90">
        <v>125</v>
      </c>
      <c r="M3601" s="51"/>
      <c r="N3601" s="62" t="s">
        <v>4057</v>
      </c>
      <c r="O3601" s="52" t="s">
        <v>1421</v>
      </c>
      <c r="P3601" s="52">
        <v>1620</v>
      </c>
      <c r="Q3601" s="52">
        <v>6</v>
      </c>
      <c r="R3601" s="52" t="s">
        <v>4052</v>
      </c>
      <c r="S3601" s="49" t="s">
        <v>21334</v>
      </c>
      <c r="V3601" s="50" t="s">
        <v>15000</v>
      </c>
      <c r="W3601" s="50" t="s">
        <v>4052</v>
      </c>
      <c r="X3601" s="50" t="s">
        <v>14742</v>
      </c>
      <c r="Y3601" s="70" t="s">
        <v>17320</v>
      </c>
      <c r="Z3601" s="53">
        <v>79201</v>
      </c>
    </row>
    <row r="3602" spans="1:26" s="49" customFormat="1" ht="30" x14ac:dyDescent="0.25">
      <c r="A3602" s="74">
        <v>600026086</v>
      </c>
      <c r="B3602" s="73">
        <f t="shared" si="168"/>
        <v>600026086</v>
      </c>
      <c r="C3602" s="73" t="s">
        <v>11529</v>
      </c>
      <c r="D3602" s="68">
        <v>1</v>
      </c>
      <c r="E3602" s="48">
        <f t="shared" si="169"/>
        <v>60802669</v>
      </c>
      <c r="F3602" s="57" t="s">
        <v>4050</v>
      </c>
      <c r="G3602" s="57" t="s">
        <v>4051</v>
      </c>
      <c r="H3602" s="51">
        <v>250</v>
      </c>
      <c r="I3602" s="51" t="s">
        <v>17309</v>
      </c>
      <c r="J3602" s="69">
        <v>27.49</v>
      </c>
      <c r="K3602" s="69">
        <f t="shared" si="170"/>
        <v>6872.5</v>
      </c>
      <c r="L3602" s="90">
        <v>250</v>
      </c>
      <c r="M3602" s="51"/>
      <c r="N3602" s="62" t="s">
        <v>4058</v>
      </c>
      <c r="O3602" s="52" t="s">
        <v>4059</v>
      </c>
      <c r="P3602" s="52">
        <v>769</v>
      </c>
      <c r="Q3602" s="52">
        <v>15</v>
      </c>
      <c r="R3602" s="52" t="s">
        <v>4052</v>
      </c>
      <c r="S3602" s="49" t="s">
        <v>21333</v>
      </c>
      <c r="V3602" s="50" t="s">
        <v>15000</v>
      </c>
      <c r="W3602" s="50" t="s">
        <v>4052</v>
      </c>
      <c r="X3602" s="50" t="s">
        <v>14738</v>
      </c>
      <c r="Y3602" s="70" t="s">
        <v>17320</v>
      </c>
      <c r="Z3602" s="53">
        <v>79201</v>
      </c>
    </row>
    <row r="3603" spans="1:26" s="49" customFormat="1" x14ac:dyDescent="0.25">
      <c r="A3603" s="75">
        <v>600130941</v>
      </c>
      <c r="B3603" s="73">
        <f t="shared" si="168"/>
        <v>600130941</v>
      </c>
      <c r="C3603" s="73" t="s">
        <v>11540</v>
      </c>
      <c r="D3603" s="68">
        <v>1</v>
      </c>
      <c r="E3603" s="48">
        <f t="shared" si="169"/>
        <v>62352776</v>
      </c>
      <c r="F3603" s="57" t="s">
        <v>4050</v>
      </c>
      <c r="G3603" s="57" t="s">
        <v>4051</v>
      </c>
      <c r="H3603" s="51">
        <v>50</v>
      </c>
      <c r="I3603" s="51" t="s">
        <v>17309</v>
      </c>
      <c r="J3603" s="69">
        <v>27.49</v>
      </c>
      <c r="K3603" s="69">
        <f t="shared" si="170"/>
        <v>1374.5</v>
      </c>
      <c r="L3603" s="90">
        <v>50</v>
      </c>
      <c r="M3603" s="51"/>
      <c r="N3603" s="62" t="s">
        <v>4081</v>
      </c>
      <c r="O3603" s="52" t="s">
        <v>340</v>
      </c>
      <c r="P3603" s="52">
        <v>938</v>
      </c>
      <c r="Q3603" s="52">
        <v>7</v>
      </c>
      <c r="R3603" s="52" t="s">
        <v>4052</v>
      </c>
      <c r="S3603" s="49" t="s">
        <v>21333</v>
      </c>
      <c r="V3603" s="50" t="s">
        <v>15008</v>
      </c>
      <c r="W3603" s="50" t="s">
        <v>4052</v>
      </c>
      <c r="X3603" s="50" t="s">
        <v>14740</v>
      </c>
      <c r="Y3603" s="70" t="s">
        <v>17320</v>
      </c>
      <c r="Z3603" s="53">
        <v>79201</v>
      </c>
    </row>
    <row r="3604" spans="1:26" s="49" customFormat="1" x14ac:dyDescent="0.25">
      <c r="A3604" s="75">
        <v>600131807</v>
      </c>
      <c r="B3604" s="73">
        <f t="shared" si="168"/>
        <v>600131807</v>
      </c>
      <c r="C3604" s="73" t="s">
        <v>11541</v>
      </c>
      <c r="D3604" s="68">
        <v>1</v>
      </c>
      <c r="E3604" s="48">
        <f t="shared" si="169"/>
        <v>66145309</v>
      </c>
      <c r="F3604" s="57" t="s">
        <v>4050</v>
      </c>
      <c r="G3604" s="57" t="s">
        <v>4051</v>
      </c>
      <c r="H3604" s="51">
        <v>925</v>
      </c>
      <c r="I3604" s="51" t="s">
        <v>17309</v>
      </c>
      <c r="J3604" s="69">
        <v>27.49</v>
      </c>
      <c r="K3604" s="69">
        <f t="shared" si="170"/>
        <v>25428.25</v>
      </c>
      <c r="L3604" s="90">
        <v>925</v>
      </c>
      <c r="M3604" s="51"/>
      <c r="N3604" s="62" t="s">
        <v>4082</v>
      </c>
      <c r="O3604" s="52" t="s">
        <v>1421</v>
      </c>
      <c r="P3604" s="52">
        <v>1620</v>
      </c>
      <c r="Q3604" s="52">
        <v>6</v>
      </c>
      <c r="R3604" s="52" t="s">
        <v>4052</v>
      </c>
      <c r="S3604" s="49" t="s">
        <v>21333</v>
      </c>
      <c r="V3604" s="50" t="s">
        <v>15008</v>
      </c>
      <c r="W3604" s="50" t="s">
        <v>4052</v>
      </c>
      <c r="X3604" s="50" t="s">
        <v>14740</v>
      </c>
      <c r="Y3604" s="70" t="s">
        <v>17320</v>
      </c>
      <c r="Z3604" s="53">
        <v>79201</v>
      </c>
    </row>
    <row r="3605" spans="1:26" s="49" customFormat="1" x14ac:dyDescent="0.25">
      <c r="A3605" s="75">
        <v>600130924</v>
      </c>
      <c r="B3605" s="73">
        <f t="shared" si="168"/>
        <v>600130924</v>
      </c>
      <c r="C3605" s="73" t="s">
        <v>11542</v>
      </c>
      <c r="D3605" s="68">
        <v>1</v>
      </c>
      <c r="E3605" s="48">
        <f t="shared" si="169"/>
        <v>60780550</v>
      </c>
      <c r="F3605" s="57" t="s">
        <v>4050</v>
      </c>
      <c r="G3605" s="57" t="s">
        <v>4051</v>
      </c>
      <c r="H3605" s="51">
        <v>50</v>
      </c>
      <c r="I3605" s="51" t="s">
        <v>17309</v>
      </c>
      <c r="J3605" s="69">
        <v>27.49</v>
      </c>
      <c r="K3605" s="69">
        <f t="shared" si="170"/>
        <v>1374.5</v>
      </c>
      <c r="L3605" s="90">
        <v>50</v>
      </c>
      <c r="M3605" s="51"/>
      <c r="N3605" s="62" t="s">
        <v>4083</v>
      </c>
      <c r="O3605" s="52" t="s">
        <v>4084</v>
      </c>
      <c r="P3605" s="52">
        <v>1344</v>
      </c>
      <c r="Q3605" s="52">
        <v>3</v>
      </c>
      <c r="R3605" s="52" t="s">
        <v>4052</v>
      </c>
      <c r="S3605" s="49" t="s">
        <v>21333</v>
      </c>
      <c r="V3605" s="50" t="s">
        <v>15008</v>
      </c>
      <c r="W3605" s="50" t="s">
        <v>4052</v>
      </c>
      <c r="X3605" s="50" t="s">
        <v>14740</v>
      </c>
      <c r="Y3605" s="70" t="s">
        <v>17320</v>
      </c>
      <c r="Z3605" s="53">
        <v>79201</v>
      </c>
    </row>
    <row r="3606" spans="1:26" s="49" customFormat="1" x14ac:dyDescent="0.25">
      <c r="A3606" s="75">
        <v>600130967</v>
      </c>
      <c r="B3606" s="73">
        <f t="shared" si="168"/>
        <v>600130967</v>
      </c>
      <c r="C3606" s="73" t="s">
        <v>11543</v>
      </c>
      <c r="D3606" s="68">
        <v>1</v>
      </c>
      <c r="E3606" s="48">
        <f t="shared" si="169"/>
        <v>60780517</v>
      </c>
      <c r="F3606" s="57" t="s">
        <v>4050</v>
      </c>
      <c r="G3606" s="57" t="s">
        <v>4051</v>
      </c>
      <c r="H3606" s="51">
        <v>50</v>
      </c>
      <c r="I3606" s="51" t="s">
        <v>17309</v>
      </c>
      <c r="J3606" s="69">
        <v>27.49</v>
      </c>
      <c r="K3606" s="69">
        <f t="shared" si="170"/>
        <v>1374.5</v>
      </c>
      <c r="L3606" s="90">
        <v>50</v>
      </c>
      <c r="M3606" s="51"/>
      <c r="N3606" s="62" t="s">
        <v>4085</v>
      </c>
      <c r="O3606" s="52" t="s">
        <v>4086</v>
      </c>
      <c r="P3606" s="52">
        <v>730</v>
      </c>
      <c r="Q3606" s="52">
        <v>9</v>
      </c>
      <c r="R3606" s="52" t="s">
        <v>4052</v>
      </c>
      <c r="S3606" s="49" t="s">
        <v>21333</v>
      </c>
      <c r="V3606" s="50" t="s">
        <v>15008</v>
      </c>
      <c r="W3606" s="50" t="s">
        <v>4052</v>
      </c>
      <c r="X3606" s="50" t="s">
        <v>14740</v>
      </c>
      <c r="Y3606" s="70" t="s">
        <v>17320</v>
      </c>
      <c r="Z3606" s="53">
        <v>79201</v>
      </c>
    </row>
    <row r="3607" spans="1:26" s="49" customFormat="1" ht="30" x14ac:dyDescent="0.25">
      <c r="A3607" s="75">
        <v>600131351</v>
      </c>
      <c r="B3607" s="73">
        <f t="shared" si="168"/>
        <v>600131351</v>
      </c>
      <c r="C3607" s="73" t="s">
        <v>11544</v>
      </c>
      <c r="D3607" s="68">
        <v>1</v>
      </c>
      <c r="E3607" s="48">
        <f t="shared" si="169"/>
        <v>70947538</v>
      </c>
      <c r="F3607" s="57" t="s">
        <v>4050</v>
      </c>
      <c r="G3607" s="57" t="s">
        <v>4051</v>
      </c>
      <c r="H3607" s="51">
        <v>25</v>
      </c>
      <c r="I3607" s="51" t="s">
        <v>17309</v>
      </c>
      <c r="J3607" s="69">
        <v>27.49</v>
      </c>
      <c r="K3607" s="69">
        <f t="shared" si="170"/>
        <v>687.25</v>
      </c>
      <c r="L3607" s="90">
        <v>25</v>
      </c>
      <c r="M3607" s="51"/>
      <c r="N3607" s="62" t="s">
        <v>4088</v>
      </c>
      <c r="O3607" s="52" t="s">
        <v>4089</v>
      </c>
      <c r="P3607" s="52">
        <v>578</v>
      </c>
      <c r="Q3607" s="52">
        <v>13</v>
      </c>
      <c r="R3607" s="52" t="s">
        <v>4062</v>
      </c>
      <c r="S3607" s="49" t="s">
        <v>21333</v>
      </c>
      <c r="V3607" s="50" t="s">
        <v>15008</v>
      </c>
      <c r="W3607" s="50" t="s">
        <v>4052</v>
      </c>
      <c r="X3607" s="50" t="s">
        <v>14740</v>
      </c>
      <c r="Y3607" s="70" t="s">
        <v>17320</v>
      </c>
      <c r="Z3607" s="53">
        <v>79326</v>
      </c>
    </row>
    <row r="3608" spans="1:26" s="49" customFormat="1" ht="30" x14ac:dyDescent="0.25">
      <c r="A3608" s="75">
        <v>600131459</v>
      </c>
      <c r="B3608" s="73">
        <f t="shared" si="168"/>
        <v>600131459</v>
      </c>
      <c r="C3608" s="73" t="s">
        <v>11545</v>
      </c>
      <c r="D3608" s="68">
        <v>1</v>
      </c>
      <c r="E3608" s="48">
        <f t="shared" si="169"/>
        <v>70947520</v>
      </c>
      <c r="F3608" s="57" t="s">
        <v>4050</v>
      </c>
      <c r="G3608" s="57" t="s">
        <v>4051</v>
      </c>
      <c r="H3608" s="51">
        <v>25</v>
      </c>
      <c r="I3608" s="51" t="s">
        <v>17309</v>
      </c>
      <c r="J3608" s="69">
        <v>27.49</v>
      </c>
      <c r="K3608" s="69">
        <f t="shared" si="170"/>
        <v>687.25</v>
      </c>
      <c r="L3608" s="90">
        <v>25</v>
      </c>
      <c r="M3608" s="51"/>
      <c r="N3608" s="62" t="s">
        <v>4090</v>
      </c>
      <c r="O3608" s="52" t="s">
        <v>18</v>
      </c>
      <c r="P3608" s="52">
        <v>448</v>
      </c>
      <c r="Q3608" s="52">
        <v>9</v>
      </c>
      <c r="R3608" s="52" t="s">
        <v>4062</v>
      </c>
      <c r="S3608" s="49" t="s">
        <v>21333</v>
      </c>
      <c r="V3608" s="50" t="s">
        <v>15008</v>
      </c>
      <c r="W3608" s="50" t="s">
        <v>4052</v>
      </c>
      <c r="X3608" s="50" t="s">
        <v>14740</v>
      </c>
      <c r="Y3608" s="70" t="s">
        <v>17320</v>
      </c>
      <c r="Z3608" s="53">
        <v>79326</v>
      </c>
    </row>
    <row r="3609" spans="1:26" s="49" customFormat="1" x14ac:dyDescent="0.25">
      <c r="A3609" s="75">
        <v>600131491</v>
      </c>
      <c r="B3609" s="73">
        <f t="shared" si="168"/>
        <v>600131491</v>
      </c>
      <c r="C3609" s="73" t="s">
        <v>11546</v>
      </c>
      <c r="D3609" s="68">
        <v>1</v>
      </c>
      <c r="E3609" s="48">
        <f t="shared" si="169"/>
        <v>62352768</v>
      </c>
      <c r="F3609" s="57" t="s">
        <v>4050</v>
      </c>
      <c r="G3609" s="57" t="s">
        <v>4051</v>
      </c>
      <c r="H3609" s="51">
        <v>25</v>
      </c>
      <c r="I3609" s="51" t="s">
        <v>17309</v>
      </c>
      <c r="J3609" s="69">
        <v>27.49</v>
      </c>
      <c r="K3609" s="69">
        <f t="shared" si="170"/>
        <v>687.25</v>
      </c>
      <c r="L3609" s="90">
        <v>25</v>
      </c>
      <c r="M3609" s="51"/>
      <c r="N3609" s="62" t="s">
        <v>4091</v>
      </c>
      <c r="O3609" s="52" t="s">
        <v>182</v>
      </c>
      <c r="P3609" s="52">
        <v>1782</v>
      </c>
      <c r="Q3609" s="52">
        <v>23</v>
      </c>
      <c r="R3609" s="52" t="s">
        <v>4052</v>
      </c>
      <c r="S3609" s="49" t="s">
        <v>21333</v>
      </c>
      <c r="V3609" s="50" t="s">
        <v>15008</v>
      </c>
      <c r="W3609" s="50" t="s">
        <v>4052</v>
      </c>
      <c r="X3609" s="50" t="s">
        <v>14740</v>
      </c>
      <c r="Y3609" s="70" t="s">
        <v>17320</v>
      </c>
      <c r="Z3609" s="53">
        <v>79201</v>
      </c>
    </row>
    <row r="3610" spans="1:26" s="49" customFormat="1" x14ac:dyDescent="0.25">
      <c r="A3610" s="75">
        <v>600131777</v>
      </c>
      <c r="B3610" s="73">
        <f t="shared" si="168"/>
        <v>600131777</v>
      </c>
      <c r="C3610" s="73" t="s">
        <v>11547</v>
      </c>
      <c r="D3610" s="68">
        <v>1</v>
      </c>
      <c r="E3610" s="48">
        <f t="shared" si="169"/>
        <v>75026597</v>
      </c>
      <c r="F3610" s="57" t="s">
        <v>4050</v>
      </c>
      <c r="G3610" s="57" t="s">
        <v>4051</v>
      </c>
      <c r="H3610" s="51">
        <v>50</v>
      </c>
      <c r="I3610" s="51" t="s">
        <v>17309</v>
      </c>
      <c r="J3610" s="69">
        <v>27.49</v>
      </c>
      <c r="K3610" s="69">
        <f t="shared" si="170"/>
        <v>1374.5</v>
      </c>
      <c r="L3610" s="90">
        <v>50</v>
      </c>
      <c r="M3610" s="51"/>
      <c r="N3610" s="62" t="s">
        <v>4092</v>
      </c>
      <c r="O3610" s="52" t="s">
        <v>105</v>
      </c>
      <c r="P3610" s="52">
        <v>201</v>
      </c>
      <c r="Q3610" s="52"/>
      <c r="R3610" s="52" t="s">
        <v>4093</v>
      </c>
      <c r="S3610" s="49" t="s">
        <v>21333</v>
      </c>
      <c r="V3610" s="50" t="s">
        <v>15008</v>
      </c>
      <c r="W3610" s="50" t="s">
        <v>4052</v>
      </c>
      <c r="X3610" s="50" t="s">
        <v>14740</v>
      </c>
      <c r="Y3610" s="70" t="s">
        <v>17320</v>
      </c>
      <c r="Z3610" s="53">
        <v>79312</v>
      </c>
    </row>
    <row r="3611" spans="1:26" s="49" customFormat="1" ht="30" x14ac:dyDescent="0.25">
      <c r="A3611" s="75">
        <v>600131785</v>
      </c>
      <c r="B3611" s="73">
        <f t="shared" si="168"/>
        <v>600131785</v>
      </c>
      <c r="C3611" s="73" t="s">
        <v>11548</v>
      </c>
      <c r="D3611" s="68">
        <v>1</v>
      </c>
      <c r="E3611" s="48">
        <f t="shared" si="169"/>
        <v>75026520</v>
      </c>
      <c r="F3611" s="57" t="s">
        <v>4050</v>
      </c>
      <c r="G3611" s="57" t="s">
        <v>4051</v>
      </c>
      <c r="H3611" s="51">
        <v>50</v>
      </c>
      <c r="I3611" s="51" t="s">
        <v>17309</v>
      </c>
      <c r="J3611" s="69">
        <v>27.49</v>
      </c>
      <c r="K3611" s="69">
        <f t="shared" si="170"/>
        <v>1374.5</v>
      </c>
      <c r="L3611" s="90">
        <v>50</v>
      </c>
      <c r="M3611" s="51"/>
      <c r="N3611" s="62" t="s">
        <v>4094</v>
      </c>
      <c r="O3611" s="52"/>
      <c r="P3611" s="52">
        <v>24</v>
      </c>
      <c r="Q3611" s="52"/>
      <c r="R3611" s="52" t="s">
        <v>1581</v>
      </c>
      <c r="S3611" s="49" t="s">
        <v>21333</v>
      </c>
      <c r="V3611" s="50" t="s">
        <v>15008</v>
      </c>
      <c r="W3611" s="50" t="s">
        <v>4052</v>
      </c>
      <c r="X3611" s="50" t="s">
        <v>14740</v>
      </c>
      <c r="Y3611" s="70" t="s">
        <v>17320</v>
      </c>
      <c r="Z3611" s="53">
        <v>79302</v>
      </c>
    </row>
    <row r="3612" spans="1:26" s="49" customFormat="1" x14ac:dyDescent="0.25">
      <c r="A3612" s="75">
        <v>600131793</v>
      </c>
      <c r="B3612" s="73">
        <f t="shared" si="168"/>
        <v>600131793</v>
      </c>
      <c r="C3612" s="73" t="s">
        <v>11549</v>
      </c>
      <c r="D3612" s="68">
        <v>1</v>
      </c>
      <c r="E3612" s="48">
        <f t="shared" si="169"/>
        <v>852805</v>
      </c>
      <c r="F3612" s="57" t="s">
        <v>4050</v>
      </c>
      <c r="G3612" s="57" t="s">
        <v>4051</v>
      </c>
      <c r="H3612" s="51">
        <v>1100</v>
      </c>
      <c r="I3612" s="51" t="s">
        <v>17309</v>
      </c>
      <c r="J3612" s="69">
        <v>27.49</v>
      </c>
      <c r="K3612" s="69">
        <f t="shared" si="170"/>
        <v>30239</v>
      </c>
      <c r="L3612" s="90">
        <v>1100</v>
      </c>
      <c r="M3612" s="51"/>
      <c r="N3612" s="62" t="s">
        <v>4095</v>
      </c>
      <c r="O3612" s="52" t="s">
        <v>18</v>
      </c>
      <c r="P3612" s="52">
        <v>1284</v>
      </c>
      <c r="Q3612" s="52">
        <v>10</v>
      </c>
      <c r="R3612" s="52" t="s">
        <v>4052</v>
      </c>
      <c r="S3612" s="49" t="s">
        <v>21333</v>
      </c>
      <c r="V3612" s="50" t="s">
        <v>15008</v>
      </c>
      <c r="W3612" s="50" t="s">
        <v>4052</v>
      </c>
      <c r="X3612" s="50" t="s">
        <v>14740</v>
      </c>
      <c r="Y3612" s="70" t="s">
        <v>17320</v>
      </c>
      <c r="Z3612" s="53">
        <v>79201</v>
      </c>
    </row>
    <row r="3613" spans="1:26" s="49" customFormat="1" ht="30" x14ac:dyDescent="0.25">
      <c r="A3613" s="75">
        <v>600131823</v>
      </c>
      <c r="B3613" s="73">
        <f t="shared" si="168"/>
        <v>600131823</v>
      </c>
      <c r="C3613" s="73" t="s">
        <v>11550</v>
      </c>
      <c r="D3613" s="68">
        <v>1</v>
      </c>
      <c r="E3613" s="48">
        <f t="shared" si="169"/>
        <v>70979383</v>
      </c>
      <c r="F3613" s="57" t="s">
        <v>4050</v>
      </c>
      <c r="G3613" s="57" t="s">
        <v>4051</v>
      </c>
      <c r="H3613" s="51">
        <v>300</v>
      </c>
      <c r="I3613" s="51" t="s">
        <v>17309</v>
      </c>
      <c r="J3613" s="69">
        <v>27.49</v>
      </c>
      <c r="K3613" s="69">
        <f t="shared" si="170"/>
        <v>8247</v>
      </c>
      <c r="L3613" s="90">
        <v>300</v>
      </c>
      <c r="M3613" s="51"/>
      <c r="N3613" s="62" t="s">
        <v>4096</v>
      </c>
      <c r="O3613" s="52" t="s">
        <v>1212</v>
      </c>
      <c r="P3613" s="52">
        <v>336</v>
      </c>
      <c r="Q3613" s="52"/>
      <c r="R3613" s="52" t="s">
        <v>4097</v>
      </c>
      <c r="S3613" s="49" t="s">
        <v>21333</v>
      </c>
      <c r="V3613" s="50" t="s">
        <v>15008</v>
      </c>
      <c r="W3613" s="50" t="s">
        <v>4052</v>
      </c>
      <c r="X3613" s="50" t="s">
        <v>14740</v>
      </c>
      <c r="Y3613" s="70" t="s">
        <v>17320</v>
      </c>
      <c r="Z3613" s="53">
        <v>79368</v>
      </c>
    </row>
    <row r="3614" spans="1:26" s="49" customFormat="1" ht="30" x14ac:dyDescent="0.25">
      <c r="A3614" s="75">
        <v>600131840</v>
      </c>
      <c r="B3614" s="73">
        <f t="shared" si="168"/>
        <v>600131840</v>
      </c>
      <c r="C3614" s="73" t="s">
        <v>11551</v>
      </c>
      <c r="D3614" s="68">
        <v>1</v>
      </c>
      <c r="E3614" s="48">
        <f t="shared" si="169"/>
        <v>75026252</v>
      </c>
      <c r="F3614" s="57" t="s">
        <v>4050</v>
      </c>
      <c r="G3614" s="57" t="s">
        <v>4051</v>
      </c>
      <c r="H3614" s="51">
        <v>500</v>
      </c>
      <c r="I3614" s="51" t="s">
        <v>17309</v>
      </c>
      <c r="J3614" s="69">
        <v>27.49</v>
      </c>
      <c r="K3614" s="69">
        <f t="shared" si="170"/>
        <v>13745</v>
      </c>
      <c r="L3614" s="90">
        <v>500</v>
      </c>
      <c r="M3614" s="51"/>
      <c r="N3614" s="62" t="s">
        <v>4098</v>
      </c>
      <c r="O3614" s="52" t="s">
        <v>60</v>
      </c>
      <c r="P3614" s="52">
        <v>338</v>
      </c>
      <c r="Q3614" s="52"/>
      <c r="R3614" s="52" t="s">
        <v>4099</v>
      </c>
      <c r="S3614" s="49" t="s">
        <v>21333</v>
      </c>
      <c r="V3614" s="50" t="s">
        <v>15008</v>
      </c>
      <c r="W3614" s="50" t="s">
        <v>4052</v>
      </c>
      <c r="X3614" s="50" t="s">
        <v>14740</v>
      </c>
      <c r="Y3614" s="70" t="s">
        <v>17320</v>
      </c>
      <c r="Z3614" s="53">
        <v>79312</v>
      </c>
    </row>
    <row r="3615" spans="1:26" s="49" customFormat="1" x14ac:dyDescent="0.25">
      <c r="A3615" s="75">
        <v>600131874</v>
      </c>
      <c r="B3615" s="73">
        <f t="shared" si="168"/>
        <v>600131874</v>
      </c>
      <c r="C3615" s="73" t="s">
        <v>11552</v>
      </c>
      <c r="D3615" s="68">
        <v>1</v>
      </c>
      <c r="E3615" s="48">
        <f t="shared" si="169"/>
        <v>70645540</v>
      </c>
      <c r="F3615" s="57" t="s">
        <v>4050</v>
      </c>
      <c r="G3615" s="57" t="s">
        <v>4051</v>
      </c>
      <c r="H3615" s="51">
        <v>275</v>
      </c>
      <c r="I3615" s="51" t="s">
        <v>17309</v>
      </c>
      <c r="J3615" s="69">
        <v>27.49</v>
      </c>
      <c r="K3615" s="69">
        <f t="shared" si="170"/>
        <v>7559.75</v>
      </c>
      <c r="L3615" s="90">
        <v>275</v>
      </c>
      <c r="M3615" s="51"/>
      <c r="N3615" s="62" t="s">
        <v>4100</v>
      </c>
      <c r="O3615" s="52"/>
      <c r="P3615" s="52">
        <v>143</v>
      </c>
      <c r="Q3615" s="52"/>
      <c r="R3615" s="52" t="s">
        <v>4049</v>
      </c>
      <c r="S3615" s="49" t="s">
        <v>21333</v>
      </c>
      <c r="V3615" s="50" t="s">
        <v>15008</v>
      </c>
      <c r="W3615" s="50" t="s">
        <v>4052</v>
      </c>
      <c r="X3615" s="50" t="s">
        <v>14740</v>
      </c>
      <c r="Y3615" s="70" t="s">
        <v>17320</v>
      </c>
      <c r="Z3615" s="53">
        <v>79323</v>
      </c>
    </row>
    <row r="3616" spans="1:26" s="49" customFormat="1" ht="30" x14ac:dyDescent="0.25">
      <c r="A3616" s="75">
        <v>600131971</v>
      </c>
      <c r="B3616" s="73">
        <f t="shared" si="168"/>
        <v>600131971</v>
      </c>
      <c r="C3616" s="73" t="s">
        <v>11553</v>
      </c>
      <c r="D3616" s="68">
        <v>1</v>
      </c>
      <c r="E3616" s="48">
        <f t="shared" si="169"/>
        <v>75026554</v>
      </c>
      <c r="F3616" s="57" t="s">
        <v>4050</v>
      </c>
      <c r="G3616" s="57" t="s">
        <v>4051</v>
      </c>
      <c r="H3616" s="51">
        <v>75</v>
      </c>
      <c r="I3616" s="51" t="s">
        <v>17309</v>
      </c>
      <c r="J3616" s="69">
        <v>27.49</v>
      </c>
      <c r="K3616" s="69">
        <f t="shared" si="170"/>
        <v>2061.75</v>
      </c>
      <c r="L3616" s="90">
        <v>75</v>
      </c>
      <c r="M3616" s="51"/>
      <c r="N3616" s="62" t="s">
        <v>4101</v>
      </c>
      <c r="O3616" s="52"/>
      <c r="P3616" s="52">
        <v>353</v>
      </c>
      <c r="Q3616" s="52"/>
      <c r="R3616" s="52" t="s">
        <v>4102</v>
      </c>
      <c r="S3616" s="49" t="s">
        <v>21333</v>
      </c>
      <c r="V3616" s="50" t="s">
        <v>15008</v>
      </c>
      <c r="W3616" s="50" t="s">
        <v>4052</v>
      </c>
      <c r="X3616" s="50" t="s">
        <v>14740</v>
      </c>
      <c r="Y3616" s="70" t="s">
        <v>17320</v>
      </c>
      <c r="Z3616" s="53">
        <v>79364</v>
      </c>
    </row>
    <row r="3617" spans="1:26" s="49" customFormat="1" x14ac:dyDescent="0.25">
      <c r="A3617" s="75">
        <v>600132005</v>
      </c>
      <c r="B3617" s="73">
        <f t="shared" si="168"/>
        <v>600132005</v>
      </c>
      <c r="C3617" s="73" t="s">
        <v>11554</v>
      </c>
      <c r="D3617" s="68">
        <v>1</v>
      </c>
      <c r="E3617" s="48">
        <f t="shared" si="169"/>
        <v>70645558</v>
      </c>
      <c r="F3617" s="57" t="s">
        <v>4050</v>
      </c>
      <c r="G3617" s="57" t="s">
        <v>4051</v>
      </c>
      <c r="H3617" s="51">
        <v>225</v>
      </c>
      <c r="I3617" s="51" t="s">
        <v>17309</v>
      </c>
      <c r="J3617" s="69">
        <v>27.49</v>
      </c>
      <c r="K3617" s="69">
        <f t="shared" si="170"/>
        <v>6185.25</v>
      </c>
      <c r="L3617" s="90">
        <v>225</v>
      </c>
      <c r="M3617" s="51"/>
      <c r="N3617" s="62" t="s">
        <v>4103</v>
      </c>
      <c r="O3617" s="52"/>
      <c r="P3617" s="52">
        <v>215</v>
      </c>
      <c r="Q3617" s="52"/>
      <c r="R3617" s="52" t="s">
        <v>4104</v>
      </c>
      <c r="S3617" s="49" t="s">
        <v>21333</v>
      </c>
      <c r="V3617" s="50" t="s">
        <v>15008</v>
      </c>
      <c r="W3617" s="50" t="s">
        <v>4052</v>
      </c>
      <c r="X3617" s="50" t="s">
        <v>14740</v>
      </c>
      <c r="Y3617" s="70" t="s">
        <v>17320</v>
      </c>
      <c r="Z3617" s="53">
        <v>79332</v>
      </c>
    </row>
    <row r="3618" spans="1:26" s="49" customFormat="1" x14ac:dyDescent="0.25">
      <c r="A3618" s="75">
        <v>600132030</v>
      </c>
      <c r="B3618" s="73">
        <f t="shared" si="168"/>
        <v>600132030</v>
      </c>
      <c r="C3618" s="73" t="s">
        <v>11555</v>
      </c>
      <c r="D3618" s="68">
        <v>1</v>
      </c>
      <c r="E3618" s="48">
        <f t="shared" si="169"/>
        <v>75026961</v>
      </c>
      <c r="F3618" s="57" t="s">
        <v>4050</v>
      </c>
      <c r="G3618" s="57" t="s">
        <v>4051</v>
      </c>
      <c r="H3618" s="51">
        <v>775</v>
      </c>
      <c r="I3618" s="51" t="s">
        <v>17309</v>
      </c>
      <c r="J3618" s="69">
        <v>27.49</v>
      </c>
      <c r="K3618" s="69">
        <f t="shared" si="170"/>
        <v>21304.75</v>
      </c>
      <c r="L3618" s="90">
        <v>775</v>
      </c>
      <c r="M3618" s="51"/>
      <c r="N3618" s="62" t="s">
        <v>4105</v>
      </c>
      <c r="O3618" s="52" t="s">
        <v>182</v>
      </c>
      <c r="P3618" s="52">
        <v>1890</v>
      </c>
      <c r="Q3618" s="52">
        <v>38</v>
      </c>
      <c r="R3618" s="52" t="s">
        <v>4052</v>
      </c>
      <c r="S3618" s="49" t="s">
        <v>21333</v>
      </c>
      <c r="V3618" s="50" t="s">
        <v>15008</v>
      </c>
      <c r="W3618" s="50" t="s">
        <v>4052</v>
      </c>
      <c r="X3618" s="50" t="s">
        <v>14740</v>
      </c>
      <c r="Y3618" s="70" t="s">
        <v>17320</v>
      </c>
      <c r="Z3618" s="53">
        <v>79201</v>
      </c>
    </row>
    <row r="3619" spans="1:26" s="49" customFormat="1" ht="30" x14ac:dyDescent="0.25">
      <c r="A3619" s="75">
        <v>600132056</v>
      </c>
      <c r="B3619" s="73">
        <f t="shared" si="168"/>
        <v>600132056</v>
      </c>
      <c r="C3619" s="73" t="s">
        <v>11556</v>
      </c>
      <c r="D3619" s="68">
        <v>1</v>
      </c>
      <c r="E3619" s="48">
        <f t="shared" si="169"/>
        <v>70984581</v>
      </c>
      <c r="F3619" s="57" t="s">
        <v>4050</v>
      </c>
      <c r="G3619" s="57" t="s">
        <v>4051</v>
      </c>
      <c r="H3619" s="51">
        <v>50</v>
      </c>
      <c r="I3619" s="51" t="s">
        <v>17309</v>
      </c>
      <c r="J3619" s="69">
        <v>27.49</v>
      </c>
      <c r="K3619" s="69">
        <f t="shared" si="170"/>
        <v>1374.5</v>
      </c>
      <c r="L3619" s="90">
        <v>50</v>
      </c>
      <c r="M3619" s="51"/>
      <c r="N3619" s="62" t="s">
        <v>4106</v>
      </c>
      <c r="O3619" s="52"/>
      <c r="P3619" s="52">
        <v>38</v>
      </c>
      <c r="Q3619" s="52"/>
      <c r="R3619" s="52" t="s">
        <v>4107</v>
      </c>
      <c r="S3619" s="49" t="s">
        <v>21333</v>
      </c>
      <c r="V3619" s="50" t="s">
        <v>15008</v>
      </c>
      <c r="W3619" s="50" t="s">
        <v>4052</v>
      </c>
      <c r="X3619" s="50" t="s">
        <v>14740</v>
      </c>
      <c r="Y3619" s="70" t="s">
        <v>17320</v>
      </c>
      <c r="Z3619" s="53">
        <v>79303</v>
      </c>
    </row>
    <row r="3620" spans="1:26" s="49" customFormat="1" ht="30" x14ac:dyDescent="0.25">
      <c r="A3620" s="75">
        <v>600132072</v>
      </c>
      <c r="B3620" s="73">
        <f t="shared" si="168"/>
        <v>600132072</v>
      </c>
      <c r="C3620" s="73" t="s">
        <v>11557</v>
      </c>
      <c r="D3620" s="68">
        <v>1</v>
      </c>
      <c r="E3620" s="48">
        <f t="shared" si="169"/>
        <v>70982546</v>
      </c>
      <c r="F3620" s="57" t="s">
        <v>4050</v>
      </c>
      <c r="G3620" s="57" t="s">
        <v>4051</v>
      </c>
      <c r="H3620" s="51">
        <v>75</v>
      </c>
      <c r="I3620" s="51" t="s">
        <v>17309</v>
      </c>
      <c r="J3620" s="69">
        <v>27.49</v>
      </c>
      <c r="K3620" s="69">
        <f t="shared" si="170"/>
        <v>2061.75</v>
      </c>
      <c r="L3620" s="90">
        <v>75</v>
      </c>
      <c r="M3620" s="51"/>
      <c r="N3620" s="62" t="s">
        <v>4108</v>
      </c>
      <c r="O3620" s="52"/>
      <c r="P3620" s="52">
        <v>17</v>
      </c>
      <c r="Q3620" s="52"/>
      <c r="R3620" s="52" t="s">
        <v>4109</v>
      </c>
      <c r="S3620" s="49" t="s">
        <v>21333</v>
      </c>
      <c r="V3620" s="50" t="s">
        <v>15008</v>
      </c>
      <c r="W3620" s="50" t="s">
        <v>4052</v>
      </c>
      <c r="X3620" s="50" t="s">
        <v>14740</v>
      </c>
      <c r="Y3620" s="70" t="s">
        <v>17320</v>
      </c>
      <c r="Z3620" s="53">
        <v>79324</v>
      </c>
    </row>
    <row r="3621" spans="1:26" s="49" customFormat="1" ht="30" x14ac:dyDescent="0.25">
      <c r="A3621" s="75">
        <v>600132081</v>
      </c>
      <c r="B3621" s="73">
        <f t="shared" si="168"/>
        <v>600132081</v>
      </c>
      <c r="C3621" s="73" t="s">
        <v>11558</v>
      </c>
      <c r="D3621" s="68">
        <v>1</v>
      </c>
      <c r="E3621" s="48">
        <f t="shared" si="169"/>
        <v>73184934</v>
      </c>
      <c r="F3621" s="57" t="s">
        <v>4050</v>
      </c>
      <c r="G3621" s="57" t="s">
        <v>4051</v>
      </c>
      <c r="H3621" s="51">
        <v>50</v>
      </c>
      <c r="I3621" s="51" t="s">
        <v>17309</v>
      </c>
      <c r="J3621" s="69">
        <v>27.49</v>
      </c>
      <c r="K3621" s="69">
        <f t="shared" si="170"/>
        <v>1374.5</v>
      </c>
      <c r="L3621" s="90">
        <v>50</v>
      </c>
      <c r="M3621" s="51"/>
      <c r="N3621" s="62" t="s">
        <v>4110</v>
      </c>
      <c r="O3621" s="52"/>
      <c r="P3621" s="52">
        <v>121</v>
      </c>
      <c r="Q3621" s="52"/>
      <c r="R3621" s="52" t="s">
        <v>4111</v>
      </c>
      <c r="S3621" s="49" t="s">
        <v>21333</v>
      </c>
      <c r="V3621" s="50" t="s">
        <v>15008</v>
      </c>
      <c r="W3621" s="50" t="s">
        <v>4052</v>
      </c>
      <c r="X3621" s="50" t="s">
        <v>14740</v>
      </c>
      <c r="Y3621" s="70" t="s">
        <v>17320</v>
      </c>
      <c r="Z3621" s="53">
        <v>79331</v>
      </c>
    </row>
    <row r="3622" spans="1:26" s="49" customFormat="1" ht="30" x14ac:dyDescent="0.25">
      <c r="A3622" s="75">
        <v>600132099</v>
      </c>
      <c r="B3622" s="73">
        <f t="shared" si="168"/>
        <v>600132099</v>
      </c>
      <c r="C3622" s="73" t="s">
        <v>11559</v>
      </c>
      <c r="D3622" s="68">
        <v>1</v>
      </c>
      <c r="E3622" s="48">
        <f t="shared" si="169"/>
        <v>70640319</v>
      </c>
      <c r="F3622" s="57" t="s">
        <v>4050</v>
      </c>
      <c r="G3622" s="57" t="s">
        <v>4051</v>
      </c>
      <c r="H3622" s="51">
        <v>50</v>
      </c>
      <c r="I3622" s="51" t="s">
        <v>17309</v>
      </c>
      <c r="J3622" s="69">
        <v>27.49</v>
      </c>
      <c r="K3622" s="69">
        <f t="shared" si="170"/>
        <v>1374.5</v>
      </c>
      <c r="L3622" s="90">
        <v>50</v>
      </c>
      <c r="M3622" s="51"/>
      <c r="N3622" s="62" t="s">
        <v>4112</v>
      </c>
      <c r="O3622" s="52"/>
      <c r="P3622" s="52">
        <v>33</v>
      </c>
      <c r="Q3622" s="52"/>
      <c r="R3622" s="52" t="s">
        <v>4113</v>
      </c>
      <c r="S3622" s="49" t="s">
        <v>21333</v>
      </c>
      <c r="V3622" s="50" t="s">
        <v>15008</v>
      </c>
      <c r="W3622" s="50" t="s">
        <v>4052</v>
      </c>
      <c r="X3622" s="50" t="s">
        <v>14740</v>
      </c>
      <c r="Y3622" s="70" t="s">
        <v>17320</v>
      </c>
      <c r="Z3622" s="53">
        <v>79201</v>
      </c>
    </row>
    <row r="3623" spans="1:26" s="49" customFormat="1" x14ac:dyDescent="0.25">
      <c r="A3623" s="75">
        <v>600132102</v>
      </c>
      <c r="B3623" s="73">
        <f t="shared" si="168"/>
        <v>600132102</v>
      </c>
      <c r="C3623" s="73" t="s">
        <v>11560</v>
      </c>
      <c r="D3623" s="68">
        <v>1</v>
      </c>
      <c r="E3623" s="48">
        <f t="shared" si="169"/>
        <v>852783</v>
      </c>
      <c r="F3623" s="57" t="s">
        <v>4050</v>
      </c>
      <c r="G3623" s="57" t="s">
        <v>4051</v>
      </c>
      <c r="H3623" s="51">
        <v>625</v>
      </c>
      <c r="I3623" s="51" t="s">
        <v>17309</v>
      </c>
      <c r="J3623" s="69">
        <v>27.49</v>
      </c>
      <c r="K3623" s="69">
        <f t="shared" si="170"/>
        <v>17181.25</v>
      </c>
      <c r="L3623" s="90">
        <v>625</v>
      </c>
      <c r="M3623" s="51"/>
      <c r="N3623" s="62" t="s">
        <v>4114</v>
      </c>
      <c r="O3623" s="52" t="s">
        <v>60</v>
      </c>
      <c r="P3623" s="52">
        <v>723</v>
      </c>
      <c r="Q3623" s="52">
        <v>2</v>
      </c>
      <c r="R3623" s="52" t="s">
        <v>4052</v>
      </c>
      <c r="S3623" s="49" t="s">
        <v>21333</v>
      </c>
      <c r="V3623" s="50" t="s">
        <v>15008</v>
      </c>
      <c r="W3623" s="50" t="s">
        <v>4052</v>
      </c>
      <c r="X3623" s="50" t="s">
        <v>14740</v>
      </c>
      <c r="Y3623" s="70" t="s">
        <v>17320</v>
      </c>
      <c r="Z3623" s="53">
        <v>79201</v>
      </c>
    </row>
    <row r="3624" spans="1:26" s="49" customFormat="1" ht="30" x14ac:dyDescent="0.25">
      <c r="A3624" s="75">
        <v>600132137</v>
      </c>
      <c r="B3624" s="73">
        <f t="shared" si="168"/>
        <v>600132137</v>
      </c>
      <c r="C3624" s="73" t="s">
        <v>11561</v>
      </c>
      <c r="D3624" s="68">
        <v>1</v>
      </c>
      <c r="E3624" s="48">
        <f t="shared" si="169"/>
        <v>70645515</v>
      </c>
      <c r="F3624" s="57" t="s">
        <v>4050</v>
      </c>
      <c r="G3624" s="57" t="s">
        <v>4051</v>
      </c>
      <c r="H3624" s="51">
        <v>700</v>
      </c>
      <c r="I3624" s="51" t="s">
        <v>17309</v>
      </c>
      <c r="J3624" s="69">
        <v>27.49</v>
      </c>
      <c r="K3624" s="69">
        <f t="shared" si="170"/>
        <v>19243</v>
      </c>
      <c r="L3624" s="90">
        <v>700</v>
      </c>
      <c r="M3624" s="51"/>
      <c r="N3624" s="62" t="s">
        <v>4115</v>
      </c>
      <c r="O3624" s="52" t="s">
        <v>60</v>
      </c>
      <c r="P3624" s="52">
        <v>477</v>
      </c>
      <c r="Q3624" s="52">
        <v>7</v>
      </c>
      <c r="R3624" s="52" t="s">
        <v>4062</v>
      </c>
      <c r="S3624" s="49" t="s">
        <v>21333</v>
      </c>
      <c r="V3624" s="50" t="s">
        <v>15008</v>
      </c>
      <c r="W3624" s="50" t="s">
        <v>4052</v>
      </c>
      <c r="X3624" s="50" t="s">
        <v>14740</v>
      </c>
      <c r="Y3624" s="70" t="s">
        <v>17320</v>
      </c>
      <c r="Z3624" s="53">
        <v>79326</v>
      </c>
    </row>
    <row r="3625" spans="1:26" s="49" customFormat="1" ht="45" x14ac:dyDescent="0.25">
      <c r="A3625" s="75">
        <v>610551248</v>
      </c>
      <c r="B3625" s="73">
        <f t="shared" si="168"/>
        <v>610551248</v>
      </c>
      <c r="C3625" s="73" t="s">
        <v>11530</v>
      </c>
      <c r="D3625" s="68">
        <v>1</v>
      </c>
      <c r="E3625" s="48">
        <f t="shared" si="169"/>
        <v>852619</v>
      </c>
      <c r="F3625" s="57" t="s">
        <v>4050</v>
      </c>
      <c r="G3625" s="57" t="s">
        <v>4051</v>
      </c>
      <c r="H3625" s="51">
        <v>150</v>
      </c>
      <c r="I3625" s="51" t="s">
        <v>17309</v>
      </c>
      <c r="J3625" s="69">
        <v>27.49</v>
      </c>
      <c r="K3625" s="69">
        <f t="shared" si="170"/>
        <v>4123.5</v>
      </c>
      <c r="L3625" s="90">
        <v>150</v>
      </c>
      <c r="M3625" s="51"/>
      <c r="N3625" s="62" t="s">
        <v>4060</v>
      </c>
      <c r="O3625" s="52" t="s">
        <v>4061</v>
      </c>
      <c r="P3625" s="52">
        <v>17</v>
      </c>
      <c r="Q3625" s="52">
        <v>20</v>
      </c>
      <c r="R3625" s="52" t="s">
        <v>4062</v>
      </c>
      <c r="S3625" s="49" t="s">
        <v>21333</v>
      </c>
      <c r="V3625" s="50" t="s">
        <v>15000</v>
      </c>
      <c r="W3625" s="50" t="s">
        <v>4052</v>
      </c>
      <c r="X3625" s="50" t="s">
        <v>14738</v>
      </c>
      <c r="Y3625" s="70" t="s">
        <v>17320</v>
      </c>
      <c r="Z3625" s="53">
        <v>79326</v>
      </c>
    </row>
    <row r="3626" spans="1:26" s="49" customFormat="1" x14ac:dyDescent="0.25">
      <c r="A3626" s="74">
        <v>600016463</v>
      </c>
      <c r="B3626" s="73">
        <f t="shared" si="168"/>
        <v>600016463</v>
      </c>
      <c r="C3626" s="73" t="s">
        <v>11719</v>
      </c>
      <c r="D3626" s="68">
        <v>1</v>
      </c>
      <c r="E3626" s="48">
        <f t="shared" si="169"/>
        <v>62331639</v>
      </c>
      <c r="F3626" s="57" t="s">
        <v>4050</v>
      </c>
      <c r="G3626" s="57" t="s">
        <v>4378</v>
      </c>
      <c r="H3626" s="51">
        <v>400</v>
      </c>
      <c r="I3626" s="51" t="s">
        <v>17309</v>
      </c>
      <c r="J3626" s="69">
        <v>27.49</v>
      </c>
      <c r="K3626" s="69">
        <f t="shared" si="170"/>
        <v>10996</v>
      </c>
      <c r="L3626" s="90">
        <v>400</v>
      </c>
      <c r="M3626" s="51"/>
      <c r="N3626" s="62" t="s">
        <v>4382</v>
      </c>
      <c r="O3626" s="52" t="s">
        <v>4383</v>
      </c>
      <c r="P3626" s="52">
        <v>689</v>
      </c>
      <c r="Q3626" s="52">
        <v>30</v>
      </c>
      <c r="R3626" s="52" t="s">
        <v>4381</v>
      </c>
      <c r="S3626" s="49" t="s">
        <v>21333</v>
      </c>
      <c r="V3626" s="50" t="s">
        <v>15000</v>
      </c>
      <c r="W3626" s="50" t="s">
        <v>4381</v>
      </c>
      <c r="X3626" s="50" t="s">
        <v>14738</v>
      </c>
      <c r="Y3626" s="70" t="s">
        <v>17320</v>
      </c>
      <c r="Z3626" s="53">
        <v>73701</v>
      </c>
    </row>
    <row r="3627" spans="1:26" s="49" customFormat="1" ht="30" x14ac:dyDescent="0.25">
      <c r="A3627" s="74">
        <v>600016501</v>
      </c>
      <c r="B3627" s="73">
        <f t="shared" si="168"/>
        <v>600016501</v>
      </c>
      <c r="C3627" s="73" t="s">
        <v>15011</v>
      </c>
      <c r="D3627" s="68">
        <v>1</v>
      </c>
      <c r="E3627" s="48">
        <f t="shared" si="169"/>
        <v>62331493</v>
      </c>
      <c r="F3627" s="57" t="s">
        <v>4050</v>
      </c>
      <c r="G3627" s="57" t="s">
        <v>4378</v>
      </c>
      <c r="H3627" s="51">
        <v>275</v>
      </c>
      <c r="I3627" s="51" t="s">
        <v>17309</v>
      </c>
      <c r="J3627" s="69">
        <v>27.49</v>
      </c>
      <c r="K3627" s="69">
        <f t="shared" si="170"/>
        <v>7559.75</v>
      </c>
      <c r="L3627" s="90">
        <v>275</v>
      </c>
      <c r="M3627" s="51"/>
      <c r="N3627" s="62" t="s">
        <v>15012</v>
      </c>
      <c r="O3627" s="52" t="s">
        <v>1557</v>
      </c>
      <c r="P3627" s="52">
        <v>213</v>
      </c>
      <c r="Q3627" s="52">
        <v>13</v>
      </c>
      <c r="R3627" s="52" t="s">
        <v>4381</v>
      </c>
      <c r="S3627" s="49" t="s">
        <v>21333</v>
      </c>
      <c r="V3627" s="50" t="s">
        <v>15000</v>
      </c>
      <c r="W3627" s="50" t="s">
        <v>4381</v>
      </c>
      <c r="X3627" s="50" t="s">
        <v>14738</v>
      </c>
      <c r="Y3627" s="70" t="s">
        <v>17320</v>
      </c>
      <c r="Z3627" s="53">
        <v>73701</v>
      </c>
    </row>
    <row r="3628" spans="1:26" s="49" customFormat="1" x14ac:dyDescent="0.25">
      <c r="A3628" s="74">
        <v>600016609</v>
      </c>
      <c r="B3628" s="73">
        <f t="shared" si="168"/>
        <v>600016609</v>
      </c>
      <c r="C3628" s="73" t="s">
        <v>11720</v>
      </c>
      <c r="D3628" s="68">
        <v>1</v>
      </c>
      <c r="E3628" s="48">
        <f t="shared" si="169"/>
        <v>60337320</v>
      </c>
      <c r="F3628" s="57" t="s">
        <v>4050</v>
      </c>
      <c r="G3628" s="57" t="s">
        <v>4378</v>
      </c>
      <c r="H3628" s="51">
        <v>475</v>
      </c>
      <c r="I3628" s="51" t="s">
        <v>17309</v>
      </c>
      <c r="J3628" s="69">
        <v>27.49</v>
      </c>
      <c r="K3628" s="69">
        <f t="shared" si="170"/>
        <v>13057.75</v>
      </c>
      <c r="L3628" s="90">
        <v>475</v>
      </c>
      <c r="M3628" s="51"/>
      <c r="N3628" s="62" t="s">
        <v>4384</v>
      </c>
      <c r="O3628" s="52" t="s">
        <v>4385</v>
      </c>
      <c r="P3628" s="52">
        <v>402</v>
      </c>
      <c r="Q3628" s="52">
        <v>12</v>
      </c>
      <c r="R3628" s="52" t="s">
        <v>4381</v>
      </c>
      <c r="S3628" s="49" t="s">
        <v>21333</v>
      </c>
      <c r="V3628" s="50" t="s">
        <v>15000</v>
      </c>
      <c r="W3628" s="50" t="s">
        <v>4381</v>
      </c>
      <c r="X3628" s="50" t="s">
        <v>14738</v>
      </c>
      <c r="Y3628" s="70" t="s">
        <v>17320</v>
      </c>
      <c r="Z3628" s="53">
        <v>73701</v>
      </c>
    </row>
    <row r="3629" spans="1:26" s="49" customFormat="1" ht="30" x14ac:dyDescent="0.25">
      <c r="A3629" s="75">
        <v>600135993</v>
      </c>
      <c r="B3629" s="73">
        <f t="shared" si="168"/>
        <v>600135993</v>
      </c>
      <c r="C3629" s="73" t="s">
        <v>11810</v>
      </c>
      <c r="D3629" s="68">
        <v>1</v>
      </c>
      <c r="E3629" s="48">
        <f t="shared" si="169"/>
        <v>48004693</v>
      </c>
      <c r="F3629" s="57" t="s">
        <v>4050</v>
      </c>
      <c r="G3629" s="57" t="s">
        <v>4378</v>
      </c>
      <c r="H3629" s="51">
        <v>800</v>
      </c>
      <c r="I3629" s="51" t="s">
        <v>17309</v>
      </c>
      <c r="J3629" s="69">
        <v>27.49</v>
      </c>
      <c r="K3629" s="69">
        <f t="shared" si="170"/>
        <v>21992</v>
      </c>
      <c r="L3629" s="90">
        <v>800</v>
      </c>
      <c r="M3629" s="51"/>
      <c r="N3629" s="62" t="s">
        <v>4524</v>
      </c>
      <c r="O3629" s="52" t="s">
        <v>4525</v>
      </c>
      <c r="P3629" s="52">
        <v>1835</v>
      </c>
      <c r="Q3629" s="52">
        <v>28</v>
      </c>
      <c r="R3629" s="52" t="s">
        <v>4381</v>
      </c>
      <c r="S3629" s="49" t="s">
        <v>21333</v>
      </c>
      <c r="V3629" s="50" t="s">
        <v>15013</v>
      </c>
      <c r="W3629" s="50" t="s">
        <v>4381</v>
      </c>
      <c r="X3629" s="50" t="s">
        <v>14740</v>
      </c>
      <c r="Y3629" s="70" t="s">
        <v>17320</v>
      </c>
      <c r="Z3629" s="53">
        <v>73701</v>
      </c>
    </row>
    <row r="3630" spans="1:26" s="49" customFormat="1" ht="45" x14ac:dyDescent="0.25">
      <c r="A3630" s="75">
        <v>600136043</v>
      </c>
      <c r="B3630" s="73">
        <f t="shared" si="168"/>
        <v>600136043</v>
      </c>
      <c r="C3630" s="73" t="s">
        <v>11811</v>
      </c>
      <c r="D3630" s="68">
        <v>1</v>
      </c>
      <c r="E3630" s="48">
        <f t="shared" si="169"/>
        <v>48805491</v>
      </c>
      <c r="F3630" s="57" t="s">
        <v>4050</v>
      </c>
      <c r="G3630" s="57" t="s">
        <v>4378</v>
      </c>
      <c r="H3630" s="51">
        <v>875</v>
      </c>
      <c r="I3630" s="51" t="s">
        <v>17309</v>
      </c>
      <c r="J3630" s="69">
        <v>27.49</v>
      </c>
      <c r="K3630" s="69">
        <f t="shared" si="170"/>
        <v>24053.75</v>
      </c>
      <c r="L3630" s="90">
        <v>875</v>
      </c>
      <c r="M3630" s="51"/>
      <c r="N3630" s="62" t="s">
        <v>4526</v>
      </c>
      <c r="O3630" s="52" t="s">
        <v>1557</v>
      </c>
      <c r="P3630" s="52">
        <v>213</v>
      </c>
      <c r="Q3630" s="52">
        <v>13</v>
      </c>
      <c r="R3630" s="52" t="s">
        <v>4381</v>
      </c>
      <c r="S3630" s="49" t="s">
        <v>21333</v>
      </c>
      <c r="V3630" s="50" t="s">
        <v>15013</v>
      </c>
      <c r="W3630" s="50" t="s">
        <v>4381</v>
      </c>
      <c r="X3630" s="50" t="s">
        <v>14740</v>
      </c>
      <c r="Y3630" s="70" t="s">
        <v>17320</v>
      </c>
      <c r="Z3630" s="53">
        <v>73701</v>
      </c>
    </row>
    <row r="3631" spans="1:26" s="49" customFormat="1" ht="30" x14ac:dyDescent="0.25">
      <c r="A3631" s="75">
        <v>600136124</v>
      </c>
      <c r="B3631" s="73">
        <f t="shared" si="168"/>
        <v>600136124</v>
      </c>
      <c r="C3631" s="73" t="s">
        <v>11812</v>
      </c>
      <c r="D3631" s="68">
        <v>1</v>
      </c>
      <c r="E3631" s="48">
        <f t="shared" si="169"/>
        <v>71000984</v>
      </c>
      <c r="F3631" s="57" t="s">
        <v>4050</v>
      </c>
      <c r="G3631" s="57" t="s">
        <v>4378</v>
      </c>
      <c r="H3631" s="51">
        <v>75</v>
      </c>
      <c r="I3631" s="51" t="s">
        <v>17309</v>
      </c>
      <c r="J3631" s="69">
        <v>27.49</v>
      </c>
      <c r="K3631" s="69">
        <f t="shared" si="170"/>
        <v>2061.75</v>
      </c>
      <c r="L3631" s="90">
        <v>75</v>
      </c>
      <c r="M3631" s="51"/>
      <c r="N3631" s="62" t="s">
        <v>4527</v>
      </c>
      <c r="O3631" s="52" t="s">
        <v>4528</v>
      </c>
      <c r="P3631" s="52">
        <v>268</v>
      </c>
      <c r="Q3631" s="52"/>
      <c r="R3631" s="52" t="s">
        <v>4529</v>
      </c>
      <c r="S3631" s="49" t="s">
        <v>21333</v>
      </c>
      <c r="V3631" s="50" t="s">
        <v>15013</v>
      </c>
      <c r="W3631" s="50" t="s">
        <v>4381</v>
      </c>
      <c r="X3631" s="50" t="s">
        <v>14740</v>
      </c>
      <c r="Y3631" s="70" t="s">
        <v>17320</v>
      </c>
      <c r="Z3631" s="53">
        <v>73561</v>
      </c>
    </row>
    <row r="3632" spans="1:26" s="49" customFormat="1" x14ac:dyDescent="0.25">
      <c r="A3632" s="75">
        <v>600136361</v>
      </c>
      <c r="B3632" s="73">
        <f t="shared" si="168"/>
        <v>600136361</v>
      </c>
      <c r="C3632" s="73" t="s">
        <v>11813</v>
      </c>
      <c r="D3632" s="68">
        <v>1</v>
      </c>
      <c r="E3632" s="48">
        <f t="shared" si="169"/>
        <v>60784512</v>
      </c>
      <c r="F3632" s="57" t="s">
        <v>4050</v>
      </c>
      <c r="G3632" s="57" t="s">
        <v>4378</v>
      </c>
      <c r="H3632" s="51">
        <v>1100</v>
      </c>
      <c r="I3632" s="51" t="s">
        <v>17309</v>
      </c>
      <c r="J3632" s="69">
        <v>27.49</v>
      </c>
      <c r="K3632" s="69">
        <f t="shared" si="170"/>
        <v>30239</v>
      </c>
      <c r="L3632" s="90">
        <v>1100</v>
      </c>
      <c r="M3632" s="51"/>
      <c r="N3632" s="62" t="s">
        <v>4530</v>
      </c>
      <c r="O3632" s="52" t="s">
        <v>340</v>
      </c>
      <c r="P3632" s="52">
        <v>607</v>
      </c>
      <c r="Q3632" s="52">
        <v>3</v>
      </c>
      <c r="R3632" s="52" t="s">
        <v>4381</v>
      </c>
      <c r="S3632" s="49" t="s">
        <v>21333</v>
      </c>
      <c r="V3632" s="50" t="s">
        <v>15013</v>
      </c>
      <c r="W3632" s="50" t="s">
        <v>4381</v>
      </c>
      <c r="X3632" s="50" t="s">
        <v>14740</v>
      </c>
      <c r="Y3632" s="70" t="s">
        <v>17320</v>
      </c>
      <c r="Z3632" s="53">
        <v>73701</v>
      </c>
    </row>
    <row r="3633" spans="1:26" s="49" customFormat="1" ht="30" x14ac:dyDescent="0.25">
      <c r="A3633" s="75">
        <v>600171213</v>
      </c>
      <c r="B3633" s="73">
        <f t="shared" si="168"/>
        <v>600171213</v>
      </c>
      <c r="C3633" s="73" t="s">
        <v>11721</v>
      </c>
      <c r="D3633" s="68">
        <v>1</v>
      </c>
      <c r="E3633" s="48">
        <f t="shared" si="169"/>
        <v>577235</v>
      </c>
      <c r="F3633" s="57" t="s">
        <v>4050</v>
      </c>
      <c r="G3633" s="57" t="s">
        <v>4378</v>
      </c>
      <c r="H3633" s="51">
        <v>1375</v>
      </c>
      <c r="I3633" s="51" t="s">
        <v>17309</v>
      </c>
      <c r="J3633" s="69">
        <v>27.49</v>
      </c>
      <c r="K3633" s="69">
        <f t="shared" si="170"/>
        <v>37798.75</v>
      </c>
      <c r="L3633" s="90">
        <v>1375</v>
      </c>
      <c r="M3633" s="51"/>
      <c r="N3633" s="62" t="s">
        <v>4386</v>
      </c>
      <c r="O3633" s="52" t="s">
        <v>519</v>
      </c>
      <c r="P3633" s="52">
        <v>611</v>
      </c>
      <c r="Q3633" s="52">
        <v>2</v>
      </c>
      <c r="R3633" s="52" t="s">
        <v>4381</v>
      </c>
      <c r="S3633" s="49" t="s">
        <v>21333</v>
      </c>
      <c r="V3633" s="50" t="s">
        <v>15000</v>
      </c>
      <c r="W3633" s="50" t="s">
        <v>4381</v>
      </c>
      <c r="X3633" s="50" t="s">
        <v>14738</v>
      </c>
      <c r="Y3633" s="70" t="s">
        <v>17320</v>
      </c>
      <c r="Z3633" s="53">
        <v>73701</v>
      </c>
    </row>
    <row r="3634" spans="1:26" s="49" customFormat="1" x14ac:dyDescent="0.25">
      <c r="A3634" s="75">
        <v>610300814</v>
      </c>
      <c r="B3634" s="73">
        <f t="shared" si="168"/>
        <v>610300814</v>
      </c>
      <c r="C3634" s="73" t="s">
        <v>11722</v>
      </c>
      <c r="D3634" s="68">
        <v>1</v>
      </c>
      <c r="E3634" s="48">
        <f t="shared" si="169"/>
        <v>70240655</v>
      </c>
      <c r="F3634" s="57" t="s">
        <v>4050</v>
      </c>
      <c r="G3634" s="57" t="s">
        <v>4378</v>
      </c>
      <c r="H3634" s="51">
        <v>350</v>
      </c>
      <c r="I3634" s="51" t="s">
        <v>17309</v>
      </c>
      <c r="J3634" s="69">
        <v>27.49</v>
      </c>
      <c r="K3634" s="69">
        <f t="shared" si="170"/>
        <v>9621.5</v>
      </c>
      <c r="L3634" s="90">
        <v>350</v>
      </c>
      <c r="M3634" s="51"/>
      <c r="N3634" s="62" t="s">
        <v>4387</v>
      </c>
      <c r="O3634" s="52" t="s">
        <v>4383</v>
      </c>
      <c r="P3634" s="52">
        <v>691</v>
      </c>
      <c r="Q3634" s="52">
        <v>34</v>
      </c>
      <c r="R3634" s="52" t="s">
        <v>4381</v>
      </c>
      <c r="S3634" s="49" t="s">
        <v>21334</v>
      </c>
      <c r="V3634" s="50" t="s">
        <v>15000</v>
      </c>
      <c r="W3634" s="50" t="s">
        <v>4381</v>
      </c>
      <c r="X3634" s="50" t="s">
        <v>14741</v>
      </c>
      <c r="Y3634" s="70" t="s">
        <v>17320</v>
      </c>
      <c r="Z3634" s="53">
        <v>73701</v>
      </c>
    </row>
    <row r="3635" spans="1:26" s="49" customFormat="1" ht="30" x14ac:dyDescent="0.25">
      <c r="A3635" s="75">
        <v>691003459</v>
      </c>
      <c r="B3635" s="73">
        <f t="shared" si="168"/>
        <v>691003459</v>
      </c>
      <c r="C3635" s="73" t="s">
        <v>11814</v>
      </c>
      <c r="D3635" s="68">
        <v>1</v>
      </c>
      <c r="E3635" s="48">
        <f t="shared" si="169"/>
        <v>72545917</v>
      </c>
      <c r="F3635" s="57" t="s">
        <v>4050</v>
      </c>
      <c r="G3635" s="57" t="s">
        <v>4378</v>
      </c>
      <c r="H3635" s="51">
        <v>675</v>
      </c>
      <c r="I3635" s="51" t="s">
        <v>17309</v>
      </c>
      <c r="J3635" s="69">
        <v>27.49</v>
      </c>
      <c r="K3635" s="69">
        <f t="shared" si="170"/>
        <v>18555.75</v>
      </c>
      <c r="L3635" s="90">
        <v>675</v>
      </c>
      <c r="M3635" s="51"/>
      <c r="N3635" s="62" t="s">
        <v>4531</v>
      </c>
      <c r="O3635" s="52" t="s">
        <v>4532</v>
      </c>
      <c r="P3635" s="52">
        <v>104</v>
      </c>
      <c r="Q3635" s="52">
        <v>21</v>
      </c>
      <c r="R3635" s="52" t="s">
        <v>4381</v>
      </c>
      <c r="S3635" s="49" t="s">
        <v>21333</v>
      </c>
      <c r="V3635" s="50" t="s">
        <v>15013</v>
      </c>
      <c r="W3635" s="50" t="s">
        <v>4381</v>
      </c>
      <c r="X3635" s="50" t="s">
        <v>14740</v>
      </c>
      <c r="Y3635" s="70" t="s">
        <v>17320</v>
      </c>
      <c r="Z3635" s="53">
        <v>73701</v>
      </c>
    </row>
    <row r="3636" spans="1:26" s="49" customFormat="1" ht="30" x14ac:dyDescent="0.25">
      <c r="A3636" s="75">
        <v>691003475</v>
      </c>
      <c r="B3636" s="73">
        <f t="shared" si="168"/>
        <v>691003475</v>
      </c>
      <c r="C3636" s="73" t="s">
        <v>11815</v>
      </c>
      <c r="D3636" s="68">
        <v>1</v>
      </c>
      <c r="E3636" s="48">
        <f t="shared" si="169"/>
        <v>72545933</v>
      </c>
      <c r="F3636" s="57" t="s">
        <v>4050</v>
      </c>
      <c r="G3636" s="57" t="s">
        <v>4378</v>
      </c>
      <c r="H3636" s="51">
        <v>1075</v>
      </c>
      <c r="I3636" s="51" t="s">
        <v>17309</v>
      </c>
      <c r="J3636" s="69">
        <v>27.49</v>
      </c>
      <c r="K3636" s="69">
        <f t="shared" si="170"/>
        <v>29551.75</v>
      </c>
      <c r="L3636" s="90">
        <v>1075</v>
      </c>
      <c r="M3636" s="51"/>
      <c r="N3636" s="62" t="s">
        <v>4533</v>
      </c>
      <c r="O3636" s="52" t="s">
        <v>4534</v>
      </c>
      <c r="P3636" s="52">
        <v>1710</v>
      </c>
      <c r="Q3636" s="52"/>
      <c r="R3636" s="52" t="s">
        <v>4381</v>
      </c>
      <c r="S3636" s="49" t="s">
        <v>21333</v>
      </c>
      <c r="V3636" s="50" t="s">
        <v>15013</v>
      </c>
      <c r="W3636" s="50" t="s">
        <v>4381</v>
      </c>
      <c r="X3636" s="50" t="s">
        <v>14740</v>
      </c>
      <c r="Y3636" s="70" t="s">
        <v>17320</v>
      </c>
      <c r="Z3636" s="53">
        <v>73701</v>
      </c>
    </row>
    <row r="3637" spans="1:26" s="49" customFormat="1" ht="30" x14ac:dyDescent="0.25">
      <c r="A3637" s="74">
        <v>600016749</v>
      </c>
      <c r="B3637" s="73">
        <f t="shared" si="168"/>
        <v>600016749</v>
      </c>
      <c r="C3637" s="73" t="s">
        <v>11833</v>
      </c>
      <c r="D3637" s="68">
        <v>1</v>
      </c>
      <c r="E3637" s="48">
        <f t="shared" si="169"/>
        <v>601659</v>
      </c>
      <c r="F3637" s="57" t="s">
        <v>4050</v>
      </c>
      <c r="G3637" s="57" t="s">
        <v>4557</v>
      </c>
      <c r="H3637" s="51">
        <v>1075</v>
      </c>
      <c r="I3637" s="51" t="s">
        <v>17309</v>
      </c>
      <c r="J3637" s="69">
        <v>27.49</v>
      </c>
      <c r="K3637" s="69">
        <f t="shared" si="170"/>
        <v>29551.75</v>
      </c>
      <c r="L3637" s="90">
        <v>1075</v>
      </c>
      <c r="M3637" s="51"/>
      <c r="N3637" s="62" t="s">
        <v>4564</v>
      </c>
      <c r="O3637" s="52" t="s">
        <v>103</v>
      </c>
      <c r="P3637" s="52">
        <v>1258</v>
      </c>
      <c r="Q3637" s="52"/>
      <c r="R3637" s="52" t="s">
        <v>4563</v>
      </c>
      <c r="S3637" s="49" t="s">
        <v>21333</v>
      </c>
      <c r="V3637" s="50" t="s">
        <v>15000</v>
      </c>
      <c r="W3637" s="50" t="s">
        <v>4563</v>
      </c>
      <c r="X3637" s="50" t="s">
        <v>14738</v>
      </c>
      <c r="Y3637" s="70" t="s">
        <v>17320</v>
      </c>
      <c r="Z3637" s="53">
        <v>74401</v>
      </c>
    </row>
    <row r="3638" spans="1:26" s="49" customFormat="1" ht="30" x14ac:dyDescent="0.25">
      <c r="A3638" s="74">
        <v>600026477</v>
      </c>
      <c r="B3638" s="73">
        <f t="shared" si="168"/>
        <v>600026477</v>
      </c>
      <c r="C3638" s="73" t="s">
        <v>11834</v>
      </c>
      <c r="D3638" s="68">
        <v>1</v>
      </c>
      <c r="E3638" s="48">
        <f t="shared" si="169"/>
        <v>70640718</v>
      </c>
      <c r="F3638" s="57" t="s">
        <v>4050</v>
      </c>
      <c r="G3638" s="57" t="s">
        <v>4557</v>
      </c>
      <c r="H3638" s="51">
        <v>75</v>
      </c>
      <c r="I3638" s="51" t="s">
        <v>17309</v>
      </c>
      <c r="J3638" s="69">
        <v>27.49</v>
      </c>
      <c r="K3638" s="69">
        <f t="shared" si="170"/>
        <v>2061.75</v>
      </c>
      <c r="L3638" s="90">
        <v>75</v>
      </c>
      <c r="M3638" s="51"/>
      <c r="N3638" s="62" t="s">
        <v>4565</v>
      </c>
      <c r="O3638" s="52" t="s">
        <v>519</v>
      </c>
      <c r="P3638" s="52">
        <v>1053</v>
      </c>
      <c r="Q3638" s="52"/>
      <c r="R3638" s="52" t="s">
        <v>4563</v>
      </c>
      <c r="S3638" s="49" t="s">
        <v>21333</v>
      </c>
      <c r="V3638" s="50" t="s">
        <v>15000</v>
      </c>
      <c r="W3638" s="50" t="s">
        <v>4563</v>
      </c>
      <c r="X3638" s="50" t="s">
        <v>14738</v>
      </c>
      <c r="Y3638" s="70" t="s">
        <v>17320</v>
      </c>
      <c r="Z3638" s="53">
        <v>74401</v>
      </c>
    </row>
    <row r="3639" spans="1:26" s="49" customFormat="1" x14ac:dyDescent="0.25">
      <c r="A3639" s="75">
        <v>600138089</v>
      </c>
      <c r="B3639" s="73">
        <f t="shared" si="168"/>
        <v>600138089</v>
      </c>
      <c r="C3639" s="73" t="s">
        <v>11868</v>
      </c>
      <c r="D3639" s="68">
        <v>1</v>
      </c>
      <c r="E3639" s="48">
        <f t="shared" si="169"/>
        <v>70986479</v>
      </c>
      <c r="F3639" s="57" t="s">
        <v>4050</v>
      </c>
      <c r="G3639" s="57" t="s">
        <v>4557</v>
      </c>
      <c r="H3639" s="51">
        <v>200</v>
      </c>
      <c r="I3639" s="51" t="s">
        <v>17309</v>
      </c>
      <c r="J3639" s="69">
        <v>27.49</v>
      </c>
      <c r="K3639" s="69">
        <f t="shared" si="170"/>
        <v>5498</v>
      </c>
      <c r="L3639" s="90">
        <v>200</v>
      </c>
      <c r="M3639" s="51"/>
      <c r="N3639" s="62" t="s">
        <v>4621</v>
      </c>
      <c r="O3639" s="52"/>
      <c r="P3639" s="52">
        <v>282</v>
      </c>
      <c r="Q3639" s="52"/>
      <c r="R3639" s="52" t="s">
        <v>3673</v>
      </c>
      <c r="S3639" s="49" t="s">
        <v>21333</v>
      </c>
      <c r="V3639" s="50" t="s">
        <v>15014</v>
      </c>
      <c r="W3639" s="50" t="s">
        <v>4563</v>
      </c>
      <c r="X3639" s="50" t="s">
        <v>14740</v>
      </c>
      <c r="Y3639" s="70" t="s">
        <v>17320</v>
      </c>
      <c r="Z3639" s="53">
        <v>74274</v>
      </c>
    </row>
    <row r="3640" spans="1:26" s="49" customFormat="1" ht="30" x14ac:dyDescent="0.25">
      <c r="A3640" s="75">
        <v>600138097</v>
      </c>
      <c r="B3640" s="73">
        <f t="shared" si="168"/>
        <v>600138097</v>
      </c>
      <c r="C3640" s="73" t="s">
        <v>11869</v>
      </c>
      <c r="D3640" s="68">
        <v>1</v>
      </c>
      <c r="E3640" s="48">
        <f t="shared" si="169"/>
        <v>75027704</v>
      </c>
      <c r="F3640" s="57" t="s">
        <v>4050</v>
      </c>
      <c r="G3640" s="57" t="s">
        <v>4557</v>
      </c>
      <c r="H3640" s="51">
        <v>300</v>
      </c>
      <c r="I3640" s="51" t="s">
        <v>17309</v>
      </c>
      <c r="J3640" s="69">
        <v>27.49</v>
      </c>
      <c r="K3640" s="69">
        <f t="shared" si="170"/>
        <v>8247</v>
      </c>
      <c r="L3640" s="90">
        <v>300</v>
      </c>
      <c r="M3640" s="51"/>
      <c r="N3640" s="62" t="s">
        <v>4622</v>
      </c>
      <c r="O3640" s="52"/>
      <c r="P3640" s="52">
        <v>362</v>
      </c>
      <c r="Q3640" s="52"/>
      <c r="R3640" s="52" t="s">
        <v>4623</v>
      </c>
      <c r="S3640" s="49" t="s">
        <v>21333</v>
      </c>
      <c r="V3640" s="50" t="s">
        <v>15014</v>
      </c>
      <c r="W3640" s="50" t="s">
        <v>4563</v>
      </c>
      <c r="X3640" s="50" t="s">
        <v>14740</v>
      </c>
      <c r="Y3640" s="70" t="s">
        <v>17320</v>
      </c>
      <c r="Z3640" s="53">
        <v>74401</v>
      </c>
    </row>
    <row r="3641" spans="1:26" s="49" customFormat="1" ht="30" x14ac:dyDescent="0.25">
      <c r="A3641" s="75">
        <v>600138151</v>
      </c>
      <c r="B3641" s="73">
        <f t="shared" si="168"/>
        <v>600138151</v>
      </c>
      <c r="C3641" s="73" t="s">
        <v>11870</v>
      </c>
      <c r="D3641" s="68">
        <v>1</v>
      </c>
      <c r="E3641" s="48">
        <f t="shared" si="169"/>
        <v>47657651</v>
      </c>
      <c r="F3641" s="57" t="s">
        <v>4050</v>
      </c>
      <c r="G3641" s="57" t="s">
        <v>4557</v>
      </c>
      <c r="H3641" s="51">
        <v>1100</v>
      </c>
      <c r="I3641" s="51" t="s">
        <v>17309</v>
      </c>
      <c r="J3641" s="69">
        <v>27.49</v>
      </c>
      <c r="K3641" s="69">
        <f t="shared" si="170"/>
        <v>30239</v>
      </c>
      <c r="L3641" s="90">
        <v>1100</v>
      </c>
      <c r="M3641" s="51"/>
      <c r="N3641" s="62" t="s">
        <v>4624</v>
      </c>
      <c r="O3641" s="52" t="s">
        <v>519</v>
      </c>
      <c r="P3641" s="52">
        <v>913</v>
      </c>
      <c r="Q3641" s="52"/>
      <c r="R3641" s="52" t="s">
        <v>4563</v>
      </c>
      <c r="S3641" s="49" t="s">
        <v>21333</v>
      </c>
      <c r="V3641" s="50" t="s">
        <v>15014</v>
      </c>
      <c r="W3641" s="50" t="s">
        <v>4563</v>
      </c>
      <c r="X3641" s="50" t="s">
        <v>14740</v>
      </c>
      <c r="Y3641" s="70" t="s">
        <v>17320</v>
      </c>
      <c r="Z3641" s="53">
        <v>74401</v>
      </c>
    </row>
    <row r="3642" spans="1:26" s="49" customFormat="1" ht="30" x14ac:dyDescent="0.25">
      <c r="A3642" s="75">
        <v>600138216</v>
      </c>
      <c r="B3642" s="73">
        <f t="shared" si="168"/>
        <v>600138216</v>
      </c>
      <c r="C3642" s="73" t="s">
        <v>11871</v>
      </c>
      <c r="D3642" s="68">
        <v>1</v>
      </c>
      <c r="E3642" s="48">
        <f t="shared" si="169"/>
        <v>75029286</v>
      </c>
      <c r="F3642" s="57" t="s">
        <v>4050</v>
      </c>
      <c r="G3642" s="57" t="s">
        <v>4557</v>
      </c>
      <c r="H3642" s="51">
        <v>325</v>
      </c>
      <c r="I3642" s="51" t="s">
        <v>17309</v>
      </c>
      <c r="J3642" s="69">
        <v>27.49</v>
      </c>
      <c r="K3642" s="69">
        <f t="shared" si="170"/>
        <v>8934.25</v>
      </c>
      <c r="L3642" s="90">
        <v>325</v>
      </c>
      <c r="M3642" s="51"/>
      <c r="N3642" s="62" t="s">
        <v>4625</v>
      </c>
      <c r="O3642" s="52"/>
      <c r="P3642" s="52">
        <v>276</v>
      </c>
      <c r="Q3642" s="52"/>
      <c r="R3642" s="52" t="s">
        <v>4626</v>
      </c>
      <c r="S3642" s="49" t="s">
        <v>21333</v>
      </c>
      <c r="V3642" s="50" t="s">
        <v>15014</v>
      </c>
      <c r="W3642" s="50" t="s">
        <v>4563</v>
      </c>
      <c r="X3642" s="50" t="s">
        <v>14740</v>
      </c>
      <c r="Y3642" s="70" t="s">
        <v>17320</v>
      </c>
      <c r="Z3642" s="53">
        <v>74273</v>
      </c>
    </row>
    <row r="3643" spans="1:26" s="49" customFormat="1" ht="30" x14ac:dyDescent="0.25">
      <c r="A3643" s="75">
        <v>600138437</v>
      </c>
      <c r="B3643" s="73">
        <f t="shared" si="168"/>
        <v>600138437</v>
      </c>
      <c r="C3643" s="73" t="s">
        <v>11872</v>
      </c>
      <c r="D3643" s="68">
        <v>1</v>
      </c>
      <c r="E3643" s="48">
        <f t="shared" si="169"/>
        <v>60336251</v>
      </c>
      <c r="F3643" s="57" t="s">
        <v>4050</v>
      </c>
      <c r="G3643" s="57" t="s">
        <v>4557</v>
      </c>
      <c r="H3643" s="51">
        <v>1025</v>
      </c>
      <c r="I3643" s="51" t="s">
        <v>17309</v>
      </c>
      <c r="J3643" s="69">
        <v>27.49</v>
      </c>
      <c r="K3643" s="69">
        <f t="shared" si="170"/>
        <v>28177.25</v>
      </c>
      <c r="L3643" s="90">
        <v>1025</v>
      </c>
      <c r="M3643" s="51"/>
      <c r="N3643" s="62" t="s">
        <v>4627</v>
      </c>
      <c r="O3643" s="52" t="s">
        <v>4628</v>
      </c>
      <c r="P3643" s="52">
        <v>408</v>
      </c>
      <c r="Q3643" s="52"/>
      <c r="R3643" s="52" t="s">
        <v>4563</v>
      </c>
      <c r="S3643" s="49" t="s">
        <v>21333</v>
      </c>
      <c r="V3643" s="50" t="s">
        <v>15014</v>
      </c>
      <c r="W3643" s="50" t="s">
        <v>4563</v>
      </c>
      <c r="X3643" s="50" t="s">
        <v>14740</v>
      </c>
      <c r="Y3643" s="70" t="s">
        <v>17320</v>
      </c>
      <c r="Z3643" s="53">
        <v>74401</v>
      </c>
    </row>
    <row r="3644" spans="1:26" s="49" customFormat="1" ht="30" x14ac:dyDescent="0.25">
      <c r="A3644" s="75">
        <v>600138488</v>
      </c>
      <c r="B3644" s="73">
        <f t="shared" si="168"/>
        <v>600138488</v>
      </c>
      <c r="C3644" s="73" t="s">
        <v>11873</v>
      </c>
      <c r="D3644" s="68">
        <v>1</v>
      </c>
      <c r="E3644" s="48">
        <f t="shared" si="169"/>
        <v>75027241</v>
      </c>
      <c r="F3644" s="57" t="s">
        <v>4050</v>
      </c>
      <c r="G3644" s="57" t="s">
        <v>4557</v>
      </c>
      <c r="H3644" s="51">
        <v>400</v>
      </c>
      <c r="I3644" s="51" t="s">
        <v>17309</v>
      </c>
      <c r="J3644" s="69">
        <v>27.49</v>
      </c>
      <c r="K3644" s="69">
        <f t="shared" si="170"/>
        <v>10996</v>
      </c>
      <c r="L3644" s="90">
        <v>400</v>
      </c>
      <c r="M3644" s="51"/>
      <c r="N3644" s="62" t="s">
        <v>4629</v>
      </c>
      <c r="O3644" s="52"/>
      <c r="P3644" s="52">
        <v>360</v>
      </c>
      <c r="Q3644" s="52"/>
      <c r="R3644" s="52" t="s">
        <v>4072</v>
      </c>
      <c r="S3644" s="49" t="s">
        <v>21333</v>
      </c>
      <c r="V3644" s="50" t="s">
        <v>15014</v>
      </c>
      <c r="W3644" s="50" t="s">
        <v>4563</v>
      </c>
      <c r="X3644" s="50" t="s">
        <v>14740</v>
      </c>
      <c r="Y3644" s="70" t="s">
        <v>17320</v>
      </c>
      <c r="Z3644" s="53">
        <v>74275</v>
      </c>
    </row>
    <row r="3645" spans="1:26" s="49" customFormat="1" ht="30" x14ac:dyDescent="0.25">
      <c r="A3645" s="75">
        <v>600171256</v>
      </c>
      <c r="B3645" s="73">
        <f t="shared" si="168"/>
        <v>600171256</v>
      </c>
      <c r="C3645" s="73" t="s">
        <v>11835</v>
      </c>
      <c r="D3645" s="68">
        <v>1</v>
      </c>
      <c r="E3645" s="48">
        <f t="shared" si="169"/>
        <v>576441</v>
      </c>
      <c r="F3645" s="57" t="s">
        <v>4050</v>
      </c>
      <c r="G3645" s="57" t="s">
        <v>4557</v>
      </c>
      <c r="H3645" s="51">
        <v>700</v>
      </c>
      <c r="I3645" s="51" t="s">
        <v>17309</v>
      </c>
      <c r="J3645" s="69">
        <v>27.49</v>
      </c>
      <c r="K3645" s="69">
        <f t="shared" si="170"/>
        <v>19243</v>
      </c>
      <c r="L3645" s="90">
        <v>700</v>
      </c>
      <c r="M3645" s="51"/>
      <c r="N3645" s="62" t="s">
        <v>4566</v>
      </c>
      <c r="O3645" s="52" t="s">
        <v>3501</v>
      </c>
      <c r="P3645" s="52">
        <v>252</v>
      </c>
      <c r="Q3645" s="52"/>
      <c r="R3645" s="52" t="s">
        <v>4563</v>
      </c>
      <c r="S3645" s="49" t="s">
        <v>21333</v>
      </c>
      <c r="V3645" s="50" t="s">
        <v>15000</v>
      </c>
      <c r="W3645" s="50" t="s">
        <v>4563</v>
      </c>
      <c r="X3645" s="50" t="s">
        <v>14738</v>
      </c>
      <c r="Y3645" s="70" t="s">
        <v>17320</v>
      </c>
      <c r="Z3645" s="53">
        <v>74401</v>
      </c>
    </row>
    <row r="3646" spans="1:26" s="49" customFormat="1" ht="30" x14ac:dyDescent="0.25">
      <c r="A3646" s="74">
        <v>600020011</v>
      </c>
      <c r="B3646" s="73">
        <f t="shared" si="168"/>
        <v>600020011</v>
      </c>
      <c r="C3646" s="73" t="s">
        <v>11593</v>
      </c>
      <c r="D3646" s="68">
        <v>1</v>
      </c>
      <c r="E3646" s="48">
        <f t="shared" si="169"/>
        <v>561151</v>
      </c>
      <c r="F3646" s="57" t="s">
        <v>4050</v>
      </c>
      <c r="G3646" s="57" t="s">
        <v>4169</v>
      </c>
      <c r="H3646" s="51">
        <v>600</v>
      </c>
      <c r="I3646" s="51" t="s">
        <v>17309</v>
      </c>
      <c r="J3646" s="69">
        <v>27.49</v>
      </c>
      <c r="K3646" s="69">
        <f t="shared" si="170"/>
        <v>16494</v>
      </c>
      <c r="L3646" s="90">
        <v>600</v>
      </c>
      <c r="M3646" s="51"/>
      <c r="N3646" s="62" t="s">
        <v>4171</v>
      </c>
      <c r="O3646" s="52" t="s">
        <v>770</v>
      </c>
      <c r="P3646" s="52">
        <v>451</v>
      </c>
      <c r="Q3646" s="52"/>
      <c r="R3646" s="52" t="s">
        <v>4170</v>
      </c>
      <c r="S3646" s="49" t="s">
        <v>21333</v>
      </c>
      <c r="V3646" s="50" t="s">
        <v>15000</v>
      </c>
      <c r="W3646" s="50" t="s">
        <v>4170</v>
      </c>
      <c r="X3646" s="50" t="s">
        <v>14738</v>
      </c>
      <c r="Y3646" s="70" t="s">
        <v>17320</v>
      </c>
      <c r="Z3646" s="53">
        <v>73801</v>
      </c>
    </row>
    <row r="3647" spans="1:26" s="49" customFormat="1" x14ac:dyDescent="0.25">
      <c r="A3647" s="74">
        <v>600020550</v>
      </c>
      <c r="B3647" s="73">
        <f t="shared" si="168"/>
        <v>600020550</v>
      </c>
      <c r="C3647" s="73" t="s">
        <v>15015</v>
      </c>
      <c r="D3647" s="68">
        <v>1</v>
      </c>
      <c r="E3647" s="48">
        <f t="shared" si="169"/>
        <v>25364294</v>
      </c>
      <c r="F3647" s="57" t="s">
        <v>4050</v>
      </c>
      <c r="G3647" s="57" t="s">
        <v>4169</v>
      </c>
      <c r="H3647" s="51">
        <v>200</v>
      </c>
      <c r="I3647" s="51" t="s">
        <v>17309</v>
      </c>
      <c r="J3647" s="69">
        <v>27.49</v>
      </c>
      <c r="K3647" s="69">
        <f t="shared" si="170"/>
        <v>5498</v>
      </c>
      <c r="L3647" s="90">
        <v>200</v>
      </c>
      <c r="M3647" s="51"/>
      <c r="N3647" s="62" t="s">
        <v>15016</v>
      </c>
      <c r="O3647" s="52" t="s">
        <v>15017</v>
      </c>
      <c r="P3647" s="52">
        <v>2589</v>
      </c>
      <c r="Q3647" s="52"/>
      <c r="R3647" s="52" t="s">
        <v>4170</v>
      </c>
      <c r="S3647" s="49" t="s">
        <v>21334</v>
      </c>
      <c r="V3647" s="50" t="s">
        <v>15000</v>
      </c>
      <c r="W3647" s="50" t="s">
        <v>4170</v>
      </c>
      <c r="X3647" s="50" t="s">
        <v>14742</v>
      </c>
      <c r="Y3647" s="70" t="s">
        <v>17320</v>
      </c>
      <c r="Z3647" s="53">
        <v>73801</v>
      </c>
    </row>
    <row r="3648" spans="1:26" s="49" customFormat="1" ht="30" x14ac:dyDescent="0.25">
      <c r="A3648" s="74">
        <v>600016234</v>
      </c>
      <c r="B3648" s="73">
        <f t="shared" si="168"/>
        <v>600016234</v>
      </c>
      <c r="C3648" s="73" t="s">
        <v>11594</v>
      </c>
      <c r="D3648" s="68">
        <v>1</v>
      </c>
      <c r="E3648" s="48">
        <f t="shared" si="169"/>
        <v>846881</v>
      </c>
      <c r="F3648" s="57" t="s">
        <v>4050</v>
      </c>
      <c r="G3648" s="57" t="s">
        <v>4169</v>
      </c>
      <c r="H3648" s="51">
        <v>425</v>
      </c>
      <c r="I3648" s="51" t="s">
        <v>17309</v>
      </c>
      <c r="J3648" s="69">
        <v>27.49</v>
      </c>
      <c r="K3648" s="69">
        <f t="shared" si="170"/>
        <v>11683.25</v>
      </c>
      <c r="L3648" s="90">
        <v>425</v>
      </c>
      <c r="M3648" s="51"/>
      <c r="N3648" s="62" t="s">
        <v>4172</v>
      </c>
      <c r="O3648" s="52" t="s">
        <v>1421</v>
      </c>
      <c r="P3648" s="52">
        <v>410</v>
      </c>
      <c r="Q3648" s="52"/>
      <c r="R3648" s="52" t="s">
        <v>4170</v>
      </c>
      <c r="S3648" s="49" t="s">
        <v>21333</v>
      </c>
      <c r="V3648" s="50" t="s">
        <v>15000</v>
      </c>
      <c r="W3648" s="50" t="s">
        <v>4170</v>
      </c>
      <c r="X3648" s="50" t="s">
        <v>14738</v>
      </c>
      <c r="Y3648" s="70" t="s">
        <v>17320</v>
      </c>
      <c r="Z3648" s="53">
        <v>73801</v>
      </c>
    </row>
    <row r="3649" spans="1:26" s="49" customFormat="1" ht="30" x14ac:dyDescent="0.25">
      <c r="A3649" s="74">
        <v>600016242</v>
      </c>
      <c r="B3649" s="73">
        <f t="shared" si="168"/>
        <v>600016242</v>
      </c>
      <c r="C3649" s="73" t="s">
        <v>11595</v>
      </c>
      <c r="D3649" s="68">
        <v>1</v>
      </c>
      <c r="E3649" s="48">
        <f t="shared" si="169"/>
        <v>577243</v>
      </c>
      <c r="F3649" s="57" t="s">
        <v>4050</v>
      </c>
      <c r="G3649" s="57" t="s">
        <v>4169</v>
      </c>
      <c r="H3649" s="51">
        <v>925</v>
      </c>
      <c r="I3649" s="51" t="s">
        <v>17309</v>
      </c>
      <c r="J3649" s="69">
        <v>27.49</v>
      </c>
      <c r="K3649" s="69">
        <f t="shared" si="170"/>
        <v>25428.25</v>
      </c>
      <c r="L3649" s="90">
        <v>925</v>
      </c>
      <c r="M3649" s="51"/>
      <c r="N3649" s="62" t="s">
        <v>4173</v>
      </c>
      <c r="O3649" s="52" t="s">
        <v>770</v>
      </c>
      <c r="P3649" s="52">
        <v>451</v>
      </c>
      <c r="Q3649" s="52"/>
      <c r="R3649" s="52" t="s">
        <v>4170</v>
      </c>
      <c r="S3649" s="49" t="s">
        <v>21333</v>
      </c>
      <c r="V3649" s="50" t="s">
        <v>15000</v>
      </c>
      <c r="W3649" s="50" t="s">
        <v>4170</v>
      </c>
      <c r="X3649" s="50" t="s">
        <v>14738</v>
      </c>
      <c r="Y3649" s="70" t="s">
        <v>17320</v>
      </c>
      <c r="Z3649" s="53">
        <v>73801</v>
      </c>
    </row>
    <row r="3650" spans="1:26" s="49" customFormat="1" x14ac:dyDescent="0.25">
      <c r="A3650" s="74">
        <v>600016307</v>
      </c>
      <c r="B3650" s="73">
        <f t="shared" si="168"/>
        <v>600016307</v>
      </c>
      <c r="C3650" s="73" t="s">
        <v>17995</v>
      </c>
      <c r="D3650" s="68">
        <v>1</v>
      </c>
      <c r="E3650" s="48">
        <f t="shared" si="169"/>
        <v>13644301</v>
      </c>
      <c r="F3650" s="57" t="s">
        <v>4050</v>
      </c>
      <c r="G3650" s="57" t="s">
        <v>4169</v>
      </c>
      <c r="H3650" s="51">
        <v>1050</v>
      </c>
      <c r="I3650" s="51" t="s">
        <v>17309</v>
      </c>
      <c r="J3650" s="69">
        <v>27.49</v>
      </c>
      <c r="K3650" s="69">
        <f t="shared" si="170"/>
        <v>28864.5</v>
      </c>
      <c r="L3650" s="90">
        <v>1050</v>
      </c>
      <c r="M3650" s="51"/>
      <c r="N3650" s="62" t="s">
        <v>17996</v>
      </c>
      <c r="O3650" s="52" t="s">
        <v>2740</v>
      </c>
      <c r="P3650" s="52">
        <v>2069</v>
      </c>
      <c r="Q3650" s="52"/>
      <c r="R3650" s="52" t="s">
        <v>4170</v>
      </c>
      <c r="S3650" s="49" t="s">
        <v>21333</v>
      </c>
      <c r="V3650" s="50" t="s">
        <v>15000</v>
      </c>
      <c r="W3650" s="50" t="s">
        <v>4170</v>
      </c>
      <c r="X3650" s="50" t="s">
        <v>14738</v>
      </c>
      <c r="Y3650" s="70" t="s">
        <v>17320</v>
      </c>
      <c r="Z3650" s="53">
        <v>73801</v>
      </c>
    </row>
    <row r="3651" spans="1:26" s="49" customFormat="1" ht="30" x14ac:dyDescent="0.25">
      <c r="A3651" s="74">
        <v>600016315</v>
      </c>
      <c r="B3651" s="73">
        <f t="shared" si="168"/>
        <v>600016315</v>
      </c>
      <c r="C3651" s="73" t="s">
        <v>15018</v>
      </c>
      <c r="D3651" s="68">
        <v>1</v>
      </c>
      <c r="E3651" s="48">
        <f t="shared" si="169"/>
        <v>601411</v>
      </c>
      <c r="F3651" s="57" t="s">
        <v>4050</v>
      </c>
      <c r="G3651" s="57" t="s">
        <v>4169</v>
      </c>
      <c r="H3651" s="51">
        <v>625</v>
      </c>
      <c r="I3651" s="51" t="s">
        <v>17309</v>
      </c>
      <c r="J3651" s="69">
        <v>27.49</v>
      </c>
      <c r="K3651" s="69">
        <f t="shared" si="170"/>
        <v>17181.25</v>
      </c>
      <c r="L3651" s="90">
        <v>625</v>
      </c>
      <c r="M3651" s="51"/>
      <c r="N3651" s="62" t="s">
        <v>15019</v>
      </c>
      <c r="O3651" s="52" t="s">
        <v>2801</v>
      </c>
      <c r="P3651" s="52">
        <v>517</v>
      </c>
      <c r="Q3651" s="52"/>
      <c r="R3651" s="52" t="s">
        <v>4170</v>
      </c>
      <c r="S3651" s="49" t="s">
        <v>21333</v>
      </c>
      <c r="V3651" s="50" t="s">
        <v>15000</v>
      </c>
      <c r="W3651" s="50" t="s">
        <v>4170</v>
      </c>
      <c r="X3651" s="50" t="s">
        <v>14738</v>
      </c>
      <c r="Y3651" s="70" t="s">
        <v>17320</v>
      </c>
      <c r="Z3651" s="53">
        <v>73801</v>
      </c>
    </row>
    <row r="3652" spans="1:26" s="49" customFormat="1" ht="45" x14ac:dyDescent="0.25">
      <c r="A3652" s="74">
        <v>600016323</v>
      </c>
      <c r="B3652" s="73">
        <f t="shared" ref="B3652:B3715" si="171">A3652/1</f>
        <v>600016323</v>
      </c>
      <c r="C3652" s="73" t="s">
        <v>11596</v>
      </c>
      <c r="D3652" s="68">
        <v>1</v>
      </c>
      <c r="E3652" s="48">
        <f t="shared" ref="E3652:E3715" si="172">C3652/1</f>
        <v>601381</v>
      </c>
      <c r="F3652" s="57" t="s">
        <v>4050</v>
      </c>
      <c r="G3652" s="57" t="s">
        <v>4169</v>
      </c>
      <c r="H3652" s="51">
        <v>1150</v>
      </c>
      <c r="I3652" s="51" t="s">
        <v>17309</v>
      </c>
      <c r="J3652" s="69">
        <v>27.49</v>
      </c>
      <c r="K3652" s="69">
        <f t="shared" ref="K3652:K3715" si="173">H3652*J3652</f>
        <v>31613.5</v>
      </c>
      <c r="L3652" s="90">
        <v>1150</v>
      </c>
      <c r="M3652" s="51"/>
      <c r="N3652" s="62" t="s">
        <v>4174</v>
      </c>
      <c r="O3652" s="52" t="s">
        <v>582</v>
      </c>
      <c r="P3652" s="52">
        <v>1598</v>
      </c>
      <c r="Q3652" s="52"/>
      <c r="R3652" s="52" t="s">
        <v>4170</v>
      </c>
      <c r="S3652" s="49" t="s">
        <v>21333</v>
      </c>
      <c r="V3652" s="50" t="s">
        <v>15000</v>
      </c>
      <c r="W3652" s="50" t="s">
        <v>4170</v>
      </c>
      <c r="X3652" s="50" t="s">
        <v>14738</v>
      </c>
      <c r="Y3652" s="70" t="s">
        <v>17320</v>
      </c>
      <c r="Z3652" s="53">
        <v>73801</v>
      </c>
    </row>
    <row r="3653" spans="1:26" s="49" customFormat="1" x14ac:dyDescent="0.25">
      <c r="A3653" s="74">
        <v>600016331</v>
      </c>
      <c r="B3653" s="73">
        <f t="shared" si="171"/>
        <v>600016331</v>
      </c>
      <c r="C3653" s="73" t="s">
        <v>11597</v>
      </c>
      <c r="D3653" s="68">
        <v>1</v>
      </c>
      <c r="E3653" s="48">
        <f t="shared" si="172"/>
        <v>25371169</v>
      </c>
      <c r="F3653" s="57" t="s">
        <v>4050</v>
      </c>
      <c r="G3653" s="57" t="s">
        <v>4169</v>
      </c>
      <c r="H3653" s="51">
        <v>225</v>
      </c>
      <c r="I3653" s="51" t="s">
        <v>17309</v>
      </c>
      <c r="J3653" s="69">
        <v>27.49</v>
      </c>
      <c r="K3653" s="69">
        <f t="shared" si="173"/>
        <v>6185.25</v>
      </c>
      <c r="L3653" s="90">
        <v>225</v>
      </c>
      <c r="M3653" s="51"/>
      <c r="N3653" s="62" t="s">
        <v>4175</v>
      </c>
      <c r="O3653" s="52" t="s">
        <v>2801</v>
      </c>
      <c r="P3653" s="52">
        <v>2502</v>
      </c>
      <c r="Q3653" s="52"/>
      <c r="R3653" s="52" t="s">
        <v>4170</v>
      </c>
      <c r="S3653" s="49" t="s">
        <v>21334</v>
      </c>
      <c r="V3653" s="50" t="s">
        <v>15000</v>
      </c>
      <c r="W3653" s="50" t="s">
        <v>4170</v>
      </c>
      <c r="X3653" s="50" t="s">
        <v>14742</v>
      </c>
      <c r="Y3653" s="70" t="s">
        <v>17320</v>
      </c>
      <c r="Z3653" s="53">
        <v>73801</v>
      </c>
    </row>
    <row r="3654" spans="1:26" s="49" customFormat="1" x14ac:dyDescent="0.25">
      <c r="A3654" s="74">
        <v>600016358</v>
      </c>
      <c r="B3654" s="73">
        <f t="shared" si="171"/>
        <v>600016358</v>
      </c>
      <c r="C3654" s="73" t="s">
        <v>15020</v>
      </c>
      <c r="D3654" s="68">
        <v>1</v>
      </c>
      <c r="E3654" s="48">
        <f t="shared" si="172"/>
        <v>25376357</v>
      </c>
      <c r="F3654" s="57" t="s">
        <v>4050</v>
      </c>
      <c r="G3654" s="57" t="s">
        <v>4169</v>
      </c>
      <c r="H3654" s="51">
        <v>275</v>
      </c>
      <c r="I3654" s="51" t="s">
        <v>17309</v>
      </c>
      <c r="J3654" s="69">
        <v>27.49</v>
      </c>
      <c r="K3654" s="69">
        <f t="shared" si="173"/>
        <v>7559.75</v>
      </c>
      <c r="L3654" s="90">
        <v>275</v>
      </c>
      <c r="M3654" s="51"/>
      <c r="N3654" s="62" t="s">
        <v>15021</v>
      </c>
      <c r="O3654" s="52" t="s">
        <v>2801</v>
      </c>
      <c r="P3654" s="52">
        <v>482</v>
      </c>
      <c r="Q3654" s="52"/>
      <c r="R3654" s="52" t="s">
        <v>4170</v>
      </c>
      <c r="S3654" s="49" t="s">
        <v>21334</v>
      </c>
      <c r="V3654" s="50" t="s">
        <v>15000</v>
      </c>
      <c r="W3654" s="50" t="s">
        <v>4170</v>
      </c>
      <c r="X3654" s="50" t="s">
        <v>14742</v>
      </c>
      <c r="Y3654" s="70" t="s">
        <v>17320</v>
      </c>
      <c r="Z3654" s="53">
        <v>73801</v>
      </c>
    </row>
    <row r="3655" spans="1:26" s="49" customFormat="1" x14ac:dyDescent="0.25">
      <c r="A3655" s="74">
        <v>600016374</v>
      </c>
      <c r="B3655" s="73">
        <f t="shared" si="171"/>
        <v>600016374</v>
      </c>
      <c r="C3655" s="73" t="s">
        <v>11598</v>
      </c>
      <c r="D3655" s="68">
        <v>1</v>
      </c>
      <c r="E3655" s="48">
        <f t="shared" si="172"/>
        <v>25378767</v>
      </c>
      <c r="F3655" s="57" t="s">
        <v>4050</v>
      </c>
      <c r="G3655" s="57" t="s">
        <v>4169</v>
      </c>
      <c r="H3655" s="51">
        <v>300</v>
      </c>
      <c r="I3655" s="51" t="s">
        <v>17309</v>
      </c>
      <c r="J3655" s="69">
        <v>27.49</v>
      </c>
      <c r="K3655" s="69">
        <f t="shared" si="173"/>
        <v>8247</v>
      </c>
      <c r="L3655" s="90">
        <v>625</v>
      </c>
      <c r="M3655" s="51">
        <v>325</v>
      </c>
      <c r="N3655" s="62" t="s">
        <v>4176</v>
      </c>
      <c r="O3655" s="52" t="s">
        <v>2740</v>
      </c>
      <c r="P3655" s="52">
        <v>2069</v>
      </c>
      <c r="Q3655" s="52"/>
      <c r="R3655" s="52" t="s">
        <v>4170</v>
      </c>
      <c r="S3655" s="49" t="s">
        <v>21334</v>
      </c>
      <c r="V3655" s="50" t="s">
        <v>15000</v>
      </c>
      <c r="W3655" s="50" t="s">
        <v>4170</v>
      </c>
      <c r="X3655" s="50" t="s">
        <v>14742</v>
      </c>
      <c r="Y3655" s="70" t="s">
        <v>17320</v>
      </c>
      <c r="Z3655" s="53">
        <v>73801</v>
      </c>
    </row>
    <row r="3656" spans="1:26" s="49" customFormat="1" x14ac:dyDescent="0.25">
      <c r="A3656" s="74">
        <v>600016412</v>
      </c>
      <c r="B3656" s="73">
        <f t="shared" si="171"/>
        <v>600016412</v>
      </c>
      <c r="C3656" s="73" t="s">
        <v>17997</v>
      </c>
      <c r="D3656" s="68">
        <v>1</v>
      </c>
      <c r="E3656" s="48">
        <f t="shared" si="172"/>
        <v>25383442</v>
      </c>
      <c r="F3656" s="57" t="s">
        <v>4050</v>
      </c>
      <c r="G3656" s="57" t="s">
        <v>4169</v>
      </c>
      <c r="H3656" s="51">
        <v>225</v>
      </c>
      <c r="I3656" s="51" t="s">
        <v>17309</v>
      </c>
      <c r="J3656" s="69">
        <v>27.49</v>
      </c>
      <c r="K3656" s="69">
        <f t="shared" si="173"/>
        <v>6185.25</v>
      </c>
      <c r="L3656" s="90">
        <v>225</v>
      </c>
      <c r="M3656" s="51"/>
      <c r="N3656" s="62" t="s">
        <v>17998</v>
      </c>
      <c r="O3656" s="52" t="s">
        <v>770</v>
      </c>
      <c r="P3656" s="52">
        <v>456</v>
      </c>
      <c r="Q3656" s="52"/>
      <c r="R3656" s="52" t="s">
        <v>4170</v>
      </c>
      <c r="S3656" s="49" t="s">
        <v>21334</v>
      </c>
      <c r="V3656" s="50" t="s">
        <v>15000</v>
      </c>
      <c r="W3656" s="50" t="s">
        <v>4170</v>
      </c>
      <c r="X3656" s="50" t="s">
        <v>14742</v>
      </c>
      <c r="Y3656" s="70" t="s">
        <v>17320</v>
      </c>
      <c r="Z3656" s="53">
        <v>73801</v>
      </c>
    </row>
    <row r="3657" spans="1:26" s="49" customFormat="1" x14ac:dyDescent="0.25">
      <c r="A3657" s="74">
        <v>600026205</v>
      </c>
      <c r="B3657" s="73">
        <f t="shared" si="171"/>
        <v>600026205</v>
      </c>
      <c r="C3657" s="73" t="s">
        <v>11599</v>
      </c>
      <c r="D3657" s="68">
        <v>1</v>
      </c>
      <c r="E3657" s="48">
        <f t="shared" si="172"/>
        <v>25380541</v>
      </c>
      <c r="F3657" s="57" t="s">
        <v>4050</v>
      </c>
      <c r="G3657" s="57" t="s">
        <v>4169</v>
      </c>
      <c r="H3657" s="51">
        <v>0</v>
      </c>
      <c r="I3657" s="51" t="s">
        <v>17309</v>
      </c>
      <c r="J3657" s="69">
        <v>27.49</v>
      </c>
      <c r="K3657" s="69">
        <f t="shared" si="173"/>
        <v>0</v>
      </c>
      <c r="L3657" s="90">
        <v>25</v>
      </c>
      <c r="M3657" s="51">
        <v>25</v>
      </c>
      <c r="N3657" s="62" t="s">
        <v>4177</v>
      </c>
      <c r="O3657" s="52" t="s">
        <v>4178</v>
      </c>
      <c r="P3657" s="52">
        <v>1568</v>
      </c>
      <c r="Q3657" s="52"/>
      <c r="R3657" s="52" t="s">
        <v>4170</v>
      </c>
      <c r="S3657" s="49" t="s">
        <v>21334</v>
      </c>
      <c r="V3657" s="50" t="s">
        <v>15000</v>
      </c>
      <c r="W3657" s="50" t="s">
        <v>4170</v>
      </c>
      <c r="X3657" s="50" t="s">
        <v>14742</v>
      </c>
      <c r="Y3657" s="70" t="s">
        <v>17320</v>
      </c>
      <c r="Z3657" s="53">
        <v>73801</v>
      </c>
    </row>
    <row r="3658" spans="1:26" s="49" customFormat="1" ht="30" x14ac:dyDescent="0.25">
      <c r="A3658" s="74">
        <v>600031233</v>
      </c>
      <c r="B3658" s="73">
        <f t="shared" si="171"/>
        <v>600031233</v>
      </c>
      <c r="C3658" s="73" t="s">
        <v>17999</v>
      </c>
      <c r="D3658" s="68">
        <v>1</v>
      </c>
      <c r="E3658" s="48">
        <f t="shared" si="172"/>
        <v>68334222</v>
      </c>
      <c r="F3658" s="57" t="s">
        <v>4050</v>
      </c>
      <c r="G3658" s="57" t="s">
        <v>4169</v>
      </c>
      <c r="H3658" s="51">
        <v>50</v>
      </c>
      <c r="I3658" s="51" t="s">
        <v>17309</v>
      </c>
      <c r="J3658" s="69">
        <v>27.49</v>
      </c>
      <c r="K3658" s="69">
        <f t="shared" si="173"/>
        <v>1374.5</v>
      </c>
      <c r="L3658" s="90">
        <v>50</v>
      </c>
      <c r="M3658" s="51"/>
      <c r="N3658" s="62" t="s">
        <v>18000</v>
      </c>
      <c r="O3658" s="52" t="s">
        <v>4179</v>
      </c>
      <c r="P3658" s="52">
        <v>2126</v>
      </c>
      <c r="Q3658" s="52"/>
      <c r="R3658" s="52" t="s">
        <v>4170</v>
      </c>
      <c r="S3658" s="49" t="s">
        <v>21333</v>
      </c>
      <c r="V3658" s="50" t="s">
        <v>15000</v>
      </c>
      <c r="W3658" s="50" t="s">
        <v>4170</v>
      </c>
      <c r="X3658" s="50" t="s">
        <v>14738</v>
      </c>
      <c r="Y3658" s="70" t="s">
        <v>17320</v>
      </c>
      <c r="Z3658" s="53">
        <v>73801</v>
      </c>
    </row>
    <row r="3659" spans="1:26" s="49" customFormat="1" ht="30" x14ac:dyDescent="0.25">
      <c r="A3659" s="75">
        <v>600132277</v>
      </c>
      <c r="B3659" s="73">
        <f t="shared" si="171"/>
        <v>600132277</v>
      </c>
      <c r="C3659" s="73" t="s">
        <v>11615</v>
      </c>
      <c r="D3659" s="68">
        <v>1</v>
      </c>
      <c r="E3659" s="48">
        <f t="shared" si="172"/>
        <v>75026431</v>
      </c>
      <c r="F3659" s="57" t="s">
        <v>4050</v>
      </c>
      <c r="G3659" s="57" t="s">
        <v>4169</v>
      </c>
      <c r="H3659" s="51">
        <v>50</v>
      </c>
      <c r="I3659" s="51" t="s">
        <v>17309</v>
      </c>
      <c r="J3659" s="69">
        <v>27.49</v>
      </c>
      <c r="K3659" s="69">
        <f t="shared" si="173"/>
        <v>1374.5</v>
      </c>
      <c r="L3659" s="90">
        <v>50</v>
      </c>
      <c r="M3659" s="51"/>
      <c r="N3659" s="62" t="s">
        <v>4210</v>
      </c>
      <c r="O3659" s="52" t="s">
        <v>516</v>
      </c>
      <c r="P3659" s="52">
        <v>520</v>
      </c>
      <c r="Q3659" s="52"/>
      <c r="R3659" s="52" t="s">
        <v>4211</v>
      </c>
      <c r="S3659" s="49" t="s">
        <v>21333</v>
      </c>
      <c r="V3659" s="50" t="s">
        <v>15022</v>
      </c>
      <c r="W3659" s="50" t="s">
        <v>4170</v>
      </c>
      <c r="X3659" s="50" t="s">
        <v>14740</v>
      </c>
      <c r="Y3659" s="70" t="s">
        <v>17320</v>
      </c>
      <c r="Z3659" s="53">
        <v>73944</v>
      </c>
    </row>
    <row r="3660" spans="1:26" s="49" customFormat="1" ht="30" x14ac:dyDescent="0.25">
      <c r="A3660" s="75">
        <v>600132340</v>
      </c>
      <c r="B3660" s="73">
        <f t="shared" si="171"/>
        <v>600132340</v>
      </c>
      <c r="C3660" s="73" t="s">
        <v>11616</v>
      </c>
      <c r="D3660" s="68">
        <v>1</v>
      </c>
      <c r="E3660" s="48">
        <f t="shared" si="172"/>
        <v>75027526</v>
      </c>
      <c r="F3660" s="57" t="s">
        <v>4050</v>
      </c>
      <c r="G3660" s="57" t="s">
        <v>4169</v>
      </c>
      <c r="H3660" s="51">
        <v>25</v>
      </c>
      <c r="I3660" s="51" t="s">
        <v>17309</v>
      </c>
      <c r="J3660" s="69">
        <v>27.49</v>
      </c>
      <c r="K3660" s="69">
        <f t="shared" si="173"/>
        <v>687.25</v>
      </c>
      <c r="L3660" s="90">
        <v>25</v>
      </c>
      <c r="M3660" s="51"/>
      <c r="N3660" s="62" t="s">
        <v>4212</v>
      </c>
      <c r="O3660" s="52"/>
      <c r="P3660" s="52">
        <v>710</v>
      </c>
      <c r="Q3660" s="52"/>
      <c r="R3660" s="52" t="s">
        <v>4213</v>
      </c>
      <c r="S3660" s="49" t="s">
        <v>21333</v>
      </c>
      <c r="V3660" s="50" t="s">
        <v>15022</v>
      </c>
      <c r="W3660" s="50" t="s">
        <v>4170</v>
      </c>
      <c r="X3660" s="50" t="s">
        <v>14740</v>
      </c>
      <c r="Y3660" s="70" t="s">
        <v>17320</v>
      </c>
      <c r="Z3660" s="53">
        <v>73951</v>
      </c>
    </row>
    <row r="3661" spans="1:26" s="49" customFormat="1" x14ac:dyDescent="0.25">
      <c r="A3661" s="75">
        <v>600132391</v>
      </c>
      <c r="B3661" s="73">
        <f t="shared" si="171"/>
        <v>600132391</v>
      </c>
      <c r="C3661" s="73" t="s">
        <v>11617</v>
      </c>
      <c r="D3661" s="68">
        <v>1</v>
      </c>
      <c r="E3661" s="48">
        <f t="shared" si="172"/>
        <v>75029103</v>
      </c>
      <c r="F3661" s="57" t="s">
        <v>4050</v>
      </c>
      <c r="G3661" s="57" t="s">
        <v>4169</v>
      </c>
      <c r="H3661" s="51">
        <v>0</v>
      </c>
      <c r="I3661" s="51" t="s">
        <v>17309</v>
      </c>
      <c r="J3661" s="69">
        <v>27.49</v>
      </c>
      <c r="K3661" s="69">
        <f t="shared" si="173"/>
        <v>0</v>
      </c>
      <c r="L3661" s="90">
        <v>50</v>
      </c>
      <c r="M3661" s="51">
        <v>50</v>
      </c>
      <c r="N3661" s="62" t="s">
        <v>4214</v>
      </c>
      <c r="O3661" s="52"/>
      <c r="P3661" s="52">
        <v>451</v>
      </c>
      <c r="Q3661" s="52"/>
      <c r="R3661" s="52" t="s">
        <v>4215</v>
      </c>
      <c r="S3661" s="49" t="s">
        <v>21333</v>
      </c>
      <c r="V3661" s="50" t="s">
        <v>15022</v>
      </c>
      <c r="W3661" s="50" t="s">
        <v>4170</v>
      </c>
      <c r="X3661" s="50" t="s">
        <v>14740</v>
      </c>
      <c r="Y3661" s="70" t="s">
        <v>17320</v>
      </c>
      <c r="Z3661" s="53">
        <v>73945</v>
      </c>
    </row>
    <row r="3662" spans="1:26" s="49" customFormat="1" x14ac:dyDescent="0.25">
      <c r="A3662" s="75">
        <v>600132455</v>
      </c>
      <c r="B3662" s="73">
        <f t="shared" si="171"/>
        <v>600132455</v>
      </c>
      <c r="C3662" s="73" t="s">
        <v>11618</v>
      </c>
      <c r="D3662" s="68">
        <v>1</v>
      </c>
      <c r="E3662" s="48">
        <f t="shared" si="172"/>
        <v>63699028</v>
      </c>
      <c r="F3662" s="57" t="s">
        <v>4050</v>
      </c>
      <c r="G3662" s="57" t="s">
        <v>4169</v>
      </c>
      <c r="H3662" s="51">
        <v>0</v>
      </c>
      <c r="I3662" s="51" t="s">
        <v>17309</v>
      </c>
      <c r="J3662" s="69">
        <v>27.49</v>
      </c>
      <c r="K3662" s="69">
        <f t="shared" si="173"/>
        <v>0</v>
      </c>
      <c r="L3662" s="90">
        <v>50</v>
      </c>
      <c r="M3662" s="51">
        <v>50</v>
      </c>
      <c r="N3662" s="62" t="s">
        <v>4216</v>
      </c>
      <c r="O3662" s="52" t="s">
        <v>4217</v>
      </c>
      <c r="P3662" s="52">
        <v>1883</v>
      </c>
      <c r="Q3662" s="52"/>
      <c r="R3662" s="52" t="s">
        <v>4170</v>
      </c>
      <c r="S3662" s="49" t="s">
        <v>21333</v>
      </c>
      <c r="V3662" s="50" t="s">
        <v>15022</v>
      </c>
      <c r="W3662" s="50" t="s">
        <v>4170</v>
      </c>
      <c r="X3662" s="50" t="s">
        <v>14740</v>
      </c>
      <c r="Y3662" s="70" t="s">
        <v>17320</v>
      </c>
      <c r="Z3662" s="53">
        <v>73801</v>
      </c>
    </row>
    <row r="3663" spans="1:26" s="49" customFormat="1" x14ac:dyDescent="0.25">
      <c r="A3663" s="75">
        <v>600132463</v>
      </c>
      <c r="B3663" s="73">
        <f t="shared" si="171"/>
        <v>600132463</v>
      </c>
      <c r="C3663" s="73" t="s">
        <v>11619</v>
      </c>
      <c r="D3663" s="68">
        <v>1</v>
      </c>
      <c r="E3663" s="48">
        <f t="shared" si="172"/>
        <v>60046082</v>
      </c>
      <c r="F3663" s="57" t="s">
        <v>4050</v>
      </c>
      <c r="G3663" s="57" t="s">
        <v>4169</v>
      </c>
      <c r="H3663" s="51">
        <v>0</v>
      </c>
      <c r="I3663" s="51" t="s">
        <v>17309</v>
      </c>
      <c r="J3663" s="69">
        <v>27.49</v>
      </c>
      <c r="K3663" s="69">
        <f t="shared" si="173"/>
        <v>0</v>
      </c>
      <c r="L3663" s="90">
        <v>100</v>
      </c>
      <c r="M3663" s="51">
        <v>100</v>
      </c>
      <c r="N3663" s="62" t="s">
        <v>4218</v>
      </c>
      <c r="O3663" s="52" t="s">
        <v>4219</v>
      </c>
      <c r="P3663" s="52">
        <v>1790</v>
      </c>
      <c r="Q3663" s="52"/>
      <c r="R3663" s="52" t="s">
        <v>4170</v>
      </c>
      <c r="S3663" s="49" t="s">
        <v>21333</v>
      </c>
      <c r="V3663" s="50" t="s">
        <v>15022</v>
      </c>
      <c r="W3663" s="50" t="s">
        <v>4170</v>
      </c>
      <c r="X3663" s="50" t="s">
        <v>14740</v>
      </c>
      <c r="Y3663" s="70" t="s">
        <v>17320</v>
      </c>
      <c r="Z3663" s="53">
        <v>73801</v>
      </c>
    </row>
    <row r="3664" spans="1:26" s="49" customFormat="1" x14ac:dyDescent="0.25">
      <c r="A3664" s="75">
        <v>600132501</v>
      </c>
      <c r="B3664" s="73">
        <f t="shared" si="171"/>
        <v>600132501</v>
      </c>
      <c r="C3664" s="73" t="s">
        <v>11620</v>
      </c>
      <c r="D3664" s="68">
        <v>1</v>
      </c>
      <c r="E3664" s="48">
        <f t="shared" si="172"/>
        <v>60046074</v>
      </c>
      <c r="F3664" s="57" t="s">
        <v>4050</v>
      </c>
      <c r="G3664" s="57" t="s">
        <v>4169</v>
      </c>
      <c r="H3664" s="51">
        <v>0</v>
      </c>
      <c r="I3664" s="51" t="s">
        <v>17309</v>
      </c>
      <c r="J3664" s="69">
        <v>27.49</v>
      </c>
      <c r="K3664" s="69">
        <f t="shared" si="173"/>
        <v>0</v>
      </c>
      <c r="L3664" s="90">
        <v>50</v>
      </c>
      <c r="M3664" s="51">
        <v>50</v>
      </c>
      <c r="N3664" s="62" t="s">
        <v>4220</v>
      </c>
      <c r="O3664" s="52" t="s">
        <v>4221</v>
      </c>
      <c r="P3664" s="52">
        <v>2318</v>
      </c>
      <c r="Q3664" s="52"/>
      <c r="R3664" s="52" t="s">
        <v>4170</v>
      </c>
      <c r="S3664" s="49" t="s">
        <v>21333</v>
      </c>
      <c r="V3664" s="50" t="s">
        <v>15022</v>
      </c>
      <c r="W3664" s="50" t="s">
        <v>4170</v>
      </c>
      <c r="X3664" s="50" t="s">
        <v>14740</v>
      </c>
      <c r="Y3664" s="70" t="s">
        <v>17320</v>
      </c>
      <c r="Z3664" s="53">
        <v>73801</v>
      </c>
    </row>
    <row r="3665" spans="1:26" s="49" customFormat="1" x14ac:dyDescent="0.25">
      <c r="A3665" s="75">
        <v>600132536</v>
      </c>
      <c r="B3665" s="73">
        <f t="shared" si="171"/>
        <v>600132536</v>
      </c>
      <c r="C3665" s="73" t="s">
        <v>11621</v>
      </c>
      <c r="D3665" s="68">
        <v>1</v>
      </c>
      <c r="E3665" s="48">
        <f t="shared" si="172"/>
        <v>60046091</v>
      </c>
      <c r="F3665" s="57" t="s">
        <v>4050</v>
      </c>
      <c r="G3665" s="57" t="s">
        <v>4169</v>
      </c>
      <c r="H3665" s="51">
        <v>25</v>
      </c>
      <c r="I3665" s="51" t="s">
        <v>17309</v>
      </c>
      <c r="J3665" s="69">
        <v>27.49</v>
      </c>
      <c r="K3665" s="69">
        <f t="shared" si="173"/>
        <v>687.25</v>
      </c>
      <c r="L3665" s="90">
        <v>25</v>
      </c>
      <c r="M3665" s="51"/>
      <c r="N3665" s="62" t="s">
        <v>4222</v>
      </c>
      <c r="O3665" s="52" t="s">
        <v>4223</v>
      </c>
      <c r="P3665" s="52">
        <v>3141</v>
      </c>
      <c r="Q3665" s="52"/>
      <c r="R3665" s="52" t="s">
        <v>4170</v>
      </c>
      <c r="S3665" s="49" t="s">
        <v>21333</v>
      </c>
      <c r="V3665" s="50" t="s">
        <v>15022</v>
      </c>
      <c r="W3665" s="50" t="s">
        <v>4170</v>
      </c>
      <c r="X3665" s="50" t="s">
        <v>14740</v>
      </c>
      <c r="Y3665" s="70" t="s">
        <v>17320</v>
      </c>
      <c r="Z3665" s="53">
        <v>73801</v>
      </c>
    </row>
    <row r="3666" spans="1:26" s="49" customFormat="1" x14ac:dyDescent="0.25">
      <c r="A3666" s="75">
        <v>600132749</v>
      </c>
      <c r="B3666" s="73">
        <f t="shared" si="171"/>
        <v>600132749</v>
      </c>
      <c r="C3666" s="73" t="s">
        <v>11622</v>
      </c>
      <c r="D3666" s="68">
        <v>1</v>
      </c>
      <c r="E3666" s="48">
        <f t="shared" si="172"/>
        <v>70992932</v>
      </c>
      <c r="F3666" s="57" t="s">
        <v>4050</v>
      </c>
      <c r="G3666" s="57" t="s">
        <v>4169</v>
      </c>
      <c r="H3666" s="51">
        <v>0</v>
      </c>
      <c r="I3666" s="51" t="s">
        <v>17309</v>
      </c>
      <c r="J3666" s="69">
        <v>27.49</v>
      </c>
      <c r="K3666" s="69">
        <f t="shared" si="173"/>
        <v>0</v>
      </c>
      <c r="L3666" s="90">
        <v>25</v>
      </c>
      <c r="M3666" s="51">
        <v>25</v>
      </c>
      <c r="N3666" s="62" t="s">
        <v>4224</v>
      </c>
      <c r="O3666" s="52" t="s">
        <v>99</v>
      </c>
      <c r="P3666" s="52">
        <v>70</v>
      </c>
      <c r="Q3666" s="52"/>
      <c r="R3666" s="52" t="s">
        <v>4225</v>
      </c>
      <c r="S3666" s="49" t="s">
        <v>21333</v>
      </c>
      <c r="V3666" s="50" t="s">
        <v>15022</v>
      </c>
      <c r="W3666" s="50" t="s">
        <v>4170</v>
      </c>
      <c r="X3666" s="50" t="s">
        <v>14740</v>
      </c>
      <c r="Y3666" s="70" t="s">
        <v>17320</v>
      </c>
      <c r="Z3666" s="53">
        <v>73924</v>
      </c>
    </row>
    <row r="3667" spans="1:26" s="49" customFormat="1" x14ac:dyDescent="0.25">
      <c r="A3667" s="75">
        <v>600132919</v>
      </c>
      <c r="B3667" s="73">
        <f t="shared" si="171"/>
        <v>600132919</v>
      </c>
      <c r="C3667" s="73" t="s">
        <v>11623</v>
      </c>
      <c r="D3667" s="68">
        <v>1</v>
      </c>
      <c r="E3667" s="48">
        <f t="shared" si="172"/>
        <v>75026279</v>
      </c>
      <c r="F3667" s="57" t="s">
        <v>4050</v>
      </c>
      <c r="G3667" s="57" t="s">
        <v>4169</v>
      </c>
      <c r="H3667" s="51">
        <v>0</v>
      </c>
      <c r="I3667" s="51" t="s">
        <v>17309</v>
      </c>
      <c r="J3667" s="69">
        <v>27.49</v>
      </c>
      <c r="K3667" s="69">
        <f t="shared" si="173"/>
        <v>0</v>
      </c>
      <c r="L3667" s="90">
        <v>25</v>
      </c>
      <c r="M3667" s="51">
        <v>25</v>
      </c>
      <c r="N3667" s="62" t="s">
        <v>4226</v>
      </c>
      <c r="O3667" s="52" t="s">
        <v>4227</v>
      </c>
      <c r="P3667" s="52">
        <v>758</v>
      </c>
      <c r="Q3667" s="52"/>
      <c r="R3667" s="52" t="s">
        <v>4228</v>
      </c>
      <c r="S3667" s="49" t="s">
        <v>21333</v>
      </c>
      <c r="V3667" s="50" t="s">
        <v>15022</v>
      </c>
      <c r="W3667" s="50" t="s">
        <v>4170</v>
      </c>
      <c r="X3667" s="50" t="s">
        <v>14740</v>
      </c>
      <c r="Y3667" s="70" t="s">
        <v>17320</v>
      </c>
      <c r="Z3667" s="53">
        <v>73921</v>
      </c>
    </row>
    <row r="3668" spans="1:26" s="49" customFormat="1" ht="30" x14ac:dyDescent="0.25">
      <c r="A3668" s="75">
        <v>600132935</v>
      </c>
      <c r="B3668" s="73">
        <f t="shared" si="171"/>
        <v>600132935</v>
      </c>
      <c r="C3668" s="73" t="s">
        <v>11624</v>
      </c>
      <c r="D3668" s="68">
        <v>1</v>
      </c>
      <c r="E3668" s="48">
        <f t="shared" si="172"/>
        <v>73184365</v>
      </c>
      <c r="F3668" s="57" t="s">
        <v>4050</v>
      </c>
      <c r="G3668" s="57" t="s">
        <v>4169</v>
      </c>
      <c r="H3668" s="51">
        <v>25</v>
      </c>
      <c r="I3668" s="51" t="s">
        <v>17309</v>
      </c>
      <c r="J3668" s="69">
        <v>27.49</v>
      </c>
      <c r="K3668" s="69">
        <f t="shared" si="173"/>
        <v>687.25</v>
      </c>
      <c r="L3668" s="90">
        <v>25</v>
      </c>
      <c r="M3668" s="51"/>
      <c r="N3668" s="62" t="s">
        <v>4229</v>
      </c>
      <c r="O3668" s="52"/>
      <c r="P3668" s="52">
        <v>10</v>
      </c>
      <c r="Q3668" s="52"/>
      <c r="R3668" s="52" t="s">
        <v>4230</v>
      </c>
      <c r="S3668" s="49" t="s">
        <v>21333</v>
      </c>
      <c r="V3668" s="50" t="s">
        <v>15022</v>
      </c>
      <c r="W3668" s="50" t="s">
        <v>4170</v>
      </c>
      <c r="X3668" s="50" t="s">
        <v>14740</v>
      </c>
      <c r="Y3668" s="70" t="s">
        <v>17320</v>
      </c>
      <c r="Z3668" s="53">
        <v>73904</v>
      </c>
    </row>
    <row r="3669" spans="1:26" s="49" customFormat="1" x14ac:dyDescent="0.25">
      <c r="A3669" s="75">
        <v>600133435</v>
      </c>
      <c r="B3669" s="73">
        <f t="shared" si="171"/>
        <v>600133435</v>
      </c>
      <c r="C3669" s="73" t="s">
        <v>11625</v>
      </c>
      <c r="D3669" s="68">
        <v>1</v>
      </c>
      <c r="E3669" s="48">
        <f t="shared" si="172"/>
        <v>60046066</v>
      </c>
      <c r="F3669" s="57" t="s">
        <v>4050</v>
      </c>
      <c r="G3669" s="57" t="s">
        <v>4169</v>
      </c>
      <c r="H3669" s="51">
        <v>75</v>
      </c>
      <c r="I3669" s="51" t="s">
        <v>17309</v>
      </c>
      <c r="J3669" s="69">
        <v>27.49</v>
      </c>
      <c r="K3669" s="69">
        <f t="shared" si="173"/>
        <v>2061.75</v>
      </c>
      <c r="L3669" s="90">
        <v>75</v>
      </c>
      <c r="M3669" s="51"/>
      <c r="N3669" s="62" t="s">
        <v>4231</v>
      </c>
      <c r="O3669" s="52" t="s">
        <v>4232</v>
      </c>
      <c r="P3669" s="52">
        <v>404</v>
      </c>
      <c r="Q3669" s="52"/>
      <c r="R3669" s="52" t="s">
        <v>4170</v>
      </c>
      <c r="S3669" s="49" t="s">
        <v>21333</v>
      </c>
      <c r="V3669" s="50" t="s">
        <v>15022</v>
      </c>
      <c r="W3669" s="50" t="s">
        <v>4170</v>
      </c>
      <c r="X3669" s="50" t="s">
        <v>14740</v>
      </c>
      <c r="Y3669" s="70" t="s">
        <v>17320</v>
      </c>
      <c r="Z3669" s="53">
        <v>73801</v>
      </c>
    </row>
    <row r="3670" spans="1:26" s="49" customFormat="1" ht="30" x14ac:dyDescent="0.25">
      <c r="A3670" s="75">
        <v>600133591</v>
      </c>
      <c r="B3670" s="73">
        <f t="shared" si="171"/>
        <v>600133591</v>
      </c>
      <c r="C3670" s="73" t="s">
        <v>11626</v>
      </c>
      <c r="D3670" s="68">
        <v>1</v>
      </c>
      <c r="E3670" s="48">
        <f t="shared" si="172"/>
        <v>60043792</v>
      </c>
      <c r="F3670" s="57" t="s">
        <v>4050</v>
      </c>
      <c r="G3670" s="57" t="s">
        <v>4169</v>
      </c>
      <c r="H3670" s="51">
        <v>1050</v>
      </c>
      <c r="I3670" s="51" t="s">
        <v>17309</v>
      </c>
      <c r="J3670" s="69">
        <v>27.49</v>
      </c>
      <c r="K3670" s="69">
        <f t="shared" si="173"/>
        <v>28864.5</v>
      </c>
      <c r="L3670" s="90">
        <v>1050</v>
      </c>
      <c r="M3670" s="51"/>
      <c r="N3670" s="62" t="s">
        <v>4233</v>
      </c>
      <c r="O3670" s="52" t="s">
        <v>516</v>
      </c>
      <c r="P3670" s="52">
        <v>584</v>
      </c>
      <c r="Q3670" s="52"/>
      <c r="R3670" s="52" t="s">
        <v>4211</v>
      </c>
      <c r="S3670" s="49" t="s">
        <v>21333</v>
      </c>
      <c r="V3670" s="50" t="s">
        <v>15022</v>
      </c>
      <c r="W3670" s="50" t="s">
        <v>4170</v>
      </c>
      <c r="X3670" s="50" t="s">
        <v>14740</v>
      </c>
      <c r="Y3670" s="70" t="s">
        <v>17320</v>
      </c>
      <c r="Z3670" s="53">
        <v>73944</v>
      </c>
    </row>
    <row r="3671" spans="1:26" s="49" customFormat="1" x14ac:dyDescent="0.25">
      <c r="A3671" s="75">
        <v>600133605</v>
      </c>
      <c r="B3671" s="73">
        <f t="shared" si="171"/>
        <v>600133605</v>
      </c>
      <c r="C3671" s="73" t="s">
        <v>11627</v>
      </c>
      <c r="D3671" s="68">
        <v>1</v>
      </c>
      <c r="E3671" s="48">
        <f t="shared" si="172"/>
        <v>48772569</v>
      </c>
      <c r="F3671" s="57" t="s">
        <v>4050</v>
      </c>
      <c r="G3671" s="57" t="s">
        <v>4169</v>
      </c>
      <c r="H3671" s="51">
        <v>75</v>
      </c>
      <c r="I3671" s="51" t="s">
        <v>17309</v>
      </c>
      <c r="J3671" s="69">
        <v>27.49</v>
      </c>
      <c r="K3671" s="69">
        <f t="shared" si="173"/>
        <v>2061.75</v>
      </c>
      <c r="L3671" s="90">
        <v>75</v>
      </c>
      <c r="M3671" s="51"/>
      <c r="N3671" s="62" t="s">
        <v>4234</v>
      </c>
      <c r="O3671" s="52"/>
      <c r="P3671" s="52">
        <v>212</v>
      </c>
      <c r="Q3671" s="52"/>
      <c r="R3671" s="52" t="s">
        <v>4235</v>
      </c>
      <c r="S3671" s="49" t="s">
        <v>21333</v>
      </c>
      <c r="V3671" s="50" t="s">
        <v>15022</v>
      </c>
      <c r="W3671" s="50" t="s">
        <v>4170</v>
      </c>
      <c r="X3671" s="50" t="s">
        <v>14740</v>
      </c>
      <c r="Y3671" s="70" t="s">
        <v>17320</v>
      </c>
      <c r="Z3671" s="53">
        <v>73936</v>
      </c>
    </row>
    <row r="3672" spans="1:26" s="49" customFormat="1" x14ac:dyDescent="0.25">
      <c r="A3672" s="75">
        <v>600133664</v>
      </c>
      <c r="B3672" s="73">
        <f t="shared" si="171"/>
        <v>600133664</v>
      </c>
      <c r="C3672" s="73" t="s">
        <v>11628</v>
      </c>
      <c r="D3672" s="68">
        <v>1</v>
      </c>
      <c r="E3672" s="48">
        <f t="shared" si="172"/>
        <v>68334273</v>
      </c>
      <c r="F3672" s="57" t="s">
        <v>4050</v>
      </c>
      <c r="G3672" s="57" t="s">
        <v>4169</v>
      </c>
      <c r="H3672" s="51">
        <v>1200</v>
      </c>
      <c r="I3672" s="51" t="s">
        <v>17309</v>
      </c>
      <c r="J3672" s="69">
        <v>27.49</v>
      </c>
      <c r="K3672" s="69">
        <f t="shared" si="173"/>
        <v>32988</v>
      </c>
      <c r="L3672" s="90">
        <v>1200</v>
      </c>
      <c r="M3672" s="51"/>
      <c r="N3672" s="62" t="s">
        <v>4236</v>
      </c>
      <c r="O3672" s="52"/>
      <c r="P3672" s="52">
        <v>860</v>
      </c>
      <c r="Q3672" s="52"/>
      <c r="R3672" s="52" t="s">
        <v>4213</v>
      </c>
      <c r="S3672" s="49" t="s">
        <v>21333</v>
      </c>
      <c r="V3672" s="50" t="s">
        <v>15022</v>
      </c>
      <c r="W3672" s="50" t="s">
        <v>4170</v>
      </c>
      <c r="X3672" s="50" t="s">
        <v>14740</v>
      </c>
      <c r="Y3672" s="70" t="s">
        <v>17320</v>
      </c>
      <c r="Z3672" s="53">
        <v>73951</v>
      </c>
    </row>
    <row r="3673" spans="1:26" s="49" customFormat="1" ht="30" x14ac:dyDescent="0.25">
      <c r="A3673" s="75">
        <v>600133672</v>
      </c>
      <c r="B3673" s="73">
        <f t="shared" si="171"/>
        <v>600133672</v>
      </c>
      <c r="C3673" s="73" t="s">
        <v>11629</v>
      </c>
      <c r="D3673" s="68">
        <v>1</v>
      </c>
      <c r="E3673" s="48">
        <f t="shared" si="172"/>
        <v>70640017</v>
      </c>
      <c r="F3673" s="57" t="s">
        <v>4050</v>
      </c>
      <c r="G3673" s="57" t="s">
        <v>4169</v>
      </c>
      <c r="H3673" s="51">
        <v>225</v>
      </c>
      <c r="I3673" s="51" t="s">
        <v>17309</v>
      </c>
      <c r="J3673" s="69">
        <v>27.49</v>
      </c>
      <c r="K3673" s="69">
        <f t="shared" si="173"/>
        <v>6185.25</v>
      </c>
      <c r="L3673" s="90">
        <v>225</v>
      </c>
      <c r="M3673" s="51"/>
      <c r="N3673" s="62" t="s">
        <v>4237</v>
      </c>
      <c r="O3673" s="52"/>
      <c r="P3673" s="52">
        <v>58</v>
      </c>
      <c r="Q3673" s="52"/>
      <c r="R3673" s="52" t="s">
        <v>4238</v>
      </c>
      <c r="S3673" s="49" t="s">
        <v>21333</v>
      </c>
      <c r="V3673" s="50" t="s">
        <v>15022</v>
      </c>
      <c r="W3673" s="50" t="s">
        <v>4170</v>
      </c>
      <c r="X3673" s="50" t="s">
        <v>14740</v>
      </c>
      <c r="Y3673" s="70" t="s">
        <v>17320</v>
      </c>
      <c r="Z3673" s="53">
        <v>73951</v>
      </c>
    </row>
    <row r="3674" spans="1:26" s="49" customFormat="1" ht="30" x14ac:dyDescent="0.25">
      <c r="A3674" s="75">
        <v>600133681</v>
      </c>
      <c r="B3674" s="73">
        <f t="shared" si="171"/>
        <v>600133681</v>
      </c>
      <c r="C3674" s="73" t="s">
        <v>11630</v>
      </c>
      <c r="D3674" s="68">
        <v>1</v>
      </c>
      <c r="E3674" s="48">
        <f t="shared" si="172"/>
        <v>75026465</v>
      </c>
      <c r="F3674" s="57" t="s">
        <v>4050</v>
      </c>
      <c r="G3674" s="57" t="s">
        <v>4169</v>
      </c>
      <c r="H3674" s="51">
        <v>450</v>
      </c>
      <c r="I3674" s="51" t="s">
        <v>17309</v>
      </c>
      <c r="J3674" s="69">
        <v>27.49</v>
      </c>
      <c r="K3674" s="69">
        <f t="shared" si="173"/>
        <v>12370.5</v>
      </c>
      <c r="L3674" s="90">
        <v>450</v>
      </c>
      <c r="M3674" s="51"/>
      <c r="N3674" s="62" t="s">
        <v>4239</v>
      </c>
      <c r="O3674" s="52"/>
      <c r="P3674" s="52">
        <v>201</v>
      </c>
      <c r="Q3674" s="52"/>
      <c r="R3674" s="52" t="s">
        <v>4240</v>
      </c>
      <c r="S3674" s="49" t="s">
        <v>21333</v>
      </c>
      <c r="V3674" s="50" t="s">
        <v>15022</v>
      </c>
      <c r="W3674" s="50" t="s">
        <v>4170</v>
      </c>
      <c r="X3674" s="50" t="s">
        <v>14740</v>
      </c>
      <c r="Y3674" s="70" t="s">
        <v>17320</v>
      </c>
      <c r="Z3674" s="53">
        <v>73938</v>
      </c>
    </row>
    <row r="3675" spans="1:26" s="49" customFormat="1" ht="30" x14ac:dyDescent="0.25">
      <c r="A3675" s="75">
        <v>600133729</v>
      </c>
      <c r="B3675" s="73">
        <f t="shared" si="171"/>
        <v>600133729</v>
      </c>
      <c r="C3675" s="73" t="s">
        <v>11631</v>
      </c>
      <c r="D3675" s="68">
        <v>1</v>
      </c>
      <c r="E3675" s="48">
        <f t="shared" si="172"/>
        <v>70938857</v>
      </c>
      <c r="F3675" s="57" t="s">
        <v>4050</v>
      </c>
      <c r="G3675" s="57" t="s">
        <v>4169</v>
      </c>
      <c r="H3675" s="51">
        <v>375</v>
      </c>
      <c r="I3675" s="51" t="s">
        <v>17309</v>
      </c>
      <c r="J3675" s="69">
        <v>27.49</v>
      </c>
      <c r="K3675" s="69">
        <f t="shared" si="173"/>
        <v>10308.75</v>
      </c>
      <c r="L3675" s="90">
        <v>375</v>
      </c>
      <c r="M3675" s="51"/>
      <c r="N3675" s="62" t="s">
        <v>4241</v>
      </c>
      <c r="O3675" s="52"/>
      <c r="P3675" s="52">
        <v>628</v>
      </c>
      <c r="Q3675" s="52"/>
      <c r="R3675" s="52" t="s">
        <v>4215</v>
      </c>
      <c r="S3675" s="49" t="s">
        <v>21333</v>
      </c>
      <c r="V3675" s="50" t="s">
        <v>15022</v>
      </c>
      <c r="W3675" s="50" t="s">
        <v>4170</v>
      </c>
      <c r="X3675" s="50" t="s">
        <v>14740</v>
      </c>
      <c r="Y3675" s="70" t="s">
        <v>17320</v>
      </c>
      <c r="Z3675" s="53">
        <v>73945</v>
      </c>
    </row>
    <row r="3676" spans="1:26" s="49" customFormat="1" x14ac:dyDescent="0.25">
      <c r="A3676" s="75">
        <v>600133737</v>
      </c>
      <c r="B3676" s="73">
        <f t="shared" si="171"/>
        <v>600133737</v>
      </c>
      <c r="C3676" s="73" t="s">
        <v>11632</v>
      </c>
      <c r="D3676" s="68">
        <v>1</v>
      </c>
      <c r="E3676" s="48">
        <f t="shared" si="172"/>
        <v>68157860</v>
      </c>
      <c r="F3676" s="57" t="s">
        <v>4050</v>
      </c>
      <c r="G3676" s="57" t="s">
        <v>4169</v>
      </c>
      <c r="H3676" s="51">
        <v>875</v>
      </c>
      <c r="I3676" s="51" t="s">
        <v>17309</v>
      </c>
      <c r="J3676" s="69">
        <v>27.49</v>
      </c>
      <c r="K3676" s="69">
        <f t="shared" si="173"/>
        <v>24053.75</v>
      </c>
      <c r="L3676" s="90">
        <v>875</v>
      </c>
      <c r="M3676" s="51"/>
      <c r="N3676" s="62" t="s">
        <v>4242</v>
      </c>
      <c r="O3676" s="52" t="s">
        <v>439</v>
      </c>
      <c r="P3676" s="52">
        <v>1700</v>
      </c>
      <c r="Q3676" s="52"/>
      <c r="R3676" s="52" t="s">
        <v>4170</v>
      </c>
      <c r="S3676" s="49" t="s">
        <v>21333</v>
      </c>
      <c r="V3676" s="50" t="s">
        <v>15022</v>
      </c>
      <c r="W3676" s="50" t="s">
        <v>4170</v>
      </c>
      <c r="X3676" s="50" t="s">
        <v>14740</v>
      </c>
      <c r="Y3676" s="70" t="s">
        <v>17320</v>
      </c>
      <c r="Z3676" s="53">
        <v>73801</v>
      </c>
    </row>
    <row r="3677" spans="1:26" s="49" customFormat="1" ht="30" x14ac:dyDescent="0.25">
      <c r="A3677" s="75">
        <v>600133753</v>
      </c>
      <c r="B3677" s="73">
        <f t="shared" si="171"/>
        <v>600133753</v>
      </c>
      <c r="C3677" s="73" t="s">
        <v>11633</v>
      </c>
      <c r="D3677" s="68">
        <v>1</v>
      </c>
      <c r="E3677" s="48">
        <f t="shared" si="172"/>
        <v>68157797</v>
      </c>
      <c r="F3677" s="57" t="s">
        <v>4050</v>
      </c>
      <c r="G3677" s="57" t="s">
        <v>4169</v>
      </c>
      <c r="H3677" s="51">
        <v>1300</v>
      </c>
      <c r="I3677" s="51" t="s">
        <v>17309</v>
      </c>
      <c r="J3677" s="69">
        <v>27.49</v>
      </c>
      <c r="K3677" s="69">
        <f t="shared" si="173"/>
        <v>35737</v>
      </c>
      <c r="L3677" s="90">
        <v>1300</v>
      </c>
      <c r="M3677" s="51"/>
      <c r="N3677" s="62" t="s">
        <v>4243</v>
      </c>
      <c r="O3677" s="52" t="s">
        <v>4244</v>
      </c>
      <c r="P3677" s="52">
        <v>2254</v>
      </c>
      <c r="Q3677" s="52"/>
      <c r="R3677" s="52" t="s">
        <v>4170</v>
      </c>
      <c r="S3677" s="49" t="s">
        <v>21333</v>
      </c>
      <c r="V3677" s="50" t="s">
        <v>15022</v>
      </c>
      <c r="W3677" s="50" t="s">
        <v>4170</v>
      </c>
      <c r="X3677" s="50" t="s">
        <v>14740</v>
      </c>
      <c r="Y3677" s="70" t="s">
        <v>17320</v>
      </c>
      <c r="Z3677" s="53">
        <v>73801</v>
      </c>
    </row>
    <row r="3678" spans="1:26" s="49" customFormat="1" x14ac:dyDescent="0.25">
      <c r="A3678" s="75">
        <v>600133761</v>
      </c>
      <c r="B3678" s="73">
        <f t="shared" si="171"/>
        <v>600133761</v>
      </c>
      <c r="C3678" s="73" t="s">
        <v>11634</v>
      </c>
      <c r="D3678" s="68">
        <v>1</v>
      </c>
      <c r="E3678" s="48">
        <f t="shared" si="172"/>
        <v>49562291</v>
      </c>
      <c r="F3678" s="57" t="s">
        <v>4050</v>
      </c>
      <c r="G3678" s="57" t="s">
        <v>4169</v>
      </c>
      <c r="H3678" s="51">
        <v>850</v>
      </c>
      <c r="I3678" s="51" t="s">
        <v>17309</v>
      </c>
      <c r="J3678" s="69">
        <v>27.49</v>
      </c>
      <c r="K3678" s="69">
        <f t="shared" si="173"/>
        <v>23366.5</v>
      </c>
      <c r="L3678" s="90">
        <v>850</v>
      </c>
      <c r="M3678" s="51"/>
      <c r="N3678" s="62" t="s">
        <v>4245</v>
      </c>
      <c r="O3678" s="52" t="s">
        <v>4246</v>
      </c>
      <c r="P3678" s="52">
        <v>3109</v>
      </c>
      <c r="Q3678" s="52"/>
      <c r="R3678" s="52" t="s">
        <v>4170</v>
      </c>
      <c r="S3678" s="49" t="s">
        <v>21333</v>
      </c>
      <c r="V3678" s="50" t="s">
        <v>15022</v>
      </c>
      <c r="W3678" s="50" t="s">
        <v>4170</v>
      </c>
      <c r="X3678" s="50" t="s">
        <v>14740</v>
      </c>
      <c r="Y3678" s="70" t="s">
        <v>17320</v>
      </c>
      <c r="Z3678" s="53">
        <v>73801</v>
      </c>
    </row>
    <row r="3679" spans="1:26" s="49" customFormat="1" ht="30" x14ac:dyDescent="0.25">
      <c r="A3679" s="75">
        <v>600133770</v>
      </c>
      <c r="B3679" s="73">
        <f t="shared" si="171"/>
        <v>600133770</v>
      </c>
      <c r="C3679" s="73" t="s">
        <v>11635</v>
      </c>
      <c r="D3679" s="68">
        <v>1</v>
      </c>
      <c r="E3679" s="48">
        <f t="shared" si="172"/>
        <v>68157801</v>
      </c>
      <c r="F3679" s="57" t="s">
        <v>4050</v>
      </c>
      <c r="G3679" s="57" t="s">
        <v>4169</v>
      </c>
      <c r="H3679" s="51">
        <v>400</v>
      </c>
      <c r="I3679" s="51" t="s">
        <v>17309</v>
      </c>
      <c r="J3679" s="69">
        <v>27.49</v>
      </c>
      <c r="K3679" s="69">
        <f t="shared" si="173"/>
        <v>10996</v>
      </c>
      <c r="L3679" s="90">
        <v>400</v>
      </c>
      <c r="M3679" s="51"/>
      <c r="N3679" s="62" t="s">
        <v>4247</v>
      </c>
      <c r="O3679" s="52" t="s">
        <v>4248</v>
      </c>
      <c r="P3679" s="52">
        <v>320</v>
      </c>
      <c r="Q3679" s="52"/>
      <c r="R3679" s="52" t="s">
        <v>4170</v>
      </c>
      <c r="S3679" s="49" t="s">
        <v>21333</v>
      </c>
      <c r="V3679" s="50" t="s">
        <v>15022</v>
      </c>
      <c r="W3679" s="50" t="s">
        <v>4170</v>
      </c>
      <c r="X3679" s="50" t="s">
        <v>14740</v>
      </c>
      <c r="Y3679" s="70" t="s">
        <v>17320</v>
      </c>
      <c r="Z3679" s="53">
        <v>73801</v>
      </c>
    </row>
    <row r="3680" spans="1:26" s="49" customFormat="1" x14ac:dyDescent="0.25">
      <c r="A3680" s="75">
        <v>600133788</v>
      </c>
      <c r="B3680" s="73">
        <f t="shared" si="171"/>
        <v>600133788</v>
      </c>
      <c r="C3680" s="73" t="s">
        <v>11636</v>
      </c>
      <c r="D3680" s="68">
        <v>1</v>
      </c>
      <c r="E3680" s="48">
        <f t="shared" si="172"/>
        <v>68157894</v>
      </c>
      <c r="F3680" s="57" t="s">
        <v>4050</v>
      </c>
      <c r="G3680" s="57" t="s">
        <v>4169</v>
      </c>
      <c r="H3680" s="51">
        <v>825</v>
      </c>
      <c r="I3680" s="51" t="s">
        <v>17309</v>
      </c>
      <c r="J3680" s="69">
        <v>27.49</v>
      </c>
      <c r="K3680" s="69">
        <f t="shared" si="173"/>
        <v>22679.25</v>
      </c>
      <c r="L3680" s="90">
        <v>825</v>
      </c>
      <c r="M3680" s="51"/>
      <c r="N3680" s="62" t="s">
        <v>4249</v>
      </c>
      <c r="O3680" s="52" t="s">
        <v>340</v>
      </c>
      <c r="P3680" s="52">
        <v>402</v>
      </c>
      <c r="Q3680" s="52"/>
      <c r="R3680" s="52" t="s">
        <v>4170</v>
      </c>
      <c r="S3680" s="49" t="s">
        <v>21333</v>
      </c>
      <c r="V3680" s="50" t="s">
        <v>15022</v>
      </c>
      <c r="W3680" s="50" t="s">
        <v>4170</v>
      </c>
      <c r="X3680" s="50" t="s">
        <v>14740</v>
      </c>
      <c r="Y3680" s="70" t="s">
        <v>17320</v>
      </c>
      <c r="Z3680" s="53">
        <v>73801</v>
      </c>
    </row>
    <row r="3681" spans="1:26" s="49" customFormat="1" x14ac:dyDescent="0.25">
      <c r="A3681" s="75">
        <v>600133796</v>
      </c>
      <c r="B3681" s="73">
        <f t="shared" si="171"/>
        <v>600133796</v>
      </c>
      <c r="C3681" s="73" t="s">
        <v>11637</v>
      </c>
      <c r="D3681" s="68">
        <v>1</v>
      </c>
      <c r="E3681" s="48">
        <f t="shared" si="172"/>
        <v>60046121</v>
      </c>
      <c r="F3681" s="57" t="s">
        <v>4050</v>
      </c>
      <c r="G3681" s="57" t="s">
        <v>4169</v>
      </c>
      <c r="H3681" s="51">
        <v>1100</v>
      </c>
      <c r="I3681" s="51" t="s">
        <v>17309</v>
      </c>
      <c r="J3681" s="69">
        <v>27.49</v>
      </c>
      <c r="K3681" s="69">
        <f t="shared" si="173"/>
        <v>30239</v>
      </c>
      <c r="L3681" s="90">
        <v>1100</v>
      </c>
      <c r="M3681" s="51"/>
      <c r="N3681" s="62" t="s">
        <v>4250</v>
      </c>
      <c r="O3681" s="52" t="s">
        <v>2740</v>
      </c>
      <c r="P3681" s="52">
        <v>400</v>
      </c>
      <c r="Q3681" s="52"/>
      <c r="R3681" s="52" t="s">
        <v>4170</v>
      </c>
      <c r="S3681" s="49" t="s">
        <v>21333</v>
      </c>
      <c r="V3681" s="50" t="s">
        <v>15022</v>
      </c>
      <c r="W3681" s="50" t="s">
        <v>4170</v>
      </c>
      <c r="X3681" s="50" t="s">
        <v>14740</v>
      </c>
      <c r="Y3681" s="70" t="s">
        <v>17320</v>
      </c>
      <c r="Z3681" s="53">
        <v>73801</v>
      </c>
    </row>
    <row r="3682" spans="1:26" s="49" customFormat="1" ht="30" x14ac:dyDescent="0.25">
      <c r="A3682" s="75">
        <v>600133800</v>
      </c>
      <c r="B3682" s="73">
        <f t="shared" si="171"/>
        <v>600133800</v>
      </c>
      <c r="C3682" s="73" t="s">
        <v>11638</v>
      </c>
      <c r="D3682" s="68">
        <v>1</v>
      </c>
      <c r="E3682" s="48">
        <f t="shared" si="172"/>
        <v>75029782</v>
      </c>
      <c r="F3682" s="57" t="s">
        <v>4050</v>
      </c>
      <c r="G3682" s="57" t="s">
        <v>4169</v>
      </c>
      <c r="H3682" s="51">
        <v>125</v>
      </c>
      <c r="I3682" s="51" t="s">
        <v>17309</v>
      </c>
      <c r="J3682" s="69">
        <v>27.49</v>
      </c>
      <c r="K3682" s="69">
        <f t="shared" si="173"/>
        <v>3436.25</v>
      </c>
      <c r="L3682" s="90">
        <v>125</v>
      </c>
      <c r="M3682" s="51"/>
      <c r="N3682" s="62" t="s">
        <v>4251</v>
      </c>
      <c r="O3682" s="52"/>
      <c r="P3682" s="52">
        <v>192</v>
      </c>
      <c r="Q3682" s="52"/>
      <c r="R3682" s="52" t="s">
        <v>4170</v>
      </c>
      <c r="S3682" s="49" t="s">
        <v>21333</v>
      </c>
      <c r="V3682" s="50" t="s">
        <v>15022</v>
      </c>
      <c r="W3682" s="50" t="s">
        <v>4170</v>
      </c>
      <c r="X3682" s="50" t="s">
        <v>14740</v>
      </c>
      <c r="Y3682" s="70" t="s">
        <v>17320</v>
      </c>
      <c r="Z3682" s="53">
        <v>73801</v>
      </c>
    </row>
    <row r="3683" spans="1:26" s="49" customFormat="1" ht="30" x14ac:dyDescent="0.25">
      <c r="A3683" s="75">
        <v>600133885</v>
      </c>
      <c r="B3683" s="73">
        <f t="shared" si="171"/>
        <v>600133885</v>
      </c>
      <c r="C3683" s="73" t="s">
        <v>11639</v>
      </c>
      <c r="D3683" s="68">
        <v>1</v>
      </c>
      <c r="E3683" s="48">
        <f t="shared" si="172"/>
        <v>70946906</v>
      </c>
      <c r="F3683" s="57" t="s">
        <v>4050</v>
      </c>
      <c r="G3683" s="57" t="s">
        <v>4169</v>
      </c>
      <c r="H3683" s="51">
        <v>425</v>
      </c>
      <c r="I3683" s="51" t="s">
        <v>17309</v>
      </c>
      <c r="J3683" s="69">
        <v>27.49</v>
      </c>
      <c r="K3683" s="69">
        <f t="shared" si="173"/>
        <v>11683.25</v>
      </c>
      <c r="L3683" s="90">
        <v>425</v>
      </c>
      <c r="M3683" s="51"/>
      <c r="N3683" s="62" t="s">
        <v>4252</v>
      </c>
      <c r="O3683" s="52"/>
      <c r="P3683" s="52">
        <v>162</v>
      </c>
      <c r="Q3683" s="52"/>
      <c r="R3683" s="52" t="s">
        <v>4253</v>
      </c>
      <c r="S3683" s="49" t="s">
        <v>21333</v>
      </c>
      <c r="V3683" s="50" t="s">
        <v>15022</v>
      </c>
      <c r="W3683" s="50" t="s">
        <v>4170</v>
      </c>
      <c r="X3683" s="50" t="s">
        <v>14740</v>
      </c>
      <c r="Y3683" s="70" t="s">
        <v>17320</v>
      </c>
      <c r="Z3683" s="53">
        <v>73946</v>
      </c>
    </row>
    <row r="3684" spans="1:26" s="49" customFormat="1" ht="30" x14ac:dyDescent="0.25">
      <c r="A3684" s="75">
        <v>600133893</v>
      </c>
      <c r="B3684" s="73">
        <f t="shared" si="171"/>
        <v>600133893</v>
      </c>
      <c r="C3684" s="73" t="s">
        <v>11640</v>
      </c>
      <c r="D3684" s="68">
        <v>1</v>
      </c>
      <c r="E3684" s="48">
        <f t="shared" si="172"/>
        <v>70971692</v>
      </c>
      <c r="F3684" s="57" t="s">
        <v>4050</v>
      </c>
      <c r="G3684" s="57" t="s">
        <v>4169</v>
      </c>
      <c r="H3684" s="51">
        <v>125</v>
      </c>
      <c r="I3684" s="51" t="s">
        <v>17309</v>
      </c>
      <c r="J3684" s="69">
        <v>27.49</v>
      </c>
      <c r="K3684" s="69">
        <f t="shared" si="173"/>
        <v>3436.25</v>
      </c>
      <c r="L3684" s="90">
        <v>125</v>
      </c>
      <c r="M3684" s="51"/>
      <c r="N3684" s="62" t="s">
        <v>4254</v>
      </c>
      <c r="O3684" s="52" t="s">
        <v>4255</v>
      </c>
      <c r="P3684" s="52">
        <v>107</v>
      </c>
      <c r="Q3684" s="52"/>
      <c r="R3684" s="52" t="s">
        <v>4170</v>
      </c>
      <c r="S3684" s="49" t="s">
        <v>21333</v>
      </c>
      <c r="V3684" s="50" t="s">
        <v>15022</v>
      </c>
      <c r="W3684" s="50" t="s">
        <v>4170</v>
      </c>
      <c r="X3684" s="50" t="s">
        <v>14740</v>
      </c>
      <c r="Y3684" s="70" t="s">
        <v>17320</v>
      </c>
      <c r="Z3684" s="53">
        <v>73942</v>
      </c>
    </row>
    <row r="3685" spans="1:26" s="49" customFormat="1" ht="30" x14ac:dyDescent="0.25">
      <c r="A3685" s="75">
        <v>600133931</v>
      </c>
      <c r="B3685" s="73">
        <f t="shared" si="171"/>
        <v>600133931</v>
      </c>
      <c r="C3685" s="73" t="s">
        <v>11641</v>
      </c>
      <c r="D3685" s="68">
        <v>1</v>
      </c>
      <c r="E3685" s="48">
        <f t="shared" si="172"/>
        <v>70914966</v>
      </c>
      <c r="F3685" s="57" t="s">
        <v>4050</v>
      </c>
      <c r="G3685" s="57" t="s">
        <v>4169</v>
      </c>
      <c r="H3685" s="51">
        <v>775</v>
      </c>
      <c r="I3685" s="51" t="s">
        <v>17309</v>
      </c>
      <c r="J3685" s="69">
        <v>27.49</v>
      </c>
      <c r="K3685" s="69">
        <f t="shared" si="173"/>
        <v>21304.75</v>
      </c>
      <c r="L3685" s="90">
        <v>775</v>
      </c>
      <c r="M3685" s="51"/>
      <c r="N3685" s="62" t="s">
        <v>4256</v>
      </c>
      <c r="O3685" s="52"/>
      <c r="P3685" s="52">
        <v>186</v>
      </c>
      <c r="Q3685" s="52"/>
      <c r="R3685" s="52" t="s">
        <v>4257</v>
      </c>
      <c r="S3685" s="49" t="s">
        <v>21333</v>
      </c>
      <c r="V3685" s="50" t="s">
        <v>15022</v>
      </c>
      <c r="W3685" s="50" t="s">
        <v>4170</v>
      </c>
      <c r="X3685" s="50" t="s">
        <v>14740</v>
      </c>
      <c r="Y3685" s="70" t="s">
        <v>17320</v>
      </c>
      <c r="Z3685" s="53">
        <v>73947</v>
      </c>
    </row>
    <row r="3686" spans="1:26" s="49" customFormat="1" x14ac:dyDescent="0.25">
      <c r="A3686" s="75">
        <v>600133940</v>
      </c>
      <c r="B3686" s="73">
        <f t="shared" si="171"/>
        <v>600133940</v>
      </c>
      <c r="C3686" s="73" t="s">
        <v>11642</v>
      </c>
      <c r="D3686" s="68">
        <v>1</v>
      </c>
      <c r="E3686" s="48">
        <f t="shared" si="172"/>
        <v>70992941</v>
      </c>
      <c r="F3686" s="57" t="s">
        <v>4050</v>
      </c>
      <c r="G3686" s="57" t="s">
        <v>4169</v>
      </c>
      <c r="H3686" s="51">
        <v>0</v>
      </c>
      <c r="I3686" s="51" t="s">
        <v>17320</v>
      </c>
      <c r="J3686" s="69">
        <v>27.49</v>
      </c>
      <c r="K3686" s="69">
        <f t="shared" si="173"/>
        <v>0</v>
      </c>
      <c r="L3686" s="90">
        <v>0</v>
      </c>
      <c r="M3686" s="51"/>
      <c r="N3686" s="62" t="s">
        <v>4258</v>
      </c>
      <c r="O3686" s="52" t="s">
        <v>60</v>
      </c>
      <c r="P3686" s="52">
        <v>170</v>
      </c>
      <c r="Q3686" s="52"/>
      <c r="R3686" s="52" t="s">
        <v>4225</v>
      </c>
      <c r="S3686" s="49" t="s">
        <v>21333</v>
      </c>
      <c r="V3686" s="50" t="s">
        <v>15022</v>
      </c>
      <c r="W3686" s="50" t="s">
        <v>4170</v>
      </c>
      <c r="X3686" s="50" t="s">
        <v>14740</v>
      </c>
      <c r="Y3686" s="70">
        <v>44326</v>
      </c>
      <c r="Z3686" s="53">
        <v>73924</v>
      </c>
    </row>
    <row r="3687" spans="1:26" s="49" customFormat="1" ht="30" x14ac:dyDescent="0.25">
      <c r="A3687" s="75">
        <v>600133958</v>
      </c>
      <c r="B3687" s="73">
        <f t="shared" si="171"/>
        <v>600133958</v>
      </c>
      <c r="C3687" s="73" t="s">
        <v>11643</v>
      </c>
      <c r="D3687" s="68">
        <v>1</v>
      </c>
      <c r="E3687" s="48">
        <f t="shared" si="172"/>
        <v>70982961</v>
      </c>
      <c r="F3687" s="57" t="s">
        <v>4050</v>
      </c>
      <c r="G3687" s="57" t="s">
        <v>4169</v>
      </c>
      <c r="H3687" s="51">
        <v>150</v>
      </c>
      <c r="I3687" s="51" t="s">
        <v>17309</v>
      </c>
      <c r="J3687" s="69">
        <v>27.49</v>
      </c>
      <c r="K3687" s="69">
        <f t="shared" si="173"/>
        <v>4123.5</v>
      </c>
      <c r="L3687" s="90">
        <v>150</v>
      </c>
      <c r="M3687" s="51"/>
      <c r="N3687" s="62" t="s">
        <v>4259</v>
      </c>
      <c r="O3687" s="52"/>
      <c r="P3687" s="52">
        <v>2</v>
      </c>
      <c r="Q3687" s="52"/>
      <c r="R3687" s="52" t="s">
        <v>4260</v>
      </c>
      <c r="S3687" s="49" t="s">
        <v>21333</v>
      </c>
      <c r="V3687" s="50" t="s">
        <v>15022</v>
      </c>
      <c r="W3687" s="50" t="s">
        <v>4170</v>
      </c>
      <c r="X3687" s="50" t="s">
        <v>14740</v>
      </c>
      <c r="Y3687" s="70" t="s">
        <v>17320</v>
      </c>
      <c r="Z3687" s="53">
        <v>73939</v>
      </c>
    </row>
    <row r="3688" spans="1:26" s="49" customFormat="1" ht="30" x14ac:dyDescent="0.25">
      <c r="A3688" s="75">
        <v>600133982</v>
      </c>
      <c r="B3688" s="73">
        <f t="shared" si="171"/>
        <v>600133982</v>
      </c>
      <c r="C3688" s="73" t="s">
        <v>11644</v>
      </c>
      <c r="D3688" s="68">
        <v>1</v>
      </c>
      <c r="E3688" s="48">
        <f t="shared" si="172"/>
        <v>70942129</v>
      </c>
      <c r="F3688" s="57" t="s">
        <v>4050</v>
      </c>
      <c r="G3688" s="57" t="s">
        <v>4169</v>
      </c>
      <c r="H3688" s="51">
        <v>250</v>
      </c>
      <c r="I3688" s="51" t="s">
        <v>17309</v>
      </c>
      <c r="J3688" s="69">
        <v>27.49</v>
      </c>
      <c r="K3688" s="69">
        <f t="shared" si="173"/>
        <v>6872.5</v>
      </c>
      <c r="L3688" s="90">
        <v>250</v>
      </c>
      <c r="M3688" s="51"/>
      <c r="N3688" s="62" t="s">
        <v>4261</v>
      </c>
      <c r="O3688" s="52"/>
      <c r="P3688" s="52">
        <v>178</v>
      </c>
      <c r="Q3688" s="52"/>
      <c r="R3688" s="52" t="s">
        <v>4262</v>
      </c>
      <c r="S3688" s="49" t="s">
        <v>21333</v>
      </c>
      <c r="V3688" s="50" t="s">
        <v>15022</v>
      </c>
      <c r="W3688" s="50" t="s">
        <v>4170</v>
      </c>
      <c r="X3688" s="50" t="s">
        <v>14740</v>
      </c>
      <c r="Y3688" s="70" t="s">
        <v>17320</v>
      </c>
      <c r="Z3688" s="53">
        <v>73904</v>
      </c>
    </row>
    <row r="3689" spans="1:26" s="49" customFormat="1" ht="30" x14ac:dyDescent="0.25">
      <c r="A3689" s="75">
        <v>600134041</v>
      </c>
      <c r="B3689" s="73">
        <f t="shared" si="171"/>
        <v>600134041</v>
      </c>
      <c r="C3689" s="73" t="s">
        <v>11645</v>
      </c>
      <c r="D3689" s="68">
        <v>1</v>
      </c>
      <c r="E3689" s="48">
        <f t="shared" si="172"/>
        <v>70978816</v>
      </c>
      <c r="F3689" s="57" t="s">
        <v>4050</v>
      </c>
      <c r="G3689" s="57" t="s">
        <v>4169</v>
      </c>
      <c r="H3689" s="51">
        <v>100</v>
      </c>
      <c r="I3689" s="51" t="s">
        <v>17309</v>
      </c>
      <c r="J3689" s="69">
        <v>27.49</v>
      </c>
      <c r="K3689" s="69">
        <f t="shared" si="173"/>
        <v>2749</v>
      </c>
      <c r="L3689" s="90">
        <v>100</v>
      </c>
      <c r="M3689" s="51"/>
      <c r="N3689" s="62" t="s">
        <v>4263</v>
      </c>
      <c r="O3689" s="52"/>
      <c r="P3689" s="52">
        <v>125</v>
      </c>
      <c r="Q3689" s="52"/>
      <c r="R3689" s="52" t="s">
        <v>4264</v>
      </c>
      <c r="S3689" s="49" t="s">
        <v>21333</v>
      </c>
      <c r="V3689" s="50" t="s">
        <v>15022</v>
      </c>
      <c r="W3689" s="50" t="s">
        <v>4170</v>
      </c>
      <c r="X3689" s="50" t="s">
        <v>14740</v>
      </c>
      <c r="Y3689" s="70" t="s">
        <v>17320</v>
      </c>
      <c r="Z3689" s="53">
        <v>73951</v>
      </c>
    </row>
    <row r="3690" spans="1:26" s="49" customFormat="1" ht="30" x14ac:dyDescent="0.25">
      <c r="A3690" s="75">
        <v>600134067</v>
      </c>
      <c r="B3690" s="73">
        <f t="shared" si="171"/>
        <v>600134067</v>
      </c>
      <c r="C3690" s="73" t="s">
        <v>11646</v>
      </c>
      <c r="D3690" s="68">
        <v>1</v>
      </c>
      <c r="E3690" s="48">
        <f t="shared" si="172"/>
        <v>75026864</v>
      </c>
      <c r="F3690" s="57" t="s">
        <v>4050</v>
      </c>
      <c r="G3690" s="57" t="s">
        <v>4169</v>
      </c>
      <c r="H3690" s="51">
        <v>575</v>
      </c>
      <c r="I3690" s="51" t="s">
        <v>17309</v>
      </c>
      <c r="J3690" s="69">
        <v>27.49</v>
      </c>
      <c r="K3690" s="69">
        <f t="shared" si="173"/>
        <v>15806.75</v>
      </c>
      <c r="L3690" s="90">
        <v>575</v>
      </c>
      <c r="M3690" s="51"/>
      <c r="N3690" s="62" t="s">
        <v>4265</v>
      </c>
      <c r="O3690" s="52"/>
      <c r="P3690" s="52">
        <v>287</v>
      </c>
      <c r="Q3690" s="52"/>
      <c r="R3690" s="52" t="s">
        <v>4266</v>
      </c>
      <c r="S3690" s="49" t="s">
        <v>21333</v>
      </c>
      <c r="V3690" s="50" t="s">
        <v>15022</v>
      </c>
      <c r="W3690" s="50" t="s">
        <v>4170</v>
      </c>
      <c r="X3690" s="50" t="s">
        <v>14740</v>
      </c>
      <c r="Y3690" s="70" t="s">
        <v>17320</v>
      </c>
      <c r="Z3690" s="53">
        <v>73941</v>
      </c>
    </row>
    <row r="3691" spans="1:26" s="49" customFormat="1" ht="30" x14ac:dyDescent="0.25">
      <c r="A3691" s="75">
        <v>600134075</v>
      </c>
      <c r="B3691" s="73">
        <f t="shared" si="171"/>
        <v>600134075</v>
      </c>
      <c r="C3691" s="73" t="s">
        <v>11647</v>
      </c>
      <c r="D3691" s="68">
        <v>1</v>
      </c>
      <c r="E3691" s="48">
        <f t="shared" si="172"/>
        <v>75026261</v>
      </c>
      <c r="F3691" s="57" t="s">
        <v>4050</v>
      </c>
      <c r="G3691" s="57" t="s">
        <v>4169</v>
      </c>
      <c r="H3691" s="51">
        <v>675</v>
      </c>
      <c r="I3691" s="51" t="s">
        <v>17309</v>
      </c>
      <c r="J3691" s="69">
        <v>27.49</v>
      </c>
      <c r="K3691" s="69">
        <f t="shared" si="173"/>
        <v>18555.75</v>
      </c>
      <c r="L3691" s="90">
        <v>675</v>
      </c>
      <c r="M3691" s="51"/>
      <c r="N3691" s="62" t="s">
        <v>4267</v>
      </c>
      <c r="O3691" s="52" t="s">
        <v>4268</v>
      </c>
      <c r="P3691" s="52">
        <v>330</v>
      </c>
      <c r="Q3691" s="52"/>
      <c r="R3691" s="52" t="s">
        <v>4228</v>
      </c>
      <c r="S3691" s="49" t="s">
        <v>21333</v>
      </c>
      <c r="V3691" s="50" t="s">
        <v>15022</v>
      </c>
      <c r="W3691" s="50" t="s">
        <v>4170</v>
      </c>
      <c r="X3691" s="50" t="s">
        <v>14740</v>
      </c>
      <c r="Y3691" s="70" t="s">
        <v>17320</v>
      </c>
      <c r="Z3691" s="53">
        <v>73921</v>
      </c>
    </row>
    <row r="3692" spans="1:26" s="49" customFormat="1" x14ac:dyDescent="0.25">
      <c r="A3692" s="75">
        <v>600134105</v>
      </c>
      <c r="B3692" s="73">
        <f t="shared" si="171"/>
        <v>600134105</v>
      </c>
      <c r="C3692" s="73" t="s">
        <v>11648</v>
      </c>
      <c r="D3692" s="68">
        <v>1</v>
      </c>
      <c r="E3692" s="48">
        <f t="shared" si="172"/>
        <v>60045990</v>
      </c>
      <c r="F3692" s="57" t="s">
        <v>4050</v>
      </c>
      <c r="G3692" s="57" t="s">
        <v>4169</v>
      </c>
      <c r="H3692" s="51">
        <v>750</v>
      </c>
      <c r="I3692" s="51" t="s">
        <v>17309</v>
      </c>
      <c r="J3692" s="69">
        <v>27.49</v>
      </c>
      <c r="K3692" s="69">
        <f t="shared" si="173"/>
        <v>20617.5</v>
      </c>
      <c r="L3692" s="90">
        <v>750</v>
      </c>
      <c r="M3692" s="51"/>
      <c r="N3692" s="62" t="s">
        <v>4269</v>
      </c>
      <c r="O3692" s="52"/>
      <c r="P3692" s="52">
        <v>18</v>
      </c>
      <c r="Q3692" s="52"/>
      <c r="R3692" s="52" t="s">
        <v>4270</v>
      </c>
      <c r="S3692" s="49" t="s">
        <v>21333</v>
      </c>
      <c r="V3692" s="50" t="s">
        <v>15022</v>
      </c>
      <c r="W3692" s="50" t="s">
        <v>4170</v>
      </c>
      <c r="X3692" s="50" t="s">
        <v>14740</v>
      </c>
      <c r="Y3692" s="70" t="s">
        <v>17320</v>
      </c>
      <c r="Z3692" s="53">
        <v>73904</v>
      </c>
    </row>
    <row r="3693" spans="1:26" s="49" customFormat="1" ht="30" x14ac:dyDescent="0.25">
      <c r="A3693" s="75">
        <v>600134121</v>
      </c>
      <c r="B3693" s="73">
        <f t="shared" si="171"/>
        <v>600134121</v>
      </c>
      <c r="C3693" s="73" t="s">
        <v>11649</v>
      </c>
      <c r="D3693" s="68">
        <v>1</v>
      </c>
      <c r="E3693" s="48">
        <f t="shared" si="172"/>
        <v>75029278</v>
      </c>
      <c r="F3693" s="57" t="s">
        <v>4050</v>
      </c>
      <c r="G3693" s="57" t="s">
        <v>4169</v>
      </c>
      <c r="H3693" s="51">
        <v>225</v>
      </c>
      <c r="I3693" s="51" t="s">
        <v>17309</v>
      </c>
      <c r="J3693" s="69">
        <v>27.49</v>
      </c>
      <c r="K3693" s="69">
        <f t="shared" si="173"/>
        <v>6185.25</v>
      </c>
      <c r="L3693" s="90">
        <v>225</v>
      </c>
      <c r="M3693" s="51"/>
      <c r="N3693" s="62" t="s">
        <v>4271</v>
      </c>
      <c r="O3693" s="52" t="s">
        <v>31</v>
      </c>
      <c r="P3693" s="52">
        <v>56</v>
      </c>
      <c r="Q3693" s="52"/>
      <c r="R3693" s="52" t="s">
        <v>4184</v>
      </c>
      <c r="S3693" s="49" t="s">
        <v>21333</v>
      </c>
      <c r="V3693" s="50" t="s">
        <v>15022</v>
      </c>
      <c r="W3693" s="50" t="s">
        <v>4170</v>
      </c>
      <c r="X3693" s="50" t="s">
        <v>14740</v>
      </c>
      <c r="Y3693" s="70" t="s">
        <v>17320</v>
      </c>
      <c r="Z3693" s="53">
        <v>73932</v>
      </c>
    </row>
    <row r="3694" spans="1:26" s="49" customFormat="1" x14ac:dyDescent="0.25">
      <c r="A3694" s="75">
        <v>600134130</v>
      </c>
      <c r="B3694" s="73">
        <f t="shared" si="171"/>
        <v>600134130</v>
      </c>
      <c r="C3694" s="73" t="s">
        <v>11650</v>
      </c>
      <c r="D3694" s="68">
        <v>1</v>
      </c>
      <c r="E3694" s="48">
        <f t="shared" si="172"/>
        <v>61963607</v>
      </c>
      <c r="F3694" s="57" t="s">
        <v>4050</v>
      </c>
      <c r="G3694" s="57" t="s">
        <v>4169</v>
      </c>
      <c r="H3694" s="51">
        <v>425</v>
      </c>
      <c r="I3694" s="51" t="s">
        <v>17309</v>
      </c>
      <c r="J3694" s="69">
        <v>27.49</v>
      </c>
      <c r="K3694" s="69">
        <f t="shared" si="173"/>
        <v>11683.25</v>
      </c>
      <c r="L3694" s="90">
        <v>425</v>
      </c>
      <c r="M3694" s="51"/>
      <c r="N3694" s="62" t="s">
        <v>4272</v>
      </c>
      <c r="O3694" s="52"/>
      <c r="P3694" s="52">
        <v>203</v>
      </c>
      <c r="Q3694" s="52"/>
      <c r="R3694" s="52" t="s">
        <v>4273</v>
      </c>
      <c r="S3694" s="49" t="s">
        <v>21333</v>
      </c>
      <c r="V3694" s="50" t="s">
        <v>15022</v>
      </c>
      <c r="W3694" s="50" t="s">
        <v>4170</v>
      </c>
      <c r="X3694" s="50" t="s">
        <v>14740</v>
      </c>
      <c r="Y3694" s="70" t="s">
        <v>17320</v>
      </c>
      <c r="Z3694" s="53">
        <v>73936</v>
      </c>
    </row>
    <row r="3695" spans="1:26" s="49" customFormat="1" ht="30" x14ac:dyDescent="0.25">
      <c r="A3695" s="75">
        <v>600134156</v>
      </c>
      <c r="B3695" s="73">
        <f t="shared" si="171"/>
        <v>600134156</v>
      </c>
      <c r="C3695" s="73" t="s">
        <v>11651</v>
      </c>
      <c r="D3695" s="68">
        <v>1</v>
      </c>
      <c r="E3695" s="48">
        <f t="shared" si="172"/>
        <v>70989451</v>
      </c>
      <c r="F3695" s="57" t="s">
        <v>4050</v>
      </c>
      <c r="G3695" s="57" t="s">
        <v>4169</v>
      </c>
      <c r="H3695" s="51">
        <v>75</v>
      </c>
      <c r="I3695" s="51" t="s">
        <v>17309</v>
      </c>
      <c r="J3695" s="69">
        <v>27.49</v>
      </c>
      <c r="K3695" s="69">
        <f t="shared" si="173"/>
        <v>2061.75</v>
      </c>
      <c r="L3695" s="90">
        <v>75</v>
      </c>
      <c r="M3695" s="51"/>
      <c r="N3695" s="62" t="s">
        <v>4274</v>
      </c>
      <c r="O3695" s="52"/>
      <c r="P3695" s="52">
        <v>141</v>
      </c>
      <c r="Q3695" s="52"/>
      <c r="R3695" s="52" t="s">
        <v>4275</v>
      </c>
      <c r="S3695" s="49" t="s">
        <v>21333</v>
      </c>
      <c r="V3695" s="50" t="s">
        <v>15022</v>
      </c>
      <c r="W3695" s="50" t="s">
        <v>4170</v>
      </c>
      <c r="X3695" s="50" t="s">
        <v>14740</v>
      </c>
      <c r="Y3695" s="70" t="s">
        <v>17320</v>
      </c>
      <c r="Z3695" s="53">
        <v>73922</v>
      </c>
    </row>
    <row r="3696" spans="1:26" s="49" customFormat="1" ht="30" x14ac:dyDescent="0.25">
      <c r="A3696" s="75">
        <v>600134172</v>
      </c>
      <c r="B3696" s="73">
        <f t="shared" si="171"/>
        <v>600134172</v>
      </c>
      <c r="C3696" s="73" t="s">
        <v>11652</v>
      </c>
      <c r="D3696" s="68">
        <v>1</v>
      </c>
      <c r="E3696" s="48">
        <f t="shared" si="172"/>
        <v>70983950</v>
      </c>
      <c r="F3696" s="57" t="s">
        <v>4050</v>
      </c>
      <c r="G3696" s="57" t="s">
        <v>4169</v>
      </c>
      <c r="H3696" s="51">
        <v>325</v>
      </c>
      <c r="I3696" s="51" t="s">
        <v>17309</v>
      </c>
      <c r="J3696" s="69">
        <v>27.49</v>
      </c>
      <c r="K3696" s="69">
        <f t="shared" si="173"/>
        <v>8934.25</v>
      </c>
      <c r="L3696" s="90">
        <v>325</v>
      </c>
      <c r="M3696" s="51"/>
      <c r="N3696" s="62" t="s">
        <v>4276</v>
      </c>
      <c r="O3696" s="52" t="s">
        <v>4277</v>
      </c>
      <c r="P3696" s="52">
        <v>270</v>
      </c>
      <c r="Q3696" s="52"/>
      <c r="R3696" s="52" t="s">
        <v>4087</v>
      </c>
      <c r="S3696" s="49" t="s">
        <v>21333</v>
      </c>
      <c r="V3696" s="50" t="s">
        <v>15022</v>
      </c>
      <c r="W3696" s="50" t="s">
        <v>4170</v>
      </c>
      <c r="X3696" s="50" t="s">
        <v>14740</v>
      </c>
      <c r="Y3696" s="70" t="s">
        <v>17320</v>
      </c>
      <c r="Z3696" s="53">
        <v>73801</v>
      </c>
    </row>
    <row r="3697" spans="1:26" s="49" customFormat="1" ht="30" x14ac:dyDescent="0.25">
      <c r="A3697" s="75">
        <v>600134181</v>
      </c>
      <c r="B3697" s="73">
        <f t="shared" si="171"/>
        <v>600134181</v>
      </c>
      <c r="C3697" s="73" t="s">
        <v>11653</v>
      </c>
      <c r="D3697" s="68">
        <v>1</v>
      </c>
      <c r="E3697" s="48">
        <f t="shared" si="172"/>
        <v>75026538</v>
      </c>
      <c r="F3697" s="57" t="s">
        <v>4050</v>
      </c>
      <c r="G3697" s="57" t="s">
        <v>4169</v>
      </c>
      <c r="H3697" s="51">
        <v>200</v>
      </c>
      <c r="I3697" s="51" t="s">
        <v>17309</v>
      </c>
      <c r="J3697" s="69">
        <v>27.49</v>
      </c>
      <c r="K3697" s="69">
        <f t="shared" si="173"/>
        <v>5498</v>
      </c>
      <c r="L3697" s="90">
        <v>200</v>
      </c>
      <c r="M3697" s="51"/>
      <c r="N3697" s="62" t="s">
        <v>4278</v>
      </c>
      <c r="O3697" s="52" t="s">
        <v>4279</v>
      </c>
      <c r="P3697" s="52">
        <v>332</v>
      </c>
      <c r="Q3697" s="52"/>
      <c r="R3697" s="52" t="s">
        <v>4280</v>
      </c>
      <c r="S3697" s="49" t="s">
        <v>21333</v>
      </c>
      <c r="V3697" s="50" t="s">
        <v>15022</v>
      </c>
      <c r="W3697" s="50" t="s">
        <v>4170</v>
      </c>
      <c r="X3697" s="50" t="s">
        <v>14740</v>
      </c>
      <c r="Y3697" s="70" t="s">
        <v>17320</v>
      </c>
      <c r="Z3697" s="53">
        <v>73943</v>
      </c>
    </row>
    <row r="3698" spans="1:26" s="49" customFormat="1" ht="30" x14ac:dyDescent="0.25">
      <c r="A3698" s="75">
        <v>600134237</v>
      </c>
      <c r="B3698" s="73">
        <f t="shared" si="171"/>
        <v>600134237</v>
      </c>
      <c r="C3698" s="73" t="s">
        <v>11654</v>
      </c>
      <c r="D3698" s="68">
        <v>1</v>
      </c>
      <c r="E3698" s="48">
        <f t="shared" si="172"/>
        <v>75027089</v>
      </c>
      <c r="F3698" s="57" t="s">
        <v>4050</v>
      </c>
      <c r="G3698" s="57" t="s">
        <v>4169</v>
      </c>
      <c r="H3698" s="51">
        <v>200</v>
      </c>
      <c r="I3698" s="51" t="s">
        <v>17309</v>
      </c>
      <c r="J3698" s="69">
        <v>27.49</v>
      </c>
      <c r="K3698" s="69">
        <f t="shared" si="173"/>
        <v>5498</v>
      </c>
      <c r="L3698" s="90">
        <v>200</v>
      </c>
      <c r="M3698" s="51"/>
      <c r="N3698" s="62" t="s">
        <v>4281</v>
      </c>
      <c r="O3698" s="52"/>
      <c r="P3698" s="52">
        <v>92</v>
      </c>
      <c r="Q3698" s="52"/>
      <c r="R3698" s="52" t="s">
        <v>4282</v>
      </c>
      <c r="S3698" s="49" t="s">
        <v>21333</v>
      </c>
      <c r="V3698" s="50" t="s">
        <v>15022</v>
      </c>
      <c r="W3698" s="50" t="s">
        <v>4170</v>
      </c>
      <c r="X3698" s="50" t="s">
        <v>14740</v>
      </c>
      <c r="Y3698" s="70" t="s">
        <v>17320</v>
      </c>
      <c r="Z3698" s="53">
        <v>73953</v>
      </c>
    </row>
    <row r="3699" spans="1:26" s="49" customFormat="1" x14ac:dyDescent="0.25">
      <c r="A3699" s="75">
        <v>600134423</v>
      </c>
      <c r="B3699" s="73">
        <f t="shared" si="171"/>
        <v>600134423</v>
      </c>
      <c r="C3699" s="73" t="s">
        <v>11655</v>
      </c>
      <c r="D3699" s="68">
        <v>1</v>
      </c>
      <c r="E3699" s="48">
        <f t="shared" si="172"/>
        <v>60803550</v>
      </c>
      <c r="F3699" s="57" t="s">
        <v>4050</v>
      </c>
      <c r="G3699" s="57" t="s">
        <v>4169</v>
      </c>
      <c r="H3699" s="51">
        <v>1175</v>
      </c>
      <c r="I3699" s="51" t="s">
        <v>17309</v>
      </c>
      <c r="J3699" s="69">
        <v>27.49</v>
      </c>
      <c r="K3699" s="69">
        <f t="shared" si="173"/>
        <v>32300.749999999996</v>
      </c>
      <c r="L3699" s="90">
        <v>1175</v>
      </c>
      <c r="M3699" s="51"/>
      <c r="N3699" s="62" t="s">
        <v>4283</v>
      </c>
      <c r="O3699" s="52" t="s">
        <v>2801</v>
      </c>
      <c r="P3699" s="52">
        <v>570</v>
      </c>
      <c r="Q3699" s="52"/>
      <c r="R3699" s="52" t="s">
        <v>4170</v>
      </c>
      <c r="S3699" s="49" t="s">
        <v>21333</v>
      </c>
      <c r="V3699" s="50" t="s">
        <v>15022</v>
      </c>
      <c r="W3699" s="50" t="s">
        <v>4170</v>
      </c>
      <c r="X3699" s="50" t="s">
        <v>14740</v>
      </c>
      <c r="Y3699" s="70" t="s">
        <v>17320</v>
      </c>
      <c r="Z3699" s="53">
        <v>73801</v>
      </c>
    </row>
    <row r="3700" spans="1:26" s="49" customFormat="1" x14ac:dyDescent="0.25">
      <c r="A3700" s="75">
        <v>600134440</v>
      </c>
      <c r="B3700" s="73">
        <f t="shared" si="171"/>
        <v>600134440</v>
      </c>
      <c r="C3700" s="73" t="s">
        <v>11656</v>
      </c>
      <c r="D3700" s="68">
        <v>1</v>
      </c>
      <c r="E3700" s="48">
        <f t="shared" si="172"/>
        <v>70985570</v>
      </c>
      <c r="F3700" s="57" t="s">
        <v>4050</v>
      </c>
      <c r="G3700" s="57" t="s">
        <v>4169</v>
      </c>
      <c r="H3700" s="51">
        <v>625</v>
      </c>
      <c r="I3700" s="51" t="s">
        <v>17309</v>
      </c>
      <c r="J3700" s="69">
        <v>27.49</v>
      </c>
      <c r="K3700" s="69">
        <f t="shared" si="173"/>
        <v>17181.25</v>
      </c>
      <c r="L3700" s="90">
        <v>625</v>
      </c>
      <c r="M3700" s="51"/>
      <c r="N3700" s="62" t="s">
        <v>4284</v>
      </c>
      <c r="O3700" s="52"/>
      <c r="P3700" s="52">
        <v>137</v>
      </c>
      <c r="Q3700" s="52"/>
      <c r="R3700" s="52" t="s">
        <v>4285</v>
      </c>
      <c r="S3700" s="49" t="s">
        <v>21333</v>
      </c>
      <c r="V3700" s="50" t="s">
        <v>15022</v>
      </c>
      <c r="W3700" s="50" t="s">
        <v>4170</v>
      </c>
      <c r="X3700" s="50" t="s">
        <v>14740</v>
      </c>
      <c r="Y3700" s="70" t="s">
        <v>17320</v>
      </c>
      <c r="Z3700" s="53">
        <v>73901</v>
      </c>
    </row>
    <row r="3701" spans="1:26" s="49" customFormat="1" ht="30" x14ac:dyDescent="0.25">
      <c r="A3701" s="75">
        <v>600134504</v>
      </c>
      <c r="B3701" s="73">
        <f t="shared" si="171"/>
        <v>600134504</v>
      </c>
      <c r="C3701" s="73" t="s">
        <v>11657</v>
      </c>
      <c r="D3701" s="68">
        <v>1</v>
      </c>
      <c r="E3701" s="48">
        <f t="shared" si="172"/>
        <v>64120341</v>
      </c>
      <c r="F3701" s="57" t="s">
        <v>4050</v>
      </c>
      <c r="G3701" s="57" t="s">
        <v>4169</v>
      </c>
      <c r="H3701" s="51">
        <v>775</v>
      </c>
      <c r="I3701" s="51" t="s">
        <v>17309</v>
      </c>
      <c r="J3701" s="69">
        <v>27.49</v>
      </c>
      <c r="K3701" s="69">
        <f t="shared" si="173"/>
        <v>21304.75</v>
      </c>
      <c r="L3701" s="90">
        <v>775</v>
      </c>
      <c r="M3701" s="51"/>
      <c r="N3701" s="62" t="s">
        <v>4286</v>
      </c>
      <c r="O3701" s="52" t="s">
        <v>4187</v>
      </c>
      <c r="P3701" s="52">
        <v>2555</v>
      </c>
      <c r="Q3701" s="52"/>
      <c r="R3701" s="52" t="s">
        <v>4170</v>
      </c>
      <c r="S3701" s="49" t="s">
        <v>21333</v>
      </c>
      <c r="V3701" s="50" t="s">
        <v>15022</v>
      </c>
      <c r="W3701" s="50" t="s">
        <v>4170</v>
      </c>
      <c r="X3701" s="50" t="s">
        <v>14740</v>
      </c>
      <c r="Y3701" s="70" t="s">
        <v>17320</v>
      </c>
      <c r="Z3701" s="53">
        <v>73801</v>
      </c>
    </row>
    <row r="3702" spans="1:26" s="49" customFormat="1" ht="30" x14ac:dyDescent="0.25">
      <c r="A3702" s="75">
        <v>600134512</v>
      </c>
      <c r="B3702" s="73">
        <f t="shared" si="171"/>
        <v>600134512</v>
      </c>
      <c r="C3702" s="73" t="s">
        <v>11658</v>
      </c>
      <c r="D3702" s="68">
        <v>1</v>
      </c>
      <c r="E3702" s="48">
        <f t="shared" si="172"/>
        <v>60045965</v>
      </c>
      <c r="F3702" s="57" t="s">
        <v>4050</v>
      </c>
      <c r="G3702" s="57" t="s">
        <v>4169</v>
      </c>
      <c r="H3702" s="51">
        <v>1325</v>
      </c>
      <c r="I3702" s="51" t="s">
        <v>17309</v>
      </c>
      <c r="J3702" s="69">
        <v>27.49</v>
      </c>
      <c r="K3702" s="69">
        <f t="shared" si="173"/>
        <v>36424.25</v>
      </c>
      <c r="L3702" s="90">
        <v>1325</v>
      </c>
      <c r="M3702" s="51"/>
      <c r="N3702" s="62" t="s">
        <v>4287</v>
      </c>
      <c r="O3702" s="52" t="s">
        <v>770</v>
      </c>
      <c r="P3702" s="52">
        <v>454</v>
      </c>
      <c r="Q3702" s="52"/>
      <c r="R3702" s="52" t="s">
        <v>4170</v>
      </c>
      <c r="S3702" s="49" t="s">
        <v>21333</v>
      </c>
      <c r="V3702" s="50" t="s">
        <v>15022</v>
      </c>
      <c r="W3702" s="50" t="s">
        <v>4170</v>
      </c>
      <c r="X3702" s="50" t="s">
        <v>14740</v>
      </c>
      <c r="Y3702" s="70" t="s">
        <v>17320</v>
      </c>
      <c r="Z3702" s="53">
        <v>73801</v>
      </c>
    </row>
    <row r="3703" spans="1:26" s="49" customFormat="1" x14ac:dyDescent="0.25">
      <c r="A3703" s="75">
        <v>600134539</v>
      </c>
      <c r="B3703" s="73">
        <f t="shared" si="171"/>
        <v>600134539</v>
      </c>
      <c r="C3703" s="73" t="s">
        <v>11659</v>
      </c>
      <c r="D3703" s="68">
        <v>1</v>
      </c>
      <c r="E3703" s="48">
        <f t="shared" si="172"/>
        <v>73184217</v>
      </c>
      <c r="F3703" s="57" t="s">
        <v>4050</v>
      </c>
      <c r="G3703" s="57" t="s">
        <v>4169</v>
      </c>
      <c r="H3703" s="51">
        <v>75</v>
      </c>
      <c r="I3703" s="51" t="s">
        <v>17309</v>
      </c>
      <c r="J3703" s="69">
        <v>27.49</v>
      </c>
      <c r="K3703" s="69">
        <f t="shared" si="173"/>
        <v>2061.75</v>
      </c>
      <c r="L3703" s="90">
        <v>75</v>
      </c>
      <c r="M3703" s="51"/>
      <c r="N3703" s="62" t="s">
        <v>4288</v>
      </c>
      <c r="O3703" s="52"/>
      <c r="P3703" s="52">
        <v>150</v>
      </c>
      <c r="Q3703" s="52"/>
      <c r="R3703" s="52" t="s">
        <v>4289</v>
      </c>
      <c r="S3703" s="49" t="s">
        <v>21333</v>
      </c>
      <c r="V3703" s="50" t="s">
        <v>15022</v>
      </c>
      <c r="W3703" s="50" t="s">
        <v>4170</v>
      </c>
      <c r="X3703" s="50" t="s">
        <v>14740</v>
      </c>
      <c r="Y3703" s="70" t="s">
        <v>17320</v>
      </c>
      <c r="Z3703" s="53">
        <v>73925</v>
      </c>
    </row>
    <row r="3704" spans="1:26" s="49" customFormat="1" ht="30" x14ac:dyDescent="0.25">
      <c r="A3704" s="75">
        <v>600134725</v>
      </c>
      <c r="B3704" s="73">
        <f t="shared" si="171"/>
        <v>600134725</v>
      </c>
      <c r="C3704" s="73" t="s">
        <v>11660</v>
      </c>
      <c r="D3704" s="68">
        <v>1</v>
      </c>
      <c r="E3704" s="48">
        <f t="shared" si="172"/>
        <v>60046104</v>
      </c>
      <c r="F3704" s="57" t="s">
        <v>4050</v>
      </c>
      <c r="G3704" s="57" t="s">
        <v>4169</v>
      </c>
      <c r="H3704" s="51">
        <v>300</v>
      </c>
      <c r="I3704" s="51" t="s">
        <v>17309</v>
      </c>
      <c r="J3704" s="69">
        <v>27.49</v>
      </c>
      <c r="K3704" s="69">
        <f t="shared" si="173"/>
        <v>8247</v>
      </c>
      <c r="L3704" s="90">
        <v>300</v>
      </c>
      <c r="M3704" s="51"/>
      <c r="N3704" s="62" t="s">
        <v>4290</v>
      </c>
      <c r="O3704" s="52" t="s">
        <v>4291</v>
      </c>
      <c r="P3704" s="52">
        <v>562</v>
      </c>
      <c r="Q3704" s="52"/>
      <c r="R3704" s="52" t="s">
        <v>4170</v>
      </c>
      <c r="S3704" s="49" t="s">
        <v>21333</v>
      </c>
      <c r="V3704" s="50" t="s">
        <v>15022</v>
      </c>
      <c r="W3704" s="50" t="s">
        <v>4170</v>
      </c>
      <c r="X3704" s="50" t="s">
        <v>14740</v>
      </c>
      <c r="Y3704" s="70" t="s">
        <v>17320</v>
      </c>
      <c r="Z3704" s="53">
        <v>73801</v>
      </c>
    </row>
    <row r="3705" spans="1:26" s="49" customFormat="1" x14ac:dyDescent="0.25">
      <c r="A3705" s="75">
        <v>600171191</v>
      </c>
      <c r="B3705" s="73">
        <f t="shared" si="171"/>
        <v>600171191</v>
      </c>
      <c r="C3705" s="73" t="s">
        <v>11600</v>
      </c>
      <c r="D3705" s="68">
        <v>1</v>
      </c>
      <c r="E3705" s="48">
        <f t="shared" si="172"/>
        <v>844691</v>
      </c>
      <c r="F3705" s="57" t="s">
        <v>4050</v>
      </c>
      <c r="G3705" s="57" t="s">
        <v>4169</v>
      </c>
      <c r="H3705" s="51">
        <v>1275</v>
      </c>
      <c r="I3705" s="51" t="s">
        <v>17309</v>
      </c>
      <c r="J3705" s="69">
        <v>27.49</v>
      </c>
      <c r="K3705" s="69">
        <f t="shared" si="173"/>
        <v>35049.75</v>
      </c>
      <c r="L3705" s="90">
        <v>1275</v>
      </c>
      <c r="M3705" s="51"/>
      <c r="N3705" s="62" t="s">
        <v>4180</v>
      </c>
      <c r="O3705" s="52" t="s">
        <v>4181</v>
      </c>
      <c r="P3705" s="52">
        <v>2089</v>
      </c>
      <c r="Q3705" s="52"/>
      <c r="R3705" s="52" t="s">
        <v>4170</v>
      </c>
      <c r="S3705" s="49" t="s">
        <v>21333</v>
      </c>
      <c r="V3705" s="50" t="s">
        <v>15000</v>
      </c>
      <c r="W3705" s="50" t="s">
        <v>4170</v>
      </c>
      <c r="X3705" s="50" t="s">
        <v>14738</v>
      </c>
      <c r="Y3705" s="70" t="s">
        <v>17320</v>
      </c>
      <c r="Z3705" s="53">
        <v>73801</v>
      </c>
    </row>
    <row r="3706" spans="1:26" s="49" customFormat="1" ht="30" x14ac:dyDescent="0.25">
      <c r="A3706" s="75">
        <v>610500678</v>
      </c>
      <c r="B3706" s="73">
        <f t="shared" si="171"/>
        <v>610500678</v>
      </c>
      <c r="C3706" s="73" t="s">
        <v>11601</v>
      </c>
      <c r="D3706" s="68">
        <v>1</v>
      </c>
      <c r="E3706" s="48">
        <f t="shared" si="172"/>
        <v>69610134</v>
      </c>
      <c r="F3706" s="57" t="s">
        <v>4050</v>
      </c>
      <c r="G3706" s="57" t="s">
        <v>4169</v>
      </c>
      <c r="H3706" s="51">
        <v>225</v>
      </c>
      <c r="I3706" s="51" t="s">
        <v>17309</v>
      </c>
      <c r="J3706" s="69">
        <v>27.49</v>
      </c>
      <c r="K3706" s="69">
        <f t="shared" si="173"/>
        <v>6185.25</v>
      </c>
      <c r="L3706" s="90">
        <v>225</v>
      </c>
      <c r="M3706" s="51"/>
      <c r="N3706" s="62" t="s">
        <v>4182</v>
      </c>
      <c r="O3706" s="52" t="s">
        <v>4183</v>
      </c>
      <c r="P3706" s="52"/>
      <c r="Q3706" s="52"/>
      <c r="R3706" s="52" t="s">
        <v>4170</v>
      </c>
      <c r="S3706" s="49" t="s">
        <v>21333</v>
      </c>
      <c r="V3706" s="50" t="s">
        <v>15000</v>
      </c>
      <c r="W3706" s="50" t="s">
        <v>4170</v>
      </c>
      <c r="X3706" s="50" t="s">
        <v>14738</v>
      </c>
      <c r="Y3706" s="70" t="s">
        <v>17320</v>
      </c>
      <c r="Z3706" s="53">
        <v>73801</v>
      </c>
    </row>
    <row r="3707" spans="1:26" s="49" customFormat="1" x14ac:dyDescent="0.25">
      <c r="A3707" s="75">
        <v>610501151</v>
      </c>
      <c r="B3707" s="73">
        <f t="shared" si="171"/>
        <v>610501151</v>
      </c>
      <c r="C3707" s="73" t="s">
        <v>18001</v>
      </c>
      <c r="D3707" s="68">
        <v>1</v>
      </c>
      <c r="E3707" s="48">
        <f t="shared" si="172"/>
        <v>70305196</v>
      </c>
      <c r="F3707" s="57" t="s">
        <v>4050</v>
      </c>
      <c r="G3707" s="57" t="s">
        <v>4169</v>
      </c>
      <c r="H3707" s="51">
        <v>25</v>
      </c>
      <c r="I3707" s="51" t="s">
        <v>17309</v>
      </c>
      <c r="J3707" s="69">
        <v>27.49</v>
      </c>
      <c r="K3707" s="69">
        <f t="shared" si="173"/>
        <v>687.25</v>
      </c>
      <c r="L3707" s="90">
        <v>25</v>
      </c>
      <c r="M3707" s="51"/>
      <c r="N3707" s="62" t="s">
        <v>18002</v>
      </c>
      <c r="O3707" s="52" t="s">
        <v>900</v>
      </c>
      <c r="P3707" s="52">
        <v>222</v>
      </c>
      <c r="Q3707" s="52"/>
      <c r="R3707" s="52" t="s">
        <v>4184</v>
      </c>
      <c r="S3707" s="49" t="s">
        <v>21334</v>
      </c>
      <c r="V3707" s="50" t="s">
        <v>15000</v>
      </c>
      <c r="W3707" s="50" t="s">
        <v>4170</v>
      </c>
      <c r="X3707" s="50" t="s">
        <v>14741</v>
      </c>
      <c r="Y3707" s="70" t="s">
        <v>17320</v>
      </c>
      <c r="Z3707" s="53">
        <v>73932</v>
      </c>
    </row>
    <row r="3708" spans="1:26" s="49" customFormat="1" ht="30" x14ac:dyDescent="0.25">
      <c r="A3708" s="75">
        <v>674000293</v>
      </c>
      <c r="B3708" s="73">
        <f t="shared" si="171"/>
        <v>674000293</v>
      </c>
      <c r="C3708" s="73" t="s">
        <v>11661</v>
      </c>
      <c r="D3708" s="68">
        <v>1</v>
      </c>
      <c r="E3708" s="48">
        <f t="shared" si="172"/>
        <v>75029774</v>
      </c>
      <c r="F3708" s="57" t="s">
        <v>4050</v>
      </c>
      <c r="G3708" s="57" t="s">
        <v>4169</v>
      </c>
      <c r="H3708" s="51">
        <v>0</v>
      </c>
      <c r="I3708" s="51" t="s">
        <v>17309</v>
      </c>
      <c r="J3708" s="69">
        <v>27.49</v>
      </c>
      <c r="K3708" s="69">
        <f t="shared" si="173"/>
        <v>0</v>
      </c>
      <c r="L3708" s="90">
        <v>50</v>
      </c>
      <c r="M3708" s="51">
        <v>50</v>
      </c>
      <c r="N3708" s="62" t="s">
        <v>4292</v>
      </c>
      <c r="O3708" s="52" t="s">
        <v>4293</v>
      </c>
      <c r="P3708" s="52">
        <v>656</v>
      </c>
      <c r="Q3708" s="52"/>
      <c r="R3708" s="52" t="s">
        <v>4170</v>
      </c>
      <c r="S3708" s="49" t="s">
        <v>21333</v>
      </c>
      <c r="V3708" s="50" t="s">
        <v>15022</v>
      </c>
      <c r="W3708" s="50" t="s">
        <v>4170</v>
      </c>
      <c r="X3708" s="50" t="s">
        <v>14740</v>
      </c>
      <c r="Y3708" s="70" t="s">
        <v>17320</v>
      </c>
      <c r="Z3708" s="53">
        <v>73801</v>
      </c>
    </row>
    <row r="3709" spans="1:26" s="49" customFormat="1" ht="30" x14ac:dyDescent="0.25">
      <c r="A3709" s="75">
        <v>680000062</v>
      </c>
      <c r="B3709" s="73">
        <f t="shared" si="171"/>
        <v>680000062</v>
      </c>
      <c r="C3709" s="73" t="s">
        <v>18003</v>
      </c>
      <c r="D3709" s="68">
        <v>1</v>
      </c>
      <c r="E3709" s="48">
        <f t="shared" si="172"/>
        <v>64122654</v>
      </c>
      <c r="F3709" s="57" t="s">
        <v>4050</v>
      </c>
      <c r="G3709" s="57" t="s">
        <v>4169</v>
      </c>
      <c r="H3709" s="51">
        <v>175</v>
      </c>
      <c r="I3709" s="51" t="s">
        <v>17309</v>
      </c>
      <c r="J3709" s="69">
        <v>27.49</v>
      </c>
      <c r="K3709" s="69">
        <f t="shared" si="173"/>
        <v>4810.75</v>
      </c>
      <c r="L3709" s="90">
        <v>175</v>
      </c>
      <c r="M3709" s="51"/>
      <c r="N3709" s="62" t="s">
        <v>18004</v>
      </c>
      <c r="O3709" s="52" t="s">
        <v>2740</v>
      </c>
      <c r="P3709" s="52">
        <v>2069</v>
      </c>
      <c r="Q3709" s="52"/>
      <c r="R3709" s="52" t="s">
        <v>4170</v>
      </c>
      <c r="S3709" s="49" t="s">
        <v>21333</v>
      </c>
      <c r="V3709" s="50" t="s">
        <v>14743</v>
      </c>
      <c r="W3709" s="50" t="s">
        <v>4170</v>
      </c>
      <c r="X3709" s="50" t="s">
        <v>14744</v>
      </c>
      <c r="Y3709" s="70" t="s">
        <v>17320</v>
      </c>
      <c r="Z3709" s="53">
        <v>73801</v>
      </c>
    </row>
    <row r="3710" spans="1:26" s="49" customFormat="1" x14ac:dyDescent="0.25">
      <c r="A3710" s="75">
        <v>691001090</v>
      </c>
      <c r="B3710" s="73">
        <f t="shared" si="171"/>
        <v>691001090</v>
      </c>
      <c r="C3710" s="73" t="s">
        <v>11602</v>
      </c>
      <c r="D3710" s="68">
        <v>1</v>
      </c>
      <c r="E3710" s="48">
        <f t="shared" si="172"/>
        <v>71341102</v>
      </c>
      <c r="F3710" s="57" t="s">
        <v>4050</v>
      </c>
      <c r="G3710" s="57" t="s">
        <v>4169</v>
      </c>
      <c r="H3710" s="51">
        <v>0</v>
      </c>
      <c r="I3710" s="51" t="s">
        <v>17309</v>
      </c>
      <c r="J3710" s="69">
        <v>27.49</v>
      </c>
      <c r="K3710" s="69">
        <f t="shared" si="173"/>
        <v>0</v>
      </c>
      <c r="L3710" s="90">
        <v>25</v>
      </c>
      <c r="M3710" s="51">
        <v>25</v>
      </c>
      <c r="N3710" s="62" t="s">
        <v>4185</v>
      </c>
      <c r="O3710" s="52" t="s">
        <v>1023</v>
      </c>
      <c r="P3710" s="52">
        <v>3019</v>
      </c>
      <c r="Q3710" s="52"/>
      <c r="R3710" s="52" t="s">
        <v>4170</v>
      </c>
      <c r="S3710" s="49" t="s">
        <v>21334</v>
      </c>
      <c r="V3710" s="50" t="s">
        <v>15000</v>
      </c>
      <c r="W3710" s="50" t="s">
        <v>4170</v>
      </c>
      <c r="X3710" s="50" t="s">
        <v>14742</v>
      </c>
      <c r="Y3710" s="70" t="s">
        <v>17320</v>
      </c>
      <c r="Z3710" s="53">
        <v>73801</v>
      </c>
    </row>
    <row r="3711" spans="1:26" s="49" customFormat="1" ht="30" x14ac:dyDescent="0.25">
      <c r="A3711" s="75">
        <v>691003076</v>
      </c>
      <c r="B3711" s="73">
        <f t="shared" si="171"/>
        <v>691003076</v>
      </c>
      <c r="C3711" s="73" t="s">
        <v>11603</v>
      </c>
      <c r="D3711" s="68">
        <v>1</v>
      </c>
      <c r="E3711" s="48">
        <f t="shared" si="172"/>
        <v>28660790</v>
      </c>
      <c r="F3711" s="57" t="s">
        <v>4050</v>
      </c>
      <c r="G3711" s="57" t="s">
        <v>4169</v>
      </c>
      <c r="H3711" s="51">
        <v>0</v>
      </c>
      <c r="I3711" s="51" t="s">
        <v>17320</v>
      </c>
      <c r="J3711" s="69">
        <v>27.49</v>
      </c>
      <c r="K3711" s="69">
        <f t="shared" si="173"/>
        <v>0</v>
      </c>
      <c r="L3711" s="90">
        <v>0</v>
      </c>
      <c r="M3711" s="51"/>
      <c r="N3711" s="62" t="s">
        <v>4186</v>
      </c>
      <c r="O3711" s="52" t="s">
        <v>4187</v>
      </c>
      <c r="P3711" s="52">
        <v>2555</v>
      </c>
      <c r="Q3711" s="52"/>
      <c r="R3711" s="52" t="s">
        <v>4170</v>
      </c>
      <c r="S3711" s="49" t="s">
        <v>21334</v>
      </c>
      <c r="V3711" s="50" t="s">
        <v>15000</v>
      </c>
      <c r="W3711" s="50" t="s">
        <v>4170</v>
      </c>
      <c r="X3711" s="50" t="s">
        <v>14742</v>
      </c>
      <c r="Y3711" s="70">
        <v>44340</v>
      </c>
      <c r="Z3711" s="53">
        <v>73801</v>
      </c>
    </row>
    <row r="3712" spans="1:26" s="49" customFormat="1" ht="30" x14ac:dyDescent="0.25">
      <c r="A3712" s="75">
        <v>691008728</v>
      </c>
      <c r="B3712" s="73">
        <f t="shared" si="171"/>
        <v>691008728</v>
      </c>
      <c r="C3712" s="73" t="s">
        <v>11604</v>
      </c>
      <c r="D3712" s="68">
        <v>1</v>
      </c>
      <c r="E3712" s="48">
        <f t="shared" si="172"/>
        <v>4232569</v>
      </c>
      <c r="F3712" s="57" t="s">
        <v>4050</v>
      </c>
      <c r="G3712" s="57" t="s">
        <v>4169</v>
      </c>
      <c r="H3712" s="51">
        <v>25</v>
      </c>
      <c r="I3712" s="51" t="s">
        <v>17309</v>
      </c>
      <c r="J3712" s="69">
        <v>27.49</v>
      </c>
      <c r="K3712" s="69">
        <f t="shared" si="173"/>
        <v>687.25</v>
      </c>
      <c r="L3712" s="90">
        <v>25</v>
      </c>
      <c r="M3712" s="51"/>
      <c r="N3712" s="62" t="s">
        <v>4188</v>
      </c>
      <c r="O3712" s="52" t="s">
        <v>4189</v>
      </c>
      <c r="P3712" s="52">
        <v>64</v>
      </c>
      <c r="Q3712" s="52"/>
      <c r="R3712" s="52" t="s">
        <v>4170</v>
      </c>
      <c r="S3712" s="49" t="s">
        <v>21334</v>
      </c>
      <c r="V3712" s="50" t="s">
        <v>15000</v>
      </c>
      <c r="W3712" s="50" t="s">
        <v>4170</v>
      </c>
      <c r="X3712" s="50" t="s">
        <v>14742</v>
      </c>
      <c r="Y3712" s="70" t="s">
        <v>17320</v>
      </c>
      <c r="Z3712" s="53">
        <v>73801</v>
      </c>
    </row>
    <row r="3713" spans="1:26" s="49" customFormat="1" x14ac:dyDescent="0.25">
      <c r="A3713" s="75">
        <v>691012733</v>
      </c>
      <c r="B3713" s="73">
        <f t="shared" si="171"/>
        <v>691012733</v>
      </c>
      <c r="C3713" s="73" t="s">
        <v>11662</v>
      </c>
      <c r="D3713" s="68">
        <v>1</v>
      </c>
      <c r="E3713" s="48">
        <f t="shared" si="172"/>
        <v>7260806</v>
      </c>
      <c r="F3713" s="57" t="s">
        <v>4050</v>
      </c>
      <c r="G3713" s="57" t="s">
        <v>4169</v>
      </c>
      <c r="H3713" s="51">
        <v>125</v>
      </c>
      <c r="I3713" s="51" t="s">
        <v>17309</v>
      </c>
      <c r="J3713" s="69">
        <v>27.49</v>
      </c>
      <c r="K3713" s="69">
        <f t="shared" si="173"/>
        <v>3436.25</v>
      </c>
      <c r="L3713" s="90">
        <v>125</v>
      </c>
      <c r="M3713" s="51"/>
      <c r="N3713" s="62" t="s">
        <v>4294</v>
      </c>
      <c r="O3713" s="52" t="s">
        <v>4295</v>
      </c>
      <c r="P3713" s="52">
        <v>70</v>
      </c>
      <c r="Q3713" s="52"/>
      <c r="R3713" s="52" t="s">
        <v>4296</v>
      </c>
      <c r="S3713" s="49" t="s">
        <v>21333</v>
      </c>
      <c r="V3713" s="50" t="s">
        <v>15022</v>
      </c>
      <c r="W3713" s="50" t="s">
        <v>4170</v>
      </c>
      <c r="X3713" s="50" t="s">
        <v>14740</v>
      </c>
      <c r="Y3713" s="70" t="s">
        <v>17320</v>
      </c>
      <c r="Z3713" s="53">
        <v>73925</v>
      </c>
    </row>
    <row r="3714" spans="1:26" s="49" customFormat="1" x14ac:dyDescent="0.25">
      <c r="A3714" s="75">
        <v>691012776</v>
      </c>
      <c r="B3714" s="73">
        <f t="shared" si="171"/>
        <v>691012776</v>
      </c>
      <c r="C3714" s="73" t="s">
        <v>11663</v>
      </c>
      <c r="D3714" s="68">
        <v>1</v>
      </c>
      <c r="E3714" s="48">
        <f t="shared" si="172"/>
        <v>7263007</v>
      </c>
      <c r="F3714" s="57" t="s">
        <v>4050</v>
      </c>
      <c r="G3714" s="57" t="s">
        <v>4169</v>
      </c>
      <c r="H3714" s="51">
        <v>0</v>
      </c>
      <c r="I3714" s="51" t="s">
        <v>17309</v>
      </c>
      <c r="J3714" s="69">
        <v>27.49</v>
      </c>
      <c r="K3714" s="69">
        <f t="shared" si="173"/>
        <v>0</v>
      </c>
      <c r="L3714" s="90">
        <v>25</v>
      </c>
      <c r="M3714" s="51">
        <v>25</v>
      </c>
      <c r="N3714" s="62" t="s">
        <v>4297</v>
      </c>
      <c r="O3714" s="52" t="s">
        <v>4298</v>
      </c>
      <c r="P3714" s="52">
        <v>169</v>
      </c>
      <c r="Q3714" s="52"/>
      <c r="R3714" s="52" t="s">
        <v>4296</v>
      </c>
      <c r="S3714" s="49" t="s">
        <v>21333</v>
      </c>
      <c r="V3714" s="50" t="s">
        <v>15022</v>
      </c>
      <c r="W3714" s="50" t="s">
        <v>4170</v>
      </c>
      <c r="X3714" s="50" t="s">
        <v>14740</v>
      </c>
      <c r="Y3714" s="70" t="s">
        <v>17320</v>
      </c>
      <c r="Z3714" s="53">
        <v>73925</v>
      </c>
    </row>
    <row r="3715" spans="1:26" s="49" customFormat="1" x14ac:dyDescent="0.25">
      <c r="A3715" s="75">
        <v>691013241</v>
      </c>
      <c r="B3715" s="73">
        <f t="shared" si="171"/>
        <v>691013241</v>
      </c>
      <c r="C3715" s="73" t="s">
        <v>11605</v>
      </c>
      <c r="D3715" s="68">
        <v>1</v>
      </c>
      <c r="E3715" s="48">
        <f t="shared" si="172"/>
        <v>5738016</v>
      </c>
      <c r="F3715" s="57" t="s">
        <v>4050</v>
      </c>
      <c r="G3715" s="57" t="s">
        <v>4169</v>
      </c>
      <c r="H3715" s="51">
        <v>0</v>
      </c>
      <c r="I3715" s="51" t="s">
        <v>17320</v>
      </c>
      <c r="J3715" s="69">
        <v>27.49</v>
      </c>
      <c r="K3715" s="69">
        <f t="shared" si="173"/>
        <v>0</v>
      </c>
      <c r="L3715" s="90">
        <v>0</v>
      </c>
      <c r="M3715" s="51"/>
      <c r="N3715" s="62" t="s">
        <v>4190</v>
      </c>
      <c r="O3715" s="52" t="s">
        <v>1421</v>
      </c>
      <c r="P3715" s="52">
        <v>410</v>
      </c>
      <c r="Q3715" s="52"/>
      <c r="R3715" s="52" t="s">
        <v>4170</v>
      </c>
      <c r="S3715" s="49" t="s">
        <v>21334</v>
      </c>
      <c r="V3715" s="50" t="s">
        <v>15000</v>
      </c>
      <c r="W3715" s="50" t="s">
        <v>4170</v>
      </c>
      <c r="X3715" s="50" t="s">
        <v>14742</v>
      </c>
      <c r="Y3715" s="70">
        <v>44326</v>
      </c>
      <c r="Z3715" s="53">
        <v>73801</v>
      </c>
    </row>
    <row r="3716" spans="1:26" s="49" customFormat="1" ht="30" x14ac:dyDescent="0.25">
      <c r="A3716" s="74">
        <v>600016251</v>
      </c>
      <c r="B3716" s="73">
        <f t="shared" ref="B3716:B3779" si="174">A3716/1</f>
        <v>600016251</v>
      </c>
      <c r="C3716" s="73" t="s">
        <v>11606</v>
      </c>
      <c r="D3716" s="68">
        <v>1</v>
      </c>
      <c r="E3716" s="48">
        <f t="shared" ref="E3716:E3779" si="175">C3716/1</f>
        <v>601403</v>
      </c>
      <c r="F3716" s="57" t="s">
        <v>4050</v>
      </c>
      <c r="G3716" s="57" t="s">
        <v>4169</v>
      </c>
      <c r="H3716" s="51">
        <v>300</v>
      </c>
      <c r="I3716" s="51" t="s">
        <v>17309</v>
      </c>
      <c r="J3716" s="69">
        <v>27.49</v>
      </c>
      <c r="K3716" s="69">
        <f t="shared" ref="K3716:K3779" si="176">H3716*J3716</f>
        <v>8247</v>
      </c>
      <c r="L3716" s="90">
        <v>300</v>
      </c>
      <c r="M3716" s="51"/>
      <c r="N3716" s="62" t="s">
        <v>4192</v>
      </c>
      <c r="O3716" s="52" t="s">
        <v>4193</v>
      </c>
      <c r="P3716" s="52">
        <v>1260</v>
      </c>
      <c r="Q3716" s="52"/>
      <c r="R3716" s="52" t="s">
        <v>4191</v>
      </c>
      <c r="S3716" s="49" t="s">
        <v>21333</v>
      </c>
      <c r="V3716" s="50" t="s">
        <v>15000</v>
      </c>
      <c r="W3716" s="50" t="s">
        <v>4191</v>
      </c>
      <c r="X3716" s="50" t="s">
        <v>14738</v>
      </c>
      <c r="Y3716" s="70" t="s">
        <v>17320</v>
      </c>
      <c r="Z3716" s="53">
        <v>73911</v>
      </c>
    </row>
    <row r="3717" spans="1:26" s="49" customFormat="1" ht="30" x14ac:dyDescent="0.25">
      <c r="A3717" s="74">
        <v>600031217</v>
      </c>
      <c r="B3717" s="73">
        <f t="shared" si="174"/>
        <v>600031217</v>
      </c>
      <c r="C3717" s="73" t="s">
        <v>18005</v>
      </c>
      <c r="D3717" s="68">
        <v>1</v>
      </c>
      <c r="E3717" s="48">
        <f t="shared" si="175"/>
        <v>60043661</v>
      </c>
      <c r="F3717" s="57" t="s">
        <v>4050</v>
      </c>
      <c r="G3717" s="57" t="s">
        <v>4169</v>
      </c>
      <c r="H3717" s="51">
        <v>75</v>
      </c>
      <c r="I3717" s="51" t="s">
        <v>17309</v>
      </c>
      <c r="J3717" s="69">
        <v>27.49</v>
      </c>
      <c r="K3717" s="69">
        <f t="shared" si="176"/>
        <v>2061.75</v>
      </c>
      <c r="L3717" s="90">
        <v>75</v>
      </c>
      <c r="M3717" s="51"/>
      <c r="N3717" s="62" t="s">
        <v>18006</v>
      </c>
      <c r="O3717" s="52"/>
      <c r="P3717" s="52">
        <v>87</v>
      </c>
      <c r="Q3717" s="52"/>
      <c r="R3717" s="52" t="s">
        <v>4194</v>
      </c>
      <c r="S3717" s="49" t="s">
        <v>21333</v>
      </c>
      <c r="V3717" s="50" t="s">
        <v>15000</v>
      </c>
      <c r="W3717" s="50" t="s">
        <v>4191</v>
      </c>
      <c r="X3717" s="50" t="s">
        <v>14738</v>
      </c>
      <c r="Y3717" s="70" t="s">
        <v>17320</v>
      </c>
      <c r="Z3717" s="53">
        <v>73912</v>
      </c>
    </row>
    <row r="3718" spans="1:26" s="49" customFormat="1" x14ac:dyDescent="0.25">
      <c r="A3718" s="75">
        <v>600133656</v>
      </c>
      <c r="B3718" s="73">
        <f t="shared" si="174"/>
        <v>600133656</v>
      </c>
      <c r="C3718" s="73" t="s">
        <v>11664</v>
      </c>
      <c r="D3718" s="68">
        <v>1</v>
      </c>
      <c r="E3718" s="48">
        <f t="shared" si="175"/>
        <v>75028948</v>
      </c>
      <c r="F3718" s="57" t="s">
        <v>4050</v>
      </c>
      <c r="G3718" s="57" t="s">
        <v>4169</v>
      </c>
      <c r="H3718" s="51">
        <v>450</v>
      </c>
      <c r="I3718" s="51" t="s">
        <v>17309</v>
      </c>
      <c r="J3718" s="69">
        <v>27.49</v>
      </c>
      <c r="K3718" s="69">
        <f t="shared" si="176"/>
        <v>12370.5</v>
      </c>
      <c r="L3718" s="90">
        <v>450</v>
      </c>
      <c r="M3718" s="51"/>
      <c r="N3718" s="62" t="s">
        <v>4299</v>
      </c>
      <c r="O3718" s="52"/>
      <c r="P3718" s="52">
        <v>551</v>
      </c>
      <c r="Q3718" s="52"/>
      <c r="R3718" s="52" t="s">
        <v>4194</v>
      </c>
      <c r="S3718" s="49" t="s">
        <v>21333</v>
      </c>
      <c r="V3718" s="50" t="s">
        <v>15023</v>
      </c>
      <c r="W3718" s="50" t="s">
        <v>4191</v>
      </c>
      <c r="X3718" s="50" t="s">
        <v>14740</v>
      </c>
      <c r="Y3718" s="70" t="s">
        <v>17320</v>
      </c>
      <c r="Z3718" s="53">
        <v>73912</v>
      </c>
    </row>
    <row r="3719" spans="1:26" s="49" customFormat="1" ht="30" x14ac:dyDescent="0.25">
      <c r="A3719" s="75">
        <v>600133834</v>
      </c>
      <c r="B3719" s="73">
        <f t="shared" si="174"/>
        <v>600133834</v>
      </c>
      <c r="C3719" s="73" t="s">
        <v>11665</v>
      </c>
      <c r="D3719" s="68">
        <v>1</v>
      </c>
      <c r="E3719" s="48">
        <f t="shared" si="175"/>
        <v>70991499</v>
      </c>
      <c r="F3719" s="57" t="s">
        <v>4050</v>
      </c>
      <c r="G3719" s="57" t="s">
        <v>4169</v>
      </c>
      <c r="H3719" s="51">
        <v>150</v>
      </c>
      <c r="I3719" s="51" t="s">
        <v>17309</v>
      </c>
      <c r="J3719" s="69">
        <v>27.49</v>
      </c>
      <c r="K3719" s="69">
        <f t="shared" si="176"/>
        <v>4123.5</v>
      </c>
      <c r="L3719" s="90">
        <v>150</v>
      </c>
      <c r="M3719" s="51"/>
      <c r="N3719" s="62" t="s">
        <v>4300</v>
      </c>
      <c r="O3719" s="52"/>
      <c r="P3719" s="52">
        <v>104</v>
      </c>
      <c r="Q3719" s="52"/>
      <c r="R3719" s="52" t="s">
        <v>4301</v>
      </c>
      <c r="S3719" s="49" t="s">
        <v>21333</v>
      </c>
      <c r="V3719" s="50" t="s">
        <v>15023</v>
      </c>
      <c r="W3719" s="50" t="s">
        <v>4191</v>
      </c>
      <c r="X3719" s="50" t="s">
        <v>14740</v>
      </c>
      <c r="Y3719" s="70" t="s">
        <v>17320</v>
      </c>
      <c r="Z3719" s="53">
        <v>73911</v>
      </c>
    </row>
    <row r="3720" spans="1:26" s="49" customFormat="1" ht="30" x14ac:dyDescent="0.25">
      <c r="A3720" s="75">
        <v>600133842</v>
      </c>
      <c r="B3720" s="73">
        <f t="shared" si="174"/>
        <v>600133842</v>
      </c>
      <c r="C3720" s="73" t="s">
        <v>18007</v>
      </c>
      <c r="D3720" s="68">
        <v>1</v>
      </c>
      <c r="E3720" s="48">
        <f t="shared" si="175"/>
        <v>73184535</v>
      </c>
      <c r="F3720" s="57" t="s">
        <v>4050</v>
      </c>
      <c r="G3720" s="57" t="s">
        <v>4169</v>
      </c>
      <c r="H3720" s="51">
        <v>1175</v>
      </c>
      <c r="I3720" s="51" t="s">
        <v>17309</v>
      </c>
      <c r="J3720" s="69">
        <v>27.49</v>
      </c>
      <c r="K3720" s="69">
        <f t="shared" si="176"/>
        <v>32300.749999999996</v>
      </c>
      <c r="L3720" s="90">
        <v>1175</v>
      </c>
      <c r="M3720" s="51"/>
      <c r="N3720" s="62" t="s">
        <v>18008</v>
      </c>
      <c r="O3720" s="52" t="s">
        <v>4193</v>
      </c>
      <c r="P3720" s="52">
        <v>1260</v>
      </c>
      <c r="Q3720" s="52"/>
      <c r="R3720" s="52" t="s">
        <v>4191</v>
      </c>
      <c r="S3720" s="49" t="s">
        <v>21333</v>
      </c>
      <c r="V3720" s="50" t="s">
        <v>15023</v>
      </c>
      <c r="W3720" s="50" t="s">
        <v>4191</v>
      </c>
      <c r="X3720" s="50" t="s">
        <v>14740</v>
      </c>
      <c r="Y3720" s="70" t="s">
        <v>17320</v>
      </c>
      <c r="Z3720" s="53">
        <v>73911</v>
      </c>
    </row>
    <row r="3721" spans="1:26" s="49" customFormat="1" ht="30" x14ac:dyDescent="0.25">
      <c r="A3721" s="75">
        <v>600133923</v>
      </c>
      <c r="B3721" s="73">
        <f t="shared" si="174"/>
        <v>600133923</v>
      </c>
      <c r="C3721" s="73" t="s">
        <v>11666</v>
      </c>
      <c r="D3721" s="68">
        <v>1</v>
      </c>
      <c r="E3721" s="48">
        <f t="shared" si="175"/>
        <v>73184357</v>
      </c>
      <c r="F3721" s="57" t="s">
        <v>4050</v>
      </c>
      <c r="G3721" s="57" t="s">
        <v>4169</v>
      </c>
      <c r="H3721" s="51">
        <v>300</v>
      </c>
      <c r="I3721" s="51" t="s">
        <v>17309</v>
      </c>
      <c r="J3721" s="69">
        <v>27.49</v>
      </c>
      <c r="K3721" s="69">
        <f t="shared" si="176"/>
        <v>8247</v>
      </c>
      <c r="L3721" s="90">
        <v>300</v>
      </c>
      <c r="M3721" s="51"/>
      <c r="N3721" s="62" t="s">
        <v>4302</v>
      </c>
      <c r="O3721" s="52"/>
      <c r="P3721" s="52">
        <v>410</v>
      </c>
      <c r="Q3721" s="52"/>
      <c r="R3721" s="52" t="s">
        <v>4303</v>
      </c>
      <c r="S3721" s="49" t="s">
        <v>21333</v>
      </c>
      <c r="V3721" s="50" t="s">
        <v>15023</v>
      </c>
      <c r="W3721" s="50" t="s">
        <v>4191</v>
      </c>
      <c r="X3721" s="50" t="s">
        <v>14740</v>
      </c>
      <c r="Y3721" s="70" t="s">
        <v>17320</v>
      </c>
      <c r="Z3721" s="53">
        <v>73911</v>
      </c>
    </row>
    <row r="3722" spans="1:26" s="49" customFormat="1" ht="30" x14ac:dyDescent="0.25">
      <c r="A3722" s="75">
        <v>600133966</v>
      </c>
      <c r="B3722" s="73">
        <f t="shared" si="174"/>
        <v>600133966</v>
      </c>
      <c r="C3722" s="73" t="s">
        <v>11667</v>
      </c>
      <c r="D3722" s="68">
        <v>1</v>
      </c>
      <c r="E3722" s="48">
        <f t="shared" si="175"/>
        <v>61963682</v>
      </c>
      <c r="F3722" s="57" t="s">
        <v>4050</v>
      </c>
      <c r="G3722" s="57" t="s">
        <v>4169</v>
      </c>
      <c r="H3722" s="51">
        <v>150</v>
      </c>
      <c r="I3722" s="51" t="s">
        <v>17309</v>
      </c>
      <c r="J3722" s="69">
        <v>27.49</v>
      </c>
      <c r="K3722" s="69">
        <f t="shared" si="176"/>
        <v>4123.5</v>
      </c>
      <c r="L3722" s="90">
        <v>150</v>
      </c>
      <c r="M3722" s="51"/>
      <c r="N3722" s="62" t="s">
        <v>4304</v>
      </c>
      <c r="O3722" s="52"/>
      <c r="P3722" s="52">
        <v>620</v>
      </c>
      <c r="Q3722" s="52"/>
      <c r="R3722" s="52" t="s">
        <v>4305</v>
      </c>
      <c r="S3722" s="49" t="s">
        <v>21333</v>
      </c>
      <c r="V3722" s="50" t="s">
        <v>15023</v>
      </c>
      <c r="W3722" s="50" t="s">
        <v>4191</v>
      </c>
      <c r="X3722" s="50" t="s">
        <v>14740</v>
      </c>
      <c r="Y3722" s="70" t="s">
        <v>17320</v>
      </c>
      <c r="Z3722" s="53">
        <v>73949</v>
      </c>
    </row>
    <row r="3723" spans="1:26" s="49" customFormat="1" ht="30" x14ac:dyDescent="0.25">
      <c r="A3723" s="75">
        <v>600134091</v>
      </c>
      <c r="B3723" s="73">
        <f t="shared" si="174"/>
        <v>600134091</v>
      </c>
      <c r="C3723" s="73" t="s">
        <v>11668</v>
      </c>
      <c r="D3723" s="68">
        <v>1</v>
      </c>
      <c r="E3723" s="48">
        <f t="shared" si="175"/>
        <v>73185001</v>
      </c>
      <c r="F3723" s="57" t="s">
        <v>4050</v>
      </c>
      <c r="G3723" s="57" t="s">
        <v>4169</v>
      </c>
      <c r="H3723" s="51">
        <v>0</v>
      </c>
      <c r="I3723" s="51" t="s">
        <v>17320</v>
      </c>
      <c r="J3723" s="69">
        <v>27.49</v>
      </c>
      <c r="K3723" s="69">
        <f t="shared" si="176"/>
        <v>0</v>
      </c>
      <c r="L3723" s="90">
        <v>0</v>
      </c>
      <c r="M3723" s="51"/>
      <c r="N3723" s="62" t="s">
        <v>4306</v>
      </c>
      <c r="O3723" s="52"/>
      <c r="P3723" s="52">
        <v>88</v>
      </c>
      <c r="Q3723" s="52"/>
      <c r="R3723" s="52" t="s">
        <v>4307</v>
      </c>
      <c r="S3723" s="49" t="s">
        <v>21333</v>
      </c>
      <c r="V3723" s="50" t="s">
        <v>15023</v>
      </c>
      <c r="W3723" s="50" t="s">
        <v>4191</v>
      </c>
      <c r="X3723" s="50" t="s">
        <v>14740</v>
      </c>
      <c r="Y3723" s="70">
        <v>44326</v>
      </c>
      <c r="Z3723" s="53">
        <v>73911</v>
      </c>
    </row>
    <row r="3724" spans="1:26" s="49" customFormat="1" ht="30" x14ac:dyDescent="0.25">
      <c r="A3724" s="75">
        <v>600134458</v>
      </c>
      <c r="B3724" s="73">
        <f t="shared" si="174"/>
        <v>600134458</v>
      </c>
      <c r="C3724" s="73" t="s">
        <v>11669</v>
      </c>
      <c r="D3724" s="68">
        <v>1</v>
      </c>
      <c r="E3724" s="48">
        <f t="shared" si="175"/>
        <v>75029715</v>
      </c>
      <c r="F3724" s="57" t="s">
        <v>4050</v>
      </c>
      <c r="G3724" s="57" t="s">
        <v>4169</v>
      </c>
      <c r="H3724" s="51">
        <v>400</v>
      </c>
      <c r="I3724" s="51" t="s">
        <v>17309</v>
      </c>
      <c r="J3724" s="69">
        <v>27.49</v>
      </c>
      <c r="K3724" s="69">
        <f t="shared" si="176"/>
        <v>10996</v>
      </c>
      <c r="L3724" s="90">
        <v>400</v>
      </c>
      <c r="M3724" s="51"/>
      <c r="N3724" s="62" t="s">
        <v>4308</v>
      </c>
      <c r="O3724" s="52"/>
      <c r="P3724" s="52">
        <v>300</v>
      </c>
      <c r="Q3724" s="52"/>
      <c r="R3724" s="52" t="s">
        <v>4309</v>
      </c>
      <c r="S3724" s="49" t="s">
        <v>21333</v>
      </c>
      <c r="V3724" s="50" t="s">
        <v>15023</v>
      </c>
      <c r="W3724" s="50" t="s">
        <v>4191</v>
      </c>
      <c r="X3724" s="50" t="s">
        <v>14740</v>
      </c>
      <c r="Y3724" s="70" t="s">
        <v>17320</v>
      </c>
      <c r="Z3724" s="53">
        <v>73914</v>
      </c>
    </row>
    <row r="3725" spans="1:26" s="49" customFormat="1" ht="30" x14ac:dyDescent="0.25">
      <c r="A3725" s="75">
        <v>600134571</v>
      </c>
      <c r="B3725" s="73">
        <f t="shared" si="174"/>
        <v>600134571</v>
      </c>
      <c r="C3725" s="73" t="s">
        <v>11670</v>
      </c>
      <c r="D3725" s="68">
        <v>1</v>
      </c>
      <c r="E3725" s="48">
        <f t="shared" si="175"/>
        <v>70981400</v>
      </c>
      <c r="F3725" s="57" t="s">
        <v>4050</v>
      </c>
      <c r="G3725" s="57" t="s">
        <v>4169</v>
      </c>
      <c r="H3725" s="51">
        <v>25</v>
      </c>
      <c r="I3725" s="51" t="s">
        <v>17309</v>
      </c>
      <c r="J3725" s="69">
        <v>27.49</v>
      </c>
      <c r="K3725" s="69">
        <f t="shared" si="176"/>
        <v>687.25</v>
      </c>
      <c r="L3725" s="90">
        <v>25</v>
      </c>
      <c r="M3725" s="51"/>
      <c r="N3725" s="62" t="s">
        <v>4310</v>
      </c>
      <c r="O3725" s="52"/>
      <c r="P3725" s="52">
        <v>281</v>
      </c>
      <c r="Q3725" s="52"/>
      <c r="R3725" s="52" t="s">
        <v>4311</v>
      </c>
      <c r="S3725" s="49" t="s">
        <v>21333</v>
      </c>
      <c r="V3725" s="50" t="s">
        <v>15023</v>
      </c>
      <c r="W3725" s="50" t="s">
        <v>4191</v>
      </c>
      <c r="X3725" s="50" t="s">
        <v>14740</v>
      </c>
      <c r="Y3725" s="70" t="s">
        <v>17320</v>
      </c>
      <c r="Z3725" s="53">
        <v>73915</v>
      </c>
    </row>
    <row r="3726" spans="1:26" s="49" customFormat="1" ht="30" x14ac:dyDescent="0.25">
      <c r="A3726" s="75">
        <v>600134679</v>
      </c>
      <c r="B3726" s="73">
        <f t="shared" si="174"/>
        <v>600134679</v>
      </c>
      <c r="C3726" s="73" t="s">
        <v>11671</v>
      </c>
      <c r="D3726" s="68">
        <v>1</v>
      </c>
      <c r="E3726" s="48">
        <f t="shared" si="175"/>
        <v>64120473</v>
      </c>
      <c r="F3726" s="57" t="s">
        <v>4050</v>
      </c>
      <c r="G3726" s="57" t="s">
        <v>4169</v>
      </c>
      <c r="H3726" s="51">
        <v>475</v>
      </c>
      <c r="I3726" s="51" t="s">
        <v>17309</v>
      </c>
      <c r="J3726" s="69">
        <v>27.49</v>
      </c>
      <c r="K3726" s="69">
        <f t="shared" si="176"/>
        <v>13057.75</v>
      </c>
      <c r="L3726" s="90">
        <v>475</v>
      </c>
      <c r="M3726" s="51"/>
      <c r="N3726" s="62" t="s">
        <v>4312</v>
      </c>
      <c r="O3726" s="52"/>
      <c r="P3726" s="52">
        <v>626</v>
      </c>
      <c r="Q3726" s="52"/>
      <c r="R3726" s="52" t="s">
        <v>4313</v>
      </c>
      <c r="S3726" s="49" t="s">
        <v>21333</v>
      </c>
      <c r="V3726" s="50" t="s">
        <v>15023</v>
      </c>
      <c r="W3726" s="50" t="s">
        <v>4191</v>
      </c>
      <c r="X3726" s="50" t="s">
        <v>14740</v>
      </c>
      <c r="Y3726" s="70" t="s">
        <v>17320</v>
      </c>
      <c r="Z3726" s="53">
        <v>73913</v>
      </c>
    </row>
    <row r="3727" spans="1:26" s="49" customFormat="1" ht="30" x14ac:dyDescent="0.25">
      <c r="A3727" s="75">
        <v>600171574</v>
      </c>
      <c r="B3727" s="73">
        <f t="shared" si="174"/>
        <v>600171574</v>
      </c>
      <c r="C3727" s="73" t="s">
        <v>11607</v>
      </c>
      <c r="D3727" s="68">
        <v>1</v>
      </c>
      <c r="E3727" s="48">
        <f t="shared" si="175"/>
        <v>70632090</v>
      </c>
      <c r="F3727" s="57" t="s">
        <v>4050</v>
      </c>
      <c r="G3727" s="57" t="s">
        <v>4169</v>
      </c>
      <c r="H3727" s="51">
        <v>75</v>
      </c>
      <c r="I3727" s="51" t="s">
        <v>17309</v>
      </c>
      <c r="J3727" s="69">
        <v>27.49</v>
      </c>
      <c r="K3727" s="69">
        <f t="shared" si="176"/>
        <v>2061.75</v>
      </c>
      <c r="L3727" s="90">
        <v>75</v>
      </c>
      <c r="M3727" s="51"/>
      <c r="N3727" s="62" t="s">
        <v>4195</v>
      </c>
      <c r="O3727" s="52" t="s">
        <v>259</v>
      </c>
      <c r="P3727" s="52">
        <v>7</v>
      </c>
      <c r="Q3727" s="52"/>
      <c r="R3727" s="52" t="s">
        <v>4191</v>
      </c>
      <c r="S3727" s="49" t="s">
        <v>21333</v>
      </c>
      <c r="V3727" s="50" t="s">
        <v>15000</v>
      </c>
      <c r="W3727" s="50" t="s">
        <v>4191</v>
      </c>
      <c r="X3727" s="50" t="s">
        <v>14738</v>
      </c>
      <c r="Y3727" s="70" t="s">
        <v>17320</v>
      </c>
      <c r="Z3727" s="53">
        <v>73911</v>
      </c>
    </row>
    <row r="3728" spans="1:26" s="49" customFormat="1" x14ac:dyDescent="0.25">
      <c r="A3728" s="75">
        <v>650007557</v>
      </c>
      <c r="B3728" s="73">
        <f t="shared" si="174"/>
        <v>650007557</v>
      </c>
      <c r="C3728" s="73" t="s">
        <v>15024</v>
      </c>
      <c r="D3728" s="68">
        <v>1</v>
      </c>
      <c r="E3728" s="48">
        <f t="shared" si="175"/>
        <v>26787806</v>
      </c>
      <c r="F3728" s="57" t="s">
        <v>4050</v>
      </c>
      <c r="G3728" s="57" t="s">
        <v>4169</v>
      </c>
      <c r="H3728" s="51">
        <v>125</v>
      </c>
      <c r="I3728" s="51" t="s">
        <v>17309</v>
      </c>
      <c r="J3728" s="69">
        <v>27.49</v>
      </c>
      <c r="K3728" s="69">
        <f t="shared" si="176"/>
        <v>3436.25</v>
      </c>
      <c r="L3728" s="90">
        <v>125</v>
      </c>
      <c r="M3728" s="51"/>
      <c r="N3728" s="62" t="s">
        <v>15025</v>
      </c>
      <c r="O3728" s="52" t="s">
        <v>2334</v>
      </c>
      <c r="P3728" s="52">
        <v>1269</v>
      </c>
      <c r="Q3728" s="52"/>
      <c r="R3728" s="52" t="s">
        <v>4191</v>
      </c>
      <c r="S3728" s="49" t="s">
        <v>21334</v>
      </c>
      <c r="V3728" s="50" t="s">
        <v>15000</v>
      </c>
      <c r="W3728" s="50" t="s">
        <v>4191</v>
      </c>
      <c r="X3728" s="50" t="s">
        <v>14742</v>
      </c>
      <c r="Y3728" s="70" t="s">
        <v>17320</v>
      </c>
      <c r="Z3728" s="53">
        <v>73911</v>
      </c>
    </row>
    <row r="3729" spans="1:26" s="49" customFormat="1" ht="30" x14ac:dyDescent="0.25">
      <c r="A3729" s="75">
        <v>650024117</v>
      </c>
      <c r="B3729" s="73">
        <f t="shared" si="174"/>
        <v>650024117</v>
      </c>
      <c r="C3729" s="73" t="s">
        <v>11672</v>
      </c>
      <c r="D3729" s="68">
        <v>1</v>
      </c>
      <c r="E3729" s="48">
        <f t="shared" si="175"/>
        <v>73184519</v>
      </c>
      <c r="F3729" s="57" t="s">
        <v>4050</v>
      </c>
      <c r="G3729" s="57" t="s">
        <v>4169</v>
      </c>
      <c r="H3729" s="51">
        <v>1025</v>
      </c>
      <c r="I3729" s="51" t="s">
        <v>17309</v>
      </c>
      <c r="J3729" s="69">
        <v>27.49</v>
      </c>
      <c r="K3729" s="69">
        <f t="shared" si="176"/>
        <v>28177.25</v>
      </c>
      <c r="L3729" s="90">
        <v>1025</v>
      </c>
      <c r="M3729" s="51"/>
      <c r="N3729" s="62" t="s">
        <v>4314</v>
      </c>
      <c r="O3729" s="52" t="s">
        <v>340</v>
      </c>
      <c r="P3729" s="52">
        <v>420</v>
      </c>
      <c r="Q3729" s="52"/>
      <c r="R3729" s="52" t="s">
        <v>4191</v>
      </c>
      <c r="S3729" s="49" t="s">
        <v>21333</v>
      </c>
      <c r="V3729" s="50" t="s">
        <v>15023</v>
      </c>
      <c r="W3729" s="50" t="s">
        <v>4191</v>
      </c>
      <c r="X3729" s="50" t="s">
        <v>14740</v>
      </c>
      <c r="Y3729" s="70" t="s">
        <v>17320</v>
      </c>
      <c r="Z3729" s="53">
        <v>73911</v>
      </c>
    </row>
    <row r="3730" spans="1:26" s="49" customFormat="1" x14ac:dyDescent="0.25">
      <c r="A3730" s="75">
        <v>691000042</v>
      </c>
      <c r="B3730" s="73">
        <f t="shared" si="174"/>
        <v>691000042</v>
      </c>
      <c r="C3730" s="73" t="s">
        <v>11673</v>
      </c>
      <c r="D3730" s="68">
        <v>1</v>
      </c>
      <c r="E3730" s="48">
        <f t="shared" si="175"/>
        <v>75128721</v>
      </c>
      <c r="F3730" s="57" t="s">
        <v>4050</v>
      </c>
      <c r="G3730" s="57" t="s">
        <v>4169</v>
      </c>
      <c r="H3730" s="51">
        <v>25</v>
      </c>
      <c r="I3730" s="51" t="s">
        <v>17309</v>
      </c>
      <c r="J3730" s="69">
        <v>27.49</v>
      </c>
      <c r="K3730" s="69">
        <f t="shared" si="176"/>
        <v>687.25</v>
      </c>
      <c r="L3730" s="90">
        <v>25</v>
      </c>
      <c r="M3730" s="51"/>
      <c r="N3730" s="62" t="s">
        <v>4315</v>
      </c>
      <c r="O3730" s="52"/>
      <c r="P3730" s="52">
        <v>362</v>
      </c>
      <c r="Q3730" s="52"/>
      <c r="R3730" s="52" t="s">
        <v>4194</v>
      </c>
      <c r="S3730" s="49" t="s">
        <v>21333</v>
      </c>
      <c r="V3730" s="50" t="s">
        <v>15023</v>
      </c>
      <c r="W3730" s="50" t="s">
        <v>4191</v>
      </c>
      <c r="X3730" s="50" t="s">
        <v>14740</v>
      </c>
      <c r="Y3730" s="70" t="s">
        <v>17320</v>
      </c>
      <c r="Z3730" s="53">
        <v>73912</v>
      </c>
    </row>
    <row r="3731" spans="1:26" s="49" customFormat="1" ht="30" x14ac:dyDescent="0.25">
      <c r="A3731" s="75">
        <v>674000242</v>
      </c>
      <c r="B3731" s="73">
        <f t="shared" si="174"/>
        <v>674000242</v>
      </c>
      <c r="C3731" s="73" t="s">
        <v>11674</v>
      </c>
      <c r="D3731" s="68">
        <v>1</v>
      </c>
      <c r="E3731" s="48">
        <f t="shared" si="175"/>
        <v>73184527</v>
      </c>
      <c r="F3731" s="57" t="s">
        <v>4050</v>
      </c>
      <c r="G3731" s="57" t="s">
        <v>4169</v>
      </c>
      <c r="H3731" s="51">
        <v>75</v>
      </c>
      <c r="I3731" s="51" t="s">
        <v>17309</v>
      </c>
      <c r="J3731" s="69">
        <v>27.49</v>
      </c>
      <c r="K3731" s="69">
        <f t="shared" si="176"/>
        <v>2061.75</v>
      </c>
      <c r="L3731" s="90">
        <v>75</v>
      </c>
      <c r="M3731" s="51"/>
      <c r="N3731" s="62" t="s">
        <v>4316</v>
      </c>
      <c r="O3731" s="52" t="s">
        <v>4317</v>
      </c>
      <c r="P3731" s="52">
        <v>1444</v>
      </c>
      <c r="Q3731" s="52"/>
      <c r="R3731" s="52" t="s">
        <v>4191</v>
      </c>
      <c r="S3731" s="49" t="s">
        <v>21333</v>
      </c>
      <c r="V3731" s="50" t="s">
        <v>15023</v>
      </c>
      <c r="W3731" s="50" t="s">
        <v>4191</v>
      </c>
      <c r="X3731" s="50" t="s">
        <v>14740</v>
      </c>
      <c r="Y3731" s="70" t="s">
        <v>17320</v>
      </c>
      <c r="Z3731" s="53">
        <v>73911</v>
      </c>
    </row>
    <row r="3732" spans="1:26" s="49" customFormat="1" x14ac:dyDescent="0.25">
      <c r="A3732" s="75">
        <v>691001944</v>
      </c>
      <c r="B3732" s="73">
        <f t="shared" si="174"/>
        <v>691001944</v>
      </c>
      <c r="C3732" s="73" t="s">
        <v>11675</v>
      </c>
      <c r="D3732" s="68">
        <v>1</v>
      </c>
      <c r="E3732" s="48">
        <f t="shared" si="175"/>
        <v>72069899</v>
      </c>
      <c r="F3732" s="57" t="s">
        <v>4050</v>
      </c>
      <c r="G3732" s="57" t="s">
        <v>4169</v>
      </c>
      <c r="H3732" s="51">
        <v>25</v>
      </c>
      <c r="I3732" s="51" t="s">
        <v>17309</v>
      </c>
      <c r="J3732" s="69">
        <v>27.49</v>
      </c>
      <c r="K3732" s="69">
        <f t="shared" si="176"/>
        <v>687.25</v>
      </c>
      <c r="L3732" s="90">
        <v>25</v>
      </c>
      <c r="M3732" s="51"/>
      <c r="N3732" s="62" t="s">
        <v>4318</v>
      </c>
      <c r="O3732" s="52"/>
      <c r="P3732" s="52">
        <v>389</v>
      </c>
      <c r="Q3732" s="52"/>
      <c r="R3732" s="52" t="s">
        <v>4194</v>
      </c>
      <c r="S3732" s="49" t="s">
        <v>21333</v>
      </c>
      <c r="V3732" s="50" t="s">
        <v>15023</v>
      </c>
      <c r="W3732" s="50" t="s">
        <v>4191</v>
      </c>
      <c r="X3732" s="50" t="s">
        <v>14740</v>
      </c>
      <c r="Y3732" s="70" t="s">
        <v>17320</v>
      </c>
      <c r="Z3732" s="53">
        <v>73912</v>
      </c>
    </row>
    <row r="3733" spans="1:26" s="49" customFormat="1" x14ac:dyDescent="0.25">
      <c r="A3733" s="75">
        <v>691002894</v>
      </c>
      <c r="B3733" s="73">
        <f t="shared" si="174"/>
        <v>691002894</v>
      </c>
      <c r="C3733" s="73" t="s">
        <v>11608</v>
      </c>
      <c r="D3733" s="68">
        <v>1</v>
      </c>
      <c r="E3733" s="48">
        <f t="shared" si="175"/>
        <v>28660803</v>
      </c>
      <c r="F3733" s="57" t="s">
        <v>4050</v>
      </c>
      <c r="G3733" s="57" t="s">
        <v>4169</v>
      </c>
      <c r="H3733" s="51">
        <v>25</v>
      </c>
      <c r="I3733" s="51" t="s">
        <v>17309</v>
      </c>
      <c r="J3733" s="69">
        <v>27.49</v>
      </c>
      <c r="K3733" s="69">
        <f t="shared" si="176"/>
        <v>687.25</v>
      </c>
      <c r="L3733" s="90">
        <v>25</v>
      </c>
      <c r="M3733" s="51"/>
      <c r="N3733" s="62" t="s">
        <v>4196</v>
      </c>
      <c r="O3733" s="52" t="s">
        <v>2334</v>
      </c>
      <c r="P3733" s="52">
        <v>780</v>
      </c>
      <c r="Q3733" s="52"/>
      <c r="R3733" s="52" t="s">
        <v>4191</v>
      </c>
      <c r="S3733" s="49" t="s">
        <v>21334</v>
      </c>
      <c r="V3733" s="50" t="s">
        <v>15000</v>
      </c>
      <c r="W3733" s="50" t="s">
        <v>4191</v>
      </c>
      <c r="X3733" s="50" t="s">
        <v>14742</v>
      </c>
      <c r="Y3733" s="70" t="s">
        <v>17320</v>
      </c>
      <c r="Z3733" s="53">
        <v>73911</v>
      </c>
    </row>
    <row r="3734" spans="1:26" s="49" customFormat="1" x14ac:dyDescent="0.25">
      <c r="A3734" s="75">
        <v>691013535</v>
      </c>
      <c r="B3734" s="73">
        <f t="shared" si="174"/>
        <v>691013535</v>
      </c>
      <c r="C3734" s="73" t="s">
        <v>11609</v>
      </c>
      <c r="D3734" s="68">
        <v>1</v>
      </c>
      <c r="E3734" s="48">
        <f t="shared" si="175"/>
        <v>8090599</v>
      </c>
      <c r="F3734" s="57" t="s">
        <v>4050</v>
      </c>
      <c r="G3734" s="57" t="s">
        <v>4169</v>
      </c>
      <c r="H3734" s="51">
        <v>125</v>
      </c>
      <c r="I3734" s="51" t="s">
        <v>17309</v>
      </c>
      <c r="J3734" s="69">
        <v>27.49</v>
      </c>
      <c r="K3734" s="69">
        <f t="shared" si="176"/>
        <v>3436.25</v>
      </c>
      <c r="L3734" s="90">
        <v>125</v>
      </c>
      <c r="M3734" s="51"/>
      <c r="N3734" s="62" t="s">
        <v>4197</v>
      </c>
      <c r="O3734" s="52" t="s">
        <v>4198</v>
      </c>
      <c r="P3734" s="52">
        <v>651</v>
      </c>
      <c r="Q3734" s="52"/>
      <c r="R3734" s="52" t="s">
        <v>4191</v>
      </c>
      <c r="S3734" s="49" t="s">
        <v>21334</v>
      </c>
      <c r="V3734" s="50" t="s">
        <v>15000</v>
      </c>
      <c r="W3734" s="50" t="s">
        <v>4191</v>
      </c>
      <c r="X3734" s="50" t="s">
        <v>14742</v>
      </c>
      <c r="Y3734" s="70" t="s">
        <v>17320</v>
      </c>
      <c r="Z3734" s="53">
        <v>73911</v>
      </c>
    </row>
    <row r="3735" spans="1:26" s="49" customFormat="1" x14ac:dyDescent="0.25">
      <c r="A3735" s="74">
        <v>600020568</v>
      </c>
      <c r="B3735" s="73">
        <f t="shared" si="174"/>
        <v>600020568</v>
      </c>
      <c r="C3735" s="73" t="s">
        <v>18009</v>
      </c>
      <c r="D3735" s="68">
        <v>1</v>
      </c>
      <c r="E3735" s="48">
        <f t="shared" si="175"/>
        <v>25378023</v>
      </c>
      <c r="F3735" s="57" t="s">
        <v>4050</v>
      </c>
      <c r="G3735" s="57" t="s">
        <v>4378</v>
      </c>
      <c r="H3735" s="51">
        <v>325</v>
      </c>
      <c r="I3735" s="51" t="s">
        <v>17309</v>
      </c>
      <c r="J3735" s="69">
        <v>27.49</v>
      </c>
      <c r="K3735" s="69">
        <f t="shared" si="176"/>
        <v>8934.25</v>
      </c>
      <c r="L3735" s="90">
        <v>325</v>
      </c>
      <c r="M3735" s="51"/>
      <c r="N3735" s="62" t="s">
        <v>18010</v>
      </c>
      <c r="O3735" s="52" t="s">
        <v>69</v>
      </c>
      <c r="P3735" s="52">
        <v>1157</v>
      </c>
      <c r="Q3735" s="52">
        <v>2</v>
      </c>
      <c r="R3735" s="52" t="s">
        <v>4388</v>
      </c>
      <c r="S3735" s="49" t="s">
        <v>21334</v>
      </c>
      <c r="V3735" s="50" t="s">
        <v>15000</v>
      </c>
      <c r="W3735" s="50" t="s">
        <v>4388</v>
      </c>
      <c r="X3735" s="50" t="s">
        <v>14742</v>
      </c>
      <c r="Y3735" s="70" t="s">
        <v>17320</v>
      </c>
      <c r="Z3735" s="53">
        <v>73601</v>
      </c>
    </row>
    <row r="3736" spans="1:26" s="49" customFormat="1" ht="30" x14ac:dyDescent="0.25">
      <c r="A3736" s="74">
        <v>600016471</v>
      </c>
      <c r="B3736" s="73">
        <f t="shared" si="174"/>
        <v>600016471</v>
      </c>
      <c r="C3736" s="73" t="s">
        <v>11723</v>
      </c>
      <c r="D3736" s="68">
        <v>1</v>
      </c>
      <c r="E3736" s="48">
        <f t="shared" si="175"/>
        <v>62331558</v>
      </c>
      <c r="F3736" s="57" t="s">
        <v>4050</v>
      </c>
      <c r="G3736" s="57" t="s">
        <v>4378</v>
      </c>
      <c r="H3736" s="51">
        <v>450</v>
      </c>
      <c r="I3736" s="51" t="s">
        <v>17309</v>
      </c>
      <c r="J3736" s="69">
        <v>27.49</v>
      </c>
      <c r="K3736" s="69">
        <f t="shared" si="176"/>
        <v>12370.5</v>
      </c>
      <c r="L3736" s="90">
        <v>450</v>
      </c>
      <c r="M3736" s="51"/>
      <c r="N3736" s="62" t="s">
        <v>4389</v>
      </c>
      <c r="O3736" s="52" t="s">
        <v>630</v>
      </c>
      <c r="P3736" s="52">
        <v>328</v>
      </c>
      <c r="Q3736" s="52">
        <v>2</v>
      </c>
      <c r="R3736" s="52" t="s">
        <v>4388</v>
      </c>
      <c r="S3736" s="49" t="s">
        <v>21333</v>
      </c>
      <c r="V3736" s="50" t="s">
        <v>15000</v>
      </c>
      <c r="W3736" s="50" t="s">
        <v>4388</v>
      </c>
      <c r="X3736" s="50" t="s">
        <v>14738</v>
      </c>
      <c r="Y3736" s="70" t="s">
        <v>17320</v>
      </c>
      <c r="Z3736" s="53">
        <v>73601</v>
      </c>
    </row>
    <row r="3737" spans="1:26" s="49" customFormat="1" ht="30" x14ac:dyDescent="0.25">
      <c r="A3737" s="74">
        <v>600016510</v>
      </c>
      <c r="B3737" s="73">
        <f t="shared" si="174"/>
        <v>600016510</v>
      </c>
      <c r="C3737" s="73" t="s">
        <v>11724</v>
      </c>
      <c r="D3737" s="68">
        <v>1</v>
      </c>
      <c r="E3737" s="48">
        <f t="shared" si="175"/>
        <v>13644289</v>
      </c>
      <c r="F3737" s="57" t="s">
        <v>4050</v>
      </c>
      <c r="G3737" s="57" t="s">
        <v>4378</v>
      </c>
      <c r="H3737" s="51">
        <v>725</v>
      </c>
      <c r="I3737" s="51" t="s">
        <v>17309</v>
      </c>
      <c r="J3737" s="69">
        <v>27.49</v>
      </c>
      <c r="K3737" s="69">
        <f t="shared" si="176"/>
        <v>19930.25</v>
      </c>
      <c r="L3737" s="90">
        <v>725</v>
      </c>
      <c r="M3737" s="51"/>
      <c r="N3737" s="62" t="s">
        <v>4390</v>
      </c>
      <c r="O3737" s="52" t="s">
        <v>4391</v>
      </c>
      <c r="P3737" s="52">
        <v>613</v>
      </c>
      <c r="Q3737" s="52">
        <v>1</v>
      </c>
      <c r="R3737" s="52" t="s">
        <v>4388</v>
      </c>
      <c r="S3737" s="49" t="s">
        <v>21333</v>
      </c>
      <c r="V3737" s="50" t="s">
        <v>15000</v>
      </c>
      <c r="W3737" s="50" t="s">
        <v>4388</v>
      </c>
      <c r="X3737" s="50" t="s">
        <v>14738</v>
      </c>
      <c r="Y3737" s="70" t="s">
        <v>17320</v>
      </c>
      <c r="Z3737" s="53">
        <v>73601</v>
      </c>
    </row>
    <row r="3738" spans="1:26" s="49" customFormat="1" ht="30" x14ac:dyDescent="0.25">
      <c r="A3738" s="74">
        <v>600016552</v>
      </c>
      <c r="B3738" s="73">
        <f t="shared" si="174"/>
        <v>600016552</v>
      </c>
      <c r="C3738" s="73" t="s">
        <v>18011</v>
      </c>
      <c r="D3738" s="68">
        <v>1</v>
      </c>
      <c r="E3738" s="48">
        <f t="shared" si="175"/>
        <v>62331566</v>
      </c>
      <c r="F3738" s="57" t="s">
        <v>4050</v>
      </c>
      <c r="G3738" s="57" t="s">
        <v>4378</v>
      </c>
      <c r="H3738" s="51">
        <v>575</v>
      </c>
      <c r="I3738" s="51" t="s">
        <v>17309</v>
      </c>
      <c r="J3738" s="69">
        <v>27.49</v>
      </c>
      <c r="K3738" s="69">
        <f t="shared" si="176"/>
        <v>15806.75</v>
      </c>
      <c r="L3738" s="90">
        <v>575</v>
      </c>
      <c r="M3738" s="51"/>
      <c r="N3738" s="62" t="s">
        <v>18012</v>
      </c>
      <c r="O3738" s="52" t="s">
        <v>102</v>
      </c>
      <c r="P3738" s="52">
        <v>1308</v>
      </c>
      <c r="Q3738" s="52">
        <v>2</v>
      </c>
      <c r="R3738" s="52" t="s">
        <v>4388</v>
      </c>
      <c r="S3738" s="49" t="s">
        <v>21333</v>
      </c>
      <c r="V3738" s="50" t="s">
        <v>15000</v>
      </c>
      <c r="W3738" s="50" t="s">
        <v>4388</v>
      </c>
      <c r="X3738" s="50" t="s">
        <v>14738</v>
      </c>
      <c r="Y3738" s="70" t="s">
        <v>17320</v>
      </c>
      <c r="Z3738" s="53">
        <v>73601</v>
      </c>
    </row>
    <row r="3739" spans="1:26" s="49" customFormat="1" ht="30" x14ac:dyDescent="0.25">
      <c r="A3739" s="74">
        <v>600016579</v>
      </c>
      <c r="B3739" s="73">
        <f t="shared" si="174"/>
        <v>600016579</v>
      </c>
      <c r="C3739" s="73" t="s">
        <v>11725</v>
      </c>
      <c r="D3739" s="68">
        <v>1</v>
      </c>
      <c r="E3739" s="48">
        <f t="shared" si="175"/>
        <v>62331574</v>
      </c>
      <c r="F3739" s="57" t="s">
        <v>4050</v>
      </c>
      <c r="G3739" s="57" t="s">
        <v>4378</v>
      </c>
      <c r="H3739" s="51">
        <v>650</v>
      </c>
      <c r="I3739" s="51" t="s">
        <v>17309</v>
      </c>
      <c r="J3739" s="69">
        <v>27.49</v>
      </c>
      <c r="K3739" s="69">
        <f t="shared" si="176"/>
        <v>17868.5</v>
      </c>
      <c r="L3739" s="90">
        <v>650</v>
      </c>
      <c r="M3739" s="51"/>
      <c r="N3739" s="62" t="s">
        <v>4392</v>
      </c>
      <c r="O3739" s="52" t="s">
        <v>4393</v>
      </c>
      <c r="P3739" s="52">
        <v>513</v>
      </c>
      <c r="Q3739" s="52">
        <v>1</v>
      </c>
      <c r="R3739" s="52" t="s">
        <v>4388</v>
      </c>
      <c r="S3739" s="49" t="s">
        <v>21333</v>
      </c>
      <c r="V3739" s="50" t="s">
        <v>15000</v>
      </c>
      <c r="W3739" s="50" t="s">
        <v>4388</v>
      </c>
      <c r="X3739" s="50" t="s">
        <v>14738</v>
      </c>
      <c r="Y3739" s="70" t="s">
        <v>17320</v>
      </c>
      <c r="Z3739" s="53">
        <v>73601</v>
      </c>
    </row>
    <row r="3740" spans="1:26" s="49" customFormat="1" x14ac:dyDescent="0.25">
      <c r="A3740" s="74">
        <v>600016641</v>
      </c>
      <c r="B3740" s="73">
        <f t="shared" si="174"/>
        <v>600016641</v>
      </c>
      <c r="C3740" s="73" t="s">
        <v>11726</v>
      </c>
      <c r="D3740" s="68">
        <v>1</v>
      </c>
      <c r="E3740" s="48">
        <f t="shared" si="175"/>
        <v>25378066</v>
      </c>
      <c r="F3740" s="57" t="s">
        <v>4050</v>
      </c>
      <c r="G3740" s="57" t="s">
        <v>4378</v>
      </c>
      <c r="H3740" s="51">
        <v>600</v>
      </c>
      <c r="I3740" s="51" t="s">
        <v>17309</v>
      </c>
      <c r="J3740" s="69">
        <v>27.49</v>
      </c>
      <c r="K3740" s="69">
        <f t="shared" si="176"/>
        <v>16494</v>
      </c>
      <c r="L3740" s="90">
        <v>600</v>
      </c>
      <c r="M3740" s="51"/>
      <c r="N3740" s="62" t="s">
        <v>4394</v>
      </c>
      <c r="O3740" s="52" t="s">
        <v>69</v>
      </c>
      <c r="P3740" s="52">
        <v>1157</v>
      </c>
      <c r="Q3740" s="52">
        <v>2</v>
      </c>
      <c r="R3740" s="52" t="s">
        <v>4388</v>
      </c>
      <c r="S3740" s="49" t="s">
        <v>21334</v>
      </c>
      <c r="V3740" s="50" t="s">
        <v>15000</v>
      </c>
      <c r="W3740" s="50" t="s">
        <v>4388</v>
      </c>
      <c r="X3740" s="50" t="s">
        <v>14742</v>
      </c>
      <c r="Y3740" s="70" t="s">
        <v>17320</v>
      </c>
      <c r="Z3740" s="53">
        <v>73601</v>
      </c>
    </row>
    <row r="3741" spans="1:26" s="49" customFormat="1" x14ac:dyDescent="0.25">
      <c r="A3741" s="74">
        <v>600016684</v>
      </c>
      <c r="B3741" s="73">
        <f t="shared" si="174"/>
        <v>600016684</v>
      </c>
      <c r="C3741" s="73" t="s">
        <v>15026</v>
      </c>
      <c r="D3741" s="68">
        <v>1</v>
      </c>
      <c r="E3741" s="48">
        <f t="shared" si="175"/>
        <v>62331582</v>
      </c>
      <c r="F3741" s="57" t="s">
        <v>4050</v>
      </c>
      <c r="G3741" s="57" t="s">
        <v>4378</v>
      </c>
      <c r="H3741" s="51">
        <v>425</v>
      </c>
      <c r="I3741" s="51" t="s">
        <v>17309</v>
      </c>
      <c r="J3741" s="69">
        <v>27.49</v>
      </c>
      <c r="K3741" s="69">
        <f t="shared" si="176"/>
        <v>11683.25</v>
      </c>
      <c r="L3741" s="90">
        <v>425</v>
      </c>
      <c r="M3741" s="51"/>
      <c r="N3741" s="62" t="s">
        <v>15027</v>
      </c>
      <c r="O3741" s="52" t="s">
        <v>85</v>
      </c>
      <c r="P3741" s="52">
        <v>1198</v>
      </c>
      <c r="Q3741" s="52">
        <v>11</v>
      </c>
      <c r="R3741" s="52" t="s">
        <v>4388</v>
      </c>
      <c r="S3741" s="49" t="s">
        <v>21333</v>
      </c>
      <c r="V3741" s="50" t="s">
        <v>15000</v>
      </c>
      <c r="W3741" s="50" t="s">
        <v>4388</v>
      </c>
      <c r="X3741" s="50" t="s">
        <v>14738</v>
      </c>
      <c r="Y3741" s="70" t="s">
        <v>17320</v>
      </c>
      <c r="Z3741" s="53">
        <v>73601</v>
      </c>
    </row>
    <row r="3742" spans="1:26" s="49" customFormat="1" x14ac:dyDescent="0.25">
      <c r="A3742" s="74">
        <v>600000966</v>
      </c>
      <c r="B3742" s="73">
        <f t="shared" si="174"/>
        <v>600000966</v>
      </c>
      <c r="C3742" s="73" t="s">
        <v>11727</v>
      </c>
      <c r="D3742" s="68">
        <v>1</v>
      </c>
      <c r="E3742" s="48">
        <f t="shared" si="175"/>
        <v>25372793</v>
      </c>
      <c r="F3742" s="57" t="s">
        <v>4050</v>
      </c>
      <c r="G3742" s="57" t="s">
        <v>4378</v>
      </c>
      <c r="H3742" s="51">
        <v>50</v>
      </c>
      <c r="I3742" s="51" t="s">
        <v>17309</v>
      </c>
      <c r="J3742" s="69">
        <v>27.49</v>
      </c>
      <c r="K3742" s="69">
        <f t="shared" si="176"/>
        <v>1374.5</v>
      </c>
      <c r="L3742" s="90">
        <v>50</v>
      </c>
      <c r="M3742" s="51"/>
      <c r="N3742" s="62" t="s">
        <v>4395</v>
      </c>
      <c r="O3742" s="52" t="s">
        <v>182</v>
      </c>
      <c r="P3742" s="52">
        <v>1208</v>
      </c>
      <c r="Q3742" s="52">
        <v>13</v>
      </c>
      <c r="R3742" s="52" t="s">
        <v>4388</v>
      </c>
      <c r="S3742" s="49" t="s">
        <v>21334</v>
      </c>
      <c r="V3742" s="50" t="s">
        <v>15000</v>
      </c>
      <c r="W3742" s="50" t="s">
        <v>4388</v>
      </c>
      <c r="X3742" s="50" t="s">
        <v>14742</v>
      </c>
      <c r="Y3742" s="70" t="s">
        <v>17320</v>
      </c>
      <c r="Z3742" s="53">
        <v>73601</v>
      </c>
    </row>
    <row r="3743" spans="1:26" s="49" customFormat="1" x14ac:dyDescent="0.25">
      <c r="A3743" s="74">
        <v>600026281</v>
      </c>
      <c r="B3743" s="73">
        <f t="shared" si="174"/>
        <v>600026281</v>
      </c>
      <c r="C3743" s="73" t="s">
        <v>11728</v>
      </c>
      <c r="D3743" s="68">
        <v>1</v>
      </c>
      <c r="E3743" s="48">
        <f t="shared" si="175"/>
        <v>60337389</v>
      </c>
      <c r="F3743" s="57" t="s">
        <v>4050</v>
      </c>
      <c r="G3743" s="57" t="s">
        <v>4378</v>
      </c>
      <c r="H3743" s="51">
        <v>25</v>
      </c>
      <c r="I3743" s="51" t="s">
        <v>17309</v>
      </c>
      <c r="J3743" s="69">
        <v>27.49</v>
      </c>
      <c r="K3743" s="69">
        <f t="shared" si="176"/>
        <v>687.25</v>
      </c>
      <c r="L3743" s="90">
        <v>25</v>
      </c>
      <c r="M3743" s="51"/>
      <c r="N3743" s="62" t="s">
        <v>4396</v>
      </c>
      <c r="O3743" s="52" t="s">
        <v>2663</v>
      </c>
      <c r="P3743" s="52">
        <v>1092</v>
      </c>
      <c r="Q3743" s="52">
        <v>2</v>
      </c>
      <c r="R3743" s="52" t="s">
        <v>4388</v>
      </c>
      <c r="S3743" s="49" t="s">
        <v>21333</v>
      </c>
      <c r="V3743" s="50" t="s">
        <v>15000</v>
      </c>
      <c r="W3743" s="50" t="s">
        <v>4388</v>
      </c>
      <c r="X3743" s="50" t="s">
        <v>14738</v>
      </c>
      <c r="Y3743" s="70" t="s">
        <v>17320</v>
      </c>
      <c r="Z3743" s="53">
        <v>73601</v>
      </c>
    </row>
    <row r="3744" spans="1:26" s="49" customFormat="1" ht="30" x14ac:dyDescent="0.25">
      <c r="A3744" s="74">
        <v>600026337</v>
      </c>
      <c r="B3744" s="73">
        <f t="shared" si="174"/>
        <v>600026337</v>
      </c>
      <c r="C3744" s="73" t="s">
        <v>11729</v>
      </c>
      <c r="D3744" s="68">
        <v>1</v>
      </c>
      <c r="E3744" s="48">
        <f t="shared" si="175"/>
        <v>13644297</v>
      </c>
      <c r="F3744" s="57" t="s">
        <v>4050</v>
      </c>
      <c r="G3744" s="57" t="s">
        <v>4378</v>
      </c>
      <c r="H3744" s="51">
        <v>675</v>
      </c>
      <c r="I3744" s="51" t="s">
        <v>17309</v>
      </c>
      <c r="J3744" s="69">
        <v>27.49</v>
      </c>
      <c r="K3744" s="69">
        <f t="shared" si="176"/>
        <v>18555.75</v>
      </c>
      <c r="L3744" s="90">
        <v>675</v>
      </c>
      <c r="M3744" s="51"/>
      <c r="N3744" s="62" t="s">
        <v>4397</v>
      </c>
      <c r="O3744" s="52" t="s">
        <v>60</v>
      </c>
      <c r="P3744" s="52">
        <v>601</v>
      </c>
      <c r="Q3744" s="52">
        <v>2</v>
      </c>
      <c r="R3744" s="52" t="s">
        <v>4388</v>
      </c>
      <c r="S3744" s="49" t="s">
        <v>21333</v>
      </c>
      <c r="V3744" s="50" t="s">
        <v>15000</v>
      </c>
      <c r="W3744" s="50" t="s">
        <v>4388</v>
      </c>
      <c r="X3744" s="50" t="s">
        <v>14738</v>
      </c>
      <c r="Y3744" s="70" t="s">
        <v>17320</v>
      </c>
      <c r="Z3744" s="53">
        <v>73601</v>
      </c>
    </row>
    <row r="3745" spans="1:26" s="49" customFormat="1" ht="30" x14ac:dyDescent="0.25">
      <c r="A3745" s="74">
        <v>600031365</v>
      </c>
      <c r="B3745" s="73">
        <f t="shared" si="174"/>
        <v>600031365</v>
      </c>
      <c r="C3745" s="73" t="s">
        <v>18013</v>
      </c>
      <c r="D3745" s="68">
        <v>1</v>
      </c>
      <c r="E3745" s="48">
        <f t="shared" si="175"/>
        <v>48004774</v>
      </c>
      <c r="F3745" s="57" t="s">
        <v>4050</v>
      </c>
      <c r="G3745" s="57" t="s">
        <v>4378</v>
      </c>
      <c r="H3745" s="51">
        <v>25</v>
      </c>
      <c r="I3745" s="51" t="s">
        <v>17309</v>
      </c>
      <c r="J3745" s="69">
        <v>27.49</v>
      </c>
      <c r="K3745" s="69">
        <f t="shared" si="176"/>
        <v>687.25</v>
      </c>
      <c r="L3745" s="90">
        <v>25</v>
      </c>
      <c r="M3745" s="51"/>
      <c r="N3745" s="62" t="s">
        <v>18014</v>
      </c>
      <c r="O3745" s="52" t="s">
        <v>607</v>
      </c>
      <c r="P3745" s="52">
        <v>1270</v>
      </c>
      <c r="Q3745" s="52">
        <v>1</v>
      </c>
      <c r="R3745" s="52" t="s">
        <v>4388</v>
      </c>
      <c r="S3745" s="49" t="s">
        <v>21333</v>
      </c>
      <c r="V3745" s="50" t="s">
        <v>15000</v>
      </c>
      <c r="W3745" s="50" t="s">
        <v>4388</v>
      </c>
      <c r="X3745" s="50" t="s">
        <v>14738</v>
      </c>
      <c r="Y3745" s="70" t="s">
        <v>17320</v>
      </c>
      <c r="Z3745" s="53">
        <v>73601</v>
      </c>
    </row>
    <row r="3746" spans="1:26" s="49" customFormat="1" ht="30" x14ac:dyDescent="0.25">
      <c r="A3746" s="75">
        <v>600133869</v>
      </c>
      <c r="B3746" s="73">
        <f t="shared" si="174"/>
        <v>600133869</v>
      </c>
      <c r="C3746" s="73" t="s">
        <v>11743</v>
      </c>
      <c r="D3746" s="68">
        <v>1</v>
      </c>
      <c r="E3746" s="48">
        <f t="shared" si="175"/>
        <v>70989800</v>
      </c>
      <c r="F3746" s="57" t="s">
        <v>4050</v>
      </c>
      <c r="G3746" s="57" t="s">
        <v>4378</v>
      </c>
      <c r="H3746" s="51">
        <v>100</v>
      </c>
      <c r="I3746" s="51" t="s">
        <v>17309</v>
      </c>
      <c r="J3746" s="69">
        <v>27.49</v>
      </c>
      <c r="K3746" s="69">
        <f t="shared" si="176"/>
        <v>2749</v>
      </c>
      <c r="L3746" s="90">
        <v>100</v>
      </c>
      <c r="M3746" s="51"/>
      <c r="N3746" s="62" t="s">
        <v>4422</v>
      </c>
      <c r="O3746" s="52"/>
      <c r="P3746" s="52">
        <v>202</v>
      </c>
      <c r="Q3746" s="52"/>
      <c r="R3746" s="52" t="s">
        <v>4423</v>
      </c>
      <c r="S3746" s="49" t="s">
        <v>21333</v>
      </c>
      <c r="V3746" s="50" t="s">
        <v>15028</v>
      </c>
      <c r="W3746" s="50" t="s">
        <v>4388</v>
      </c>
      <c r="X3746" s="50" t="s">
        <v>14740</v>
      </c>
      <c r="Y3746" s="70" t="s">
        <v>17320</v>
      </c>
      <c r="Z3746" s="53">
        <v>73937</v>
      </c>
    </row>
    <row r="3747" spans="1:26" s="49" customFormat="1" x14ac:dyDescent="0.25">
      <c r="A3747" s="75">
        <v>600134750</v>
      </c>
      <c r="B3747" s="73">
        <f t="shared" si="174"/>
        <v>600134750</v>
      </c>
      <c r="C3747" s="73" t="s">
        <v>11744</v>
      </c>
      <c r="D3747" s="68">
        <v>1</v>
      </c>
      <c r="E3747" s="48">
        <f t="shared" si="175"/>
        <v>61988596</v>
      </c>
      <c r="F3747" s="57" t="s">
        <v>4050</v>
      </c>
      <c r="G3747" s="57" t="s">
        <v>4378</v>
      </c>
      <c r="H3747" s="51">
        <v>25</v>
      </c>
      <c r="I3747" s="51" t="s">
        <v>17309</v>
      </c>
      <c r="J3747" s="69">
        <v>27.49</v>
      </c>
      <c r="K3747" s="69">
        <f t="shared" si="176"/>
        <v>687.25</v>
      </c>
      <c r="L3747" s="90">
        <v>25</v>
      </c>
      <c r="M3747" s="51"/>
      <c r="N3747" s="62" t="s">
        <v>4424</v>
      </c>
      <c r="O3747" s="52" t="s">
        <v>81</v>
      </c>
      <c r="P3747" s="52">
        <v>1147</v>
      </c>
      <c r="Q3747" s="52">
        <v>23</v>
      </c>
      <c r="R3747" s="52" t="s">
        <v>4388</v>
      </c>
      <c r="S3747" s="49" t="s">
        <v>21333</v>
      </c>
      <c r="V3747" s="50" t="s">
        <v>15028</v>
      </c>
      <c r="W3747" s="50" t="s">
        <v>4388</v>
      </c>
      <c r="X3747" s="50" t="s">
        <v>14740</v>
      </c>
      <c r="Y3747" s="70" t="s">
        <v>17320</v>
      </c>
      <c r="Z3747" s="53">
        <v>73601</v>
      </c>
    </row>
    <row r="3748" spans="1:26" s="49" customFormat="1" ht="30" x14ac:dyDescent="0.25">
      <c r="A3748" s="75">
        <v>600134784</v>
      </c>
      <c r="B3748" s="73">
        <f t="shared" si="174"/>
        <v>600134784</v>
      </c>
      <c r="C3748" s="73" t="s">
        <v>11745</v>
      </c>
      <c r="D3748" s="68">
        <v>1</v>
      </c>
      <c r="E3748" s="48">
        <f t="shared" si="175"/>
        <v>61988588</v>
      </c>
      <c r="F3748" s="57" t="s">
        <v>4050</v>
      </c>
      <c r="G3748" s="57" t="s">
        <v>4378</v>
      </c>
      <c r="H3748" s="51">
        <v>25</v>
      </c>
      <c r="I3748" s="51" t="s">
        <v>17309</v>
      </c>
      <c r="J3748" s="69">
        <v>27.49</v>
      </c>
      <c r="K3748" s="69">
        <f t="shared" si="176"/>
        <v>687.25</v>
      </c>
      <c r="L3748" s="90">
        <v>25</v>
      </c>
      <c r="M3748" s="51"/>
      <c r="N3748" s="62" t="s">
        <v>4425</v>
      </c>
      <c r="O3748" s="52" t="s">
        <v>2505</v>
      </c>
      <c r="P3748" s="52">
        <v>404</v>
      </c>
      <c r="Q3748" s="52">
        <v>14</v>
      </c>
      <c r="R3748" s="52" t="s">
        <v>4388</v>
      </c>
      <c r="S3748" s="49" t="s">
        <v>21333</v>
      </c>
      <c r="V3748" s="50" t="s">
        <v>15028</v>
      </c>
      <c r="W3748" s="50" t="s">
        <v>4388</v>
      </c>
      <c r="X3748" s="50" t="s">
        <v>14740</v>
      </c>
      <c r="Y3748" s="70" t="s">
        <v>17320</v>
      </c>
      <c r="Z3748" s="53">
        <v>73601</v>
      </c>
    </row>
    <row r="3749" spans="1:26" s="49" customFormat="1" ht="30" x14ac:dyDescent="0.25">
      <c r="A3749" s="75">
        <v>600135047</v>
      </c>
      <c r="B3749" s="73">
        <f t="shared" si="174"/>
        <v>600135047</v>
      </c>
      <c r="C3749" s="73" t="s">
        <v>11746</v>
      </c>
      <c r="D3749" s="68">
        <v>1</v>
      </c>
      <c r="E3749" s="48">
        <f t="shared" si="175"/>
        <v>70958220</v>
      </c>
      <c r="F3749" s="57" t="s">
        <v>4050</v>
      </c>
      <c r="G3749" s="57" t="s">
        <v>4378</v>
      </c>
      <c r="H3749" s="51">
        <v>50</v>
      </c>
      <c r="I3749" s="51" t="s">
        <v>17309</v>
      </c>
      <c r="J3749" s="69">
        <v>27.49</v>
      </c>
      <c r="K3749" s="69">
        <f t="shared" si="176"/>
        <v>1374.5</v>
      </c>
      <c r="L3749" s="90">
        <v>50</v>
      </c>
      <c r="M3749" s="51"/>
      <c r="N3749" s="62" t="s">
        <v>4426</v>
      </c>
      <c r="O3749" s="52" t="s">
        <v>4427</v>
      </c>
      <c r="P3749" s="52">
        <v>1403</v>
      </c>
      <c r="Q3749" s="52">
        <v>7</v>
      </c>
      <c r="R3749" s="52" t="s">
        <v>4388</v>
      </c>
      <c r="S3749" s="49" t="s">
        <v>21333</v>
      </c>
      <c r="V3749" s="50" t="s">
        <v>15028</v>
      </c>
      <c r="W3749" s="50" t="s">
        <v>4388</v>
      </c>
      <c r="X3749" s="50" t="s">
        <v>14740</v>
      </c>
      <c r="Y3749" s="70" t="s">
        <v>17320</v>
      </c>
      <c r="Z3749" s="53">
        <v>73601</v>
      </c>
    </row>
    <row r="3750" spans="1:26" s="49" customFormat="1" ht="30" x14ac:dyDescent="0.25">
      <c r="A3750" s="75">
        <v>600135071</v>
      </c>
      <c r="B3750" s="73">
        <f t="shared" si="174"/>
        <v>600135071</v>
      </c>
      <c r="C3750" s="73" t="s">
        <v>11747</v>
      </c>
      <c r="D3750" s="68">
        <v>1</v>
      </c>
      <c r="E3750" s="48">
        <f t="shared" si="175"/>
        <v>70958246</v>
      </c>
      <c r="F3750" s="57" t="s">
        <v>4050</v>
      </c>
      <c r="G3750" s="57" t="s">
        <v>4378</v>
      </c>
      <c r="H3750" s="51">
        <v>25</v>
      </c>
      <c r="I3750" s="51" t="s">
        <v>17309</v>
      </c>
      <c r="J3750" s="69">
        <v>27.49</v>
      </c>
      <c r="K3750" s="69">
        <f t="shared" si="176"/>
        <v>687.25</v>
      </c>
      <c r="L3750" s="90">
        <v>25</v>
      </c>
      <c r="M3750" s="51"/>
      <c r="N3750" s="62" t="s">
        <v>4428</v>
      </c>
      <c r="O3750" s="52" t="s">
        <v>4429</v>
      </c>
      <c r="P3750" s="52">
        <v>1333</v>
      </c>
      <c r="Q3750" s="52">
        <v>8</v>
      </c>
      <c r="R3750" s="52" t="s">
        <v>4388</v>
      </c>
      <c r="S3750" s="49" t="s">
        <v>21333</v>
      </c>
      <c r="V3750" s="50" t="s">
        <v>15028</v>
      </c>
      <c r="W3750" s="50" t="s">
        <v>4388</v>
      </c>
      <c r="X3750" s="50" t="s">
        <v>14740</v>
      </c>
      <c r="Y3750" s="70" t="s">
        <v>17320</v>
      </c>
      <c r="Z3750" s="53">
        <v>73601</v>
      </c>
    </row>
    <row r="3751" spans="1:26" s="49" customFormat="1" x14ac:dyDescent="0.25">
      <c r="A3751" s="75">
        <v>600135136</v>
      </c>
      <c r="B3751" s="73">
        <f t="shared" si="174"/>
        <v>600135136</v>
      </c>
      <c r="C3751" s="73" t="s">
        <v>11748</v>
      </c>
      <c r="D3751" s="68">
        <v>1</v>
      </c>
      <c r="E3751" s="48">
        <f t="shared" si="175"/>
        <v>61988715</v>
      </c>
      <c r="F3751" s="57" t="s">
        <v>4050</v>
      </c>
      <c r="G3751" s="57" t="s">
        <v>4378</v>
      </c>
      <c r="H3751" s="51">
        <v>50</v>
      </c>
      <c r="I3751" s="51" t="s">
        <v>17309</v>
      </c>
      <c r="J3751" s="69">
        <v>27.49</v>
      </c>
      <c r="K3751" s="69">
        <f t="shared" si="176"/>
        <v>1374.5</v>
      </c>
      <c r="L3751" s="90">
        <v>50</v>
      </c>
      <c r="M3751" s="51"/>
      <c r="N3751" s="62" t="s">
        <v>4430</v>
      </c>
      <c r="O3751" s="52" t="s">
        <v>4431</v>
      </c>
      <c r="P3751" s="52">
        <v>619</v>
      </c>
      <c r="Q3751" s="52">
        <v>7</v>
      </c>
      <c r="R3751" s="52" t="s">
        <v>4388</v>
      </c>
      <c r="S3751" s="49" t="s">
        <v>21333</v>
      </c>
      <c r="V3751" s="50" t="s">
        <v>15028</v>
      </c>
      <c r="W3751" s="50" t="s">
        <v>4388</v>
      </c>
      <c r="X3751" s="50" t="s">
        <v>14740</v>
      </c>
      <c r="Y3751" s="70" t="s">
        <v>17320</v>
      </c>
      <c r="Z3751" s="53">
        <v>73601</v>
      </c>
    </row>
    <row r="3752" spans="1:26" s="49" customFormat="1" ht="30" x14ac:dyDescent="0.25">
      <c r="A3752" s="75">
        <v>600135161</v>
      </c>
      <c r="B3752" s="73">
        <f t="shared" si="174"/>
        <v>600135161</v>
      </c>
      <c r="C3752" s="73" t="s">
        <v>11749</v>
      </c>
      <c r="D3752" s="68">
        <v>1</v>
      </c>
      <c r="E3752" s="48">
        <f t="shared" si="175"/>
        <v>70958203</v>
      </c>
      <c r="F3752" s="57" t="s">
        <v>4050</v>
      </c>
      <c r="G3752" s="57" t="s">
        <v>4378</v>
      </c>
      <c r="H3752" s="51">
        <v>25</v>
      </c>
      <c r="I3752" s="51" t="s">
        <v>17309</v>
      </c>
      <c r="J3752" s="69">
        <v>27.49</v>
      </c>
      <c r="K3752" s="69">
        <f t="shared" si="176"/>
        <v>687.25</v>
      </c>
      <c r="L3752" s="90">
        <v>25</v>
      </c>
      <c r="M3752" s="51"/>
      <c r="N3752" s="62" t="s">
        <v>4432</v>
      </c>
      <c r="O3752" s="52" t="s">
        <v>4433</v>
      </c>
      <c r="P3752" s="52">
        <v>688</v>
      </c>
      <c r="Q3752" s="52">
        <v>3</v>
      </c>
      <c r="R3752" s="52" t="s">
        <v>4388</v>
      </c>
      <c r="S3752" s="49" t="s">
        <v>21333</v>
      </c>
      <c r="V3752" s="50" t="s">
        <v>15028</v>
      </c>
      <c r="W3752" s="50" t="s">
        <v>4388</v>
      </c>
      <c r="X3752" s="50" t="s">
        <v>14740</v>
      </c>
      <c r="Y3752" s="70" t="s">
        <v>17320</v>
      </c>
      <c r="Z3752" s="53">
        <v>73564</v>
      </c>
    </row>
    <row r="3753" spans="1:26" s="49" customFormat="1" ht="30" x14ac:dyDescent="0.25">
      <c r="A3753" s="75">
        <v>600135187</v>
      </c>
      <c r="B3753" s="73">
        <f t="shared" si="174"/>
        <v>600135187</v>
      </c>
      <c r="C3753" s="73" t="s">
        <v>11750</v>
      </c>
      <c r="D3753" s="68">
        <v>1</v>
      </c>
      <c r="E3753" s="48">
        <f t="shared" si="175"/>
        <v>70958262</v>
      </c>
      <c r="F3753" s="57" t="s">
        <v>4050</v>
      </c>
      <c r="G3753" s="57" t="s">
        <v>4378</v>
      </c>
      <c r="H3753" s="51">
        <v>25</v>
      </c>
      <c r="I3753" s="51" t="s">
        <v>17309</v>
      </c>
      <c r="J3753" s="69">
        <v>27.49</v>
      </c>
      <c r="K3753" s="69">
        <f t="shared" si="176"/>
        <v>687.25</v>
      </c>
      <c r="L3753" s="90">
        <v>25</v>
      </c>
      <c r="M3753" s="51"/>
      <c r="N3753" s="62" t="s">
        <v>4434</v>
      </c>
      <c r="O3753" s="52" t="s">
        <v>175</v>
      </c>
      <c r="P3753" s="52">
        <v>894</v>
      </c>
      <c r="Q3753" s="52">
        <v>4</v>
      </c>
      <c r="R3753" s="52" t="s">
        <v>4388</v>
      </c>
      <c r="S3753" s="49" t="s">
        <v>21333</v>
      </c>
      <c r="V3753" s="50" t="s">
        <v>15028</v>
      </c>
      <c r="W3753" s="50" t="s">
        <v>4388</v>
      </c>
      <c r="X3753" s="50" t="s">
        <v>14740</v>
      </c>
      <c r="Y3753" s="70" t="s">
        <v>17320</v>
      </c>
      <c r="Z3753" s="53">
        <v>73601</v>
      </c>
    </row>
    <row r="3754" spans="1:26" s="49" customFormat="1" x14ac:dyDescent="0.25">
      <c r="A3754" s="75">
        <v>600135560</v>
      </c>
      <c r="B3754" s="73">
        <f t="shared" si="174"/>
        <v>600135560</v>
      </c>
      <c r="C3754" s="73" t="s">
        <v>11751</v>
      </c>
      <c r="D3754" s="68">
        <v>1</v>
      </c>
      <c r="E3754" s="48">
        <f t="shared" si="175"/>
        <v>61988685</v>
      </c>
      <c r="F3754" s="57" t="s">
        <v>4050</v>
      </c>
      <c r="G3754" s="57" t="s">
        <v>4378</v>
      </c>
      <c r="H3754" s="51">
        <v>50</v>
      </c>
      <c r="I3754" s="51" t="s">
        <v>17309</v>
      </c>
      <c r="J3754" s="69">
        <v>27.49</v>
      </c>
      <c r="K3754" s="69">
        <f t="shared" si="176"/>
        <v>1374.5</v>
      </c>
      <c r="L3754" s="90">
        <v>50</v>
      </c>
      <c r="M3754" s="51"/>
      <c r="N3754" s="62" t="s">
        <v>4435</v>
      </c>
      <c r="O3754" s="52" t="s">
        <v>4436</v>
      </c>
      <c r="P3754" s="52">
        <v>1190</v>
      </c>
      <c r="Q3754" s="52">
        <v>2</v>
      </c>
      <c r="R3754" s="52" t="s">
        <v>4388</v>
      </c>
      <c r="S3754" s="49" t="s">
        <v>21333</v>
      </c>
      <c r="V3754" s="50" t="s">
        <v>15028</v>
      </c>
      <c r="W3754" s="50" t="s">
        <v>4388</v>
      </c>
      <c r="X3754" s="50" t="s">
        <v>14740</v>
      </c>
      <c r="Y3754" s="70" t="s">
        <v>17320</v>
      </c>
      <c r="Z3754" s="53">
        <v>73601</v>
      </c>
    </row>
    <row r="3755" spans="1:26" s="49" customFormat="1" ht="30" x14ac:dyDescent="0.25">
      <c r="A3755" s="75">
        <v>600135586</v>
      </c>
      <c r="B3755" s="73">
        <f t="shared" si="174"/>
        <v>600135586</v>
      </c>
      <c r="C3755" s="73" t="s">
        <v>11752</v>
      </c>
      <c r="D3755" s="68">
        <v>1</v>
      </c>
      <c r="E3755" s="48">
        <f t="shared" si="175"/>
        <v>70958297</v>
      </c>
      <c r="F3755" s="57" t="s">
        <v>4050</v>
      </c>
      <c r="G3755" s="57" t="s">
        <v>4378</v>
      </c>
      <c r="H3755" s="51">
        <v>25</v>
      </c>
      <c r="I3755" s="51" t="s">
        <v>17309</v>
      </c>
      <c r="J3755" s="69">
        <v>27.49</v>
      </c>
      <c r="K3755" s="69">
        <f t="shared" si="176"/>
        <v>687.25</v>
      </c>
      <c r="L3755" s="90">
        <v>25</v>
      </c>
      <c r="M3755" s="51"/>
      <c r="N3755" s="62" t="s">
        <v>4437</v>
      </c>
      <c r="O3755" s="52" t="s">
        <v>182</v>
      </c>
      <c r="P3755" s="52">
        <v>1070</v>
      </c>
      <c r="Q3755" s="52" t="s">
        <v>19</v>
      </c>
      <c r="R3755" s="52" t="s">
        <v>4388</v>
      </c>
      <c r="S3755" s="49" t="s">
        <v>21333</v>
      </c>
      <c r="V3755" s="50" t="s">
        <v>15028</v>
      </c>
      <c r="W3755" s="50" t="s">
        <v>4388</v>
      </c>
      <c r="X3755" s="50" t="s">
        <v>14740</v>
      </c>
      <c r="Y3755" s="70" t="s">
        <v>17320</v>
      </c>
      <c r="Z3755" s="53">
        <v>73601</v>
      </c>
    </row>
    <row r="3756" spans="1:26" s="49" customFormat="1" x14ac:dyDescent="0.25">
      <c r="A3756" s="75">
        <v>600135594</v>
      </c>
      <c r="B3756" s="73">
        <f t="shared" si="174"/>
        <v>600135594</v>
      </c>
      <c r="C3756" s="73" t="s">
        <v>11753</v>
      </c>
      <c r="D3756" s="68">
        <v>1</v>
      </c>
      <c r="E3756" s="48">
        <f t="shared" si="175"/>
        <v>61988561</v>
      </c>
      <c r="F3756" s="57" t="s">
        <v>4050</v>
      </c>
      <c r="G3756" s="57" t="s">
        <v>4378</v>
      </c>
      <c r="H3756" s="51">
        <v>25</v>
      </c>
      <c r="I3756" s="51" t="s">
        <v>17309</v>
      </c>
      <c r="J3756" s="69">
        <v>27.49</v>
      </c>
      <c r="K3756" s="69">
        <f t="shared" si="176"/>
        <v>687.25</v>
      </c>
      <c r="L3756" s="90">
        <v>25</v>
      </c>
      <c r="M3756" s="51"/>
      <c r="N3756" s="62" t="s">
        <v>4438</v>
      </c>
      <c r="O3756" s="52" t="s">
        <v>2801</v>
      </c>
      <c r="P3756" s="52">
        <v>201</v>
      </c>
      <c r="Q3756" s="52">
        <v>5</v>
      </c>
      <c r="R3756" s="52" t="s">
        <v>4388</v>
      </c>
      <c r="S3756" s="49" t="s">
        <v>21333</v>
      </c>
      <c r="V3756" s="50" t="s">
        <v>15028</v>
      </c>
      <c r="W3756" s="50" t="s">
        <v>4388</v>
      </c>
      <c r="X3756" s="50" t="s">
        <v>14740</v>
      </c>
      <c r="Y3756" s="70" t="s">
        <v>17320</v>
      </c>
      <c r="Z3756" s="53">
        <v>73601</v>
      </c>
    </row>
    <row r="3757" spans="1:26" s="49" customFormat="1" x14ac:dyDescent="0.25">
      <c r="A3757" s="75">
        <v>600135608</v>
      </c>
      <c r="B3757" s="73">
        <f t="shared" si="174"/>
        <v>600135608</v>
      </c>
      <c r="C3757" s="73" t="s">
        <v>11754</v>
      </c>
      <c r="D3757" s="68">
        <v>1</v>
      </c>
      <c r="E3757" s="48">
        <f t="shared" si="175"/>
        <v>61988707</v>
      </c>
      <c r="F3757" s="57" t="s">
        <v>4050</v>
      </c>
      <c r="G3757" s="57" t="s">
        <v>4378</v>
      </c>
      <c r="H3757" s="51">
        <v>25</v>
      </c>
      <c r="I3757" s="51" t="s">
        <v>17309</v>
      </c>
      <c r="J3757" s="69">
        <v>27.49</v>
      </c>
      <c r="K3757" s="69">
        <f t="shared" si="176"/>
        <v>687.25</v>
      </c>
      <c r="L3757" s="90">
        <v>25</v>
      </c>
      <c r="M3757" s="51"/>
      <c r="N3757" s="62" t="s">
        <v>4439</v>
      </c>
      <c r="O3757" s="52" t="s">
        <v>4440</v>
      </c>
      <c r="P3757" s="52">
        <v>908</v>
      </c>
      <c r="Q3757" s="52" t="s">
        <v>87</v>
      </c>
      <c r="R3757" s="52" t="s">
        <v>4388</v>
      </c>
      <c r="S3757" s="49" t="s">
        <v>21333</v>
      </c>
      <c r="V3757" s="50" t="s">
        <v>15028</v>
      </c>
      <c r="W3757" s="50" t="s">
        <v>4388</v>
      </c>
      <c r="X3757" s="50" t="s">
        <v>14740</v>
      </c>
      <c r="Y3757" s="70" t="s">
        <v>17320</v>
      </c>
      <c r="Z3757" s="53">
        <v>73601</v>
      </c>
    </row>
    <row r="3758" spans="1:26" s="49" customFormat="1" ht="30" x14ac:dyDescent="0.25">
      <c r="A3758" s="75">
        <v>600135616</v>
      </c>
      <c r="B3758" s="73">
        <f t="shared" si="174"/>
        <v>600135616</v>
      </c>
      <c r="C3758" s="73" t="s">
        <v>11755</v>
      </c>
      <c r="D3758" s="68">
        <v>1</v>
      </c>
      <c r="E3758" s="48">
        <f t="shared" si="175"/>
        <v>70958254</v>
      </c>
      <c r="F3758" s="57" t="s">
        <v>4050</v>
      </c>
      <c r="G3758" s="57" t="s">
        <v>4378</v>
      </c>
      <c r="H3758" s="51">
        <v>25</v>
      </c>
      <c r="I3758" s="51" t="s">
        <v>17309</v>
      </c>
      <c r="J3758" s="69">
        <v>27.49</v>
      </c>
      <c r="K3758" s="69">
        <f t="shared" si="176"/>
        <v>687.25</v>
      </c>
      <c r="L3758" s="90">
        <v>25</v>
      </c>
      <c r="M3758" s="51"/>
      <c r="N3758" s="62" t="s">
        <v>4441</v>
      </c>
      <c r="O3758" s="52" t="s">
        <v>2763</v>
      </c>
      <c r="P3758" s="52">
        <v>993</v>
      </c>
      <c r="Q3758" s="52">
        <v>7</v>
      </c>
      <c r="R3758" s="52" t="s">
        <v>4388</v>
      </c>
      <c r="S3758" s="49" t="s">
        <v>21333</v>
      </c>
      <c r="V3758" s="50" t="s">
        <v>15028</v>
      </c>
      <c r="W3758" s="50" t="s">
        <v>4388</v>
      </c>
      <c r="X3758" s="50" t="s">
        <v>14740</v>
      </c>
      <c r="Y3758" s="70" t="s">
        <v>17320</v>
      </c>
      <c r="Z3758" s="53">
        <v>73601</v>
      </c>
    </row>
    <row r="3759" spans="1:26" s="49" customFormat="1" ht="30" x14ac:dyDescent="0.25">
      <c r="A3759" s="75">
        <v>600135683</v>
      </c>
      <c r="B3759" s="73">
        <f t="shared" si="174"/>
        <v>600135683</v>
      </c>
      <c r="C3759" s="73" t="s">
        <v>11756</v>
      </c>
      <c r="D3759" s="68">
        <v>1</v>
      </c>
      <c r="E3759" s="48">
        <f t="shared" si="175"/>
        <v>70958289</v>
      </c>
      <c r="F3759" s="57" t="s">
        <v>4050</v>
      </c>
      <c r="G3759" s="57" t="s">
        <v>4378</v>
      </c>
      <c r="H3759" s="51">
        <v>50</v>
      </c>
      <c r="I3759" s="51" t="s">
        <v>17309</v>
      </c>
      <c r="J3759" s="69">
        <v>27.49</v>
      </c>
      <c r="K3759" s="69">
        <f t="shared" si="176"/>
        <v>1374.5</v>
      </c>
      <c r="L3759" s="90">
        <v>50</v>
      </c>
      <c r="M3759" s="51"/>
      <c r="N3759" s="62" t="s">
        <v>4442</v>
      </c>
      <c r="O3759" s="52" t="s">
        <v>607</v>
      </c>
      <c r="P3759" s="52">
        <v>1240</v>
      </c>
      <c r="Q3759" s="52">
        <v>4</v>
      </c>
      <c r="R3759" s="52" t="s">
        <v>4388</v>
      </c>
      <c r="S3759" s="49" t="s">
        <v>21333</v>
      </c>
      <c r="V3759" s="50" t="s">
        <v>15028</v>
      </c>
      <c r="W3759" s="50" t="s">
        <v>4388</v>
      </c>
      <c r="X3759" s="50" t="s">
        <v>14740</v>
      </c>
      <c r="Y3759" s="70" t="s">
        <v>17320</v>
      </c>
      <c r="Z3759" s="53">
        <v>73601</v>
      </c>
    </row>
    <row r="3760" spans="1:26" s="49" customFormat="1" x14ac:dyDescent="0.25">
      <c r="A3760" s="75">
        <v>600135705</v>
      </c>
      <c r="B3760" s="73">
        <f t="shared" si="174"/>
        <v>600135705</v>
      </c>
      <c r="C3760" s="73" t="s">
        <v>11757</v>
      </c>
      <c r="D3760" s="68">
        <v>1</v>
      </c>
      <c r="E3760" s="48">
        <f t="shared" si="175"/>
        <v>61988634</v>
      </c>
      <c r="F3760" s="57" t="s">
        <v>4050</v>
      </c>
      <c r="G3760" s="57" t="s">
        <v>4378</v>
      </c>
      <c r="H3760" s="51">
        <v>50</v>
      </c>
      <c r="I3760" s="51" t="s">
        <v>17309</v>
      </c>
      <c r="J3760" s="69">
        <v>27.49</v>
      </c>
      <c r="K3760" s="69">
        <f t="shared" si="176"/>
        <v>1374.5</v>
      </c>
      <c r="L3760" s="90">
        <v>50</v>
      </c>
      <c r="M3760" s="51"/>
      <c r="N3760" s="62" t="s">
        <v>4443</v>
      </c>
      <c r="O3760" s="52" t="s">
        <v>4444</v>
      </c>
      <c r="P3760" s="52">
        <v>1194</v>
      </c>
      <c r="Q3760" s="52">
        <v>7</v>
      </c>
      <c r="R3760" s="52" t="s">
        <v>4388</v>
      </c>
      <c r="S3760" s="49" t="s">
        <v>21333</v>
      </c>
      <c r="V3760" s="50" t="s">
        <v>15028</v>
      </c>
      <c r="W3760" s="50" t="s">
        <v>4388</v>
      </c>
      <c r="X3760" s="50" t="s">
        <v>14740</v>
      </c>
      <c r="Y3760" s="70" t="s">
        <v>17320</v>
      </c>
      <c r="Z3760" s="53">
        <v>73601</v>
      </c>
    </row>
    <row r="3761" spans="1:26" s="49" customFormat="1" x14ac:dyDescent="0.25">
      <c r="A3761" s="75">
        <v>600135713</v>
      </c>
      <c r="B3761" s="73">
        <f t="shared" si="174"/>
        <v>600135713</v>
      </c>
      <c r="C3761" s="73" t="s">
        <v>11758</v>
      </c>
      <c r="D3761" s="68">
        <v>1</v>
      </c>
      <c r="E3761" s="48">
        <f t="shared" si="175"/>
        <v>61988570</v>
      </c>
      <c r="F3761" s="57" t="s">
        <v>4050</v>
      </c>
      <c r="G3761" s="57" t="s">
        <v>4378</v>
      </c>
      <c r="H3761" s="51">
        <v>75</v>
      </c>
      <c r="I3761" s="51" t="s">
        <v>17309</v>
      </c>
      <c r="J3761" s="69">
        <v>27.49</v>
      </c>
      <c r="K3761" s="69">
        <f t="shared" si="176"/>
        <v>2061.75</v>
      </c>
      <c r="L3761" s="90">
        <v>75</v>
      </c>
      <c r="M3761" s="51"/>
      <c r="N3761" s="62" t="s">
        <v>4445</v>
      </c>
      <c r="O3761" s="52" t="s">
        <v>4446</v>
      </c>
      <c r="P3761" s="52">
        <v>262</v>
      </c>
      <c r="Q3761" s="52">
        <v>32</v>
      </c>
      <c r="R3761" s="52" t="s">
        <v>4388</v>
      </c>
      <c r="S3761" s="49" t="s">
        <v>21333</v>
      </c>
      <c r="V3761" s="50" t="s">
        <v>15028</v>
      </c>
      <c r="W3761" s="50" t="s">
        <v>4388</v>
      </c>
      <c r="X3761" s="50" t="s">
        <v>14740</v>
      </c>
      <c r="Y3761" s="70" t="s">
        <v>17320</v>
      </c>
      <c r="Z3761" s="53">
        <v>73601</v>
      </c>
    </row>
    <row r="3762" spans="1:26" s="49" customFormat="1" x14ac:dyDescent="0.25">
      <c r="A3762" s="75">
        <v>600135811</v>
      </c>
      <c r="B3762" s="73">
        <f t="shared" si="174"/>
        <v>600135811</v>
      </c>
      <c r="C3762" s="73" t="s">
        <v>11759</v>
      </c>
      <c r="D3762" s="68">
        <v>1</v>
      </c>
      <c r="E3762" s="48">
        <f t="shared" si="175"/>
        <v>65890698</v>
      </c>
      <c r="F3762" s="57" t="s">
        <v>4050</v>
      </c>
      <c r="G3762" s="57" t="s">
        <v>4378</v>
      </c>
      <c r="H3762" s="51">
        <v>25</v>
      </c>
      <c r="I3762" s="51" t="s">
        <v>17309</v>
      </c>
      <c r="J3762" s="69">
        <v>27.49</v>
      </c>
      <c r="K3762" s="69">
        <f t="shared" si="176"/>
        <v>687.25</v>
      </c>
      <c r="L3762" s="90">
        <v>25</v>
      </c>
      <c r="M3762" s="51"/>
      <c r="N3762" s="62" t="s">
        <v>4447</v>
      </c>
      <c r="O3762" s="52" t="s">
        <v>4448</v>
      </c>
      <c r="P3762" s="52">
        <v>415</v>
      </c>
      <c r="Q3762" s="52">
        <v>60</v>
      </c>
      <c r="R3762" s="52" t="s">
        <v>4388</v>
      </c>
      <c r="S3762" s="49" t="s">
        <v>21333</v>
      </c>
      <c r="V3762" s="50" t="s">
        <v>15028</v>
      </c>
      <c r="W3762" s="50" t="s">
        <v>4388</v>
      </c>
      <c r="X3762" s="50" t="s">
        <v>14740</v>
      </c>
      <c r="Y3762" s="70" t="s">
        <v>17320</v>
      </c>
      <c r="Z3762" s="53">
        <v>73601</v>
      </c>
    </row>
    <row r="3763" spans="1:26" s="49" customFormat="1" x14ac:dyDescent="0.25">
      <c r="A3763" s="75">
        <v>600135829</v>
      </c>
      <c r="B3763" s="73">
        <f t="shared" si="174"/>
        <v>600135829</v>
      </c>
      <c r="C3763" s="73" t="s">
        <v>11760</v>
      </c>
      <c r="D3763" s="68">
        <v>1</v>
      </c>
      <c r="E3763" s="48">
        <f t="shared" si="175"/>
        <v>65890701</v>
      </c>
      <c r="F3763" s="57" t="s">
        <v>4050</v>
      </c>
      <c r="G3763" s="57" t="s">
        <v>4378</v>
      </c>
      <c r="H3763" s="51">
        <v>50</v>
      </c>
      <c r="I3763" s="51" t="s">
        <v>17309</v>
      </c>
      <c r="J3763" s="69">
        <v>27.49</v>
      </c>
      <c r="K3763" s="69">
        <f t="shared" si="176"/>
        <v>1374.5</v>
      </c>
      <c r="L3763" s="90">
        <v>50</v>
      </c>
      <c r="M3763" s="51"/>
      <c r="N3763" s="62" t="s">
        <v>4449</v>
      </c>
      <c r="O3763" s="52" t="s">
        <v>4450</v>
      </c>
      <c r="P3763" s="52">
        <v>718</v>
      </c>
      <c r="Q3763" s="52">
        <v>15</v>
      </c>
      <c r="R3763" s="52" t="s">
        <v>4388</v>
      </c>
      <c r="S3763" s="49" t="s">
        <v>21333</v>
      </c>
      <c r="V3763" s="50" t="s">
        <v>15028</v>
      </c>
      <c r="W3763" s="50" t="s">
        <v>4388</v>
      </c>
      <c r="X3763" s="50" t="s">
        <v>14740</v>
      </c>
      <c r="Y3763" s="70" t="s">
        <v>17320</v>
      </c>
      <c r="Z3763" s="53">
        <v>73601</v>
      </c>
    </row>
    <row r="3764" spans="1:26" s="49" customFormat="1" x14ac:dyDescent="0.25">
      <c r="A3764" s="75">
        <v>600135837</v>
      </c>
      <c r="B3764" s="73">
        <f t="shared" si="174"/>
        <v>600135837</v>
      </c>
      <c r="C3764" s="73" t="s">
        <v>11761</v>
      </c>
      <c r="D3764" s="68">
        <v>1</v>
      </c>
      <c r="E3764" s="48">
        <f t="shared" si="175"/>
        <v>65890710</v>
      </c>
      <c r="F3764" s="57" t="s">
        <v>4050</v>
      </c>
      <c r="G3764" s="57" t="s">
        <v>4378</v>
      </c>
      <c r="H3764" s="51">
        <v>25</v>
      </c>
      <c r="I3764" s="51" t="s">
        <v>17309</v>
      </c>
      <c r="J3764" s="69">
        <v>27.49</v>
      </c>
      <c r="K3764" s="69">
        <f t="shared" si="176"/>
        <v>687.25</v>
      </c>
      <c r="L3764" s="90">
        <v>25</v>
      </c>
      <c r="M3764" s="51"/>
      <c r="N3764" s="62" t="s">
        <v>4451</v>
      </c>
      <c r="O3764" s="52" t="s">
        <v>4452</v>
      </c>
      <c r="P3764" s="52">
        <v>820</v>
      </c>
      <c r="Q3764" s="52" t="s">
        <v>26</v>
      </c>
      <c r="R3764" s="52" t="s">
        <v>4388</v>
      </c>
      <c r="S3764" s="49" t="s">
        <v>21333</v>
      </c>
      <c r="V3764" s="50" t="s">
        <v>15028</v>
      </c>
      <c r="W3764" s="50" t="s">
        <v>4388</v>
      </c>
      <c r="X3764" s="50" t="s">
        <v>14740</v>
      </c>
      <c r="Y3764" s="70" t="s">
        <v>17320</v>
      </c>
      <c r="Z3764" s="53">
        <v>73601</v>
      </c>
    </row>
    <row r="3765" spans="1:26" s="49" customFormat="1" x14ac:dyDescent="0.25">
      <c r="A3765" s="75">
        <v>600135896</v>
      </c>
      <c r="B3765" s="73">
        <f t="shared" si="174"/>
        <v>600135896</v>
      </c>
      <c r="C3765" s="73" t="s">
        <v>11762</v>
      </c>
      <c r="D3765" s="68">
        <v>1</v>
      </c>
      <c r="E3765" s="48">
        <f t="shared" si="175"/>
        <v>48004286</v>
      </c>
      <c r="F3765" s="57" t="s">
        <v>4050</v>
      </c>
      <c r="G3765" s="57" t="s">
        <v>4378</v>
      </c>
      <c r="H3765" s="51">
        <v>500</v>
      </c>
      <c r="I3765" s="51" t="s">
        <v>17309</v>
      </c>
      <c r="J3765" s="69">
        <v>27.49</v>
      </c>
      <c r="K3765" s="69">
        <f t="shared" si="176"/>
        <v>13745</v>
      </c>
      <c r="L3765" s="90">
        <v>500</v>
      </c>
      <c r="M3765" s="51"/>
      <c r="N3765" s="62" t="s">
        <v>4453</v>
      </c>
      <c r="O3765" s="52" t="s">
        <v>60</v>
      </c>
      <c r="P3765" s="52">
        <v>20</v>
      </c>
      <c r="Q3765" s="52"/>
      <c r="R3765" s="52" t="s">
        <v>4454</v>
      </c>
      <c r="S3765" s="49" t="s">
        <v>21333</v>
      </c>
      <c r="V3765" s="50" t="s">
        <v>15028</v>
      </c>
      <c r="W3765" s="50" t="s">
        <v>4388</v>
      </c>
      <c r="X3765" s="50" t="s">
        <v>14740</v>
      </c>
      <c r="Y3765" s="70" t="s">
        <v>17320</v>
      </c>
      <c r="Z3765" s="53">
        <v>73543</v>
      </c>
    </row>
    <row r="3766" spans="1:26" s="49" customFormat="1" ht="30" x14ac:dyDescent="0.25">
      <c r="A3766" s="75">
        <v>600136001</v>
      </c>
      <c r="B3766" s="73">
        <f t="shared" si="174"/>
        <v>600136001</v>
      </c>
      <c r="C3766" s="73" t="s">
        <v>11763</v>
      </c>
      <c r="D3766" s="68">
        <v>1</v>
      </c>
      <c r="E3766" s="48">
        <f t="shared" si="175"/>
        <v>48805271</v>
      </c>
      <c r="F3766" s="57" t="s">
        <v>4050</v>
      </c>
      <c r="G3766" s="57" t="s">
        <v>4378</v>
      </c>
      <c r="H3766" s="51">
        <v>700</v>
      </c>
      <c r="I3766" s="51" t="s">
        <v>17309</v>
      </c>
      <c r="J3766" s="69">
        <v>27.49</v>
      </c>
      <c r="K3766" s="69">
        <f t="shared" si="176"/>
        <v>19243</v>
      </c>
      <c r="L3766" s="90">
        <v>700</v>
      </c>
      <c r="M3766" s="51"/>
      <c r="N3766" s="62" t="s">
        <v>4455</v>
      </c>
      <c r="O3766" s="52" t="s">
        <v>4456</v>
      </c>
      <c r="P3766" s="52">
        <v>1374</v>
      </c>
      <c r="Q3766" s="52">
        <v>49</v>
      </c>
      <c r="R3766" s="52" t="s">
        <v>4388</v>
      </c>
      <c r="S3766" s="49" t="s">
        <v>21333</v>
      </c>
      <c r="V3766" s="50" t="s">
        <v>15028</v>
      </c>
      <c r="W3766" s="50" t="s">
        <v>4388</v>
      </c>
      <c r="X3766" s="50" t="s">
        <v>14740</v>
      </c>
      <c r="Y3766" s="70" t="s">
        <v>17320</v>
      </c>
      <c r="Z3766" s="53">
        <v>73601</v>
      </c>
    </row>
    <row r="3767" spans="1:26" s="49" customFormat="1" ht="30" x14ac:dyDescent="0.25">
      <c r="A3767" s="75">
        <v>600136019</v>
      </c>
      <c r="B3767" s="73">
        <f t="shared" si="174"/>
        <v>600136019</v>
      </c>
      <c r="C3767" s="73" t="s">
        <v>11764</v>
      </c>
      <c r="D3767" s="68">
        <v>1</v>
      </c>
      <c r="E3767" s="48">
        <f t="shared" si="175"/>
        <v>48805289</v>
      </c>
      <c r="F3767" s="57" t="s">
        <v>4050</v>
      </c>
      <c r="G3767" s="57" t="s">
        <v>4378</v>
      </c>
      <c r="H3767" s="51">
        <v>600</v>
      </c>
      <c r="I3767" s="51" t="s">
        <v>17309</v>
      </c>
      <c r="J3767" s="69">
        <v>27.49</v>
      </c>
      <c r="K3767" s="69">
        <f t="shared" si="176"/>
        <v>16494</v>
      </c>
      <c r="L3767" s="90">
        <v>600</v>
      </c>
      <c r="M3767" s="51"/>
      <c r="N3767" s="62" t="s">
        <v>4457</v>
      </c>
      <c r="O3767" s="52" t="s">
        <v>4383</v>
      </c>
      <c r="P3767" s="52">
        <v>452</v>
      </c>
      <c r="Q3767" s="52">
        <v>37</v>
      </c>
      <c r="R3767" s="52" t="s">
        <v>4388</v>
      </c>
      <c r="S3767" s="49" t="s">
        <v>21333</v>
      </c>
      <c r="V3767" s="50" t="s">
        <v>15028</v>
      </c>
      <c r="W3767" s="50" t="s">
        <v>4388</v>
      </c>
      <c r="X3767" s="50" t="s">
        <v>14740</v>
      </c>
      <c r="Y3767" s="70" t="s">
        <v>17320</v>
      </c>
      <c r="Z3767" s="53">
        <v>73601</v>
      </c>
    </row>
    <row r="3768" spans="1:26" s="49" customFormat="1" x14ac:dyDescent="0.25">
      <c r="A3768" s="75">
        <v>600136027</v>
      </c>
      <c r="B3768" s="73">
        <f t="shared" si="174"/>
        <v>600136027</v>
      </c>
      <c r="C3768" s="73" t="s">
        <v>11765</v>
      </c>
      <c r="D3768" s="68">
        <v>1</v>
      </c>
      <c r="E3768" s="48">
        <f t="shared" si="175"/>
        <v>48805424</v>
      </c>
      <c r="F3768" s="57" t="s">
        <v>4050</v>
      </c>
      <c r="G3768" s="57" t="s">
        <v>4378</v>
      </c>
      <c r="H3768" s="51">
        <v>800</v>
      </c>
      <c r="I3768" s="51" t="s">
        <v>17309</v>
      </c>
      <c r="J3768" s="69">
        <v>27.49</v>
      </c>
      <c r="K3768" s="69">
        <f t="shared" si="176"/>
        <v>21992</v>
      </c>
      <c r="L3768" s="90">
        <v>800</v>
      </c>
      <c r="M3768" s="51"/>
      <c r="N3768" s="62" t="s">
        <v>4458</v>
      </c>
      <c r="O3768" s="52" t="s">
        <v>3386</v>
      </c>
      <c r="P3768" s="52">
        <v>1372</v>
      </c>
      <c r="Q3768" s="52">
        <v>1</v>
      </c>
      <c r="R3768" s="52" t="s">
        <v>4388</v>
      </c>
      <c r="S3768" s="49" t="s">
        <v>21333</v>
      </c>
      <c r="V3768" s="50" t="s">
        <v>15028</v>
      </c>
      <c r="W3768" s="50" t="s">
        <v>4388</v>
      </c>
      <c r="X3768" s="50" t="s">
        <v>14740</v>
      </c>
      <c r="Y3768" s="70" t="s">
        <v>17320</v>
      </c>
      <c r="Z3768" s="53">
        <v>73601</v>
      </c>
    </row>
    <row r="3769" spans="1:26" s="49" customFormat="1" ht="30" x14ac:dyDescent="0.25">
      <c r="A3769" s="75">
        <v>600136035</v>
      </c>
      <c r="B3769" s="73">
        <f t="shared" si="174"/>
        <v>600136035</v>
      </c>
      <c r="C3769" s="73" t="s">
        <v>11766</v>
      </c>
      <c r="D3769" s="68">
        <v>1</v>
      </c>
      <c r="E3769" s="48">
        <f t="shared" si="175"/>
        <v>48805475</v>
      </c>
      <c r="F3769" s="57" t="s">
        <v>4050</v>
      </c>
      <c r="G3769" s="57" t="s">
        <v>4378</v>
      </c>
      <c r="H3769" s="51">
        <v>725</v>
      </c>
      <c r="I3769" s="51" t="s">
        <v>17309</v>
      </c>
      <c r="J3769" s="69">
        <v>27.49</v>
      </c>
      <c r="K3769" s="69">
        <f t="shared" si="176"/>
        <v>19930.25</v>
      </c>
      <c r="L3769" s="90">
        <v>725</v>
      </c>
      <c r="M3769" s="51"/>
      <c r="N3769" s="62" t="s">
        <v>4459</v>
      </c>
      <c r="O3769" s="52" t="s">
        <v>4460</v>
      </c>
      <c r="P3769" s="52">
        <v>1151</v>
      </c>
      <c r="Q3769" s="52">
        <v>17</v>
      </c>
      <c r="R3769" s="52" t="s">
        <v>4388</v>
      </c>
      <c r="S3769" s="49" t="s">
        <v>21333</v>
      </c>
      <c r="V3769" s="50" t="s">
        <v>15028</v>
      </c>
      <c r="W3769" s="50" t="s">
        <v>4388</v>
      </c>
      <c r="X3769" s="50" t="s">
        <v>14740</v>
      </c>
      <c r="Y3769" s="70" t="s">
        <v>17320</v>
      </c>
      <c r="Z3769" s="53">
        <v>73601</v>
      </c>
    </row>
    <row r="3770" spans="1:26" s="49" customFormat="1" ht="30" x14ac:dyDescent="0.25">
      <c r="A3770" s="75">
        <v>600136051</v>
      </c>
      <c r="B3770" s="73">
        <f t="shared" si="174"/>
        <v>600136051</v>
      </c>
      <c r="C3770" s="73" t="s">
        <v>11767</v>
      </c>
      <c r="D3770" s="68">
        <v>1</v>
      </c>
      <c r="E3770" s="48">
        <f t="shared" si="175"/>
        <v>48805513</v>
      </c>
      <c r="F3770" s="57" t="s">
        <v>4050</v>
      </c>
      <c r="G3770" s="57" t="s">
        <v>4378</v>
      </c>
      <c r="H3770" s="51">
        <v>900</v>
      </c>
      <c r="I3770" s="51" t="s">
        <v>17309</v>
      </c>
      <c r="J3770" s="69">
        <v>27.49</v>
      </c>
      <c r="K3770" s="69">
        <f t="shared" si="176"/>
        <v>24741</v>
      </c>
      <c r="L3770" s="90">
        <v>900</v>
      </c>
      <c r="M3770" s="51"/>
      <c r="N3770" s="62" t="s">
        <v>4461</v>
      </c>
      <c r="O3770" s="52" t="s">
        <v>4462</v>
      </c>
      <c r="P3770" s="52">
        <v>284</v>
      </c>
      <c r="Q3770" s="52">
        <v>16</v>
      </c>
      <c r="R3770" s="52" t="s">
        <v>4388</v>
      </c>
      <c r="S3770" s="49" t="s">
        <v>21333</v>
      </c>
      <c r="V3770" s="50" t="s">
        <v>15028</v>
      </c>
      <c r="W3770" s="50" t="s">
        <v>4388</v>
      </c>
      <c r="X3770" s="50" t="s">
        <v>14740</v>
      </c>
      <c r="Y3770" s="70" t="s">
        <v>17320</v>
      </c>
      <c r="Z3770" s="53">
        <v>73601</v>
      </c>
    </row>
    <row r="3771" spans="1:26" s="49" customFormat="1" ht="30" x14ac:dyDescent="0.25">
      <c r="A3771" s="75">
        <v>600136108</v>
      </c>
      <c r="B3771" s="73">
        <f t="shared" si="174"/>
        <v>600136108</v>
      </c>
      <c r="C3771" s="73" t="s">
        <v>11768</v>
      </c>
      <c r="D3771" s="68">
        <v>1</v>
      </c>
      <c r="E3771" s="48">
        <f t="shared" si="175"/>
        <v>75026953</v>
      </c>
      <c r="F3771" s="57" t="s">
        <v>4050</v>
      </c>
      <c r="G3771" s="57" t="s">
        <v>4378</v>
      </c>
      <c r="H3771" s="51">
        <v>50</v>
      </c>
      <c r="I3771" s="51" t="s">
        <v>17309</v>
      </c>
      <c r="J3771" s="69">
        <v>27.49</v>
      </c>
      <c r="K3771" s="69">
        <f t="shared" si="176"/>
        <v>1374.5</v>
      </c>
      <c r="L3771" s="90">
        <v>50</v>
      </c>
      <c r="M3771" s="51"/>
      <c r="N3771" s="62" t="s">
        <v>4463</v>
      </c>
      <c r="O3771" s="52" t="s">
        <v>60</v>
      </c>
      <c r="P3771" s="52">
        <v>11</v>
      </c>
      <c r="Q3771" s="52"/>
      <c r="R3771" s="52" t="s">
        <v>4454</v>
      </c>
      <c r="S3771" s="49" t="s">
        <v>21333</v>
      </c>
      <c r="V3771" s="50" t="s">
        <v>15028</v>
      </c>
      <c r="W3771" s="50" t="s">
        <v>4388</v>
      </c>
      <c r="X3771" s="50" t="s">
        <v>14740</v>
      </c>
      <c r="Y3771" s="70" t="s">
        <v>17320</v>
      </c>
      <c r="Z3771" s="53">
        <v>73543</v>
      </c>
    </row>
    <row r="3772" spans="1:26" s="49" customFormat="1" ht="30" x14ac:dyDescent="0.25">
      <c r="A3772" s="75">
        <v>600136167</v>
      </c>
      <c r="B3772" s="73">
        <f t="shared" si="174"/>
        <v>600136167</v>
      </c>
      <c r="C3772" s="73" t="s">
        <v>11769</v>
      </c>
      <c r="D3772" s="68">
        <v>1</v>
      </c>
      <c r="E3772" s="48">
        <f t="shared" si="175"/>
        <v>75027569</v>
      </c>
      <c r="F3772" s="57" t="s">
        <v>4050</v>
      </c>
      <c r="G3772" s="57" t="s">
        <v>4378</v>
      </c>
      <c r="H3772" s="51">
        <v>175</v>
      </c>
      <c r="I3772" s="51" t="s">
        <v>17309</v>
      </c>
      <c r="J3772" s="69">
        <v>27.49</v>
      </c>
      <c r="K3772" s="69">
        <f t="shared" si="176"/>
        <v>4810.75</v>
      </c>
      <c r="L3772" s="90">
        <v>175</v>
      </c>
      <c r="M3772" s="51"/>
      <c r="N3772" s="62" t="s">
        <v>4464</v>
      </c>
      <c r="O3772" s="52" t="s">
        <v>3156</v>
      </c>
      <c r="P3772" s="52">
        <v>112</v>
      </c>
      <c r="Q3772" s="52">
        <v>2</v>
      </c>
      <c r="R3772" s="52" t="s">
        <v>4388</v>
      </c>
      <c r="S3772" s="49" t="s">
        <v>21333</v>
      </c>
      <c r="V3772" s="50" t="s">
        <v>15028</v>
      </c>
      <c r="W3772" s="50" t="s">
        <v>4388</v>
      </c>
      <c r="X3772" s="50" t="s">
        <v>14740</v>
      </c>
      <c r="Y3772" s="70" t="s">
        <v>17320</v>
      </c>
      <c r="Z3772" s="53">
        <v>73601</v>
      </c>
    </row>
    <row r="3773" spans="1:26" s="49" customFormat="1" ht="30" x14ac:dyDescent="0.25">
      <c r="A3773" s="75">
        <v>600136272</v>
      </c>
      <c r="B3773" s="73">
        <f t="shared" si="174"/>
        <v>600136272</v>
      </c>
      <c r="C3773" s="73" t="s">
        <v>11770</v>
      </c>
      <c r="D3773" s="68">
        <v>1</v>
      </c>
      <c r="E3773" s="48">
        <f t="shared" si="175"/>
        <v>75027577</v>
      </c>
      <c r="F3773" s="57" t="s">
        <v>4050</v>
      </c>
      <c r="G3773" s="57" t="s">
        <v>4378</v>
      </c>
      <c r="H3773" s="51">
        <v>150</v>
      </c>
      <c r="I3773" s="51" t="s">
        <v>17309</v>
      </c>
      <c r="J3773" s="69">
        <v>27.49</v>
      </c>
      <c r="K3773" s="69">
        <f t="shared" si="176"/>
        <v>4123.5</v>
      </c>
      <c r="L3773" s="90">
        <v>150</v>
      </c>
      <c r="M3773" s="51"/>
      <c r="N3773" s="62" t="s">
        <v>4465</v>
      </c>
      <c r="O3773" s="52" t="s">
        <v>4466</v>
      </c>
      <c r="P3773" s="52">
        <v>429</v>
      </c>
      <c r="Q3773" s="52">
        <v>14</v>
      </c>
      <c r="R3773" s="52" t="s">
        <v>4388</v>
      </c>
      <c r="S3773" s="49" t="s">
        <v>21333</v>
      </c>
      <c r="V3773" s="50" t="s">
        <v>15028</v>
      </c>
      <c r="W3773" s="50" t="s">
        <v>4388</v>
      </c>
      <c r="X3773" s="50" t="s">
        <v>14740</v>
      </c>
      <c r="Y3773" s="70" t="s">
        <v>17320</v>
      </c>
      <c r="Z3773" s="53">
        <v>73601</v>
      </c>
    </row>
    <row r="3774" spans="1:26" s="49" customFormat="1" x14ac:dyDescent="0.25">
      <c r="A3774" s="75">
        <v>600136396</v>
      </c>
      <c r="B3774" s="73">
        <f t="shared" si="174"/>
        <v>600136396</v>
      </c>
      <c r="C3774" s="73" t="s">
        <v>11771</v>
      </c>
      <c r="D3774" s="68">
        <v>1</v>
      </c>
      <c r="E3774" s="48">
        <f t="shared" si="175"/>
        <v>62331221</v>
      </c>
      <c r="F3774" s="57" t="s">
        <v>4050</v>
      </c>
      <c r="G3774" s="57" t="s">
        <v>4378</v>
      </c>
      <c r="H3774" s="51">
        <v>800</v>
      </c>
      <c r="I3774" s="51" t="s">
        <v>17309</v>
      </c>
      <c r="J3774" s="69">
        <v>27.49</v>
      </c>
      <c r="K3774" s="69">
        <f t="shared" si="176"/>
        <v>21992</v>
      </c>
      <c r="L3774" s="90">
        <v>800</v>
      </c>
      <c r="M3774" s="51"/>
      <c r="N3774" s="62" t="s">
        <v>4467</v>
      </c>
      <c r="O3774" s="52" t="s">
        <v>4468</v>
      </c>
      <c r="P3774" s="52">
        <v>329</v>
      </c>
      <c r="Q3774" s="52">
        <v>1</v>
      </c>
      <c r="R3774" s="52" t="s">
        <v>4388</v>
      </c>
      <c r="S3774" s="49" t="s">
        <v>21333</v>
      </c>
      <c r="V3774" s="50" t="s">
        <v>15028</v>
      </c>
      <c r="W3774" s="50" t="s">
        <v>4388</v>
      </c>
      <c r="X3774" s="50" t="s">
        <v>14740</v>
      </c>
      <c r="Y3774" s="70" t="s">
        <v>17320</v>
      </c>
      <c r="Z3774" s="53">
        <v>73601</v>
      </c>
    </row>
    <row r="3775" spans="1:26" s="49" customFormat="1" ht="30" x14ac:dyDescent="0.25">
      <c r="A3775" s="75">
        <v>600136400</v>
      </c>
      <c r="B3775" s="73">
        <f t="shared" si="174"/>
        <v>600136400</v>
      </c>
      <c r="C3775" s="73" t="s">
        <v>11772</v>
      </c>
      <c r="D3775" s="68">
        <v>1</v>
      </c>
      <c r="E3775" s="48">
        <f t="shared" si="175"/>
        <v>62331248</v>
      </c>
      <c r="F3775" s="57" t="s">
        <v>4050</v>
      </c>
      <c r="G3775" s="57" t="s">
        <v>4378</v>
      </c>
      <c r="H3775" s="51">
        <v>700</v>
      </c>
      <c r="I3775" s="51" t="s">
        <v>17309</v>
      </c>
      <c r="J3775" s="69">
        <v>27.49</v>
      </c>
      <c r="K3775" s="69">
        <f t="shared" si="176"/>
        <v>19243</v>
      </c>
      <c r="L3775" s="90">
        <v>700</v>
      </c>
      <c r="M3775" s="51"/>
      <c r="N3775" s="62" t="s">
        <v>4469</v>
      </c>
      <c r="O3775" s="52" t="s">
        <v>4401</v>
      </c>
      <c r="P3775" s="52">
        <v>1143</v>
      </c>
      <c r="Q3775" s="52">
        <v>14</v>
      </c>
      <c r="R3775" s="52" t="s">
        <v>4388</v>
      </c>
      <c r="S3775" s="49" t="s">
        <v>21333</v>
      </c>
      <c r="V3775" s="50" t="s">
        <v>15028</v>
      </c>
      <c r="W3775" s="50" t="s">
        <v>4388</v>
      </c>
      <c r="X3775" s="50" t="s">
        <v>14740</v>
      </c>
      <c r="Y3775" s="70" t="s">
        <v>17320</v>
      </c>
      <c r="Z3775" s="53">
        <v>73601</v>
      </c>
    </row>
    <row r="3776" spans="1:26" s="49" customFormat="1" x14ac:dyDescent="0.25">
      <c r="A3776" s="75">
        <v>600136418</v>
      </c>
      <c r="B3776" s="73">
        <f t="shared" si="174"/>
        <v>600136418</v>
      </c>
      <c r="C3776" s="73" t="s">
        <v>11773</v>
      </c>
      <c r="D3776" s="68">
        <v>1</v>
      </c>
      <c r="E3776" s="48">
        <f t="shared" si="175"/>
        <v>62331230</v>
      </c>
      <c r="F3776" s="57" t="s">
        <v>4050</v>
      </c>
      <c r="G3776" s="57" t="s">
        <v>4378</v>
      </c>
      <c r="H3776" s="51">
        <v>825</v>
      </c>
      <c r="I3776" s="51" t="s">
        <v>17309</v>
      </c>
      <c r="J3776" s="69">
        <v>27.49</v>
      </c>
      <c r="K3776" s="69">
        <f t="shared" si="176"/>
        <v>22679.25</v>
      </c>
      <c r="L3776" s="90">
        <v>825</v>
      </c>
      <c r="M3776" s="51"/>
      <c r="N3776" s="62" t="s">
        <v>4470</v>
      </c>
      <c r="O3776" s="52" t="s">
        <v>91</v>
      </c>
      <c r="P3776" s="52">
        <v>1006</v>
      </c>
      <c r="Q3776" s="52">
        <v>1</v>
      </c>
      <c r="R3776" s="52" t="s">
        <v>4388</v>
      </c>
      <c r="S3776" s="49" t="s">
        <v>21333</v>
      </c>
      <c r="V3776" s="50" t="s">
        <v>15028</v>
      </c>
      <c r="W3776" s="50" t="s">
        <v>4388</v>
      </c>
      <c r="X3776" s="50" t="s">
        <v>14740</v>
      </c>
      <c r="Y3776" s="70" t="s">
        <v>17320</v>
      </c>
      <c r="Z3776" s="53">
        <v>73601</v>
      </c>
    </row>
    <row r="3777" spans="1:26" s="49" customFormat="1" ht="30" x14ac:dyDescent="0.25">
      <c r="A3777" s="75">
        <v>600136434</v>
      </c>
      <c r="B3777" s="73">
        <f t="shared" si="174"/>
        <v>600136434</v>
      </c>
      <c r="C3777" s="73" t="s">
        <v>11774</v>
      </c>
      <c r="D3777" s="68">
        <v>1</v>
      </c>
      <c r="E3777" s="48">
        <f t="shared" si="175"/>
        <v>70958122</v>
      </c>
      <c r="F3777" s="57" t="s">
        <v>4050</v>
      </c>
      <c r="G3777" s="57" t="s">
        <v>4378</v>
      </c>
      <c r="H3777" s="51">
        <v>1125</v>
      </c>
      <c r="I3777" s="51" t="s">
        <v>17309</v>
      </c>
      <c r="J3777" s="69">
        <v>27.49</v>
      </c>
      <c r="K3777" s="69">
        <f t="shared" si="176"/>
        <v>30926.25</v>
      </c>
      <c r="L3777" s="90">
        <v>1125</v>
      </c>
      <c r="M3777" s="51"/>
      <c r="N3777" s="62" t="s">
        <v>4471</v>
      </c>
      <c r="O3777" s="52" t="s">
        <v>439</v>
      </c>
      <c r="P3777" s="52">
        <v>956</v>
      </c>
      <c r="Q3777" s="52" t="s">
        <v>64</v>
      </c>
      <c r="R3777" s="52" t="s">
        <v>4388</v>
      </c>
      <c r="S3777" s="49" t="s">
        <v>21333</v>
      </c>
      <c r="V3777" s="50" t="s">
        <v>15028</v>
      </c>
      <c r="W3777" s="50" t="s">
        <v>4388</v>
      </c>
      <c r="X3777" s="50" t="s">
        <v>14740</v>
      </c>
      <c r="Y3777" s="70" t="s">
        <v>17320</v>
      </c>
      <c r="Z3777" s="53">
        <v>73601</v>
      </c>
    </row>
    <row r="3778" spans="1:26" s="49" customFormat="1" ht="30" x14ac:dyDescent="0.25">
      <c r="A3778" s="75">
        <v>600136451</v>
      </c>
      <c r="B3778" s="73">
        <f t="shared" si="174"/>
        <v>600136451</v>
      </c>
      <c r="C3778" s="73" t="s">
        <v>11775</v>
      </c>
      <c r="D3778" s="68">
        <v>1</v>
      </c>
      <c r="E3778" s="48">
        <f t="shared" si="175"/>
        <v>70958165</v>
      </c>
      <c r="F3778" s="57" t="s">
        <v>4050</v>
      </c>
      <c r="G3778" s="57" t="s">
        <v>4378</v>
      </c>
      <c r="H3778" s="51">
        <v>325</v>
      </c>
      <c r="I3778" s="51" t="s">
        <v>17309</v>
      </c>
      <c r="J3778" s="69">
        <v>27.49</v>
      </c>
      <c r="K3778" s="69">
        <f t="shared" si="176"/>
        <v>8934.25</v>
      </c>
      <c r="L3778" s="90">
        <v>325</v>
      </c>
      <c r="M3778" s="51"/>
      <c r="N3778" s="62" t="s">
        <v>4472</v>
      </c>
      <c r="O3778" s="52" t="s">
        <v>2024</v>
      </c>
      <c r="P3778" s="52">
        <v>851</v>
      </c>
      <c r="Q3778" s="52">
        <v>33</v>
      </c>
      <c r="R3778" s="52" t="s">
        <v>4388</v>
      </c>
      <c r="S3778" s="49" t="s">
        <v>21333</v>
      </c>
      <c r="V3778" s="50" t="s">
        <v>15028</v>
      </c>
      <c r="W3778" s="50" t="s">
        <v>4388</v>
      </c>
      <c r="X3778" s="50" t="s">
        <v>14740</v>
      </c>
      <c r="Y3778" s="70" t="s">
        <v>17320</v>
      </c>
      <c r="Z3778" s="53">
        <v>73601</v>
      </c>
    </row>
    <row r="3779" spans="1:26" s="49" customFormat="1" ht="30" x14ac:dyDescent="0.25">
      <c r="A3779" s="75">
        <v>600136469</v>
      </c>
      <c r="B3779" s="73">
        <f t="shared" si="174"/>
        <v>600136469</v>
      </c>
      <c r="C3779" s="73" t="s">
        <v>11776</v>
      </c>
      <c r="D3779" s="68">
        <v>1</v>
      </c>
      <c r="E3779" s="48">
        <f t="shared" si="175"/>
        <v>70958149</v>
      </c>
      <c r="F3779" s="57" t="s">
        <v>4050</v>
      </c>
      <c r="G3779" s="57" t="s">
        <v>4378</v>
      </c>
      <c r="H3779" s="51">
        <v>400</v>
      </c>
      <c r="I3779" s="51" t="s">
        <v>17309</v>
      </c>
      <c r="J3779" s="69">
        <v>27.49</v>
      </c>
      <c r="K3779" s="69">
        <f t="shared" si="176"/>
        <v>10996</v>
      </c>
      <c r="L3779" s="90">
        <v>400</v>
      </c>
      <c r="M3779" s="51"/>
      <c r="N3779" s="62" t="s">
        <v>4473</v>
      </c>
      <c r="O3779" s="52" t="s">
        <v>60</v>
      </c>
      <c r="P3779" s="52">
        <v>814</v>
      </c>
      <c r="Q3779" s="52">
        <v>1</v>
      </c>
      <c r="R3779" s="52" t="s">
        <v>4388</v>
      </c>
      <c r="S3779" s="49" t="s">
        <v>21333</v>
      </c>
      <c r="V3779" s="50" t="s">
        <v>15028</v>
      </c>
      <c r="W3779" s="50" t="s">
        <v>4388</v>
      </c>
      <c r="X3779" s="50" t="s">
        <v>14740</v>
      </c>
      <c r="Y3779" s="70" t="s">
        <v>17320</v>
      </c>
      <c r="Z3779" s="53">
        <v>73601</v>
      </c>
    </row>
    <row r="3780" spans="1:26" s="49" customFormat="1" ht="30" x14ac:dyDescent="0.25">
      <c r="A3780" s="75">
        <v>600136477</v>
      </c>
      <c r="B3780" s="73">
        <f t="shared" ref="B3780:B3843" si="177">A3780/1</f>
        <v>600136477</v>
      </c>
      <c r="C3780" s="73" t="s">
        <v>11777</v>
      </c>
      <c r="D3780" s="68">
        <v>1</v>
      </c>
      <c r="E3780" s="48">
        <f t="shared" ref="E3780:E3843" si="178">C3780/1</f>
        <v>61988600</v>
      </c>
      <c r="F3780" s="57" t="s">
        <v>4050</v>
      </c>
      <c r="G3780" s="57" t="s">
        <v>4378</v>
      </c>
      <c r="H3780" s="51">
        <v>325</v>
      </c>
      <c r="I3780" s="51" t="s">
        <v>17309</v>
      </c>
      <c r="J3780" s="69">
        <v>27.49</v>
      </c>
      <c r="K3780" s="69">
        <f t="shared" ref="K3780:K3843" si="179">H3780*J3780</f>
        <v>8934.25</v>
      </c>
      <c r="L3780" s="90">
        <v>325</v>
      </c>
      <c r="M3780" s="51"/>
      <c r="N3780" s="62" t="s">
        <v>4474</v>
      </c>
      <c r="O3780" s="52" t="s">
        <v>4399</v>
      </c>
      <c r="P3780" s="52">
        <v>685</v>
      </c>
      <c r="Q3780" s="52">
        <v>57</v>
      </c>
      <c r="R3780" s="52" t="s">
        <v>4388</v>
      </c>
      <c r="S3780" s="49" t="s">
        <v>21333</v>
      </c>
      <c r="V3780" s="50" t="s">
        <v>15028</v>
      </c>
      <c r="W3780" s="50" t="s">
        <v>4388</v>
      </c>
      <c r="X3780" s="50" t="s">
        <v>14740</v>
      </c>
      <c r="Y3780" s="70" t="s">
        <v>17320</v>
      </c>
      <c r="Z3780" s="53">
        <v>73564</v>
      </c>
    </row>
    <row r="3781" spans="1:26" s="49" customFormat="1" ht="30" x14ac:dyDescent="0.25">
      <c r="A3781" s="75">
        <v>600136485</v>
      </c>
      <c r="B3781" s="73">
        <f t="shared" si="177"/>
        <v>600136485</v>
      </c>
      <c r="C3781" s="73" t="s">
        <v>11778</v>
      </c>
      <c r="D3781" s="68">
        <v>1</v>
      </c>
      <c r="E3781" s="48">
        <f t="shared" si="178"/>
        <v>75029324</v>
      </c>
      <c r="F3781" s="57" t="s">
        <v>4050</v>
      </c>
      <c r="G3781" s="57" t="s">
        <v>4378</v>
      </c>
      <c r="H3781" s="51">
        <v>725</v>
      </c>
      <c r="I3781" s="51" t="s">
        <v>17309</v>
      </c>
      <c r="J3781" s="69">
        <v>27.49</v>
      </c>
      <c r="K3781" s="69">
        <f t="shared" si="179"/>
        <v>19930.25</v>
      </c>
      <c r="L3781" s="90">
        <v>725</v>
      </c>
      <c r="M3781" s="51"/>
      <c r="N3781" s="62" t="s">
        <v>4475</v>
      </c>
      <c r="O3781" s="52" t="s">
        <v>4476</v>
      </c>
      <c r="P3781" s="52">
        <v>969</v>
      </c>
      <c r="Q3781" s="52">
        <v>24</v>
      </c>
      <c r="R3781" s="52" t="s">
        <v>4477</v>
      </c>
      <c r="S3781" s="49" t="s">
        <v>21333</v>
      </c>
      <c r="V3781" s="50" t="s">
        <v>15028</v>
      </c>
      <c r="W3781" s="50" t="s">
        <v>4388</v>
      </c>
      <c r="X3781" s="50" t="s">
        <v>14740</v>
      </c>
      <c r="Y3781" s="70" t="s">
        <v>17320</v>
      </c>
      <c r="Z3781" s="53">
        <v>73535</v>
      </c>
    </row>
    <row r="3782" spans="1:26" s="49" customFormat="1" ht="30" x14ac:dyDescent="0.25">
      <c r="A3782" s="75">
        <v>600136493</v>
      </c>
      <c r="B3782" s="73">
        <f t="shared" si="177"/>
        <v>600136493</v>
      </c>
      <c r="C3782" s="73" t="s">
        <v>11779</v>
      </c>
      <c r="D3782" s="68">
        <v>1</v>
      </c>
      <c r="E3782" s="48">
        <f t="shared" si="178"/>
        <v>61988723</v>
      </c>
      <c r="F3782" s="57" t="s">
        <v>4050</v>
      </c>
      <c r="G3782" s="57" t="s">
        <v>4378</v>
      </c>
      <c r="H3782" s="51">
        <v>725</v>
      </c>
      <c r="I3782" s="51" t="s">
        <v>17309</v>
      </c>
      <c r="J3782" s="69">
        <v>27.49</v>
      </c>
      <c r="K3782" s="69">
        <f t="shared" si="179"/>
        <v>19930.25</v>
      </c>
      <c r="L3782" s="90">
        <v>725</v>
      </c>
      <c r="M3782" s="51"/>
      <c r="N3782" s="62" t="s">
        <v>4478</v>
      </c>
      <c r="O3782" s="52" t="s">
        <v>4479</v>
      </c>
      <c r="P3782" s="52">
        <v>1537</v>
      </c>
      <c r="Q3782" s="52">
        <v>5</v>
      </c>
      <c r="R3782" s="52" t="s">
        <v>4388</v>
      </c>
      <c r="S3782" s="49" t="s">
        <v>21333</v>
      </c>
      <c r="V3782" s="50" t="s">
        <v>15028</v>
      </c>
      <c r="W3782" s="50" t="s">
        <v>4388</v>
      </c>
      <c r="X3782" s="50" t="s">
        <v>14740</v>
      </c>
      <c r="Y3782" s="70" t="s">
        <v>17320</v>
      </c>
      <c r="Z3782" s="53">
        <v>73601</v>
      </c>
    </row>
    <row r="3783" spans="1:26" s="49" customFormat="1" ht="30" x14ac:dyDescent="0.25">
      <c r="A3783" s="75">
        <v>600136507</v>
      </c>
      <c r="B3783" s="73">
        <f t="shared" si="177"/>
        <v>600136507</v>
      </c>
      <c r="C3783" s="73" t="s">
        <v>11780</v>
      </c>
      <c r="D3783" s="68">
        <v>1</v>
      </c>
      <c r="E3783" s="48">
        <f t="shared" si="178"/>
        <v>70958114</v>
      </c>
      <c r="F3783" s="57" t="s">
        <v>4050</v>
      </c>
      <c r="G3783" s="57" t="s">
        <v>4378</v>
      </c>
      <c r="H3783" s="51">
        <v>950</v>
      </c>
      <c r="I3783" s="51" t="s">
        <v>17309</v>
      </c>
      <c r="J3783" s="69">
        <v>27.49</v>
      </c>
      <c r="K3783" s="69">
        <f t="shared" si="179"/>
        <v>26115.5</v>
      </c>
      <c r="L3783" s="90">
        <v>950</v>
      </c>
      <c r="M3783" s="51"/>
      <c r="N3783" s="62" t="s">
        <v>4480</v>
      </c>
      <c r="O3783" s="52" t="s">
        <v>28</v>
      </c>
      <c r="P3783" s="52">
        <v>1564</v>
      </c>
      <c r="Q3783" s="52">
        <v>11</v>
      </c>
      <c r="R3783" s="52" t="s">
        <v>4388</v>
      </c>
      <c r="S3783" s="49" t="s">
        <v>21333</v>
      </c>
      <c r="V3783" s="50" t="s">
        <v>15028</v>
      </c>
      <c r="W3783" s="50" t="s">
        <v>4388</v>
      </c>
      <c r="X3783" s="50" t="s">
        <v>14740</v>
      </c>
      <c r="Y3783" s="70" t="s">
        <v>17320</v>
      </c>
      <c r="Z3783" s="53">
        <v>73601</v>
      </c>
    </row>
    <row r="3784" spans="1:26" s="49" customFormat="1" ht="30" x14ac:dyDescent="0.25">
      <c r="A3784" s="75">
        <v>600136515</v>
      </c>
      <c r="B3784" s="73">
        <f t="shared" si="177"/>
        <v>600136515</v>
      </c>
      <c r="C3784" s="73" t="s">
        <v>11781</v>
      </c>
      <c r="D3784" s="68">
        <v>1</v>
      </c>
      <c r="E3784" s="48">
        <f t="shared" si="178"/>
        <v>75029332</v>
      </c>
      <c r="F3784" s="57" t="s">
        <v>4050</v>
      </c>
      <c r="G3784" s="57" t="s">
        <v>4378</v>
      </c>
      <c r="H3784" s="51">
        <v>200</v>
      </c>
      <c r="I3784" s="51" t="s">
        <v>17309</v>
      </c>
      <c r="J3784" s="69">
        <v>27.49</v>
      </c>
      <c r="K3784" s="69">
        <f t="shared" si="179"/>
        <v>5498</v>
      </c>
      <c r="L3784" s="90">
        <v>200</v>
      </c>
      <c r="M3784" s="51"/>
      <c r="N3784" s="62" t="s">
        <v>4481</v>
      </c>
      <c r="O3784" s="52" t="s">
        <v>4476</v>
      </c>
      <c r="P3784" s="52">
        <v>407</v>
      </c>
      <c r="Q3784" s="52">
        <v>5</v>
      </c>
      <c r="R3784" s="52" t="s">
        <v>4477</v>
      </c>
      <c r="S3784" s="49" t="s">
        <v>21333</v>
      </c>
      <c r="V3784" s="50" t="s">
        <v>15028</v>
      </c>
      <c r="W3784" s="50" t="s">
        <v>4388</v>
      </c>
      <c r="X3784" s="50" t="s">
        <v>14740</v>
      </c>
      <c r="Y3784" s="70" t="s">
        <v>17320</v>
      </c>
      <c r="Z3784" s="53">
        <v>73535</v>
      </c>
    </row>
    <row r="3785" spans="1:26" s="49" customFormat="1" ht="30" x14ac:dyDescent="0.25">
      <c r="A3785" s="75">
        <v>600136671</v>
      </c>
      <c r="B3785" s="73">
        <f t="shared" si="177"/>
        <v>600136671</v>
      </c>
      <c r="C3785" s="73" t="s">
        <v>11782</v>
      </c>
      <c r="D3785" s="68">
        <v>1</v>
      </c>
      <c r="E3785" s="48">
        <f t="shared" si="178"/>
        <v>70646066</v>
      </c>
      <c r="F3785" s="57" t="s">
        <v>4050</v>
      </c>
      <c r="G3785" s="57" t="s">
        <v>4378</v>
      </c>
      <c r="H3785" s="51">
        <v>50</v>
      </c>
      <c r="I3785" s="51" t="s">
        <v>17309</v>
      </c>
      <c r="J3785" s="69">
        <v>27.49</v>
      </c>
      <c r="K3785" s="69">
        <f t="shared" si="179"/>
        <v>1374.5</v>
      </c>
      <c r="L3785" s="90">
        <v>50</v>
      </c>
      <c r="M3785" s="51"/>
      <c r="N3785" s="62" t="s">
        <v>4482</v>
      </c>
      <c r="O3785" s="52" t="s">
        <v>4483</v>
      </c>
      <c r="P3785" s="52">
        <v>243</v>
      </c>
      <c r="Q3785" s="52">
        <v>9</v>
      </c>
      <c r="R3785" s="52" t="s">
        <v>4484</v>
      </c>
      <c r="S3785" s="49" t="s">
        <v>21333</v>
      </c>
      <c r="V3785" s="50" t="s">
        <v>15028</v>
      </c>
      <c r="W3785" s="50" t="s">
        <v>4388</v>
      </c>
      <c r="X3785" s="50" t="s">
        <v>14740</v>
      </c>
      <c r="Y3785" s="70" t="s">
        <v>17320</v>
      </c>
      <c r="Z3785" s="53">
        <v>73542</v>
      </c>
    </row>
    <row r="3786" spans="1:26" s="49" customFormat="1" ht="30" x14ac:dyDescent="0.25">
      <c r="A3786" s="75">
        <v>600136728</v>
      </c>
      <c r="B3786" s="73">
        <f t="shared" si="177"/>
        <v>600136728</v>
      </c>
      <c r="C3786" s="73" t="s">
        <v>11783</v>
      </c>
      <c r="D3786" s="68">
        <v>1</v>
      </c>
      <c r="E3786" s="48">
        <f t="shared" si="178"/>
        <v>70958131</v>
      </c>
      <c r="F3786" s="57" t="s">
        <v>4050</v>
      </c>
      <c r="G3786" s="57" t="s">
        <v>4378</v>
      </c>
      <c r="H3786" s="51">
        <v>800</v>
      </c>
      <c r="I3786" s="51" t="s">
        <v>17309</v>
      </c>
      <c r="J3786" s="69">
        <v>27.49</v>
      </c>
      <c r="K3786" s="69">
        <f t="shared" si="179"/>
        <v>21992</v>
      </c>
      <c r="L3786" s="90">
        <v>800</v>
      </c>
      <c r="M3786" s="51"/>
      <c r="N3786" s="62" t="s">
        <v>4485</v>
      </c>
      <c r="O3786" s="52" t="s">
        <v>2505</v>
      </c>
      <c r="P3786" s="52">
        <v>497</v>
      </c>
      <c r="Q3786" s="52">
        <v>29</v>
      </c>
      <c r="R3786" s="52" t="s">
        <v>4388</v>
      </c>
      <c r="S3786" s="49" t="s">
        <v>21333</v>
      </c>
      <c r="V3786" s="50" t="s">
        <v>15028</v>
      </c>
      <c r="W3786" s="50" t="s">
        <v>4388</v>
      </c>
      <c r="X3786" s="50" t="s">
        <v>14740</v>
      </c>
      <c r="Y3786" s="70" t="s">
        <v>17320</v>
      </c>
      <c r="Z3786" s="53">
        <v>73601</v>
      </c>
    </row>
    <row r="3787" spans="1:26" s="49" customFormat="1" ht="30" x14ac:dyDescent="0.25">
      <c r="A3787" s="75">
        <v>600171205</v>
      </c>
      <c r="B3787" s="73">
        <f t="shared" si="177"/>
        <v>600171205</v>
      </c>
      <c r="C3787" s="73" t="s">
        <v>11730</v>
      </c>
      <c r="D3787" s="68">
        <v>1</v>
      </c>
      <c r="E3787" s="48">
        <f t="shared" si="178"/>
        <v>68321261</v>
      </c>
      <c r="F3787" s="57" t="s">
        <v>4050</v>
      </c>
      <c r="G3787" s="57" t="s">
        <v>4378</v>
      </c>
      <c r="H3787" s="51">
        <v>1050</v>
      </c>
      <c r="I3787" s="51" t="s">
        <v>17309</v>
      </c>
      <c r="J3787" s="69">
        <v>27.49</v>
      </c>
      <c r="K3787" s="69">
        <f t="shared" si="179"/>
        <v>28864.5</v>
      </c>
      <c r="L3787" s="90">
        <v>1050</v>
      </c>
      <c r="M3787" s="51"/>
      <c r="N3787" s="62" t="s">
        <v>4398</v>
      </c>
      <c r="O3787" s="52" t="s">
        <v>204</v>
      </c>
      <c r="P3787" s="52">
        <v>600</v>
      </c>
      <c r="Q3787" s="52" t="s">
        <v>19</v>
      </c>
      <c r="R3787" s="52" t="s">
        <v>4388</v>
      </c>
      <c r="S3787" s="49" t="s">
        <v>21333</v>
      </c>
      <c r="V3787" s="50" t="s">
        <v>15000</v>
      </c>
      <c r="W3787" s="50" t="s">
        <v>4388</v>
      </c>
      <c r="X3787" s="50" t="s">
        <v>14738</v>
      </c>
      <c r="Y3787" s="70" t="s">
        <v>17320</v>
      </c>
      <c r="Z3787" s="53">
        <v>73601</v>
      </c>
    </row>
    <row r="3788" spans="1:26" s="49" customFormat="1" ht="30" x14ac:dyDescent="0.25">
      <c r="A3788" s="75">
        <v>600171230</v>
      </c>
      <c r="B3788" s="73">
        <f t="shared" si="177"/>
        <v>600171230</v>
      </c>
      <c r="C3788" s="73" t="s">
        <v>18015</v>
      </c>
      <c r="D3788" s="68">
        <v>1</v>
      </c>
      <c r="E3788" s="48">
        <f t="shared" si="178"/>
        <v>13644271</v>
      </c>
      <c r="F3788" s="57" t="s">
        <v>4050</v>
      </c>
      <c r="G3788" s="57" t="s">
        <v>4378</v>
      </c>
      <c r="H3788" s="51">
        <v>725</v>
      </c>
      <c r="I3788" s="51" t="s">
        <v>17309</v>
      </c>
      <c r="J3788" s="69">
        <v>27.49</v>
      </c>
      <c r="K3788" s="69">
        <f t="shared" si="179"/>
        <v>19930.25</v>
      </c>
      <c r="L3788" s="90">
        <v>725</v>
      </c>
      <c r="M3788" s="51"/>
      <c r="N3788" s="62" t="s">
        <v>18016</v>
      </c>
      <c r="O3788" s="52" t="s">
        <v>4399</v>
      </c>
      <c r="P3788" s="52">
        <v>635</v>
      </c>
      <c r="Q3788" s="52">
        <v>50</v>
      </c>
      <c r="R3788" s="52" t="s">
        <v>4388</v>
      </c>
      <c r="S3788" s="49" t="s">
        <v>21333</v>
      </c>
      <c r="V3788" s="50" t="s">
        <v>15000</v>
      </c>
      <c r="W3788" s="50" t="s">
        <v>4388</v>
      </c>
      <c r="X3788" s="50" t="s">
        <v>14738</v>
      </c>
      <c r="Y3788" s="70" t="s">
        <v>17320</v>
      </c>
      <c r="Z3788" s="53">
        <v>73564</v>
      </c>
    </row>
    <row r="3789" spans="1:26" s="49" customFormat="1" ht="30" x14ac:dyDescent="0.25">
      <c r="A3789" s="75">
        <v>691003131</v>
      </c>
      <c r="B3789" s="73">
        <f t="shared" si="177"/>
        <v>691003131</v>
      </c>
      <c r="C3789" s="73" t="s">
        <v>11784</v>
      </c>
      <c r="D3789" s="68">
        <v>1</v>
      </c>
      <c r="E3789" s="48">
        <f t="shared" si="178"/>
        <v>72545461</v>
      </c>
      <c r="F3789" s="57" t="s">
        <v>4050</v>
      </c>
      <c r="G3789" s="57" t="s">
        <v>4378</v>
      </c>
      <c r="H3789" s="51">
        <v>625</v>
      </c>
      <c r="I3789" s="51" t="s">
        <v>17309</v>
      </c>
      <c r="J3789" s="69">
        <v>27.49</v>
      </c>
      <c r="K3789" s="69">
        <f t="shared" si="179"/>
        <v>17181.25</v>
      </c>
      <c r="L3789" s="90">
        <v>625</v>
      </c>
      <c r="M3789" s="51"/>
      <c r="N3789" s="62" t="s">
        <v>4486</v>
      </c>
      <c r="O3789" s="52" t="s">
        <v>60</v>
      </c>
      <c r="P3789" s="52">
        <v>419</v>
      </c>
      <c r="Q3789" s="52">
        <v>2</v>
      </c>
      <c r="R3789" s="52" t="s">
        <v>4484</v>
      </c>
      <c r="S3789" s="49" t="s">
        <v>21333</v>
      </c>
      <c r="V3789" s="50" t="s">
        <v>15028</v>
      </c>
      <c r="W3789" s="50" t="s">
        <v>4388</v>
      </c>
      <c r="X3789" s="50" t="s">
        <v>14740</v>
      </c>
      <c r="Y3789" s="70" t="s">
        <v>17320</v>
      </c>
      <c r="Z3789" s="53">
        <v>73542</v>
      </c>
    </row>
    <row r="3790" spans="1:26" s="49" customFormat="1" x14ac:dyDescent="0.25">
      <c r="A3790" s="75">
        <v>691010609</v>
      </c>
      <c r="B3790" s="73">
        <f t="shared" si="177"/>
        <v>691010609</v>
      </c>
      <c r="C3790" s="73" t="s">
        <v>11731</v>
      </c>
      <c r="D3790" s="68">
        <v>1</v>
      </c>
      <c r="E3790" s="48">
        <f t="shared" si="178"/>
        <v>6045154</v>
      </c>
      <c r="F3790" s="57" t="s">
        <v>4050</v>
      </c>
      <c r="G3790" s="57" t="s">
        <v>4378</v>
      </c>
      <c r="H3790" s="51">
        <v>75</v>
      </c>
      <c r="I3790" s="51" t="s">
        <v>17309</v>
      </c>
      <c r="J3790" s="69">
        <v>27.49</v>
      </c>
      <c r="K3790" s="69">
        <f t="shared" si="179"/>
        <v>2061.75</v>
      </c>
      <c r="L3790" s="90">
        <v>75</v>
      </c>
      <c r="M3790" s="51"/>
      <c r="N3790" s="62" t="s">
        <v>4400</v>
      </c>
      <c r="O3790" s="52" t="s">
        <v>4401</v>
      </c>
      <c r="P3790" s="52">
        <v>1143</v>
      </c>
      <c r="Q3790" s="52">
        <v>14</v>
      </c>
      <c r="R3790" s="52" t="s">
        <v>4388</v>
      </c>
      <c r="S3790" s="49" t="s">
        <v>21334</v>
      </c>
      <c r="V3790" s="50" t="s">
        <v>15000</v>
      </c>
      <c r="W3790" s="50" t="s">
        <v>4388</v>
      </c>
      <c r="X3790" s="50" t="s">
        <v>14742</v>
      </c>
      <c r="Y3790" s="70" t="s">
        <v>17320</v>
      </c>
      <c r="Z3790" s="53">
        <v>73601</v>
      </c>
    </row>
    <row r="3791" spans="1:26" s="49" customFormat="1" ht="30" x14ac:dyDescent="0.25">
      <c r="A3791" s="75">
        <v>600031381</v>
      </c>
      <c r="B3791" s="73">
        <f t="shared" si="177"/>
        <v>600031381</v>
      </c>
      <c r="C3791" s="73" t="s">
        <v>15029</v>
      </c>
      <c r="D3791" s="68">
        <v>1</v>
      </c>
      <c r="E3791" s="48">
        <f t="shared" si="178"/>
        <v>62331507</v>
      </c>
      <c r="F3791" s="57" t="s">
        <v>4050</v>
      </c>
      <c r="G3791" s="57" t="s">
        <v>4378</v>
      </c>
      <c r="H3791" s="51">
        <v>100</v>
      </c>
      <c r="I3791" s="51" t="s">
        <v>17309</v>
      </c>
      <c r="J3791" s="69">
        <v>27.49</v>
      </c>
      <c r="K3791" s="69">
        <f t="shared" si="179"/>
        <v>2749</v>
      </c>
      <c r="L3791" s="90">
        <v>100</v>
      </c>
      <c r="M3791" s="51"/>
      <c r="N3791" s="62" t="s">
        <v>15030</v>
      </c>
      <c r="O3791" s="52" t="s">
        <v>15031</v>
      </c>
      <c r="P3791" s="52">
        <v>561</v>
      </c>
      <c r="Q3791" s="52">
        <v>16</v>
      </c>
      <c r="R3791" s="52" t="s">
        <v>4484</v>
      </c>
      <c r="S3791" s="49" t="s">
        <v>21333</v>
      </c>
      <c r="V3791" s="50" t="s">
        <v>14745</v>
      </c>
      <c r="W3791" s="50" t="s">
        <v>4388</v>
      </c>
      <c r="X3791" s="50" t="s">
        <v>14746</v>
      </c>
      <c r="Y3791" s="70" t="s">
        <v>17320</v>
      </c>
      <c r="Z3791" s="53">
        <v>73542</v>
      </c>
    </row>
    <row r="3792" spans="1:26" s="49" customFormat="1" x14ac:dyDescent="0.25">
      <c r="A3792" s="74">
        <v>600017249</v>
      </c>
      <c r="B3792" s="73">
        <f t="shared" si="177"/>
        <v>600017249</v>
      </c>
      <c r="C3792" s="73" t="s">
        <v>15032</v>
      </c>
      <c r="D3792" s="68">
        <v>1</v>
      </c>
      <c r="E3792" s="48">
        <f t="shared" si="178"/>
        <v>47813091</v>
      </c>
      <c r="F3792" s="57" t="s">
        <v>4050</v>
      </c>
      <c r="G3792" s="57" t="s">
        <v>4711</v>
      </c>
      <c r="H3792" s="51">
        <v>300</v>
      </c>
      <c r="I3792" s="51" t="s">
        <v>17309</v>
      </c>
      <c r="J3792" s="69">
        <v>27.49</v>
      </c>
      <c r="K3792" s="69">
        <f t="shared" si="179"/>
        <v>8247</v>
      </c>
      <c r="L3792" s="90">
        <v>300</v>
      </c>
      <c r="M3792" s="51"/>
      <c r="N3792" s="62" t="s">
        <v>15033</v>
      </c>
      <c r="O3792" s="52" t="s">
        <v>6819</v>
      </c>
      <c r="P3792" s="52">
        <v>586</v>
      </c>
      <c r="Q3792" s="52">
        <v>7</v>
      </c>
      <c r="R3792" s="52" t="s">
        <v>4712</v>
      </c>
      <c r="S3792" s="49" t="s">
        <v>21333</v>
      </c>
      <c r="V3792" s="50" t="s">
        <v>15000</v>
      </c>
      <c r="W3792" s="50" t="s">
        <v>4712</v>
      </c>
      <c r="X3792" s="50" t="s">
        <v>14738</v>
      </c>
      <c r="Y3792" s="70" t="s">
        <v>17320</v>
      </c>
      <c r="Z3792" s="53">
        <v>74801</v>
      </c>
    </row>
    <row r="3793" spans="1:26" s="49" customFormat="1" ht="30" x14ac:dyDescent="0.25">
      <c r="A3793" s="74">
        <v>600017346</v>
      </c>
      <c r="B3793" s="73">
        <f t="shared" si="177"/>
        <v>600017346</v>
      </c>
      <c r="C3793" s="73" t="s">
        <v>11925</v>
      </c>
      <c r="D3793" s="68">
        <v>1</v>
      </c>
      <c r="E3793" s="48">
        <f t="shared" si="178"/>
        <v>48396214</v>
      </c>
      <c r="F3793" s="57" t="s">
        <v>4050</v>
      </c>
      <c r="G3793" s="57" t="s">
        <v>4711</v>
      </c>
      <c r="H3793" s="51">
        <v>525</v>
      </c>
      <c r="I3793" s="51" t="s">
        <v>17309</v>
      </c>
      <c r="J3793" s="69">
        <v>27.49</v>
      </c>
      <c r="K3793" s="69">
        <f t="shared" si="179"/>
        <v>14432.25</v>
      </c>
      <c r="L3793" s="90">
        <v>525</v>
      </c>
      <c r="M3793" s="51"/>
      <c r="N3793" s="62" t="s">
        <v>4713</v>
      </c>
      <c r="O3793" s="52" t="s">
        <v>995</v>
      </c>
      <c r="P3793" s="52">
        <v>356</v>
      </c>
      <c r="Q3793" s="52"/>
      <c r="R3793" s="52" t="s">
        <v>4714</v>
      </c>
      <c r="S3793" s="49" t="s">
        <v>21334</v>
      </c>
      <c r="V3793" s="50" t="s">
        <v>15000</v>
      </c>
      <c r="W3793" s="50" t="s">
        <v>4712</v>
      </c>
      <c r="X3793" s="50" t="s">
        <v>14742</v>
      </c>
      <c r="Y3793" s="70" t="s">
        <v>17320</v>
      </c>
      <c r="Z3793" s="53">
        <v>74715</v>
      </c>
    </row>
    <row r="3794" spans="1:26" s="49" customFormat="1" x14ac:dyDescent="0.25">
      <c r="A3794" s="74">
        <v>600001008</v>
      </c>
      <c r="B3794" s="73">
        <f t="shared" si="177"/>
        <v>600001008</v>
      </c>
      <c r="C3794" s="73" t="s">
        <v>11926</v>
      </c>
      <c r="D3794" s="68">
        <v>1</v>
      </c>
      <c r="E3794" s="48">
        <f t="shared" si="178"/>
        <v>47813245</v>
      </c>
      <c r="F3794" s="57" t="s">
        <v>4050</v>
      </c>
      <c r="G3794" s="57" t="s">
        <v>4711</v>
      </c>
      <c r="H3794" s="51">
        <v>25</v>
      </c>
      <c r="I3794" s="51" t="s">
        <v>17309</v>
      </c>
      <c r="J3794" s="69">
        <v>27.49</v>
      </c>
      <c r="K3794" s="69">
        <f t="shared" si="179"/>
        <v>687.25</v>
      </c>
      <c r="L3794" s="90">
        <v>25</v>
      </c>
      <c r="M3794" s="51"/>
      <c r="N3794" s="62" t="s">
        <v>4715</v>
      </c>
      <c r="O3794" s="52" t="s">
        <v>1716</v>
      </c>
      <c r="P3794" s="52">
        <v>495</v>
      </c>
      <c r="Q3794" s="52">
        <v>5</v>
      </c>
      <c r="R3794" s="52" t="s">
        <v>4716</v>
      </c>
      <c r="S3794" s="49" t="s">
        <v>21334</v>
      </c>
      <c r="V3794" s="50" t="s">
        <v>15000</v>
      </c>
      <c r="W3794" s="50" t="s">
        <v>4712</v>
      </c>
      <c r="X3794" s="50" t="s">
        <v>14741</v>
      </c>
      <c r="Y3794" s="70" t="s">
        <v>17320</v>
      </c>
      <c r="Z3794" s="53">
        <v>74714</v>
      </c>
    </row>
    <row r="3795" spans="1:26" s="49" customFormat="1" ht="30" x14ac:dyDescent="0.25">
      <c r="A3795" s="74">
        <v>600026779</v>
      </c>
      <c r="B3795" s="73">
        <f t="shared" si="177"/>
        <v>600026779</v>
      </c>
      <c r="C3795" s="73" t="s">
        <v>18017</v>
      </c>
      <c r="D3795" s="68">
        <v>1</v>
      </c>
      <c r="E3795" s="48">
        <f t="shared" si="178"/>
        <v>601837</v>
      </c>
      <c r="F3795" s="57" t="s">
        <v>4050</v>
      </c>
      <c r="G3795" s="57" t="s">
        <v>4711</v>
      </c>
      <c r="H3795" s="51">
        <v>375</v>
      </c>
      <c r="I3795" s="51" t="s">
        <v>17309</v>
      </c>
      <c r="J3795" s="69">
        <v>27.49</v>
      </c>
      <c r="K3795" s="69">
        <f t="shared" si="179"/>
        <v>10308.75</v>
      </c>
      <c r="L3795" s="90">
        <v>375</v>
      </c>
      <c r="M3795" s="51"/>
      <c r="N3795" s="62" t="s">
        <v>18018</v>
      </c>
      <c r="O3795" s="52" t="s">
        <v>595</v>
      </c>
      <c r="P3795" s="52">
        <v>336</v>
      </c>
      <c r="Q3795" s="52" t="s">
        <v>84</v>
      </c>
      <c r="R3795" s="52" t="s">
        <v>4712</v>
      </c>
      <c r="S3795" s="49" t="s">
        <v>21333</v>
      </c>
      <c r="V3795" s="50" t="s">
        <v>15000</v>
      </c>
      <c r="W3795" s="50" t="s">
        <v>4712</v>
      </c>
      <c r="X3795" s="50" t="s">
        <v>14738</v>
      </c>
      <c r="Y3795" s="70" t="s">
        <v>17320</v>
      </c>
      <c r="Z3795" s="53">
        <v>74801</v>
      </c>
    </row>
    <row r="3796" spans="1:26" s="49" customFormat="1" x14ac:dyDescent="0.25">
      <c r="A3796" s="75">
        <v>600141985</v>
      </c>
      <c r="B3796" s="73">
        <f t="shared" si="177"/>
        <v>600141985</v>
      </c>
      <c r="C3796" s="73" t="s">
        <v>12008</v>
      </c>
      <c r="D3796" s="68">
        <v>1</v>
      </c>
      <c r="E3796" s="48">
        <f t="shared" si="178"/>
        <v>75027160</v>
      </c>
      <c r="F3796" s="57" t="s">
        <v>4050</v>
      </c>
      <c r="G3796" s="57" t="s">
        <v>4711</v>
      </c>
      <c r="H3796" s="51">
        <v>25</v>
      </c>
      <c r="I3796" s="51" t="s">
        <v>17309</v>
      </c>
      <c r="J3796" s="69">
        <v>27.49</v>
      </c>
      <c r="K3796" s="69">
        <f t="shared" si="179"/>
        <v>687.25</v>
      </c>
      <c r="L3796" s="90">
        <v>25</v>
      </c>
      <c r="M3796" s="51"/>
      <c r="N3796" s="62" t="s">
        <v>4855</v>
      </c>
      <c r="O3796" s="52" t="s">
        <v>1421</v>
      </c>
      <c r="P3796" s="52">
        <v>1500</v>
      </c>
      <c r="Q3796" s="52"/>
      <c r="R3796" s="52" t="s">
        <v>4712</v>
      </c>
      <c r="S3796" s="49" t="s">
        <v>21333</v>
      </c>
      <c r="V3796" s="50" t="s">
        <v>15034</v>
      </c>
      <c r="W3796" s="50" t="s">
        <v>4712</v>
      </c>
      <c r="X3796" s="50" t="s">
        <v>14740</v>
      </c>
      <c r="Y3796" s="70" t="s">
        <v>17320</v>
      </c>
      <c r="Z3796" s="53">
        <v>74801</v>
      </c>
    </row>
    <row r="3797" spans="1:26" s="49" customFormat="1" ht="30" x14ac:dyDescent="0.25">
      <c r="A3797" s="75">
        <v>600142493</v>
      </c>
      <c r="B3797" s="73">
        <f t="shared" si="177"/>
        <v>600142493</v>
      </c>
      <c r="C3797" s="73" t="s">
        <v>12009</v>
      </c>
      <c r="D3797" s="68">
        <v>1</v>
      </c>
      <c r="E3797" s="48">
        <f t="shared" si="178"/>
        <v>70944717</v>
      </c>
      <c r="F3797" s="57" t="s">
        <v>4050</v>
      </c>
      <c r="G3797" s="57" t="s">
        <v>4711</v>
      </c>
      <c r="H3797" s="51">
        <v>25</v>
      </c>
      <c r="I3797" s="51" t="s">
        <v>17309</v>
      </c>
      <c r="J3797" s="69">
        <v>27.49</v>
      </c>
      <c r="K3797" s="69">
        <f t="shared" si="179"/>
        <v>687.25</v>
      </c>
      <c r="L3797" s="90">
        <v>25</v>
      </c>
      <c r="M3797" s="51"/>
      <c r="N3797" s="62" t="s">
        <v>4856</v>
      </c>
      <c r="O3797" s="52" t="s">
        <v>4857</v>
      </c>
      <c r="P3797" s="52">
        <v>514</v>
      </c>
      <c r="Q3797" s="52"/>
      <c r="R3797" s="52" t="s">
        <v>4858</v>
      </c>
      <c r="S3797" s="49" t="s">
        <v>21333</v>
      </c>
      <c r="V3797" s="50" t="s">
        <v>15034</v>
      </c>
      <c r="W3797" s="50" t="s">
        <v>4712</v>
      </c>
      <c r="X3797" s="50" t="s">
        <v>14740</v>
      </c>
      <c r="Y3797" s="70" t="s">
        <v>17320</v>
      </c>
      <c r="Z3797" s="53">
        <v>74722</v>
      </c>
    </row>
    <row r="3798" spans="1:26" s="49" customFormat="1" ht="30" x14ac:dyDescent="0.25">
      <c r="A3798" s="75">
        <v>600142604</v>
      </c>
      <c r="B3798" s="73">
        <f t="shared" si="177"/>
        <v>600142604</v>
      </c>
      <c r="C3798" s="73" t="s">
        <v>12010</v>
      </c>
      <c r="D3798" s="68">
        <v>1</v>
      </c>
      <c r="E3798" s="48">
        <f t="shared" si="178"/>
        <v>75027143</v>
      </c>
      <c r="F3798" s="57" t="s">
        <v>4050</v>
      </c>
      <c r="G3798" s="57" t="s">
        <v>4711</v>
      </c>
      <c r="H3798" s="51">
        <v>100</v>
      </c>
      <c r="I3798" s="51" t="s">
        <v>17309</v>
      </c>
      <c r="J3798" s="69">
        <v>27.49</v>
      </c>
      <c r="K3798" s="69">
        <f t="shared" si="179"/>
        <v>2749</v>
      </c>
      <c r="L3798" s="90">
        <v>100</v>
      </c>
      <c r="M3798" s="51"/>
      <c r="N3798" s="62" t="s">
        <v>4859</v>
      </c>
      <c r="O3798" s="52" t="s">
        <v>3863</v>
      </c>
      <c r="P3798" s="52">
        <v>174</v>
      </c>
      <c r="Q3798" s="52">
        <v>14</v>
      </c>
      <c r="R3798" s="52" t="s">
        <v>4712</v>
      </c>
      <c r="S3798" s="49" t="s">
        <v>21333</v>
      </c>
      <c r="V3798" s="50" t="s">
        <v>15034</v>
      </c>
      <c r="W3798" s="50" t="s">
        <v>4712</v>
      </c>
      <c r="X3798" s="50" t="s">
        <v>14740</v>
      </c>
      <c r="Y3798" s="70" t="s">
        <v>17320</v>
      </c>
      <c r="Z3798" s="53">
        <v>74801</v>
      </c>
    </row>
    <row r="3799" spans="1:26" s="49" customFormat="1" ht="30" x14ac:dyDescent="0.25">
      <c r="A3799" s="75">
        <v>600142612</v>
      </c>
      <c r="B3799" s="73">
        <f t="shared" si="177"/>
        <v>600142612</v>
      </c>
      <c r="C3799" s="73" t="s">
        <v>12011</v>
      </c>
      <c r="D3799" s="68">
        <v>1</v>
      </c>
      <c r="E3799" s="48">
        <f t="shared" si="178"/>
        <v>75027135</v>
      </c>
      <c r="F3799" s="57" t="s">
        <v>4050</v>
      </c>
      <c r="G3799" s="57" t="s">
        <v>4711</v>
      </c>
      <c r="H3799" s="51">
        <v>175</v>
      </c>
      <c r="I3799" s="51" t="s">
        <v>17309</v>
      </c>
      <c r="J3799" s="69">
        <v>27.49</v>
      </c>
      <c r="K3799" s="69">
        <f t="shared" si="179"/>
        <v>4810.75</v>
      </c>
      <c r="L3799" s="90">
        <v>175</v>
      </c>
      <c r="M3799" s="51"/>
      <c r="N3799" s="62" t="s">
        <v>4860</v>
      </c>
      <c r="O3799" s="52" t="s">
        <v>4861</v>
      </c>
      <c r="P3799" s="52">
        <v>7</v>
      </c>
      <c r="Q3799" s="52">
        <v>9</v>
      </c>
      <c r="R3799" s="52" t="s">
        <v>4712</v>
      </c>
      <c r="S3799" s="49" t="s">
        <v>21333</v>
      </c>
      <c r="V3799" s="50" t="s">
        <v>15034</v>
      </c>
      <c r="W3799" s="50" t="s">
        <v>4712</v>
      </c>
      <c r="X3799" s="50" t="s">
        <v>14740</v>
      </c>
      <c r="Y3799" s="70" t="s">
        <v>17320</v>
      </c>
      <c r="Z3799" s="53">
        <v>74801</v>
      </c>
    </row>
    <row r="3800" spans="1:26" s="49" customFormat="1" ht="30" x14ac:dyDescent="0.25">
      <c r="A3800" s="75">
        <v>600142701</v>
      </c>
      <c r="B3800" s="73">
        <f t="shared" si="177"/>
        <v>600142701</v>
      </c>
      <c r="C3800" s="73" t="s">
        <v>12012</v>
      </c>
      <c r="D3800" s="68">
        <v>1</v>
      </c>
      <c r="E3800" s="48">
        <f t="shared" si="178"/>
        <v>75027437</v>
      </c>
      <c r="F3800" s="57" t="s">
        <v>4050</v>
      </c>
      <c r="G3800" s="57" t="s">
        <v>4711</v>
      </c>
      <c r="H3800" s="51">
        <v>150</v>
      </c>
      <c r="I3800" s="51" t="s">
        <v>17309</v>
      </c>
      <c r="J3800" s="69">
        <v>27.49</v>
      </c>
      <c r="K3800" s="69">
        <f t="shared" si="179"/>
        <v>4123.5</v>
      </c>
      <c r="L3800" s="90">
        <v>150</v>
      </c>
      <c r="M3800" s="51"/>
      <c r="N3800" s="62" t="s">
        <v>4862</v>
      </c>
      <c r="O3800" s="52" t="s">
        <v>4863</v>
      </c>
      <c r="P3800" s="52">
        <v>381</v>
      </c>
      <c r="Q3800" s="52">
        <v>8</v>
      </c>
      <c r="R3800" s="52" t="s">
        <v>4864</v>
      </c>
      <c r="S3800" s="49" t="s">
        <v>21333</v>
      </c>
      <c r="V3800" s="50" t="s">
        <v>15034</v>
      </c>
      <c r="W3800" s="50" t="s">
        <v>4712</v>
      </c>
      <c r="X3800" s="50" t="s">
        <v>14740</v>
      </c>
      <c r="Y3800" s="70" t="s">
        <v>17320</v>
      </c>
      <c r="Z3800" s="53">
        <v>74717</v>
      </c>
    </row>
    <row r="3801" spans="1:26" s="49" customFormat="1" ht="30" x14ac:dyDescent="0.25">
      <c r="A3801" s="75">
        <v>600142710</v>
      </c>
      <c r="B3801" s="73">
        <f t="shared" si="177"/>
        <v>600142710</v>
      </c>
      <c r="C3801" s="73" t="s">
        <v>12013</v>
      </c>
      <c r="D3801" s="68">
        <v>1</v>
      </c>
      <c r="E3801" s="48">
        <f t="shared" si="178"/>
        <v>73184918</v>
      </c>
      <c r="F3801" s="57" t="s">
        <v>4050</v>
      </c>
      <c r="G3801" s="57" t="s">
        <v>4711</v>
      </c>
      <c r="H3801" s="51">
        <v>175</v>
      </c>
      <c r="I3801" s="51" t="s">
        <v>17309</v>
      </c>
      <c r="J3801" s="69">
        <v>27.49</v>
      </c>
      <c r="K3801" s="69">
        <f t="shared" si="179"/>
        <v>4810.75</v>
      </c>
      <c r="L3801" s="90">
        <v>175</v>
      </c>
      <c r="M3801" s="51"/>
      <c r="N3801" s="62" t="s">
        <v>4865</v>
      </c>
      <c r="O3801" s="52" t="s">
        <v>4866</v>
      </c>
      <c r="P3801" s="52">
        <v>59</v>
      </c>
      <c r="Q3801" s="52">
        <v>1</v>
      </c>
      <c r="R3801" s="52" t="s">
        <v>4867</v>
      </c>
      <c r="S3801" s="49" t="s">
        <v>21333</v>
      </c>
      <c r="V3801" s="50" t="s">
        <v>15034</v>
      </c>
      <c r="W3801" s="50" t="s">
        <v>4712</v>
      </c>
      <c r="X3801" s="50" t="s">
        <v>14740</v>
      </c>
      <c r="Y3801" s="70" t="s">
        <v>17320</v>
      </c>
      <c r="Z3801" s="53">
        <v>74711</v>
      </c>
    </row>
    <row r="3802" spans="1:26" s="49" customFormat="1" ht="30" x14ac:dyDescent="0.25">
      <c r="A3802" s="75">
        <v>600142728</v>
      </c>
      <c r="B3802" s="73">
        <f t="shared" si="177"/>
        <v>600142728</v>
      </c>
      <c r="C3802" s="73" t="s">
        <v>12014</v>
      </c>
      <c r="D3802" s="68">
        <v>1</v>
      </c>
      <c r="E3802" s="48">
        <f t="shared" si="178"/>
        <v>75029006</v>
      </c>
      <c r="F3802" s="57" t="s">
        <v>4050</v>
      </c>
      <c r="G3802" s="57" t="s">
        <v>4711</v>
      </c>
      <c r="H3802" s="51">
        <v>0</v>
      </c>
      <c r="I3802" s="51" t="s">
        <v>17320</v>
      </c>
      <c r="J3802" s="69">
        <v>27.49</v>
      </c>
      <c r="K3802" s="69">
        <f t="shared" si="179"/>
        <v>0</v>
      </c>
      <c r="L3802" s="90">
        <v>0</v>
      </c>
      <c r="M3802" s="51"/>
      <c r="N3802" s="62" t="s">
        <v>4868</v>
      </c>
      <c r="O3802" s="52" t="s">
        <v>4869</v>
      </c>
      <c r="P3802" s="52">
        <v>98</v>
      </c>
      <c r="Q3802" s="52">
        <v>6</v>
      </c>
      <c r="R3802" s="52" t="s">
        <v>4870</v>
      </c>
      <c r="S3802" s="49" t="s">
        <v>21333</v>
      </c>
      <c r="V3802" s="50" t="s">
        <v>15034</v>
      </c>
      <c r="W3802" s="50" t="s">
        <v>4712</v>
      </c>
      <c r="X3802" s="50" t="s">
        <v>14740</v>
      </c>
      <c r="Y3802" s="70">
        <v>44326</v>
      </c>
      <c r="Z3802" s="53">
        <v>74720</v>
      </c>
    </row>
    <row r="3803" spans="1:26" s="49" customFormat="1" ht="30" x14ac:dyDescent="0.25">
      <c r="A3803" s="75">
        <v>600142744</v>
      </c>
      <c r="B3803" s="73">
        <f t="shared" si="177"/>
        <v>600142744</v>
      </c>
      <c r="C3803" s="73" t="s">
        <v>12015</v>
      </c>
      <c r="D3803" s="68">
        <v>1</v>
      </c>
      <c r="E3803" s="48">
        <f t="shared" si="178"/>
        <v>70989273</v>
      </c>
      <c r="F3803" s="57" t="s">
        <v>4050</v>
      </c>
      <c r="G3803" s="57" t="s">
        <v>4711</v>
      </c>
      <c r="H3803" s="51">
        <v>175</v>
      </c>
      <c r="I3803" s="51" t="s">
        <v>17309</v>
      </c>
      <c r="J3803" s="69">
        <v>27.49</v>
      </c>
      <c r="K3803" s="69">
        <f t="shared" si="179"/>
        <v>4810.75</v>
      </c>
      <c r="L3803" s="90">
        <v>175</v>
      </c>
      <c r="M3803" s="51"/>
      <c r="N3803" s="62" t="s">
        <v>4871</v>
      </c>
      <c r="O3803" s="52" t="s">
        <v>4872</v>
      </c>
      <c r="P3803" s="52">
        <v>492</v>
      </c>
      <c r="Q3803" s="52"/>
      <c r="R3803" s="52" t="s">
        <v>4873</v>
      </c>
      <c r="S3803" s="49" t="s">
        <v>21333</v>
      </c>
      <c r="V3803" s="50" t="s">
        <v>15034</v>
      </c>
      <c r="W3803" s="50" t="s">
        <v>4712</v>
      </c>
      <c r="X3803" s="50" t="s">
        <v>14740</v>
      </c>
      <c r="Y3803" s="70" t="s">
        <v>17320</v>
      </c>
      <c r="Z3803" s="53">
        <v>74714</v>
      </c>
    </row>
    <row r="3804" spans="1:26" s="49" customFormat="1" x14ac:dyDescent="0.25">
      <c r="A3804" s="75">
        <v>600142779</v>
      </c>
      <c r="B3804" s="73">
        <f t="shared" si="177"/>
        <v>600142779</v>
      </c>
      <c r="C3804" s="73" t="s">
        <v>12016</v>
      </c>
      <c r="D3804" s="68">
        <v>1</v>
      </c>
      <c r="E3804" s="48">
        <f t="shared" si="178"/>
        <v>849898</v>
      </c>
      <c r="F3804" s="57" t="s">
        <v>4050</v>
      </c>
      <c r="G3804" s="57" t="s">
        <v>4711</v>
      </c>
      <c r="H3804" s="51">
        <v>1250</v>
      </c>
      <c r="I3804" s="51" t="s">
        <v>17309</v>
      </c>
      <c r="J3804" s="69">
        <v>27.49</v>
      </c>
      <c r="K3804" s="69">
        <f t="shared" si="179"/>
        <v>34362.5</v>
      </c>
      <c r="L3804" s="90">
        <v>1250</v>
      </c>
      <c r="M3804" s="51"/>
      <c r="N3804" s="62" t="s">
        <v>4874</v>
      </c>
      <c r="O3804" s="52" t="s">
        <v>1421</v>
      </c>
      <c r="P3804" s="52">
        <v>1417</v>
      </c>
      <c r="Q3804" s="52">
        <v>8</v>
      </c>
      <c r="R3804" s="52" t="s">
        <v>4712</v>
      </c>
      <c r="S3804" s="49" t="s">
        <v>21333</v>
      </c>
      <c r="V3804" s="50" t="s">
        <v>15034</v>
      </c>
      <c r="W3804" s="50" t="s">
        <v>4712</v>
      </c>
      <c r="X3804" s="50" t="s">
        <v>14740</v>
      </c>
      <c r="Y3804" s="70" t="s">
        <v>17320</v>
      </c>
      <c r="Z3804" s="53">
        <v>74801</v>
      </c>
    </row>
    <row r="3805" spans="1:26" s="49" customFormat="1" ht="30" x14ac:dyDescent="0.25">
      <c r="A3805" s="75">
        <v>600142787</v>
      </c>
      <c r="B3805" s="73">
        <f t="shared" si="177"/>
        <v>600142787</v>
      </c>
      <c r="C3805" s="73" t="s">
        <v>12017</v>
      </c>
      <c r="D3805" s="68">
        <v>1</v>
      </c>
      <c r="E3805" s="48">
        <f t="shared" si="178"/>
        <v>70945951</v>
      </c>
      <c r="F3805" s="57" t="s">
        <v>4050</v>
      </c>
      <c r="G3805" s="57" t="s">
        <v>4711</v>
      </c>
      <c r="H3805" s="51">
        <v>975</v>
      </c>
      <c r="I3805" s="51" t="s">
        <v>17309</v>
      </c>
      <c r="J3805" s="69">
        <v>27.49</v>
      </c>
      <c r="K3805" s="69">
        <f t="shared" si="179"/>
        <v>26802.75</v>
      </c>
      <c r="L3805" s="90">
        <v>975</v>
      </c>
      <c r="M3805" s="51"/>
      <c r="N3805" s="62" t="s">
        <v>4875</v>
      </c>
      <c r="O3805" s="52" t="s">
        <v>4876</v>
      </c>
      <c r="P3805" s="52">
        <v>966</v>
      </c>
      <c r="Q3805" s="52">
        <v>50</v>
      </c>
      <c r="R3805" s="52" t="s">
        <v>4716</v>
      </c>
      <c r="S3805" s="49" t="s">
        <v>21333</v>
      </c>
      <c r="V3805" s="50" t="s">
        <v>15034</v>
      </c>
      <c r="W3805" s="50" t="s">
        <v>4712</v>
      </c>
      <c r="X3805" s="50" t="s">
        <v>14740</v>
      </c>
      <c r="Y3805" s="70" t="s">
        <v>17320</v>
      </c>
      <c r="Z3805" s="53">
        <v>74714</v>
      </c>
    </row>
    <row r="3806" spans="1:26" s="49" customFormat="1" ht="30" x14ac:dyDescent="0.25">
      <c r="A3806" s="75">
        <v>600143031</v>
      </c>
      <c r="B3806" s="73">
        <f t="shared" si="177"/>
        <v>600143031</v>
      </c>
      <c r="C3806" s="73" t="s">
        <v>12018</v>
      </c>
      <c r="D3806" s="68">
        <v>1</v>
      </c>
      <c r="E3806" s="48">
        <f t="shared" si="178"/>
        <v>75027127</v>
      </c>
      <c r="F3806" s="57" t="s">
        <v>4050</v>
      </c>
      <c r="G3806" s="57" t="s">
        <v>4711</v>
      </c>
      <c r="H3806" s="51">
        <v>575</v>
      </c>
      <c r="I3806" s="51" t="s">
        <v>17309</v>
      </c>
      <c r="J3806" s="69">
        <v>27.49</v>
      </c>
      <c r="K3806" s="69">
        <f t="shared" si="179"/>
        <v>15806.75</v>
      </c>
      <c r="L3806" s="90">
        <v>575</v>
      </c>
      <c r="M3806" s="51"/>
      <c r="N3806" s="62" t="s">
        <v>4877</v>
      </c>
      <c r="O3806" s="52" t="s">
        <v>519</v>
      </c>
      <c r="P3806" s="52">
        <v>1062</v>
      </c>
      <c r="Q3806" s="52">
        <v>2</v>
      </c>
      <c r="R3806" s="52" t="s">
        <v>4712</v>
      </c>
      <c r="S3806" s="49" t="s">
        <v>21333</v>
      </c>
      <c r="V3806" s="50" t="s">
        <v>15034</v>
      </c>
      <c r="W3806" s="50" t="s">
        <v>4712</v>
      </c>
      <c r="X3806" s="50" t="s">
        <v>14740</v>
      </c>
      <c r="Y3806" s="70" t="s">
        <v>17320</v>
      </c>
      <c r="Z3806" s="53">
        <v>74801</v>
      </c>
    </row>
    <row r="3807" spans="1:26" s="49" customFormat="1" ht="30" x14ac:dyDescent="0.25">
      <c r="A3807" s="75">
        <v>600143066</v>
      </c>
      <c r="B3807" s="73">
        <f t="shared" si="177"/>
        <v>600143066</v>
      </c>
      <c r="C3807" s="73" t="s">
        <v>12019</v>
      </c>
      <c r="D3807" s="68">
        <v>1</v>
      </c>
      <c r="E3807" s="48">
        <f t="shared" si="178"/>
        <v>75029022</v>
      </c>
      <c r="F3807" s="57" t="s">
        <v>4050</v>
      </c>
      <c r="G3807" s="57" t="s">
        <v>4711</v>
      </c>
      <c r="H3807" s="51">
        <v>250</v>
      </c>
      <c r="I3807" s="51" t="s">
        <v>17309</v>
      </c>
      <c r="J3807" s="69">
        <v>27.49</v>
      </c>
      <c r="K3807" s="69">
        <f t="shared" si="179"/>
        <v>6872.5</v>
      </c>
      <c r="L3807" s="90">
        <v>250</v>
      </c>
      <c r="M3807" s="51"/>
      <c r="N3807" s="62" t="s">
        <v>4878</v>
      </c>
      <c r="O3807" s="52" t="s">
        <v>99</v>
      </c>
      <c r="P3807" s="52">
        <v>230</v>
      </c>
      <c r="Q3807" s="52"/>
      <c r="R3807" s="52" t="s">
        <v>4714</v>
      </c>
      <c r="S3807" s="49" t="s">
        <v>21333</v>
      </c>
      <c r="V3807" s="50" t="s">
        <v>15034</v>
      </c>
      <c r="W3807" s="50" t="s">
        <v>4712</v>
      </c>
      <c r="X3807" s="50" t="s">
        <v>14740</v>
      </c>
      <c r="Y3807" s="70" t="s">
        <v>17320</v>
      </c>
      <c r="Z3807" s="53">
        <v>74715</v>
      </c>
    </row>
    <row r="3808" spans="1:26" s="49" customFormat="1" ht="30" x14ac:dyDescent="0.25">
      <c r="A3808" s="75">
        <v>600143082</v>
      </c>
      <c r="B3808" s="73">
        <f t="shared" si="177"/>
        <v>600143082</v>
      </c>
      <c r="C3808" s="73" t="s">
        <v>12020</v>
      </c>
      <c r="D3808" s="68">
        <v>1</v>
      </c>
      <c r="E3808" s="48">
        <f t="shared" si="178"/>
        <v>70987122</v>
      </c>
      <c r="F3808" s="57" t="s">
        <v>4050</v>
      </c>
      <c r="G3808" s="57" t="s">
        <v>4711</v>
      </c>
      <c r="H3808" s="51">
        <v>0</v>
      </c>
      <c r="I3808" s="51" t="s">
        <v>17320</v>
      </c>
      <c r="J3808" s="69">
        <v>27.49</v>
      </c>
      <c r="K3808" s="69">
        <f t="shared" si="179"/>
        <v>0</v>
      </c>
      <c r="L3808" s="90">
        <v>0</v>
      </c>
      <c r="M3808" s="51"/>
      <c r="N3808" s="62" t="s">
        <v>4879</v>
      </c>
      <c r="O3808" s="52" t="s">
        <v>4731</v>
      </c>
      <c r="P3808" s="52">
        <v>222</v>
      </c>
      <c r="Q3808" s="52"/>
      <c r="R3808" s="52" t="s">
        <v>3213</v>
      </c>
      <c r="S3808" s="49" t="s">
        <v>21333</v>
      </c>
      <c r="V3808" s="50" t="s">
        <v>15034</v>
      </c>
      <c r="W3808" s="50" t="s">
        <v>4712</v>
      </c>
      <c r="X3808" s="50" t="s">
        <v>14740</v>
      </c>
      <c r="Y3808" s="70">
        <v>44333</v>
      </c>
      <c r="Z3808" s="53">
        <v>74719</v>
      </c>
    </row>
    <row r="3809" spans="1:26" s="49" customFormat="1" ht="30" x14ac:dyDescent="0.25">
      <c r="A3809" s="75">
        <v>600143091</v>
      </c>
      <c r="B3809" s="73">
        <f t="shared" si="177"/>
        <v>600143091</v>
      </c>
      <c r="C3809" s="73" t="s">
        <v>12021</v>
      </c>
      <c r="D3809" s="68">
        <v>1</v>
      </c>
      <c r="E3809" s="48">
        <f t="shared" si="178"/>
        <v>75027119</v>
      </c>
      <c r="F3809" s="57" t="s">
        <v>4050</v>
      </c>
      <c r="G3809" s="57" t="s">
        <v>4711</v>
      </c>
      <c r="H3809" s="51">
        <v>725</v>
      </c>
      <c r="I3809" s="51" t="s">
        <v>17309</v>
      </c>
      <c r="J3809" s="69">
        <v>27.49</v>
      </c>
      <c r="K3809" s="69">
        <f t="shared" si="179"/>
        <v>19930.25</v>
      </c>
      <c r="L3809" s="90">
        <v>725</v>
      </c>
      <c r="M3809" s="51"/>
      <c r="N3809" s="62" t="s">
        <v>4880</v>
      </c>
      <c r="O3809" s="52" t="s">
        <v>2050</v>
      </c>
      <c r="P3809" s="52">
        <v>1266</v>
      </c>
      <c r="Q3809" s="52">
        <v>7</v>
      </c>
      <c r="R3809" s="52" t="s">
        <v>4712</v>
      </c>
      <c r="S3809" s="49" t="s">
        <v>21333</v>
      </c>
      <c r="V3809" s="50" t="s">
        <v>15034</v>
      </c>
      <c r="W3809" s="50" t="s">
        <v>4712</v>
      </c>
      <c r="X3809" s="50" t="s">
        <v>14740</v>
      </c>
      <c r="Y3809" s="70" t="s">
        <v>17320</v>
      </c>
      <c r="Z3809" s="53">
        <v>74801</v>
      </c>
    </row>
    <row r="3810" spans="1:26" s="49" customFormat="1" x14ac:dyDescent="0.25">
      <c r="A3810" s="75">
        <v>600143104</v>
      </c>
      <c r="B3810" s="73">
        <f t="shared" si="177"/>
        <v>600143104</v>
      </c>
      <c r="C3810" s="73" t="s">
        <v>12022</v>
      </c>
      <c r="D3810" s="68">
        <v>1</v>
      </c>
      <c r="E3810" s="48">
        <f t="shared" si="178"/>
        <v>71000011</v>
      </c>
      <c r="F3810" s="57" t="s">
        <v>4050</v>
      </c>
      <c r="G3810" s="57" t="s">
        <v>4711</v>
      </c>
      <c r="H3810" s="51">
        <v>500</v>
      </c>
      <c r="I3810" s="51" t="s">
        <v>17309</v>
      </c>
      <c r="J3810" s="69">
        <v>27.49</v>
      </c>
      <c r="K3810" s="69">
        <f t="shared" si="179"/>
        <v>13745</v>
      </c>
      <c r="L3810" s="90">
        <v>500</v>
      </c>
      <c r="M3810" s="51"/>
      <c r="N3810" s="62" t="s">
        <v>4881</v>
      </c>
      <c r="O3810" s="52" t="s">
        <v>4882</v>
      </c>
      <c r="P3810" s="52">
        <v>600</v>
      </c>
      <c r="Q3810" s="52">
        <v>2</v>
      </c>
      <c r="R3810" s="52" t="s">
        <v>4883</v>
      </c>
      <c r="S3810" s="49" t="s">
        <v>21333</v>
      </c>
      <c r="V3810" s="50" t="s">
        <v>15034</v>
      </c>
      <c r="W3810" s="50" t="s">
        <v>4712</v>
      </c>
      <c r="X3810" s="50" t="s">
        <v>14740</v>
      </c>
      <c r="Y3810" s="70" t="s">
        <v>17320</v>
      </c>
      <c r="Z3810" s="53">
        <v>74716</v>
      </c>
    </row>
    <row r="3811" spans="1:26" s="49" customFormat="1" ht="30" x14ac:dyDescent="0.25">
      <c r="A3811" s="75">
        <v>600143139</v>
      </c>
      <c r="B3811" s="73">
        <f t="shared" si="177"/>
        <v>600143139</v>
      </c>
      <c r="C3811" s="73" t="s">
        <v>12023</v>
      </c>
      <c r="D3811" s="68">
        <v>1</v>
      </c>
      <c r="E3811" s="48">
        <f t="shared" si="178"/>
        <v>71003975</v>
      </c>
      <c r="F3811" s="57" t="s">
        <v>4050</v>
      </c>
      <c r="G3811" s="57" t="s">
        <v>4711</v>
      </c>
      <c r="H3811" s="51">
        <v>50</v>
      </c>
      <c r="I3811" s="51" t="s">
        <v>17309</v>
      </c>
      <c r="J3811" s="69">
        <v>27.49</v>
      </c>
      <c r="K3811" s="69">
        <f t="shared" si="179"/>
        <v>1374.5</v>
      </c>
      <c r="L3811" s="90">
        <v>50</v>
      </c>
      <c r="M3811" s="51"/>
      <c r="N3811" s="62" t="s">
        <v>4884</v>
      </c>
      <c r="O3811" s="52"/>
      <c r="P3811" s="52">
        <v>70</v>
      </c>
      <c r="Q3811" s="52"/>
      <c r="R3811" s="52" t="s">
        <v>4885</v>
      </c>
      <c r="S3811" s="49" t="s">
        <v>21333</v>
      </c>
      <c r="V3811" s="50" t="s">
        <v>15034</v>
      </c>
      <c r="W3811" s="50" t="s">
        <v>4712</v>
      </c>
      <c r="X3811" s="50" t="s">
        <v>14740</v>
      </c>
      <c r="Y3811" s="70" t="s">
        <v>17320</v>
      </c>
      <c r="Z3811" s="53">
        <v>74723</v>
      </c>
    </row>
    <row r="3812" spans="1:26" s="49" customFormat="1" x14ac:dyDescent="0.25">
      <c r="A3812" s="75">
        <v>600143210</v>
      </c>
      <c r="B3812" s="73">
        <f t="shared" si="177"/>
        <v>600143210</v>
      </c>
      <c r="C3812" s="73" t="s">
        <v>12024</v>
      </c>
      <c r="D3812" s="68">
        <v>1</v>
      </c>
      <c r="E3812" s="48">
        <f t="shared" si="178"/>
        <v>47813041</v>
      </c>
      <c r="F3812" s="57" t="s">
        <v>4050</v>
      </c>
      <c r="G3812" s="57" t="s">
        <v>4711</v>
      </c>
      <c r="H3812" s="51">
        <v>0</v>
      </c>
      <c r="I3812" s="51" t="s">
        <v>17309</v>
      </c>
      <c r="J3812" s="69">
        <v>27.49</v>
      </c>
      <c r="K3812" s="69">
        <f t="shared" si="179"/>
        <v>0</v>
      </c>
      <c r="L3812" s="90">
        <v>650</v>
      </c>
      <c r="M3812" s="51">
        <v>650</v>
      </c>
      <c r="N3812" s="62" t="s">
        <v>4886</v>
      </c>
      <c r="O3812" s="52" t="s">
        <v>1716</v>
      </c>
      <c r="P3812" s="52">
        <v>134</v>
      </c>
      <c r="Q3812" s="52"/>
      <c r="R3812" s="52" t="s">
        <v>4858</v>
      </c>
      <c r="S3812" s="49" t="s">
        <v>21333</v>
      </c>
      <c r="V3812" s="50" t="s">
        <v>15034</v>
      </c>
      <c r="W3812" s="50" t="s">
        <v>4712</v>
      </c>
      <c r="X3812" s="50" t="s">
        <v>14740</v>
      </c>
      <c r="Y3812" s="70" t="s">
        <v>17320</v>
      </c>
      <c r="Z3812" s="53">
        <v>74722</v>
      </c>
    </row>
    <row r="3813" spans="1:26" s="49" customFormat="1" x14ac:dyDescent="0.25">
      <c r="A3813" s="75">
        <v>600143252</v>
      </c>
      <c r="B3813" s="73">
        <f t="shared" si="177"/>
        <v>600143252</v>
      </c>
      <c r="C3813" s="73" t="s">
        <v>12025</v>
      </c>
      <c r="D3813" s="68">
        <v>1</v>
      </c>
      <c r="E3813" s="48">
        <f t="shared" si="178"/>
        <v>75008297</v>
      </c>
      <c r="F3813" s="57" t="s">
        <v>4050</v>
      </c>
      <c r="G3813" s="57" t="s">
        <v>4711</v>
      </c>
      <c r="H3813" s="51">
        <v>350</v>
      </c>
      <c r="I3813" s="51" t="s">
        <v>17309</v>
      </c>
      <c r="J3813" s="69">
        <v>27.49</v>
      </c>
      <c r="K3813" s="69">
        <f t="shared" si="179"/>
        <v>9621.5</v>
      </c>
      <c r="L3813" s="90">
        <v>350</v>
      </c>
      <c r="M3813" s="51"/>
      <c r="N3813" s="62" t="s">
        <v>4887</v>
      </c>
      <c r="O3813" s="52" t="s">
        <v>60</v>
      </c>
      <c r="P3813" s="52">
        <v>530</v>
      </c>
      <c r="Q3813" s="52">
        <v>13</v>
      </c>
      <c r="R3813" s="52" t="s">
        <v>4888</v>
      </c>
      <c r="S3813" s="49" t="s">
        <v>21333</v>
      </c>
      <c r="V3813" s="50" t="s">
        <v>15034</v>
      </c>
      <c r="W3813" s="50" t="s">
        <v>4712</v>
      </c>
      <c r="X3813" s="50" t="s">
        <v>14740</v>
      </c>
      <c r="Y3813" s="70" t="s">
        <v>17320</v>
      </c>
      <c r="Z3813" s="53">
        <v>74718</v>
      </c>
    </row>
    <row r="3814" spans="1:26" s="49" customFormat="1" x14ac:dyDescent="0.25">
      <c r="A3814" s="75">
        <v>600143333</v>
      </c>
      <c r="B3814" s="73">
        <f t="shared" si="177"/>
        <v>600143333</v>
      </c>
      <c r="C3814" s="73" t="s">
        <v>12026</v>
      </c>
      <c r="D3814" s="68">
        <v>1</v>
      </c>
      <c r="E3814" s="48">
        <f t="shared" si="178"/>
        <v>70994544</v>
      </c>
      <c r="F3814" s="57" t="s">
        <v>4050</v>
      </c>
      <c r="G3814" s="57" t="s">
        <v>4711</v>
      </c>
      <c r="H3814" s="51">
        <v>100</v>
      </c>
      <c r="I3814" s="51" t="s">
        <v>17309</v>
      </c>
      <c r="J3814" s="69">
        <v>27.49</v>
      </c>
      <c r="K3814" s="69">
        <f t="shared" si="179"/>
        <v>2749</v>
      </c>
      <c r="L3814" s="90">
        <v>100</v>
      </c>
      <c r="M3814" s="51"/>
      <c r="N3814" s="62" t="s">
        <v>4889</v>
      </c>
      <c r="O3814" s="52" t="s">
        <v>4890</v>
      </c>
      <c r="P3814" s="52">
        <v>66</v>
      </c>
      <c r="Q3814" s="52">
        <v>93</v>
      </c>
      <c r="R3814" s="52" t="s">
        <v>4891</v>
      </c>
      <c r="S3814" s="49" t="s">
        <v>21333</v>
      </c>
      <c r="V3814" s="50" t="s">
        <v>15034</v>
      </c>
      <c r="W3814" s="50" t="s">
        <v>4712</v>
      </c>
      <c r="X3814" s="50" t="s">
        <v>14740</v>
      </c>
      <c r="Y3814" s="70" t="s">
        <v>17320</v>
      </c>
      <c r="Z3814" s="53">
        <v>74794</v>
      </c>
    </row>
    <row r="3815" spans="1:26" s="49" customFormat="1" x14ac:dyDescent="0.25">
      <c r="A3815" s="75">
        <v>674000200</v>
      </c>
      <c r="B3815" s="73">
        <f t="shared" si="177"/>
        <v>674000200</v>
      </c>
      <c r="C3815" s="73" t="s">
        <v>12027</v>
      </c>
      <c r="D3815" s="68">
        <v>1</v>
      </c>
      <c r="E3815" s="48">
        <f t="shared" si="178"/>
        <v>75027151</v>
      </c>
      <c r="F3815" s="57" t="s">
        <v>4050</v>
      </c>
      <c r="G3815" s="57" t="s">
        <v>4711</v>
      </c>
      <c r="H3815" s="51">
        <v>0</v>
      </c>
      <c r="I3815" s="51" t="s">
        <v>17309</v>
      </c>
      <c r="J3815" s="69">
        <v>27.49</v>
      </c>
      <c r="K3815" s="69">
        <f t="shared" si="179"/>
        <v>0</v>
      </c>
      <c r="L3815" s="90">
        <v>25</v>
      </c>
      <c r="M3815" s="51">
        <v>25</v>
      </c>
      <c r="N3815" s="62" t="s">
        <v>4892</v>
      </c>
      <c r="O3815" s="52" t="s">
        <v>2837</v>
      </c>
      <c r="P3815" s="52">
        <v>1261</v>
      </c>
      <c r="Q3815" s="52">
        <v>19</v>
      </c>
      <c r="R3815" s="52" t="s">
        <v>4712</v>
      </c>
      <c r="S3815" s="49" t="s">
        <v>21333</v>
      </c>
      <c r="V3815" s="50" t="s">
        <v>15034</v>
      </c>
      <c r="W3815" s="50" t="s">
        <v>4712</v>
      </c>
      <c r="X3815" s="50" t="s">
        <v>14740</v>
      </c>
      <c r="Y3815" s="70" t="s">
        <v>17320</v>
      </c>
      <c r="Z3815" s="53">
        <v>74801</v>
      </c>
    </row>
    <row r="3816" spans="1:26" s="49" customFormat="1" x14ac:dyDescent="0.25">
      <c r="A3816" s="75">
        <v>674000749</v>
      </c>
      <c r="B3816" s="73">
        <f t="shared" si="177"/>
        <v>674000749</v>
      </c>
      <c r="C3816" s="73" t="s">
        <v>12028</v>
      </c>
      <c r="D3816" s="68">
        <v>1</v>
      </c>
      <c r="E3816" s="48">
        <f t="shared" si="178"/>
        <v>71185763</v>
      </c>
      <c r="F3816" s="57" t="s">
        <v>4050</v>
      </c>
      <c r="G3816" s="57" t="s">
        <v>4711</v>
      </c>
      <c r="H3816" s="51">
        <v>25</v>
      </c>
      <c r="I3816" s="51" t="s">
        <v>17309</v>
      </c>
      <c r="J3816" s="69">
        <v>27.49</v>
      </c>
      <c r="K3816" s="69">
        <f t="shared" si="179"/>
        <v>687.25</v>
      </c>
      <c r="L3816" s="90">
        <v>25</v>
      </c>
      <c r="M3816" s="51"/>
      <c r="N3816" s="62" t="s">
        <v>4893</v>
      </c>
      <c r="O3816" s="52" t="s">
        <v>4872</v>
      </c>
      <c r="P3816" s="52">
        <v>430</v>
      </c>
      <c r="Q3816" s="52"/>
      <c r="R3816" s="52" t="s">
        <v>4873</v>
      </c>
      <c r="S3816" s="49" t="s">
        <v>21333</v>
      </c>
      <c r="V3816" s="50" t="s">
        <v>15034</v>
      </c>
      <c r="W3816" s="50" t="s">
        <v>4712</v>
      </c>
      <c r="X3816" s="50" t="s">
        <v>14740</v>
      </c>
      <c r="Y3816" s="70" t="s">
        <v>17320</v>
      </c>
      <c r="Z3816" s="53">
        <v>74714</v>
      </c>
    </row>
    <row r="3817" spans="1:26" s="49" customFormat="1" x14ac:dyDescent="0.25">
      <c r="A3817" s="75">
        <v>600132889</v>
      </c>
      <c r="B3817" s="73">
        <f t="shared" si="177"/>
        <v>600132889</v>
      </c>
      <c r="C3817" s="73" t="s">
        <v>11676</v>
      </c>
      <c r="D3817" s="68">
        <v>1</v>
      </c>
      <c r="E3817" s="48">
        <f t="shared" si="178"/>
        <v>70983984</v>
      </c>
      <c r="F3817" s="57" t="s">
        <v>4050</v>
      </c>
      <c r="G3817" s="57" t="s">
        <v>4169</v>
      </c>
      <c r="H3817" s="51">
        <v>0</v>
      </c>
      <c r="I3817" s="51" t="s">
        <v>17309</v>
      </c>
      <c r="J3817" s="69">
        <v>27.49</v>
      </c>
      <c r="K3817" s="69">
        <f t="shared" si="179"/>
        <v>0</v>
      </c>
      <c r="L3817" s="90">
        <v>25</v>
      </c>
      <c r="M3817" s="51">
        <v>25</v>
      </c>
      <c r="N3817" s="62" t="s">
        <v>4319</v>
      </c>
      <c r="O3817" s="52" t="s">
        <v>4207</v>
      </c>
      <c r="P3817" s="52">
        <v>226</v>
      </c>
      <c r="Q3817" s="52"/>
      <c r="R3817" s="52" t="s">
        <v>4320</v>
      </c>
      <c r="S3817" s="49" t="s">
        <v>21333</v>
      </c>
      <c r="V3817" s="50" t="s">
        <v>15035</v>
      </c>
      <c r="W3817" s="50" t="s">
        <v>4199</v>
      </c>
      <c r="X3817" s="50" t="s">
        <v>14740</v>
      </c>
      <c r="Y3817" s="70" t="s">
        <v>17320</v>
      </c>
      <c r="Z3817" s="53">
        <v>73992</v>
      </c>
    </row>
    <row r="3818" spans="1:26" s="49" customFormat="1" ht="30" x14ac:dyDescent="0.25">
      <c r="A3818" s="75">
        <v>600133486</v>
      </c>
      <c r="B3818" s="73">
        <f t="shared" si="177"/>
        <v>600133486</v>
      </c>
      <c r="C3818" s="73" t="s">
        <v>11677</v>
      </c>
      <c r="D3818" s="68">
        <v>1</v>
      </c>
      <c r="E3818" s="48">
        <f t="shared" si="178"/>
        <v>70640050</v>
      </c>
      <c r="F3818" s="57" t="s">
        <v>4050</v>
      </c>
      <c r="G3818" s="57" t="s">
        <v>4169</v>
      </c>
      <c r="H3818" s="51">
        <v>0</v>
      </c>
      <c r="I3818" s="51" t="s">
        <v>17309</v>
      </c>
      <c r="J3818" s="69">
        <v>27.49</v>
      </c>
      <c r="K3818" s="69">
        <f t="shared" si="179"/>
        <v>0</v>
      </c>
      <c r="L3818" s="90">
        <v>50</v>
      </c>
      <c r="M3818" s="51">
        <v>50</v>
      </c>
      <c r="N3818" s="62" t="s">
        <v>4321</v>
      </c>
      <c r="O3818" s="52" t="s">
        <v>60</v>
      </c>
      <c r="P3818" s="52">
        <v>800</v>
      </c>
      <c r="Q3818" s="52"/>
      <c r="R3818" s="52" t="s">
        <v>4199</v>
      </c>
      <c r="S3818" s="49" t="s">
        <v>21333</v>
      </c>
      <c r="V3818" s="50" t="s">
        <v>15035</v>
      </c>
      <c r="W3818" s="50" t="s">
        <v>4199</v>
      </c>
      <c r="X3818" s="50" t="s">
        <v>14740</v>
      </c>
      <c r="Y3818" s="70" t="s">
        <v>17320</v>
      </c>
      <c r="Z3818" s="53">
        <v>73991</v>
      </c>
    </row>
    <row r="3819" spans="1:26" s="49" customFormat="1" ht="30" x14ac:dyDescent="0.25">
      <c r="A3819" s="75">
        <v>600133613</v>
      </c>
      <c r="B3819" s="73">
        <f t="shared" si="177"/>
        <v>600133613</v>
      </c>
      <c r="C3819" s="73" t="s">
        <v>11678</v>
      </c>
      <c r="D3819" s="68">
        <v>1</v>
      </c>
      <c r="E3819" s="48">
        <f t="shared" si="178"/>
        <v>75027291</v>
      </c>
      <c r="F3819" s="57" t="s">
        <v>4050</v>
      </c>
      <c r="G3819" s="57" t="s">
        <v>4169</v>
      </c>
      <c r="H3819" s="51">
        <v>75</v>
      </c>
      <c r="I3819" s="51" t="s">
        <v>17309</v>
      </c>
      <c r="J3819" s="69">
        <v>27.49</v>
      </c>
      <c r="K3819" s="69">
        <f t="shared" si="179"/>
        <v>2061.75</v>
      </c>
      <c r="L3819" s="90">
        <v>75</v>
      </c>
      <c r="M3819" s="51"/>
      <c r="N3819" s="62" t="s">
        <v>4322</v>
      </c>
      <c r="O3819" s="52"/>
      <c r="P3819" s="52">
        <v>66</v>
      </c>
      <c r="Q3819" s="52"/>
      <c r="R3819" s="52" t="s">
        <v>4323</v>
      </c>
      <c r="S3819" s="49" t="s">
        <v>21333</v>
      </c>
      <c r="V3819" s="50" t="s">
        <v>15035</v>
      </c>
      <c r="W3819" s="50" t="s">
        <v>4199</v>
      </c>
      <c r="X3819" s="50" t="s">
        <v>14740</v>
      </c>
      <c r="Y3819" s="70" t="s">
        <v>17320</v>
      </c>
      <c r="Z3819" s="53">
        <v>73985</v>
      </c>
    </row>
    <row r="3820" spans="1:26" s="49" customFormat="1" ht="30" x14ac:dyDescent="0.25">
      <c r="A3820" s="75">
        <v>600133621</v>
      </c>
      <c r="B3820" s="73">
        <f t="shared" si="177"/>
        <v>600133621</v>
      </c>
      <c r="C3820" s="73" t="s">
        <v>11679</v>
      </c>
      <c r="D3820" s="68">
        <v>1</v>
      </c>
      <c r="E3820" s="48">
        <f t="shared" si="178"/>
        <v>75027283</v>
      </c>
      <c r="F3820" s="57" t="s">
        <v>4050</v>
      </c>
      <c r="G3820" s="57" t="s">
        <v>4169</v>
      </c>
      <c r="H3820" s="51">
        <v>100</v>
      </c>
      <c r="I3820" s="51" t="s">
        <v>17309</v>
      </c>
      <c r="J3820" s="69">
        <v>27.49</v>
      </c>
      <c r="K3820" s="69">
        <f t="shared" si="179"/>
        <v>2749</v>
      </c>
      <c r="L3820" s="90">
        <v>100</v>
      </c>
      <c r="M3820" s="51"/>
      <c r="N3820" s="62" t="s">
        <v>4324</v>
      </c>
      <c r="O3820" s="52"/>
      <c r="P3820" s="52">
        <v>214</v>
      </c>
      <c r="Q3820" s="52"/>
      <c r="R3820" s="52" t="s">
        <v>4323</v>
      </c>
      <c r="S3820" s="49" t="s">
        <v>21333</v>
      </c>
      <c r="V3820" s="50" t="s">
        <v>15035</v>
      </c>
      <c r="W3820" s="50" t="s">
        <v>4199</v>
      </c>
      <c r="X3820" s="50" t="s">
        <v>14740</v>
      </c>
      <c r="Y3820" s="70" t="s">
        <v>17320</v>
      </c>
      <c r="Z3820" s="53">
        <v>73985</v>
      </c>
    </row>
    <row r="3821" spans="1:26" s="49" customFormat="1" ht="30" x14ac:dyDescent="0.25">
      <c r="A3821" s="75">
        <v>600133702</v>
      </c>
      <c r="B3821" s="73">
        <f t="shared" si="177"/>
        <v>600133702</v>
      </c>
      <c r="C3821" s="73" t="s">
        <v>11680</v>
      </c>
      <c r="D3821" s="68">
        <v>1</v>
      </c>
      <c r="E3821" s="48">
        <f t="shared" si="178"/>
        <v>75026724</v>
      </c>
      <c r="F3821" s="57" t="s">
        <v>4050</v>
      </c>
      <c r="G3821" s="57" t="s">
        <v>4169</v>
      </c>
      <c r="H3821" s="51">
        <v>125</v>
      </c>
      <c r="I3821" s="51" t="s">
        <v>17309</v>
      </c>
      <c r="J3821" s="69">
        <v>27.49</v>
      </c>
      <c r="K3821" s="69">
        <f t="shared" si="179"/>
        <v>3436.25</v>
      </c>
      <c r="L3821" s="90">
        <v>125</v>
      </c>
      <c r="M3821" s="51"/>
      <c r="N3821" s="62" t="s">
        <v>4325</v>
      </c>
      <c r="O3821" s="52"/>
      <c r="P3821" s="52">
        <v>149</v>
      </c>
      <c r="Q3821" s="52"/>
      <c r="R3821" s="52" t="s">
        <v>4326</v>
      </c>
      <c r="S3821" s="49" t="s">
        <v>21333</v>
      </c>
      <c r="V3821" s="50" t="s">
        <v>15035</v>
      </c>
      <c r="W3821" s="50" t="s">
        <v>4199</v>
      </c>
      <c r="X3821" s="50" t="s">
        <v>14740</v>
      </c>
      <c r="Y3821" s="70" t="s">
        <v>17320</v>
      </c>
      <c r="Z3821" s="53">
        <v>73991</v>
      </c>
    </row>
    <row r="3822" spans="1:26" s="49" customFormat="1" ht="30" x14ac:dyDescent="0.25">
      <c r="A3822" s="75">
        <v>600133877</v>
      </c>
      <c r="B3822" s="73">
        <f t="shared" si="177"/>
        <v>600133877</v>
      </c>
      <c r="C3822" s="73" t="s">
        <v>11681</v>
      </c>
      <c r="D3822" s="68">
        <v>1</v>
      </c>
      <c r="E3822" s="48">
        <f t="shared" si="178"/>
        <v>70640173</v>
      </c>
      <c r="F3822" s="57" t="s">
        <v>4050</v>
      </c>
      <c r="G3822" s="57" t="s">
        <v>4169</v>
      </c>
      <c r="H3822" s="51">
        <v>150</v>
      </c>
      <c r="I3822" s="51" t="s">
        <v>17309</v>
      </c>
      <c r="J3822" s="69">
        <v>27.49</v>
      </c>
      <c r="K3822" s="69">
        <f t="shared" si="179"/>
        <v>4123.5</v>
      </c>
      <c r="L3822" s="90">
        <v>150</v>
      </c>
      <c r="M3822" s="51"/>
      <c r="N3822" s="62" t="s">
        <v>4327</v>
      </c>
      <c r="O3822" s="52"/>
      <c r="P3822" s="52">
        <v>144</v>
      </c>
      <c r="Q3822" s="52"/>
      <c r="R3822" s="52" t="s">
        <v>2434</v>
      </c>
      <c r="S3822" s="49" t="s">
        <v>21333</v>
      </c>
      <c r="V3822" s="50" t="s">
        <v>15035</v>
      </c>
      <c r="W3822" s="50" t="s">
        <v>4199</v>
      </c>
      <c r="X3822" s="50" t="s">
        <v>14740</v>
      </c>
      <c r="Y3822" s="70" t="s">
        <v>17320</v>
      </c>
      <c r="Z3822" s="53">
        <v>73997</v>
      </c>
    </row>
    <row r="3823" spans="1:26" s="49" customFormat="1" x14ac:dyDescent="0.25">
      <c r="A3823" s="75">
        <v>600133907</v>
      </c>
      <c r="B3823" s="73">
        <f t="shared" si="177"/>
        <v>600133907</v>
      </c>
      <c r="C3823" s="73" t="s">
        <v>11682</v>
      </c>
      <c r="D3823" s="68">
        <v>1</v>
      </c>
      <c r="E3823" s="48">
        <f t="shared" si="178"/>
        <v>68334265</v>
      </c>
      <c r="F3823" s="57" t="s">
        <v>4050</v>
      </c>
      <c r="G3823" s="57" t="s">
        <v>4169</v>
      </c>
      <c r="H3823" s="51">
        <v>975</v>
      </c>
      <c r="I3823" s="51" t="s">
        <v>17309</v>
      </c>
      <c r="J3823" s="69">
        <v>27.49</v>
      </c>
      <c r="K3823" s="69">
        <f t="shared" si="179"/>
        <v>26802.75</v>
      </c>
      <c r="L3823" s="90">
        <v>975</v>
      </c>
      <c r="M3823" s="51"/>
      <c r="N3823" s="62" t="s">
        <v>4328</v>
      </c>
      <c r="O3823" s="52" t="s">
        <v>3863</v>
      </c>
      <c r="P3823" s="52">
        <v>190</v>
      </c>
      <c r="Q3823" s="52"/>
      <c r="R3823" s="52" t="s">
        <v>4199</v>
      </c>
      <c r="S3823" s="49" t="s">
        <v>21333</v>
      </c>
      <c r="V3823" s="50" t="s">
        <v>15035</v>
      </c>
      <c r="W3823" s="50" t="s">
        <v>4199</v>
      </c>
      <c r="X3823" s="50" t="s">
        <v>14740</v>
      </c>
      <c r="Y3823" s="70" t="s">
        <v>17320</v>
      </c>
      <c r="Z3823" s="53">
        <v>73991</v>
      </c>
    </row>
    <row r="3824" spans="1:26" s="49" customFormat="1" ht="30" x14ac:dyDescent="0.25">
      <c r="A3824" s="75">
        <v>600133915</v>
      </c>
      <c r="B3824" s="73">
        <f t="shared" si="177"/>
        <v>600133915</v>
      </c>
      <c r="C3824" s="73" t="s">
        <v>11683</v>
      </c>
      <c r="D3824" s="68">
        <v>1</v>
      </c>
      <c r="E3824" s="48">
        <f t="shared" si="178"/>
        <v>70640289</v>
      </c>
      <c r="F3824" s="57" t="s">
        <v>4050</v>
      </c>
      <c r="G3824" s="57" t="s">
        <v>4169</v>
      </c>
      <c r="H3824" s="51">
        <v>100</v>
      </c>
      <c r="I3824" s="51" t="s">
        <v>17309</v>
      </c>
      <c r="J3824" s="69">
        <v>27.49</v>
      </c>
      <c r="K3824" s="69">
        <f t="shared" si="179"/>
        <v>2749</v>
      </c>
      <c r="L3824" s="90">
        <v>100</v>
      </c>
      <c r="M3824" s="51"/>
      <c r="N3824" s="62" t="s">
        <v>4329</v>
      </c>
      <c r="O3824" s="52"/>
      <c r="P3824" s="52">
        <v>42</v>
      </c>
      <c r="Q3824" s="52"/>
      <c r="R3824" s="52" t="s">
        <v>4330</v>
      </c>
      <c r="S3824" s="49" t="s">
        <v>21333</v>
      </c>
      <c r="V3824" s="50" t="s">
        <v>15035</v>
      </c>
      <c r="W3824" s="50" t="s">
        <v>4199</v>
      </c>
      <c r="X3824" s="50" t="s">
        <v>14740</v>
      </c>
      <c r="Y3824" s="70" t="s">
        <v>17320</v>
      </c>
      <c r="Z3824" s="53">
        <v>73991</v>
      </c>
    </row>
    <row r="3825" spans="1:26" s="49" customFormat="1" ht="30" x14ac:dyDescent="0.25">
      <c r="A3825" s="75">
        <v>600134008</v>
      </c>
      <c r="B3825" s="73">
        <f t="shared" si="177"/>
        <v>600134008</v>
      </c>
      <c r="C3825" s="73" t="s">
        <v>11684</v>
      </c>
      <c r="D3825" s="68">
        <v>1</v>
      </c>
      <c r="E3825" s="48">
        <f t="shared" si="178"/>
        <v>75029901</v>
      </c>
      <c r="F3825" s="57" t="s">
        <v>4050</v>
      </c>
      <c r="G3825" s="57" t="s">
        <v>4169</v>
      </c>
      <c r="H3825" s="51">
        <v>575</v>
      </c>
      <c r="I3825" s="51" t="s">
        <v>17309</v>
      </c>
      <c r="J3825" s="69">
        <v>27.49</v>
      </c>
      <c r="K3825" s="69">
        <f t="shared" si="179"/>
        <v>15806.75</v>
      </c>
      <c r="L3825" s="90">
        <v>575</v>
      </c>
      <c r="M3825" s="51"/>
      <c r="N3825" s="62" t="s">
        <v>4331</v>
      </c>
      <c r="O3825" s="52"/>
      <c r="P3825" s="52">
        <v>750</v>
      </c>
      <c r="Q3825" s="52"/>
      <c r="R3825" s="52" t="s">
        <v>4332</v>
      </c>
      <c r="S3825" s="49" t="s">
        <v>21333</v>
      </c>
      <c r="V3825" s="50" t="s">
        <v>15035</v>
      </c>
      <c r="W3825" s="50" t="s">
        <v>4199</v>
      </c>
      <c r="X3825" s="50" t="s">
        <v>14740</v>
      </c>
      <c r="Y3825" s="70" t="s">
        <v>17320</v>
      </c>
      <c r="Z3825" s="53">
        <v>73998</v>
      </c>
    </row>
    <row r="3826" spans="1:26" s="49" customFormat="1" x14ac:dyDescent="0.25">
      <c r="A3826" s="75">
        <v>600134024</v>
      </c>
      <c r="B3826" s="73">
        <f t="shared" si="177"/>
        <v>600134024</v>
      </c>
      <c r="C3826" s="73" t="s">
        <v>11685</v>
      </c>
      <c r="D3826" s="68">
        <v>1</v>
      </c>
      <c r="E3826" s="48">
        <f t="shared" si="178"/>
        <v>68334257</v>
      </c>
      <c r="F3826" s="57" t="s">
        <v>4050</v>
      </c>
      <c r="G3826" s="57" t="s">
        <v>4169</v>
      </c>
      <c r="H3826" s="51">
        <v>725</v>
      </c>
      <c r="I3826" s="51" t="s">
        <v>17309</v>
      </c>
      <c r="J3826" s="69">
        <v>27.49</v>
      </c>
      <c r="K3826" s="69">
        <f t="shared" si="179"/>
        <v>19930.25</v>
      </c>
      <c r="L3826" s="90">
        <v>725</v>
      </c>
      <c r="M3826" s="51"/>
      <c r="N3826" s="62" t="s">
        <v>4333</v>
      </c>
      <c r="O3826" s="52"/>
      <c r="P3826" s="52">
        <v>345</v>
      </c>
      <c r="Q3826" s="52"/>
      <c r="R3826" s="52" t="s">
        <v>4320</v>
      </c>
      <c r="S3826" s="49" t="s">
        <v>21333</v>
      </c>
      <c r="V3826" s="50" t="s">
        <v>15035</v>
      </c>
      <c r="W3826" s="50" t="s">
        <v>4199</v>
      </c>
      <c r="X3826" s="50" t="s">
        <v>14740</v>
      </c>
      <c r="Y3826" s="70" t="s">
        <v>17320</v>
      </c>
      <c r="Z3826" s="53">
        <v>73992</v>
      </c>
    </row>
    <row r="3827" spans="1:26" s="49" customFormat="1" ht="30" x14ac:dyDescent="0.25">
      <c r="A3827" s="75">
        <v>600134032</v>
      </c>
      <c r="B3827" s="73">
        <f t="shared" si="177"/>
        <v>600134032</v>
      </c>
      <c r="C3827" s="73" t="s">
        <v>11686</v>
      </c>
      <c r="D3827" s="68">
        <v>1</v>
      </c>
      <c r="E3827" s="48">
        <f t="shared" si="178"/>
        <v>70984000</v>
      </c>
      <c r="F3827" s="57" t="s">
        <v>4050</v>
      </c>
      <c r="G3827" s="57" t="s">
        <v>4169</v>
      </c>
      <c r="H3827" s="51">
        <v>75</v>
      </c>
      <c r="I3827" s="51" t="s">
        <v>17309</v>
      </c>
      <c r="J3827" s="69">
        <v>27.49</v>
      </c>
      <c r="K3827" s="69">
        <f t="shared" si="179"/>
        <v>2061.75</v>
      </c>
      <c r="L3827" s="90">
        <v>75</v>
      </c>
      <c r="M3827" s="51"/>
      <c r="N3827" s="62" t="s">
        <v>4334</v>
      </c>
      <c r="O3827" s="52" t="s">
        <v>4335</v>
      </c>
      <c r="P3827" s="52">
        <v>190</v>
      </c>
      <c r="Q3827" s="52"/>
      <c r="R3827" s="52" t="s">
        <v>4320</v>
      </c>
      <c r="S3827" s="49" t="s">
        <v>21333</v>
      </c>
      <c r="V3827" s="50" t="s">
        <v>15035</v>
      </c>
      <c r="W3827" s="50" t="s">
        <v>4199</v>
      </c>
      <c r="X3827" s="50" t="s">
        <v>14740</v>
      </c>
      <c r="Y3827" s="70" t="s">
        <v>17320</v>
      </c>
      <c r="Z3827" s="53">
        <v>73992</v>
      </c>
    </row>
    <row r="3828" spans="1:26" s="49" customFormat="1" x14ac:dyDescent="0.25">
      <c r="A3828" s="75">
        <v>600134083</v>
      </c>
      <c r="B3828" s="73">
        <f t="shared" si="177"/>
        <v>600134083</v>
      </c>
      <c r="C3828" s="73" t="s">
        <v>11687</v>
      </c>
      <c r="D3828" s="68">
        <v>1</v>
      </c>
      <c r="E3828" s="48">
        <f t="shared" si="178"/>
        <v>75026937</v>
      </c>
      <c r="F3828" s="57" t="s">
        <v>4050</v>
      </c>
      <c r="G3828" s="57" t="s">
        <v>4169</v>
      </c>
      <c r="H3828" s="51">
        <v>500</v>
      </c>
      <c r="I3828" s="51" t="s">
        <v>17309</v>
      </c>
      <c r="J3828" s="69">
        <v>27.49</v>
      </c>
      <c r="K3828" s="69">
        <f t="shared" si="179"/>
        <v>13745</v>
      </c>
      <c r="L3828" s="90">
        <v>500</v>
      </c>
      <c r="M3828" s="51"/>
      <c r="N3828" s="62" t="s">
        <v>4336</v>
      </c>
      <c r="O3828" s="52"/>
      <c r="P3828" s="52">
        <v>184</v>
      </c>
      <c r="Q3828" s="52"/>
      <c r="R3828" s="52" t="s">
        <v>596</v>
      </c>
      <c r="S3828" s="49" t="s">
        <v>21333</v>
      </c>
      <c r="V3828" s="50" t="s">
        <v>15035</v>
      </c>
      <c r="W3828" s="50" t="s">
        <v>4199</v>
      </c>
      <c r="X3828" s="50" t="s">
        <v>14740</v>
      </c>
      <c r="Y3828" s="70" t="s">
        <v>17320</v>
      </c>
      <c r="Z3828" s="53">
        <v>73984</v>
      </c>
    </row>
    <row r="3829" spans="1:26" s="49" customFormat="1" ht="30" x14ac:dyDescent="0.25">
      <c r="A3829" s="75">
        <v>600134431</v>
      </c>
      <c r="B3829" s="73">
        <f t="shared" si="177"/>
        <v>600134431</v>
      </c>
      <c r="C3829" s="73" t="s">
        <v>11688</v>
      </c>
      <c r="D3829" s="68">
        <v>1</v>
      </c>
      <c r="E3829" s="48">
        <f t="shared" si="178"/>
        <v>75026392</v>
      </c>
      <c r="F3829" s="57" t="s">
        <v>4050</v>
      </c>
      <c r="G3829" s="57" t="s">
        <v>4169</v>
      </c>
      <c r="H3829" s="51">
        <v>0</v>
      </c>
      <c r="I3829" s="51" t="s">
        <v>17309</v>
      </c>
      <c r="J3829" s="69">
        <v>27.49</v>
      </c>
      <c r="K3829" s="69">
        <f t="shared" si="179"/>
        <v>0</v>
      </c>
      <c r="L3829" s="90">
        <v>75</v>
      </c>
      <c r="M3829" s="51">
        <v>75</v>
      </c>
      <c r="N3829" s="62" t="s">
        <v>4337</v>
      </c>
      <c r="O3829" s="52"/>
      <c r="P3829" s="52">
        <v>104</v>
      </c>
      <c r="Q3829" s="52"/>
      <c r="R3829" s="52" t="s">
        <v>4338</v>
      </c>
      <c r="S3829" s="49" t="s">
        <v>21333</v>
      </c>
      <c r="V3829" s="50" t="s">
        <v>15035</v>
      </c>
      <c r="W3829" s="50" t="s">
        <v>4199</v>
      </c>
      <c r="X3829" s="50" t="s">
        <v>14740</v>
      </c>
      <c r="Y3829" s="70" t="s">
        <v>17320</v>
      </c>
      <c r="Z3829" s="53">
        <v>73981</v>
      </c>
    </row>
    <row r="3830" spans="1:26" s="49" customFormat="1" ht="30" x14ac:dyDescent="0.25">
      <c r="A3830" s="75">
        <v>600134601</v>
      </c>
      <c r="B3830" s="73">
        <f t="shared" si="177"/>
        <v>600134601</v>
      </c>
      <c r="C3830" s="73" t="s">
        <v>11689</v>
      </c>
      <c r="D3830" s="68">
        <v>1</v>
      </c>
      <c r="E3830" s="48">
        <f t="shared" si="178"/>
        <v>75026406</v>
      </c>
      <c r="F3830" s="57" t="s">
        <v>4050</v>
      </c>
      <c r="G3830" s="57" t="s">
        <v>4169</v>
      </c>
      <c r="H3830" s="51">
        <v>0</v>
      </c>
      <c r="I3830" s="51" t="s">
        <v>17309</v>
      </c>
      <c r="J3830" s="69">
        <v>27.49</v>
      </c>
      <c r="K3830" s="69">
        <f t="shared" si="179"/>
        <v>0</v>
      </c>
      <c r="L3830" s="90">
        <v>50</v>
      </c>
      <c r="M3830" s="51">
        <v>50</v>
      </c>
      <c r="N3830" s="62" t="s">
        <v>4339</v>
      </c>
      <c r="O3830" s="52"/>
      <c r="P3830" s="52">
        <v>104</v>
      </c>
      <c r="Q3830" s="52"/>
      <c r="R3830" s="52" t="s">
        <v>4338</v>
      </c>
      <c r="S3830" s="49" t="s">
        <v>21333</v>
      </c>
      <c r="V3830" s="50" t="s">
        <v>15035</v>
      </c>
      <c r="W3830" s="50" t="s">
        <v>4199</v>
      </c>
      <c r="X3830" s="50" t="s">
        <v>14740</v>
      </c>
      <c r="Y3830" s="70" t="s">
        <v>17320</v>
      </c>
      <c r="Z3830" s="53">
        <v>73981</v>
      </c>
    </row>
    <row r="3831" spans="1:26" s="49" customFormat="1" ht="45" x14ac:dyDescent="0.25">
      <c r="A3831" s="75">
        <v>600134636</v>
      </c>
      <c r="B3831" s="73">
        <f t="shared" si="177"/>
        <v>600134636</v>
      </c>
      <c r="C3831" s="73" t="s">
        <v>11690</v>
      </c>
      <c r="D3831" s="68">
        <v>1</v>
      </c>
      <c r="E3831" s="48">
        <f t="shared" si="178"/>
        <v>70640181</v>
      </c>
      <c r="F3831" s="57" t="s">
        <v>4050</v>
      </c>
      <c r="G3831" s="57" t="s">
        <v>4169</v>
      </c>
      <c r="H3831" s="51">
        <v>75</v>
      </c>
      <c r="I3831" s="51" t="s">
        <v>17309</v>
      </c>
      <c r="J3831" s="69">
        <v>27.49</v>
      </c>
      <c r="K3831" s="69">
        <f t="shared" si="179"/>
        <v>2061.75</v>
      </c>
      <c r="L3831" s="90">
        <v>75</v>
      </c>
      <c r="M3831" s="51"/>
      <c r="N3831" s="62" t="s">
        <v>4340</v>
      </c>
      <c r="O3831" s="52"/>
      <c r="P3831" s="52">
        <v>77</v>
      </c>
      <c r="Q3831" s="52"/>
      <c r="R3831" s="52" t="s">
        <v>2434</v>
      </c>
      <c r="S3831" s="49" t="s">
        <v>21333</v>
      </c>
      <c r="V3831" s="50" t="s">
        <v>15035</v>
      </c>
      <c r="W3831" s="50" t="s">
        <v>4199</v>
      </c>
      <c r="X3831" s="50" t="s">
        <v>14740</v>
      </c>
      <c r="Y3831" s="70" t="s">
        <v>17320</v>
      </c>
      <c r="Z3831" s="53">
        <v>73997</v>
      </c>
    </row>
    <row r="3832" spans="1:26" s="49" customFormat="1" ht="45" x14ac:dyDescent="0.25">
      <c r="A3832" s="75">
        <v>600134652</v>
      </c>
      <c r="B3832" s="73">
        <f t="shared" si="177"/>
        <v>600134652</v>
      </c>
      <c r="C3832" s="73" t="s">
        <v>11691</v>
      </c>
      <c r="D3832" s="68">
        <v>1</v>
      </c>
      <c r="E3832" s="48">
        <f t="shared" si="178"/>
        <v>75029910</v>
      </c>
      <c r="F3832" s="57" t="s">
        <v>4050</v>
      </c>
      <c r="G3832" s="57" t="s">
        <v>4169</v>
      </c>
      <c r="H3832" s="51">
        <v>25</v>
      </c>
      <c r="I3832" s="51" t="s">
        <v>17309</v>
      </c>
      <c r="J3832" s="69">
        <v>27.49</v>
      </c>
      <c r="K3832" s="69">
        <f t="shared" si="179"/>
        <v>687.25</v>
      </c>
      <c r="L3832" s="90">
        <v>25</v>
      </c>
      <c r="M3832" s="51"/>
      <c r="N3832" s="62" t="s">
        <v>4341</v>
      </c>
      <c r="O3832" s="52"/>
      <c r="P3832" s="52">
        <v>750</v>
      </c>
      <c r="Q3832" s="52"/>
      <c r="R3832" s="52" t="s">
        <v>4332</v>
      </c>
      <c r="S3832" s="49" t="s">
        <v>21333</v>
      </c>
      <c r="V3832" s="50" t="s">
        <v>15035</v>
      </c>
      <c r="W3832" s="50" t="s">
        <v>4199</v>
      </c>
      <c r="X3832" s="50" t="s">
        <v>14740</v>
      </c>
      <c r="Y3832" s="70" t="s">
        <v>17320</v>
      </c>
      <c r="Z3832" s="53">
        <v>73998</v>
      </c>
    </row>
    <row r="3833" spans="1:26" s="49" customFormat="1" x14ac:dyDescent="0.25">
      <c r="A3833" s="75">
        <v>600171183</v>
      </c>
      <c r="B3833" s="73">
        <f t="shared" si="177"/>
        <v>600171183</v>
      </c>
      <c r="C3833" s="73" t="s">
        <v>11610</v>
      </c>
      <c r="D3833" s="68">
        <v>1</v>
      </c>
      <c r="E3833" s="48">
        <f t="shared" si="178"/>
        <v>100340</v>
      </c>
      <c r="F3833" s="57" t="s">
        <v>4050</v>
      </c>
      <c r="G3833" s="57" t="s">
        <v>4169</v>
      </c>
      <c r="H3833" s="51">
        <v>325</v>
      </c>
      <c r="I3833" s="51" t="s">
        <v>17309</v>
      </c>
      <c r="J3833" s="69">
        <v>27.49</v>
      </c>
      <c r="K3833" s="69">
        <f t="shared" si="179"/>
        <v>8934.25</v>
      </c>
      <c r="L3833" s="90">
        <v>325</v>
      </c>
      <c r="M3833" s="51"/>
      <c r="N3833" s="62" t="s">
        <v>4200</v>
      </c>
      <c r="O3833" s="52" t="s">
        <v>60</v>
      </c>
      <c r="P3833" s="52">
        <v>416</v>
      </c>
      <c r="Q3833" s="52"/>
      <c r="R3833" s="52" t="s">
        <v>4199</v>
      </c>
      <c r="S3833" s="49" t="s">
        <v>21333</v>
      </c>
      <c r="V3833" s="50" t="s">
        <v>15000</v>
      </c>
      <c r="W3833" s="50" t="s">
        <v>4199</v>
      </c>
      <c r="X3833" s="50" t="s">
        <v>14738</v>
      </c>
      <c r="Y3833" s="70" t="s">
        <v>17320</v>
      </c>
      <c r="Z3833" s="53">
        <v>73991</v>
      </c>
    </row>
    <row r="3834" spans="1:26" s="49" customFormat="1" ht="30" x14ac:dyDescent="0.25">
      <c r="A3834" s="75">
        <v>650016351</v>
      </c>
      <c r="B3834" s="73">
        <f t="shared" si="177"/>
        <v>650016351</v>
      </c>
      <c r="C3834" s="73" t="s">
        <v>11692</v>
      </c>
      <c r="D3834" s="68">
        <v>1</v>
      </c>
      <c r="E3834" s="48">
        <f t="shared" si="178"/>
        <v>70640076</v>
      </c>
      <c r="F3834" s="57" t="s">
        <v>4050</v>
      </c>
      <c r="G3834" s="57" t="s">
        <v>4169</v>
      </c>
      <c r="H3834" s="51">
        <v>550</v>
      </c>
      <c r="I3834" s="51" t="s">
        <v>17309</v>
      </c>
      <c r="J3834" s="69">
        <v>27.49</v>
      </c>
      <c r="K3834" s="69">
        <f t="shared" si="179"/>
        <v>15119.5</v>
      </c>
      <c r="L3834" s="90">
        <v>550</v>
      </c>
      <c r="M3834" s="51"/>
      <c r="N3834" s="62" t="s">
        <v>4342</v>
      </c>
      <c r="O3834" s="52" t="s">
        <v>60</v>
      </c>
      <c r="P3834" s="52">
        <v>438</v>
      </c>
      <c r="Q3834" s="52"/>
      <c r="R3834" s="52" t="s">
        <v>4199</v>
      </c>
      <c r="S3834" s="49" t="s">
        <v>21333</v>
      </c>
      <c r="V3834" s="50" t="s">
        <v>15035</v>
      </c>
      <c r="W3834" s="50" t="s">
        <v>4199</v>
      </c>
      <c r="X3834" s="50" t="s">
        <v>14740</v>
      </c>
      <c r="Y3834" s="70" t="s">
        <v>17320</v>
      </c>
      <c r="Z3834" s="53">
        <v>73991</v>
      </c>
    </row>
    <row r="3835" spans="1:26" s="49" customFormat="1" x14ac:dyDescent="0.25">
      <c r="A3835" s="75">
        <v>674000081</v>
      </c>
      <c r="B3835" s="73">
        <f t="shared" si="177"/>
        <v>674000081</v>
      </c>
      <c r="C3835" s="73" t="s">
        <v>18019</v>
      </c>
      <c r="D3835" s="68">
        <v>1</v>
      </c>
      <c r="E3835" s="48">
        <f t="shared" si="178"/>
        <v>70640068</v>
      </c>
      <c r="F3835" s="57" t="s">
        <v>4050</v>
      </c>
      <c r="G3835" s="57" t="s">
        <v>4169</v>
      </c>
      <c r="H3835" s="51">
        <v>0</v>
      </c>
      <c r="I3835" s="51" t="s">
        <v>17309</v>
      </c>
      <c r="J3835" s="69">
        <v>27.49</v>
      </c>
      <c r="K3835" s="69">
        <f t="shared" si="179"/>
        <v>0</v>
      </c>
      <c r="L3835" s="90">
        <v>25</v>
      </c>
      <c r="M3835" s="51">
        <v>25</v>
      </c>
      <c r="N3835" s="62" t="s">
        <v>18020</v>
      </c>
      <c r="O3835" s="52" t="s">
        <v>3863</v>
      </c>
      <c r="P3835" s="52">
        <v>190</v>
      </c>
      <c r="Q3835" s="52"/>
      <c r="R3835" s="52" t="s">
        <v>4199</v>
      </c>
      <c r="S3835" s="49" t="s">
        <v>21333</v>
      </c>
      <c r="V3835" s="50" t="s">
        <v>15035</v>
      </c>
      <c r="W3835" s="50" t="s">
        <v>4199</v>
      </c>
      <c r="X3835" s="50" t="s">
        <v>14740</v>
      </c>
      <c r="Y3835" s="70" t="s">
        <v>17320</v>
      </c>
      <c r="Z3835" s="53">
        <v>73991</v>
      </c>
    </row>
    <row r="3836" spans="1:26" s="49" customFormat="1" x14ac:dyDescent="0.25">
      <c r="A3836" s="75">
        <v>674000251</v>
      </c>
      <c r="B3836" s="73">
        <f t="shared" si="177"/>
        <v>674000251</v>
      </c>
      <c r="C3836" s="73" t="s">
        <v>11693</v>
      </c>
      <c r="D3836" s="68">
        <v>1</v>
      </c>
      <c r="E3836" s="48">
        <f t="shared" si="178"/>
        <v>70640041</v>
      </c>
      <c r="F3836" s="57" t="s">
        <v>4050</v>
      </c>
      <c r="G3836" s="57" t="s">
        <v>4169</v>
      </c>
      <c r="H3836" s="51">
        <v>0</v>
      </c>
      <c r="I3836" s="51" t="s">
        <v>17309</v>
      </c>
      <c r="J3836" s="69">
        <v>27.49</v>
      </c>
      <c r="K3836" s="69">
        <f t="shared" si="179"/>
        <v>0</v>
      </c>
      <c r="L3836" s="90">
        <v>50</v>
      </c>
      <c r="M3836" s="51">
        <v>50</v>
      </c>
      <c r="N3836" s="62" t="s">
        <v>4343</v>
      </c>
      <c r="O3836" s="52" t="s">
        <v>60</v>
      </c>
      <c r="P3836" s="52">
        <v>800</v>
      </c>
      <c r="Q3836" s="52"/>
      <c r="R3836" s="52" t="s">
        <v>4199</v>
      </c>
      <c r="S3836" s="49" t="s">
        <v>21333</v>
      </c>
      <c r="V3836" s="50" t="s">
        <v>15035</v>
      </c>
      <c r="W3836" s="50" t="s">
        <v>4199</v>
      </c>
      <c r="X3836" s="50" t="s">
        <v>14740</v>
      </c>
      <c r="Y3836" s="70" t="s">
        <v>17320</v>
      </c>
      <c r="Z3836" s="53">
        <v>73991</v>
      </c>
    </row>
    <row r="3837" spans="1:26" s="49" customFormat="1" x14ac:dyDescent="0.25">
      <c r="A3837" s="74">
        <v>600016633</v>
      </c>
      <c r="B3837" s="73">
        <f t="shared" si="177"/>
        <v>600016633</v>
      </c>
      <c r="C3837" s="73" t="s">
        <v>11732</v>
      </c>
      <c r="D3837" s="68">
        <v>1</v>
      </c>
      <c r="E3837" s="48">
        <f t="shared" si="178"/>
        <v>25831101</v>
      </c>
      <c r="F3837" s="57" t="s">
        <v>4050</v>
      </c>
      <c r="G3837" s="57" t="s">
        <v>4378</v>
      </c>
      <c r="H3837" s="51">
        <v>825</v>
      </c>
      <c r="I3837" s="51" t="s">
        <v>17309</v>
      </c>
      <c r="J3837" s="69">
        <v>27.49</v>
      </c>
      <c r="K3837" s="69">
        <f t="shared" si="179"/>
        <v>22679.25</v>
      </c>
      <c r="L3837" s="90">
        <v>825</v>
      </c>
      <c r="M3837" s="51"/>
      <c r="N3837" s="62" t="s">
        <v>4403</v>
      </c>
      <c r="O3837" s="52"/>
      <c r="P3837" s="52">
        <v>570</v>
      </c>
      <c r="Q3837" s="52"/>
      <c r="R3837" s="52" t="s">
        <v>4404</v>
      </c>
      <c r="S3837" s="49" t="s">
        <v>21334</v>
      </c>
      <c r="V3837" s="50" t="s">
        <v>15000</v>
      </c>
      <c r="W3837" s="50" t="s">
        <v>4402</v>
      </c>
      <c r="X3837" s="50" t="s">
        <v>14742</v>
      </c>
      <c r="Y3837" s="70" t="s">
        <v>17320</v>
      </c>
      <c r="Z3837" s="53">
        <v>73572</v>
      </c>
    </row>
    <row r="3838" spans="1:26" s="49" customFormat="1" x14ac:dyDescent="0.25">
      <c r="A3838" s="74">
        <v>600020029</v>
      </c>
      <c r="B3838" s="73">
        <f t="shared" si="177"/>
        <v>600020029</v>
      </c>
      <c r="C3838" s="73" t="s">
        <v>11733</v>
      </c>
      <c r="D3838" s="68">
        <v>1</v>
      </c>
      <c r="E3838" s="48">
        <f t="shared" si="178"/>
        <v>844985</v>
      </c>
      <c r="F3838" s="57" t="s">
        <v>4050</v>
      </c>
      <c r="G3838" s="57" t="s">
        <v>4378</v>
      </c>
      <c r="H3838" s="51">
        <v>600</v>
      </c>
      <c r="I3838" s="51" t="s">
        <v>17309</v>
      </c>
      <c r="J3838" s="69">
        <v>27.49</v>
      </c>
      <c r="K3838" s="69">
        <f t="shared" si="179"/>
        <v>16494</v>
      </c>
      <c r="L3838" s="90">
        <v>600</v>
      </c>
      <c r="M3838" s="51"/>
      <c r="N3838" s="62" t="s">
        <v>4405</v>
      </c>
      <c r="O3838" s="52" t="s">
        <v>4406</v>
      </c>
      <c r="P3838" s="52">
        <v>2315</v>
      </c>
      <c r="Q3838" s="52">
        <v>1</v>
      </c>
      <c r="R3838" s="52" t="s">
        <v>4402</v>
      </c>
      <c r="S3838" s="49" t="s">
        <v>21333</v>
      </c>
      <c r="V3838" s="50" t="s">
        <v>15000</v>
      </c>
      <c r="W3838" s="50" t="s">
        <v>4402</v>
      </c>
      <c r="X3838" s="50" t="s">
        <v>14738</v>
      </c>
      <c r="Y3838" s="70" t="s">
        <v>17320</v>
      </c>
      <c r="Z3838" s="53">
        <v>73401</v>
      </c>
    </row>
    <row r="3839" spans="1:26" s="49" customFormat="1" x14ac:dyDescent="0.25">
      <c r="A3839" s="74">
        <v>600016480</v>
      </c>
      <c r="B3839" s="73">
        <f t="shared" si="177"/>
        <v>600016480</v>
      </c>
      <c r="C3839" s="73" t="s">
        <v>15036</v>
      </c>
      <c r="D3839" s="68">
        <v>1</v>
      </c>
      <c r="E3839" s="48">
        <f t="shared" si="178"/>
        <v>62331795</v>
      </c>
      <c r="F3839" s="57" t="s">
        <v>4050</v>
      </c>
      <c r="G3839" s="57" t="s">
        <v>4378</v>
      </c>
      <c r="H3839" s="51">
        <v>475</v>
      </c>
      <c r="I3839" s="51" t="s">
        <v>17309</v>
      </c>
      <c r="J3839" s="69">
        <v>27.49</v>
      </c>
      <c r="K3839" s="69">
        <f t="shared" si="179"/>
        <v>13057.75</v>
      </c>
      <c r="L3839" s="90">
        <v>475</v>
      </c>
      <c r="M3839" s="51"/>
      <c r="N3839" s="62" t="s">
        <v>15037</v>
      </c>
      <c r="O3839" s="52" t="s">
        <v>31</v>
      </c>
      <c r="P3839" s="52">
        <v>1442</v>
      </c>
      <c r="Q3839" s="52">
        <v>2</v>
      </c>
      <c r="R3839" s="52" t="s">
        <v>4402</v>
      </c>
      <c r="S3839" s="49" t="s">
        <v>21333</v>
      </c>
      <c r="V3839" s="50" t="s">
        <v>15000</v>
      </c>
      <c r="W3839" s="50" t="s">
        <v>4402</v>
      </c>
      <c r="X3839" s="50" t="s">
        <v>14738</v>
      </c>
      <c r="Y3839" s="70" t="s">
        <v>17320</v>
      </c>
      <c r="Z3839" s="53">
        <v>73506</v>
      </c>
    </row>
    <row r="3840" spans="1:26" s="49" customFormat="1" x14ac:dyDescent="0.25">
      <c r="A3840" s="74">
        <v>600016617</v>
      </c>
      <c r="B3840" s="73">
        <f t="shared" si="177"/>
        <v>600016617</v>
      </c>
      <c r="C3840" s="73" t="s">
        <v>15038</v>
      </c>
      <c r="D3840" s="68">
        <v>1</v>
      </c>
      <c r="E3840" s="48">
        <f t="shared" si="178"/>
        <v>46580336</v>
      </c>
      <c r="F3840" s="57" t="s">
        <v>4050</v>
      </c>
      <c r="G3840" s="57" t="s">
        <v>4378</v>
      </c>
      <c r="H3840" s="51">
        <v>250</v>
      </c>
      <c r="I3840" s="51" t="s">
        <v>17309</v>
      </c>
      <c r="J3840" s="69">
        <v>27.49</v>
      </c>
      <c r="K3840" s="69">
        <f t="shared" si="179"/>
        <v>6872.5</v>
      </c>
      <c r="L3840" s="90">
        <v>250</v>
      </c>
      <c r="M3840" s="51"/>
      <c r="N3840" s="62" t="s">
        <v>15039</v>
      </c>
      <c r="O3840" s="52" t="s">
        <v>15040</v>
      </c>
      <c r="P3840" s="52">
        <v>1795</v>
      </c>
      <c r="Q3840" s="52">
        <v>3</v>
      </c>
      <c r="R3840" s="52" t="s">
        <v>4402</v>
      </c>
      <c r="S3840" s="49" t="s">
        <v>21334</v>
      </c>
      <c r="V3840" s="50" t="s">
        <v>15000</v>
      </c>
      <c r="W3840" s="50" t="s">
        <v>4402</v>
      </c>
      <c r="X3840" s="50" t="s">
        <v>14742</v>
      </c>
      <c r="Y3840" s="70" t="s">
        <v>17320</v>
      </c>
      <c r="Z3840" s="53">
        <v>73301</v>
      </c>
    </row>
    <row r="3841" spans="1:26" s="49" customFormat="1" x14ac:dyDescent="0.25">
      <c r="A3841" s="74">
        <v>600016625</v>
      </c>
      <c r="B3841" s="73">
        <f t="shared" si="177"/>
        <v>600016625</v>
      </c>
      <c r="C3841" s="73" t="s">
        <v>11734</v>
      </c>
      <c r="D3841" s="68">
        <v>1</v>
      </c>
      <c r="E3841" s="48">
        <f t="shared" si="178"/>
        <v>25353446</v>
      </c>
      <c r="F3841" s="57" t="s">
        <v>4050</v>
      </c>
      <c r="G3841" s="57" t="s">
        <v>4378</v>
      </c>
      <c r="H3841" s="51">
        <v>625</v>
      </c>
      <c r="I3841" s="51" t="s">
        <v>17309</v>
      </c>
      <c r="J3841" s="69">
        <v>27.49</v>
      </c>
      <c r="K3841" s="69">
        <f t="shared" si="179"/>
        <v>17181.25</v>
      </c>
      <c r="L3841" s="90">
        <v>625</v>
      </c>
      <c r="M3841" s="51"/>
      <c r="N3841" s="62" t="s">
        <v>4407</v>
      </c>
      <c r="O3841" s="52"/>
      <c r="P3841" s="52">
        <v>570</v>
      </c>
      <c r="Q3841" s="52"/>
      <c r="R3841" s="52" t="s">
        <v>4404</v>
      </c>
      <c r="S3841" s="49" t="s">
        <v>21334</v>
      </c>
      <c r="V3841" s="50" t="s">
        <v>15000</v>
      </c>
      <c r="W3841" s="50" t="s">
        <v>4402</v>
      </c>
      <c r="X3841" s="50" t="s">
        <v>14742</v>
      </c>
      <c r="Y3841" s="70" t="s">
        <v>17320</v>
      </c>
      <c r="Z3841" s="53">
        <v>73572</v>
      </c>
    </row>
    <row r="3842" spans="1:26" s="49" customFormat="1" x14ac:dyDescent="0.25">
      <c r="A3842" s="74">
        <v>600016676</v>
      </c>
      <c r="B3842" s="73">
        <f t="shared" si="177"/>
        <v>600016676</v>
      </c>
      <c r="C3842" s="73" t="s">
        <v>11735</v>
      </c>
      <c r="D3842" s="68">
        <v>1</v>
      </c>
      <c r="E3842" s="48">
        <f t="shared" si="178"/>
        <v>62331515</v>
      </c>
      <c r="F3842" s="57" t="s">
        <v>4050</v>
      </c>
      <c r="G3842" s="57" t="s">
        <v>4378</v>
      </c>
      <c r="H3842" s="51">
        <v>650</v>
      </c>
      <c r="I3842" s="51" t="s">
        <v>17309</v>
      </c>
      <c r="J3842" s="69">
        <v>27.49</v>
      </c>
      <c r="K3842" s="69">
        <f t="shared" si="179"/>
        <v>17868.5</v>
      </c>
      <c r="L3842" s="90">
        <v>650</v>
      </c>
      <c r="M3842" s="51"/>
      <c r="N3842" s="62" t="s">
        <v>4408</v>
      </c>
      <c r="O3842" s="52" t="s">
        <v>354</v>
      </c>
      <c r="P3842" s="52">
        <v>1818</v>
      </c>
      <c r="Q3842" s="52" t="s">
        <v>19</v>
      </c>
      <c r="R3842" s="52" t="s">
        <v>4402</v>
      </c>
      <c r="S3842" s="49" t="s">
        <v>21333</v>
      </c>
      <c r="V3842" s="50" t="s">
        <v>15000</v>
      </c>
      <c r="W3842" s="50" t="s">
        <v>4402</v>
      </c>
      <c r="X3842" s="50" t="s">
        <v>14738</v>
      </c>
      <c r="Y3842" s="70" t="s">
        <v>17320</v>
      </c>
      <c r="Z3842" s="53">
        <v>73301</v>
      </c>
    </row>
    <row r="3843" spans="1:26" s="49" customFormat="1" x14ac:dyDescent="0.25">
      <c r="A3843" s="74">
        <v>600016706</v>
      </c>
      <c r="B3843" s="73">
        <f t="shared" si="177"/>
        <v>600016706</v>
      </c>
      <c r="C3843" s="73" t="s">
        <v>15041</v>
      </c>
      <c r="D3843" s="68">
        <v>1</v>
      </c>
      <c r="E3843" s="48">
        <f t="shared" si="178"/>
        <v>25383205</v>
      </c>
      <c r="F3843" s="57" t="s">
        <v>4050</v>
      </c>
      <c r="G3843" s="57" t="s">
        <v>4378</v>
      </c>
      <c r="H3843" s="51">
        <v>600</v>
      </c>
      <c r="I3843" s="51" t="s">
        <v>17309</v>
      </c>
      <c r="J3843" s="69">
        <v>27.49</v>
      </c>
      <c r="K3843" s="69">
        <f t="shared" si="179"/>
        <v>16494</v>
      </c>
      <c r="L3843" s="90">
        <v>600</v>
      </c>
      <c r="M3843" s="51"/>
      <c r="N3843" s="62" t="s">
        <v>15042</v>
      </c>
      <c r="O3843" s="52" t="s">
        <v>15040</v>
      </c>
      <c r="P3843" s="52">
        <v>1795</v>
      </c>
      <c r="Q3843" s="52">
        <v>3</v>
      </c>
      <c r="R3843" s="52" t="s">
        <v>4402</v>
      </c>
      <c r="S3843" s="49" t="s">
        <v>21334</v>
      </c>
      <c r="V3843" s="50" t="s">
        <v>15000</v>
      </c>
      <c r="W3843" s="50" t="s">
        <v>4402</v>
      </c>
      <c r="X3843" s="50" t="s">
        <v>14742</v>
      </c>
      <c r="Y3843" s="70" t="s">
        <v>17320</v>
      </c>
      <c r="Z3843" s="53">
        <v>73301</v>
      </c>
    </row>
    <row r="3844" spans="1:26" s="49" customFormat="1" ht="30" x14ac:dyDescent="0.25">
      <c r="A3844" s="74">
        <v>600026230</v>
      </c>
      <c r="B3844" s="73">
        <f t="shared" ref="B3844:B3907" si="180">A3844/1</f>
        <v>600026230</v>
      </c>
      <c r="C3844" s="73" t="s">
        <v>11736</v>
      </c>
      <c r="D3844" s="68">
        <v>1</v>
      </c>
      <c r="E3844" s="48">
        <f t="shared" ref="E3844:E3907" si="181">C3844/1</f>
        <v>63024616</v>
      </c>
      <c r="F3844" s="57" t="s">
        <v>4050</v>
      </c>
      <c r="G3844" s="57" t="s">
        <v>4378</v>
      </c>
      <c r="H3844" s="51">
        <v>500</v>
      </c>
      <c r="I3844" s="51" t="s">
        <v>17309</v>
      </c>
      <c r="J3844" s="69">
        <v>27.49</v>
      </c>
      <c r="K3844" s="69">
        <f t="shared" ref="K3844:K3907" si="182">H3844*J3844</f>
        <v>13745</v>
      </c>
      <c r="L3844" s="90">
        <v>500</v>
      </c>
      <c r="M3844" s="51"/>
      <c r="N3844" s="62" t="s">
        <v>4409</v>
      </c>
      <c r="O3844" s="52" t="s">
        <v>340</v>
      </c>
      <c r="P3844" s="52">
        <v>614</v>
      </c>
      <c r="Q3844" s="52">
        <v>2</v>
      </c>
      <c r="R3844" s="52" t="s">
        <v>4402</v>
      </c>
      <c r="S3844" s="49" t="s">
        <v>21333</v>
      </c>
      <c r="V3844" s="50" t="s">
        <v>15000</v>
      </c>
      <c r="W3844" s="50" t="s">
        <v>4402</v>
      </c>
      <c r="X3844" s="50" t="s">
        <v>14738</v>
      </c>
      <c r="Y3844" s="70" t="s">
        <v>17320</v>
      </c>
      <c r="Z3844" s="53">
        <v>73506</v>
      </c>
    </row>
    <row r="3845" spans="1:26" s="49" customFormat="1" ht="30" x14ac:dyDescent="0.25">
      <c r="A3845" s="74">
        <v>600026302</v>
      </c>
      <c r="B3845" s="73">
        <f t="shared" si="180"/>
        <v>600026302</v>
      </c>
      <c r="C3845" s="73" t="s">
        <v>11737</v>
      </c>
      <c r="D3845" s="68">
        <v>1</v>
      </c>
      <c r="E3845" s="48">
        <f t="shared" si="181"/>
        <v>60337346</v>
      </c>
      <c r="F3845" s="57" t="s">
        <v>4050</v>
      </c>
      <c r="G3845" s="57" t="s">
        <v>4378</v>
      </c>
      <c r="H3845" s="51">
        <v>50</v>
      </c>
      <c r="I3845" s="51" t="s">
        <v>17309</v>
      </c>
      <c r="J3845" s="69">
        <v>27.49</v>
      </c>
      <c r="K3845" s="69">
        <f t="shared" si="182"/>
        <v>1374.5</v>
      </c>
      <c r="L3845" s="90">
        <v>50</v>
      </c>
      <c r="M3845" s="51"/>
      <c r="N3845" s="62" t="s">
        <v>4410</v>
      </c>
      <c r="O3845" s="52" t="s">
        <v>4411</v>
      </c>
      <c r="P3845" s="52">
        <v>2849</v>
      </c>
      <c r="Q3845" s="52">
        <v>1</v>
      </c>
      <c r="R3845" s="52" t="s">
        <v>4402</v>
      </c>
      <c r="S3845" s="49" t="s">
        <v>21333</v>
      </c>
      <c r="V3845" s="50" t="s">
        <v>15000</v>
      </c>
      <c r="W3845" s="50" t="s">
        <v>4402</v>
      </c>
      <c r="X3845" s="50" t="s">
        <v>14738</v>
      </c>
      <c r="Y3845" s="70" t="s">
        <v>17320</v>
      </c>
      <c r="Z3845" s="53">
        <v>73301</v>
      </c>
    </row>
    <row r="3846" spans="1:26" s="49" customFormat="1" ht="30" x14ac:dyDescent="0.25">
      <c r="A3846" s="74">
        <v>600031373</v>
      </c>
      <c r="B3846" s="73">
        <f t="shared" si="180"/>
        <v>600031373</v>
      </c>
      <c r="C3846" s="73" t="s">
        <v>11738</v>
      </c>
      <c r="D3846" s="68">
        <v>1</v>
      </c>
      <c r="E3846" s="48">
        <f t="shared" si="181"/>
        <v>48004898</v>
      </c>
      <c r="F3846" s="57" t="s">
        <v>4050</v>
      </c>
      <c r="G3846" s="57" t="s">
        <v>4378</v>
      </c>
      <c r="H3846" s="51">
        <v>75</v>
      </c>
      <c r="I3846" s="51" t="s">
        <v>17309</v>
      </c>
      <c r="J3846" s="69">
        <v>27.49</v>
      </c>
      <c r="K3846" s="69">
        <f t="shared" si="182"/>
        <v>2061.75</v>
      </c>
      <c r="L3846" s="90">
        <v>75</v>
      </c>
      <c r="M3846" s="51"/>
      <c r="N3846" s="62" t="s">
        <v>4412</v>
      </c>
      <c r="O3846" s="52" t="s">
        <v>4413</v>
      </c>
      <c r="P3846" s="52">
        <v>1835</v>
      </c>
      <c r="Q3846" s="52">
        <v>10</v>
      </c>
      <c r="R3846" s="52" t="s">
        <v>4402</v>
      </c>
      <c r="S3846" s="49" t="s">
        <v>21333</v>
      </c>
      <c r="V3846" s="50" t="s">
        <v>15000</v>
      </c>
      <c r="W3846" s="50" t="s">
        <v>4402</v>
      </c>
      <c r="X3846" s="50" t="s">
        <v>14738</v>
      </c>
      <c r="Y3846" s="70" t="s">
        <v>17320</v>
      </c>
      <c r="Z3846" s="53">
        <v>73301</v>
      </c>
    </row>
    <row r="3847" spans="1:26" s="49" customFormat="1" x14ac:dyDescent="0.25">
      <c r="A3847" s="75">
        <v>600136299</v>
      </c>
      <c r="B3847" s="73">
        <f t="shared" si="180"/>
        <v>600136299</v>
      </c>
      <c r="C3847" s="73" t="s">
        <v>11785</v>
      </c>
      <c r="D3847" s="68">
        <v>1</v>
      </c>
      <c r="E3847" s="48">
        <f t="shared" si="181"/>
        <v>64628531</v>
      </c>
      <c r="F3847" s="57" t="s">
        <v>4050</v>
      </c>
      <c r="G3847" s="57" t="s">
        <v>4378</v>
      </c>
      <c r="H3847" s="51">
        <v>400</v>
      </c>
      <c r="I3847" s="51" t="s">
        <v>17309</v>
      </c>
      <c r="J3847" s="69">
        <v>27.49</v>
      </c>
      <c r="K3847" s="69">
        <f t="shared" si="182"/>
        <v>10996</v>
      </c>
      <c r="L3847" s="90">
        <v>400</v>
      </c>
      <c r="M3847" s="51"/>
      <c r="N3847" s="62" t="s">
        <v>4487</v>
      </c>
      <c r="O3847" s="52"/>
      <c r="P3847" s="52">
        <v>825</v>
      </c>
      <c r="Q3847" s="52"/>
      <c r="R3847" s="52" t="s">
        <v>4488</v>
      </c>
      <c r="S3847" s="49" t="s">
        <v>21333</v>
      </c>
      <c r="V3847" s="50" t="s">
        <v>15043</v>
      </c>
      <c r="W3847" s="50" t="s">
        <v>4402</v>
      </c>
      <c r="X3847" s="50" t="s">
        <v>14740</v>
      </c>
      <c r="Y3847" s="70" t="s">
        <v>17320</v>
      </c>
      <c r="Z3847" s="53">
        <v>73534</v>
      </c>
    </row>
    <row r="3848" spans="1:26" s="49" customFormat="1" ht="30" x14ac:dyDescent="0.25">
      <c r="A3848" s="75">
        <v>600135900</v>
      </c>
      <c r="B3848" s="73">
        <f t="shared" si="180"/>
        <v>600135900</v>
      </c>
      <c r="C3848" s="73" t="s">
        <v>11786</v>
      </c>
      <c r="D3848" s="68">
        <v>1</v>
      </c>
      <c r="E3848" s="48">
        <f t="shared" si="181"/>
        <v>48004472</v>
      </c>
      <c r="F3848" s="57" t="s">
        <v>4050</v>
      </c>
      <c r="G3848" s="57" t="s">
        <v>4378</v>
      </c>
      <c r="H3848" s="51">
        <v>700</v>
      </c>
      <c r="I3848" s="51" t="s">
        <v>17309</v>
      </c>
      <c r="J3848" s="69">
        <v>27.49</v>
      </c>
      <c r="K3848" s="69">
        <f t="shared" si="182"/>
        <v>19243</v>
      </c>
      <c r="L3848" s="90">
        <v>700</v>
      </c>
      <c r="M3848" s="51"/>
      <c r="N3848" s="62" t="s">
        <v>4489</v>
      </c>
      <c r="O3848" s="52" t="s">
        <v>4490</v>
      </c>
      <c r="P3848" s="52">
        <v>1383</v>
      </c>
      <c r="Q3848" s="52">
        <v>1</v>
      </c>
      <c r="R3848" s="52" t="s">
        <v>4402</v>
      </c>
      <c r="S3848" s="49" t="s">
        <v>21333</v>
      </c>
      <c r="V3848" s="50" t="s">
        <v>15043</v>
      </c>
      <c r="W3848" s="50" t="s">
        <v>4402</v>
      </c>
      <c r="X3848" s="50" t="s">
        <v>14740</v>
      </c>
      <c r="Y3848" s="70" t="s">
        <v>17320</v>
      </c>
      <c r="Z3848" s="53">
        <v>73506</v>
      </c>
    </row>
    <row r="3849" spans="1:26" s="49" customFormat="1" ht="30" x14ac:dyDescent="0.25">
      <c r="A3849" s="75">
        <v>600135934</v>
      </c>
      <c r="B3849" s="73">
        <f t="shared" si="180"/>
        <v>600135934</v>
      </c>
      <c r="C3849" s="73" t="s">
        <v>11787</v>
      </c>
      <c r="D3849" s="68">
        <v>1</v>
      </c>
      <c r="E3849" s="48">
        <f t="shared" si="181"/>
        <v>48004511</v>
      </c>
      <c r="F3849" s="57" t="s">
        <v>4050</v>
      </c>
      <c r="G3849" s="57" t="s">
        <v>4378</v>
      </c>
      <c r="H3849" s="51">
        <v>675</v>
      </c>
      <c r="I3849" s="51" t="s">
        <v>17309</v>
      </c>
      <c r="J3849" s="69">
        <v>27.49</v>
      </c>
      <c r="K3849" s="69">
        <f t="shared" si="182"/>
        <v>18555.75</v>
      </c>
      <c r="L3849" s="90">
        <v>675</v>
      </c>
      <c r="M3849" s="51"/>
      <c r="N3849" s="62" t="s">
        <v>4491</v>
      </c>
      <c r="O3849" s="52" t="s">
        <v>4492</v>
      </c>
      <c r="P3849" s="52">
        <v>2290</v>
      </c>
      <c r="Q3849" s="52">
        <v>14</v>
      </c>
      <c r="R3849" s="52" t="s">
        <v>4402</v>
      </c>
      <c r="S3849" s="49" t="s">
        <v>21333</v>
      </c>
      <c r="V3849" s="50" t="s">
        <v>15043</v>
      </c>
      <c r="W3849" s="50" t="s">
        <v>4402</v>
      </c>
      <c r="X3849" s="50" t="s">
        <v>14740</v>
      </c>
      <c r="Y3849" s="70" t="s">
        <v>17320</v>
      </c>
      <c r="Z3849" s="53">
        <v>73401</v>
      </c>
    </row>
    <row r="3850" spans="1:26" s="49" customFormat="1" ht="30" x14ac:dyDescent="0.25">
      <c r="A3850" s="75">
        <v>600135942</v>
      </c>
      <c r="B3850" s="73">
        <f t="shared" si="180"/>
        <v>600135942</v>
      </c>
      <c r="C3850" s="73" t="s">
        <v>11788</v>
      </c>
      <c r="D3850" s="68">
        <v>1</v>
      </c>
      <c r="E3850" s="48">
        <f t="shared" si="181"/>
        <v>48004529</v>
      </c>
      <c r="F3850" s="57" t="s">
        <v>4050</v>
      </c>
      <c r="G3850" s="57" t="s">
        <v>4378</v>
      </c>
      <c r="H3850" s="51">
        <v>650</v>
      </c>
      <c r="I3850" s="51" t="s">
        <v>17309</v>
      </c>
      <c r="J3850" s="69">
        <v>27.49</v>
      </c>
      <c r="K3850" s="69">
        <f t="shared" si="182"/>
        <v>17868.5</v>
      </c>
      <c r="L3850" s="90">
        <v>650</v>
      </c>
      <c r="M3850" s="51"/>
      <c r="N3850" s="62" t="s">
        <v>4493</v>
      </c>
      <c r="O3850" s="52" t="s">
        <v>4494</v>
      </c>
      <c r="P3850" s="52">
        <v>713</v>
      </c>
      <c r="Q3850" s="52">
        <v>19</v>
      </c>
      <c r="R3850" s="52" t="s">
        <v>4402</v>
      </c>
      <c r="S3850" s="49" t="s">
        <v>21333</v>
      </c>
      <c r="V3850" s="50" t="s">
        <v>15043</v>
      </c>
      <c r="W3850" s="50" t="s">
        <v>4402</v>
      </c>
      <c r="X3850" s="50" t="s">
        <v>14740</v>
      </c>
      <c r="Y3850" s="70" t="s">
        <v>17320</v>
      </c>
      <c r="Z3850" s="53">
        <v>73401</v>
      </c>
    </row>
    <row r="3851" spans="1:26" s="49" customFormat="1" ht="30" x14ac:dyDescent="0.25">
      <c r="A3851" s="75">
        <v>600135951</v>
      </c>
      <c r="B3851" s="73">
        <f t="shared" si="180"/>
        <v>600135951</v>
      </c>
      <c r="C3851" s="73" t="s">
        <v>11789</v>
      </c>
      <c r="D3851" s="68">
        <v>1</v>
      </c>
      <c r="E3851" s="48">
        <f t="shared" si="181"/>
        <v>48004537</v>
      </c>
      <c r="F3851" s="57" t="s">
        <v>4050</v>
      </c>
      <c r="G3851" s="57" t="s">
        <v>4378</v>
      </c>
      <c r="H3851" s="51">
        <v>825</v>
      </c>
      <c r="I3851" s="51" t="s">
        <v>17309</v>
      </c>
      <c r="J3851" s="69">
        <v>27.49</v>
      </c>
      <c r="K3851" s="69">
        <f t="shared" si="182"/>
        <v>22679.25</v>
      </c>
      <c r="L3851" s="90">
        <v>825</v>
      </c>
      <c r="M3851" s="51"/>
      <c r="N3851" s="62" t="s">
        <v>4495</v>
      </c>
      <c r="O3851" s="52" t="s">
        <v>1421</v>
      </c>
      <c r="P3851" s="52">
        <v>1666</v>
      </c>
      <c r="Q3851" s="52">
        <v>30</v>
      </c>
      <c r="R3851" s="52" t="s">
        <v>4402</v>
      </c>
      <c r="S3851" s="49" t="s">
        <v>21333</v>
      </c>
      <c r="V3851" s="50" t="s">
        <v>15043</v>
      </c>
      <c r="W3851" s="50" t="s">
        <v>4402</v>
      </c>
      <c r="X3851" s="50" t="s">
        <v>14740</v>
      </c>
      <c r="Y3851" s="70" t="s">
        <v>17320</v>
      </c>
      <c r="Z3851" s="53">
        <v>73506</v>
      </c>
    </row>
    <row r="3852" spans="1:26" s="49" customFormat="1" ht="30" x14ac:dyDescent="0.25">
      <c r="A3852" s="75">
        <v>600135969</v>
      </c>
      <c r="B3852" s="73">
        <f t="shared" si="180"/>
        <v>600135969</v>
      </c>
      <c r="C3852" s="73" t="s">
        <v>11790</v>
      </c>
      <c r="D3852" s="68">
        <v>1</v>
      </c>
      <c r="E3852" s="48">
        <f t="shared" si="181"/>
        <v>48004545</v>
      </c>
      <c r="F3852" s="57" t="s">
        <v>4050</v>
      </c>
      <c r="G3852" s="57" t="s">
        <v>4378</v>
      </c>
      <c r="H3852" s="51">
        <v>450</v>
      </c>
      <c r="I3852" s="51" t="s">
        <v>17309</v>
      </c>
      <c r="J3852" s="69">
        <v>27.49</v>
      </c>
      <c r="K3852" s="69">
        <f t="shared" si="182"/>
        <v>12370.5</v>
      </c>
      <c r="L3852" s="90">
        <v>450</v>
      </c>
      <c r="M3852" s="51"/>
      <c r="N3852" s="62" t="s">
        <v>4496</v>
      </c>
      <c r="O3852" s="52" t="s">
        <v>307</v>
      </c>
      <c r="P3852" s="52">
        <v>432</v>
      </c>
      <c r="Q3852" s="52">
        <v>1</v>
      </c>
      <c r="R3852" s="52" t="s">
        <v>4402</v>
      </c>
      <c r="S3852" s="49" t="s">
        <v>21333</v>
      </c>
      <c r="V3852" s="50" t="s">
        <v>15043</v>
      </c>
      <c r="W3852" s="50" t="s">
        <v>4402</v>
      </c>
      <c r="X3852" s="50" t="s">
        <v>14740</v>
      </c>
      <c r="Y3852" s="70" t="s">
        <v>17320</v>
      </c>
      <c r="Z3852" s="53">
        <v>73401</v>
      </c>
    </row>
    <row r="3853" spans="1:26" s="49" customFormat="1" ht="30" x14ac:dyDescent="0.25">
      <c r="A3853" s="75">
        <v>600135977</v>
      </c>
      <c r="B3853" s="73">
        <f t="shared" si="180"/>
        <v>600135977</v>
      </c>
      <c r="C3853" s="73" t="s">
        <v>11791</v>
      </c>
      <c r="D3853" s="68">
        <v>1</v>
      </c>
      <c r="E3853" s="48">
        <f t="shared" si="181"/>
        <v>48004561</v>
      </c>
      <c r="F3853" s="57" t="s">
        <v>4050</v>
      </c>
      <c r="G3853" s="57" t="s">
        <v>4378</v>
      </c>
      <c r="H3853" s="51">
        <v>300</v>
      </c>
      <c r="I3853" s="51" t="s">
        <v>17309</v>
      </c>
      <c r="J3853" s="69">
        <v>27.49</v>
      </c>
      <c r="K3853" s="69">
        <f t="shared" si="182"/>
        <v>8247</v>
      </c>
      <c r="L3853" s="90">
        <v>300</v>
      </c>
      <c r="M3853" s="51"/>
      <c r="N3853" s="62" t="s">
        <v>4497</v>
      </c>
      <c r="O3853" s="52" t="s">
        <v>4498</v>
      </c>
      <c r="P3853" s="52">
        <v>2219</v>
      </c>
      <c r="Q3853" s="52">
        <v>13</v>
      </c>
      <c r="R3853" s="52" t="s">
        <v>4402</v>
      </c>
      <c r="S3853" s="49" t="s">
        <v>21333</v>
      </c>
      <c r="V3853" s="50" t="s">
        <v>15043</v>
      </c>
      <c r="W3853" s="50" t="s">
        <v>4402</v>
      </c>
      <c r="X3853" s="50" t="s">
        <v>14740</v>
      </c>
      <c r="Y3853" s="70" t="s">
        <v>17320</v>
      </c>
      <c r="Z3853" s="53">
        <v>73401</v>
      </c>
    </row>
    <row r="3854" spans="1:26" s="49" customFormat="1" ht="30" x14ac:dyDescent="0.25">
      <c r="A3854" s="75">
        <v>600136388</v>
      </c>
      <c r="B3854" s="73">
        <f t="shared" si="180"/>
        <v>600136388</v>
      </c>
      <c r="C3854" s="73" t="s">
        <v>11792</v>
      </c>
      <c r="D3854" s="68">
        <v>1</v>
      </c>
      <c r="E3854" s="48">
        <f t="shared" si="181"/>
        <v>73184501</v>
      </c>
      <c r="F3854" s="57" t="s">
        <v>4050</v>
      </c>
      <c r="G3854" s="57" t="s">
        <v>4378</v>
      </c>
      <c r="H3854" s="51">
        <v>475</v>
      </c>
      <c r="I3854" s="51" t="s">
        <v>17309</v>
      </c>
      <c r="J3854" s="69">
        <v>27.49</v>
      </c>
      <c r="K3854" s="69">
        <f t="shared" si="182"/>
        <v>13057.75</v>
      </c>
      <c r="L3854" s="90">
        <v>475</v>
      </c>
      <c r="M3854" s="51"/>
      <c r="N3854" s="62" t="s">
        <v>4499</v>
      </c>
      <c r="O3854" s="52"/>
      <c r="P3854" s="52">
        <v>1002</v>
      </c>
      <c r="Q3854" s="52"/>
      <c r="R3854" s="52" t="s">
        <v>4500</v>
      </c>
      <c r="S3854" s="49" t="s">
        <v>21333</v>
      </c>
      <c r="V3854" s="50" t="s">
        <v>15043</v>
      </c>
      <c r="W3854" s="50" t="s">
        <v>4402</v>
      </c>
      <c r="X3854" s="50" t="s">
        <v>14740</v>
      </c>
      <c r="Y3854" s="70" t="s">
        <v>17320</v>
      </c>
      <c r="Z3854" s="53">
        <v>73571</v>
      </c>
    </row>
    <row r="3855" spans="1:26" s="49" customFormat="1" ht="30" x14ac:dyDescent="0.25">
      <c r="A3855" s="75">
        <v>600136523</v>
      </c>
      <c r="B3855" s="73">
        <f t="shared" si="180"/>
        <v>600136523</v>
      </c>
      <c r="C3855" s="73" t="s">
        <v>11793</v>
      </c>
      <c r="D3855" s="68">
        <v>1</v>
      </c>
      <c r="E3855" s="48">
        <f t="shared" si="181"/>
        <v>62331418</v>
      </c>
      <c r="F3855" s="57" t="s">
        <v>4050</v>
      </c>
      <c r="G3855" s="57" t="s">
        <v>4378</v>
      </c>
      <c r="H3855" s="51">
        <v>1125</v>
      </c>
      <c r="I3855" s="51" t="s">
        <v>17309</v>
      </c>
      <c r="J3855" s="69">
        <v>27.49</v>
      </c>
      <c r="K3855" s="69">
        <f t="shared" si="182"/>
        <v>30926.25</v>
      </c>
      <c r="L3855" s="90">
        <v>1125</v>
      </c>
      <c r="M3855" s="51"/>
      <c r="N3855" s="62" t="s">
        <v>4501</v>
      </c>
      <c r="O3855" s="52" t="s">
        <v>105</v>
      </c>
      <c r="P3855" s="52">
        <v>1758</v>
      </c>
      <c r="Q3855" s="52">
        <v>1</v>
      </c>
      <c r="R3855" s="52" t="s">
        <v>4402</v>
      </c>
      <c r="S3855" s="49" t="s">
        <v>21333</v>
      </c>
      <c r="V3855" s="50" t="s">
        <v>15043</v>
      </c>
      <c r="W3855" s="50" t="s">
        <v>4402</v>
      </c>
      <c r="X3855" s="50" t="s">
        <v>14740</v>
      </c>
      <c r="Y3855" s="70" t="s">
        <v>17320</v>
      </c>
      <c r="Z3855" s="53">
        <v>73506</v>
      </c>
    </row>
    <row r="3856" spans="1:26" s="49" customFormat="1" ht="30" x14ac:dyDescent="0.25">
      <c r="A3856" s="75">
        <v>600136531</v>
      </c>
      <c r="B3856" s="73">
        <f t="shared" si="180"/>
        <v>600136531</v>
      </c>
      <c r="C3856" s="73" t="s">
        <v>11794</v>
      </c>
      <c r="D3856" s="68">
        <v>1</v>
      </c>
      <c r="E3856" s="48">
        <f t="shared" si="181"/>
        <v>62331388</v>
      </c>
      <c r="F3856" s="57" t="s">
        <v>4050</v>
      </c>
      <c r="G3856" s="57" t="s">
        <v>4378</v>
      </c>
      <c r="H3856" s="51">
        <v>700</v>
      </c>
      <c r="I3856" s="51" t="s">
        <v>17309</v>
      </c>
      <c r="J3856" s="69">
        <v>27.49</v>
      </c>
      <c r="K3856" s="69">
        <f t="shared" si="182"/>
        <v>19243</v>
      </c>
      <c r="L3856" s="90">
        <v>700</v>
      </c>
      <c r="M3856" s="51"/>
      <c r="N3856" s="62" t="s">
        <v>4502</v>
      </c>
      <c r="O3856" s="52" t="s">
        <v>4411</v>
      </c>
      <c r="P3856" s="52">
        <v>2871</v>
      </c>
      <c r="Q3856" s="52">
        <v>8</v>
      </c>
      <c r="R3856" s="52" t="s">
        <v>4402</v>
      </c>
      <c r="S3856" s="49" t="s">
        <v>21333</v>
      </c>
      <c r="V3856" s="50" t="s">
        <v>15043</v>
      </c>
      <c r="W3856" s="50" t="s">
        <v>4402</v>
      </c>
      <c r="X3856" s="50" t="s">
        <v>14740</v>
      </c>
      <c r="Y3856" s="70" t="s">
        <v>17320</v>
      </c>
      <c r="Z3856" s="53">
        <v>73301</v>
      </c>
    </row>
    <row r="3857" spans="1:26" s="49" customFormat="1" ht="30" x14ac:dyDescent="0.25">
      <c r="A3857" s="75">
        <v>600136540</v>
      </c>
      <c r="B3857" s="73">
        <f t="shared" si="180"/>
        <v>600136540</v>
      </c>
      <c r="C3857" s="73" t="s">
        <v>11795</v>
      </c>
      <c r="D3857" s="68">
        <v>1</v>
      </c>
      <c r="E3857" s="48">
        <f t="shared" si="181"/>
        <v>62331361</v>
      </c>
      <c r="F3857" s="57" t="s">
        <v>4050</v>
      </c>
      <c r="G3857" s="57" t="s">
        <v>4378</v>
      </c>
      <c r="H3857" s="51">
        <v>400</v>
      </c>
      <c r="I3857" s="51" t="s">
        <v>17309</v>
      </c>
      <c r="J3857" s="69">
        <v>27.49</v>
      </c>
      <c r="K3857" s="69">
        <f t="shared" si="182"/>
        <v>10996</v>
      </c>
      <c r="L3857" s="90">
        <v>400</v>
      </c>
      <c r="M3857" s="51"/>
      <c r="N3857" s="62" t="s">
        <v>4503</v>
      </c>
      <c r="O3857" s="52" t="s">
        <v>41</v>
      </c>
      <c r="P3857" s="52">
        <v>2936</v>
      </c>
      <c r="Q3857" s="52">
        <v>61</v>
      </c>
      <c r="R3857" s="52" t="s">
        <v>4402</v>
      </c>
      <c r="S3857" s="49" t="s">
        <v>21333</v>
      </c>
      <c r="V3857" s="50" t="s">
        <v>15043</v>
      </c>
      <c r="W3857" s="50" t="s">
        <v>4402</v>
      </c>
      <c r="X3857" s="50" t="s">
        <v>14740</v>
      </c>
      <c r="Y3857" s="70" t="s">
        <v>17320</v>
      </c>
      <c r="Z3857" s="53">
        <v>73301</v>
      </c>
    </row>
    <row r="3858" spans="1:26" s="49" customFormat="1" ht="45" x14ac:dyDescent="0.25">
      <c r="A3858" s="75">
        <v>600136566</v>
      </c>
      <c r="B3858" s="73">
        <f t="shared" si="180"/>
        <v>600136566</v>
      </c>
      <c r="C3858" s="73" t="s">
        <v>11796</v>
      </c>
      <c r="D3858" s="68">
        <v>1</v>
      </c>
      <c r="E3858" s="48">
        <f t="shared" si="181"/>
        <v>64628680</v>
      </c>
      <c r="F3858" s="57" t="s">
        <v>4050</v>
      </c>
      <c r="G3858" s="57" t="s">
        <v>4378</v>
      </c>
      <c r="H3858" s="51">
        <v>0</v>
      </c>
      <c r="I3858" s="51" t="s">
        <v>17320</v>
      </c>
      <c r="J3858" s="69">
        <v>27.49</v>
      </c>
      <c r="K3858" s="69">
        <f t="shared" si="182"/>
        <v>0</v>
      </c>
      <c r="L3858" s="90">
        <v>0</v>
      </c>
      <c r="M3858" s="51"/>
      <c r="N3858" s="62" t="s">
        <v>4504</v>
      </c>
      <c r="O3858" s="52" t="s">
        <v>4505</v>
      </c>
      <c r="P3858" s="52">
        <v>156</v>
      </c>
      <c r="Q3858" s="52">
        <v>2</v>
      </c>
      <c r="R3858" s="52" t="s">
        <v>4402</v>
      </c>
      <c r="S3858" s="49" t="s">
        <v>21333</v>
      </c>
      <c r="V3858" s="50" t="s">
        <v>15043</v>
      </c>
      <c r="W3858" s="50" t="s">
        <v>4402</v>
      </c>
      <c r="X3858" s="50" t="s">
        <v>14740</v>
      </c>
      <c r="Y3858" s="70">
        <v>44340</v>
      </c>
      <c r="Z3858" s="53">
        <v>73301</v>
      </c>
    </row>
    <row r="3859" spans="1:26" s="49" customFormat="1" ht="30" x14ac:dyDescent="0.25">
      <c r="A3859" s="75">
        <v>600136680</v>
      </c>
      <c r="B3859" s="73">
        <f t="shared" si="180"/>
        <v>600136680</v>
      </c>
      <c r="C3859" s="73" t="s">
        <v>11797</v>
      </c>
      <c r="D3859" s="68">
        <v>1</v>
      </c>
      <c r="E3859" s="48">
        <f t="shared" si="181"/>
        <v>62331353</v>
      </c>
      <c r="F3859" s="57" t="s">
        <v>4050</v>
      </c>
      <c r="G3859" s="57" t="s">
        <v>4378</v>
      </c>
      <c r="H3859" s="51">
        <v>850</v>
      </c>
      <c r="I3859" s="51" t="s">
        <v>17309</v>
      </c>
      <c r="J3859" s="69">
        <v>27.49</v>
      </c>
      <c r="K3859" s="69">
        <f t="shared" si="182"/>
        <v>23366.5</v>
      </c>
      <c r="L3859" s="90">
        <v>850</v>
      </c>
      <c r="M3859" s="51"/>
      <c r="N3859" s="62" t="s">
        <v>4506</v>
      </c>
      <c r="O3859" s="52" t="s">
        <v>4089</v>
      </c>
      <c r="P3859" s="52">
        <v>775</v>
      </c>
      <c r="Q3859" s="52" t="s">
        <v>19</v>
      </c>
      <c r="R3859" s="52" t="s">
        <v>4402</v>
      </c>
      <c r="S3859" s="49" t="s">
        <v>21333</v>
      </c>
      <c r="V3859" s="50" t="s">
        <v>15043</v>
      </c>
      <c r="W3859" s="50" t="s">
        <v>4402</v>
      </c>
      <c r="X3859" s="50" t="s">
        <v>14740</v>
      </c>
      <c r="Y3859" s="70" t="s">
        <v>17320</v>
      </c>
      <c r="Z3859" s="53">
        <v>73401</v>
      </c>
    </row>
    <row r="3860" spans="1:26" s="49" customFormat="1" ht="30" x14ac:dyDescent="0.25">
      <c r="A3860" s="75">
        <v>600171248</v>
      </c>
      <c r="B3860" s="73">
        <f t="shared" si="180"/>
        <v>600171248</v>
      </c>
      <c r="C3860" s="73" t="s">
        <v>11739</v>
      </c>
      <c r="D3860" s="68">
        <v>1</v>
      </c>
      <c r="E3860" s="48">
        <f t="shared" si="181"/>
        <v>13644254</v>
      </c>
      <c r="F3860" s="57" t="s">
        <v>4050</v>
      </c>
      <c r="G3860" s="57" t="s">
        <v>4378</v>
      </c>
      <c r="H3860" s="51">
        <v>1200</v>
      </c>
      <c r="I3860" s="51" t="s">
        <v>17309</v>
      </c>
      <c r="J3860" s="69">
        <v>27.49</v>
      </c>
      <c r="K3860" s="69">
        <f t="shared" si="182"/>
        <v>32988</v>
      </c>
      <c r="L3860" s="90">
        <v>1200</v>
      </c>
      <c r="M3860" s="51"/>
      <c r="N3860" s="62" t="s">
        <v>4414</v>
      </c>
      <c r="O3860" s="52" t="s">
        <v>4415</v>
      </c>
      <c r="P3860" s="52">
        <v>1111</v>
      </c>
      <c r="Q3860" s="52">
        <v>60</v>
      </c>
      <c r="R3860" s="52" t="s">
        <v>4402</v>
      </c>
      <c r="S3860" s="49" t="s">
        <v>21333</v>
      </c>
      <c r="V3860" s="50" t="s">
        <v>15000</v>
      </c>
      <c r="W3860" s="50" t="s">
        <v>4402</v>
      </c>
      <c r="X3860" s="50" t="s">
        <v>14738</v>
      </c>
      <c r="Y3860" s="70" t="s">
        <v>17320</v>
      </c>
      <c r="Z3860" s="53">
        <v>73506</v>
      </c>
    </row>
    <row r="3861" spans="1:26" s="49" customFormat="1" ht="30" x14ac:dyDescent="0.25">
      <c r="A3861" s="75">
        <v>650023919</v>
      </c>
      <c r="B3861" s="73">
        <f t="shared" si="180"/>
        <v>650023919</v>
      </c>
      <c r="C3861" s="73" t="s">
        <v>11798</v>
      </c>
      <c r="D3861" s="68">
        <v>1</v>
      </c>
      <c r="E3861" s="48">
        <f t="shared" si="181"/>
        <v>75028913</v>
      </c>
      <c r="F3861" s="57" t="s">
        <v>4050</v>
      </c>
      <c r="G3861" s="57" t="s">
        <v>4378</v>
      </c>
      <c r="H3861" s="51">
        <v>0</v>
      </c>
      <c r="I3861" s="51" t="s">
        <v>17320</v>
      </c>
      <c r="J3861" s="69">
        <v>27.49</v>
      </c>
      <c r="K3861" s="69">
        <f t="shared" si="182"/>
        <v>0</v>
      </c>
      <c r="L3861" s="90">
        <v>0</v>
      </c>
      <c r="M3861" s="51"/>
      <c r="N3861" s="62" t="s">
        <v>4507</v>
      </c>
      <c r="O3861" s="52"/>
      <c r="P3861" s="52">
        <v>186</v>
      </c>
      <c r="Q3861" s="52"/>
      <c r="R3861" s="52" t="s">
        <v>4404</v>
      </c>
      <c r="S3861" s="49" t="s">
        <v>21333</v>
      </c>
      <c r="V3861" s="50" t="s">
        <v>15043</v>
      </c>
      <c r="W3861" s="50" t="s">
        <v>4402</v>
      </c>
      <c r="X3861" s="50" t="s">
        <v>14740</v>
      </c>
      <c r="Y3861" s="70">
        <v>44333</v>
      </c>
      <c r="Z3861" s="53">
        <v>73572</v>
      </c>
    </row>
    <row r="3862" spans="1:26" s="49" customFormat="1" ht="30" x14ac:dyDescent="0.25">
      <c r="A3862" s="75">
        <v>691000867</v>
      </c>
      <c r="B3862" s="73">
        <f t="shared" si="180"/>
        <v>691000867</v>
      </c>
      <c r="C3862" s="73" t="s">
        <v>11799</v>
      </c>
      <c r="D3862" s="68">
        <v>1</v>
      </c>
      <c r="E3862" s="48">
        <f t="shared" si="181"/>
        <v>72035480</v>
      </c>
      <c r="F3862" s="57" t="s">
        <v>4050</v>
      </c>
      <c r="G3862" s="57" t="s">
        <v>4378</v>
      </c>
      <c r="H3862" s="51">
        <v>825</v>
      </c>
      <c r="I3862" s="51" t="s">
        <v>17309</v>
      </c>
      <c r="J3862" s="69">
        <v>27.49</v>
      </c>
      <c r="K3862" s="69">
        <f t="shared" si="182"/>
        <v>22679.25</v>
      </c>
      <c r="L3862" s="90">
        <v>825</v>
      </c>
      <c r="M3862" s="51"/>
      <c r="N3862" s="62" t="s">
        <v>4508</v>
      </c>
      <c r="O3862" s="52" t="s">
        <v>4509</v>
      </c>
      <c r="P3862" s="52">
        <v>838</v>
      </c>
      <c r="Q3862" s="52">
        <v>10</v>
      </c>
      <c r="R3862" s="52" t="s">
        <v>4402</v>
      </c>
      <c r="S3862" s="49" t="s">
        <v>21333</v>
      </c>
      <c r="V3862" s="50" t="s">
        <v>15043</v>
      </c>
      <c r="W3862" s="50" t="s">
        <v>4402</v>
      </c>
      <c r="X3862" s="50" t="s">
        <v>14740</v>
      </c>
      <c r="Y3862" s="70" t="s">
        <v>17320</v>
      </c>
      <c r="Z3862" s="53">
        <v>73401</v>
      </c>
    </row>
    <row r="3863" spans="1:26" s="49" customFormat="1" x14ac:dyDescent="0.25">
      <c r="A3863" s="74">
        <v>600016714</v>
      </c>
      <c r="B3863" s="73">
        <f t="shared" si="180"/>
        <v>600016714</v>
      </c>
      <c r="C3863" s="73" t="s">
        <v>18021</v>
      </c>
      <c r="D3863" s="68">
        <v>1</v>
      </c>
      <c r="E3863" s="48">
        <f t="shared" si="181"/>
        <v>601641</v>
      </c>
      <c r="F3863" s="57" t="s">
        <v>4050</v>
      </c>
      <c r="G3863" s="57" t="s">
        <v>4557</v>
      </c>
      <c r="H3863" s="51">
        <v>450</v>
      </c>
      <c r="I3863" s="51" t="s">
        <v>17309</v>
      </c>
      <c r="J3863" s="69">
        <v>27.49</v>
      </c>
      <c r="K3863" s="69">
        <f t="shared" si="182"/>
        <v>12370.5</v>
      </c>
      <c r="L3863" s="90">
        <v>450</v>
      </c>
      <c r="M3863" s="51"/>
      <c r="N3863" s="62" t="s">
        <v>18022</v>
      </c>
      <c r="O3863" s="52" t="s">
        <v>3024</v>
      </c>
      <c r="P3863" s="52">
        <v>528</v>
      </c>
      <c r="Q3863" s="52"/>
      <c r="R3863" s="52" t="s">
        <v>4569</v>
      </c>
      <c r="S3863" s="49" t="s">
        <v>21333</v>
      </c>
      <c r="V3863" s="50" t="s">
        <v>15000</v>
      </c>
      <c r="W3863" s="50" t="s">
        <v>4567</v>
      </c>
      <c r="X3863" s="50" t="s">
        <v>14738</v>
      </c>
      <c r="Y3863" s="70" t="s">
        <v>17320</v>
      </c>
      <c r="Z3863" s="53">
        <v>74258</v>
      </c>
    </row>
    <row r="3864" spans="1:26" s="49" customFormat="1" ht="30" x14ac:dyDescent="0.25">
      <c r="A3864" s="74">
        <v>600016781</v>
      </c>
      <c r="B3864" s="73">
        <f t="shared" si="180"/>
        <v>600016781</v>
      </c>
      <c r="C3864" s="73" t="s">
        <v>11836</v>
      </c>
      <c r="D3864" s="68">
        <v>1</v>
      </c>
      <c r="E3864" s="48">
        <f t="shared" si="181"/>
        <v>601624</v>
      </c>
      <c r="F3864" s="57" t="s">
        <v>4050</v>
      </c>
      <c r="G3864" s="57" t="s">
        <v>4557</v>
      </c>
      <c r="H3864" s="51">
        <v>775</v>
      </c>
      <c r="I3864" s="51" t="s">
        <v>17309</v>
      </c>
      <c r="J3864" s="69">
        <v>27.49</v>
      </c>
      <c r="K3864" s="69">
        <f t="shared" si="182"/>
        <v>21304.75</v>
      </c>
      <c r="L3864" s="90">
        <v>775</v>
      </c>
      <c r="M3864" s="51"/>
      <c r="N3864" s="62" t="s">
        <v>4570</v>
      </c>
      <c r="O3864" s="52" t="s">
        <v>478</v>
      </c>
      <c r="P3864" s="52">
        <v>1302</v>
      </c>
      <c r="Q3864" s="52">
        <v>11</v>
      </c>
      <c r="R3864" s="52" t="s">
        <v>4567</v>
      </c>
      <c r="S3864" s="49" t="s">
        <v>21333</v>
      </c>
      <c r="V3864" s="50" t="s">
        <v>15000</v>
      </c>
      <c r="W3864" s="50" t="s">
        <v>4567</v>
      </c>
      <c r="X3864" s="50" t="s">
        <v>14738</v>
      </c>
      <c r="Y3864" s="70" t="s">
        <v>17320</v>
      </c>
      <c r="Z3864" s="53">
        <v>74221</v>
      </c>
    </row>
    <row r="3865" spans="1:26" s="49" customFormat="1" x14ac:dyDescent="0.25">
      <c r="A3865" s="74">
        <v>600001695</v>
      </c>
      <c r="B3865" s="73">
        <f t="shared" si="180"/>
        <v>600001695</v>
      </c>
      <c r="C3865" s="73" t="s">
        <v>11837</v>
      </c>
      <c r="D3865" s="68">
        <v>1</v>
      </c>
      <c r="E3865" s="48">
        <f t="shared" si="181"/>
        <v>49588656</v>
      </c>
      <c r="F3865" s="57" t="s">
        <v>4050</v>
      </c>
      <c r="G3865" s="57" t="s">
        <v>4557</v>
      </c>
      <c r="H3865" s="51">
        <v>0</v>
      </c>
      <c r="I3865" s="51" t="s">
        <v>17320</v>
      </c>
      <c r="J3865" s="69">
        <v>27.49</v>
      </c>
      <c r="K3865" s="69">
        <f t="shared" si="182"/>
        <v>0</v>
      </c>
      <c r="L3865" s="90">
        <v>0</v>
      </c>
      <c r="M3865" s="51"/>
      <c r="N3865" s="62" t="s">
        <v>4571</v>
      </c>
      <c r="O3865" s="52" t="s">
        <v>77</v>
      </c>
      <c r="P3865" s="52">
        <v>117</v>
      </c>
      <c r="Q3865" s="52">
        <v>29</v>
      </c>
      <c r="R3865" s="52" t="s">
        <v>4567</v>
      </c>
      <c r="S3865" s="49" t="s">
        <v>21334</v>
      </c>
      <c r="V3865" s="50" t="s">
        <v>15000</v>
      </c>
      <c r="W3865" s="50" t="s">
        <v>4567</v>
      </c>
      <c r="X3865" s="50" t="s">
        <v>14741</v>
      </c>
      <c r="Y3865" s="70">
        <v>44333</v>
      </c>
      <c r="Z3865" s="53">
        <v>74221</v>
      </c>
    </row>
    <row r="3866" spans="1:26" s="49" customFormat="1" ht="30" x14ac:dyDescent="0.25">
      <c r="A3866" s="74">
        <v>600026485</v>
      </c>
      <c r="B3866" s="73">
        <f t="shared" si="180"/>
        <v>600026485</v>
      </c>
      <c r="C3866" s="73" t="s">
        <v>11838</v>
      </c>
      <c r="D3866" s="68">
        <v>1</v>
      </c>
      <c r="E3866" s="48">
        <f t="shared" si="181"/>
        <v>62330390</v>
      </c>
      <c r="F3866" s="57" t="s">
        <v>4050</v>
      </c>
      <c r="G3866" s="57" t="s">
        <v>4557</v>
      </c>
      <c r="H3866" s="51">
        <v>200</v>
      </c>
      <c r="I3866" s="51" t="s">
        <v>17309</v>
      </c>
      <c r="J3866" s="69">
        <v>27.49</v>
      </c>
      <c r="K3866" s="69">
        <f t="shared" si="182"/>
        <v>5498</v>
      </c>
      <c r="L3866" s="90">
        <v>200</v>
      </c>
      <c r="M3866" s="51"/>
      <c r="N3866" s="62" t="s">
        <v>4572</v>
      </c>
      <c r="O3866" s="52" t="s">
        <v>4573</v>
      </c>
      <c r="P3866" s="52">
        <v>189</v>
      </c>
      <c r="Q3866" s="52">
        <v>18</v>
      </c>
      <c r="R3866" s="52" t="s">
        <v>4567</v>
      </c>
      <c r="S3866" s="49" t="s">
        <v>21333</v>
      </c>
      <c r="V3866" s="50" t="s">
        <v>15000</v>
      </c>
      <c r="W3866" s="50" t="s">
        <v>4567</v>
      </c>
      <c r="X3866" s="50" t="s">
        <v>14738</v>
      </c>
      <c r="Y3866" s="70" t="s">
        <v>17320</v>
      </c>
      <c r="Z3866" s="53">
        <v>74221</v>
      </c>
    </row>
    <row r="3867" spans="1:26" s="49" customFormat="1" ht="30" x14ac:dyDescent="0.25">
      <c r="A3867" s="74">
        <v>600026507</v>
      </c>
      <c r="B3867" s="73">
        <f t="shared" si="180"/>
        <v>600026507</v>
      </c>
      <c r="C3867" s="73" t="s">
        <v>11839</v>
      </c>
      <c r="D3867" s="68">
        <v>1</v>
      </c>
      <c r="E3867" s="48">
        <f t="shared" si="181"/>
        <v>64125912</v>
      </c>
      <c r="F3867" s="57" t="s">
        <v>4050</v>
      </c>
      <c r="G3867" s="57" t="s">
        <v>4557</v>
      </c>
      <c r="H3867" s="51">
        <v>175</v>
      </c>
      <c r="I3867" s="51" t="s">
        <v>17309</v>
      </c>
      <c r="J3867" s="69">
        <v>27.49</v>
      </c>
      <c r="K3867" s="69">
        <f t="shared" si="182"/>
        <v>4810.75</v>
      </c>
      <c r="L3867" s="90">
        <v>175</v>
      </c>
      <c r="M3867" s="51"/>
      <c r="N3867" s="62" t="s">
        <v>4574</v>
      </c>
      <c r="O3867" s="52" t="s">
        <v>725</v>
      </c>
      <c r="P3867" s="52">
        <v>1122</v>
      </c>
      <c r="Q3867" s="52">
        <v>1</v>
      </c>
      <c r="R3867" s="52" t="s">
        <v>4567</v>
      </c>
      <c r="S3867" s="49" t="s">
        <v>21333</v>
      </c>
      <c r="V3867" s="50" t="s">
        <v>15000</v>
      </c>
      <c r="W3867" s="50" t="s">
        <v>4567</v>
      </c>
      <c r="X3867" s="50" t="s">
        <v>14738</v>
      </c>
      <c r="Y3867" s="70" t="s">
        <v>17320</v>
      </c>
      <c r="Z3867" s="53">
        <v>74221</v>
      </c>
    </row>
    <row r="3868" spans="1:26" s="49" customFormat="1" ht="30" x14ac:dyDescent="0.25">
      <c r="A3868" s="74">
        <v>600031411</v>
      </c>
      <c r="B3868" s="73">
        <f t="shared" si="180"/>
        <v>600031411</v>
      </c>
      <c r="C3868" s="73" t="s">
        <v>18023</v>
      </c>
      <c r="D3868" s="68">
        <v>1</v>
      </c>
      <c r="E3868" s="48">
        <f t="shared" si="181"/>
        <v>47998296</v>
      </c>
      <c r="F3868" s="57" t="s">
        <v>4050</v>
      </c>
      <c r="G3868" s="57" t="s">
        <v>4557</v>
      </c>
      <c r="H3868" s="51">
        <v>25</v>
      </c>
      <c r="I3868" s="51" t="s">
        <v>17309</v>
      </c>
      <c r="J3868" s="69">
        <v>27.49</v>
      </c>
      <c r="K3868" s="69">
        <f t="shared" si="182"/>
        <v>687.25</v>
      </c>
      <c r="L3868" s="90">
        <v>25</v>
      </c>
      <c r="M3868" s="51"/>
      <c r="N3868" s="62" t="s">
        <v>18024</v>
      </c>
      <c r="O3868" s="52" t="s">
        <v>593</v>
      </c>
      <c r="P3868" s="52">
        <v>607</v>
      </c>
      <c r="Q3868" s="52"/>
      <c r="R3868" s="52" t="s">
        <v>4569</v>
      </c>
      <c r="S3868" s="49" t="s">
        <v>21333</v>
      </c>
      <c r="V3868" s="50" t="s">
        <v>15000</v>
      </c>
      <c r="W3868" s="50" t="s">
        <v>4567</v>
      </c>
      <c r="X3868" s="50" t="s">
        <v>14738</v>
      </c>
      <c r="Y3868" s="70" t="s">
        <v>17320</v>
      </c>
      <c r="Z3868" s="53">
        <v>74258</v>
      </c>
    </row>
    <row r="3869" spans="1:26" s="49" customFormat="1" ht="30" x14ac:dyDescent="0.25">
      <c r="A3869" s="75">
        <v>600137724</v>
      </c>
      <c r="B3869" s="73">
        <f t="shared" si="180"/>
        <v>600137724</v>
      </c>
      <c r="C3869" s="73" t="s">
        <v>11874</v>
      </c>
      <c r="D3869" s="68">
        <v>1</v>
      </c>
      <c r="E3869" s="48">
        <f t="shared" si="181"/>
        <v>70983364</v>
      </c>
      <c r="F3869" s="57" t="s">
        <v>4050</v>
      </c>
      <c r="G3869" s="57" t="s">
        <v>4557</v>
      </c>
      <c r="H3869" s="51">
        <v>25</v>
      </c>
      <c r="I3869" s="51" t="s">
        <v>17309</v>
      </c>
      <c r="J3869" s="69">
        <v>27.49</v>
      </c>
      <c r="K3869" s="69">
        <f t="shared" si="182"/>
        <v>687.25</v>
      </c>
      <c r="L3869" s="90">
        <v>25</v>
      </c>
      <c r="M3869" s="51"/>
      <c r="N3869" s="62" t="s">
        <v>4631</v>
      </c>
      <c r="O3869" s="52" t="s">
        <v>2740</v>
      </c>
      <c r="P3869" s="52">
        <v>1519</v>
      </c>
      <c r="Q3869" s="52"/>
      <c r="R3869" s="52" t="s">
        <v>4569</v>
      </c>
      <c r="S3869" s="49" t="s">
        <v>21333</v>
      </c>
      <c r="V3869" s="50" t="s">
        <v>15044</v>
      </c>
      <c r="W3869" s="50" t="s">
        <v>4567</v>
      </c>
      <c r="X3869" s="50" t="s">
        <v>14740</v>
      </c>
      <c r="Y3869" s="70" t="s">
        <v>17320</v>
      </c>
      <c r="Z3869" s="53">
        <v>74258</v>
      </c>
    </row>
    <row r="3870" spans="1:26" s="49" customFormat="1" x14ac:dyDescent="0.25">
      <c r="A3870" s="75">
        <v>600137732</v>
      </c>
      <c r="B3870" s="73">
        <f t="shared" si="180"/>
        <v>600137732</v>
      </c>
      <c r="C3870" s="73" t="s">
        <v>11875</v>
      </c>
      <c r="D3870" s="68">
        <v>1</v>
      </c>
      <c r="E3870" s="48">
        <f t="shared" si="181"/>
        <v>64125891</v>
      </c>
      <c r="F3870" s="57" t="s">
        <v>4050</v>
      </c>
      <c r="G3870" s="57" t="s">
        <v>4557</v>
      </c>
      <c r="H3870" s="51"/>
      <c r="I3870" s="51" t="s">
        <v>17309</v>
      </c>
      <c r="J3870" s="69">
        <v>27.49</v>
      </c>
      <c r="K3870" s="69">
        <f t="shared" si="182"/>
        <v>0</v>
      </c>
      <c r="L3870" s="90">
        <v>50</v>
      </c>
      <c r="M3870" s="51">
        <v>50</v>
      </c>
      <c r="N3870" s="62" t="s">
        <v>4632</v>
      </c>
      <c r="O3870" s="52" t="s">
        <v>4633</v>
      </c>
      <c r="P3870" s="52">
        <v>1370</v>
      </c>
      <c r="Q3870" s="52"/>
      <c r="R3870" s="52" t="s">
        <v>4569</v>
      </c>
      <c r="S3870" s="49" t="s">
        <v>21333</v>
      </c>
      <c r="V3870" s="50" t="s">
        <v>15044</v>
      </c>
      <c r="W3870" s="50" t="s">
        <v>4567</v>
      </c>
      <c r="X3870" s="50" t="s">
        <v>14740</v>
      </c>
      <c r="Y3870" s="70" t="s">
        <v>17320</v>
      </c>
      <c r="Z3870" s="53">
        <v>74258</v>
      </c>
    </row>
    <row r="3871" spans="1:26" s="49" customFormat="1" ht="30" x14ac:dyDescent="0.25">
      <c r="A3871" s="75">
        <v>600137937</v>
      </c>
      <c r="B3871" s="73">
        <f t="shared" si="180"/>
        <v>600137937</v>
      </c>
      <c r="C3871" s="73" t="s">
        <v>11876</v>
      </c>
      <c r="D3871" s="68">
        <v>1</v>
      </c>
      <c r="E3871" s="48">
        <f t="shared" si="181"/>
        <v>47998121</v>
      </c>
      <c r="F3871" s="57" t="s">
        <v>4050</v>
      </c>
      <c r="G3871" s="57" t="s">
        <v>4557</v>
      </c>
      <c r="H3871" s="51">
        <v>675</v>
      </c>
      <c r="I3871" s="51" t="s">
        <v>17309</v>
      </c>
      <c r="J3871" s="69">
        <v>27.49</v>
      </c>
      <c r="K3871" s="69">
        <f t="shared" si="182"/>
        <v>18555.75</v>
      </c>
      <c r="L3871" s="90">
        <v>675</v>
      </c>
      <c r="M3871" s="51"/>
      <c r="N3871" s="62" t="s">
        <v>4634</v>
      </c>
      <c r="O3871" s="52" t="s">
        <v>2799</v>
      </c>
      <c r="P3871" s="52">
        <v>1225</v>
      </c>
      <c r="Q3871" s="52">
        <v>20</v>
      </c>
      <c r="R3871" s="52" t="s">
        <v>4567</v>
      </c>
      <c r="S3871" s="49" t="s">
        <v>21333</v>
      </c>
      <c r="V3871" s="50" t="s">
        <v>15044</v>
      </c>
      <c r="W3871" s="50" t="s">
        <v>4567</v>
      </c>
      <c r="X3871" s="50" t="s">
        <v>14740</v>
      </c>
      <c r="Y3871" s="70" t="s">
        <v>17320</v>
      </c>
      <c r="Z3871" s="53">
        <v>74221</v>
      </c>
    </row>
    <row r="3872" spans="1:26" s="49" customFormat="1" ht="30" x14ac:dyDescent="0.25">
      <c r="A3872" s="75">
        <v>600138011</v>
      </c>
      <c r="B3872" s="73">
        <f t="shared" si="180"/>
        <v>600138011</v>
      </c>
      <c r="C3872" s="73" t="s">
        <v>11877</v>
      </c>
      <c r="D3872" s="68">
        <v>1</v>
      </c>
      <c r="E3872" s="48">
        <f t="shared" si="181"/>
        <v>70988650</v>
      </c>
      <c r="F3872" s="57" t="s">
        <v>4050</v>
      </c>
      <c r="G3872" s="57" t="s">
        <v>4557</v>
      </c>
      <c r="H3872" s="51">
        <v>200</v>
      </c>
      <c r="I3872" s="51" t="s">
        <v>17309</v>
      </c>
      <c r="J3872" s="69">
        <v>27.49</v>
      </c>
      <c r="K3872" s="69">
        <f t="shared" si="182"/>
        <v>5498</v>
      </c>
      <c r="L3872" s="90">
        <v>200</v>
      </c>
      <c r="M3872" s="51"/>
      <c r="N3872" s="62" t="s">
        <v>4635</v>
      </c>
      <c r="O3872" s="52"/>
      <c r="P3872" s="52">
        <v>60</v>
      </c>
      <c r="Q3872" s="52"/>
      <c r="R3872" s="52" t="s">
        <v>4567</v>
      </c>
      <c r="S3872" s="49" t="s">
        <v>21333</v>
      </c>
      <c r="V3872" s="50" t="s">
        <v>15044</v>
      </c>
      <c r="W3872" s="50" t="s">
        <v>4567</v>
      </c>
      <c r="X3872" s="50" t="s">
        <v>14740</v>
      </c>
      <c r="Y3872" s="70" t="s">
        <v>17320</v>
      </c>
      <c r="Z3872" s="53">
        <v>74221</v>
      </c>
    </row>
    <row r="3873" spans="1:26" s="49" customFormat="1" ht="30" x14ac:dyDescent="0.25">
      <c r="A3873" s="75">
        <v>600138020</v>
      </c>
      <c r="B3873" s="73">
        <f t="shared" si="180"/>
        <v>600138020</v>
      </c>
      <c r="C3873" s="73" t="s">
        <v>11878</v>
      </c>
      <c r="D3873" s="68">
        <v>1</v>
      </c>
      <c r="E3873" s="48">
        <f t="shared" si="181"/>
        <v>70994781</v>
      </c>
      <c r="F3873" s="57" t="s">
        <v>4050</v>
      </c>
      <c r="G3873" s="57" t="s">
        <v>4557</v>
      </c>
      <c r="H3873" s="51">
        <v>100</v>
      </c>
      <c r="I3873" s="51" t="s">
        <v>17309</v>
      </c>
      <c r="J3873" s="69">
        <v>27.49</v>
      </c>
      <c r="K3873" s="69">
        <f t="shared" si="182"/>
        <v>2749</v>
      </c>
      <c r="L3873" s="90">
        <v>100</v>
      </c>
      <c r="M3873" s="51"/>
      <c r="N3873" s="62" t="s">
        <v>4636</v>
      </c>
      <c r="O3873" s="52"/>
      <c r="P3873" s="52">
        <v>110</v>
      </c>
      <c r="Q3873" s="52"/>
      <c r="R3873" s="52" t="s">
        <v>4568</v>
      </c>
      <c r="S3873" s="49" t="s">
        <v>21333</v>
      </c>
      <c r="V3873" s="50" t="s">
        <v>15044</v>
      </c>
      <c r="W3873" s="50" t="s">
        <v>4567</v>
      </c>
      <c r="X3873" s="50" t="s">
        <v>14740</v>
      </c>
      <c r="Y3873" s="70" t="s">
        <v>17320</v>
      </c>
      <c r="Z3873" s="53">
        <v>74221</v>
      </c>
    </row>
    <row r="3874" spans="1:26" s="49" customFormat="1" ht="30" x14ac:dyDescent="0.25">
      <c r="A3874" s="75">
        <v>600138062</v>
      </c>
      <c r="B3874" s="73">
        <f t="shared" si="180"/>
        <v>600138062</v>
      </c>
      <c r="C3874" s="73" t="s">
        <v>11879</v>
      </c>
      <c r="D3874" s="68">
        <v>1</v>
      </c>
      <c r="E3874" s="48">
        <f t="shared" si="181"/>
        <v>75027500</v>
      </c>
      <c r="F3874" s="57" t="s">
        <v>4050</v>
      </c>
      <c r="G3874" s="57" t="s">
        <v>4557</v>
      </c>
      <c r="H3874" s="51">
        <v>75</v>
      </c>
      <c r="I3874" s="51" t="s">
        <v>17309</v>
      </c>
      <c r="J3874" s="69">
        <v>27.49</v>
      </c>
      <c r="K3874" s="69">
        <f t="shared" si="182"/>
        <v>2061.75</v>
      </c>
      <c r="L3874" s="90">
        <v>75</v>
      </c>
      <c r="M3874" s="51"/>
      <c r="N3874" s="62" t="s">
        <v>4637</v>
      </c>
      <c r="O3874" s="52"/>
      <c r="P3874" s="52">
        <v>255</v>
      </c>
      <c r="Q3874" s="52"/>
      <c r="R3874" s="52" t="s">
        <v>4638</v>
      </c>
      <c r="S3874" s="49" t="s">
        <v>21333</v>
      </c>
      <c r="V3874" s="50" t="s">
        <v>15044</v>
      </c>
      <c r="W3874" s="50" t="s">
        <v>4567</v>
      </c>
      <c r="X3874" s="50" t="s">
        <v>14740</v>
      </c>
      <c r="Y3874" s="70" t="s">
        <v>17320</v>
      </c>
      <c r="Z3874" s="53">
        <v>74251</v>
      </c>
    </row>
    <row r="3875" spans="1:26" s="49" customFormat="1" ht="30" x14ac:dyDescent="0.25">
      <c r="A3875" s="75">
        <v>600138178</v>
      </c>
      <c r="B3875" s="73">
        <f t="shared" si="180"/>
        <v>600138178</v>
      </c>
      <c r="C3875" s="73" t="s">
        <v>11880</v>
      </c>
      <c r="D3875" s="68">
        <v>1</v>
      </c>
      <c r="E3875" s="48">
        <f t="shared" si="181"/>
        <v>64125866</v>
      </c>
      <c r="F3875" s="57" t="s">
        <v>4050</v>
      </c>
      <c r="G3875" s="57" t="s">
        <v>4557</v>
      </c>
      <c r="H3875" s="51">
        <v>900</v>
      </c>
      <c r="I3875" s="51" t="s">
        <v>17309</v>
      </c>
      <c r="J3875" s="69">
        <v>27.49</v>
      </c>
      <c r="K3875" s="69">
        <f t="shared" si="182"/>
        <v>24741</v>
      </c>
      <c r="L3875" s="90">
        <v>900</v>
      </c>
      <c r="M3875" s="51"/>
      <c r="N3875" s="62" t="s">
        <v>4639</v>
      </c>
      <c r="O3875" s="52" t="s">
        <v>4086</v>
      </c>
      <c r="P3875" s="52">
        <v>791</v>
      </c>
      <c r="Q3875" s="52" t="s">
        <v>4640</v>
      </c>
      <c r="R3875" s="52" t="s">
        <v>4567</v>
      </c>
      <c r="S3875" s="49" t="s">
        <v>21333</v>
      </c>
      <c r="V3875" s="50" t="s">
        <v>15044</v>
      </c>
      <c r="W3875" s="50" t="s">
        <v>4567</v>
      </c>
      <c r="X3875" s="50" t="s">
        <v>14740</v>
      </c>
      <c r="Y3875" s="70" t="s">
        <v>17320</v>
      </c>
      <c r="Z3875" s="53">
        <v>74221</v>
      </c>
    </row>
    <row r="3876" spans="1:26" s="49" customFormat="1" x14ac:dyDescent="0.25">
      <c r="A3876" s="75">
        <v>600138194</v>
      </c>
      <c r="B3876" s="73">
        <f t="shared" si="180"/>
        <v>600138194</v>
      </c>
      <c r="C3876" s="73" t="s">
        <v>11881</v>
      </c>
      <c r="D3876" s="68">
        <v>1</v>
      </c>
      <c r="E3876" s="48">
        <f t="shared" si="181"/>
        <v>47657707</v>
      </c>
      <c r="F3876" s="57" t="s">
        <v>4050</v>
      </c>
      <c r="G3876" s="57" t="s">
        <v>4557</v>
      </c>
      <c r="H3876" s="51">
        <v>0</v>
      </c>
      <c r="I3876" s="51" t="s">
        <v>17320</v>
      </c>
      <c r="J3876" s="69">
        <v>27.49</v>
      </c>
      <c r="K3876" s="69">
        <f t="shared" si="182"/>
        <v>0</v>
      </c>
      <c r="L3876" s="90">
        <v>0</v>
      </c>
      <c r="M3876" s="51"/>
      <c r="N3876" s="62" t="s">
        <v>4641</v>
      </c>
      <c r="O3876" s="52" t="s">
        <v>3024</v>
      </c>
      <c r="P3876" s="52">
        <v>486</v>
      </c>
      <c r="Q3876" s="52"/>
      <c r="R3876" s="52" t="s">
        <v>4569</v>
      </c>
      <c r="S3876" s="49" t="s">
        <v>21333</v>
      </c>
      <c r="V3876" s="50" t="s">
        <v>15044</v>
      </c>
      <c r="W3876" s="50" t="s">
        <v>4567</v>
      </c>
      <c r="X3876" s="50" t="s">
        <v>14740</v>
      </c>
      <c r="Y3876" s="70">
        <v>44326</v>
      </c>
      <c r="Z3876" s="53">
        <v>74258</v>
      </c>
    </row>
    <row r="3877" spans="1:26" s="49" customFormat="1" x14ac:dyDescent="0.25">
      <c r="A3877" s="75">
        <v>600138259</v>
      </c>
      <c r="B3877" s="73">
        <f t="shared" si="180"/>
        <v>600138259</v>
      </c>
      <c r="C3877" s="73" t="s">
        <v>11882</v>
      </c>
      <c r="D3877" s="68">
        <v>1</v>
      </c>
      <c r="E3877" s="48">
        <f t="shared" si="181"/>
        <v>848310</v>
      </c>
      <c r="F3877" s="57" t="s">
        <v>4050</v>
      </c>
      <c r="G3877" s="57" t="s">
        <v>4557</v>
      </c>
      <c r="H3877" s="51">
        <v>675</v>
      </c>
      <c r="I3877" s="51" t="s">
        <v>17309</v>
      </c>
      <c r="J3877" s="69">
        <v>27.49</v>
      </c>
      <c r="K3877" s="69">
        <f t="shared" si="182"/>
        <v>18555.75</v>
      </c>
      <c r="L3877" s="90">
        <v>675</v>
      </c>
      <c r="M3877" s="51"/>
      <c r="N3877" s="62" t="s">
        <v>4642</v>
      </c>
      <c r="O3877" s="52" t="s">
        <v>2748</v>
      </c>
      <c r="P3877" s="52">
        <v>1123</v>
      </c>
      <c r="Q3877" s="52">
        <v>2</v>
      </c>
      <c r="R3877" s="52" t="s">
        <v>4567</v>
      </c>
      <c r="S3877" s="49" t="s">
        <v>21333</v>
      </c>
      <c r="V3877" s="50" t="s">
        <v>15044</v>
      </c>
      <c r="W3877" s="50" t="s">
        <v>4567</v>
      </c>
      <c r="X3877" s="50" t="s">
        <v>14740</v>
      </c>
      <c r="Y3877" s="70" t="s">
        <v>17320</v>
      </c>
      <c r="Z3877" s="53">
        <v>74221</v>
      </c>
    </row>
    <row r="3878" spans="1:26" s="49" customFormat="1" x14ac:dyDescent="0.25">
      <c r="A3878" s="75">
        <v>600138283</v>
      </c>
      <c r="B3878" s="73">
        <f t="shared" si="180"/>
        <v>600138283</v>
      </c>
      <c r="C3878" s="73" t="s">
        <v>11883</v>
      </c>
      <c r="D3878" s="68">
        <v>1</v>
      </c>
      <c r="E3878" s="48">
        <f t="shared" si="181"/>
        <v>60336293</v>
      </c>
      <c r="F3878" s="57" t="s">
        <v>4050</v>
      </c>
      <c r="G3878" s="57" t="s">
        <v>4557</v>
      </c>
      <c r="H3878" s="51">
        <v>525</v>
      </c>
      <c r="I3878" s="51" t="s">
        <v>17309</v>
      </c>
      <c r="J3878" s="69">
        <v>27.49</v>
      </c>
      <c r="K3878" s="69">
        <f t="shared" si="182"/>
        <v>14432.25</v>
      </c>
      <c r="L3878" s="90">
        <v>525</v>
      </c>
      <c r="M3878" s="51"/>
      <c r="N3878" s="62" t="s">
        <v>4643</v>
      </c>
      <c r="O3878" s="52" t="s">
        <v>4644</v>
      </c>
      <c r="P3878" s="52">
        <v>485</v>
      </c>
      <c r="Q3878" s="52"/>
      <c r="R3878" s="52" t="s">
        <v>4576</v>
      </c>
      <c r="S3878" s="49" t="s">
        <v>21333</v>
      </c>
      <c r="V3878" s="50" t="s">
        <v>15044</v>
      </c>
      <c r="W3878" s="50" t="s">
        <v>4567</v>
      </c>
      <c r="X3878" s="50" t="s">
        <v>14740</v>
      </c>
      <c r="Y3878" s="70" t="s">
        <v>17320</v>
      </c>
      <c r="Z3878" s="53">
        <v>74266</v>
      </c>
    </row>
    <row r="3879" spans="1:26" s="49" customFormat="1" ht="30" x14ac:dyDescent="0.25">
      <c r="A3879" s="75">
        <v>600138305</v>
      </c>
      <c r="B3879" s="73">
        <f t="shared" si="180"/>
        <v>600138305</v>
      </c>
      <c r="C3879" s="73" t="s">
        <v>11884</v>
      </c>
      <c r="D3879" s="68">
        <v>1</v>
      </c>
      <c r="E3879" s="48">
        <f t="shared" si="181"/>
        <v>70988641</v>
      </c>
      <c r="F3879" s="57" t="s">
        <v>4050</v>
      </c>
      <c r="G3879" s="57" t="s">
        <v>4557</v>
      </c>
      <c r="H3879" s="51">
        <v>125</v>
      </c>
      <c r="I3879" s="51" t="s">
        <v>17309</v>
      </c>
      <c r="J3879" s="69">
        <v>27.49</v>
      </c>
      <c r="K3879" s="69">
        <f t="shared" si="182"/>
        <v>3436.25</v>
      </c>
      <c r="L3879" s="90">
        <v>125</v>
      </c>
      <c r="M3879" s="51"/>
      <c r="N3879" s="62" t="s">
        <v>4645</v>
      </c>
      <c r="O3879" s="52"/>
      <c r="P3879" s="52">
        <v>66</v>
      </c>
      <c r="Q3879" s="52"/>
      <c r="R3879" s="52" t="s">
        <v>4567</v>
      </c>
      <c r="S3879" s="49" t="s">
        <v>21333</v>
      </c>
      <c r="V3879" s="50" t="s">
        <v>15044</v>
      </c>
      <c r="W3879" s="50" t="s">
        <v>4567</v>
      </c>
      <c r="X3879" s="50" t="s">
        <v>14740</v>
      </c>
      <c r="Y3879" s="70" t="s">
        <v>17320</v>
      </c>
      <c r="Z3879" s="53">
        <v>74221</v>
      </c>
    </row>
    <row r="3880" spans="1:26" s="49" customFormat="1" ht="30" x14ac:dyDescent="0.25">
      <c r="A3880" s="75">
        <v>600138470</v>
      </c>
      <c r="B3880" s="73">
        <f t="shared" si="180"/>
        <v>600138470</v>
      </c>
      <c r="C3880" s="73" t="s">
        <v>11885</v>
      </c>
      <c r="D3880" s="68">
        <v>1</v>
      </c>
      <c r="E3880" s="48">
        <f t="shared" si="181"/>
        <v>64125874</v>
      </c>
      <c r="F3880" s="57" t="s">
        <v>4050</v>
      </c>
      <c r="G3880" s="57" t="s">
        <v>4557</v>
      </c>
      <c r="H3880" s="51">
        <v>750</v>
      </c>
      <c r="I3880" s="51" t="s">
        <v>17309</v>
      </c>
      <c r="J3880" s="69">
        <v>27.49</v>
      </c>
      <c r="K3880" s="69">
        <f t="shared" si="182"/>
        <v>20617.5</v>
      </c>
      <c r="L3880" s="90">
        <v>750</v>
      </c>
      <c r="M3880" s="51"/>
      <c r="N3880" s="62" t="s">
        <v>4646</v>
      </c>
      <c r="O3880" s="52" t="s">
        <v>4647</v>
      </c>
      <c r="P3880" s="52">
        <v>369</v>
      </c>
      <c r="Q3880" s="52">
        <v>2</v>
      </c>
      <c r="R3880" s="52" t="s">
        <v>4567</v>
      </c>
      <c r="S3880" s="49" t="s">
        <v>21333</v>
      </c>
      <c r="V3880" s="50" t="s">
        <v>15044</v>
      </c>
      <c r="W3880" s="50" t="s">
        <v>4567</v>
      </c>
      <c r="X3880" s="50" t="s">
        <v>14740</v>
      </c>
      <c r="Y3880" s="70" t="s">
        <v>17320</v>
      </c>
      <c r="Z3880" s="53">
        <v>74221</v>
      </c>
    </row>
    <row r="3881" spans="1:26" s="49" customFormat="1" ht="30" x14ac:dyDescent="0.25">
      <c r="A3881" s="75">
        <v>600138500</v>
      </c>
      <c r="B3881" s="73">
        <f t="shared" si="180"/>
        <v>600138500</v>
      </c>
      <c r="C3881" s="73" t="s">
        <v>11886</v>
      </c>
      <c r="D3881" s="68">
        <v>1</v>
      </c>
      <c r="E3881" s="48">
        <f t="shared" si="181"/>
        <v>75029367</v>
      </c>
      <c r="F3881" s="57" t="s">
        <v>4050</v>
      </c>
      <c r="G3881" s="57" t="s">
        <v>4557</v>
      </c>
      <c r="H3881" s="51">
        <v>550</v>
      </c>
      <c r="I3881" s="51" t="s">
        <v>17309</v>
      </c>
      <c r="J3881" s="69">
        <v>27.49</v>
      </c>
      <c r="K3881" s="69">
        <f t="shared" si="182"/>
        <v>15119.5</v>
      </c>
      <c r="L3881" s="90">
        <v>550</v>
      </c>
      <c r="M3881" s="51"/>
      <c r="N3881" s="62" t="s">
        <v>4648</v>
      </c>
      <c r="O3881" s="52"/>
      <c r="P3881" s="52">
        <v>372</v>
      </c>
      <c r="Q3881" s="52"/>
      <c r="R3881" s="52" t="s">
        <v>4553</v>
      </c>
      <c r="S3881" s="49" t="s">
        <v>21333</v>
      </c>
      <c r="V3881" s="50" t="s">
        <v>15044</v>
      </c>
      <c r="W3881" s="50" t="s">
        <v>4567</v>
      </c>
      <c r="X3881" s="50" t="s">
        <v>14740</v>
      </c>
      <c r="Y3881" s="70" t="s">
        <v>17320</v>
      </c>
      <c r="Z3881" s="53">
        <v>74260</v>
      </c>
    </row>
    <row r="3882" spans="1:26" s="49" customFormat="1" ht="30" x14ac:dyDescent="0.25">
      <c r="A3882" s="75">
        <v>600138631</v>
      </c>
      <c r="B3882" s="73">
        <f t="shared" si="180"/>
        <v>600138631</v>
      </c>
      <c r="C3882" s="73" t="s">
        <v>11887</v>
      </c>
      <c r="D3882" s="68">
        <v>1</v>
      </c>
      <c r="E3882" s="48">
        <f t="shared" si="181"/>
        <v>70983038</v>
      </c>
      <c r="F3882" s="57" t="s">
        <v>4050</v>
      </c>
      <c r="G3882" s="57" t="s">
        <v>4557</v>
      </c>
      <c r="H3882" s="51">
        <v>75</v>
      </c>
      <c r="I3882" s="51" t="s">
        <v>17309</v>
      </c>
      <c r="J3882" s="69">
        <v>27.49</v>
      </c>
      <c r="K3882" s="69">
        <f t="shared" si="182"/>
        <v>2061.75</v>
      </c>
      <c r="L3882" s="90">
        <v>75</v>
      </c>
      <c r="M3882" s="51"/>
      <c r="N3882" s="62" t="s">
        <v>4649</v>
      </c>
      <c r="O3882" s="52"/>
      <c r="P3882" s="52">
        <v>89</v>
      </c>
      <c r="Q3882" s="52"/>
      <c r="R3882" s="52" t="s">
        <v>4650</v>
      </c>
      <c r="S3882" s="49" t="s">
        <v>21333</v>
      </c>
      <c r="V3882" s="50" t="s">
        <v>15044</v>
      </c>
      <c r="W3882" s="50" t="s">
        <v>4567</v>
      </c>
      <c r="X3882" s="50" t="s">
        <v>14740</v>
      </c>
      <c r="Y3882" s="70" t="s">
        <v>17320</v>
      </c>
      <c r="Z3882" s="53">
        <v>74258</v>
      </c>
    </row>
    <row r="3883" spans="1:26" s="49" customFormat="1" ht="30" x14ac:dyDescent="0.25">
      <c r="A3883" s="75">
        <v>600138658</v>
      </c>
      <c r="B3883" s="73">
        <f t="shared" si="180"/>
        <v>600138658</v>
      </c>
      <c r="C3883" s="73" t="s">
        <v>11888</v>
      </c>
      <c r="D3883" s="68">
        <v>1</v>
      </c>
      <c r="E3883" s="48">
        <f t="shared" si="181"/>
        <v>70983356</v>
      </c>
      <c r="F3883" s="57" t="s">
        <v>4050</v>
      </c>
      <c r="G3883" s="57" t="s">
        <v>4557</v>
      </c>
      <c r="H3883" s="51">
        <v>0</v>
      </c>
      <c r="I3883" s="51" t="s">
        <v>17320</v>
      </c>
      <c r="J3883" s="69">
        <v>27.49</v>
      </c>
      <c r="K3883" s="69">
        <f t="shared" si="182"/>
        <v>0</v>
      </c>
      <c r="L3883" s="90">
        <v>0</v>
      </c>
      <c r="M3883" s="51"/>
      <c r="N3883" s="62" t="s">
        <v>4651</v>
      </c>
      <c r="O3883" s="52" t="s">
        <v>60</v>
      </c>
      <c r="P3883" s="52">
        <v>1510</v>
      </c>
      <c r="Q3883" s="52"/>
      <c r="R3883" s="52" t="s">
        <v>4569</v>
      </c>
      <c r="S3883" s="49" t="s">
        <v>21333</v>
      </c>
      <c r="V3883" s="50" t="s">
        <v>15044</v>
      </c>
      <c r="W3883" s="50" t="s">
        <v>4567</v>
      </c>
      <c r="X3883" s="50" t="s">
        <v>14740</v>
      </c>
      <c r="Y3883" s="70">
        <v>44326</v>
      </c>
      <c r="Z3883" s="53">
        <v>74258</v>
      </c>
    </row>
    <row r="3884" spans="1:26" s="49" customFormat="1" ht="30" x14ac:dyDescent="0.25">
      <c r="A3884" s="75">
        <v>600138674</v>
      </c>
      <c r="B3884" s="73">
        <f t="shared" si="180"/>
        <v>600138674</v>
      </c>
      <c r="C3884" s="73" t="s">
        <v>11889</v>
      </c>
      <c r="D3884" s="68">
        <v>1</v>
      </c>
      <c r="E3884" s="48">
        <f t="shared" si="181"/>
        <v>73184594</v>
      </c>
      <c r="F3884" s="57" t="s">
        <v>4050</v>
      </c>
      <c r="G3884" s="57" t="s">
        <v>4557</v>
      </c>
      <c r="H3884" s="51">
        <v>75</v>
      </c>
      <c r="I3884" s="51" t="s">
        <v>17309</v>
      </c>
      <c r="J3884" s="69">
        <v>27.49</v>
      </c>
      <c r="K3884" s="69">
        <f t="shared" si="182"/>
        <v>2061.75</v>
      </c>
      <c r="L3884" s="90">
        <v>75</v>
      </c>
      <c r="M3884" s="51"/>
      <c r="N3884" s="62" t="s">
        <v>4652</v>
      </c>
      <c r="O3884" s="52"/>
      <c r="P3884" s="52">
        <v>204</v>
      </c>
      <c r="Q3884" s="52"/>
      <c r="R3884" s="52" t="s">
        <v>4653</v>
      </c>
      <c r="S3884" s="49" t="s">
        <v>21333</v>
      </c>
      <c r="V3884" s="50" t="s">
        <v>15044</v>
      </c>
      <c r="W3884" s="50" t="s">
        <v>4567</v>
      </c>
      <c r="X3884" s="50" t="s">
        <v>14740</v>
      </c>
      <c r="Y3884" s="70" t="s">
        <v>17320</v>
      </c>
      <c r="Z3884" s="53">
        <v>74267</v>
      </c>
    </row>
    <row r="3885" spans="1:26" s="49" customFormat="1" x14ac:dyDescent="0.25">
      <c r="A3885" s="75">
        <v>619801204</v>
      </c>
      <c r="B3885" s="73">
        <f t="shared" si="180"/>
        <v>619801204</v>
      </c>
      <c r="C3885" s="73" t="s">
        <v>11890</v>
      </c>
      <c r="D3885" s="68">
        <v>1</v>
      </c>
      <c r="E3885" s="48">
        <f t="shared" si="181"/>
        <v>70929220</v>
      </c>
      <c r="F3885" s="57" t="s">
        <v>4050</v>
      </c>
      <c r="G3885" s="57" t="s">
        <v>4557</v>
      </c>
      <c r="H3885" s="51">
        <v>25</v>
      </c>
      <c r="I3885" s="51" t="s">
        <v>17309</v>
      </c>
      <c r="J3885" s="69">
        <v>27.49</v>
      </c>
      <c r="K3885" s="69">
        <f t="shared" si="182"/>
        <v>687.25</v>
      </c>
      <c r="L3885" s="90">
        <v>25</v>
      </c>
      <c r="M3885" s="51"/>
      <c r="N3885" s="62" t="s">
        <v>4654</v>
      </c>
      <c r="O3885" s="52" t="s">
        <v>340</v>
      </c>
      <c r="P3885" s="52">
        <v>458</v>
      </c>
      <c r="Q3885" s="52"/>
      <c r="R3885" s="52" t="s">
        <v>4569</v>
      </c>
      <c r="S3885" s="49" t="s">
        <v>21333</v>
      </c>
      <c r="V3885" s="50" t="s">
        <v>15044</v>
      </c>
      <c r="W3885" s="50" t="s">
        <v>4567</v>
      </c>
      <c r="X3885" s="50" t="s">
        <v>14740</v>
      </c>
      <c r="Y3885" s="70" t="s">
        <v>17320</v>
      </c>
      <c r="Z3885" s="53">
        <v>74258</v>
      </c>
    </row>
    <row r="3886" spans="1:26" s="49" customFormat="1" x14ac:dyDescent="0.25">
      <c r="A3886" s="75">
        <v>674105885</v>
      </c>
      <c r="B3886" s="73">
        <f t="shared" si="180"/>
        <v>674105885</v>
      </c>
      <c r="C3886" s="73" t="s">
        <v>11840</v>
      </c>
      <c r="D3886" s="68">
        <v>1</v>
      </c>
      <c r="E3886" s="48">
        <f t="shared" si="181"/>
        <v>27782689</v>
      </c>
      <c r="F3886" s="57" t="s">
        <v>4050</v>
      </c>
      <c r="G3886" s="57" t="s">
        <v>4557</v>
      </c>
      <c r="H3886" s="51">
        <v>25</v>
      </c>
      <c r="I3886" s="51" t="s">
        <v>17309</v>
      </c>
      <c r="J3886" s="69">
        <v>27.49</v>
      </c>
      <c r="K3886" s="69">
        <f t="shared" si="182"/>
        <v>687.25</v>
      </c>
      <c r="L3886" s="90">
        <v>25</v>
      </c>
      <c r="M3886" s="51"/>
      <c r="N3886" s="62" t="s">
        <v>4575</v>
      </c>
      <c r="O3886" s="52"/>
      <c r="P3886" s="52">
        <v>55</v>
      </c>
      <c r="Q3886" s="52"/>
      <c r="R3886" s="52" t="s">
        <v>4569</v>
      </c>
      <c r="S3886" s="49" t="s">
        <v>21334</v>
      </c>
      <c r="V3886" s="50" t="s">
        <v>15000</v>
      </c>
      <c r="W3886" s="50" t="s">
        <v>4567</v>
      </c>
      <c r="X3886" s="50" t="s">
        <v>14742</v>
      </c>
      <c r="Y3886" s="70" t="s">
        <v>17320</v>
      </c>
      <c r="Z3886" s="53">
        <v>74258</v>
      </c>
    </row>
    <row r="3887" spans="1:26" s="49" customFormat="1" ht="30" x14ac:dyDescent="0.25">
      <c r="A3887" s="75">
        <v>674000218</v>
      </c>
      <c r="B3887" s="73">
        <f t="shared" si="180"/>
        <v>674000218</v>
      </c>
      <c r="C3887" s="73" t="s">
        <v>11891</v>
      </c>
      <c r="D3887" s="68">
        <v>1</v>
      </c>
      <c r="E3887" s="48">
        <f t="shared" si="181"/>
        <v>70988633</v>
      </c>
      <c r="F3887" s="57" t="s">
        <v>4050</v>
      </c>
      <c r="G3887" s="57" t="s">
        <v>4557</v>
      </c>
      <c r="H3887" s="51">
        <v>175</v>
      </c>
      <c r="I3887" s="51" t="s">
        <v>17309</v>
      </c>
      <c r="J3887" s="69">
        <v>27.49</v>
      </c>
      <c r="K3887" s="69">
        <f t="shared" si="182"/>
        <v>4810.75</v>
      </c>
      <c r="L3887" s="90">
        <v>175</v>
      </c>
      <c r="M3887" s="51"/>
      <c r="N3887" s="62" t="s">
        <v>4655</v>
      </c>
      <c r="O3887" s="52" t="s">
        <v>4656</v>
      </c>
      <c r="P3887" s="52">
        <v>1105</v>
      </c>
      <c r="Q3887" s="52">
        <v>6</v>
      </c>
      <c r="R3887" s="52" t="s">
        <v>4567</v>
      </c>
      <c r="S3887" s="49" t="s">
        <v>21333</v>
      </c>
      <c r="V3887" s="50" t="s">
        <v>15044</v>
      </c>
      <c r="W3887" s="50" t="s">
        <v>4567</v>
      </c>
      <c r="X3887" s="50" t="s">
        <v>14740</v>
      </c>
      <c r="Y3887" s="70" t="s">
        <v>17320</v>
      </c>
      <c r="Z3887" s="53">
        <v>74221</v>
      </c>
    </row>
    <row r="3888" spans="1:26" s="49" customFormat="1" x14ac:dyDescent="0.25">
      <c r="A3888" s="75">
        <v>691013233</v>
      </c>
      <c r="B3888" s="73">
        <f t="shared" si="180"/>
        <v>691013233</v>
      </c>
      <c r="C3888" s="73" t="s">
        <v>11841</v>
      </c>
      <c r="D3888" s="68">
        <v>1</v>
      </c>
      <c r="E3888" s="48">
        <f t="shared" si="181"/>
        <v>7485018</v>
      </c>
      <c r="F3888" s="57" t="s">
        <v>4050</v>
      </c>
      <c r="G3888" s="57" t="s">
        <v>4557</v>
      </c>
      <c r="H3888" s="51">
        <v>75</v>
      </c>
      <c r="I3888" s="51" t="s">
        <v>17309</v>
      </c>
      <c r="J3888" s="69">
        <v>27.49</v>
      </c>
      <c r="K3888" s="69">
        <f t="shared" si="182"/>
        <v>2061.75</v>
      </c>
      <c r="L3888" s="90">
        <v>75</v>
      </c>
      <c r="M3888" s="51"/>
      <c r="N3888" s="62" t="s">
        <v>4577</v>
      </c>
      <c r="O3888" s="52" t="s">
        <v>150</v>
      </c>
      <c r="P3888" s="52">
        <v>1346</v>
      </c>
      <c r="Q3888" s="52"/>
      <c r="R3888" s="52" t="s">
        <v>4569</v>
      </c>
      <c r="S3888" s="49" t="s">
        <v>21334</v>
      </c>
      <c r="V3888" s="50" t="s">
        <v>15000</v>
      </c>
      <c r="W3888" s="50" t="s">
        <v>4567</v>
      </c>
      <c r="X3888" s="50" t="s">
        <v>14742</v>
      </c>
      <c r="Y3888" s="70" t="s">
        <v>17320</v>
      </c>
      <c r="Z3888" s="53">
        <v>74258</v>
      </c>
    </row>
    <row r="3889" spans="1:26" s="49" customFormat="1" x14ac:dyDescent="0.25">
      <c r="A3889" s="75">
        <v>600141756</v>
      </c>
      <c r="B3889" s="73">
        <f t="shared" si="180"/>
        <v>600141756</v>
      </c>
      <c r="C3889" s="73" t="s">
        <v>12029</v>
      </c>
      <c r="D3889" s="68">
        <v>1</v>
      </c>
      <c r="E3889" s="48">
        <f t="shared" si="181"/>
        <v>70940061</v>
      </c>
      <c r="F3889" s="57" t="s">
        <v>4050</v>
      </c>
      <c r="G3889" s="57" t="s">
        <v>4711</v>
      </c>
      <c r="H3889" s="51">
        <v>0</v>
      </c>
      <c r="I3889" s="51" t="s">
        <v>17309</v>
      </c>
      <c r="J3889" s="69">
        <v>27.49</v>
      </c>
      <c r="K3889" s="69">
        <f t="shared" si="182"/>
        <v>0</v>
      </c>
      <c r="L3889" s="90">
        <v>25</v>
      </c>
      <c r="M3889" s="51">
        <v>25</v>
      </c>
      <c r="N3889" s="62" t="s">
        <v>4894</v>
      </c>
      <c r="O3889" s="52" t="s">
        <v>4717</v>
      </c>
      <c r="P3889" s="52">
        <v>256</v>
      </c>
      <c r="Q3889" s="52">
        <v>189</v>
      </c>
      <c r="R3889" s="52" t="s">
        <v>3521</v>
      </c>
      <c r="S3889" s="49" t="s">
        <v>21333</v>
      </c>
      <c r="V3889" s="50" t="s">
        <v>15045</v>
      </c>
      <c r="W3889" s="50" t="s">
        <v>3521</v>
      </c>
      <c r="X3889" s="50" t="s">
        <v>14740</v>
      </c>
      <c r="Y3889" s="70" t="s">
        <v>17320</v>
      </c>
      <c r="Z3889" s="53">
        <v>74721</v>
      </c>
    </row>
    <row r="3890" spans="1:26" s="49" customFormat="1" x14ac:dyDescent="0.25">
      <c r="A3890" s="75">
        <v>600141764</v>
      </c>
      <c r="B3890" s="73">
        <f t="shared" si="180"/>
        <v>600141764</v>
      </c>
      <c r="C3890" s="73" t="s">
        <v>12030</v>
      </c>
      <c r="D3890" s="68">
        <v>1</v>
      </c>
      <c r="E3890" s="48">
        <f t="shared" si="181"/>
        <v>70940053</v>
      </c>
      <c r="F3890" s="57" t="s">
        <v>4050</v>
      </c>
      <c r="G3890" s="57" t="s">
        <v>4711</v>
      </c>
      <c r="H3890" s="51">
        <v>0</v>
      </c>
      <c r="I3890" s="51" t="s">
        <v>17309</v>
      </c>
      <c r="J3890" s="69">
        <v>27.49</v>
      </c>
      <c r="K3890" s="69">
        <f t="shared" si="182"/>
        <v>0</v>
      </c>
      <c r="L3890" s="90">
        <v>25</v>
      </c>
      <c r="M3890" s="51">
        <v>25</v>
      </c>
      <c r="N3890" s="62" t="s">
        <v>4895</v>
      </c>
      <c r="O3890" s="52" t="s">
        <v>4896</v>
      </c>
      <c r="P3890" s="52">
        <v>3165</v>
      </c>
      <c r="Q3890" s="52">
        <v>9</v>
      </c>
      <c r="R3890" s="52" t="s">
        <v>3521</v>
      </c>
      <c r="S3890" s="49" t="s">
        <v>21333</v>
      </c>
      <c r="V3890" s="50" t="s">
        <v>15045</v>
      </c>
      <c r="W3890" s="50" t="s">
        <v>3521</v>
      </c>
      <c r="X3890" s="50" t="s">
        <v>14740</v>
      </c>
      <c r="Y3890" s="70" t="s">
        <v>17320</v>
      </c>
      <c r="Z3890" s="53">
        <v>74721</v>
      </c>
    </row>
    <row r="3891" spans="1:26" s="49" customFormat="1" ht="30" x14ac:dyDescent="0.25">
      <c r="A3891" s="75">
        <v>600142949</v>
      </c>
      <c r="B3891" s="73">
        <f t="shared" si="180"/>
        <v>600142949</v>
      </c>
      <c r="C3891" s="73" t="s">
        <v>12031</v>
      </c>
      <c r="D3891" s="68">
        <v>1</v>
      </c>
      <c r="E3891" s="48">
        <f t="shared" si="181"/>
        <v>70984565</v>
      </c>
      <c r="F3891" s="57" t="s">
        <v>4050</v>
      </c>
      <c r="G3891" s="57" t="s">
        <v>4711</v>
      </c>
      <c r="H3891" s="51">
        <v>600</v>
      </c>
      <c r="I3891" s="51" t="s">
        <v>17309</v>
      </c>
      <c r="J3891" s="69">
        <v>27.49</v>
      </c>
      <c r="K3891" s="69">
        <f t="shared" si="182"/>
        <v>16494</v>
      </c>
      <c r="L3891" s="90">
        <v>600</v>
      </c>
      <c r="M3891" s="51"/>
      <c r="N3891" s="62" t="s">
        <v>4897</v>
      </c>
      <c r="O3891" s="52" t="s">
        <v>668</v>
      </c>
      <c r="P3891" s="52">
        <v>408</v>
      </c>
      <c r="Q3891" s="52">
        <v>10</v>
      </c>
      <c r="R3891" s="52" t="s">
        <v>4898</v>
      </c>
      <c r="S3891" s="49" t="s">
        <v>21333</v>
      </c>
      <c r="V3891" s="50" t="s">
        <v>15045</v>
      </c>
      <c r="W3891" s="50" t="s">
        <v>3521</v>
      </c>
      <c r="X3891" s="50" t="s">
        <v>14740</v>
      </c>
      <c r="Y3891" s="70" t="s">
        <v>17320</v>
      </c>
      <c r="Z3891" s="53">
        <v>74728</v>
      </c>
    </row>
    <row r="3892" spans="1:26" s="49" customFormat="1" ht="30" x14ac:dyDescent="0.25">
      <c r="A3892" s="75">
        <v>600143015</v>
      </c>
      <c r="B3892" s="73">
        <f t="shared" si="180"/>
        <v>600143015</v>
      </c>
      <c r="C3892" s="73" t="s">
        <v>12032</v>
      </c>
      <c r="D3892" s="68">
        <v>1</v>
      </c>
      <c r="E3892" s="48">
        <f t="shared" si="181"/>
        <v>47813008</v>
      </c>
      <c r="F3892" s="57" t="s">
        <v>4050</v>
      </c>
      <c r="G3892" s="57" t="s">
        <v>4711</v>
      </c>
      <c r="H3892" s="51">
        <v>850</v>
      </c>
      <c r="I3892" s="51" t="s">
        <v>17309</v>
      </c>
      <c r="J3892" s="69">
        <v>27.49</v>
      </c>
      <c r="K3892" s="69">
        <f t="shared" si="182"/>
        <v>23366.5</v>
      </c>
      <c r="L3892" s="90">
        <v>850</v>
      </c>
      <c r="M3892" s="51"/>
      <c r="N3892" s="62" t="s">
        <v>4899</v>
      </c>
      <c r="O3892" s="52" t="s">
        <v>60</v>
      </c>
      <c r="P3892" s="52">
        <v>540</v>
      </c>
      <c r="Q3892" s="52">
        <v>9</v>
      </c>
      <c r="R3892" s="52" t="s">
        <v>4900</v>
      </c>
      <c r="S3892" s="49" t="s">
        <v>21333</v>
      </c>
      <c r="V3892" s="50" t="s">
        <v>15045</v>
      </c>
      <c r="W3892" s="50" t="s">
        <v>3521</v>
      </c>
      <c r="X3892" s="50" t="s">
        <v>14740</v>
      </c>
      <c r="Y3892" s="70" t="s">
        <v>17320</v>
      </c>
      <c r="Z3892" s="53">
        <v>74723</v>
      </c>
    </row>
    <row r="3893" spans="1:26" s="49" customFormat="1" x14ac:dyDescent="0.25">
      <c r="A3893" s="75">
        <v>600143040</v>
      </c>
      <c r="B3893" s="73">
        <f t="shared" si="180"/>
        <v>600143040</v>
      </c>
      <c r="C3893" s="73" t="s">
        <v>12033</v>
      </c>
      <c r="D3893" s="68">
        <v>1</v>
      </c>
      <c r="E3893" s="48">
        <f t="shared" si="181"/>
        <v>70940088</v>
      </c>
      <c r="F3893" s="57" t="s">
        <v>4050</v>
      </c>
      <c r="G3893" s="57" t="s">
        <v>4711</v>
      </c>
      <c r="H3893" s="51">
        <v>800</v>
      </c>
      <c r="I3893" s="51" t="s">
        <v>17309</v>
      </c>
      <c r="J3893" s="69">
        <v>27.49</v>
      </c>
      <c r="K3893" s="69">
        <f t="shared" si="182"/>
        <v>21992</v>
      </c>
      <c r="L3893" s="90">
        <v>800</v>
      </c>
      <c r="M3893" s="51"/>
      <c r="N3893" s="62" t="s">
        <v>4901</v>
      </c>
      <c r="O3893" s="52" t="s">
        <v>340</v>
      </c>
      <c r="P3893" s="52">
        <v>658</v>
      </c>
      <c r="Q3893" s="52">
        <v>14</v>
      </c>
      <c r="R3893" s="52" t="s">
        <v>3521</v>
      </c>
      <c r="S3893" s="49" t="s">
        <v>21333</v>
      </c>
      <c r="V3893" s="50" t="s">
        <v>15045</v>
      </c>
      <c r="W3893" s="50" t="s">
        <v>3521</v>
      </c>
      <c r="X3893" s="50" t="s">
        <v>14740</v>
      </c>
      <c r="Y3893" s="70" t="s">
        <v>17320</v>
      </c>
      <c r="Z3893" s="53">
        <v>74721</v>
      </c>
    </row>
    <row r="3894" spans="1:26" s="49" customFormat="1" ht="30" x14ac:dyDescent="0.25">
      <c r="A3894" s="75">
        <v>600143228</v>
      </c>
      <c r="B3894" s="73">
        <f t="shared" si="180"/>
        <v>600143228</v>
      </c>
      <c r="C3894" s="73" t="s">
        <v>12034</v>
      </c>
      <c r="D3894" s="68">
        <v>1</v>
      </c>
      <c r="E3894" s="48">
        <f t="shared" si="181"/>
        <v>75026562</v>
      </c>
      <c r="F3894" s="57" t="s">
        <v>4050</v>
      </c>
      <c r="G3894" s="57" t="s">
        <v>4711</v>
      </c>
      <c r="H3894" s="51">
        <v>375</v>
      </c>
      <c r="I3894" s="51" t="s">
        <v>17309</v>
      </c>
      <c r="J3894" s="69">
        <v>27.49</v>
      </c>
      <c r="K3894" s="69">
        <f t="shared" si="182"/>
        <v>10308.75</v>
      </c>
      <c r="L3894" s="90">
        <v>375</v>
      </c>
      <c r="M3894" s="51"/>
      <c r="N3894" s="62" t="s">
        <v>4902</v>
      </c>
      <c r="O3894" s="52" t="s">
        <v>340</v>
      </c>
      <c r="P3894" s="52">
        <v>186</v>
      </c>
      <c r="Q3894" s="52"/>
      <c r="R3894" s="52" t="s">
        <v>4903</v>
      </c>
      <c r="S3894" s="49" t="s">
        <v>21333</v>
      </c>
      <c r="V3894" s="50" t="s">
        <v>15045</v>
      </c>
      <c r="W3894" s="50" t="s">
        <v>3521</v>
      </c>
      <c r="X3894" s="50" t="s">
        <v>14740</v>
      </c>
      <c r="Y3894" s="70" t="s">
        <v>17320</v>
      </c>
      <c r="Z3894" s="53">
        <v>74724</v>
      </c>
    </row>
    <row r="3895" spans="1:26" s="49" customFormat="1" ht="30" x14ac:dyDescent="0.25">
      <c r="A3895" s="75">
        <v>600143287</v>
      </c>
      <c r="B3895" s="73">
        <f t="shared" si="180"/>
        <v>600143287</v>
      </c>
      <c r="C3895" s="73" t="s">
        <v>12035</v>
      </c>
      <c r="D3895" s="68">
        <v>1</v>
      </c>
      <c r="E3895" s="48">
        <f t="shared" si="181"/>
        <v>70975507</v>
      </c>
      <c r="F3895" s="57" t="s">
        <v>4050</v>
      </c>
      <c r="G3895" s="57" t="s">
        <v>4711</v>
      </c>
      <c r="H3895" s="51">
        <v>225</v>
      </c>
      <c r="I3895" s="51" t="s">
        <v>17309</v>
      </c>
      <c r="J3895" s="69">
        <v>27.49</v>
      </c>
      <c r="K3895" s="69">
        <f t="shared" si="182"/>
        <v>6185.25</v>
      </c>
      <c r="L3895" s="90">
        <v>225</v>
      </c>
      <c r="M3895" s="51"/>
      <c r="N3895" s="62" t="s">
        <v>4904</v>
      </c>
      <c r="O3895" s="52" t="s">
        <v>215</v>
      </c>
      <c r="P3895" s="52">
        <v>78</v>
      </c>
      <c r="Q3895" s="52"/>
      <c r="R3895" s="52" t="s">
        <v>4905</v>
      </c>
      <c r="S3895" s="49" t="s">
        <v>21333</v>
      </c>
      <c r="V3895" s="50" t="s">
        <v>15045</v>
      </c>
      <c r="W3895" s="50" t="s">
        <v>3521</v>
      </c>
      <c r="X3895" s="50" t="s">
        <v>14740</v>
      </c>
      <c r="Y3895" s="70" t="s">
        <v>17320</v>
      </c>
      <c r="Z3895" s="53">
        <v>74725</v>
      </c>
    </row>
    <row r="3896" spans="1:26" s="49" customFormat="1" ht="30" x14ac:dyDescent="0.25">
      <c r="A3896" s="75">
        <v>600143325</v>
      </c>
      <c r="B3896" s="73">
        <f t="shared" si="180"/>
        <v>600143325</v>
      </c>
      <c r="C3896" s="73" t="s">
        <v>12036</v>
      </c>
      <c r="D3896" s="68">
        <v>1</v>
      </c>
      <c r="E3896" s="48">
        <f t="shared" si="181"/>
        <v>70985952</v>
      </c>
      <c r="F3896" s="57" t="s">
        <v>4050</v>
      </c>
      <c r="G3896" s="57" t="s">
        <v>4711</v>
      </c>
      <c r="H3896" s="51">
        <v>650</v>
      </c>
      <c r="I3896" s="51" t="s">
        <v>17309</v>
      </c>
      <c r="J3896" s="69">
        <v>27.49</v>
      </c>
      <c r="K3896" s="69">
        <f t="shared" si="182"/>
        <v>17868.5</v>
      </c>
      <c r="L3896" s="90">
        <v>650</v>
      </c>
      <c r="M3896" s="51"/>
      <c r="N3896" s="62" t="s">
        <v>4906</v>
      </c>
      <c r="O3896" s="52" t="s">
        <v>60</v>
      </c>
      <c r="P3896" s="52">
        <v>568</v>
      </c>
      <c r="Q3896" s="52"/>
      <c r="R3896" s="52" t="s">
        <v>4907</v>
      </c>
      <c r="S3896" s="49" t="s">
        <v>21333</v>
      </c>
      <c r="V3896" s="50" t="s">
        <v>15045</v>
      </c>
      <c r="W3896" s="50" t="s">
        <v>3521</v>
      </c>
      <c r="X3896" s="50" t="s">
        <v>14740</v>
      </c>
      <c r="Y3896" s="70" t="s">
        <v>17320</v>
      </c>
      <c r="Z3896" s="53">
        <v>74727</v>
      </c>
    </row>
    <row r="3897" spans="1:26" s="49" customFormat="1" ht="30" x14ac:dyDescent="0.25">
      <c r="A3897" s="75">
        <v>600143350</v>
      </c>
      <c r="B3897" s="73">
        <f t="shared" si="180"/>
        <v>600143350</v>
      </c>
      <c r="C3897" s="73" t="s">
        <v>12037</v>
      </c>
      <c r="D3897" s="68">
        <v>1</v>
      </c>
      <c r="E3897" s="48">
        <f t="shared" si="181"/>
        <v>75027399</v>
      </c>
      <c r="F3897" s="57" t="s">
        <v>4050</v>
      </c>
      <c r="G3897" s="57" t="s">
        <v>4711</v>
      </c>
      <c r="H3897" s="51">
        <v>100</v>
      </c>
      <c r="I3897" s="51" t="s">
        <v>17309</v>
      </c>
      <c r="J3897" s="69">
        <v>27.49</v>
      </c>
      <c r="K3897" s="69">
        <f t="shared" si="182"/>
        <v>2749</v>
      </c>
      <c r="L3897" s="90">
        <v>100</v>
      </c>
      <c r="M3897" s="51"/>
      <c r="N3897" s="62" t="s">
        <v>4908</v>
      </c>
      <c r="O3897" s="52"/>
      <c r="P3897" s="52">
        <v>125</v>
      </c>
      <c r="Q3897" s="52"/>
      <c r="R3897" s="52" t="s">
        <v>4909</v>
      </c>
      <c r="S3897" s="49" t="s">
        <v>21333</v>
      </c>
      <c r="V3897" s="50" t="s">
        <v>15045</v>
      </c>
      <c r="W3897" s="50" t="s">
        <v>3521</v>
      </c>
      <c r="X3897" s="50" t="s">
        <v>14740</v>
      </c>
      <c r="Y3897" s="70" t="s">
        <v>17320</v>
      </c>
      <c r="Z3897" s="53">
        <v>74724</v>
      </c>
    </row>
    <row r="3898" spans="1:26" s="49" customFormat="1" x14ac:dyDescent="0.25">
      <c r="A3898" s="75">
        <v>600143376</v>
      </c>
      <c r="B3898" s="73">
        <f t="shared" si="180"/>
        <v>600143376</v>
      </c>
      <c r="C3898" s="73" t="s">
        <v>12038</v>
      </c>
      <c r="D3898" s="68">
        <v>1</v>
      </c>
      <c r="E3898" s="48">
        <f t="shared" si="181"/>
        <v>70940070</v>
      </c>
      <c r="F3898" s="57" t="s">
        <v>4050</v>
      </c>
      <c r="G3898" s="57" t="s">
        <v>4711</v>
      </c>
      <c r="H3898" s="51">
        <v>225</v>
      </c>
      <c r="I3898" s="51" t="s">
        <v>17309</v>
      </c>
      <c r="J3898" s="69">
        <v>27.49</v>
      </c>
      <c r="K3898" s="69">
        <f t="shared" si="182"/>
        <v>6185.25</v>
      </c>
      <c r="L3898" s="90">
        <v>225</v>
      </c>
      <c r="M3898" s="51"/>
      <c r="N3898" s="62" t="s">
        <v>4910</v>
      </c>
      <c r="O3898" s="52" t="s">
        <v>4911</v>
      </c>
      <c r="P3898" s="52">
        <v>97</v>
      </c>
      <c r="Q3898" s="52">
        <v>9</v>
      </c>
      <c r="R3898" s="52" t="s">
        <v>3521</v>
      </c>
      <c r="S3898" s="49" t="s">
        <v>21333</v>
      </c>
      <c r="V3898" s="50" t="s">
        <v>15045</v>
      </c>
      <c r="W3898" s="50" t="s">
        <v>3521</v>
      </c>
      <c r="X3898" s="50" t="s">
        <v>14740</v>
      </c>
      <c r="Y3898" s="70" t="s">
        <v>17320</v>
      </c>
      <c r="Z3898" s="53">
        <v>74721</v>
      </c>
    </row>
    <row r="3899" spans="1:26" s="49" customFormat="1" ht="30" x14ac:dyDescent="0.25">
      <c r="A3899" s="74">
        <v>600016218</v>
      </c>
      <c r="B3899" s="73">
        <f t="shared" si="180"/>
        <v>600016218</v>
      </c>
      <c r="C3899" s="73" t="s">
        <v>11531</v>
      </c>
      <c r="D3899" s="68">
        <v>1</v>
      </c>
      <c r="E3899" s="48">
        <f t="shared" si="181"/>
        <v>100307</v>
      </c>
      <c r="F3899" s="57" t="s">
        <v>4050</v>
      </c>
      <c r="G3899" s="57" t="s">
        <v>4051</v>
      </c>
      <c r="H3899" s="51">
        <v>300</v>
      </c>
      <c r="I3899" s="51" t="s">
        <v>17309</v>
      </c>
      <c r="J3899" s="69">
        <v>27.49</v>
      </c>
      <c r="K3899" s="69">
        <f t="shared" si="182"/>
        <v>8247</v>
      </c>
      <c r="L3899" s="90">
        <v>300</v>
      </c>
      <c r="M3899" s="51"/>
      <c r="N3899" s="62" t="s">
        <v>4064</v>
      </c>
      <c r="O3899" s="52" t="s">
        <v>4065</v>
      </c>
      <c r="P3899" s="52">
        <v>117</v>
      </c>
      <c r="Q3899" s="52">
        <v>11</v>
      </c>
      <c r="R3899" s="52" t="s">
        <v>4066</v>
      </c>
      <c r="S3899" s="49" t="s">
        <v>21333</v>
      </c>
      <c r="V3899" s="50" t="s">
        <v>15000</v>
      </c>
      <c r="W3899" s="50" t="s">
        <v>4063</v>
      </c>
      <c r="X3899" s="50" t="s">
        <v>14738</v>
      </c>
      <c r="Y3899" s="70" t="s">
        <v>17320</v>
      </c>
      <c r="Z3899" s="53">
        <v>79395</v>
      </c>
    </row>
    <row r="3900" spans="1:26" s="49" customFormat="1" x14ac:dyDescent="0.25">
      <c r="A3900" s="74">
        <v>600016056</v>
      </c>
      <c r="B3900" s="73">
        <f t="shared" si="180"/>
        <v>600016056</v>
      </c>
      <c r="C3900" s="73" t="s">
        <v>11532</v>
      </c>
      <c r="D3900" s="68">
        <v>1</v>
      </c>
      <c r="E3900" s="48">
        <f t="shared" si="181"/>
        <v>601349</v>
      </c>
      <c r="F3900" s="57" t="s">
        <v>4050</v>
      </c>
      <c r="G3900" s="57" t="s">
        <v>4051</v>
      </c>
      <c r="H3900" s="51">
        <v>375</v>
      </c>
      <c r="I3900" s="51" t="s">
        <v>17309</v>
      </c>
      <c r="J3900" s="69">
        <v>27.49</v>
      </c>
      <c r="K3900" s="69">
        <f t="shared" si="182"/>
        <v>10308.75</v>
      </c>
      <c r="L3900" s="90">
        <v>375</v>
      </c>
      <c r="M3900" s="51"/>
      <c r="N3900" s="62" t="s">
        <v>4067</v>
      </c>
      <c r="O3900" s="52" t="s">
        <v>4068</v>
      </c>
      <c r="P3900" s="52">
        <v>19</v>
      </c>
      <c r="Q3900" s="52">
        <v>2</v>
      </c>
      <c r="R3900" s="52" t="s">
        <v>4063</v>
      </c>
      <c r="S3900" s="49" t="s">
        <v>21333</v>
      </c>
      <c r="V3900" s="50" t="s">
        <v>15000</v>
      </c>
      <c r="W3900" s="50" t="s">
        <v>4063</v>
      </c>
      <c r="X3900" s="50" t="s">
        <v>14738</v>
      </c>
      <c r="Y3900" s="70" t="s">
        <v>17320</v>
      </c>
      <c r="Z3900" s="53">
        <v>79401</v>
      </c>
    </row>
    <row r="3901" spans="1:26" s="49" customFormat="1" x14ac:dyDescent="0.25">
      <c r="A3901" s="74">
        <v>600016081</v>
      </c>
      <c r="B3901" s="73">
        <f t="shared" si="180"/>
        <v>600016081</v>
      </c>
      <c r="C3901" s="73" t="s">
        <v>11533</v>
      </c>
      <c r="D3901" s="68">
        <v>1</v>
      </c>
      <c r="E3901" s="48">
        <f t="shared" si="181"/>
        <v>25372076</v>
      </c>
      <c r="F3901" s="57" t="s">
        <v>4050</v>
      </c>
      <c r="G3901" s="57" t="s">
        <v>4051</v>
      </c>
      <c r="H3901" s="51">
        <v>75</v>
      </c>
      <c r="I3901" s="51" t="s">
        <v>17309</v>
      </c>
      <c r="J3901" s="69">
        <v>27.49</v>
      </c>
      <c r="K3901" s="69">
        <f t="shared" si="182"/>
        <v>2061.75</v>
      </c>
      <c r="L3901" s="90">
        <v>75</v>
      </c>
      <c r="M3901" s="51"/>
      <c r="N3901" s="62" t="s">
        <v>4069</v>
      </c>
      <c r="O3901" s="52" t="s">
        <v>13</v>
      </c>
      <c r="P3901" s="52">
        <v>973</v>
      </c>
      <c r="Q3901" s="52">
        <v>54</v>
      </c>
      <c r="R3901" s="52" t="s">
        <v>4063</v>
      </c>
      <c r="S3901" s="49" t="s">
        <v>21334</v>
      </c>
      <c r="V3901" s="50" t="s">
        <v>15000</v>
      </c>
      <c r="W3901" s="50" t="s">
        <v>4063</v>
      </c>
      <c r="X3901" s="50" t="s">
        <v>14742</v>
      </c>
      <c r="Y3901" s="70" t="s">
        <v>17320</v>
      </c>
      <c r="Z3901" s="53">
        <v>79401</v>
      </c>
    </row>
    <row r="3902" spans="1:26" s="49" customFormat="1" ht="30" x14ac:dyDescent="0.25">
      <c r="A3902" s="74">
        <v>600016099</v>
      </c>
      <c r="B3902" s="73">
        <f t="shared" si="180"/>
        <v>600016099</v>
      </c>
      <c r="C3902" s="73" t="s">
        <v>18025</v>
      </c>
      <c r="D3902" s="68">
        <v>1</v>
      </c>
      <c r="E3902" s="48">
        <f t="shared" si="181"/>
        <v>601292</v>
      </c>
      <c r="F3902" s="57" t="s">
        <v>4050</v>
      </c>
      <c r="G3902" s="57" t="s">
        <v>4051</v>
      </c>
      <c r="H3902" s="51">
        <v>650</v>
      </c>
      <c r="I3902" s="51" t="s">
        <v>17309</v>
      </c>
      <c r="J3902" s="69">
        <v>27.49</v>
      </c>
      <c r="K3902" s="69">
        <f t="shared" si="182"/>
        <v>17868.5</v>
      </c>
      <c r="L3902" s="90">
        <v>650</v>
      </c>
      <c r="M3902" s="51"/>
      <c r="N3902" s="62" t="s">
        <v>18026</v>
      </c>
      <c r="O3902" s="52" t="s">
        <v>416</v>
      </c>
      <c r="P3902" s="52">
        <v>841</v>
      </c>
      <c r="Q3902" s="52" t="s">
        <v>19</v>
      </c>
      <c r="R3902" s="52" t="s">
        <v>4063</v>
      </c>
      <c r="S3902" s="49" t="s">
        <v>21333</v>
      </c>
      <c r="V3902" s="50" t="s">
        <v>15000</v>
      </c>
      <c r="W3902" s="50" t="s">
        <v>4063</v>
      </c>
      <c r="X3902" s="50" t="s">
        <v>14738</v>
      </c>
      <c r="Y3902" s="70" t="s">
        <v>17320</v>
      </c>
      <c r="Z3902" s="53">
        <v>79401</v>
      </c>
    </row>
    <row r="3903" spans="1:26" s="49" customFormat="1" x14ac:dyDescent="0.25">
      <c r="A3903" s="74">
        <v>600016145</v>
      </c>
      <c r="B3903" s="73">
        <f t="shared" si="180"/>
        <v>600016145</v>
      </c>
      <c r="C3903" s="73" t="s">
        <v>11534</v>
      </c>
      <c r="D3903" s="68">
        <v>1</v>
      </c>
      <c r="E3903" s="48">
        <f t="shared" si="181"/>
        <v>846279</v>
      </c>
      <c r="F3903" s="57" t="s">
        <v>4050</v>
      </c>
      <c r="G3903" s="57" t="s">
        <v>4051</v>
      </c>
      <c r="H3903" s="51">
        <v>950</v>
      </c>
      <c r="I3903" s="51" t="s">
        <v>17309</v>
      </c>
      <c r="J3903" s="69">
        <v>27.49</v>
      </c>
      <c r="K3903" s="69">
        <f t="shared" si="182"/>
        <v>26115.5</v>
      </c>
      <c r="L3903" s="90">
        <v>950</v>
      </c>
      <c r="M3903" s="51"/>
      <c r="N3903" s="62" t="s">
        <v>4070</v>
      </c>
      <c r="O3903" s="52" t="s">
        <v>11</v>
      </c>
      <c r="P3903" s="52">
        <v>2458</v>
      </c>
      <c r="Q3903" s="52" t="s">
        <v>4071</v>
      </c>
      <c r="R3903" s="52" t="s">
        <v>4063</v>
      </c>
      <c r="S3903" s="49" t="s">
        <v>21333</v>
      </c>
      <c r="V3903" s="50" t="s">
        <v>15000</v>
      </c>
      <c r="W3903" s="50" t="s">
        <v>4063</v>
      </c>
      <c r="X3903" s="50" t="s">
        <v>14738</v>
      </c>
      <c r="Y3903" s="70" t="s">
        <v>17320</v>
      </c>
      <c r="Z3903" s="53">
        <v>79401</v>
      </c>
    </row>
    <row r="3904" spans="1:26" s="49" customFormat="1" ht="30" x14ac:dyDescent="0.25">
      <c r="A3904" s="74">
        <v>600031101</v>
      </c>
      <c r="B3904" s="73">
        <f t="shared" si="180"/>
        <v>600031101</v>
      </c>
      <c r="C3904" s="73" t="s">
        <v>18027</v>
      </c>
      <c r="D3904" s="68">
        <v>1</v>
      </c>
      <c r="E3904" s="48">
        <f t="shared" si="181"/>
        <v>852732</v>
      </c>
      <c r="F3904" s="57" t="s">
        <v>4050</v>
      </c>
      <c r="G3904" s="57" t="s">
        <v>4051</v>
      </c>
      <c r="H3904" s="51">
        <v>50</v>
      </c>
      <c r="I3904" s="51" t="s">
        <v>17309</v>
      </c>
      <c r="J3904" s="69">
        <v>27.49</v>
      </c>
      <c r="K3904" s="69">
        <f t="shared" si="182"/>
        <v>1374.5</v>
      </c>
      <c r="L3904" s="90">
        <v>50</v>
      </c>
      <c r="M3904" s="51"/>
      <c r="N3904" s="62" t="s">
        <v>18028</v>
      </c>
      <c r="O3904" s="52"/>
      <c r="P3904" s="52">
        <v>253</v>
      </c>
      <c r="Q3904" s="52"/>
      <c r="R3904" s="52" t="s">
        <v>4072</v>
      </c>
      <c r="S3904" s="49" t="s">
        <v>21333</v>
      </c>
      <c r="V3904" s="50" t="s">
        <v>15000</v>
      </c>
      <c r="W3904" s="50" t="s">
        <v>4063</v>
      </c>
      <c r="X3904" s="50" t="s">
        <v>14738</v>
      </c>
      <c r="Y3904" s="70" t="s">
        <v>17320</v>
      </c>
      <c r="Z3904" s="53">
        <v>79315</v>
      </c>
    </row>
    <row r="3905" spans="1:26" s="49" customFormat="1" x14ac:dyDescent="0.25">
      <c r="A3905" s="75">
        <v>600130894</v>
      </c>
      <c r="B3905" s="73">
        <f t="shared" si="180"/>
        <v>600130894</v>
      </c>
      <c r="C3905" s="73" t="s">
        <v>18029</v>
      </c>
      <c r="D3905" s="68">
        <v>1</v>
      </c>
      <c r="E3905" s="48">
        <f t="shared" si="181"/>
        <v>75029316</v>
      </c>
      <c r="F3905" s="57" t="s">
        <v>4050</v>
      </c>
      <c r="G3905" s="57" t="s">
        <v>4051</v>
      </c>
      <c r="H3905" s="51">
        <v>25</v>
      </c>
      <c r="I3905" s="51" t="s">
        <v>17309</v>
      </c>
      <c r="J3905" s="69">
        <v>27.49</v>
      </c>
      <c r="K3905" s="69">
        <f t="shared" si="182"/>
        <v>687.25</v>
      </c>
      <c r="L3905" s="90">
        <v>25</v>
      </c>
      <c r="M3905" s="51"/>
      <c r="N3905" s="62" t="s">
        <v>18030</v>
      </c>
      <c r="O3905" s="52" t="s">
        <v>18031</v>
      </c>
      <c r="P3905" s="52">
        <v>473</v>
      </c>
      <c r="Q3905" s="52">
        <v>11</v>
      </c>
      <c r="R3905" s="52" t="s">
        <v>4066</v>
      </c>
      <c r="S3905" s="49" t="s">
        <v>21333</v>
      </c>
      <c r="V3905" s="50" t="s">
        <v>15046</v>
      </c>
      <c r="W3905" s="50" t="s">
        <v>4063</v>
      </c>
      <c r="X3905" s="50" t="s">
        <v>14740</v>
      </c>
      <c r="Y3905" s="70" t="s">
        <v>17320</v>
      </c>
      <c r="Z3905" s="53">
        <v>79395</v>
      </c>
    </row>
    <row r="3906" spans="1:26" s="49" customFormat="1" x14ac:dyDescent="0.25">
      <c r="A3906" s="75">
        <v>600131084</v>
      </c>
      <c r="B3906" s="73">
        <f t="shared" si="180"/>
        <v>600131084</v>
      </c>
      <c r="C3906" s="73" t="s">
        <v>11562</v>
      </c>
      <c r="D3906" s="68">
        <v>1</v>
      </c>
      <c r="E3906" s="48">
        <f t="shared" si="181"/>
        <v>60802677</v>
      </c>
      <c r="F3906" s="57" t="s">
        <v>4050</v>
      </c>
      <c r="G3906" s="57" t="s">
        <v>4051</v>
      </c>
      <c r="H3906" s="51">
        <v>25</v>
      </c>
      <c r="I3906" s="51" t="s">
        <v>17309</v>
      </c>
      <c r="J3906" s="69">
        <v>27.49</v>
      </c>
      <c r="K3906" s="69">
        <f t="shared" si="182"/>
        <v>687.25</v>
      </c>
      <c r="L3906" s="90">
        <v>25</v>
      </c>
      <c r="M3906" s="51"/>
      <c r="N3906" s="62" t="s">
        <v>4116</v>
      </c>
      <c r="O3906" s="52" t="s">
        <v>116</v>
      </c>
      <c r="P3906" s="52">
        <v>1702</v>
      </c>
      <c r="Q3906" s="52">
        <v>85</v>
      </c>
      <c r="R3906" s="52" t="s">
        <v>4063</v>
      </c>
      <c r="S3906" s="49" t="s">
        <v>21333</v>
      </c>
      <c r="V3906" s="50" t="s">
        <v>15046</v>
      </c>
      <c r="W3906" s="50" t="s">
        <v>4063</v>
      </c>
      <c r="X3906" s="50" t="s">
        <v>14740</v>
      </c>
      <c r="Y3906" s="70" t="s">
        <v>17320</v>
      </c>
      <c r="Z3906" s="53">
        <v>79401</v>
      </c>
    </row>
    <row r="3907" spans="1:26" s="49" customFormat="1" x14ac:dyDescent="0.25">
      <c r="A3907" s="75">
        <v>600131092</v>
      </c>
      <c r="B3907" s="73">
        <f t="shared" si="180"/>
        <v>600131092</v>
      </c>
      <c r="C3907" s="73" t="s">
        <v>11563</v>
      </c>
      <c r="D3907" s="68">
        <v>1</v>
      </c>
      <c r="E3907" s="48">
        <f t="shared" si="181"/>
        <v>75029189</v>
      </c>
      <c r="F3907" s="57" t="s">
        <v>4050</v>
      </c>
      <c r="G3907" s="57" t="s">
        <v>4051</v>
      </c>
      <c r="H3907" s="51">
        <v>25</v>
      </c>
      <c r="I3907" s="51" t="s">
        <v>17309</v>
      </c>
      <c r="J3907" s="69">
        <v>27.49</v>
      </c>
      <c r="K3907" s="69">
        <f t="shared" si="182"/>
        <v>687.25</v>
      </c>
      <c r="L3907" s="90">
        <v>25</v>
      </c>
      <c r="M3907" s="51"/>
      <c r="N3907" s="62" t="s">
        <v>4117</v>
      </c>
      <c r="O3907" s="52"/>
      <c r="P3907" s="52">
        <v>29</v>
      </c>
      <c r="Q3907" s="52"/>
      <c r="R3907" s="52" t="s">
        <v>4118</v>
      </c>
      <c r="S3907" s="49" t="s">
        <v>21333</v>
      </c>
      <c r="V3907" s="50" t="s">
        <v>15046</v>
      </c>
      <c r="W3907" s="50" t="s">
        <v>4063</v>
      </c>
      <c r="X3907" s="50" t="s">
        <v>14740</v>
      </c>
      <c r="Y3907" s="70" t="s">
        <v>17320</v>
      </c>
      <c r="Z3907" s="53">
        <v>79399</v>
      </c>
    </row>
    <row r="3908" spans="1:26" s="49" customFormat="1" ht="30" x14ac:dyDescent="0.25">
      <c r="A3908" s="75">
        <v>600131106</v>
      </c>
      <c r="B3908" s="73">
        <f t="shared" ref="B3908:B3971" si="183">A3908/1</f>
        <v>600131106</v>
      </c>
      <c r="C3908" s="73" t="s">
        <v>11564</v>
      </c>
      <c r="D3908" s="68">
        <v>1</v>
      </c>
      <c r="E3908" s="48">
        <f t="shared" ref="E3908:E3971" si="184">C3908/1</f>
        <v>45234647</v>
      </c>
      <c r="F3908" s="57" t="s">
        <v>4050</v>
      </c>
      <c r="G3908" s="57" t="s">
        <v>4051</v>
      </c>
      <c r="H3908" s="51">
        <v>50</v>
      </c>
      <c r="I3908" s="51" t="s">
        <v>17309</v>
      </c>
      <c r="J3908" s="69">
        <v>27.49</v>
      </c>
      <c r="K3908" s="69">
        <f t="shared" ref="K3908:K3971" si="185">H3908*J3908</f>
        <v>1374.5</v>
      </c>
      <c r="L3908" s="90">
        <v>50</v>
      </c>
      <c r="M3908" s="51"/>
      <c r="N3908" s="62" t="s">
        <v>4119</v>
      </c>
      <c r="O3908" s="52" t="s">
        <v>3423</v>
      </c>
      <c r="P3908" s="52">
        <v>842</v>
      </c>
      <c r="Q3908" s="52">
        <v>22</v>
      </c>
      <c r="R3908" s="52" t="s">
        <v>4063</v>
      </c>
      <c r="S3908" s="49" t="s">
        <v>21333</v>
      </c>
      <c r="V3908" s="50" t="s">
        <v>15046</v>
      </c>
      <c r="W3908" s="50" t="s">
        <v>4063</v>
      </c>
      <c r="X3908" s="50" t="s">
        <v>14740</v>
      </c>
      <c r="Y3908" s="70" t="s">
        <v>17320</v>
      </c>
      <c r="Z3908" s="53">
        <v>79401</v>
      </c>
    </row>
    <row r="3909" spans="1:26" s="49" customFormat="1" ht="30" x14ac:dyDescent="0.25">
      <c r="A3909" s="75">
        <v>600131157</v>
      </c>
      <c r="B3909" s="73">
        <f t="shared" si="183"/>
        <v>600131157</v>
      </c>
      <c r="C3909" s="73" t="s">
        <v>11565</v>
      </c>
      <c r="D3909" s="68">
        <v>1</v>
      </c>
      <c r="E3909" s="48">
        <f t="shared" si="184"/>
        <v>45234621</v>
      </c>
      <c r="F3909" s="57" t="s">
        <v>4050</v>
      </c>
      <c r="G3909" s="57" t="s">
        <v>4051</v>
      </c>
      <c r="H3909" s="51">
        <v>50</v>
      </c>
      <c r="I3909" s="51" t="s">
        <v>17309</v>
      </c>
      <c r="J3909" s="69">
        <v>27.49</v>
      </c>
      <c r="K3909" s="69">
        <f t="shared" si="185"/>
        <v>1374.5</v>
      </c>
      <c r="L3909" s="90">
        <v>50</v>
      </c>
      <c r="M3909" s="51"/>
      <c r="N3909" s="62" t="s">
        <v>4120</v>
      </c>
      <c r="O3909" s="52" t="s">
        <v>354</v>
      </c>
      <c r="P3909" s="52">
        <v>492</v>
      </c>
      <c r="Q3909" s="52">
        <v>34</v>
      </c>
      <c r="R3909" s="52" t="s">
        <v>4063</v>
      </c>
      <c r="S3909" s="49" t="s">
        <v>21333</v>
      </c>
      <c r="V3909" s="50" t="s">
        <v>15046</v>
      </c>
      <c r="W3909" s="50" t="s">
        <v>4063</v>
      </c>
      <c r="X3909" s="50" t="s">
        <v>14740</v>
      </c>
      <c r="Y3909" s="70" t="s">
        <v>17320</v>
      </c>
      <c r="Z3909" s="53">
        <v>79401</v>
      </c>
    </row>
    <row r="3910" spans="1:26" s="49" customFormat="1" ht="30" x14ac:dyDescent="0.25">
      <c r="A3910" s="75">
        <v>600131513</v>
      </c>
      <c r="B3910" s="73">
        <f t="shared" si="183"/>
        <v>600131513</v>
      </c>
      <c r="C3910" s="73" t="s">
        <v>11566</v>
      </c>
      <c r="D3910" s="68">
        <v>1</v>
      </c>
      <c r="E3910" s="48">
        <f t="shared" si="184"/>
        <v>63024578</v>
      </c>
      <c r="F3910" s="57" t="s">
        <v>4050</v>
      </c>
      <c r="G3910" s="57" t="s">
        <v>4051</v>
      </c>
      <c r="H3910" s="51">
        <v>25</v>
      </c>
      <c r="I3910" s="51" t="s">
        <v>17309</v>
      </c>
      <c r="J3910" s="69">
        <v>27.49</v>
      </c>
      <c r="K3910" s="69">
        <f t="shared" si="185"/>
        <v>687.25</v>
      </c>
      <c r="L3910" s="90">
        <v>25</v>
      </c>
      <c r="M3910" s="51"/>
      <c r="N3910" s="62" t="s">
        <v>4121</v>
      </c>
      <c r="O3910" s="52" t="s">
        <v>416</v>
      </c>
      <c r="P3910" s="52">
        <v>1926</v>
      </c>
      <c r="Q3910" s="52">
        <v>43</v>
      </c>
      <c r="R3910" s="52" t="s">
        <v>4063</v>
      </c>
      <c r="S3910" s="49" t="s">
        <v>21333</v>
      </c>
      <c r="V3910" s="50" t="s">
        <v>15046</v>
      </c>
      <c r="W3910" s="50" t="s">
        <v>4063</v>
      </c>
      <c r="X3910" s="50" t="s">
        <v>14740</v>
      </c>
      <c r="Y3910" s="70" t="s">
        <v>17320</v>
      </c>
      <c r="Z3910" s="53">
        <v>79401</v>
      </c>
    </row>
    <row r="3911" spans="1:26" s="49" customFormat="1" ht="30" x14ac:dyDescent="0.25">
      <c r="A3911" s="75">
        <v>600131602</v>
      </c>
      <c r="B3911" s="73">
        <f t="shared" si="183"/>
        <v>600131602</v>
      </c>
      <c r="C3911" s="73" t="s">
        <v>11567</v>
      </c>
      <c r="D3911" s="68">
        <v>1</v>
      </c>
      <c r="E3911" s="48">
        <f t="shared" si="184"/>
        <v>60802596</v>
      </c>
      <c r="F3911" s="57" t="s">
        <v>4050</v>
      </c>
      <c r="G3911" s="57" t="s">
        <v>4051</v>
      </c>
      <c r="H3911" s="51">
        <v>25</v>
      </c>
      <c r="I3911" s="51" t="s">
        <v>17309</v>
      </c>
      <c r="J3911" s="69">
        <v>27.49</v>
      </c>
      <c r="K3911" s="69">
        <f t="shared" si="185"/>
        <v>687.25</v>
      </c>
      <c r="L3911" s="90">
        <v>25</v>
      </c>
      <c r="M3911" s="51"/>
      <c r="N3911" s="62" t="s">
        <v>4122</v>
      </c>
      <c r="O3911" s="52" t="s">
        <v>4123</v>
      </c>
      <c r="P3911" s="52">
        <v>398</v>
      </c>
      <c r="Q3911" s="52">
        <v>89</v>
      </c>
      <c r="R3911" s="52" t="s">
        <v>4063</v>
      </c>
      <c r="S3911" s="49" t="s">
        <v>21333</v>
      </c>
      <c r="V3911" s="50" t="s">
        <v>15046</v>
      </c>
      <c r="W3911" s="50" t="s">
        <v>4063</v>
      </c>
      <c r="X3911" s="50" t="s">
        <v>14740</v>
      </c>
      <c r="Y3911" s="70" t="s">
        <v>17320</v>
      </c>
      <c r="Z3911" s="53">
        <v>79401</v>
      </c>
    </row>
    <row r="3912" spans="1:26" s="49" customFormat="1" ht="30" x14ac:dyDescent="0.25">
      <c r="A3912" s="75">
        <v>600131653</v>
      </c>
      <c r="B3912" s="73">
        <f t="shared" si="183"/>
        <v>600131653</v>
      </c>
      <c r="C3912" s="73" t="s">
        <v>11568</v>
      </c>
      <c r="D3912" s="68">
        <v>1</v>
      </c>
      <c r="E3912" s="48">
        <f t="shared" si="184"/>
        <v>45234639</v>
      </c>
      <c r="F3912" s="57" t="s">
        <v>4050</v>
      </c>
      <c r="G3912" s="57" t="s">
        <v>4051</v>
      </c>
      <c r="H3912" s="51">
        <v>0</v>
      </c>
      <c r="I3912" s="51" t="s">
        <v>17309</v>
      </c>
      <c r="J3912" s="69">
        <v>27.49</v>
      </c>
      <c r="K3912" s="69">
        <f t="shared" si="185"/>
        <v>0</v>
      </c>
      <c r="L3912" s="90">
        <v>25</v>
      </c>
      <c r="M3912" s="51">
        <v>25</v>
      </c>
      <c r="N3912" s="62" t="s">
        <v>4124</v>
      </c>
      <c r="O3912" s="52" t="s">
        <v>549</v>
      </c>
      <c r="P3912" s="52">
        <v>165</v>
      </c>
      <c r="Q3912" s="52">
        <v>12</v>
      </c>
      <c r="R3912" s="52" t="s">
        <v>4063</v>
      </c>
      <c r="S3912" s="49" t="s">
        <v>21333</v>
      </c>
      <c r="V3912" s="50" t="s">
        <v>15046</v>
      </c>
      <c r="W3912" s="50" t="s">
        <v>4063</v>
      </c>
      <c r="X3912" s="50" t="s">
        <v>14740</v>
      </c>
      <c r="Y3912" s="70" t="s">
        <v>17320</v>
      </c>
      <c r="Z3912" s="53">
        <v>79401</v>
      </c>
    </row>
    <row r="3913" spans="1:26" s="49" customFormat="1" ht="30" x14ac:dyDescent="0.25">
      <c r="A3913" s="75">
        <v>600131688</v>
      </c>
      <c r="B3913" s="73">
        <f t="shared" si="183"/>
        <v>600131688</v>
      </c>
      <c r="C3913" s="73" t="s">
        <v>11569</v>
      </c>
      <c r="D3913" s="68">
        <v>1</v>
      </c>
      <c r="E3913" s="48">
        <f t="shared" si="184"/>
        <v>73184586</v>
      </c>
      <c r="F3913" s="57" t="s">
        <v>4050</v>
      </c>
      <c r="G3913" s="57" t="s">
        <v>4051</v>
      </c>
      <c r="H3913" s="51">
        <v>0</v>
      </c>
      <c r="I3913" s="51" t="s">
        <v>17309</v>
      </c>
      <c r="J3913" s="69">
        <v>27.49</v>
      </c>
      <c r="K3913" s="69">
        <f t="shared" si="185"/>
        <v>0</v>
      </c>
      <c r="L3913" s="90">
        <v>100</v>
      </c>
      <c r="M3913" s="51">
        <v>100</v>
      </c>
      <c r="N3913" s="62" t="s">
        <v>4125</v>
      </c>
      <c r="O3913" s="52"/>
      <c r="P3913" s="52">
        <v>252</v>
      </c>
      <c r="Q3913" s="52"/>
      <c r="R3913" s="52" t="s">
        <v>4126</v>
      </c>
      <c r="S3913" s="49" t="s">
        <v>21333</v>
      </c>
      <c r="V3913" s="50" t="s">
        <v>15046</v>
      </c>
      <c r="W3913" s="50" t="s">
        <v>4063</v>
      </c>
      <c r="X3913" s="50" t="s">
        <v>14740</v>
      </c>
      <c r="Y3913" s="70" t="s">
        <v>17320</v>
      </c>
      <c r="Z3913" s="53">
        <v>79393</v>
      </c>
    </row>
    <row r="3914" spans="1:26" s="49" customFormat="1" ht="30" x14ac:dyDescent="0.25">
      <c r="A3914" s="75">
        <v>600131700</v>
      </c>
      <c r="B3914" s="73">
        <f t="shared" si="183"/>
        <v>600131700</v>
      </c>
      <c r="C3914" s="73" t="s">
        <v>11570</v>
      </c>
      <c r="D3914" s="68">
        <v>1</v>
      </c>
      <c r="E3914" s="48">
        <f t="shared" si="184"/>
        <v>70988579</v>
      </c>
      <c r="F3914" s="57" t="s">
        <v>4050</v>
      </c>
      <c r="G3914" s="57" t="s">
        <v>4051</v>
      </c>
      <c r="H3914" s="51">
        <v>50</v>
      </c>
      <c r="I3914" s="51" t="s">
        <v>17309</v>
      </c>
      <c r="J3914" s="69">
        <v>27.49</v>
      </c>
      <c r="K3914" s="69">
        <f t="shared" si="185"/>
        <v>1374.5</v>
      </c>
      <c r="L3914" s="90">
        <v>50</v>
      </c>
      <c r="M3914" s="51"/>
      <c r="N3914" s="62" t="s">
        <v>4127</v>
      </c>
      <c r="O3914" s="52"/>
      <c r="P3914" s="52">
        <v>22</v>
      </c>
      <c r="Q3914" s="52"/>
      <c r="R3914" s="52" t="s">
        <v>4128</v>
      </c>
      <c r="S3914" s="49" t="s">
        <v>21333</v>
      </c>
      <c r="V3914" s="50" t="s">
        <v>15046</v>
      </c>
      <c r="W3914" s="50" t="s">
        <v>4063</v>
      </c>
      <c r="X3914" s="50" t="s">
        <v>14740</v>
      </c>
      <c r="Y3914" s="70" t="s">
        <v>17320</v>
      </c>
      <c r="Z3914" s="53">
        <v>79381</v>
      </c>
    </row>
    <row r="3915" spans="1:26" s="49" customFormat="1" ht="30" x14ac:dyDescent="0.25">
      <c r="A3915" s="75">
        <v>600131742</v>
      </c>
      <c r="B3915" s="73">
        <f t="shared" si="183"/>
        <v>600131742</v>
      </c>
      <c r="C3915" s="73" t="s">
        <v>18032</v>
      </c>
      <c r="D3915" s="68">
        <v>1</v>
      </c>
      <c r="E3915" s="48">
        <f t="shared" si="184"/>
        <v>73184616</v>
      </c>
      <c r="F3915" s="57" t="s">
        <v>4050</v>
      </c>
      <c r="G3915" s="57" t="s">
        <v>4051</v>
      </c>
      <c r="H3915" s="51">
        <v>50</v>
      </c>
      <c r="I3915" s="51" t="s">
        <v>17309</v>
      </c>
      <c r="J3915" s="69">
        <v>27.49</v>
      </c>
      <c r="K3915" s="69">
        <f t="shared" si="185"/>
        <v>1374.5</v>
      </c>
      <c r="L3915" s="90">
        <v>50</v>
      </c>
      <c r="M3915" s="51"/>
      <c r="N3915" s="62" t="s">
        <v>18033</v>
      </c>
      <c r="O3915" s="52"/>
      <c r="P3915" s="52">
        <v>120</v>
      </c>
      <c r="Q3915" s="52"/>
      <c r="R3915" s="52" t="s">
        <v>18034</v>
      </c>
      <c r="S3915" s="49" t="s">
        <v>21333</v>
      </c>
      <c r="V3915" s="50" t="s">
        <v>15046</v>
      </c>
      <c r="W3915" s="50" t="s">
        <v>4063</v>
      </c>
      <c r="X3915" s="50" t="s">
        <v>14740</v>
      </c>
      <c r="Y3915" s="70" t="s">
        <v>17320</v>
      </c>
      <c r="Z3915" s="53">
        <v>79397</v>
      </c>
    </row>
    <row r="3916" spans="1:26" s="49" customFormat="1" ht="30" x14ac:dyDescent="0.25">
      <c r="A3916" s="75">
        <v>600131751</v>
      </c>
      <c r="B3916" s="73">
        <f t="shared" si="183"/>
        <v>600131751</v>
      </c>
      <c r="C3916" s="73" t="s">
        <v>11571</v>
      </c>
      <c r="D3916" s="68">
        <v>1</v>
      </c>
      <c r="E3916" s="48">
        <f t="shared" si="184"/>
        <v>70640301</v>
      </c>
      <c r="F3916" s="57" t="s">
        <v>4050</v>
      </c>
      <c r="G3916" s="57" t="s">
        <v>4051</v>
      </c>
      <c r="H3916" s="51">
        <v>75</v>
      </c>
      <c r="I3916" s="51" t="s">
        <v>17309</v>
      </c>
      <c r="J3916" s="69">
        <v>27.49</v>
      </c>
      <c r="K3916" s="69">
        <f t="shared" si="185"/>
        <v>2061.75</v>
      </c>
      <c r="L3916" s="90">
        <v>75</v>
      </c>
      <c r="M3916" s="51"/>
      <c r="N3916" s="62" t="s">
        <v>4129</v>
      </c>
      <c r="O3916" s="52"/>
      <c r="P3916" s="52">
        <v>19</v>
      </c>
      <c r="Q3916" s="52"/>
      <c r="R3916" s="52" t="s">
        <v>4130</v>
      </c>
      <c r="S3916" s="49" t="s">
        <v>21333</v>
      </c>
      <c r="V3916" s="50" t="s">
        <v>15046</v>
      </c>
      <c r="W3916" s="50" t="s">
        <v>4063</v>
      </c>
      <c r="X3916" s="50" t="s">
        <v>14740</v>
      </c>
      <c r="Y3916" s="70" t="s">
        <v>17320</v>
      </c>
      <c r="Z3916" s="53">
        <v>79391</v>
      </c>
    </row>
    <row r="3917" spans="1:26" s="49" customFormat="1" ht="30" x14ac:dyDescent="0.25">
      <c r="A3917" s="75">
        <v>600131831</v>
      </c>
      <c r="B3917" s="73">
        <f t="shared" si="183"/>
        <v>600131831</v>
      </c>
      <c r="C3917" s="73" t="s">
        <v>11572</v>
      </c>
      <c r="D3917" s="68">
        <v>1</v>
      </c>
      <c r="E3917" s="48">
        <f t="shared" si="184"/>
        <v>75029499</v>
      </c>
      <c r="F3917" s="57" t="s">
        <v>4050</v>
      </c>
      <c r="G3917" s="57" t="s">
        <v>4051</v>
      </c>
      <c r="H3917" s="51">
        <v>150</v>
      </c>
      <c r="I3917" s="51" t="s">
        <v>17309</v>
      </c>
      <c r="J3917" s="69">
        <v>27.49</v>
      </c>
      <c r="K3917" s="69">
        <f t="shared" si="185"/>
        <v>4123.5</v>
      </c>
      <c r="L3917" s="90">
        <v>150</v>
      </c>
      <c r="M3917" s="51"/>
      <c r="N3917" s="62" t="s">
        <v>4131</v>
      </c>
      <c r="O3917" s="52"/>
      <c r="P3917" s="52">
        <v>176</v>
      </c>
      <c r="Q3917" s="52"/>
      <c r="R3917" s="52" t="s">
        <v>4132</v>
      </c>
      <c r="S3917" s="49" t="s">
        <v>21333</v>
      </c>
      <c r="V3917" s="50" t="s">
        <v>15046</v>
      </c>
      <c r="W3917" s="50" t="s">
        <v>4063</v>
      </c>
      <c r="X3917" s="50" t="s">
        <v>14740</v>
      </c>
      <c r="Y3917" s="70" t="s">
        <v>17320</v>
      </c>
      <c r="Z3917" s="53">
        <v>79371</v>
      </c>
    </row>
    <row r="3918" spans="1:26" s="49" customFormat="1" x14ac:dyDescent="0.25">
      <c r="A3918" s="75">
        <v>600131866</v>
      </c>
      <c r="B3918" s="73">
        <f t="shared" si="183"/>
        <v>600131866</v>
      </c>
      <c r="C3918" s="73" t="s">
        <v>11573</v>
      </c>
      <c r="D3918" s="68">
        <v>1</v>
      </c>
      <c r="E3918" s="48">
        <f t="shared" si="184"/>
        <v>70645469</v>
      </c>
      <c r="F3918" s="57" t="s">
        <v>4050</v>
      </c>
      <c r="G3918" s="57" t="s">
        <v>4051</v>
      </c>
      <c r="H3918" s="51">
        <v>275</v>
      </c>
      <c r="I3918" s="51" t="s">
        <v>17309</v>
      </c>
      <c r="J3918" s="69">
        <v>27.49</v>
      </c>
      <c r="K3918" s="69">
        <f t="shared" si="185"/>
        <v>7559.75</v>
      </c>
      <c r="L3918" s="90">
        <v>275</v>
      </c>
      <c r="M3918" s="51"/>
      <c r="N3918" s="62" t="s">
        <v>4133</v>
      </c>
      <c r="O3918" s="52"/>
      <c r="P3918" s="52">
        <v>457</v>
      </c>
      <c r="Q3918" s="52"/>
      <c r="R3918" s="52" t="s">
        <v>4134</v>
      </c>
      <c r="S3918" s="49" t="s">
        <v>21333</v>
      </c>
      <c r="V3918" s="50" t="s">
        <v>15046</v>
      </c>
      <c r="W3918" s="50" t="s">
        <v>4063</v>
      </c>
      <c r="X3918" s="50" t="s">
        <v>14740</v>
      </c>
      <c r="Y3918" s="70" t="s">
        <v>17320</v>
      </c>
      <c r="Z3918" s="53">
        <v>79383</v>
      </c>
    </row>
    <row r="3919" spans="1:26" s="49" customFormat="1" ht="30" x14ac:dyDescent="0.25">
      <c r="A3919" s="75">
        <v>600131882</v>
      </c>
      <c r="B3919" s="73">
        <f t="shared" si="183"/>
        <v>600131882</v>
      </c>
      <c r="C3919" s="73" t="s">
        <v>11574</v>
      </c>
      <c r="D3919" s="68">
        <v>1</v>
      </c>
      <c r="E3919" s="48">
        <f t="shared" si="184"/>
        <v>60802651</v>
      </c>
      <c r="F3919" s="57" t="s">
        <v>4050</v>
      </c>
      <c r="G3919" s="57" t="s">
        <v>4051</v>
      </c>
      <c r="H3919" s="51">
        <v>675</v>
      </c>
      <c r="I3919" s="51" t="s">
        <v>17309</v>
      </c>
      <c r="J3919" s="69">
        <v>27.49</v>
      </c>
      <c r="K3919" s="69">
        <f t="shared" si="185"/>
        <v>18555.75</v>
      </c>
      <c r="L3919" s="90">
        <v>675</v>
      </c>
      <c r="M3919" s="51"/>
      <c r="N3919" s="62" t="s">
        <v>4135</v>
      </c>
      <c r="O3919" s="52" t="s">
        <v>4136</v>
      </c>
      <c r="P3919" s="52">
        <v>60</v>
      </c>
      <c r="Q3919" s="52">
        <v>2</v>
      </c>
      <c r="R3919" s="52" t="s">
        <v>4063</v>
      </c>
      <c r="S3919" s="49" t="s">
        <v>21333</v>
      </c>
      <c r="V3919" s="50" t="s">
        <v>15046</v>
      </c>
      <c r="W3919" s="50" t="s">
        <v>4063</v>
      </c>
      <c r="X3919" s="50" t="s">
        <v>14740</v>
      </c>
      <c r="Y3919" s="70" t="s">
        <v>17320</v>
      </c>
      <c r="Z3919" s="53">
        <v>79401</v>
      </c>
    </row>
    <row r="3920" spans="1:26" s="49" customFormat="1" ht="30" x14ac:dyDescent="0.25">
      <c r="A3920" s="75">
        <v>600131891</v>
      </c>
      <c r="B3920" s="73">
        <f t="shared" si="183"/>
        <v>600131891</v>
      </c>
      <c r="C3920" s="73" t="s">
        <v>11575</v>
      </c>
      <c r="D3920" s="68">
        <v>1</v>
      </c>
      <c r="E3920" s="48">
        <f t="shared" si="184"/>
        <v>60802499</v>
      </c>
      <c r="F3920" s="57" t="s">
        <v>4050</v>
      </c>
      <c r="G3920" s="57" t="s">
        <v>4051</v>
      </c>
      <c r="H3920" s="51">
        <v>800</v>
      </c>
      <c r="I3920" s="51" t="s">
        <v>17309</v>
      </c>
      <c r="J3920" s="69">
        <v>27.49</v>
      </c>
      <c r="K3920" s="69">
        <f t="shared" si="185"/>
        <v>21992</v>
      </c>
      <c r="L3920" s="90">
        <v>800</v>
      </c>
      <c r="M3920" s="51"/>
      <c r="N3920" s="62" t="s">
        <v>4137</v>
      </c>
      <c r="O3920" s="52" t="s">
        <v>4068</v>
      </c>
      <c r="P3920" s="52">
        <v>24</v>
      </c>
      <c r="Q3920" s="52">
        <v>4</v>
      </c>
      <c r="R3920" s="52" t="s">
        <v>4063</v>
      </c>
      <c r="S3920" s="49" t="s">
        <v>21333</v>
      </c>
      <c r="V3920" s="50" t="s">
        <v>15046</v>
      </c>
      <c r="W3920" s="50" t="s">
        <v>4063</v>
      </c>
      <c r="X3920" s="50" t="s">
        <v>14740</v>
      </c>
      <c r="Y3920" s="70" t="s">
        <v>17320</v>
      </c>
      <c r="Z3920" s="53">
        <v>79401</v>
      </c>
    </row>
    <row r="3921" spans="1:26" s="49" customFormat="1" ht="30" x14ac:dyDescent="0.25">
      <c r="A3921" s="75">
        <v>600131912</v>
      </c>
      <c r="B3921" s="73">
        <f t="shared" si="183"/>
        <v>600131912</v>
      </c>
      <c r="C3921" s="73" t="s">
        <v>11576</v>
      </c>
      <c r="D3921" s="68">
        <v>1</v>
      </c>
      <c r="E3921" s="48">
        <f t="shared" si="184"/>
        <v>852546</v>
      </c>
      <c r="F3921" s="57" t="s">
        <v>4050</v>
      </c>
      <c r="G3921" s="57" t="s">
        <v>4051</v>
      </c>
      <c r="H3921" s="51">
        <v>0</v>
      </c>
      <c r="I3921" s="51" t="s">
        <v>17320</v>
      </c>
      <c r="J3921" s="69">
        <v>27.49</v>
      </c>
      <c r="K3921" s="69">
        <f t="shared" si="185"/>
        <v>0</v>
      </c>
      <c r="L3921" s="90">
        <v>0</v>
      </c>
      <c r="M3921" s="51"/>
      <c r="N3921" s="62" t="s">
        <v>4138</v>
      </c>
      <c r="O3921" s="52" t="s">
        <v>4139</v>
      </c>
      <c r="P3921" s="52">
        <v>1970</v>
      </c>
      <c r="Q3921" s="52">
        <v>17</v>
      </c>
      <c r="R3921" s="52" t="s">
        <v>4063</v>
      </c>
      <c r="S3921" s="49" t="s">
        <v>21333</v>
      </c>
      <c r="V3921" s="50" t="s">
        <v>15046</v>
      </c>
      <c r="W3921" s="50" t="s">
        <v>4063</v>
      </c>
      <c r="X3921" s="50" t="s">
        <v>14740</v>
      </c>
      <c r="Y3921" s="70">
        <v>44333</v>
      </c>
      <c r="Z3921" s="53">
        <v>79401</v>
      </c>
    </row>
    <row r="3922" spans="1:26" s="49" customFormat="1" ht="30" x14ac:dyDescent="0.25">
      <c r="A3922" s="75">
        <v>600131921</v>
      </c>
      <c r="B3922" s="73">
        <f t="shared" si="183"/>
        <v>600131921</v>
      </c>
      <c r="C3922" s="73" t="s">
        <v>11577</v>
      </c>
      <c r="D3922" s="68">
        <v>1</v>
      </c>
      <c r="E3922" s="48">
        <f t="shared" si="184"/>
        <v>852562</v>
      </c>
      <c r="F3922" s="57" t="s">
        <v>4050</v>
      </c>
      <c r="G3922" s="57" t="s">
        <v>4051</v>
      </c>
      <c r="H3922" s="51">
        <v>925</v>
      </c>
      <c r="I3922" s="51" t="s">
        <v>17309</v>
      </c>
      <c r="J3922" s="69">
        <v>27.49</v>
      </c>
      <c r="K3922" s="69">
        <f t="shared" si="185"/>
        <v>25428.25</v>
      </c>
      <c r="L3922" s="90">
        <v>925</v>
      </c>
      <c r="M3922" s="51"/>
      <c r="N3922" s="62" t="s">
        <v>4140</v>
      </c>
      <c r="O3922" s="52" t="s">
        <v>354</v>
      </c>
      <c r="P3922" s="52">
        <v>572</v>
      </c>
      <c r="Q3922" s="52">
        <v>3</v>
      </c>
      <c r="R3922" s="52" t="s">
        <v>4063</v>
      </c>
      <c r="S3922" s="49" t="s">
        <v>21333</v>
      </c>
      <c r="V3922" s="50" t="s">
        <v>15046</v>
      </c>
      <c r="W3922" s="50" t="s">
        <v>4063</v>
      </c>
      <c r="X3922" s="50" t="s">
        <v>14740</v>
      </c>
      <c r="Y3922" s="70" t="s">
        <v>17320</v>
      </c>
      <c r="Z3922" s="53">
        <v>79401</v>
      </c>
    </row>
    <row r="3923" spans="1:26" s="49" customFormat="1" ht="30" x14ac:dyDescent="0.25">
      <c r="A3923" s="75">
        <v>600131939</v>
      </c>
      <c r="B3923" s="73">
        <f t="shared" si="183"/>
        <v>600131939</v>
      </c>
      <c r="C3923" s="73" t="s">
        <v>11578</v>
      </c>
      <c r="D3923" s="68">
        <v>1</v>
      </c>
      <c r="E3923" s="48">
        <f t="shared" si="184"/>
        <v>75026236</v>
      </c>
      <c r="F3923" s="57" t="s">
        <v>4050</v>
      </c>
      <c r="G3923" s="57" t="s">
        <v>4051</v>
      </c>
      <c r="H3923" s="51">
        <v>250</v>
      </c>
      <c r="I3923" s="51" t="s">
        <v>17309</v>
      </c>
      <c r="J3923" s="69">
        <v>27.49</v>
      </c>
      <c r="K3923" s="69">
        <f t="shared" si="185"/>
        <v>6872.5</v>
      </c>
      <c r="L3923" s="90">
        <v>250</v>
      </c>
      <c r="M3923" s="51"/>
      <c r="N3923" s="62" t="s">
        <v>4141</v>
      </c>
      <c r="O3923" s="52"/>
      <c r="P3923" s="52">
        <v>46</v>
      </c>
      <c r="Q3923" s="52"/>
      <c r="R3923" s="52" t="s">
        <v>4072</v>
      </c>
      <c r="S3923" s="49" t="s">
        <v>21333</v>
      </c>
      <c r="V3923" s="50" t="s">
        <v>15046</v>
      </c>
      <c r="W3923" s="50" t="s">
        <v>4063</v>
      </c>
      <c r="X3923" s="50" t="s">
        <v>14740</v>
      </c>
      <c r="Y3923" s="70" t="s">
        <v>17320</v>
      </c>
      <c r="Z3923" s="53">
        <v>79315</v>
      </c>
    </row>
    <row r="3924" spans="1:26" s="49" customFormat="1" x14ac:dyDescent="0.25">
      <c r="A3924" s="75">
        <v>600131947</v>
      </c>
      <c r="B3924" s="73">
        <f t="shared" si="183"/>
        <v>600131947</v>
      </c>
      <c r="C3924" s="73" t="s">
        <v>11579</v>
      </c>
      <c r="D3924" s="68">
        <v>1</v>
      </c>
      <c r="E3924" s="48">
        <f t="shared" si="184"/>
        <v>852589</v>
      </c>
      <c r="F3924" s="57" t="s">
        <v>4050</v>
      </c>
      <c r="G3924" s="57" t="s">
        <v>4051</v>
      </c>
      <c r="H3924" s="51">
        <v>650</v>
      </c>
      <c r="I3924" s="51" t="s">
        <v>17309</v>
      </c>
      <c r="J3924" s="69">
        <v>27.49</v>
      </c>
      <c r="K3924" s="69">
        <f t="shared" si="185"/>
        <v>17868.5</v>
      </c>
      <c r="L3924" s="90">
        <v>650</v>
      </c>
      <c r="M3924" s="51"/>
      <c r="N3924" s="62" t="s">
        <v>4142</v>
      </c>
      <c r="O3924" s="52" t="s">
        <v>4143</v>
      </c>
      <c r="P3924" s="52">
        <v>575</v>
      </c>
      <c r="Q3924" s="52">
        <v>1</v>
      </c>
      <c r="R3924" s="52" t="s">
        <v>4066</v>
      </c>
      <c r="S3924" s="49" t="s">
        <v>21333</v>
      </c>
      <c r="V3924" s="50" t="s">
        <v>15046</v>
      </c>
      <c r="W3924" s="50" t="s">
        <v>4063</v>
      </c>
      <c r="X3924" s="50" t="s">
        <v>14740</v>
      </c>
      <c r="Y3924" s="70" t="s">
        <v>17320</v>
      </c>
      <c r="Z3924" s="53">
        <v>79395</v>
      </c>
    </row>
    <row r="3925" spans="1:26" s="49" customFormat="1" ht="30" x14ac:dyDescent="0.25">
      <c r="A3925" s="75">
        <v>600131963</v>
      </c>
      <c r="B3925" s="73">
        <f t="shared" si="183"/>
        <v>600131963</v>
      </c>
      <c r="C3925" s="73" t="s">
        <v>11580</v>
      </c>
      <c r="D3925" s="68">
        <v>1</v>
      </c>
      <c r="E3925" s="48">
        <f t="shared" si="184"/>
        <v>852490</v>
      </c>
      <c r="F3925" s="57" t="s">
        <v>4050</v>
      </c>
      <c r="G3925" s="57" t="s">
        <v>4051</v>
      </c>
      <c r="H3925" s="51">
        <v>325</v>
      </c>
      <c r="I3925" s="51" t="s">
        <v>17309</v>
      </c>
      <c r="J3925" s="69">
        <v>27.49</v>
      </c>
      <c r="K3925" s="69">
        <f t="shared" si="185"/>
        <v>8934.25</v>
      </c>
      <c r="L3925" s="90">
        <v>325</v>
      </c>
      <c r="M3925" s="51"/>
      <c r="N3925" s="62" t="s">
        <v>4144</v>
      </c>
      <c r="O3925" s="52" t="s">
        <v>4145</v>
      </c>
      <c r="P3925" s="52">
        <v>99</v>
      </c>
      <c r="Q3925" s="52"/>
      <c r="R3925" s="52" t="s">
        <v>4146</v>
      </c>
      <c r="S3925" s="49" t="s">
        <v>21333</v>
      </c>
      <c r="V3925" s="50" t="s">
        <v>15046</v>
      </c>
      <c r="W3925" s="50" t="s">
        <v>4063</v>
      </c>
      <c r="X3925" s="50" t="s">
        <v>14740</v>
      </c>
      <c r="Y3925" s="70" t="s">
        <v>17320</v>
      </c>
      <c r="Z3925" s="53">
        <v>79399</v>
      </c>
    </row>
    <row r="3926" spans="1:26" s="49" customFormat="1" x14ac:dyDescent="0.25">
      <c r="A3926" s="75">
        <v>600132013</v>
      </c>
      <c r="B3926" s="73">
        <f t="shared" si="183"/>
        <v>600132013</v>
      </c>
      <c r="C3926" s="73" t="s">
        <v>11581</v>
      </c>
      <c r="D3926" s="68">
        <v>1</v>
      </c>
      <c r="E3926" s="48">
        <f t="shared" si="184"/>
        <v>852538</v>
      </c>
      <c r="F3926" s="57" t="s">
        <v>4050</v>
      </c>
      <c r="G3926" s="57" t="s">
        <v>4051</v>
      </c>
      <c r="H3926" s="51">
        <v>175</v>
      </c>
      <c r="I3926" s="51" t="s">
        <v>17309</v>
      </c>
      <c r="J3926" s="69">
        <v>27.49</v>
      </c>
      <c r="K3926" s="69">
        <f t="shared" si="185"/>
        <v>4810.75</v>
      </c>
      <c r="L3926" s="90">
        <v>175</v>
      </c>
      <c r="M3926" s="51"/>
      <c r="N3926" s="62" t="s">
        <v>4147</v>
      </c>
      <c r="O3926" s="52"/>
      <c r="P3926" s="52">
        <v>341</v>
      </c>
      <c r="Q3926" s="52"/>
      <c r="R3926" s="52" t="s">
        <v>4148</v>
      </c>
      <c r="S3926" s="49" t="s">
        <v>21333</v>
      </c>
      <c r="V3926" s="50" t="s">
        <v>15046</v>
      </c>
      <c r="W3926" s="50" t="s">
        <v>4063</v>
      </c>
      <c r="X3926" s="50" t="s">
        <v>14740</v>
      </c>
      <c r="Y3926" s="70" t="s">
        <v>17320</v>
      </c>
      <c r="Z3926" s="53">
        <v>79382</v>
      </c>
    </row>
    <row r="3927" spans="1:26" s="49" customFormat="1" x14ac:dyDescent="0.25">
      <c r="A3927" s="75">
        <v>600132021</v>
      </c>
      <c r="B3927" s="73">
        <f t="shared" si="183"/>
        <v>600132021</v>
      </c>
      <c r="C3927" s="73" t="s">
        <v>11582</v>
      </c>
      <c r="D3927" s="68">
        <v>1</v>
      </c>
      <c r="E3927" s="48">
        <f t="shared" si="184"/>
        <v>852627</v>
      </c>
      <c r="F3927" s="57" t="s">
        <v>4050</v>
      </c>
      <c r="G3927" s="57" t="s">
        <v>4051</v>
      </c>
      <c r="H3927" s="51">
        <v>500</v>
      </c>
      <c r="I3927" s="51" t="s">
        <v>17309</v>
      </c>
      <c r="J3927" s="69">
        <v>27.49</v>
      </c>
      <c r="K3927" s="69">
        <f t="shared" si="185"/>
        <v>13745</v>
      </c>
      <c r="L3927" s="90">
        <v>500</v>
      </c>
      <c r="M3927" s="51"/>
      <c r="N3927" s="62" t="s">
        <v>4149</v>
      </c>
      <c r="O3927" s="52"/>
      <c r="P3927" s="52">
        <v>86</v>
      </c>
      <c r="Q3927" s="52"/>
      <c r="R3927" s="52" t="s">
        <v>4150</v>
      </c>
      <c r="S3927" s="49" t="s">
        <v>21333</v>
      </c>
      <c r="V3927" s="50" t="s">
        <v>15046</v>
      </c>
      <c r="W3927" s="50" t="s">
        <v>4063</v>
      </c>
      <c r="X3927" s="50" t="s">
        <v>14740</v>
      </c>
      <c r="Y3927" s="70" t="s">
        <v>17320</v>
      </c>
      <c r="Z3927" s="53">
        <v>79316</v>
      </c>
    </row>
    <row r="3928" spans="1:26" s="49" customFormat="1" ht="30" x14ac:dyDescent="0.25">
      <c r="A3928" s="75">
        <v>600132161</v>
      </c>
      <c r="B3928" s="73">
        <f t="shared" si="183"/>
        <v>600132161</v>
      </c>
      <c r="C3928" s="73" t="s">
        <v>11583</v>
      </c>
      <c r="D3928" s="68">
        <v>1</v>
      </c>
      <c r="E3928" s="48">
        <f t="shared" si="184"/>
        <v>60802707</v>
      </c>
      <c r="F3928" s="57" t="s">
        <v>4050</v>
      </c>
      <c r="G3928" s="57" t="s">
        <v>4051</v>
      </c>
      <c r="H3928" s="51">
        <v>0</v>
      </c>
      <c r="I3928" s="51" t="s">
        <v>17309</v>
      </c>
      <c r="J3928" s="69">
        <v>27.49</v>
      </c>
      <c r="K3928" s="69">
        <f t="shared" si="185"/>
        <v>0</v>
      </c>
      <c r="L3928" s="90">
        <v>75</v>
      </c>
      <c r="M3928" s="51">
        <v>75</v>
      </c>
      <c r="N3928" s="62" t="s">
        <v>4151</v>
      </c>
      <c r="O3928" s="52" t="s">
        <v>4152</v>
      </c>
      <c r="P3928" s="52">
        <v>2099</v>
      </c>
      <c r="Q3928" s="52" t="s">
        <v>89</v>
      </c>
      <c r="R3928" s="52" t="s">
        <v>4063</v>
      </c>
      <c r="S3928" s="49" t="s">
        <v>21333</v>
      </c>
      <c r="V3928" s="50" t="s">
        <v>15046</v>
      </c>
      <c r="W3928" s="50" t="s">
        <v>4063</v>
      </c>
      <c r="X3928" s="50" t="s">
        <v>14740</v>
      </c>
      <c r="Y3928" s="70" t="s">
        <v>17320</v>
      </c>
      <c r="Z3928" s="53">
        <v>79401</v>
      </c>
    </row>
    <row r="3929" spans="1:26" s="49" customFormat="1" ht="30" x14ac:dyDescent="0.25">
      <c r="A3929" s="75">
        <v>600132218</v>
      </c>
      <c r="B3929" s="73">
        <f t="shared" si="183"/>
        <v>600132218</v>
      </c>
      <c r="C3929" s="73" t="s">
        <v>18035</v>
      </c>
      <c r="D3929" s="68">
        <v>1</v>
      </c>
      <c r="E3929" s="48">
        <f t="shared" si="184"/>
        <v>60802766</v>
      </c>
      <c r="F3929" s="57" t="s">
        <v>4050</v>
      </c>
      <c r="G3929" s="57" t="s">
        <v>4051</v>
      </c>
      <c r="H3929" s="51">
        <v>25</v>
      </c>
      <c r="I3929" s="51" t="s">
        <v>17309</v>
      </c>
      <c r="J3929" s="69">
        <v>27.49</v>
      </c>
      <c r="K3929" s="69">
        <f t="shared" si="185"/>
        <v>687.25</v>
      </c>
      <c r="L3929" s="90">
        <v>25</v>
      </c>
      <c r="M3929" s="51"/>
      <c r="N3929" s="62" t="s">
        <v>18036</v>
      </c>
      <c r="O3929" s="52" t="s">
        <v>116</v>
      </c>
      <c r="P3929" s="52">
        <v>813</v>
      </c>
      <c r="Q3929" s="52">
        <v>2</v>
      </c>
      <c r="R3929" s="52" t="s">
        <v>4063</v>
      </c>
      <c r="S3929" s="49" t="s">
        <v>21333</v>
      </c>
      <c r="V3929" s="50" t="s">
        <v>15046</v>
      </c>
      <c r="W3929" s="50" t="s">
        <v>4063</v>
      </c>
      <c r="X3929" s="50" t="s">
        <v>14740</v>
      </c>
      <c r="Y3929" s="70" t="s">
        <v>17320</v>
      </c>
      <c r="Z3929" s="53">
        <v>79401</v>
      </c>
    </row>
    <row r="3930" spans="1:26" s="49" customFormat="1" ht="30" x14ac:dyDescent="0.25">
      <c r="A3930" s="75">
        <v>600132234</v>
      </c>
      <c r="B3930" s="73">
        <f t="shared" si="183"/>
        <v>600132234</v>
      </c>
      <c r="C3930" s="73" t="s">
        <v>18037</v>
      </c>
      <c r="D3930" s="68">
        <v>1</v>
      </c>
      <c r="E3930" s="48">
        <f t="shared" si="184"/>
        <v>60802740</v>
      </c>
      <c r="F3930" s="57" t="s">
        <v>4050</v>
      </c>
      <c r="G3930" s="57" t="s">
        <v>4051</v>
      </c>
      <c r="H3930" s="51">
        <v>25</v>
      </c>
      <c r="I3930" s="51" t="s">
        <v>17309</v>
      </c>
      <c r="J3930" s="69">
        <v>27.49</v>
      </c>
      <c r="K3930" s="69">
        <f t="shared" si="185"/>
        <v>687.25</v>
      </c>
      <c r="L3930" s="90">
        <v>25</v>
      </c>
      <c r="M3930" s="51"/>
      <c r="N3930" s="62" t="s">
        <v>18038</v>
      </c>
      <c r="O3930" s="52" t="s">
        <v>354</v>
      </c>
      <c r="P3930" s="52">
        <v>1002</v>
      </c>
      <c r="Q3930" s="52">
        <v>1</v>
      </c>
      <c r="R3930" s="52" t="s">
        <v>4063</v>
      </c>
      <c r="S3930" s="49" t="s">
        <v>21333</v>
      </c>
      <c r="V3930" s="50" t="s">
        <v>15046</v>
      </c>
      <c r="W3930" s="50" t="s">
        <v>4063</v>
      </c>
      <c r="X3930" s="50" t="s">
        <v>14740</v>
      </c>
      <c r="Y3930" s="70" t="s">
        <v>17320</v>
      </c>
      <c r="Z3930" s="53">
        <v>79401</v>
      </c>
    </row>
    <row r="3931" spans="1:26" s="49" customFormat="1" ht="30" x14ac:dyDescent="0.25">
      <c r="A3931" s="75">
        <v>600132242</v>
      </c>
      <c r="B3931" s="73">
        <f t="shared" si="183"/>
        <v>600132242</v>
      </c>
      <c r="C3931" s="73" t="s">
        <v>18039</v>
      </c>
      <c r="D3931" s="68">
        <v>1</v>
      </c>
      <c r="E3931" s="48">
        <f t="shared" si="184"/>
        <v>60802723</v>
      </c>
      <c r="F3931" s="57" t="s">
        <v>4050</v>
      </c>
      <c r="G3931" s="57" t="s">
        <v>4051</v>
      </c>
      <c r="H3931" s="51">
        <v>25</v>
      </c>
      <c r="I3931" s="51" t="s">
        <v>17309</v>
      </c>
      <c r="J3931" s="69">
        <v>27.49</v>
      </c>
      <c r="K3931" s="69">
        <f t="shared" si="185"/>
        <v>687.25</v>
      </c>
      <c r="L3931" s="90">
        <v>25</v>
      </c>
      <c r="M3931" s="51"/>
      <c r="N3931" s="62" t="s">
        <v>18040</v>
      </c>
      <c r="O3931" s="52" t="s">
        <v>18041</v>
      </c>
      <c r="P3931" s="52">
        <v>23</v>
      </c>
      <c r="Q3931" s="52">
        <v>1</v>
      </c>
      <c r="R3931" s="52" t="s">
        <v>4063</v>
      </c>
      <c r="S3931" s="49" t="s">
        <v>21333</v>
      </c>
      <c r="V3931" s="50" t="s">
        <v>15046</v>
      </c>
      <c r="W3931" s="50" t="s">
        <v>4063</v>
      </c>
      <c r="X3931" s="50" t="s">
        <v>14740</v>
      </c>
      <c r="Y3931" s="70" t="s">
        <v>17320</v>
      </c>
      <c r="Z3931" s="53">
        <v>79401</v>
      </c>
    </row>
    <row r="3932" spans="1:26" s="49" customFormat="1" ht="30" x14ac:dyDescent="0.25">
      <c r="A3932" s="75">
        <v>600171167</v>
      </c>
      <c r="B3932" s="73">
        <f t="shared" si="183"/>
        <v>600171167</v>
      </c>
      <c r="C3932" s="73" t="s">
        <v>15047</v>
      </c>
      <c r="D3932" s="68">
        <v>1</v>
      </c>
      <c r="E3932" s="48">
        <f t="shared" si="184"/>
        <v>14450909</v>
      </c>
      <c r="F3932" s="57" t="s">
        <v>4050</v>
      </c>
      <c r="G3932" s="57" t="s">
        <v>4051</v>
      </c>
      <c r="H3932" s="51">
        <v>650</v>
      </c>
      <c r="I3932" s="51" t="s">
        <v>17309</v>
      </c>
      <c r="J3932" s="69">
        <v>27.49</v>
      </c>
      <c r="K3932" s="69">
        <f t="shared" si="185"/>
        <v>17868.5</v>
      </c>
      <c r="L3932" s="90">
        <v>650</v>
      </c>
      <c r="M3932" s="51"/>
      <c r="N3932" s="62" t="s">
        <v>15048</v>
      </c>
      <c r="O3932" s="52" t="s">
        <v>13</v>
      </c>
      <c r="P3932" s="52">
        <v>1122</v>
      </c>
      <c r="Q3932" s="52">
        <v>92</v>
      </c>
      <c r="R3932" s="52" t="s">
        <v>4063</v>
      </c>
      <c r="S3932" s="49" t="s">
        <v>21333</v>
      </c>
      <c r="V3932" s="50" t="s">
        <v>15000</v>
      </c>
      <c r="W3932" s="50" t="s">
        <v>4063</v>
      </c>
      <c r="X3932" s="50" t="s">
        <v>14738</v>
      </c>
      <c r="Y3932" s="70" t="s">
        <v>17320</v>
      </c>
      <c r="Z3932" s="53">
        <v>79401</v>
      </c>
    </row>
    <row r="3933" spans="1:26" s="49" customFormat="1" ht="30" x14ac:dyDescent="0.25">
      <c r="A3933" s="75">
        <v>610550900</v>
      </c>
      <c r="B3933" s="73">
        <f t="shared" si="183"/>
        <v>610550900</v>
      </c>
      <c r="C3933" s="73" t="s">
        <v>11535</v>
      </c>
      <c r="D3933" s="68">
        <v>1</v>
      </c>
      <c r="E3933" s="48">
        <f t="shared" si="184"/>
        <v>69594091</v>
      </c>
      <c r="F3933" s="57" t="s">
        <v>4050</v>
      </c>
      <c r="G3933" s="57" t="s">
        <v>4051</v>
      </c>
      <c r="H3933" s="51">
        <v>175</v>
      </c>
      <c r="I3933" s="51" t="s">
        <v>17309</v>
      </c>
      <c r="J3933" s="69">
        <v>27.49</v>
      </c>
      <c r="K3933" s="69">
        <f t="shared" si="185"/>
        <v>4810.75</v>
      </c>
      <c r="L3933" s="90">
        <v>175</v>
      </c>
      <c r="M3933" s="51"/>
      <c r="N3933" s="62" t="s">
        <v>4073</v>
      </c>
      <c r="O3933" s="52" t="s">
        <v>4074</v>
      </c>
      <c r="P3933" s="52">
        <v>454</v>
      </c>
      <c r="Q3933" s="52">
        <v>54</v>
      </c>
      <c r="R3933" s="52" t="s">
        <v>4063</v>
      </c>
      <c r="S3933" s="49" t="s">
        <v>21334</v>
      </c>
      <c r="V3933" s="50" t="s">
        <v>15000</v>
      </c>
      <c r="W3933" s="50" t="s">
        <v>4063</v>
      </c>
      <c r="X3933" s="50" t="s">
        <v>14741</v>
      </c>
      <c r="Y3933" s="70" t="s">
        <v>17320</v>
      </c>
      <c r="Z3933" s="53">
        <v>79401</v>
      </c>
    </row>
    <row r="3934" spans="1:26" s="49" customFormat="1" x14ac:dyDescent="0.25">
      <c r="A3934" s="75">
        <v>691001081</v>
      </c>
      <c r="B3934" s="73">
        <f t="shared" si="183"/>
        <v>691001081</v>
      </c>
      <c r="C3934" s="73" t="s">
        <v>11536</v>
      </c>
      <c r="D3934" s="68">
        <v>1</v>
      </c>
      <c r="E3934" s="48">
        <f t="shared" si="184"/>
        <v>71341099</v>
      </c>
      <c r="F3934" s="57" t="s">
        <v>4050</v>
      </c>
      <c r="G3934" s="57" t="s">
        <v>4051</v>
      </c>
      <c r="H3934" s="51">
        <v>75</v>
      </c>
      <c r="I3934" s="51" t="s">
        <v>17309</v>
      </c>
      <c r="J3934" s="69">
        <v>27.49</v>
      </c>
      <c r="K3934" s="69">
        <f t="shared" si="185"/>
        <v>2061.75</v>
      </c>
      <c r="L3934" s="90">
        <v>75</v>
      </c>
      <c r="M3934" s="51"/>
      <c r="N3934" s="62" t="s">
        <v>4075</v>
      </c>
      <c r="O3934" s="52" t="s">
        <v>4076</v>
      </c>
      <c r="P3934" s="52">
        <v>2219</v>
      </c>
      <c r="Q3934" s="52">
        <v>2</v>
      </c>
      <c r="R3934" s="52" t="s">
        <v>4063</v>
      </c>
      <c r="S3934" s="49" t="s">
        <v>21334</v>
      </c>
      <c r="V3934" s="50" t="s">
        <v>15000</v>
      </c>
      <c r="W3934" s="50" t="s">
        <v>4063</v>
      </c>
      <c r="X3934" s="50" t="s">
        <v>14742</v>
      </c>
      <c r="Y3934" s="70" t="s">
        <v>17320</v>
      </c>
      <c r="Z3934" s="53">
        <v>79401</v>
      </c>
    </row>
    <row r="3935" spans="1:26" s="49" customFormat="1" x14ac:dyDescent="0.25">
      <c r="A3935" s="74">
        <v>600020037</v>
      </c>
      <c r="B3935" s="73">
        <f t="shared" si="183"/>
        <v>600020037</v>
      </c>
      <c r="C3935" s="73" t="s">
        <v>11842</v>
      </c>
      <c r="D3935" s="68">
        <v>1</v>
      </c>
      <c r="E3935" s="48">
        <f t="shared" si="184"/>
        <v>845027</v>
      </c>
      <c r="F3935" s="57" t="s">
        <v>4050</v>
      </c>
      <c r="G3935" s="57" t="s">
        <v>4557</v>
      </c>
      <c r="H3935" s="51">
        <v>975</v>
      </c>
      <c r="I3935" s="51" t="s">
        <v>17309</v>
      </c>
      <c r="J3935" s="69">
        <v>27.49</v>
      </c>
      <c r="K3935" s="69">
        <f t="shared" si="185"/>
        <v>26802.75</v>
      </c>
      <c r="L3935" s="90">
        <v>975</v>
      </c>
      <c r="M3935" s="51"/>
      <c r="N3935" s="62" t="s">
        <v>4579</v>
      </c>
      <c r="O3935" s="52" t="s">
        <v>4580</v>
      </c>
      <c r="P3935" s="52">
        <v>138</v>
      </c>
      <c r="Q3935" s="52">
        <v>4</v>
      </c>
      <c r="R3935" s="52" t="s">
        <v>4578</v>
      </c>
      <c r="S3935" s="49" t="s">
        <v>21333</v>
      </c>
      <c r="V3935" s="50" t="s">
        <v>15000</v>
      </c>
      <c r="W3935" s="50" t="s">
        <v>4578</v>
      </c>
      <c r="X3935" s="50" t="s">
        <v>14738</v>
      </c>
      <c r="Y3935" s="70" t="s">
        <v>17320</v>
      </c>
      <c r="Z3935" s="53">
        <v>74101</v>
      </c>
    </row>
    <row r="3936" spans="1:26" s="49" customFormat="1" x14ac:dyDescent="0.25">
      <c r="A3936" s="74">
        <v>600137261</v>
      </c>
      <c r="B3936" s="73">
        <f t="shared" si="183"/>
        <v>600137261</v>
      </c>
      <c r="C3936" s="73" t="s">
        <v>11892</v>
      </c>
      <c r="D3936" s="68">
        <v>1</v>
      </c>
      <c r="E3936" s="48">
        <f t="shared" si="184"/>
        <v>75027178</v>
      </c>
      <c r="F3936" s="57" t="s">
        <v>4050</v>
      </c>
      <c r="G3936" s="57" t="s">
        <v>4557</v>
      </c>
      <c r="H3936" s="51">
        <v>25</v>
      </c>
      <c r="I3936" s="51" t="s">
        <v>17309</v>
      </c>
      <c r="J3936" s="69">
        <v>27.49</v>
      </c>
      <c r="K3936" s="69">
        <f t="shared" si="185"/>
        <v>687.25</v>
      </c>
      <c r="L3936" s="90">
        <v>25</v>
      </c>
      <c r="M3936" s="51"/>
      <c r="N3936" s="62" t="s">
        <v>4657</v>
      </c>
      <c r="O3936" s="52"/>
      <c r="P3936" s="52">
        <v>318</v>
      </c>
      <c r="Q3936" s="52"/>
      <c r="R3936" s="52" t="s">
        <v>4658</v>
      </c>
      <c r="S3936" s="49" t="s">
        <v>21333</v>
      </c>
      <c r="V3936" s="50" t="s">
        <v>15049</v>
      </c>
      <c r="W3936" s="50" t="s">
        <v>4578</v>
      </c>
      <c r="X3936" s="50" t="s">
        <v>14740</v>
      </c>
      <c r="Y3936" s="70" t="s">
        <v>17320</v>
      </c>
      <c r="Z3936" s="53">
        <v>74265</v>
      </c>
    </row>
    <row r="3937" spans="1:26" s="49" customFormat="1" x14ac:dyDescent="0.25">
      <c r="A3937" s="74">
        <v>600016820</v>
      </c>
      <c r="B3937" s="73">
        <f t="shared" si="183"/>
        <v>600016820</v>
      </c>
      <c r="C3937" s="73" t="s">
        <v>11843</v>
      </c>
      <c r="D3937" s="68">
        <v>1</v>
      </c>
      <c r="E3937" s="48">
        <f t="shared" si="184"/>
        <v>601675</v>
      </c>
      <c r="F3937" s="57" t="s">
        <v>4050</v>
      </c>
      <c r="G3937" s="57" t="s">
        <v>4557</v>
      </c>
      <c r="H3937" s="51">
        <v>400</v>
      </c>
      <c r="I3937" s="51" t="s">
        <v>17309</v>
      </c>
      <c r="J3937" s="69">
        <v>27.49</v>
      </c>
      <c r="K3937" s="69">
        <f t="shared" si="185"/>
        <v>10996</v>
      </c>
      <c r="L3937" s="90">
        <v>400</v>
      </c>
      <c r="M3937" s="51"/>
      <c r="N3937" s="62" t="s">
        <v>4581</v>
      </c>
      <c r="O3937" s="52" t="s">
        <v>764</v>
      </c>
      <c r="P3937" s="52">
        <v>1329</v>
      </c>
      <c r="Q3937" s="52">
        <v>50</v>
      </c>
      <c r="R3937" s="52" t="s">
        <v>4578</v>
      </c>
      <c r="S3937" s="49" t="s">
        <v>21333</v>
      </c>
      <c r="V3937" s="50" t="s">
        <v>15000</v>
      </c>
      <c r="W3937" s="50" t="s">
        <v>4578</v>
      </c>
      <c r="X3937" s="50" t="s">
        <v>14738</v>
      </c>
      <c r="Y3937" s="70" t="s">
        <v>17320</v>
      </c>
      <c r="Z3937" s="53">
        <v>74101</v>
      </c>
    </row>
    <row r="3938" spans="1:26" s="49" customFormat="1" ht="30" x14ac:dyDescent="0.25">
      <c r="A3938" s="74">
        <v>600016846</v>
      </c>
      <c r="B3938" s="73">
        <f t="shared" si="183"/>
        <v>600016846</v>
      </c>
      <c r="C3938" s="73" t="s">
        <v>11844</v>
      </c>
      <c r="D3938" s="68">
        <v>1</v>
      </c>
      <c r="E3938" s="48">
        <f t="shared" si="184"/>
        <v>848077</v>
      </c>
      <c r="F3938" s="57" t="s">
        <v>4050</v>
      </c>
      <c r="G3938" s="57" t="s">
        <v>4557</v>
      </c>
      <c r="H3938" s="51">
        <v>900</v>
      </c>
      <c r="I3938" s="51" t="s">
        <v>17309</v>
      </c>
      <c r="J3938" s="69">
        <v>27.49</v>
      </c>
      <c r="K3938" s="69">
        <f t="shared" si="185"/>
        <v>24741</v>
      </c>
      <c r="L3938" s="90">
        <v>900</v>
      </c>
      <c r="M3938" s="51"/>
      <c r="N3938" s="62" t="s">
        <v>4582</v>
      </c>
      <c r="O3938" s="52" t="s">
        <v>4583</v>
      </c>
      <c r="P3938" s="52">
        <v>7</v>
      </c>
      <c r="Q3938" s="52"/>
      <c r="R3938" s="52" t="s">
        <v>4578</v>
      </c>
      <c r="S3938" s="49" t="s">
        <v>21333</v>
      </c>
      <c r="V3938" s="50" t="s">
        <v>15000</v>
      </c>
      <c r="W3938" s="50" t="s">
        <v>4578</v>
      </c>
      <c r="X3938" s="50" t="s">
        <v>14738</v>
      </c>
      <c r="Y3938" s="70" t="s">
        <v>17320</v>
      </c>
      <c r="Z3938" s="53">
        <v>74101</v>
      </c>
    </row>
    <row r="3939" spans="1:26" s="49" customFormat="1" x14ac:dyDescent="0.25">
      <c r="A3939" s="74">
        <v>600016901</v>
      </c>
      <c r="B3939" s="73">
        <f t="shared" si="183"/>
        <v>600016901</v>
      </c>
      <c r="C3939" s="73" t="s">
        <v>18042</v>
      </c>
      <c r="D3939" s="68">
        <v>1</v>
      </c>
      <c r="E3939" s="48">
        <f t="shared" si="184"/>
        <v>64087859</v>
      </c>
      <c r="F3939" s="57" t="s">
        <v>4050</v>
      </c>
      <c r="G3939" s="57" t="s">
        <v>4557</v>
      </c>
      <c r="H3939" s="51">
        <v>350</v>
      </c>
      <c r="I3939" s="51" t="s">
        <v>17309</v>
      </c>
      <c r="J3939" s="69">
        <v>27.49</v>
      </c>
      <c r="K3939" s="69">
        <f t="shared" si="185"/>
        <v>9621.5</v>
      </c>
      <c r="L3939" s="90">
        <v>350</v>
      </c>
      <c r="M3939" s="51"/>
      <c r="N3939" s="62" t="s">
        <v>18043</v>
      </c>
      <c r="O3939" s="52" t="s">
        <v>18044</v>
      </c>
      <c r="P3939" s="52">
        <v>1994</v>
      </c>
      <c r="Q3939" s="52">
        <v>4</v>
      </c>
      <c r="R3939" s="52" t="s">
        <v>4578</v>
      </c>
      <c r="S3939" s="49" t="s">
        <v>21334</v>
      </c>
      <c r="V3939" s="50" t="s">
        <v>15000</v>
      </c>
      <c r="W3939" s="50" t="s">
        <v>4578</v>
      </c>
      <c r="X3939" s="50" t="s">
        <v>14742</v>
      </c>
      <c r="Y3939" s="70" t="s">
        <v>17320</v>
      </c>
      <c r="Z3939" s="53">
        <v>74101</v>
      </c>
    </row>
    <row r="3940" spans="1:26" s="49" customFormat="1" x14ac:dyDescent="0.25">
      <c r="A3940" s="74">
        <v>600000982</v>
      </c>
      <c r="B3940" s="73">
        <f t="shared" si="183"/>
        <v>600000982</v>
      </c>
      <c r="C3940" s="73" t="s">
        <v>11845</v>
      </c>
      <c r="D3940" s="68">
        <v>1</v>
      </c>
      <c r="E3940" s="48">
        <f t="shared" si="184"/>
        <v>25388355</v>
      </c>
      <c r="F3940" s="57" t="s">
        <v>4050</v>
      </c>
      <c r="G3940" s="57" t="s">
        <v>4557</v>
      </c>
      <c r="H3940" s="51">
        <v>25</v>
      </c>
      <c r="I3940" s="51" t="s">
        <v>17309</v>
      </c>
      <c r="J3940" s="69">
        <v>27.49</v>
      </c>
      <c r="K3940" s="69">
        <f t="shared" si="185"/>
        <v>687.25</v>
      </c>
      <c r="L3940" s="90">
        <v>25</v>
      </c>
      <c r="M3940" s="51"/>
      <c r="N3940" s="62" t="s">
        <v>4584</v>
      </c>
      <c r="O3940" s="52" t="s">
        <v>4585</v>
      </c>
      <c r="P3940" s="52">
        <v>199</v>
      </c>
      <c r="Q3940" s="52"/>
      <c r="R3940" s="52" t="s">
        <v>4586</v>
      </c>
      <c r="S3940" s="49" t="s">
        <v>21334</v>
      </c>
      <c r="V3940" s="50" t="s">
        <v>15000</v>
      </c>
      <c r="W3940" s="50" t="s">
        <v>4578</v>
      </c>
      <c r="X3940" s="50" t="s">
        <v>14742</v>
      </c>
      <c r="Y3940" s="70" t="s">
        <v>17320</v>
      </c>
      <c r="Z3940" s="53">
        <v>74242</v>
      </c>
    </row>
    <row r="3941" spans="1:26" s="49" customFormat="1" x14ac:dyDescent="0.25">
      <c r="A3941" s="74">
        <v>600000991</v>
      </c>
      <c r="B3941" s="73">
        <f t="shared" si="183"/>
        <v>600000991</v>
      </c>
      <c r="C3941" s="73" t="s">
        <v>11846</v>
      </c>
      <c r="D3941" s="68">
        <v>1</v>
      </c>
      <c r="E3941" s="48">
        <f t="shared" si="184"/>
        <v>25381393</v>
      </c>
      <c r="F3941" s="57" t="s">
        <v>4050</v>
      </c>
      <c r="G3941" s="57" t="s">
        <v>4557</v>
      </c>
      <c r="H3941" s="51">
        <v>25</v>
      </c>
      <c r="I3941" s="51" t="s">
        <v>17309</v>
      </c>
      <c r="J3941" s="69">
        <v>27.49</v>
      </c>
      <c r="K3941" s="69">
        <f t="shared" si="185"/>
        <v>687.25</v>
      </c>
      <c r="L3941" s="90">
        <v>25</v>
      </c>
      <c r="M3941" s="51"/>
      <c r="N3941" s="62" t="s">
        <v>4587</v>
      </c>
      <c r="O3941" s="52" t="s">
        <v>478</v>
      </c>
      <c r="P3941" s="52">
        <v>1439</v>
      </c>
      <c r="Q3941" s="52">
        <v>1</v>
      </c>
      <c r="R3941" s="52" t="s">
        <v>4578</v>
      </c>
      <c r="S3941" s="49" t="s">
        <v>21334</v>
      </c>
      <c r="V3941" s="50" t="s">
        <v>15000</v>
      </c>
      <c r="W3941" s="50" t="s">
        <v>4578</v>
      </c>
      <c r="X3941" s="50" t="s">
        <v>14742</v>
      </c>
      <c r="Y3941" s="70" t="s">
        <v>17320</v>
      </c>
      <c r="Z3941" s="53">
        <v>74101</v>
      </c>
    </row>
    <row r="3942" spans="1:26" s="49" customFormat="1" ht="30" x14ac:dyDescent="0.25">
      <c r="A3942" s="74">
        <v>600026396</v>
      </c>
      <c r="B3942" s="73">
        <f t="shared" si="183"/>
        <v>600026396</v>
      </c>
      <c r="C3942" s="73" t="s">
        <v>11847</v>
      </c>
      <c r="D3942" s="68">
        <v>1</v>
      </c>
      <c r="E3942" s="48">
        <f t="shared" si="184"/>
        <v>601594</v>
      </c>
      <c r="F3942" s="57" t="s">
        <v>4050</v>
      </c>
      <c r="G3942" s="57" t="s">
        <v>4557</v>
      </c>
      <c r="H3942" s="51">
        <v>250</v>
      </c>
      <c r="I3942" s="51" t="s">
        <v>17309</v>
      </c>
      <c r="J3942" s="69">
        <v>27.49</v>
      </c>
      <c r="K3942" s="69">
        <f t="shared" si="185"/>
        <v>6872.5</v>
      </c>
      <c r="L3942" s="90">
        <v>250</v>
      </c>
      <c r="M3942" s="51"/>
      <c r="N3942" s="62" t="s">
        <v>4588</v>
      </c>
      <c r="O3942" s="52" t="s">
        <v>105</v>
      </c>
      <c r="P3942" s="52">
        <v>487</v>
      </c>
      <c r="Q3942" s="52">
        <v>45</v>
      </c>
      <c r="R3942" s="52" t="s">
        <v>4578</v>
      </c>
      <c r="S3942" s="49" t="s">
        <v>21333</v>
      </c>
      <c r="V3942" s="50" t="s">
        <v>15000</v>
      </c>
      <c r="W3942" s="50" t="s">
        <v>4578</v>
      </c>
      <c r="X3942" s="50" t="s">
        <v>14738</v>
      </c>
      <c r="Y3942" s="70" t="s">
        <v>17320</v>
      </c>
      <c r="Z3942" s="53">
        <v>74101</v>
      </c>
    </row>
    <row r="3943" spans="1:26" s="49" customFormat="1" ht="30" x14ac:dyDescent="0.25">
      <c r="A3943" s="74">
        <v>600026451</v>
      </c>
      <c r="B3943" s="73">
        <f t="shared" si="183"/>
        <v>600026451</v>
      </c>
      <c r="C3943" s="73" t="s">
        <v>11848</v>
      </c>
      <c r="D3943" s="68">
        <v>1</v>
      </c>
      <c r="E3943" s="48">
        <f t="shared" si="184"/>
        <v>70640700</v>
      </c>
      <c r="F3943" s="57" t="s">
        <v>4050</v>
      </c>
      <c r="G3943" s="57" t="s">
        <v>4557</v>
      </c>
      <c r="H3943" s="51">
        <v>175</v>
      </c>
      <c r="I3943" s="51" t="s">
        <v>17309</v>
      </c>
      <c r="J3943" s="69">
        <v>27.49</v>
      </c>
      <c r="K3943" s="69">
        <f t="shared" si="185"/>
        <v>4810.75</v>
      </c>
      <c r="L3943" s="90">
        <v>175</v>
      </c>
      <c r="M3943" s="51"/>
      <c r="N3943" s="62" t="s">
        <v>4589</v>
      </c>
      <c r="O3943" s="52" t="s">
        <v>202</v>
      </c>
      <c r="P3943" s="52">
        <v>1995</v>
      </c>
      <c r="Q3943" s="52">
        <v>54</v>
      </c>
      <c r="R3943" s="52" t="s">
        <v>4578</v>
      </c>
      <c r="S3943" s="49" t="s">
        <v>21333</v>
      </c>
      <c r="V3943" s="50" t="s">
        <v>15000</v>
      </c>
      <c r="W3943" s="50" t="s">
        <v>4578</v>
      </c>
      <c r="X3943" s="50" t="s">
        <v>14738</v>
      </c>
      <c r="Y3943" s="70" t="s">
        <v>17320</v>
      </c>
      <c r="Z3943" s="53">
        <v>74101</v>
      </c>
    </row>
    <row r="3944" spans="1:26" s="49" customFormat="1" ht="30" x14ac:dyDescent="0.25">
      <c r="A3944" s="74">
        <v>600026515</v>
      </c>
      <c r="B3944" s="73">
        <f t="shared" si="183"/>
        <v>600026515</v>
      </c>
      <c r="C3944" s="73" t="s">
        <v>11849</v>
      </c>
      <c r="D3944" s="68">
        <v>1</v>
      </c>
      <c r="E3944" s="48">
        <f t="shared" si="184"/>
        <v>66741335</v>
      </c>
      <c r="F3944" s="57" t="s">
        <v>4050</v>
      </c>
      <c r="G3944" s="57" t="s">
        <v>4557</v>
      </c>
      <c r="H3944" s="51">
        <v>150</v>
      </c>
      <c r="I3944" s="51" t="s">
        <v>17309</v>
      </c>
      <c r="J3944" s="69">
        <v>27.49</v>
      </c>
      <c r="K3944" s="69">
        <f t="shared" si="185"/>
        <v>4123.5</v>
      </c>
      <c r="L3944" s="90">
        <v>150</v>
      </c>
      <c r="M3944" s="51"/>
      <c r="N3944" s="62" t="s">
        <v>4590</v>
      </c>
      <c r="O3944" s="52" t="s">
        <v>340</v>
      </c>
      <c r="P3944" s="52">
        <v>509</v>
      </c>
      <c r="Q3944" s="52">
        <v>64</v>
      </c>
      <c r="R3944" s="52" t="s">
        <v>4578</v>
      </c>
      <c r="S3944" s="49" t="s">
        <v>21333</v>
      </c>
      <c r="V3944" s="50" t="s">
        <v>15000</v>
      </c>
      <c r="W3944" s="50" t="s">
        <v>4578</v>
      </c>
      <c r="X3944" s="50" t="s">
        <v>14738</v>
      </c>
      <c r="Y3944" s="70" t="s">
        <v>17320</v>
      </c>
      <c r="Z3944" s="53">
        <v>74101</v>
      </c>
    </row>
    <row r="3945" spans="1:26" s="49" customFormat="1" ht="30" x14ac:dyDescent="0.25">
      <c r="A3945" s="74">
        <v>600031403</v>
      </c>
      <c r="B3945" s="73">
        <f t="shared" si="183"/>
        <v>600031403</v>
      </c>
      <c r="C3945" s="73" t="s">
        <v>18045</v>
      </c>
      <c r="D3945" s="68">
        <v>1</v>
      </c>
      <c r="E3945" s="48">
        <f t="shared" si="184"/>
        <v>47658061</v>
      </c>
      <c r="F3945" s="57" t="s">
        <v>4050</v>
      </c>
      <c r="G3945" s="57" t="s">
        <v>4557</v>
      </c>
      <c r="H3945" s="51">
        <v>50</v>
      </c>
      <c r="I3945" s="51" t="s">
        <v>17309</v>
      </c>
      <c r="J3945" s="69">
        <v>27.49</v>
      </c>
      <c r="K3945" s="69">
        <f t="shared" si="185"/>
        <v>1374.5</v>
      </c>
      <c r="L3945" s="90">
        <v>50</v>
      </c>
      <c r="M3945" s="51"/>
      <c r="N3945" s="62" t="s">
        <v>18046</v>
      </c>
      <c r="O3945" s="52" t="s">
        <v>13</v>
      </c>
      <c r="P3945" s="52">
        <v>1032</v>
      </c>
      <c r="Q3945" s="52">
        <v>56</v>
      </c>
      <c r="R3945" s="52" t="s">
        <v>4578</v>
      </c>
      <c r="S3945" s="49" t="s">
        <v>21333</v>
      </c>
      <c r="V3945" s="50" t="s">
        <v>15000</v>
      </c>
      <c r="W3945" s="50" t="s">
        <v>4578</v>
      </c>
      <c r="X3945" s="50" t="s">
        <v>14738</v>
      </c>
      <c r="Y3945" s="70" t="s">
        <v>17320</v>
      </c>
      <c r="Z3945" s="53">
        <v>74101</v>
      </c>
    </row>
    <row r="3946" spans="1:26" s="49" customFormat="1" ht="30" x14ac:dyDescent="0.25">
      <c r="A3946" s="75">
        <v>600137619</v>
      </c>
      <c r="B3946" s="73">
        <f t="shared" si="183"/>
        <v>600137619</v>
      </c>
      <c r="C3946" s="73" t="s">
        <v>11893</v>
      </c>
      <c r="D3946" s="68">
        <v>1</v>
      </c>
      <c r="E3946" s="48">
        <f t="shared" si="184"/>
        <v>62330128</v>
      </c>
      <c r="F3946" s="57" t="s">
        <v>4050</v>
      </c>
      <c r="G3946" s="57" t="s">
        <v>4557</v>
      </c>
      <c r="H3946" s="51">
        <v>50</v>
      </c>
      <c r="I3946" s="51" t="s">
        <v>17309</v>
      </c>
      <c r="J3946" s="69">
        <v>27.49</v>
      </c>
      <c r="K3946" s="69">
        <f t="shared" si="185"/>
        <v>1374.5</v>
      </c>
      <c r="L3946" s="90">
        <v>50</v>
      </c>
      <c r="M3946" s="51"/>
      <c r="N3946" s="62" t="s">
        <v>4659</v>
      </c>
      <c r="O3946" s="52" t="s">
        <v>13</v>
      </c>
      <c r="P3946" s="52">
        <v>961</v>
      </c>
      <c r="Q3946" s="52">
        <v>52</v>
      </c>
      <c r="R3946" s="52" t="s">
        <v>4578</v>
      </c>
      <c r="S3946" s="49" t="s">
        <v>21333</v>
      </c>
      <c r="V3946" s="50" t="s">
        <v>15049</v>
      </c>
      <c r="W3946" s="50" t="s">
        <v>4578</v>
      </c>
      <c r="X3946" s="50" t="s">
        <v>14740</v>
      </c>
      <c r="Y3946" s="70" t="s">
        <v>17320</v>
      </c>
      <c r="Z3946" s="53">
        <v>74101</v>
      </c>
    </row>
    <row r="3947" spans="1:26" s="49" customFormat="1" ht="30" x14ac:dyDescent="0.25">
      <c r="A3947" s="75">
        <v>600137627</v>
      </c>
      <c r="B3947" s="73">
        <f t="shared" si="183"/>
        <v>600137627</v>
      </c>
      <c r="C3947" s="73" t="s">
        <v>11894</v>
      </c>
      <c r="D3947" s="68">
        <v>1</v>
      </c>
      <c r="E3947" s="48">
        <f t="shared" si="184"/>
        <v>62330101</v>
      </c>
      <c r="F3947" s="57" t="s">
        <v>4050</v>
      </c>
      <c r="G3947" s="57" t="s">
        <v>4557</v>
      </c>
      <c r="H3947" s="51">
        <v>50</v>
      </c>
      <c r="I3947" s="51" t="s">
        <v>17309</v>
      </c>
      <c r="J3947" s="69">
        <v>27.49</v>
      </c>
      <c r="K3947" s="69">
        <f t="shared" si="185"/>
        <v>1374.5</v>
      </c>
      <c r="L3947" s="90">
        <v>50</v>
      </c>
      <c r="M3947" s="51"/>
      <c r="N3947" s="62" t="s">
        <v>4660</v>
      </c>
      <c r="O3947" s="52" t="s">
        <v>749</v>
      </c>
      <c r="P3947" s="52">
        <v>1067</v>
      </c>
      <c r="Q3947" s="52">
        <v>62</v>
      </c>
      <c r="R3947" s="52" t="s">
        <v>4578</v>
      </c>
      <c r="S3947" s="49" t="s">
        <v>21333</v>
      </c>
      <c r="V3947" s="50" t="s">
        <v>15049</v>
      </c>
      <c r="W3947" s="50" t="s">
        <v>4578</v>
      </c>
      <c r="X3947" s="50" t="s">
        <v>14740</v>
      </c>
      <c r="Y3947" s="70" t="s">
        <v>17320</v>
      </c>
      <c r="Z3947" s="53">
        <v>74101</v>
      </c>
    </row>
    <row r="3948" spans="1:26" s="49" customFormat="1" ht="30" x14ac:dyDescent="0.25">
      <c r="A3948" s="75">
        <v>600137945</v>
      </c>
      <c r="B3948" s="73">
        <f t="shared" si="183"/>
        <v>600137945</v>
      </c>
      <c r="C3948" s="73" t="s">
        <v>11895</v>
      </c>
      <c r="D3948" s="68">
        <v>1</v>
      </c>
      <c r="E3948" s="48">
        <f t="shared" si="184"/>
        <v>75027216</v>
      </c>
      <c r="F3948" s="57" t="s">
        <v>4050</v>
      </c>
      <c r="G3948" s="57" t="s">
        <v>4557</v>
      </c>
      <c r="H3948" s="51">
        <v>125</v>
      </c>
      <c r="I3948" s="51" t="s">
        <v>17309</v>
      </c>
      <c r="J3948" s="69">
        <v>27.49</v>
      </c>
      <c r="K3948" s="69">
        <f t="shared" si="185"/>
        <v>3436.25</v>
      </c>
      <c r="L3948" s="90">
        <v>125</v>
      </c>
      <c r="M3948" s="51"/>
      <c r="N3948" s="62" t="s">
        <v>4662</v>
      </c>
      <c r="O3948" s="52"/>
      <c r="P3948" s="52">
        <v>80</v>
      </c>
      <c r="Q3948" s="52"/>
      <c r="R3948" s="52" t="s">
        <v>4663</v>
      </c>
      <c r="S3948" s="49" t="s">
        <v>21333</v>
      </c>
      <c r="V3948" s="50" t="s">
        <v>15049</v>
      </c>
      <c r="W3948" s="50" t="s">
        <v>4578</v>
      </c>
      <c r="X3948" s="50" t="s">
        <v>14740</v>
      </c>
      <c r="Y3948" s="70" t="s">
        <v>17320</v>
      </c>
      <c r="Z3948" s="53">
        <v>74101</v>
      </c>
    </row>
    <row r="3949" spans="1:26" s="49" customFormat="1" ht="30" x14ac:dyDescent="0.25">
      <c r="A3949" s="75">
        <v>600137953</v>
      </c>
      <c r="B3949" s="73">
        <f t="shared" si="183"/>
        <v>600137953</v>
      </c>
      <c r="C3949" s="73" t="s">
        <v>11896</v>
      </c>
      <c r="D3949" s="68">
        <v>1</v>
      </c>
      <c r="E3949" s="48">
        <f t="shared" si="184"/>
        <v>75027691</v>
      </c>
      <c r="F3949" s="57" t="s">
        <v>4050</v>
      </c>
      <c r="G3949" s="57" t="s">
        <v>4557</v>
      </c>
      <c r="H3949" s="51">
        <v>100</v>
      </c>
      <c r="I3949" s="51" t="s">
        <v>17309</v>
      </c>
      <c r="J3949" s="69">
        <v>27.49</v>
      </c>
      <c r="K3949" s="69">
        <f t="shared" si="185"/>
        <v>2749</v>
      </c>
      <c r="L3949" s="90">
        <v>100</v>
      </c>
      <c r="M3949" s="51"/>
      <c r="N3949" s="62" t="s">
        <v>4664</v>
      </c>
      <c r="O3949" s="52"/>
      <c r="P3949" s="52">
        <v>31</v>
      </c>
      <c r="Q3949" s="52"/>
      <c r="R3949" s="52" t="s">
        <v>4665</v>
      </c>
      <c r="S3949" s="49" t="s">
        <v>21333</v>
      </c>
      <c r="V3949" s="50" t="s">
        <v>15049</v>
      </c>
      <c r="W3949" s="50" t="s">
        <v>4578</v>
      </c>
      <c r="X3949" s="50" t="s">
        <v>14740</v>
      </c>
      <c r="Y3949" s="70" t="s">
        <v>17320</v>
      </c>
      <c r="Z3949" s="53">
        <v>74101</v>
      </c>
    </row>
    <row r="3950" spans="1:26" s="49" customFormat="1" ht="30" x14ac:dyDescent="0.25">
      <c r="A3950" s="75">
        <v>600137970</v>
      </c>
      <c r="B3950" s="73">
        <f t="shared" si="183"/>
        <v>600137970</v>
      </c>
      <c r="C3950" s="73" t="s">
        <v>11897</v>
      </c>
      <c r="D3950" s="68">
        <v>1</v>
      </c>
      <c r="E3950" s="48">
        <f t="shared" si="184"/>
        <v>75027194</v>
      </c>
      <c r="F3950" s="57" t="s">
        <v>4050</v>
      </c>
      <c r="G3950" s="57" t="s">
        <v>4557</v>
      </c>
      <c r="H3950" s="51">
        <v>75</v>
      </c>
      <c r="I3950" s="51" t="s">
        <v>17309</v>
      </c>
      <c r="J3950" s="69">
        <v>27.49</v>
      </c>
      <c r="K3950" s="69">
        <f t="shared" si="185"/>
        <v>2061.75</v>
      </c>
      <c r="L3950" s="90">
        <v>75</v>
      </c>
      <c r="M3950" s="51"/>
      <c r="N3950" s="62" t="s">
        <v>4666</v>
      </c>
      <c r="O3950" s="52"/>
      <c r="P3950" s="52">
        <v>110</v>
      </c>
      <c r="Q3950" s="52"/>
      <c r="R3950" s="52" t="s">
        <v>4658</v>
      </c>
      <c r="S3950" s="49" t="s">
        <v>21333</v>
      </c>
      <c r="V3950" s="50" t="s">
        <v>15049</v>
      </c>
      <c r="W3950" s="50" t="s">
        <v>4578</v>
      </c>
      <c r="X3950" s="50" t="s">
        <v>14740</v>
      </c>
      <c r="Y3950" s="70" t="s">
        <v>17320</v>
      </c>
      <c r="Z3950" s="53">
        <v>74265</v>
      </c>
    </row>
    <row r="3951" spans="1:26" s="49" customFormat="1" ht="30" x14ac:dyDescent="0.25">
      <c r="A3951" s="75">
        <v>600137996</v>
      </c>
      <c r="B3951" s="73">
        <f t="shared" si="183"/>
        <v>600137996</v>
      </c>
      <c r="C3951" s="73" t="s">
        <v>11898</v>
      </c>
      <c r="D3951" s="68">
        <v>1</v>
      </c>
      <c r="E3951" s="48">
        <f t="shared" si="184"/>
        <v>73184322</v>
      </c>
      <c r="F3951" s="57" t="s">
        <v>4050</v>
      </c>
      <c r="G3951" s="57" t="s">
        <v>4557</v>
      </c>
      <c r="H3951" s="51">
        <v>125</v>
      </c>
      <c r="I3951" s="51" t="s">
        <v>17309</v>
      </c>
      <c r="J3951" s="69">
        <v>27.49</v>
      </c>
      <c r="K3951" s="69">
        <f t="shared" si="185"/>
        <v>3436.25</v>
      </c>
      <c r="L3951" s="90">
        <v>125</v>
      </c>
      <c r="M3951" s="51"/>
      <c r="N3951" s="62" t="s">
        <v>4667</v>
      </c>
      <c r="O3951" s="52" t="s">
        <v>215</v>
      </c>
      <c r="P3951" s="52">
        <v>188</v>
      </c>
      <c r="Q3951" s="52"/>
      <c r="R3951" s="52" t="s">
        <v>4668</v>
      </c>
      <c r="S3951" s="49" t="s">
        <v>21333</v>
      </c>
      <c r="V3951" s="50" t="s">
        <v>15049</v>
      </c>
      <c r="W3951" s="50" t="s">
        <v>4578</v>
      </c>
      <c r="X3951" s="50" t="s">
        <v>14740</v>
      </c>
      <c r="Y3951" s="70" t="s">
        <v>17320</v>
      </c>
      <c r="Z3951" s="53">
        <v>74247</v>
      </c>
    </row>
    <row r="3952" spans="1:26" s="49" customFormat="1" ht="30" x14ac:dyDescent="0.25">
      <c r="A3952" s="75">
        <v>600138119</v>
      </c>
      <c r="B3952" s="73">
        <f t="shared" si="183"/>
        <v>600138119</v>
      </c>
      <c r="C3952" s="73" t="s">
        <v>11899</v>
      </c>
      <c r="D3952" s="68">
        <v>1</v>
      </c>
      <c r="E3952" s="48">
        <f t="shared" si="184"/>
        <v>70987513</v>
      </c>
      <c r="F3952" s="57" t="s">
        <v>4050</v>
      </c>
      <c r="G3952" s="57" t="s">
        <v>4557</v>
      </c>
      <c r="H3952" s="51">
        <v>0</v>
      </c>
      <c r="I3952" s="51" t="s">
        <v>17320</v>
      </c>
      <c r="J3952" s="69">
        <v>27.49</v>
      </c>
      <c r="K3952" s="69">
        <f t="shared" si="185"/>
        <v>0</v>
      </c>
      <c r="L3952" s="90">
        <v>0</v>
      </c>
      <c r="M3952" s="51"/>
      <c r="N3952" s="62" t="s">
        <v>4669</v>
      </c>
      <c r="O3952" s="52"/>
      <c r="P3952" s="52">
        <v>346</v>
      </c>
      <c r="Q3952" s="52"/>
      <c r="R3952" s="52" t="s">
        <v>4670</v>
      </c>
      <c r="S3952" s="49" t="s">
        <v>21333</v>
      </c>
      <c r="V3952" s="50" t="s">
        <v>15049</v>
      </c>
      <c r="W3952" s="50" t="s">
        <v>4578</v>
      </c>
      <c r="X3952" s="50" t="s">
        <v>14740</v>
      </c>
      <c r="Y3952" s="70">
        <v>44333</v>
      </c>
      <c r="Z3952" s="53">
        <v>74253</v>
      </c>
    </row>
    <row r="3953" spans="1:26" s="49" customFormat="1" ht="30" x14ac:dyDescent="0.25">
      <c r="A3953" s="75">
        <v>600138127</v>
      </c>
      <c r="B3953" s="73">
        <f t="shared" si="183"/>
        <v>600138127</v>
      </c>
      <c r="C3953" s="73" t="s">
        <v>11900</v>
      </c>
      <c r="D3953" s="68">
        <v>1</v>
      </c>
      <c r="E3953" s="48">
        <f t="shared" si="184"/>
        <v>45214859</v>
      </c>
      <c r="F3953" s="57" t="s">
        <v>4050</v>
      </c>
      <c r="G3953" s="57" t="s">
        <v>4557</v>
      </c>
      <c r="H3953" s="51">
        <v>0</v>
      </c>
      <c r="I3953" s="51" t="s">
        <v>17320</v>
      </c>
      <c r="J3953" s="69">
        <v>27.49</v>
      </c>
      <c r="K3953" s="69">
        <f t="shared" si="185"/>
        <v>0</v>
      </c>
      <c r="L3953" s="90">
        <v>0</v>
      </c>
      <c r="M3953" s="51"/>
      <c r="N3953" s="62" t="s">
        <v>4671</v>
      </c>
      <c r="O3953" s="52" t="s">
        <v>4672</v>
      </c>
      <c r="P3953" s="52">
        <v>484</v>
      </c>
      <c r="Q3953" s="52">
        <v>3</v>
      </c>
      <c r="R3953" s="52" t="s">
        <v>4578</v>
      </c>
      <c r="S3953" s="49" t="s">
        <v>21333</v>
      </c>
      <c r="V3953" s="50" t="s">
        <v>15049</v>
      </c>
      <c r="W3953" s="50" t="s">
        <v>4578</v>
      </c>
      <c r="X3953" s="50" t="s">
        <v>14740</v>
      </c>
      <c r="Y3953" s="70">
        <v>44333</v>
      </c>
      <c r="Z3953" s="53">
        <v>74101</v>
      </c>
    </row>
    <row r="3954" spans="1:26" s="49" customFormat="1" ht="30" x14ac:dyDescent="0.25">
      <c r="A3954" s="75">
        <v>600138135</v>
      </c>
      <c r="B3954" s="73">
        <f t="shared" si="183"/>
        <v>600138135</v>
      </c>
      <c r="C3954" s="73" t="s">
        <v>11901</v>
      </c>
      <c r="D3954" s="68">
        <v>1</v>
      </c>
      <c r="E3954" s="48">
        <f t="shared" si="184"/>
        <v>848328</v>
      </c>
      <c r="F3954" s="57" t="s">
        <v>4050</v>
      </c>
      <c r="G3954" s="57" t="s">
        <v>4557</v>
      </c>
      <c r="H3954" s="51">
        <v>0</v>
      </c>
      <c r="I3954" s="51" t="s">
        <v>17320</v>
      </c>
      <c r="J3954" s="69">
        <v>27.49</v>
      </c>
      <c r="K3954" s="69">
        <f t="shared" si="185"/>
        <v>0</v>
      </c>
      <c r="L3954" s="90">
        <v>0</v>
      </c>
      <c r="M3954" s="51"/>
      <c r="N3954" s="62" t="s">
        <v>4673</v>
      </c>
      <c r="O3954" s="52" t="s">
        <v>340</v>
      </c>
      <c r="P3954" s="52">
        <v>1118</v>
      </c>
      <c r="Q3954" s="52">
        <v>68</v>
      </c>
      <c r="R3954" s="52" t="s">
        <v>4578</v>
      </c>
      <c r="S3954" s="49" t="s">
        <v>21333</v>
      </c>
      <c r="V3954" s="50" t="s">
        <v>15049</v>
      </c>
      <c r="W3954" s="50" t="s">
        <v>4578</v>
      </c>
      <c r="X3954" s="50" t="s">
        <v>14740</v>
      </c>
      <c r="Y3954" s="70">
        <v>44333</v>
      </c>
      <c r="Z3954" s="53">
        <v>74101</v>
      </c>
    </row>
    <row r="3955" spans="1:26" s="49" customFormat="1" x14ac:dyDescent="0.25">
      <c r="A3955" s="75">
        <v>600138143</v>
      </c>
      <c r="B3955" s="73">
        <f t="shared" si="183"/>
        <v>600138143</v>
      </c>
      <c r="C3955" s="73" t="s">
        <v>11902</v>
      </c>
      <c r="D3955" s="68">
        <v>1</v>
      </c>
      <c r="E3955" s="48">
        <f t="shared" si="184"/>
        <v>62330136</v>
      </c>
      <c r="F3955" s="57" t="s">
        <v>4050</v>
      </c>
      <c r="G3955" s="57" t="s">
        <v>4557</v>
      </c>
      <c r="H3955" s="51">
        <v>0</v>
      </c>
      <c r="I3955" s="51" t="s">
        <v>17320</v>
      </c>
      <c r="J3955" s="69">
        <v>27.49</v>
      </c>
      <c r="K3955" s="69">
        <f t="shared" si="185"/>
        <v>0</v>
      </c>
      <c r="L3955" s="90">
        <v>0</v>
      </c>
      <c r="M3955" s="51"/>
      <c r="N3955" s="62" t="s">
        <v>4674</v>
      </c>
      <c r="O3955" s="52" t="s">
        <v>519</v>
      </c>
      <c r="P3955" s="52">
        <v>144</v>
      </c>
      <c r="Q3955" s="52">
        <v>1</v>
      </c>
      <c r="R3955" s="52" t="s">
        <v>4578</v>
      </c>
      <c r="S3955" s="49" t="s">
        <v>21333</v>
      </c>
      <c r="V3955" s="50" t="s">
        <v>15049</v>
      </c>
      <c r="W3955" s="50" t="s">
        <v>4578</v>
      </c>
      <c r="X3955" s="50" t="s">
        <v>14740</v>
      </c>
      <c r="Y3955" s="70">
        <v>44340</v>
      </c>
      <c r="Z3955" s="53">
        <v>74101</v>
      </c>
    </row>
    <row r="3956" spans="1:26" s="49" customFormat="1" ht="30" x14ac:dyDescent="0.25">
      <c r="A3956" s="75">
        <v>600138186</v>
      </c>
      <c r="B3956" s="73">
        <f t="shared" si="183"/>
        <v>600138186</v>
      </c>
      <c r="C3956" s="73" t="s">
        <v>11903</v>
      </c>
      <c r="D3956" s="68">
        <v>1</v>
      </c>
      <c r="E3956" s="48">
        <f t="shared" si="184"/>
        <v>70982830</v>
      </c>
      <c r="F3956" s="57" t="s">
        <v>4050</v>
      </c>
      <c r="G3956" s="57" t="s">
        <v>4557</v>
      </c>
      <c r="H3956" s="51">
        <v>425</v>
      </c>
      <c r="I3956" s="51" t="s">
        <v>17309</v>
      </c>
      <c r="J3956" s="69">
        <v>27.49</v>
      </c>
      <c r="K3956" s="69">
        <f t="shared" si="185"/>
        <v>11683.25</v>
      </c>
      <c r="L3956" s="90">
        <v>425</v>
      </c>
      <c r="M3956" s="51"/>
      <c r="N3956" s="62" t="s">
        <v>4675</v>
      </c>
      <c r="O3956" s="52" t="s">
        <v>516</v>
      </c>
      <c r="P3956" s="52">
        <v>258</v>
      </c>
      <c r="Q3956" s="52"/>
      <c r="R3956" s="52" t="s">
        <v>4676</v>
      </c>
      <c r="S3956" s="49" t="s">
        <v>21333</v>
      </c>
      <c r="V3956" s="50" t="s">
        <v>15049</v>
      </c>
      <c r="W3956" s="50" t="s">
        <v>4578</v>
      </c>
      <c r="X3956" s="50" t="s">
        <v>14740</v>
      </c>
      <c r="Y3956" s="70" t="s">
        <v>17320</v>
      </c>
      <c r="Z3956" s="53">
        <v>74272</v>
      </c>
    </row>
    <row r="3957" spans="1:26" s="49" customFormat="1" ht="30" x14ac:dyDescent="0.25">
      <c r="A3957" s="75">
        <v>600138208</v>
      </c>
      <c r="B3957" s="73">
        <f t="shared" si="183"/>
        <v>600138208</v>
      </c>
      <c r="C3957" s="73" t="s">
        <v>11904</v>
      </c>
      <c r="D3957" s="68">
        <v>1</v>
      </c>
      <c r="E3957" s="48">
        <f t="shared" si="184"/>
        <v>75027712</v>
      </c>
      <c r="F3957" s="57" t="s">
        <v>4050</v>
      </c>
      <c r="G3957" s="57" t="s">
        <v>4557</v>
      </c>
      <c r="H3957" s="51">
        <v>0</v>
      </c>
      <c r="I3957" s="51" t="s">
        <v>17320</v>
      </c>
      <c r="J3957" s="69">
        <v>27.49</v>
      </c>
      <c r="K3957" s="69">
        <f t="shared" si="185"/>
        <v>0</v>
      </c>
      <c r="L3957" s="90">
        <v>0</v>
      </c>
      <c r="M3957" s="51"/>
      <c r="N3957" s="62" t="s">
        <v>4677</v>
      </c>
      <c r="O3957" s="52" t="s">
        <v>340</v>
      </c>
      <c r="P3957" s="52">
        <v>323</v>
      </c>
      <c r="Q3957" s="52"/>
      <c r="R3957" s="52" t="s">
        <v>4678</v>
      </c>
      <c r="S3957" s="49" t="s">
        <v>21333</v>
      </c>
      <c r="V3957" s="50" t="s">
        <v>15049</v>
      </c>
      <c r="W3957" s="50" t="s">
        <v>4578</v>
      </c>
      <c r="X3957" s="50" t="s">
        <v>14740</v>
      </c>
      <c r="Y3957" s="70">
        <v>44340</v>
      </c>
      <c r="Z3957" s="53">
        <v>74201</v>
      </c>
    </row>
    <row r="3958" spans="1:26" s="49" customFormat="1" ht="30" x14ac:dyDescent="0.25">
      <c r="A3958" s="75">
        <v>600138291</v>
      </c>
      <c r="B3958" s="73">
        <f t="shared" si="183"/>
        <v>600138291</v>
      </c>
      <c r="C3958" s="73" t="s">
        <v>11905</v>
      </c>
      <c r="D3958" s="68">
        <v>1</v>
      </c>
      <c r="E3958" s="48">
        <f t="shared" si="184"/>
        <v>848336</v>
      </c>
      <c r="F3958" s="57" t="s">
        <v>4050</v>
      </c>
      <c r="G3958" s="57" t="s">
        <v>4557</v>
      </c>
      <c r="H3958" s="51">
        <v>0</v>
      </c>
      <c r="I3958" s="51" t="s">
        <v>17320</v>
      </c>
      <c r="J3958" s="69">
        <v>27.49</v>
      </c>
      <c r="K3958" s="69">
        <f t="shared" si="185"/>
        <v>0</v>
      </c>
      <c r="L3958" s="90">
        <v>0</v>
      </c>
      <c r="M3958" s="51"/>
      <c r="N3958" s="62" t="s">
        <v>4679</v>
      </c>
      <c r="O3958" s="52" t="s">
        <v>340</v>
      </c>
      <c r="P3958" s="52">
        <v>571</v>
      </c>
      <c r="Q3958" s="52">
        <v>66</v>
      </c>
      <c r="R3958" s="52" t="s">
        <v>4578</v>
      </c>
      <c r="S3958" s="49" t="s">
        <v>21333</v>
      </c>
      <c r="V3958" s="50" t="s">
        <v>15049</v>
      </c>
      <c r="W3958" s="50" t="s">
        <v>4578</v>
      </c>
      <c r="X3958" s="50" t="s">
        <v>14740</v>
      </c>
      <c r="Y3958" s="70">
        <v>44333</v>
      </c>
      <c r="Z3958" s="53">
        <v>74101</v>
      </c>
    </row>
    <row r="3959" spans="1:26" s="49" customFormat="1" ht="30" x14ac:dyDescent="0.25">
      <c r="A3959" s="75">
        <v>600138356</v>
      </c>
      <c r="B3959" s="73">
        <f t="shared" si="183"/>
        <v>600138356</v>
      </c>
      <c r="C3959" s="73" t="s">
        <v>11906</v>
      </c>
      <c r="D3959" s="68">
        <v>1</v>
      </c>
      <c r="E3959" s="48">
        <f t="shared" si="184"/>
        <v>70985871</v>
      </c>
      <c r="F3959" s="57" t="s">
        <v>4050</v>
      </c>
      <c r="G3959" s="57" t="s">
        <v>4557</v>
      </c>
      <c r="H3959" s="51">
        <v>100</v>
      </c>
      <c r="I3959" s="51" t="s">
        <v>17309</v>
      </c>
      <c r="J3959" s="69">
        <v>27.49</v>
      </c>
      <c r="K3959" s="69">
        <f t="shared" si="185"/>
        <v>2749</v>
      </c>
      <c r="L3959" s="90">
        <v>100</v>
      </c>
      <c r="M3959" s="51"/>
      <c r="N3959" s="62" t="s">
        <v>4680</v>
      </c>
      <c r="O3959" s="52"/>
      <c r="P3959" s="52">
        <v>58</v>
      </c>
      <c r="Q3959" s="52"/>
      <c r="R3959" s="52" t="s">
        <v>4681</v>
      </c>
      <c r="S3959" s="49" t="s">
        <v>21333</v>
      </c>
      <c r="V3959" s="50" t="s">
        <v>15049</v>
      </c>
      <c r="W3959" s="50" t="s">
        <v>4578</v>
      </c>
      <c r="X3959" s="50" t="s">
        <v>14740</v>
      </c>
      <c r="Y3959" s="70" t="s">
        <v>17320</v>
      </c>
      <c r="Z3959" s="53">
        <v>74233</v>
      </c>
    </row>
    <row r="3960" spans="1:26" s="49" customFormat="1" x14ac:dyDescent="0.25">
      <c r="A3960" s="75">
        <v>600138381</v>
      </c>
      <c r="B3960" s="73">
        <f t="shared" si="183"/>
        <v>600138381</v>
      </c>
      <c r="C3960" s="73" t="s">
        <v>11907</v>
      </c>
      <c r="D3960" s="68">
        <v>1</v>
      </c>
      <c r="E3960" s="48">
        <f t="shared" si="184"/>
        <v>47658088</v>
      </c>
      <c r="F3960" s="57" t="s">
        <v>4050</v>
      </c>
      <c r="G3960" s="57" t="s">
        <v>4557</v>
      </c>
      <c r="H3960" s="51">
        <v>300</v>
      </c>
      <c r="I3960" s="51" t="s">
        <v>17309</v>
      </c>
      <c r="J3960" s="69">
        <v>27.49</v>
      </c>
      <c r="K3960" s="69">
        <f t="shared" si="185"/>
        <v>8247</v>
      </c>
      <c r="L3960" s="90">
        <v>300</v>
      </c>
      <c r="M3960" s="51"/>
      <c r="N3960" s="62" t="s">
        <v>4682</v>
      </c>
      <c r="O3960" s="52"/>
      <c r="P3960" s="52">
        <v>253</v>
      </c>
      <c r="Q3960" s="52"/>
      <c r="R3960" s="52" t="s">
        <v>4683</v>
      </c>
      <c r="S3960" s="49" t="s">
        <v>21333</v>
      </c>
      <c r="V3960" s="50" t="s">
        <v>15049</v>
      </c>
      <c r="W3960" s="50" t="s">
        <v>4578</v>
      </c>
      <c r="X3960" s="50" t="s">
        <v>14740</v>
      </c>
      <c r="Y3960" s="70" t="s">
        <v>17320</v>
      </c>
      <c r="Z3960" s="53">
        <v>74256</v>
      </c>
    </row>
    <row r="3961" spans="1:26" s="49" customFormat="1" ht="30" x14ac:dyDescent="0.25">
      <c r="A3961" s="75">
        <v>600138399</v>
      </c>
      <c r="B3961" s="73">
        <f t="shared" si="183"/>
        <v>600138399</v>
      </c>
      <c r="C3961" s="73" t="s">
        <v>11908</v>
      </c>
      <c r="D3961" s="68">
        <v>1</v>
      </c>
      <c r="E3961" s="48">
        <f t="shared" si="184"/>
        <v>75027003</v>
      </c>
      <c r="F3961" s="57" t="s">
        <v>4050</v>
      </c>
      <c r="G3961" s="57" t="s">
        <v>4557</v>
      </c>
      <c r="H3961" s="51">
        <v>0</v>
      </c>
      <c r="I3961" s="51" t="s">
        <v>17320</v>
      </c>
      <c r="J3961" s="69">
        <v>27.49</v>
      </c>
      <c r="K3961" s="69">
        <f t="shared" si="185"/>
        <v>0</v>
      </c>
      <c r="L3961" s="90">
        <v>0</v>
      </c>
      <c r="M3961" s="51"/>
      <c r="N3961" s="62" t="s">
        <v>4684</v>
      </c>
      <c r="O3961" s="52" t="s">
        <v>60</v>
      </c>
      <c r="P3961" s="52">
        <v>20</v>
      </c>
      <c r="Q3961" s="52"/>
      <c r="R3961" s="52" t="s">
        <v>4586</v>
      </c>
      <c r="S3961" s="49" t="s">
        <v>21333</v>
      </c>
      <c r="V3961" s="50" t="s">
        <v>15049</v>
      </c>
      <c r="W3961" s="50" t="s">
        <v>4578</v>
      </c>
      <c r="X3961" s="50" t="s">
        <v>14740</v>
      </c>
      <c r="Y3961" s="70">
        <v>44340</v>
      </c>
      <c r="Z3961" s="53">
        <v>74242</v>
      </c>
    </row>
    <row r="3962" spans="1:26" s="49" customFormat="1" ht="30" x14ac:dyDescent="0.25">
      <c r="A3962" s="75">
        <v>600138402</v>
      </c>
      <c r="B3962" s="73">
        <f t="shared" si="183"/>
        <v>600138402</v>
      </c>
      <c r="C3962" s="73" t="s">
        <v>11909</v>
      </c>
      <c r="D3962" s="68">
        <v>1</v>
      </c>
      <c r="E3962" s="48">
        <f t="shared" si="184"/>
        <v>70980772</v>
      </c>
      <c r="F3962" s="57" t="s">
        <v>4050</v>
      </c>
      <c r="G3962" s="57" t="s">
        <v>4557</v>
      </c>
      <c r="H3962" s="51">
        <v>300</v>
      </c>
      <c r="I3962" s="51" t="s">
        <v>17309</v>
      </c>
      <c r="J3962" s="69">
        <v>27.49</v>
      </c>
      <c r="K3962" s="69">
        <f t="shared" si="185"/>
        <v>8247</v>
      </c>
      <c r="L3962" s="90">
        <v>300</v>
      </c>
      <c r="M3962" s="51"/>
      <c r="N3962" s="62" t="s">
        <v>4685</v>
      </c>
      <c r="O3962" s="52"/>
      <c r="P3962" s="52">
        <v>147</v>
      </c>
      <c r="Q3962" s="52"/>
      <c r="R3962" s="52" t="s">
        <v>4661</v>
      </c>
      <c r="S3962" s="49" t="s">
        <v>21333</v>
      </c>
      <c r="V3962" s="50" t="s">
        <v>15049</v>
      </c>
      <c r="W3962" s="50" t="s">
        <v>4578</v>
      </c>
      <c r="X3962" s="50" t="s">
        <v>14740</v>
      </c>
      <c r="Y3962" s="70" t="s">
        <v>17320</v>
      </c>
      <c r="Z3962" s="53">
        <v>74254</v>
      </c>
    </row>
    <row r="3963" spans="1:26" s="49" customFormat="1" ht="30" x14ac:dyDescent="0.25">
      <c r="A3963" s="75">
        <v>600138453</v>
      </c>
      <c r="B3963" s="73">
        <f t="shared" si="183"/>
        <v>600138453</v>
      </c>
      <c r="C3963" s="73" t="s">
        <v>11910</v>
      </c>
      <c r="D3963" s="68">
        <v>1</v>
      </c>
      <c r="E3963" s="48">
        <f t="shared" si="184"/>
        <v>70646015</v>
      </c>
      <c r="F3963" s="57" t="s">
        <v>4050</v>
      </c>
      <c r="G3963" s="57" t="s">
        <v>4557</v>
      </c>
      <c r="H3963" s="51">
        <v>375</v>
      </c>
      <c r="I3963" s="51" t="s">
        <v>17309</v>
      </c>
      <c r="J3963" s="69">
        <v>27.49</v>
      </c>
      <c r="K3963" s="69">
        <f t="shared" si="185"/>
        <v>10308.75</v>
      </c>
      <c r="L3963" s="90">
        <v>375</v>
      </c>
      <c r="M3963" s="51"/>
      <c r="N3963" s="62" t="s">
        <v>4686</v>
      </c>
      <c r="O3963" s="52"/>
      <c r="P3963" s="52">
        <v>300</v>
      </c>
      <c r="Q3963" s="52"/>
      <c r="R3963" s="52" t="s">
        <v>4687</v>
      </c>
      <c r="S3963" s="49" t="s">
        <v>21333</v>
      </c>
      <c r="V3963" s="50" t="s">
        <v>15049</v>
      </c>
      <c r="W3963" s="50" t="s">
        <v>4578</v>
      </c>
      <c r="X3963" s="50" t="s">
        <v>14740</v>
      </c>
      <c r="Y3963" s="70" t="s">
        <v>17320</v>
      </c>
      <c r="Z3963" s="53">
        <v>74271</v>
      </c>
    </row>
    <row r="3964" spans="1:26" s="49" customFormat="1" x14ac:dyDescent="0.25">
      <c r="A3964" s="75">
        <v>600138593</v>
      </c>
      <c r="B3964" s="73">
        <f t="shared" si="183"/>
        <v>600138593</v>
      </c>
      <c r="C3964" s="73" t="s">
        <v>11911</v>
      </c>
      <c r="D3964" s="68">
        <v>1</v>
      </c>
      <c r="E3964" s="48">
        <f t="shared" si="184"/>
        <v>70982023</v>
      </c>
      <c r="F3964" s="57" t="s">
        <v>4050</v>
      </c>
      <c r="G3964" s="57" t="s">
        <v>4557</v>
      </c>
      <c r="H3964" s="51">
        <v>0</v>
      </c>
      <c r="I3964" s="51" t="s">
        <v>17320</v>
      </c>
      <c r="J3964" s="69">
        <v>27.49</v>
      </c>
      <c r="K3964" s="69">
        <f t="shared" si="185"/>
        <v>0</v>
      </c>
      <c r="L3964" s="90">
        <v>0</v>
      </c>
      <c r="M3964" s="51"/>
      <c r="N3964" s="62" t="s">
        <v>4688</v>
      </c>
      <c r="O3964" s="52"/>
      <c r="P3964" s="52">
        <v>126</v>
      </c>
      <c r="Q3964" s="52"/>
      <c r="R3964" s="52" t="s">
        <v>4689</v>
      </c>
      <c r="S3964" s="49" t="s">
        <v>21333</v>
      </c>
      <c r="V3964" s="50" t="s">
        <v>15049</v>
      </c>
      <c r="W3964" s="50" t="s">
        <v>4578</v>
      </c>
      <c r="X3964" s="50" t="s">
        <v>14740</v>
      </c>
      <c r="Y3964" s="70">
        <v>44333</v>
      </c>
      <c r="Z3964" s="53">
        <v>74231</v>
      </c>
    </row>
    <row r="3965" spans="1:26" s="49" customFormat="1" ht="30" x14ac:dyDescent="0.25">
      <c r="A3965" s="75">
        <v>600138666</v>
      </c>
      <c r="B3965" s="73">
        <f t="shared" si="183"/>
        <v>600138666</v>
      </c>
      <c r="C3965" s="73" t="s">
        <v>11912</v>
      </c>
      <c r="D3965" s="68">
        <v>1</v>
      </c>
      <c r="E3965" s="48">
        <f t="shared" si="184"/>
        <v>75026546</v>
      </c>
      <c r="F3965" s="57" t="s">
        <v>4050</v>
      </c>
      <c r="G3965" s="57" t="s">
        <v>4557</v>
      </c>
      <c r="H3965" s="51">
        <v>50</v>
      </c>
      <c r="I3965" s="51" t="s">
        <v>17309</v>
      </c>
      <c r="J3965" s="69">
        <v>27.49</v>
      </c>
      <c r="K3965" s="69">
        <f t="shared" si="185"/>
        <v>1374.5</v>
      </c>
      <c r="L3965" s="90">
        <v>50</v>
      </c>
      <c r="M3965" s="51"/>
      <c r="N3965" s="62" t="s">
        <v>4690</v>
      </c>
      <c r="O3965" s="52"/>
      <c r="P3965" s="52">
        <v>149</v>
      </c>
      <c r="Q3965" s="52"/>
      <c r="R3965" s="52" t="s">
        <v>4691</v>
      </c>
      <c r="S3965" s="49" t="s">
        <v>21333</v>
      </c>
      <c r="V3965" s="50" t="s">
        <v>15049</v>
      </c>
      <c r="W3965" s="50" t="s">
        <v>4578</v>
      </c>
      <c r="X3965" s="50" t="s">
        <v>14740</v>
      </c>
      <c r="Y3965" s="70" t="s">
        <v>17320</v>
      </c>
      <c r="Z3965" s="53">
        <v>74272</v>
      </c>
    </row>
    <row r="3966" spans="1:26" s="49" customFormat="1" x14ac:dyDescent="0.25">
      <c r="A3966" s="75">
        <v>674000196</v>
      </c>
      <c r="B3966" s="73">
        <f t="shared" si="183"/>
        <v>674000196</v>
      </c>
      <c r="C3966" s="73" t="s">
        <v>18047</v>
      </c>
      <c r="D3966" s="68">
        <v>1</v>
      </c>
      <c r="E3966" s="48">
        <f t="shared" si="184"/>
        <v>70982015</v>
      </c>
      <c r="F3966" s="57" t="s">
        <v>4050</v>
      </c>
      <c r="G3966" s="57" t="s">
        <v>4557</v>
      </c>
      <c r="H3966" s="51">
        <v>25</v>
      </c>
      <c r="I3966" s="51" t="s">
        <v>17309</v>
      </c>
      <c r="J3966" s="69">
        <v>27.49</v>
      </c>
      <c r="K3966" s="69">
        <f t="shared" si="185"/>
        <v>687.25</v>
      </c>
      <c r="L3966" s="90">
        <v>25</v>
      </c>
      <c r="M3966" s="51"/>
      <c r="N3966" s="62" t="s">
        <v>18048</v>
      </c>
      <c r="O3966" s="52"/>
      <c r="P3966" s="52">
        <v>75</v>
      </c>
      <c r="Q3966" s="52"/>
      <c r="R3966" s="52" t="s">
        <v>4689</v>
      </c>
      <c r="S3966" s="49" t="s">
        <v>21333</v>
      </c>
      <c r="V3966" s="50" t="s">
        <v>15049</v>
      </c>
      <c r="W3966" s="50" t="s">
        <v>4578</v>
      </c>
      <c r="X3966" s="50" t="s">
        <v>14740</v>
      </c>
      <c r="Y3966" s="70" t="s">
        <v>17320</v>
      </c>
      <c r="Z3966" s="53">
        <v>74231</v>
      </c>
    </row>
    <row r="3967" spans="1:26" s="49" customFormat="1" ht="30" x14ac:dyDescent="0.25">
      <c r="A3967" s="75">
        <v>674000439</v>
      </c>
      <c r="B3967" s="73">
        <f t="shared" si="183"/>
        <v>674000439</v>
      </c>
      <c r="C3967" s="73" t="s">
        <v>11913</v>
      </c>
      <c r="D3967" s="68">
        <v>1</v>
      </c>
      <c r="E3967" s="48">
        <f t="shared" si="184"/>
        <v>75003732</v>
      </c>
      <c r="F3967" s="57" t="s">
        <v>4050</v>
      </c>
      <c r="G3967" s="57" t="s">
        <v>4557</v>
      </c>
      <c r="H3967" s="51">
        <v>75</v>
      </c>
      <c r="I3967" s="51" t="s">
        <v>17309</v>
      </c>
      <c r="J3967" s="69">
        <v>27.49</v>
      </c>
      <c r="K3967" s="69">
        <f t="shared" si="185"/>
        <v>2061.75</v>
      </c>
      <c r="L3967" s="90">
        <v>75</v>
      </c>
      <c r="M3967" s="51"/>
      <c r="N3967" s="62" t="s">
        <v>4692</v>
      </c>
      <c r="O3967" s="52" t="s">
        <v>4152</v>
      </c>
      <c r="P3967" s="52">
        <v>372</v>
      </c>
      <c r="Q3967" s="52">
        <v>6</v>
      </c>
      <c r="R3967" s="52" t="s">
        <v>4578</v>
      </c>
      <c r="S3967" s="49" t="s">
        <v>21333</v>
      </c>
      <c r="V3967" s="50" t="s">
        <v>15049</v>
      </c>
      <c r="W3967" s="50" t="s">
        <v>4578</v>
      </c>
      <c r="X3967" s="50" t="s">
        <v>14740</v>
      </c>
      <c r="Y3967" s="70" t="s">
        <v>17320</v>
      </c>
      <c r="Z3967" s="53">
        <v>74101</v>
      </c>
    </row>
    <row r="3968" spans="1:26" s="49" customFormat="1" ht="30" x14ac:dyDescent="0.25">
      <c r="A3968" s="75">
        <v>691002886</v>
      </c>
      <c r="B3968" s="73">
        <f t="shared" si="183"/>
        <v>691002886</v>
      </c>
      <c r="C3968" s="73" t="s">
        <v>11914</v>
      </c>
      <c r="D3968" s="68">
        <v>1</v>
      </c>
      <c r="E3968" s="48">
        <f t="shared" si="184"/>
        <v>72542179</v>
      </c>
      <c r="F3968" s="57" t="s">
        <v>4050</v>
      </c>
      <c r="G3968" s="57" t="s">
        <v>4557</v>
      </c>
      <c r="H3968" s="51">
        <v>150</v>
      </c>
      <c r="I3968" s="51" t="s">
        <v>17309</v>
      </c>
      <c r="J3968" s="69">
        <v>27.49</v>
      </c>
      <c r="K3968" s="69">
        <f t="shared" si="185"/>
        <v>4123.5</v>
      </c>
      <c r="L3968" s="90">
        <v>150</v>
      </c>
      <c r="M3968" s="51"/>
      <c r="N3968" s="62" t="s">
        <v>4693</v>
      </c>
      <c r="O3968" s="52"/>
      <c r="P3968" s="52">
        <v>90</v>
      </c>
      <c r="Q3968" s="52"/>
      <c r="R3968" s="52" t="s">
        <v>4694</v>
      </c>
      <c r="S3968" s="49" t="s">
        <v>21333</v>
      </c>
      <c r="V3968" s="50" t="s">
        <v>15049</v>
      </c>
      <c r="W3968" s="50" t="s">
        <v>4578</v>
      </c>
      <c r="X3968" s="50" t="s">
        <v>14740</v>
      </c>
      <c r="Y3968" s="70" t="s">
        <v>17320</v>
      </c>
      <c r="Z3968" s="53">
        <v>74257</v>
      </c>
    </row>
    <row r="3969" spans="1:26" s="49" customFormat="1" x14ac:dyDescent="0.25">
      <c r="A3969" s="75">
        <v>691006547</v>
      </c>
      <c r="B3969" s="73">
        <f t="shared" si="183"/>
        <v>691006547</v>
      </c>
      <c r="C3969" s="73" t="s">
        <v>11850</v>
      </c>
      <c r="D3969" s="68">
        <v>1</v>
      </c>
      <c r="E3969" s="48">
        <f t="shared" si="184"/>
        <v>29454956</v>
      </c>
      <c r="F3969" s="57" t="s">
        <v>4050</v>
      </c>
      <c r="G3969" s="57" t="s">
        <v>4557</v>
      </c>
      <c r="H3969" s="51">
        <v>0</v>
      </c>
      <c r="I3969" s="51" t="s">
        <v>17320</v>
      </c>
      <c r="J3969" s="69">
        <v>27.49</v>
      </c>
      <c r="K3969" s="69">
        <f t="shared" si="185"/>
        <v>0</v>
      </c>
      <c r="L3969" s="90">
        <v>0</v>
      </c>
      <c r="M3969" s="51"/>
      <c r="N3969" s="62" t="s">
        <v>4591</v>
      </c>
      <c r="O3969" s="52" t="s">
        <v>4592</v>
      </c>
      <c r="P3969" s="52">
        <v>211</v>
      </c>
      <c r="Q3969" s="52">
        <v>1</v>
      </c>
      <c r="R3969" s="52" t="s">
        <v>4578</v>
      </c>
      <c r="S3969" s="49" t="s">
        <v>21334</v>
      </c>
      <c r="V3969" s="50" t="s">
        <v>15000</v>
      </c>
      <c r="W3969" s="50" t="s">
        <v>4578</v>
      </c>
      <c r="X3969" s="50" t="s">
        <v>14742</v>
      </c>
      <c r="Y3969" s="70">
        <v>44326</v>
      </c>
      <c r="Z3969" s="53">
        <v>74101</v>
      </c>
    </row>
    <row r="3970" spans="1:26" s="49" customFormat="1" ht="30" x14ac:dyDescent="0.25">
      <c r="A3970" s="74">
        <v>600031471</v>
      </c>
      <c r="B3970" s="73">
        <f t="shared" si="183"/>
        <v>600031471</v>
      </c>
      <c r="C3970" s="73" t="s">
        <v>15050</v>
      </c>
      <c r="D3970" s="68">
        <v>1</v>
      </c>
      <c r="E3970" s="48">
        <f t="shared" si="184"/>
        <v>601586</v>
      </c>
      <c r="F3970" s="57" t="s">
        <v>4050</v>
      </c>
      <c r="G3970" s="57" t="s">
        <v>4557</v>
      </c>
      <c r="H3970" s="51">
        <v>150</v>
      </c>
      <c r="I3970" s="51" t="s">
        <v>17309</v>
      </c>
      <c r="J3970" s="69">
        <v>27.49</v>
      </c>
      <c r="K3970" s="69">
        <f t="shared" si="185"/>
        <v>4123.5</v>
      </c>
      <c r="L3970" s="90">
        <v>150</v>
      </c>
      <c r="M3970" s="51"/>
      <c r="N3970" s="63" t="s">
        <v>15051</v>
      </c>
      <c r="O3970" s="50" t="s">
        <v>4580</v>
      </c>
      <c r="P3970" s="50">
        <v>881</v>
      </c>
      <c r="Q3970" s="50">
        <v>12</v>
      </c>
      <c r="R3970" s="50" t="s">
        <v>4578</v>
      </c>
      <c r="S3970" s="49" t="s">
        <v>21333</v>
      </c>
      <c r="V3970" s="50" t="s">
        <v>14745</v>
      </c>
      <c r="W3970" s="50" t="s">
        <v>4578</v>
      </c>
      <c r="X3970" s="50" t="s">
        <v>14746</v>
      </c>
      <c r="Y3970" s="70" t="s">
        <v>17320</v>
      </c>
      <c r="Z3970" s="53">
        <v>74111</v>
      </c>
    </row>
    <row r="3971" spans="1:26" s="49" customFormat="1" ht="30" x14ac:dyDescent="0.25">
      <c r="A3971" s="74">
        <v>600016838</v>
      </c>
      <c r="B3971" s="73">
        <f t="shared" si="183"/>
        <v>600016838</v>
      </c>
      <c r="C3971" s="73" t="s">
        <v>11851</v>
      </c>
      <c r="D3971" s="68">
        <v>1</v>
      </c>
      <c r="E3971" s="48">
        <f t="shared" si="184"/>
        <v>16628144</v>
      </c>
      <c r="F3971" s="57" t="s">
        <v>4050</v>
      </c>
      <c r="G3971" s="57" t="s">
        <v>4557</v>
      </c>
      <c r="H3971" s="51">
        <v>625</v>
      </c>
      <c r="I3971" s="51" t="s">
        <v>17309</v>
      </c>
      <c r="J3971" s="69">
        <v>27.49</v>
      </c>
      <c r="K3971" s="69">
        <f t="shared" si="185"/>
        <v>17181.25</v>
      </c>
      <c r="L3971" s="90">
        <v>625</v>
      </c>
      <c r="M3971" s="51"/>
      <c r="N3971" s="62" t="s">
        <v>4594</v>
      </c>
      <c r="O3971" s="52" t="s">
        <v>439</v>
      </c>
      <c r="P3971" s="52">
        <v>249</v>
      </c>
      <c r="Q3971" s="52">
        <v>37</v>
      </c>
      <c r="R3971" s="52" t="s">
        <v>4593</v>
      </c>
      <c r="S3971" s="49" t="s">
        <v>21334</v>
      </c>
      <c r="V3971" s="50" t="s">
        <v>15000</v>
      </c>
      <c r="W3971" s="50" t="s">
        <v>4593</v>
      </c>
      <c r="X3971" s="50" t="s">
        <v>14741</v>
      </c>
      <c r="Y3971" s="70" t="s">
        <v>17320</v>
      </c>
      <c r="Z3971" s="53">
        <v>74235</v>
      </c>
    </row>
    <row r="3972" spans="1:26" s="49" customFormat="1" x14ac:dyDescent="0.25">
      <c r="A3972" s="74">
        <v>600016854</v>
      </c>
      <c r="B3972" s="73">
        <f t="shared" ref="B3972:B4035" si="186">A3972/1</f>
        <v>600016854</v>
      </c>
      <c r="C3972" s="73" t="s">
        <v>11852</v>
      </c>
      <c r="D3972" s="68">
        <v>1</v>
      </c>
      <c r="E3972" s="48">
        <f t="shared" ref="E3972:E4035" si="187">C3972/1</f>
        <v>577910</v>
      </c>
      <c r="F3972" s="57" t="s">
        <v>4050</v>
      </c>
      <c r="G3972" s="57" t="s">
        <v>4557</v>
      </c>
      <c r="H3972" s="51">
        <v>500</v>
      </c>
      <c r="I3972" s="51" t="s">
        <v>17309</v>
      </c>
      <c r="J3972" s="69">
        <v>27.49</v>
      </c>
      <c r="K3972" s="69">
        <f t="shared" ref="K3972:K4035" si="188">H3972*J3972</f>
        <v>13745</v>
      </c>
      <c r="L3972" s="90">
        <v>500</v>
      </c>
      <c r="M3972" s="51"/>
      <c r="N3972" s="62" t="s">
        <v>4595</v>
      </c>
      <c r="O3972" s="52" t="s">
        <v>105</v>
      </c>
      <c r="P3972" s="52">
        <v>647</v>
      </c>
      <c r="Q3972" s="52">
        <v>1</v>
      </c>
      <c r="R3972" s="52" t="s">
        <v>4593</v>
      </c>
      <c r="S3972" s="49" t="s">
        <v>21333</v>
      </c>
      <c r="V3972" s="50" t="s">
        <v>15000</v>
      </c>
      <c r="W3972" s="50" t="s">
        <v>4593</v>
      </c>
      <c r="X3972" s="50" t="s">
        <v>14738</v>
      </c>
      <c r="Y3972" s="70" t="s">
        <v>17320</v>
      </c>
      <c r="Z3972" s="53">
        <v>74235</v>
      </c>
    </row>
    <row r="3973" spans="1:26" s="49" customFormat="1" ht="30" x14ac:dyDescent="0.25">
      <c r="A3973" s="74">
        <v>600026442</v>
      </c>
      <c r="B3973" s="73">
        <f t="shared" si="186"/>
        <v>600026442</v>
      </c>
      <c r="C3973" s="73" t="s">
        <v>18049</v>
      </c>
      <c r="D3973" s="68">
        <v>1</v>
      </c>
      <c r="E3973" s="48">
        <f t="shared" si="187"/>
        <v>62330268</v>
      </c>
      <c r="F3973" s="57" t="s">
        <v>4050</v>
      </c>
      <c r="G3973" s="57" t="s">
        <v>4557</v>
      </c>
      <c r="H3973" s="51">
        <v>25</v>
      </c>
      <c r="I3973" s="51" t="s">
        <v>17309</v>
      </c>
      <c r="J3973" s="69">
        <v>27.49</v>
      </c>
      <c r="K3973" s="69">
        <f t="shared" si="188"/>
        <v>687.25</v>
      </c>
      <c r="L3973" s="90">
        <v>25</v>
      </c>
      <c r="M3973" s="51"/>
      <c r="N3973" s="62" t="s">
        <v>18050</v>
      </c>
      <c r="O3973" s="52" t="s">
        <v>18051</v>
      </c>
      <c r="P3973" s="52">
        <v>281</v>
      </c>
      <c r="Q3973" s="52"/>
      <c r="R3973" s="52" t="s">
        <v>4596</v>
      </c>
      <c r="S3973" s="49" t="s">
        <v>21333</v>
      </c>
      <c r="V3973" s="50" t="s">
        <v>15000</v>
      </c>
      <c r="W3973" s="50" t="s">
        <v>4593</v>
      </c>
      <c r="X3973" s="50" t="s">
        <v>14738</v>
      </c>
      <c r="Y3973" s="70" t="s">
        <v>17320</v>
      </c>
      <c r="Z3973" s="53">
        <v>74245</v>
      </c>
    </row>
    <row r="3974" spans="1:26" s="49" customFormat="1" x14ac:dyDescent="0.25">
      <c r="A3974" s="75">
        <v>600138054</v>
      </c>
      <c r="B3974" s="73">
        <f t="shared" si="186"/>
        <v>600138054</v>
      </c>
      <c r="C3974" s="73" t="s">
        <v>11915</v>
      </c>
      <c r="D3974" s="68">
        <v>1</v>
      </c>
      <c r="E3974" s="48">
        <f t="shared" si="187"/>
        <v>75029944</v>
      </c>
      <c r="F3974" s="57" t="s">
        <v>4050</v>
      </c>
      <c r="G3974" s="57" t="s">
        <v>4557</v>
      </c>
      <c r="H3974" s="51">
        <v>50</v>
      </c>
      <c r="I3974" s="51" t="s">
        <v>17309</v>
      </c>
      <c r="J3974" s="69">
        <v>27.49</v>
      </c>
      <c r="K3974" s="69">
        <f t="shared" si="188"/>
        <v>1374.5</v>
      </c>
      <c r="L3974" s="90">
        <v>50</v>
      </c>
      <c r="M3974" s="51"/>
      <c r="N3974" s="62" t="s">
        <v>4695</v>
      </c>
      <c r="O3974" s="52"/>
      <c r="P3974" s="52">
        <v>157</v>
      </c>
      <c r="Q3974" s="52"/>
      <c r="R3974" s="52" t="s">
        <v>4696</v>
      </c>
      <c r="S3974" s="49" t="s">
        <v>21333</v>
      </c>
      <c r="V3974" s="50" t="s">
        <v>15052</v>
      </c>
      <c r="W3974" s="50" t="s">
        <v>4593</v>
      </c>
      <c r="X3974" s="50" t="s">
        <v>14740</v>
      </c>
      <c r="Y3974" s="70" t="s">
        <v>17320</v>
      </c>
      <c r="Z3974" s="53">
        <v>74235</v>
      </c>
    </row>
    <row r="3975" spans="1:26" s="49" customFormat="1" ht="30" x14ac:dyDescent="0.25">
      <c r="A3975" s="75">
        <v>600138038</v>
      </c>
      <c r="B3975" s="73">
        <f t="shared" si="186"/>
        <v>600138038</v>
      </c>
      <c r="C3975" s="73" t="s">
        <v>11916</v>
      </c>
      <c r="D3975" s="68">
        <v>1</v>
      </c>
      <c r="E3975" s="48">
        <f t="shared" si="187"/>
        <v>75027062</v>
      </c>
      <c r="F3975" s="57" t="s">
        <v>4050</v>
      </c>
      <c r="G3975" s="57" t="s">
        <v>4557</v>
      </c>
      <c r="H3975" s="51">
        <v>75</v>
      </c>
      <c r="I3975" s="51" t="s">
        <v>17309</v>
      </c>
      <c r="J3975" s="69">
        <v>27.49</v>
      </c>
      <c r="K3975" s="69">
        <f t="shared" si="188"/>
        <v>2061.75</v>
      </c>
      <c r="L3975" s="90">
        <v>75</v>
      </c>
      <c r="M3975" s="51"/>
      <c r="N3975" s="62" t="s">
        <v>4697</v>
      </c>
      <c r="O3975" s="52" t="s">
        <v>60</v>
      </c>
      <c r="P3975" s="52">
        <v>64</v>
      </c>
      <c r="Q3975" s="52"/>
      <c r="R3975" s="52" t="s">
        <v>4698</v>
      </c>
      <c r="S3975" s="49" t="s">
        <v>21333</v>
      </c>
      <c r="V3975" s="50" t="s">
        <v>15052</v>
      </c>
      <c r="W3975" s="50" t="s">
        <v>4593</v>
      </c>
      <c r="X3975" s="50" t="s">
        <v>14740</v>
      </c>
      <c r="Y3975" s="70" t="s">
        <v>17320</v>
      </c>
      <c r="Z3975" s="53">
        <v>74236</v>
      </c>
    </row>
    <row r="3976" spans="1:26" s="49" customFormat="1" ht="30" x14ac:dyDescent="0.25">
      <c r="A3976" s="75">
        <v>600138046</v>
      </c>
      <c r="B3976" s="73">
        <f t="shared" si="186"/>
        <v>600138046</v>
      </c>
      <c r="C3976" s="73" t="s">
        <v>11917</v>
      </c>
      <c r="D3976" s="68">
        <v>1</v>
      </c>
      <c r="E3976" s="48">
        <f t="shared" si="187"/>
        <v>75027267</v>
      </c>
      <c r="F3976" s="57" t="s">
        <v>4050</v>
      </c>
      <c r="G3976" s="57" t="s">
        <v>4557</v>
      </c>
      <c r="H3976" s="51">
        <v>50</v>
      </c>
      <c r="I3976" s="51" t="s">
        <v>17309</v>
      </c>
      <c r="J3976" s="69">
        <v>27.49</v>
      </c>
      <c r="K3976" s="69">
        <f t="shared" si="188"/>
        <v>1374.5</v>
      </c>
      <c r="L3976" s="90">
        <v>50</v>
      </c>
      <c r="M3976" s="51"/>
      <c r="N3976" s="62" t="s">
        <v>4699</v>
      </c>
      <c r="O3976" s="52"/>
      <c r="P3976" s="52">
        <v>140</v>
      </c>
      <c r="Q3976" s="52"/>
      <c r="R3976" s="52" t="s">
        <v>4700</v>
      </c>
      <c r="S3976" s="49" t="s">
        <v>21333</v>
      </c>
      <c r="V3976" s="50" t="s">
        <v>15052</v>
      </c>
      <c r="W3976" s="50" t="s">
        <v>4593</v>
      </c>
      <c r="X3976" s="50" t="s">
        <v>14740</v>
      </c>
      <c r="Y3976" s="70" t="s">
        <v>17320</v>
      </c>
      <c r="Z3976" s="53">
        <v>74235</v>
      </c>
    </row>
    <row r="3977" spans="1:26" s="49" customFormat="1" ht="30" x14ac:dyDescent="0.25">
      <c r="A3977" s="75">
        <v>600138160</v>
      </c>
      <c r="B3977" s="73">
        <f t="shared" si="186"/>
        <v>600138160</v>
      </c>
      <c r="C3977" s="73" t="s">
        <v>11918</v>
      </c>
      <c r="D3977" s="68">
        <v>1</v>
      </c>
      <c r="E3977" s="48">
        <f t="shared" si="187"/>
        <v>70984387</v>
      </c>
      <c r="F3977" s="57" t="s">
        <v>4050</v>
      </c>
      <c r="G3977" s="57" t="s">
        <v>4557</v>
      </c>
      <c r="H3977" s="51">
        <v>550</v>
      </c>
      <c r="I3977" s="51" t="s">
        <v>17309</v>
      </c>
      <c r="J3977" s="69">
        <v>27.49</v>
      </c>
      <c r="K3977" s="69">
        <f t="shared" si="188"/>
        <v>15119.5</v>
      </c>
      <c r="L3977" s="90">
        <v>550</v>
      </c>
      <c r="M3977" s="51"/>
      <c r="N3977" s="62" t="s">
        <v>4701</v>
      </c>
      <c r="O3977" s="52" t="s">
        <v>593</v>
      </c>
      <c r="P3977" s="52">
        <v>426</v>
      </c>
      <c r="Q3977" s="52"/>
      <c r="R3977" s="52" t="s">
        <v>4596</v>
      </c>
      <c r="S3977" s="49" t="s">
        <v>21333</v>
      </c>
      <c r="V3977" s="50" t="s">
        <v>15052</v>
      </c>
      <c r="W3977" s="50" t="s">
        <v>4593</v>
      </c>
      <c r="X3977" s="50" t="s">
        <v>14740</v>
      </c>
      <c r="Y3977" s="70" t="s">
        <v>17320</v>
      </c>
      <c r="Z3977" s="53">
        <v>74245</v>
      </c>
    </row>
    <row r="3978" spans="1:26" s="49" customFormat="1" x14ac:dyDescent="0.25">
      <c r="A3978" s="75">
        <v>600138267</v>
      </c>
      <c r="B3978" s="73">
        <f t="shared" si="186"/>
        <v>600138267</v>
      </c>
      <c r="C3978" s="73" t="s">
        <v>11919</v>
      </c>
      <c r="D3978" s="68">
        <v>1</v>
      </c>
      <c r="E3978" s="48">
        <f t="shared" si="187"/>
        <v>60336269</v>
      </c>
      <c r="F3978" s="57" t="s">
        <v>4050</v>
      </c>
      <c r="G3978" s="57" t="s">
        <v>4557</v>
      </c>
      <c r="H3978" s="51">
        <v>550</v>
      </c>
      <c r="I3978" s="51" t="s">
        <v>17309</v>
      </c>
      <c r="J3978" s="69">
        <v>27.49</v>
      </c>
      <c r="K3978" s="69">
        <f t="shared" si="188"/>
        <v>15119.5</v>
      </c>
      <c r="L3978" s="90">
        <v>550</v>
      </c>
      <c r="M3978" s="51"/>
      <c r="N3978" s="62" t="s">
        <v>4702</v>
      </c>
      <c r="O3978" s="52" t="s">
        <v>4703</v>
      </c>
      <c r="P3978" s="52">
        <v>1010</v>
      </c>
      <c r="Q3978" s="52">
        <v>8</v>
      </c>
      <c r="R3978" s="52" t="s">
        <v>4593</v>
      </c>
      <c r="S3978" s="49" t="s">
        <v>21333</v>
      </c>
      <c r="V3978" s="50" t="s">
        <v>15052</v>
      </c>
      <c r="W3978" s="50" t="s">
        <v>4593</v>
      </c>
      <c r="X3978" s="50" t="s">
        <v>14740</v>
      </c>
      <c r="Y3978" s="70" t="s">
        <v>17320</v>
      </c>
      <c r="Z3978" s="53">
        <v>74235</v>
      </c>
    </row>
    <row r="3979" spans="1:26" s="49" customFormat="1" ht="30" x14ac:dyDescent="0.25">
      <c r="A3979" s="75">
        <v>600138445</v>
      </c>
      <c r="B3979" s="73">
        <f t="shared" si="186"/>
        <v>600138445</v>
      </c>
      <c r="C3979" s="73" t="s">
        <v>11920</v>
      </c>
      <c r="D3979" s="68">
        <v>1</v>
      </c>
      <c r="E3979" s="48">
        <f t="shared" si="187"/>
        <v>45215359</v>
      </c>
      <c r="F3979" s="57" t="s">
        <v>4050</v>
      </c>
      <c r="G3979" s="57" t="s">
        <v>4557</v>
      </c>
      <c r="H3979" s="51">
        <v>500</v>
      </c>
      <c r="I3979" s="51" t="s">
        <v>17309</v>
      </c>
      <c r="J3979" s="69">
        <v>27.49</v>
      </c>
      <c r="K3979" s="69">
        <f t="shared" si="188"/>
        <v>13745</v>
      </c>
      <c r="L3979" s="90">
        <v>500</v>
      </c>
      <c r="M3979" s="51"/>
      <c r="N3979" s="62" t="s">
        <v>4704</v>
      </c>
      <c r="O3979" s="52" t="s">
        <v>1622</v>
      </c>
      <c r="P3979" s="52">
        <v>339</v>
      </c>
      <c r="Q3979" s="52"/>
      <c r="R3979" s="52" t="s">
        <v>4596</v>
      </c>
      <c r="S3979" s="49" t="s">
        <v>21333</v>
      </c>
      <c r="V3979" s="50" t="s">
        <v>15052</v>
      </c>
      <c r="W3979" s="50" t="s">
        <v>4593</v>
      </c>
      <c r="X3979" s="50" t="s">
        <v>14740</v>
      </c>
      <c r="Y3979" s="70" t="s">
        <v>17320</v>
      </c>
      <c r="Z3979" s="53">
        <v>74245</v>
      </c>
    </row>
    <row r="3980" spans="1:26" s="49" customFormat="1" x14ac:dyDescent="0.25">
      <c r="A3980" s="75">
        <v>600138496</v>
      </c>
      <c r="B3980" s="73">
        <f t="shared" si="186"/>
        <v>600138496</v>
      </c>
      <c r="C3980" s="73" t="s">
        <v>11921</v>
      </c>
      <c r="D3980" s="68">
        <v>1</v>
      </c>
      <c r="E3980" s="48">
        <f t="shared" si="187"/>
        <v>848191</v>
      </c>
      <c r="F3980" s="57" t="s">
        <v>4050</v>
      </c>
      <c r="G3980" s="57" t="s">
        <v>4557</v>
      </c>
      <c r="H3980" s="51">
        <v>0</v>
      </c>
      <c r="I3980" s="51" t="s">
        <v>17320</v>
      </c>
      <c r="J3980" s="69">
        <v>27.49</v>
      </c>
      <c r="K3980" s="69">
        <f t="shared" si="188"/>
        <v>0</v>
      </c>
      <c r="L3980" s="90">
        <v>0</v>
      </c>
      <c r="M3980" s="51"/>
      <c r="N3980" s="62" t="s">
        <v>4705</v>
      </c>
      <c r="O3980" s="52" t="s">
        <v>340</v>
      </c>
      <c r="P3980" s="52">
        <v>609</v>
      </c>
      <c r="Q3980" s="52">
        <v>6</v>
      </c>
      <c r="R3980" s="52" t="s">
        <v>4593</v>
      </c>
      <c r="S3980" s="49" t="s">
        <v>21333</v>
      </c>
      <c r="V3980" s="50" t="s">
        <v>15052</v>
      </c>
      <c r="W3980" s="50" t="s">
        <v>4593</v>
      </c>
      <c r="X3980" s="50" t="s">
        <v>14740</v>
      </c>
      <c r="Y3980" s="70">
        <v>44333</v>
      </c>
      <c r="Z3980" s="53">
        <v>74235</v>
      </c>
    </row>
    <row r="3981" spans="1:26" s="49" customFormat="1" ht="30" x14ac:dyDescent="0.25">
      <c r="A3981" s="75">
        <v>600138526</v>
      </c>
      <c r="B3981" s="73">
        <f t="shared" si="186"/>
        <v>600138526</v>
      </c>
      <c r="C3981" s="73" t="s">
        <v>11922</v>
      </c>
      <c r="D3981" s="68">
        <v>1</v>
      </c>
      <c r="E3981" s="48">
        <f t="shared" si="187"/>
        <v>70985405</v>
      </c>
      <c r="F3981" s="57" t="s">
        <v>4050</v>
      </c>
      <c r="G3981" s="57" t="s">
        <v>4557</v>
      </c>
      <c r="H3981" s="51">
        <v>375</v>
      </c>
      <c r="I3981" s="51" t="s">
        <v>17309</v>
      </c>
      <c r="J3981" s="69">
        <v>27.49</v>
      </c>
      <c r="K3981" s="69">
        <f t="shared" si="188"/>
        <v>10308.75</v>
      </c>
      <c r="L3981" s="90">
        <v>375</v>
      </c>
      <c r="M3981" s="51"/>
      <c r="N3981" s="62" t="s">
        <v>4706</v>
      </c>
      <c r="O3981" s="52"/>
      <c r="P3981" s="52">
        <v>1</v>
      </c>
      <c r="Q3981" s="52"/>
      <c r="R3981" s="52" t="s">
        <v>4707</v>
      </c>
      <c r="S3981" s="49" t="s">
        <v>21333</v>
      </c>
      <c r="V3981" s="50" t="s">
        <v>15052</v>
      </c>
      <c r="W3981" s="50" t="s">
        <v>4593</v>
      </c>
      <c r="X3981" s="50" t="s">
        <v>14740</v>
      </c>
      <c r="Y3981" s="70" t="s">
        <v>17320</v>
      </c>
      <c r="Z3981" s="53">
        <v>74237</v>
      </c>
    </row>
    <row r="3982" spans="1:26" s="49" customFormat="1" ht="30" x14ac:dyDescent="0.25">
      <c r="A3982" s="75">
        <v>600138577</v>
      </c>
      <c r="B3982" s="73">
        <f t="shared" si="186"/>
        <v>600138577</v>
      </c>
      <c r="C3982" s="73" t="s">
        <v>11923</v>
      </c>
      <c r="D3982" s="68">
        <v>1</v>
      </c>
      <c r="E3982" s="48">
        <f t="shared" si="187"/>
        <v>70991065</v>
      </c>
      <c r="F3982" s="57" t="s">
        <v>4050</v>
      </c>
      <c r="G3982" s="57" t="s">
        <v>4557</v>
      </c>
      <c r="H3982" s="51">
        <v>25</v>
      </c>
      <c r="I3982" s="51" t="s">
        <v>17309</v>
      </c>
      <c r="J3982" s="69">
        <v>27.49</v>
      </c>
      <c r="K3982" s="69">
        <f t="shared" si="188"/>
        <v>687.25</v>
      </c>
      <c r="L3982" s="90">
        <v>25</v>
      </c>
      <c r="M3982" s="51"/>
      <c r="N3982" s="62" t="s">
        <v>4708</v>
      </c>
      <c r="O3982" s="52"/>
      <c r="P3982" s="52">
        <v>47</v>
      </c>
      <c r="Q3982" s="52"/>
      <c r="R3982" s="52" t="s">
        <v>4709</v>
      </c>
      <c r="S3982" s="49" t="s">
        <v>21333</v>
      </c>
      <c r="V3982" s="50" t="s">
        <v>15052</v>
      </c>
      <c r="W3982" s="50" t="s">
        <v>4593</v>
      </c>
      <c r="X3982" s="50" t="s">
        <v>14740</v>
      </c>
      <c r="Y3982" s="70" t="s">
        <v>17320</v>
      </c>
      <c r="Z3982" s="53">
        <v>74235</v>
      </c>
    </row>
    <row r="3983" spans="1:26" s="49" customFormat="1" x14ac:dyDescent="0.25">
      <c r="A3983" s="75">
        <v>674000609</v>
      </c>
      <c r="B3983" s="73">
        <f t="shared" si="186"/>
        <v>674000609</v>
      </c>
      <c r="C3983" s="73" t="s">
        <v>11924</v>
      </c>
      <c r="D3983" s="68">
        <v>1</v>
      </c>
      <c r="E3983" s="48">
        <f t="shared" si="187"/>
        <v>70981418</v>
      </c>
      <c r="F3983" s="57" t="s">
        <v>4050</v>
      </c>
      <c r="G3983" s="57" t="s">
        <v>4557</v>
      </c>
      <c r="H3983" s="51">
        <v>75</v>
      </c>
      <c r="I3983" s="51" t="s">
        <v>17309</v>
      </c>
      <c r="J3983" s="69">
        <v>27.49</v>
      </c>
      <c r="K3983" s="69">
        <f t="shared" si="188"/>
        <v>2061.75</v>
      </c>
      <c r="L3983" s="90">
        <v>75</v>
      </c>
      <c r="M3983" s="51"/>
      <c r="N3983" s="62" t="s">
        <v>4710</v>
      </c>
      <c r="O3983" s="52" t="s">
        <v>4703</v>
      </c>
      <c r="P3983" s="52">
        <v>988</v>
      </c>
      <c r="Q3983" s="52">
        <v>23</v>
      </c>
      <c r="R3983" s="52" t="s">
        <v>4593</v>
      </c>
      <c r="S3983" s="49" t="s">
        <v>21333</v>
      </c>
      <c r="V3983" s="50" t="s">
        <v>15052</v>
      </c>
      <c r="W3983" s="50" t="s">
        <v>4593</v>
      </c>
      <c r="X3983" s="50" t="s">
        <v>14740</v>
      </c>
      <c r="Y3983" s="70" t="s">
        <v>17320</v>
      </c>
      <c r="Z3983" s="53">
        <v>74235</v>
      </c>
    </row>
    <row r="3984" spans="1:26" s="49" customFormat="1" x14ac:dyDescent="0.25">
      <c r="A3984" s="74">
        <v>600017320</v>
      </c>
      <c r="B3984" s="73">
        <f t="shared" si="186"/>
        <v>600017320</v>
      </c>
      <c r="C3984" s="73" t="s">
        <v>15053</v>
      </c>
      <c r="D3984" s="68">
        <v>1</v>
      </c>
      <c r="E3984" s="48">
        <f t="shared" si="187"/>
        <v>47813113</v>
      </c>
      <c r="F3984" s="57" t="s">
        <v>4050</v>
      </c>
      <c r="G3984" s="57" t="s">
        <v>4711</v>
      </c>
      <c r="H3984" s="51">
        <v>650</v>
      </c>
      <c r="I3984" s="51" t="s">
        <v>17309</v>
      </c>
      <c r="J3984" s="69">
        <v>27.49</v>
      </c>
      <c r="K3984" s="69">
        <f t="shared" si="188"/>
        <v>17868.5</v>
      </c>
      <c r="L3984" s="90">
        <v>650</v>
      </c>
      <c r="M3984" s="51"/>
      <c r="N3984" s="62" t="s">
        <v>15054</v>
      </c>
      <c r="O3984" s="52" t="s">
        <v>340</v>
      </c>
      <c r="P3984" s="52">
        <v>397</v>
      </c>
      <c r="Q3984" s="52">
        <v>5</v>
      </c>
      <c r="R3984" s="52" t="s">
        <v>4718</v>
      </c>
      <c r="S3984" s="49" t="s">
        <v>21333</v>
      </c>
      <c r="V3984" s="50" t="s">
        <v>15000</v>
      </c>
      <c r="W3984" s="50" t="s">
        <v>4718</v>
      </c>
      <c r="X3984" s="50" t="s">
        <v>14738</v>
      </c>
      <c r="Y3984" s="70" t="s">
        <v>17320</v>
      </c>
      <c r="Z3984" s="53">
        <v>74601</v>
      </c>
    </row>
    <row r="3985" spans="1:26" s="49" customFormat="1" ht="30" x14ac:dyDescent="0.25">
      <c r="A3985" s="74">
        <v>600017257</v>
      </c>
      <c r="B3985" s="73">
        <f t="shared" si="186"/>
        <v>600017257</v>
      </c>
      <c r="C3985" s="73" t="s">
        <v>15055</v>
      </c>
      <c r="D3985" s="68">
        <v>1</v>
      </c>
      <c r="E3985" s="48">
        <f t="shared" si="187"/>
        <v>47813083</v>
      </c>
      <c r="F3985" s="57" t="s">
        <v>4050</v>
      </c>
      <c r="G3985" s="57" t="s">
        <v>4711</v>
      </c>
      <c r="H3985" s="51">
        <v>1025</v>
      </c>
      <c r="I3985" s="51" t="s">
        <v>17309</v>
      </c>
      <c r="J3985" s="69">
        <v>27.49</v>
      </c>
      <c r="K3985" s="69">
        <f t="shared" si="188"/>
        <v>28177.25</v>
      </c>
      <c r="L3985" s="90">
        <v>1025</v>
      </c>
      <c r="M3985" s="51"/>
      <c r="N3985" s="62" t="s">
        <v>15056</v>
      </c>
      <c r="O3985" s="52" t="s">
        <v>15057</v>
      </c>
      <c r="P3985" s="52">
        <v>1656</v>
      </c>
      <c r="Q3985" s="52">
        <v>20</v>
      </c>
      <c r="R3985" s="52" t="s">
        <v>4718</v>
      </c>
      <c r="S3985" s="49" t="s">
        <v>21333</v>
      </c>
      <c r="V3985" s="50" t="s">
        <v>15000</v>
      </c>
      <c r="W3985" s="50" t="s">
        <v>4718</v>
      </c>
      <c r="X3985" s="50" t="s">
        <v>14738</v>
      </c>
      <c r="Y3985" s="70" t="s">
        <v>17320</v>
      </c>
      <c r="Z3985" s="53">
        <v>74601</v>
      </c>
    </row>
    <row r="3986" spans="1:26" s="49" customFormat="1" x14ac:dyDescent="0.25">
      <c r="A3986" s="74">
        <v>600017265</v>
      </c>
      <c r="B3986" s="73">
        <f t="shared" si="186"/>
        <v>600017265</v>
      </c>
      <c r="C3986" s="73" t="s">
        <v>15058</v>
      </c>
      <c r="D3986" s="68">
        <v>1</v>
      </c>
      <c r="E3986" s="48">
        <f t="shared" si="187"/>
        <v>47813075</v>
      </c>
      <c r="F3986" s="57" t="s">
        <v>4050</v>
      </c>
      <c r="G3986" s="57" t="s">
        <v>4711</v>
      </c>
      <c r="H3986" s="51">
        <v>300</v>
      </c>
      <c r="I3986" s="51" t="s">
        <v>17309</v>
      </c>
      <c r="J3986" s="69">
        <v>27.49</v>
      </c>
      <c r="K3986" s="69">
        <f t="shared" si="188"/>
        <v>8247</v>
      </c>
      <c r="L3986" s="90">
        <v>300</v>
      </c>
      <c r="M3986" s="51"/>
      <c r="N3986" s="62" t="s">
        <v>15059</v>
      </c>
      <c r="O3986" s="52" t="s">
        <v>15060</v>
      </c>
      <c r="P3986" s="52">
        <v>848</v>
      </c>
      <c r="Q3986" s="52">
        <v>29</v>
      </c>
      <c r="R3986" s="52" t="s">
        <v>4718</v>
      </c>
      <c r="S3986" s="49" t="s">
        <v>21333</v>
      </c>
      <c r="V3986" s="50" t="s">
        <v>15000</v>
      </c>
      <c r="W3986" s="50" t="s">
        <v>4718</v>
      </c>
      <c r="X3986" s="50" t="s">
        <v>14738</v>
      </c>
      <c r="Y3986" s="70" t="s">
        <v>17320</v>
      </c>
      <c r="Z3986" s="53">
        <v>74601</v>
      </c>
    </row>
    <row r="3987" spans="1:26" s="49" customFormat="1" ht="30" x14ac:dyDescent="0.25">
      <c r="A3987" s="74">
        <v>600017311</v>
      </c>
      <c r="B3987" s="73">
        <f t="shared" si="186"/>
        <v>600017311</v>
      </c>
      <c r="C3987" s="73" t="s">
        <v>11927</v>
      </c>
      <c r="D3987" s="68">
        <v>1</v>
      </c>
      <c r="E3987" s="48">
        <f t="shared" si="187"/>
        <v>47813130</v>
      </c>
      <c r="F3987" s="57" t="s">
        <v>4050</v>
      </c>
      <c r="G3987" s="57" t="s">
        <v>4711</v>
      </c>
      <c r="H3987" s="51">
        <v>1050</v>
      </c>
      <c r="I3987" s="51" t="s">
        <v>17309</v>
      </c>
      <c r="J3987" s="69">
        <v>27.49</v>
      </c>
      <c r="K3987" s="69">
        <f t="shared" si="188"/>
        <v>28864.5</v>
      </c>
      <c r="L3987" s="90">
        <v>1050</v>
      </c>
      <c r="M3987" s="51"/>
      <c r="N3987" s="62" t="s">
        <v>4719</v>
      </c>
      <c r="O3987" s="52" t="s">
        <v>1214</v>
      </c>
      <c r="P3987" s="52">
        <v>1654</v>
      </c>
      <c r="Q3987" s="52">
        <v>12</v>
      </c>
      <c r="R3987" s="52" t="s">
        <v>4718</v>
      </c>
      <c r="S3987" s="49" t="s">
        <v>21333</v>
      </c>
      <c r="V3987" s="50" t="s">
        <v>15000</v>
      </c>
      <c r="W3987" s="50" t="s">
        <v>4718</v>
      </c>
      <c r="X3987" s="50" t="s">
        <v>14738</v>
      </c>
      <c r="Y3987" s="70" t="s">
        <v>17320</v>
      </c>
      <c r="Z3987" s="53">
        <v>74601</v>
      </c>
    </row>
    <row r="3988" spans="1:26" s="49" customFormat="1" ht="30" x14ac:dyDescent="0.25">
      <c r="A3988" s="74">
        <v>600017338</v>
      </c>
      <c r="B3988" s="73">
        <f t="shared" si="186"/>
        <v>600017338</v>
      </c>
      <c r="C3988" s="73" t="s">
        <v>11928</v>
      </c>
      <c r="D3988" s="68">
        <v>1</v>
      </c>
      <c r="E3988" s="48">
        <f t="shared" si="187"/>
        <v>47813121</v>
      </c>
      <c r="F3988" s="57" t="s">
        <v>4050</v>
      </c>
      <c r="G3988" s="57" t="s">
        <v>4711</v>
      </c>
      <c r="H3988" s="51">
        <v>700</v>
      </c>
      <c r="I3988" s="51" t="s">
        <v>17309</v>
      </c>
      <c r="J3988" s="69">
        <v>27.49</v>
      </c>
      <c r="K3988" s="69">
        <f t="shared" si="188"/>
        <v>19243</v>
      </c>
      <c r="L3988" s="90">
        <v>700</v>
      </c>
      <c r="M3988" s="51"/>
      <c r="N3988" s="62" t="s">
        <v>4720</v>
      </c>
      <c r="O3988" s="52" t="s">
        <v>4721</v>
      </c>
      <c r="P3988" s="52">
        <v>399</v>
      </c>
      <c r="Q3988" s="52">
        <v>8</v>
      </c>
      <c r="R3988" s="52" t="s">
        <v>4718</v>
      </c>
      <c r="S3988" s="49" t="s">
        <v>21333</v>
      </c>
      <c r="V3988" s="50" t="s">
        <v>15000</v>
      </c>
      <c r="W3988" s="50" t="s">
        <v>4718</v>
      </c>
      <c r="X3988" s="50" t="s">
        <v>14738</v>
      </c>
      <c r="Y3988" s="70" t="s">
        <v>17320</v>
      </c>
      <c r="Z3988" s="53">
        <v>74601</v>
      </c>
    </row>
    <row r="3989" spans="1:26" s="49" customFormat="1" ht="30" x14ac:dyDescent="0.25">
      <c r="A3989" s="74">
        <v>600017389</v>
      </c>
      <c r="B3989" s="73">
        <f t="shared" si="186"/>
        <v>600017389</v>
      </c>
      <c r="C3989" s="73" t="s">
        <v>11929</v>
      </c>
      <c r="D3989" s="68">
        <v>1</v>
      </c>
      <c r="E3989" s="48">
        <f t="shared" si="187"/>
        <v>47813148</v>
      </c>
      <c r="F3989" s="57" t="s">
        <v>4050</v>
      </c>
      <c r="G3989" s="57" t="s">
        <v>4711</v>
      </c>
      <c r="H3989" s="51">
        <v>475</v>
      </c>
      <c r="I3989" s="51" t="s">
        <v>17309</v>
      </c>
      <c r="J3989" s="69">
        <v>27.49</v>
      </c>
      <c r="K3989" s="69">
        <f t="shared" si="188"/>
        <v>13057.75</v>
      </c>
      <c r="L3989" s="90">
        <v>475</v>
      </c>
      <c r="M3989" s="51"/>
      <c r="N3989" s="62" t="s">
        <v>4722</v>
      </c>
      <c r="O3989" s="52" t="s">
        <v>31</v>
      </c>
      <c r="P3989" s="52">
        <v>630</v>
      </c>
      <c r="Q3989" s="52">
        <v>3</v>
      </c>
      <c r="R3989" s="52" t="s">
        <v>4718</v>
      </c>
      <c r="S3989" s="49" t="s">
        <v>21333</v>
      </c>
      <c r="V3989" s="50" t="s">
        <v>15000</v>
      </c>
      <c r="W3989" s="50" t="s">
        <v>4718</v>
      </c>
      <c r="X3989" s="50" t="s">
        <v>14738</v>
      </c>
      <c r="Y3989" s="70" t="s">
        <v>17320</v>
      </c>
      <c r="Z3989" s="53">
        <v>74601</v>
      </c>
    </row>
    <row r="3990" spans="1:26" s="49" customFormat="1" x14ac:dyDescent="0.25">
      <c r="A3990" s="74">
        <v>600017401</v>
      </c>
      <c r="B3990" s="73">
        <f t="shared" si="186"/>
        <v>600017401</v>
      </c>
      <c r="C3990" s="73" t="s">
        <v>18052</v>
      </c>
      <c r="D3990" s="68">
        <v>1</v>
      </c>
      <c r="E3990" s="48">
        <f t="shared" si="187"/>
        <v>25359649</v>
      </c>
      <c r="F3990" s="57" t="s">
        <v>4050</v>
      </c>
      <c r="G3990" s="57" t="s">
        <v>4711</v>
      </c>
      <c r="H3990" s="51">
        <v>325</v>
      </c>
      <c r="I3990" s="51" t="s">
        <v>17309</v>
      </c>
      <c r="J3990" s="69">
        <v>27.49</v>
      </c>
      <c r="K3990" s="69">
        <f t="shared" si="188"/>
        <v>8934.25</v>
      </c>
      <c r="L3990" s="90">
        <v>325</v>
      </c>
      <c r="M3990" s="51"/>
      <c r="N3990" s="62" t="s">
        <v>18053</v>
      </c>
      <c r="O3990" s="52" t="s">
        <v>215</v>
      </c>
      <c r="P3990" s="52">
        <v>282</v>
      </c>
      <c r="Q3990" s="52">
        <v>101</v>
      </c>
      <c r="R3990" s="52" t="s">
        <v>4718</v>
      </c>
      <c r="S3990" s="49" t="s">
        <v>21334</v>
      </c>
      <c r="V3990" s="50" t="s">
        <v>15000</v>
      </c>
      <c r="W3990" s="50" t="s">
        <v>4718</v>
      </c>
      <c r="X3990" s="50" t="s">
        <v>14742</v>
      </c>
      <c r="Y3990" s="70" t="s">
        <v>17320</v>
      </c>
      <c r="Z3990" s="53">
        <v>74706</v>
      </c>
    </row>
    <row r="3991" spans="1:26" s="49" customFormat="1" ht="30" x14ac:dyDescent="0.25">
      <c r="A3991" s="74">
        <v>600017419</v>
      </c>
      <c r="B3991" s="73">
        <f t="shared" si="186"/>
        <v>600017419</v>
      </c>
      <c r="C3991" s="73" t="s">
        <v>11930</v>
      </c>
      <c r="D3991" s="68">
        <v>1</v>
      </c>
      <c r="E3991" s="48">
        <f t="shared" si="187"/>
        <v>18054455</v>
      </c>
      <c r="F3991" s="57" t="s">
        <v>4050</v>
      </c>
      <c r="G3991" s="57" t="s">
        <v>4711</v>
      </c>
      <c r="H3991" s="51">
        <v>625</v>
      </c>
      <c r="I3991" s="51" t="s">
        <v>17309</v>
      </c>
      <c r="J3991" s="69">
        <v>27.49</v>
      </c>
      <c r="K3991" s="69">
        <f t="shared" si="188"/>
        <v>17181.25</v>
      </c>
      <c r="L3991" s="90">
        <v>625</v>
      </c>
      <c r="M3991" s="51"/>
      <c r="N3991" s="62" t="s">
        <v>4723</v>
      </c>
      <c r="O3991" s="52" t="s">
        <v>3345</v>
      </c>
      <c r="P3991" s="52">
        <v>2309</v>
      </c>
      <c r="Q3991" s="52">
        <v>22</v>
      </c>
      <c r="R3991" s="52" t="s">
        <v>4718</v>
      </c>
      <c r="S3991" s="49" t="s">
        <v>21333</v>
      </c>
      <c r="V3991" s="50" t="s">
        <v>15000</v>
      </c>
      <c r="W3991" s="50" t="s">
        <v>4718</v>
      </c>
      <c r="X3991" s="50" t="s">
        <v>14738</v>
      </c>
      <c r="Y3991" s="70" t="s">
        <v>17320</v>
      </c>
      <c r="Z3991" s="53">
        <v>74601</v>
      </c>
    </row>
    <row r="3992" spans="1:26" s="49" customFormat="1" x14ac:dyDescent="0.25">
      <c r="A3992" s="74">
        <v>600020061</v>
      </c>
      <c r="B3992" s="73">
        <f t="shared" si="186"/>
        <v>600020061</v>
      </c>
      <c r="C3992" s="73" t="s">
        <v>11931</v>
      </c>
      <c r="D3992" s="68">
        <v>1</v>
      </c>
      <c r="E3992" s="48">
        <f t="shared" si="187"/>
        <v>601152</v>
      </c>
      <c r="F3992" s="57" t="s">
        <v>4050</v>
      </c>
      <c r="G3992" s="57" t="s">
        <v>4711</v>
      </c>
      <c r="H3992" s="51">
        <v>625</v>
      </c>
      <c r="I3992" s="51" t="s">
        <v>17309</v>
      </c>
      <c r="J3992" s="69">
        <v>27.49</v>
      </c>
      <c r="K3992" s="69">
        <f t="shared" si="188"/>
        <v>17181.25</v>
      </c>
      <c r="L3992" s="90">
        <v>625</v>
      </c>
      <c r="M3992" s="51"/>
      <c r="N3992" s="62" t="s">
        <v>4724</v>
      </c>
      <c r="O3992" s="52" t="s">
        <v>4725</v>
      </c>
      <c r="P3992" s="52">
        <v>176</v>
      </c>
      <c r="Q3992" s="52">
        <v>2</v>
      </c>
      <c r="R3992" s="52" t="s">
        <v>4718</v>
      </c>
      <c r="S3992" s="49" t="s">
        <v>21333</v>
      </c>
      <c r="V3992" s="50" t="s">
        <v>15000</v>
      </c>
      <c r="W3992" s="50" t="s">
        <v>4718</v>
      </c>
      <c r="X3992" s="50" t="s">
        <v>14738</v>
      </c>
      <c r="Y3992" s="70" t="s">
        <v>17320</v>
      </c>
      <c r="Z3992" s="53">
        <v>74601</v>
      </c>
    </row>
    <row r="3993" spans="1:26" s="49" customFormat="1" x14ac:dyDescent="0.25">
      <c r="A3993" s="74">
        <v>600001717</v>
      </c>
      <c r="B3993" s="73">
        <f t="shared" si="186"/>
        <v>600001717</v>
      </c>
      <c r="C3993" s="73" t="s">
        <v>11932</v>
      </c>
      <c r="D3993" s="68">
        <v>1</v>
      </c>
      <c r="E3993" s="48">
        <f t="shared" si="187"/>
        <v>849821</v>
      </c>
      <c r="F3993" s="57" t="s">
        <v>4050</v>
      </c>
      <c r="G3993" s="57" t="s">
        <v>4711</v>
      </c>
      <c r="H3993" s="51">
        <v>425</v>
      </c>
      <c r="I3993" s="51" t="s">
        <v>17309</v>
      </c>
      <c r="J3993" s="69">
        <v>27.49</v>
      </c>
      <c r="K3993" s="69">
        <f t="shared" si="188"/>
        <v>11683.25</v>
      </c>
      <c r="L3993" s="90">
        <v>425</v>
      </c>
      <c r="M3993" s="51"/>
      <c r="N3993" s="62" t="s">
        <v>4726</v>
      </c>
      <c r="O3993" s="52" t="s">
        <v>1042</v>
      </c>
      <c r="P3993" s="52">
        <v>57</v>
      </c>
      <c r="Q3993" s="52"/>
      <c r="R3993" s="52" t="s">
        <v>4727</v>
      </c>
      <c r="S3993" s="49" t="s">
        <v>21334</v>
      </c>
      <c r="V3993" s="50" t="s">
        <v>15000</v>
      </c>
      <c r="W3993" s="50" t="s">
        <v>4718</v>
      </c>
      <c r="X3993" s="50" t="s">
        <v>14741</v>
      </c>
      <c r="Y3993" s="70" t="s">
        <v>17320</v>
      </c>
      <c r="Z3993" s="53">
        <v>74741</v>
      </c>
    </row>
    <row r="3994" spans="1:26" s="49" customFormat="1" x14ac:dyDescent="0.25">
      <c r="A3994" s="74">
        <v>600026744</v>
      </c>
      <c r="B3994" s="73">
        <f t="shared" si="186"/>
        <v>600026744</v>
      </c>
      <c r="C3994" s="73" t="s">
        <v>11933</v>
      </c>
      <c r="D3994" s="68">
        <v>1</v>
      </c>
      <c r="E3994" s="48">
        <f t="shared" si="187"/>
        <v>47813199</v>
      </c>
      <c r="F3994" s="57" t="s">
        <v>4050</v>
      </c>
      <c r="G3994" s="57" t="s">
        <v>4711</v>
      </c>
      <c r="H3994" s="51">
        <v>100</v>
      </c>
      <c r="I3994" s="51" t="s">
        <v>17309</v>
      </c>
      <c r="J3994" s="69">
        <v>27.49</v>
      </c>
      <c r="K3994" s="69">
        <f t="shared" si="188"/>
        <v>2749</v>
      </c>
      <c r="L3994" s="90">
        <v>100</v>
      </c>
      <c r="M3994" s="51"/>
      <c r="N3994" s="62" t="s">
        <v>4728</v>
      </c>
      <c r="O3994" s="52" t="s">
        <v>3589</v>
      </c>
      <c r="P3994" s="52">
        <v>228</v>
      </c>
      <c r="Q3994" s="52">
        <v>8</v>
      </c>
      <c r="R3994" s="52" t="s">
        <v>4712</v>
      </c>
      <c r="S3994" s="49" t="s">
        <v>21333</v>
      </c>
      <c r="V3994" s="50" t="s">
        <v>15000</v>
      </c>
      <c r="W3994" s="50" t="s">
        <v>4718</v>
      </c>
      <c r="X3994" s="50" t="s">
        <v>14738</v>
      </c>
      <c r="Y3994" s="70" t="s">
        <v>17320</v>
      </c>
      <c r="Z3994" s="53">
        <v>74801</v>
      </c>
    </row>
    <row r="3995" spans="1:26" s="49" customFormat="1" x14ac:dyDescent="0.25">
      <c r="A3995" s="74">
        <v>600026752</v>
      </c>
      <c r="B3995" s="73">
        <f t="shared" si="186"/>
        <v>600026752</v>
      </c>
      <c r="C3995" s="73" t="s">
        <v>11934</v>
      </c>
      <c r="D3995" s="68">
        <v>1</v>
      </c>
      <c r="E3995" s="48">
        <f t="shared" si="187"/>
        <v>47813474</v>
      </c>
      <c r="F3995" s="57" t="s">
        <v>4050</v>
      </c>
      <c r="G3995" s="57" t="s">
        <v>4711</v>
      </c>
      <c r="H3995" s="51">
        <v>25</v>
      </c>
      <c r="I3995" s="51" t="s">
        <v>17309</v>
      </c>
      <c r="J3995" s="69">
        <v>27.49</v>
      </c>
      <c r="K3995" s="69">
        <f t="shared" si="188"/>
        <v>687.25</v>
      </c>
      <c r="L3995" s="90">
        <v>25</v>
      </c>
      <c r="M3995" s="51"/>
      <c r="N3995" s="62" t="s">
        <v>4729</v>
      </c>
      <c r="O3995" s="52" t="s">
        <v>1290</v>
      </c>
      <c r="P3995" s="52">
        <v>2543</v>
      </c>
      <c r="Q3995" s="52">
        <v>8</v>
      </c>
      <c r="R3995" s="52" t="s">
        <v>4718</v>
      </c>
      <c r="S3995" s="49" t="s">
        <v>21333</v>
      </c>
      <c r="V3995" s="50" t="s">
        <v>15000</v>
      </c>
      <c r="W3995" s="50" t="s">
        <v>4718</v>
      </c>
      <c r="X3995" s="50" t="s">
        <v>14738</v>
      </c>
      <c r="Y3995" s="70" t="s">
        <v>17320</v>
      </c>
      <c r="Z3995" s="53">
        <v>74601</v>
      </c>
    </row>
    <row r="3996" spans="1:26" s="49" customFormat="1" ht="30" x14ac:dyDescent="0.25">
      <c r="A3996" s="74">
        <v>600026787</v>
      </c>
      <c r="B3996" s="73">
        <f t="shared" si="186"/>
        <v>600026787</v>
      </c>
      <c r="C3996" s="73" t="s">
        <v>11935</v>
      </c>
      <c r="D3996" s="68">
        <v>1</v>
      </c>
      <c r="E3996" s="48">
        <f t="shared" si="187"/>
        <v>47813571</v>
      </c>
      <c r="F3996" s="57" t="s">
        <v>4050</v>
      </c>
      <c r="G3996" s="57" t="s">
        <v>4711</v>
      </c>
      <c r="H3996" s="51">
        <v>200</v>
      </c>
      <c r="I3996" s="51" t="s">
        <v>17309</v>
      </c>
      <c r="J3996" s="69">
        <v>27.49</v>
      </c>
      <c r="K3996" s="69">
        <f t="shared" si="188"/>
        <v>5498</v>
      </c>
      <c r="L3996" s="90">
        <v>200</v>
      </c>
      <c r="M3996" s="51"/>
      <c r="N3996" s="62" t="s">
        <v>4730</v>
      </c>
      <c r="O3996" s="52" t="s">
        <v>4731</v>
      </c>
      <c r="P3996" s="52">
        <v>1</v>
      </c>
      <c r="Q3996" s="52"/>
      <c r="R3996" s="52" t="s">
        <v>4732</v>
      </c>
      <c r="S3996" s="49" t="s">
        <v>21333</v>
      </c>
      <c r="V3996" s="50" t="s">
        <v>15000</v>
      </c>
      <c r="W3996" s="50" t="s">
        <v>4718</v>
      </c>
      <c r="X3996" s="50" t="s">
        <v>14738</v>
      </c>
      <c r="Y3996" s="70" t="s">
        <v>17320</v>
      </c>
      <c r="Z3996" s="53">
        <v>74775</v>
      </c>
    </row>
    <row r="3997" spans="1:26" s="49" customFormat="1" ht="30" x14ac:dyDescent="0.25">
      <c r="A3997" s="74">
        <v>600031632</v>
      </c>
      <c r="B3997" s="73">
        <f t="shared" si="186"/>
        <v>600031632</v>
      </c>
      <c r="C3997" s="73" t="s">
        <v>11936</v>
      </c>
      <c r="D3997" s="68">
        <v>1</v>
      </c>
      <c r="E3997" s="48">
        <f t="shared" si="187"/>
        <v>47811919</v>
      </c>
      <c r="F3997" s="57" t="s">
        <v>4050</v>
      </c>
      <c r="G3997" s="57" t="s">
        <v>4711</v>
      </c>
      <c r="H3997" s="51">
        <v>75</v>
      </c>
      <c r="I3997" s="51" t="s">
        <v>17309</v>
      </c>
      <c r="J3997" s="69">
        <v>27.49</v>
      </c>
      <c r="K3997" s="69">
        <f t="shared" si="188"/>
        <v>2061.75</v>
      </c>
      <c r="L3997" s="90">
        <v>75</v>
      </c>
      <c r="M3997" s="51"/>
      <c r="N3997" s="62" t="s">
        <v>4733</v>
      </c>
      <c r="O3997" s="52" t="s">
        <v>4734</v>
      </c>
      <c r="P3997" s="52">
        <v>171</v>
      </c>
      <c r="Q3997" s="52">
        <v>14</v>
      </c>
      <c r="R3997" s="52" t="s">
        <v>4718</v>
      </c>
      <c r="S3997" s="49" t="s">
        <v>21333</v>
      </c>
      <c r="V3997" s="50" t="s">
        <v>15000</v>
      </c>
      <c r="W3997" s="50" t="s">
        <v>4718</v>
      </c>
      <c r="X3997" s="50" t="s">
        <v>14738</v>
      </c>
      <c r="Y3997" s="70" t="s">
        <v>17320</v>
      </c>
      <c r="Z3997" s="53">
        <v>74601</v>
      </c>
    </row>
    <row r="3998" spans="1:26" s="49" customFormat="1" x14ac:dyDescent="0.25">
      <c r="A3998" s="75">
        <v>600142027</v>
      </c>
      <c r="B3998" s="73">
        <f t="shared" si="186"/>
        <v>600142027</v>
      </c>
      <c r="C3998" s="73" t="s">
        <v>11945</v>
      </c>
      <c r="D3998" s="68">
        <v>1</v>
      </c>
      <c r="E3998" s="48">
        <f t="shared" si="187"/>
        <v>75029383</v>
      </c>
      <c r="F3998" s="57" t="s">
        <v>4050</v>
      </c>
      <c r="G3998" s="57" t="s">
        <v>4711</v>
      </c>
      <c r="H3998" s="51">
        <v>0</v>
      </c>
      <c r="I3998" s="51" t="s">
        <v>17309</v>
      </c>
      <c r="J3998" s="69">
        <v>27.49</v>
      </c>
      <c r="K3998" s="69">
        <f t="shared" si="188"/>
        <v>0</v>
      </c>
      <c r="L3998" s="90">
        <v>25</v>
      </c>
      <c r="M3998" s="51">
        <v>25</v>
      </c>
      <c r="N3998" s="62" t="s">
        <v>4752</v>
      </c>
      <c r="O3998" s="52"/>
      <c r="P3998" s="52">
        <v>36</v>
      </c>
      <c r="Q3998" s="52"/>
      <c r="R3998" s="52" t="s">
        <v>4753</v>
      </c>
      <c r="S3998" s="49" t="s">
        <v>21333</v>
      </c>
      <c r="V3998" s="50" t="s">
        <v>15061</v>
      </c>
      <c r="W3998" s="50" t="s">
        <v>4718</v>
      </c>
      <c r="X3998" s="50" t="s">
        <v>14740</v>
      </c>
      <c r="Y3998" s="70" t="s">
        <v>17320</v>
      </c>
      <c r="Z3998" s="53">
        <v>74753</v>
      </c>
    </row>
    <row r="3999" spans="1:26" s="49" customFormat="1" ht="30" x14ac:dyDescent="0.25">
      <c r="A3999" s="75">
        <v>600141527</v>
      </c>
      <c r="B3999" s="73">
        <f t="shared" si="186"/>
        <v>600141527</v>
      </c>
      <c r="C3999" s="73" t="s">
        <v>11946</v>
      </c>
      <c r="D3999" s="68">
        <v>1</v>
      </c>
      <c r="E3999" s="48">
        <f t="shared" si="187"/>
        <v>71000101</v>
      </c>
      <c r="F3999" s="57" t="s">
        <v>4050</v>
      </c>
      <c r="G3999" s="57" t="s">
        <v>4711</v>
      </c>
      <c r="H3999" s="51">
        <v>0</v>
      </c>
      <c r="I3999" s="51" t="s">
        <v>17309</v>
      </c>
      <c r="J3999" s="69">
        <v>27.49</v>
      </c>
      <c r="K3999" s="69">
        <f t="shared" si="188"/>
        <v>0</v>
      </c>
      <c r="L3999" s="90">
        <v>25</v>
      </c>
      <c r="M3999" s="51">
        <v>25</v>
      </c>
      <c r="N3999" s="62" t="s">
        <v>4754</v>
      </c>
      <c r="O3999" s="52" t="s">
        <v>4755</v>
      </c>
      <c r="P3999" s="52">
        <v>989</v>
      </c>
      <c r="Q3999" s="52">
        <v>6</v>
      </c>
      <c r="R3999" s="52" t="s">
        <v>4718</v>
      </c>
      <c r="S3999" s="49" t="s">
        <v>21333</v>
      </c>
      <c r="V3999" s="50" t="s">
        <v>15061</v>
      </c>
      <c r="W3999" s="50" t="s">
        <v>4718</v>
      </c>
      <c r="X3999" s="50" t="s">
        <v>14740</v>
      </c>
      <c r="Y3999" s="70" t="s">
        <v>17320</v>
      </c>
      <c r="Z3999" s="53">
        <v>74705</v>
      </c>
    </row>
    <row r="4000" spans="1:26" s="49" customFormat="1" x14ac:dyDescent="0.25">
      <c r="A4000" s="75">
        <v>600143279</v>
      </c>
      <c r="B4000" s="73">
        <f t="shared" si="186"/>
        <v>600143279</v>
      </c>
      <c r="C4000" s="73" t="s">
        <v>11947</v>
      </c>
      <c r="D4000" s="68">
        <v>1</v>
      </c>
      <c r="E4000" s="48">
        <f t="shared" si="187"/>
        <v>47813016</v>
      </c>
      <c r="F4000" s="57" t="s">
        <v>4050</v>
      </c>
      <c r="G4000" s="57" t="s">
        <v>4711</v>
      </c>
      <c r="H4000" s="51">
        <v>0</v>
      </c>
      <c r="I4000" s="51" t="s">
        <v>17320</v>
      </c>
      <c r="J4000" s="69">
        <v>27.49</v>
      </c>
      <c r="K4000" s="69">
        <f t="shared" si="188"/>
        <v>0</v>
      </c>
      <c r="L4000" s="90">
        <v>0</v>
      </c>
      <c r="M4000" s="51"/>
      <c r="N4000" s="62" t="s">
        <v>4756</v>
      </c>
      <c r="O4000" s="52"/>
      <c r="P4000" s="52">
        <v>150</v>
      </c>
      <c r="Q4000" s="52"/>
      <c r="R4000" s="52" t="s">
        <v>4757</v>
      </c>
      <c r="S4000" s="49" t="s">
        <v>21333</v>
      </c>
      <c r="V4000" s="50" t="s">
        <v>15061</v>
      </c>
      <c r="W4000" s="50" t="s">
        <v>4718</v>
      </c>
      <c r="X4000" s="50" t="s">
        <v>14740</v>
      </c>
      <c r="Y4000" s="70">
        <v>44340</v>
      </c>
      <c r="Z4000" s="53">
        <v>74751</v>
      </c>
    </row>
    <row r="4001" spans="1:26" s="49" customFormat="1" x14ac:dyDescent="0.25">
      <c r="A4001" s="75">
        <v>600143511</v>
      </c>
      <c r="B4001" s="73">
        <f t="shared" si="186"/>
        <v>600143511</v>
      </c>
      <c r="C4001" s="73" t="s">
        <v>11948</v>
      </c>
      <c r="D4001" s="68">
        <v>1</v>
      </c>
      <c r="E4001" s="48">
        <f t="shared" si="187"/>
        <v>75028999</v>
      </c>
      <c r="F4001" s="57" t="s">
        <v>4050</v>
      </c>
      <c r="G4001" s="57" t="s">
        <v>4711</v>
      </c>
      <c r="H4001" s="51">
        <v>0</v>
      </c>
      <c r="I4001" s="51" t="s">
        <v>17309</v>
      </c>
      <c r="J4001" s="69">
        <v>27.49</v>
      </c>
      <c r="K4001" s="69">
        <f t="shared" si="188"/>
        <v>0</v>
      </c>
      <c r="L4001" s="90">
        <v>25</v>
      </c>
      <c r="M4001" s="51">
        <v>25</v>
      </c>
      <c r="N4001" s="62" t="s">
        <v>4758</v>
      </c>
      <c r="O4001" s="52" t="s">
        <v>50</v>
      </c>
      <c r="P4001" s="52">
        <v>316</v>
      </c>
      <c r="Q4001" s="52"/>
      <c r="R4001" s="52" t="s">
        <v>4759</v>
      </c>
      <c r="S4001" s="49" t="s">
        <v>21333</v>
      </c>
      <c r="V4001" s="50" t="s">
        <v>15061</v>
      </c>
      <c r="W4001" s="50" t="s">
        <v>4718</v>
      </c>
      <c r="X4001" s="50" t="s">
        <v>14740</v>
      </c>
      <c r="Y4001" s="70" t="s">
        <v>17320</v>
      </c>
      <c r="Z4001" s="53">
        <v>74757</v>
      </c>
    </row>
    <row r="4002" spans="1:26" s="49" customFormat="1" x14ac:dyDescent="0.25">
      <c r="A4002" s="75">
        <v>600141811</v>
      </c>
      <c r="B4002" s="73">
        <f t="shared" si="186"/>
        <v>600141811</v>
      </c>
      <c r="C4002" s="73" t="s">
        <v>11949</v>
      </c>
      <c r="D4002" s="68">
        <v>1</v>
      </c>
      <c r="E4002" s="48">
        <f t="shared" si="187"/>
        <v>70965633</v>
      </c>
      <c r="F4002" s="57" t="s">
        <v>4050</v>
      </c>
      <c r="G4002" s="57" t="s">
        <v>4711</v>
      </c>
      <c r="H4002" s="51">
        <v>25</v>
      </c>
      <c r="I4002" s="51" t="s">
        <v>17309</v>
      </c>
      <c r="J4002" s="69">
        <v>27.49</v>
      </c>
      <c r="K4002" s="69">
        <f t="shared" si="188"/>
        <v>687.25</v>
      </c>
      <c r="L4002" s="90">
        <v>25</v>
      </c>
      <c r="M4002" s="51"/>
      <c r="N4002" s="62" t="s">
        <v>4760</v>
      </c>
      <c r="O4002" s="52"/>
      <c r="P4002" s="52">
        <v>57</v>
      </c>
      <c r="Q4002" s="52"/>
      <c r="R4002" s="52" t="s">
        <v>4757</v>
      </c>
      <c r="S4002" s="49" t="s">
        <v>21333</v>
      </c>
      <c r="V4002" s="50" t="s">
        <v>15061</v>
      </c>
      <c r="W4002" s="50" t="s">
        <v>4718</v>
      </c>
      <c r="X4002" s="50" t="s">
        <v>14740</v>
      </c>
      <c r="Y4002" s="70" t="s">
        <v>17320</v>
      </c>
      <c r="Z4002" s="53">
        <v>74751</v>
      </c>
    </row>
    <row r="4003" spans="1:26" s="49" customFormat="1" x14ac:dyDescent="0.25">
      <c r="A4003" s="75">
        <v>600141560</v>
      </c>
      <c r="B4003" s="73">
        <f t="shared" si="186"/>
        <v>600141560</v>
      </c>
      <c r="C4003" s="73" t="s">
        <v>11950</v>
      </c>
      <c r="D4003" s="68">
        <v>1</v>
      </c>
      <c r="E4003" s="48">
        <f t="shared" si="187"/>
        <v>70999953</v>
      </c>
      <c r="F4003" s="57" t="s">
        <v>4050</v>
      </c>
      <c r="G4003" s="57" t="s">
        <v>4711</v>
      </c>
      <c r="H4003" s="51">
        <v>50</v>
      </c>
      <c r="I4003" s="51" t="s">
        <v>17309</v>
      </c>
      <c r="J4003" s="69">
        <v>27.49</v>
      </c>
      <c r="K4003" s="69">
        <f t="shared" si="188"/>
        <v>1374.5</v>
      </c>
      <c r="L4003" s="90">
        <v>50</v>
      </c>
      <c r="M4003" s="51"/>
      <c r="N4003" s="62" t="s">
        <v>4761</v>
      </c>
      <c r="O4003" s="52" t="s">
        <v>1212</v>
      </c>
      <c r="P4003" s="52">
        <v>2405</v>
      </c>
      <c r="Q4003" s="52">
        <v>103</v>
      </c>
      <c r="R4003" s="52" t="s">
        <v>4718</v>
      </c>
      <c r="S4003" s="49" t="s">
        <v>21333</v>
      </c>
      <c r="V4003" s="50" t="s">
        <v>15061</v>
      </c>
      <c r="W4003" s="50" t="s">
        <v>4718</v>
      </c>
      <c r="X4003" s="50" t="s">
        <v>14740</v>
      </c>
      <c r="Y4003" s="70" t="s">
        <v>17320</v>
      </c>
      <c r="Z4003" s="53">
        <v>74601</v>
      </c>
    </row>
    <row r="4004" spans="1:26" s="49" customFormat="1" x14ac:dyDescent="0.25">
      <c r="A4004" s="75">
        <v>600141594</v>
      </c>
      <c r="B4004" s="73">
        <f t="shared" si="186"/>
        <v>600141594</v>
      </c>
      <c r="C4004" s="73" t="s">
        <v>11951</v>
      </c>
      <c r="D4004" s="68">
        <v>1</v>
      </c>
      <c r="E4004" s="48">
        <f t="shared" si="187"/>
        <v>70999686</v>
      </c>
      <c r="F4004" s="57" t="s">
        <v>4050</v>
      </c>
      <c r="G4004" s="57" t="s">
        <v>4711</v>
      </c>
      <c r="H4004" s="51">
        <v>25</v>
      </c>
      <c r="I4004" s="51" t="s">
        <v>17309</v>
      </c>
      <c r="J4004" s="69">
        <v>27.49</v>
      </c>
      <c r="K4004" s="69">
        <f t="shared" si="188"/>
        <v>687.25</v>
      </c>
      <c r="L4004" s="90">
        <v>25</v>
      </c>
      <c r="M4004" s="51"/>
      <c r="N4004" s="62" t="s">
        <v>4762</v>
      </c>
      <c r="O4004" s="52" t="s">
        <v>4763</v>
      </c>
      <c r="P4004" s="52">
        <v>415</v>
      </c>
      <c r="Q4004" s="52">
        <v>98</v>
      </c>
      <c r="R4004" s="52" t="s">
        <v>4718</v>
      </c>
      <c r="S4004" s="49" t="s">
        <v>21333</v>
      </c>
      <c r="V4004" s="50" t="s">
        <v>15061</v>
      </c>
      <c r="W4004" s="50" t="s">
        <v>4718</v>
      </c>
      <c r="X4004" s="50" t="s">
        <v>14740</v>
      </c>
      <c r="Y4004" s="70" t="s">
        <v>17320</v>
      </c>
      <c r="Z4004" s="53">
        <v>74705</v>
      </c>
    </row>
    <row r="4005" spans="1:26" s="49" customFormat="1" x14ac:dyDescent="0.25">
      <c r="A4005" s="75">
        <v>600141667</v>
      </c>
      <c r="B4005" s="73">
        <f t="shared" si="186"/>
        <v>600141667</v>
      </c>
      <c r="C4005" s="73" t="s">
        <v>11952</v>
      </c>
      <c r="D4005" s="68">
        <v>1</v>
      </c>
      <c r="E4005" s="48">
        <f t="shared" si="187"/>
        <v>70999783</v>
      </c>
      <c r="F4005" s="57" t="s">
        <v>4050</v>
      </c>
      <c r="G4005" s="57" t="s">
        <v>4711</v>
      </c>
      <c r="H4005" s="51">
        <v>25</v>
      </c>
      <c r="I4005" s="51" t="s">
        <v>17309</v>
      </c>
      <c r="J4005" s="69">
        <v>27.49</v>
      </c>
      <c r="K4005" s="69">
        <f t="shared" si="188"/>
        <v>687.25</v>
      </c>
      <c r="L4005" s="90">
        <v>25</v>
      </c>
      <c r="M4005" s="51"/>
      <c r="N4005" s="62" t="s">
        <v>4764</v>
      </c>
      <c r="O4005" s="52" t="s">
        <v>1557</v>
      </c>
      <c r="P4005" s="52">
        <v>1750</v>
      </c>
      <c r="Q4005" s="52">
        <v>4</v>
      </c>
      <c r="R4005" s="52" t="s">
        <v>4718</v>
      </c>
      <c r="S4005" s="49" t="s">
        <v>21333</v>
      </c>
      <c r="V4005" s="50" t="s">
        <v>15061</v>
      </c>
      <c r="W4005" s="50" t="s">
        <v>4718</v>
      </c>
      <c r="X4005" s="50" t="s">
        <v>14740</v>
      </c>
      <c r="Y4005" s="70" t="s">
        <v>17320</v>
      </c>
      <c r="Z4005" s="53">
        <v>74601</v>
      </c>
    </row>
    <row r="4006" spans="1:26" s="49" customFormat="1" ht="30" x14ac:dyDescent="0.25">
      <c r="A4006" s="75">
        <v>600141713</v>
      </c>
      <c r="B4006" s="73">
        <f t="shared" si="186"/>
        <v>600141713</v>
      </c>
      <c r="C4006" s="73" t="s">
        <v>11953</v>
      </c>
      <c r="D4006" s="68">
        <v>1</v>
      </c>
      <c r="E4006" s="48">
        <f t="shared" si="187"/>
        <v>70999988</v>
      </c>
      <c r="F4006" s="57" t="s">
        <v>4050</v>
      </c>
      <c r="G4006" s="57" t="s">
        <v>4711</v>
      </c>
      <c r="H4006" s="51">
        <v>0</v>
      </c>
      <c r="I4006" s="51" t="s">
        <v>17309</v>
      </c>
      <c r="J4006" s="69">
        <v>27.49</v>
      </c>
      <c r="K4006" s="69">
        <f t="shared" si="188"/>
        <v>0</v>
      </c>
      <c r="L4006" s="90">
        <v>50</v>
      </c>
      <c r="M4006" s="51">
        <v>50</v>
      </c>
      <c r="N4006" s="62" t="s">
        <v>4765</v>
      </c>
      <c r="O4006" s="52" t="s">
        <v>4056</v>
      </c>
      <c r="P4006" s="52">
        <v>1094</v>
      </c>
      <c r="Q4006" s="52">
        <v>18</v>
      </c>
      <c r="R4006" s="52" t="s">
        <v>4718</v>
      </c>
      <c r="S4006" s="49" t="s">
        <v>21333</v>
      </c>
      <c r="V4006" s="50" t="s">
        <v>15061</v>
      </c>
      <c r="W4006" s="50" t="s">
        <v>4718</v>
      </c>
      <c r="X4006" s="50" t="s">
        <v>14740</v>
      </c>
      <c r="Y4006" s="70" t="s">
        <v>17320</v>
      </c>
      <c r="Z4006" s="53">
        <v>74601</v>
      </c>
    </row>
    <row r="4007" spans="1:26" s="49" customFormat="1" x14ac:dyDescent="0.25">
      <c r="A4007" s="75">
        <v>600141772</v>
      </c>
      <c r="B4007" s="73">
        <f t="shared" si="186"/>
        <v>600141772</v>
      </c>
      <c r="C4007" s="73" t="s">
        <v>11954</v>
      </c>
      <c r="D4007" s="68">
        <v>1</v>
      </c>
      <c r="E4007" s="48">
        <f t="shared" si="187"/>
        <v>71000119</v>
      </c>
      <c r="F4007" s="57" t="s">
        <v>4050</v>
      </c>
      <c r="G4007" s="57" t="s">
        <v>4711</v>
      </c>
      <c r="H4007" s="51">
        <v>0</v>
      </c>
      <c r="I4007" s="51" t="s">
        <v>17309</v>
      </c>
      <c r="J4007" s="69">
        <v>27.49</v>
      </c>
      <c r="K4007" s="69">
        <f t="shared" si="188"/>
        <v>0</v>
      </c>
      <c r="L4007" s="90">
        <v>25</v>
      </c>
      <c r="M4007" s="51">
        <v>25</v>
      </c>
      <c r="N4007" s="62" t="s">
        <v>4766</v>
      </c>
      <c r="O4007" s="52" t="s">
        <v>1586</v>
      </c>
      <c r="P4007" s="52">
        <v>535</v>
      </c>
      <c r="Q4007" s="52">
        <v>1</v>
      </c>
      <c r="R4007" s="52" t="s">
        <v>4718</v>
      </c>
      <c r="S4007" s="49" t="s">
        <v>21333</v>
      </c>
      <c r="V4007" s="50" t="s">
        <v>15061</v>
      </c>
      <c r="W4007" s="50" t="s">
        <v>4718</v>
      </c>
      <c r="X4007" s="50" t="s">
        <v>14740</v>
      </c>
      <c r="Y4007" s="70" t="s">
        <v>17320</v>
      </c>
      <c r="Z4007" s="53">
        <v>74601</v>
      </c>
    </row>
    <row r="4008" spans="1:26" s="49" customFormat="1" ht="30" x14ac:dyDescent="0.25">
      <c r="A4008" s="75">
        <v>600141781</v>
      </c>
      <c r="B4008" s="73">
        <f t="shared" si="186"/>
        <v>600141781</v>
      </c>
      <c r="C4008" s="73" t="s">
        <v>11955</v>
      </c>
      <c r="D4008" s="68">
        <v>1</v>
      </c>
      <c r="E4008" s="48">
        <f t="shared" si="187"/>
        <v>71000194</v>
      </c>
      <c r="F4008" s="57" t="s">
        <v>4050</v>
      </c>
      <c r="G4008" s="57" t="s">
        <v>4711</v>
      </c>
      <c r="H4008" s="51">
        <v>0</v>
      </c>
      <c r="I4008" s="51" t="s">
        <v>17309</v>
      </c>
      <c r="J4008" s="69">
        <v>27.49</v>
      </c>
      <c r="K4008" s="69">
        <f t="shared" si="188"/>
        <v>0</v>
      </c>
      <c r="L4008" s="90">
        <v>25</v>
      </c>
      <c r="M4008" s="51">
        <v>25</v>
      </c>
      <c r="N4008" s="62" t="s">
        <v>4767</v>
      </c>
      <c r="O4008" s="52" t="s">
        <v>856</v>
      </c>
      <c r="P4008" s="52">
        <v>599</v>
      </c>
      <c r="Q4008" s="52">
        <v>2</v>
      </c>
      <c r="R4008" s="52" t="s">
        <v>4718</v>
      </c>
      <c r="S4008" s="49" t="s">
        <v>21333</v>
      </c>
      <c r="V4008" s="50" t="s">
        <v>15061</v>
      </c>
      <c r="W4008" s="50" t="s">
        <v>4718</v>
      </c>
      <c r="X4008" s="50" t="s">
        <v>14740</v>
      </c>
      <c r="Y4008" s="70" t="s">
        <v>17320</v>
      </c>
      <c r="Z4008" s="53">
        <v>74601</v>
      </c>
    </row>
    <row r="4009" spans="1:26" s="49" customFormat="1" ht="30" x14ac:dyDescent="0.25">
      <c r="A4009" s="75">
        <v>600141799</v>
      </c>
      <c r="B4009" s="73">
        <f t="shared" si="186"/>
        <v>600141799</v>
      </c>
      <c r="C4009" s="73" t="s">
        <v>11956</v>
      </c>
      <c r="D4009" s="68">
        <v>1</v>
      </c>
      <c r="E4009" s="48">
        <f t="shared" si="187"/>
        <v>47813237</v>
      </c>
      <c r="F4009" s="57" t="s">
        <v>4050</v>
      </c>
      <c r="G4009" s="57" t="s">
        <v>4711</v>
      </c>
      <c r="H4009" s="51">
        <v>25</v>
      </c>
      <c r="I4009" s="51" t="s">
        <v>17309</v>
      </c>
      <c r="J4009" s="69">
        <v>27.49</v>
      </c>
      <c r="K4009" s="69">
        <f t="shared" si="188"/>
        <v>687.25</v>
      </c>
      <c r="L4009" s="90">
        <v>25</v>
      </c>
      <c r="M4009" s="51"/>
      <c r="N4009" s="62" t="s">
        <v>4768</v>
      </c>
      <c r="O4009" s="52" t="s">
        <v>4769</v>
      </c>
      <c r="P4009" s="52">
        <v>5</v>
      </c>
      <c r="Q4009" s="52">
        <v>7</v>
      </c>
      <c r="R4009" s="52" t="s">
        <v>4718</v>
      </c>
      <c r="S4009" s="49" t="s">
        <v>21333</v>
      </c>
      <c r="V4009" s="50" t="s">
        <v>15061</v>
      </c>
      <c r="W4009" s="50" t="s">
        <v>4718</v>
      </c>
      <c r="X4009" s="50" t="s">
        <v>14740</v>
      </c>
      <c r="Y4009" s="70" t="s">
        <v>17320</v>
      </c>
      <c r="Z4009" s="53">
        <v>74601</v>
      </c>
    </row>
    <row r="4010" spans="1:26" s="49" customFormat="1" ht="30" x14ac:dyDescent="0.25">
      <c r="A4010" s="75">
        <v>600141845</v>
      </c>
      <c r="B4010" s="73">
        <f t="shared" si="186"/>
        <v>600141845</v>
      </c>
      <c r="C4010" s="73" t="s">
        <v>11957</v>
      </c>
      <c r="D4010" s="68">
        <v>1</v>
      </c>
      <c r="E4010" s="48">
        <f t="shared" si="187"/>
        <v>70984352</v>
      </c>
      <c r="F4010" s="57" t="s">
        <v>4050</v>
      </c>
      <c r="G4010" s="57" t="s">
        <v>4711</v>
      </c>
      <c r="H4010" s="51">
        <v>0</v>
      </c>
      <c r="I4010" s="51" t="s">
        <v>17309</v>
      </c>
      <c r="J4010" s="69">
        <v>27.49</v>
      </c>
      <c r="K4010" s="69">
        <f t="shared" si="188"/>
        <v>0</v>
      </c>
      <c r="L4010" s="90">
        <v>50</v>
      </c>
      <c r="M4010" s="51">
        <v>50</v>
      </c>
      <c r="N4010" s="62" t="s">
        <v>4770</v>
      </c>
      <c r="O4010" s="52" t="s">
        <v>725</v>
      </c>
      <c r="P4010" s="52">
        <v>520</v>
      </c>
      <c r="Q4010" s="52"/>
      <c r="R4010" s="52" t="s">
        <v>4727</v>
      </c>
      <c r="S4010" s="49" t="s">
        <v>21333</v>
      </c>
      <c r="V4010" s="50" t="s">
        <v>15061</v>
      </c>
      <c r="W4010" s="50" t="s">
        <v>4718</v>
      </c>
      <c r="X4010" s="50" t="s">
        <v>14740</v>
      </c>
      <c r="Y4010" s="70" t="s">
        <v>17320</v>
      </c>
      <c r="Z4010" s="53">
        <v>74741</v>
      </c>
    </row>
    <row r="4011" spans="1:26" s="49" customFormat="1" x14ac:dyDescent="0.25">
      <c r="A4011" s="75">
        <v>600141853</v>
      </c>
      <c r="B4011" s="73">
        <f t="shared" si="186"/>
        <v>600141853</v>
      </c>
      <c r="C4011" s="73" t="s">
        <v>11958</v>
      </c>
      <c r="D4011" s="68">
        <v>1</v>
      </c>
      <c r="E4011" s="48">
        <f t="shared" si="187"/>
        <v>70999759</v>
      </c>
      <c r="F4011" s="57" t="s">
        <v>4050</v>
      </c>
      <c r="G4011" s="57" t="s">
        <v>4711</v>
      </c>
      <c r="H4011" s="51">
        <v>0</v>
      </c>
      <c r="I4011" s="51" t="s">
        <v>17309</v>
      </c>
      <c r="J4011" s="69">
        <v>27.49</v>
      </c>
      <c r="K4011" s="69">
        <f t="shared" si="188"/>
        <v>0</v>
      </c>
      <c r="L4011" s="90">
        <v>25</v>
      </c>
      <c r="M4011" s="51">
        <v>25</v>
      </c>
      <c r="N4011" s="62" t="s">
        <v>4771</v>
      </c>
      <c r="O4011" s="52" t="s">
        <v>4772</v>
      </c>
      <c r="P4011" s="52">
        <v>1522</v>
      </c>
      <c r="Q4011" s="52">
        <v>13</v>
      </c>
      <c r="R4011" s="52" t="s">
        <v>4718</v>
      </c>
      <c r="S4011" s="49" t="s">
        <v>21333</v>
      </c>
      <c r="V4011" s="50" t="s">
        <v>15061</v>
      </c>
      <c r="W4011" s="50" t="s">
        <v>4718</v>
      </c>
      <c r="X4011" s="50" t="s">
        <v>14740</v>
      </c>
      <c r="Y4011" s="70" t="s">
        <v>17320</v>
      </c>
      <c r="Z4011" s="53">
        <v>74705</v>
      </c>
    </row>
    <row r="4012" spans="1:26" s="49" customFormat="1" x14ac:dyDescent="0.25">
      <c r="A4012" s="75">
        <v>600141977</v>
      </c>
      <c r="B4012" s="73">
        <f t="shared" si="186"/>
        <v>600141977</v>
      </c>
      <c r="C4012" s="73" t="s">
        <v>11959</v>
      </c>
      <c r="D4012" s="68">
        <v>1</v>
      </c>
      <c r="E4012" s="48">
        <f t="shared" si="187"/>
        <v>47813202</v>
      </c>
      <c r="F4012" s="57" t="s">
        <v>4050</v>
      </c>
      <c r="G4012" s="57" t="s">
        <v>4711</v>
      </c>
      <c r="H4012" s="51">
        <v>0</v>
      </c>
      <c r="I4012" s="51" t="s">
        <v>17309</v>
      </c>
      <c r="J4012" s="69">
        <v>27.49</v>
      </c>
      <c r="K4012" s="69">
        <f t="shared" si="188"/>
        <v>0</v>
      </c>
      <c r="L4012" s="90">
        <v>50</v>
      </c>
      <c r="M4012" s="51">
        <v>50</v>
      </c>
      <c r="N4012" s="62" t="s">
        <v>4773</v>
      </c>
      <c r="O4012" s="52" t="s">
        <v>60</v>
      </c>
      <c r="P4012" s="52">
        <v>48</v>
      </c>
      <c r="Q4012" s="52"/>
      <c r="R4012" s="52" t="s">
        <v>4745</v>
      </c>
      <c r="S4012" s="49" t="s">
        <v>21333</v>
      </c>
      <c r="V4012" s="50" t="s">
        <v>15061</v>
      </c>
      <c r="W4012" s="50" t="s">
        <v>4718</v>
      </c>
      <c r="X4012" s="50" t="s">
        <v>14740</v>
      </c>
      <c r="Y4012" s="70" t="s">
        <v>17320</v>
      </c>
      <c r="Z4012" s="53">
        <v>74792</v>
      </c>
    </row>
    <row r="4013" spans="1:26" s="49" customFormat="1" x14ac:dyDescent="0.25">
      <c r="A4013" s="75">
        <v>600142116</v>
      </c>
      <c r="B4013" s="73">
        <f t="shared" si="186"/>
        <v>600142116</v>
      </c>
      <c r="C4013" s="73" t="s">
        <v>11960</v>
      </c>
      <c r="D4013" s="68">
        <v>1</v>
      </c>
      <c r="E4013" s="48">
        <f t="shared" si="187"/>
        <v>70981671</v>
      </c>
      <c r="F4013" s="57" t="s">
        <v>4050</v>
      </c>
      <c r="G4013" s="57" t="s">
        <v>4711</v>
      </c>
      <c r="H4013" s="51">
        <v>0</v>
      </c>
      <c r="I4013" s="51" t="s">
        <v>17309</v>
      </c>
      <c r="J4013" s="69">
        <v>27.49</v>
      </c>
      <c r="K4013" s="69">
        <f t="shared" si="188"/>
        <v>0</v>
      </c>
      <c r="L4013" s="90">
        <v>25</v>
      </c>
      <c r="M4013" s="51">
        <v>25</v>
      </c>
      <c r="N4013" s="62" t="s">
        <v>4774</v>
      </c>
      <c r="O4013" s="52" t="s">
        <v>4775</v>
      </c>
      <c r="P4013" s="52">
        <v>271</v>
      </c>
      <c r="Q4013" s="52"/>
      <c r="R4013" s="52" t="s">
        <v>4776</v>
      </c>
      <c r="S4013" s="49" t="s">
        <v>21333</v>
      </c>
      <c r="V4013" s="50" t="s">
        <v>15061</v>
      </c>
      <c r="W4013" s="50" t="s">
        <v>4718</v>
      </c>
      <c r="X4013" s="50" t="s">
        <v>14740</v>
      </c>
      <c r="Y4013" s="70" t="s">
        <v>17320</v>
      </c>
      <c r="Z4013" s="53">
        <v>74762</v>
      </c>
    </row>
    <row r="4014" spans="1:26" s="49" customFormat="1" x14ac:dyDescent="0.25">
      <c r="A4014" s="75">
        <v>600142167</v>
      </c>
      <c r="B4014" s="73">
        <f t="shared" si="186"/>
        <v>600142167</v>
      </c>
      <c r="C4014" s="73" t="s">
        <v>11961</v>
      </c>
      <c r="D4014" s="68">
        <v>1</v>
      </c>
      <c r="E4014" s="48">
        <f t="shared" si="187"/>
        <v>75029791</v>
      </c>
      <c r="F4014" s="57" t="s">
        <v>4050</v>
      </c>
      <c r="G4014" s="57" t="s">
        <v>4711</v>
      </c>
      <c r="H4014" s="51">
        <v>25</v>
      </c>
      <c r="I4014" s="51" t="s">
        <v>17309</v>
      </c>
      <c r="J4014" s="69">
        <v>27.49</v>
      </c>
      <c r="K4014" s="69">
        <f t="shared" si="188"/>
        <v>687.25</v>
      </c>
      <c r="L4014" s="90">
        <v>25</v>
      </c>
      <c r="M4014" s="51"/>
      <c r="N4014" s="62" t="s">
        <v>4777</v>
      </c>
      <c r="O4014" s="52" t="s">
        <v>567</v>
      </c>
      <c r="P4014" s="52">
        <v>29</v>
      </c>
      <c r="Q4014" s="52"/>
      <c r="R4014" s="52" t="s">
        <v>4778</v>
      </c>
      <c r="S4014" s="49" t="s">
        <v>21333</v>
      </c>
      <c r="V4014" s="50" t="s">
        <v>15061</v>
      </c>
      <c r="W4014" s="50" t="s">
        <v>4718</v>
      </c>
      <c r="X4014" s="50" t="s">
        <v>14740</v>
      </c>
      <c r="Y4014" s="70" t="s">
        <v>17320</v>
      </c>
      <c r="Z4014" s="53">
        <v>74733</v>
      </c>
    </row>
    <row r="4015" spans="1:26" s="49" customFormat="1" ht="30" x14ac:dyDescent="0.25">
      <c r="A4015" s="75">
        <v>600142370</v>
      </c>
      <c r="B4015" s="73">
        <f t="shared" si="186"/>
        <v>600142370</v>
      </c>
      <c r="C4015" s="73" t="s">
        <v>11962</v>
      </c>
      <c r="D4015" s="68">
        <v>1</v>
      </c>
      <c r="E4015" s="48">
        <f t="shared" si="187"/>
        <v>70961549</v>
      </c>
      <c r="F4015" s="57" t="s">
        <v>4050</v>
      </c>
      <c r="G4015" s="57" t="s">
        <v>4711</v>
      </c>
      <c r="H4015" s="51">
        <v>0</v>
      </c>
      <c r="I4015" s="51" t="s">
        <v>17309</v>
      </c>
      <c r="J4015" s="69">
        <v>27.49</v>
      </c>
      <c r="K4015" s="69">
        <f t="shared" si="188"/>
        <v>0</v>
      </c>
      <c r="L4015" s="90">
        <v>25</v>
      </c>
      <c r="M4015" s="51">
        <v>25</v>
      </c>
      <c r="N4015" s="62" t="s">
        <v>4779</v>
      </c>
      <c r="O4015" s="52" t="s">
        <v>4780</v>
      </c>
      <c r="P4015" s="52">
        <v>56</v>
      </c>
      <c r="Q4015" s="52"/>
      <c r="R4015" s="52" t="s">
        <v>4781</v>
      </c>
      <c r="S4015" s="49" t="s">
        <v>21333</v>
      </c>
      <c r="V4015" s="50" t="s">
        <v>15061</v>
      </c>
      <c r="W4015" s="50" t="s">
        <v>4718</v>
      </c>
      <c r="X4015" s="50" t="s">
        <v>14740</v>
      </c>
      <c r="Y4015" s="70" t="s">
        <v>17320</v>
      </c>
      <c r="Z4015" s="53">
        <v>74731</v>
      </c>
    </row>
    <row r="4016" spans="1:26" s="49" customFormat="1" x14ac:dyDescent="0.25">
      <c r="A4016" s="75">
        <v>600142591</v>
      </c>
      <c r="B4016" s="73">
        <f t="shared" si="186"/>
        <v>600142591</v>
      </c>
      <c r="C4016" s="73" t="s">
        <v>11963</v>
      </c>
      <c r="D4016" s="68">
        <v>1</v>
      </c>
      <c r="E4016" s="48">
        <f t="shared" si="187"/>
        <v>849642</v>
      </c>
      <c r="F4016" s="57" t="s">
        <v>4050</v>
      </c>
      <c r="G4016" s="57" t="s">
        <v>4711</v>
      </c>
      <c r="H4016" s="51">
        <v>625</v>
      </c>
      <c r="I4016" s="51" t="s">
        <v>17309</v>
      </c>
      <c r="J4016" s="69">
        <v>27.49</v>
      </c>
      <c r="K4016" s="69">
        <f t="shared" si="188"/>
        <v>17181.25</v>
      </c>
      <c r="L4016" s="90">
        <v>625</v>
      </c>
      <c r="M4016" s="51"/>
      <c r="N4016" s="62" t="s">
        <v>4782</v>
      </c>
      <c r="O4016" s="52" t="s">
        <v>1174</v>
      </c>
      <c r="P4016" s="52">
        <v>1457</v>
      </c>
      <c r="Q4016" s="52">
        <v>4</v>
      </c>
      <c r="R4016" s="52" t="s">
        <v>4718</v>
      </c>
      <c r="S4016" s="49" t="s">
        <v>21333</v>
      </c>
      <c r="V4016" s="50" t="s">
        <v>15061</v>
      </c>
      <c r="W4016" s="50" t="s">
        <v>4718</v>
      </c>
      <c r="X4016" s="50" t="s">
        <v>14740</v>
      </c>
      <c r="Y4016" s="70" t="s">
        <v>17320</v>
      </c>
      <c r="Z4016" s="53">
        <v>74705</v>
      </c>
    </row>
    <row r="4017" spans="1:26" s="49" customFormat="1" ht="30" x14ac:dyDescent="0.25">
      <c r="A4017" s="75">
        <v>600142621</v>
      </c>
      <c r="B4017" s="73">
        <f t="shared" si="186"/>
        <v>600142621</v>
      </c>
      <c r="C4017" s="73" t="s">
        <v>11964</v>
      </c>
      <c r="D4017" s="68">
        <v>1</v>
      </c>
      <c r="E4017" s="48">
        <f t="shared" si="187"/>
        <v>75027054</v>
      </c>
      <c r="F4017" s="57" t="s">
        <v>4050</v>
      </c>
      <c r="G4017" s="57" t="s">
        <v>4711</v>
      </c>
      <c r="H4017" s="51">
        <v>150</v>
      </c>
      <c r="I4017" s="51" t="s">
        <v>17309</v>
      </c>
      <c r="J4017" s="69">
        <v>27.49</v>
      </c>
      <c r="K4017" s="69">
        <f t="shared" si="188"/>
        <v>4123.5</v>
      </c>
      <c r="L4017" s="90">
        <v>150</v>
      </c>
      <c r="M4017" s="51"/>
      <c r="N4017" s="62" t="s">
        <v>4783</v>
      </c>
      <c r="O4017" s="52" t="s">
        <v>4784</v>
      </c>
      <c r="P4017" s="52">
        <v>131</v>
      </c>
      <c r="Q4017" s="52">
        <v>64</v>
      </c>
      <c r="R4017" s="52" t="s">
        <v>1958</v>
      </c>
      <c r="S4017" s="49" t="s">
        <v>21333</v>
      </c>
      <c r="V4017" s="50" t="s">
        <v>15061</v>
      </c>
      <c r="W4017" s="50" t="s">
        <v>4718</v>
      </c>
      <c r="X4017" s="50" t="s">
        <v>14740</v>
      </c>
      <c r="Y4017" s="70" t="s">
        <v>17320</v>
      </c>
      <c r="Z4017" s="53">
        <v>74771</v>
      </c>
    </row>
    <row r="4018" spans="1:26" s="49" customFormat="1" x14ac:dyDescent="0.25">
      <c r="A4018" s="75">
        <v>600142647</v>
      </c>
      <c r="B4018" s="73">
        <f t="shared" si="186"/>
        <v>600142647</v>
      </c>
      <c r="C4018" s="73" t="s">
        <v>11965</v>
      </c>
      <c r="D4018" s="68">
        <v>1</v>
      </c>
      <c r="E4018" s="48">
        <f t="shared" si="187"/>
        <v>70984549</v>
      </c>
      <c r="F4018" s="57" t="s">
        <v>4050</v>
      </c>
      <c r="G4018" s="57" t="s">
        <v>4711</v>
      </c>
      <c r="H4018" s="51">
        <v>50</v>
      </c>
      <c r="I4018" s="51" t="s">
        <v>17309</v>
      </c>
      <c r="J4018" s="69">
        <v>27.49</v>
      </c>
      <c r="K4018" s="69">
        <f t="shared" si="188"/>
        <v>1374.5</v>
      </c>
      <c r="L4018" s="90">
        <v>50</v>
      </c>
      <c r="M4018" s="51"/>
      <c r="N4018" s="62" t="s">
        <v>4785</v>
      </c>
      <c r="O4018" s="52" t="s">
        <v>4786</v>
      </c>
      <c r="P4018" s="52">
        <v>91</v>
      </c>
      <c r="Q4018" s="52"/>
      <c r="R4018" s="52" t="s">
        <v>4727</v>
      </c>
      <c r="S4018" s="49" t="s">
        <v>21333</v>
      </c>
      <c r="V4018" s="50" t="s">
        <v>15061</v>
      </c>
      <c r="W4018" s="50" t="s">
        <v>4718</v>
      </c>
      <c r="X4018" s="50" t="s">
        <v>14740</v>
      </c>
      <c r="Y4018" s="70" t="s">
        <v>17320</v>
      </c>
      <c r="Z4018" s="53">
        <v>74741</v>
      </c>
    </row>
    <row r="4019" spans="1:26" s="49" customFormat="1" ht="30" x14ac:dyDescent="0.25">
      <c r="A4019" s="75">
        <v>600142655</v>
      </c>
      <c r="B4019" s="73">
        <f t="shared" si="186"/>
        <v>600142655</v>
      </c>
      <c r="C4019" s="73" t="s">
        <v>11966</v>
      </c>
      <c r="D4019" s="68">
        <v>1</v>
      </c>
      <c r="E4019" s="48">
        <f t="shared" si="187"/>
        <v>47813164</v>
      </c>
      <c r="F4019" s="57" t="s">
        <v>4050</v>
      </c>
      <c r="G4019" s="57" t="s">
        <v>4711</v>
      </c>
      <c r="H4019" s="51">
        <v>125</v>
      </c>
      <c r="I4019" s="51" t="s">
        <v>17309</v>
      </c>
      <c r="J4019" s="69">
        <v>27.49</v>
      </c>
      <c r="K4019" s="69">
        <f t="shared" si="188"/>
        <v>3436.25</v>
      </c>
      <c r="L4019" s="90">
        <v>125</v>
      </c>
      <c r="M4019" s="51"/>
      <c r="N4019" s="62" t="s">
        <v>4787</v>
      </c>
      <c r="O4019" s="52" t="s">
        <v>4775</v>
      </c>
      <c r="P4019" s="52">
        <v>98</v>
      </c>
      <c r="Q4019" s="52"/>
      <c r="R4019" s="52" t="s">
        <v>4776</v>
      </c>
      <c r="S4019" s="49" t="s">
        <v>21333</v>
      </c>
      <c r="V4019" s="50" t="s">
        <v>15061</v>
      </c>
      <c r="W4019" s="50" t="s">
        <v>4718</v>
      </c>
      <c r="X4019" s="50" t="s">
        <v>14740</v>
      </c>
      <c r="Y4019" s="70" t="s">
        <v>17320</v>
      </c>
      <c r="Z4019" s="53">
        <v>74762</v>
      </c>
    </row>
    <row r="4020" spans="1:26" s="49" customFormat="1" ht="30" x14ac:dyDescent="0.25">
      <c r="A4020" s="75">
        <v>600142663</v>
      </c>
      <c r="B4020" s="73">
        <f t="shared" si="186"/>
        <v>600142663</v>
      </c>
      <c r="C4020" s="73" t="s">
        <v>11967</v>
      </c>
      <c r="D4020" s="68">
        <v>1</v>
      </c>
      <c r="E4020" s="48">
        <f t="shared" si="187"/>
        <v>70999350</v>
      </c>
      <c r="F4020" s="57" t="s">
        <v>4050</v>
      </c>
      <c r="G4020" s="57" t="s">
        <v>4711</v>
      </c>
      <c r="H4020" s="51">
        <v>100</v>
      </c>
      <c r="I4020" s="51" t="s">
        <v>17309</v>
      </c>
      <c r="J4020" s="69">
        <v>27.49</v>
      </c>
      <c r="K4020" s="69">
        <f t="shared" si="188"/>
        <v>2749</v>
      </c>
      <c r="L4020" s="90">
        <v>100</v>
      </c>
      <c r="M4020" s="51"/>
      <c r="N4020" s="62" t="s">
        <v>4788</v>
      </c>
      <c r="O4020" s="52" t="s">
        <v>4789</v>
      </c>
      <c r="P4020" s="52">
        <v>109</v>
      </c>
      <c r="Q4020" s="52">
        <v>2</v>
      </c>
      <c r="R4020" s="52" t="s">
        <v>4718</v>
      </c>
      <c r="S4020" s="49" t="s">
        <v>21333</v>
      </c>
      <c r="V4020" s="50" t="s">
        <v>15061</v>
      </c>
      <c r="W4020" s="50" t="s">
        <v>4718</v>
      </c>
      <c r="X4020" s="50" t="s">
        <v>14740</v>
      </c>
      <c r="Y4020" s="70" t="s">
        <v>17320</v>
      </c>
      <c r="Z4020" s="53">
        <v>74795</v>
      </c>
    </row>
    <row r="4021" spans="1:26" s="49" customFormat="1" ht="30" x14ac:dyDescent="0.25">
      <c r="A4021" s="75">
        <v>600142671</v>
      </c>
      <c r="B4021" s="73">
        <f t="shared" si="186"/>
        <v>600142671</v>
      </c>
      <c r="C4021" s="73" t="s">
        <v>11968</v>
      </c>
      <c r="D4021" s="68">
        <v>1</v>
      </c>
      <c r="E4021" s="48">
        <f t="shared" si="187"/>
        <v>70999341</v>
      </c>
      <c r="F4021" s="57" t="s">
        <v>4050</v>
      </c>
      <c r="G4021" s="57" t="s">
        <v>4711</v>
      </c>
      <c r="H4021" s="51">
        <v>0</v>
      </c>
      <c r="I4021" s="51" t="s">
        <v>17309</v>
      </c>
      <c r="J4021" s="69">
        <v>27.49</v>
      </c>
      <c r="K4021" s="69">
        <f t="shared" si="188"/>
        <v>0</v>
      </c>
      <c r="L4021" s="90">
        <v>75</v>
      </c>
      <c r="M4021" s="51">
        <v>75</v>
      </c>
      <c r="N4021" s="62" t="s">
        <v>4790</v>
      </c>
      <c r="O4021" s="52" t="s">
        <v>25</v>
      </c>
      <c r="P4021" s="52">
        <v>86</v>
      </c>
      <c r="Q4021" s="52">
        <v>2</v>
      </c>
      <c r="R4021" s="52" t="s">
        <v>4718</v>
      </c>
      <c r="S4021" s="49" t="s">
        <v>21333</v>
      </c>
      <c r="V4021" s="50" t="s">
        <v>15061</v>
      </c>
      <c r="W4021" s="50" t="s">
        <v>4718</v>
      </c>
      <c r="X4021" s="50" t="s">
        <v>14740</v>
      </c>
      <c r="Y4021" s="70" t="s">
        <v>17320</v>
      </c>
      <c r="Z4021" s="53">
        <v>74773</v>
      </c>
    </row>
    <row r="4022" spans="1:26" s="49" customFormat="1" x14ac:dyDescent="0.25">
      <c r="A4022" s="75">
        <v>600142680</v>
      </c>
      <c r="B4022" s="73">
        <f t="shared" si="186"/>
        <v>600142680</v>
      </c>
      <c r="C4022" s="73" t="s">
        <v>11969</v>
      </c>
      <c r="D4022" s="68">
        <v>1</v>
      </c>
      <c r="E4022" s="48">
        <f t="shared" si="187"/>
        <v>75028841</v>
      </c>
      <c r="F4022" s="57" t="s">
        <v>4050</v>
      </c>
      <c r="G4022" s="57" t="s">
        <v>4711</v>
      </c>
      <c r="H4022" s="51">
        <v>175</v>
      </c>
      <c r="I4022" s="51" t="s">
        <v>17309</v>
      </c>
      <c r="J4022" s="69">
        <v>27.49</v>
      </c>
      <c r="K4022" s="69">
        <f t="shared" si="188"/>
        <v>4810.75</v>
      </c>
      <c r="L4022" s="90">
        <v>175</v>
      </c>
      <c r="M4022" s="51"/>
      <c r="N4022" s="62" t="s">
        <v>4791</v>
      </c>
      <c r="O4022" s="52" t="s">
        <v>4792</v>
      </c>
      <c r="P4022" s="52">
        <v>105</v>
      </c>
      <c r="Q4022" s="52"/>
      <c r="R4022" s="52" t="s">
        <v>4793</v>
      </c>
      <c r="S4022" s="49" t="s">
        <v>21333</v>
      </c>
      <c r="V4022" s="50" t="s">
        <v>15061</v>
      </c>
      <c r="W4022" s="50" t="s">
        <v>4718</v>
      </c>
      <c r="X4022" s="50" t="s">
        <v>14740</v>
      </c>
      <c r="Y4022" s="70" t="s">
        <v>17320</v>
      </c>
      <c r="Z4022" s="53">
        <v>74781</v>
      </c>
    </row>
    <row r="4023" spans="1:26" s="49" customFormat="1" ht="30" x14ac:dyDescent="0.25">
      <c r="A4023" s="75">
        <v>600142698</v>
      </c>
      <c r="B4023" s="73">
        <f t="shared" si="186"/>
        <v>600142698</v>
      </c>
      <c r="C4023" s="73" t="s">
        <v>11970</v>
      </c>
      <c r="D4023" s="68">
        <v>1</v>
      </c>
      <c r="E4023" s="48">
        <f t="shared" si="187"/>
        <v>75027453</v>
      </c>
      <c r="F4023" s="57" t="s">
        <v>4050</v>
      </c>
      <c r="G4023" s="57" t="s">
        <v>4711</v>
      </c>
      <c r="H4023" s="51">
        <v>75</v>
      </c>
      <c r="I4023" s="51" t="s">
        <v>17309</v>
      </c>
      <c r="J4023" s="69">
        <v>27.49</v>
      </c>
      <c r="K4023" s="69">
        <f t="shared" si="188"/>
        <v>2061.75</v>
      </c>
      <c r="L4023" s="90">
        <v>75</v>
      </c>
      <c r="M4023" s="51"/>
      <c r="N4023" s="62" t="s">
        <v>4794</v>
      </c>
      <c r="O4023" s="52"/>
      <c r="P4023" s="52">
        <v>92</v>
      </c>
      <c r="Q4023" s="52"/>
      <c r="R4023" s="52" t="s">
        <v>4795</v>
      </c>
      <c r="S4023" s="49" t="s">
        <v>21333</v>
      </c>
      <c r="V4023" s="50" t="s">
        <v>15061</v>
      </c>
      <c r="W4023" s="50" t="s">
        <v>4718</v>
      </c>
      <c r="X4023" s="50" t="s">
        <v>14740</v>
      </c>
      <c r="Y4023" s="70" t="s">
        <v>17320</v>
      </c>
      <c r="Z4023" s="53">
        <v>74764</v>
      </c>
    </row>
    <row r="4024" spans="1:26" s="49" customFormat="1" ht="30" x14ac:dyDescent="0.25">
      <c r="A4024" s="75">
        <v>600142736</v>
      </c>
      <c r="B4024" s="73">
        <f t="shared" si="186"/>
        <v>600142736</v>
      </c>
      <c r="C4024" s="73" t="s">
        <v>11971</v>
      </c>
      <c r="D4024" s="68">
        <v>1</v>
      </c>
      <c r="E4024" s="48">
        <f t="shared" si="187"/>
        <v>75026805</v>
      </c>
      <c r="F4024" s="57" t="s">
        <v>4050</v>
      </c>
      <c r="G4024" s="57" t="s">
        <v>4711</v>
      </c>
      <c r="H4024" s="51">
        <v>75</v>
      </c>
      <c r="I4024" s="51" t="s">
        <v>17309</v>
      </c>
      <c r="J4024" s="69">
        <v>27.49</v>
      </c>
      <c r="K4024" s="69">
        <f t="shared" si="188"/>
        <v>2061.75</v>
      </c>
      <c r="L4024" s="90">
        <v>75</v>
      </c>
      <c r="M4024" s="51"/>
      <c r="N4024" s="62" t="s">
        <v>4796</v>
      </c>
      <c r="O4024" s="52" t="s">
        <v>3863</v>
      </c>
      <c r="P4024" s="52">
        <v>147</v>
      </c>
      <c r="Q4024" s="52"/>
      <c r="R4024" s="52" t="s">
        <v>4797</v>
      </c>
      <c r="S4024" s="49" t="s">
        <v>21333</v>
      </c>
      <c r="V4024" s="50" t="s">
        <v>15061</v>
      </c>
      <c r="W4024" s="50" t="s">
        <v>4718</v>
      </c>
      <c r="X4024" s="50" t="s">
        <v>14740</v>
      </c>
      <c r="Y4024" s="70" t="s">
        <v>17320</v>
      </c>
      <c r="Z4024" s="53">
        <v>74735</v>
      </c>
    </row>
    <row r="4025" spans="1:26" s="49" customFormat="1" ht="30" x14ac:dyDescent="0.25">
      <c r="A4025" s="75">
        <v>600142752</v>
      </c>
      <c r="B4025" s="73">
        <f t="shared" si="186"/>
        <v>600142752</v>
      </c>
      <c r="C4025" s="73" t="s">
        <v>11972</v>
      </c>
      <c r="D4025" s="68">
        <v>1</v>
      </c>
      <c r="E4025" s="48">
        <f t="shared" si="187"/>
        <v>70999163</v>
      </c>
      <c r="F4025" s="57" t="s">
        <v>4050</v>
      </c>
      <c r="G4025" s="57" t="s">
        <v>4711</v>
      </c>
      <c r="H4025" s="51">
        <v>175</v>
      </c>
      <c r="I4025" s="51" t="s">
        <v>17309</v>
      </c>
      <c r="J4025" s="69">
        <v>27.49</v>
      </c>
      <c r="K4025" s="69">
        <f t="shared" si="188"/>
        <v>4810.75</v>
      </c>
      <c r="L4025" s="90">
        <v>175</v>
      </c>
      <c r="M4025" s="51"/>
      <c r="N4025" s="62" t="s">
        <v>4798</v>
      </c>
      <c r="O4025" s="52" t="s">
        <v>30</v>
      </c>
      <c r="P4025" s="52">
        <v>52</v>
      </c>
      <c r="Q4025" s="52">
        <v>1</v>
      </c>
      <c r="R4025" s="52" t="s">
        <v>4718</v>
      </c>
      <c r="S4025" s="49" t="s">
        <v>21333</v>
      </c>
      <c r="V4025" s="50" t="s">
        <v>15061</v>
      </c>
      <c r="W4025" s="50" t="s">
        <v>4718</v>
      </c>
      <c r="X4025" s="50" t="s">
        <v>14740</v>
      </c>
      <c r="Y4025" s="70" t="s">
        <v>17320</v>
      </c>
      <c r="Z4025" s="53">
        <v>74770</v>
      </c>
    </row>
    <row r="4026" spans="1:26" s="49" customFormat="1" ht="30" x14ac:dyDescent="0.25">
      <c r="A4026" s="75">
        <v>600142761</v>
      </c>
      <c r="B4026" s="73">
        <f t="shared" si="186"/>
        <v>600142761</v>
      </c>
      <c r="C4026" s="73" t="s">
        <v>11973</v>
      </c>
      <c r="D4026" s="68">
        <v>1</v>
      </c>
      <c r="E4026" s="48">
        <f t="shared" si="187"/>
        <v>71002006</v>
      </c>
      <c r="F4026" s="57" t="s">
        <v>4050</v>
      </c>
      <c r="G4026" s="57" t="s">
        <v>4711</v>
      </c>
      <c r="H4026" s="51">
        <v>150</v>
      </c>
      <c r="I4026" s="51" t="s">
        <v>17309</v>
      </c>
      <c r="J4026" s="69">
        <v>27.49</v>
      </c>
      <c r="K4026" s="69">
        <f t="shared" si="188"/>
        <v>4123.5</v>
      </c>
      <c r="L4026" s="90">
        <v>150</v>
      </c>
      <c r="M4026" s="51"/>
      <c r="N4026" s="62" t="s">
        <v>4799</v>
      </c>
      <c r="O4026" s="52" t="s">
        <v>60</v>
      </c>
      <c r="P4026" s="52">
        <v>105</v>
      </c>
      <c r="Q4026" s="52"/>
      <c r="R4026" s="52" t="s">
        <v>4800</v>
      </c>
      <c r="S4026" s="49" t="s">
        <v>21333</v>
      </c>
      <c r="V4026" s="50" t="s">
        <v>15061</v>
      </c>
      <c r="W4026" s="50" t="s">
        <v>4718</v>
      </c>
      <c r="X4026" s="50" t="s">
        <v>14740</v>
      </c>
      <c r="Y4026" s="70" t="s">
        <v>17320</v>
      </c>
      <c r="Z4026" s="53">
        <v>74731</v>
      </c>
    </row>
    <row r="4027" spans="1:26" s="49" customFormat="1" x14ac:dyDescent="0.25">
      <c r="A4027" s="75">
        <v>600142795</v>
      </c>
      <c r="B4027" s="73">
        <f t="shared" si="186"/>
        <v>600142795</v>
      </c>
      <c r="C4027" s="73" t="s">
        <v>11974</v>
      </c>
      <c r="D4027" s="68">
        <v>1</v>
      </c>
      <c r="E4027" s="48">
        <f t="shared" si="187"/>
        <v>75029804</v>
      </c>
      <c r="F4027" s="57" t="s">
        <v>4050</v>
      </c>
      <c r="G4027" s="57" t="s">
        <v>4711</v>
      </c>
      <c r="H4027" s="51">
        <v>300</v>
      </c>
      <c r="I4027" s="51" t="s">
        <v>17309</v>
      </c>
      <c r="J4027" s="69">
        <v>27.49</v>
      </c>
      <c r="K4027" s="69">
        <f t="shared" si="188"/>
        <v>8247</v>
      </c>
      <c r="L4027" s="90">
        <v>300</v>
      </c>
      <c r="M4027" s="51"/>
      <c r="N4027" s="62" t="s">
        <v>4801</v>
      </c>
      <c r="O4027" s="52" t="s">
        <v>105</v>
      </c>
      <c r="P4027" s="52">
        <v>11</v>
      </c>
      <c r="Q4027" s="52"/>
      <c r="R4027" s="52" t="s">
        <v>4778</v>
      </c>
      <c r="S4027" s="49" t="s">
        <v>21333</v>
      </c>
      <c r="V4027" s="50" t="s">
        <v>15061</v>
      </c>
      <c r="W4027" s="50" t="s">
        <v>4718</v>
      </c>
      <c r="X4027" s="50" t="s">
        <v>14740</v>
      </c>
      <c r="Y4027" s="70" t="s">
        <v>17320</v>
      </c>
      <c r="Z4027" s="53">
        <v>74733</v>
      </c>
    </row>
    <row r="4028" spans="1:26" s="49" customFormat="1" x14ac:dyDescent="0.25">
      <c r="A4028" s="75">
        <v>600142817</v>
      </c>
      <c r="B4028" s="73">
        <f t="shared" si="186"/>
        <v>600142817</v>
      </c>
      <c r="C4028" s="73" t="s">
        <v>11975</v>
      </c>
      <c r="D4028" s="68">
        <v>1</v>
      </c>
      <c r="E4028" s="48">
        <f t="shared" si="187"/>
        <v>47813032</v>
      </c>
      <c r="F4028" s="57" t="s">
        <v>4050</v>
      </c>
      <c r="G4028" s="57" t="s">
        <v>4711</v>
      </c>
      <c r="H4028" s="51">
        <v>875</v>
      </c>
      <c r="I4028" s="51" t="s">
        <v>17309</v>
      </c>
      <c r="J4028" s="69">
        <v>27.49</v>
      </c>
      <c r="K4028" s="69">
        <f t="shared" si="188"/>
        <v>24053.75</v>
      </c>
      <c r="L4028" s="90">
        <v>875</v>
      </c>
      <c r="M4028" s="51"/>
      <c r="N4028" s="62" t="s">
        <v>4802</v>
      </c>
      <c r="O4028" s="52" t="s">
        <v>382</v>
      </c>
      <c r="P4028" s="52">
        <v>1242</v>
      </c>
      <c r="Q4028" s="52">
        <v>4</v>
      </c>
      <c r="R4028" s="52" t="s">
        <v>4718</v>
      </c>
      <c r="S4028" s="49" t="s">
        <v>21333</v>
      </c>
      <c r="V4028" s="50" t="s">
        <v>15061</v>
      </c>
      <c r="W4028" s="50" t="s">
        <v>4718</v>
      </c>
      <c r="X4028" s="50" t="s">
        <v>14740</v>
      </c>
      <c r="Y4028" s="70" t="s">
        <v>17320</v>
      </c>
      <c r="Z4028" s="53">
        <v>74706</v>
      </c>
    </row>
    <row r="4029" spans="1:26" s="49" customFormat="1" ht="30" x14ac:dyDescent="0.25">
      <c r="A4029" s="75">
        <v>600142825</v>
      </c>
      <c r="B4029" s="73">
        <f t="shared" si="186"/>
        <v>600142825</v>
      </c>
      <c r="C4029" s="73" t="s">
        <v>11976</v>
      </c>
      <c r="D4029" s="68">
        <v>1</v>
      </c>
      <c r="E4029" s="48">
        <f t="shared" si="187"/>
        <v>70999279</v>
      </c>
      <c r="F4029" s="57" t="s">
        <v>4050</v>
      </c>
      <c r="G4029" s="57" t="s">
        <v>4711</v>
      </c>
      <c r="H4029" s="51">
        <v>900</v>
      </c>
      <c r="I4029" s="51" t="s">
        <v>17309</v>
      </c>
      <c r="J4029" s="69">
        <v>27.49</v>
      </c>
      <c r="K4029" s="69">
        <f t="shared" si="188"/>
        <v>24741</v>
      </c>
      <c r="L4029" s="90">
        <v>900</v>
      </c>
      <c r="M4029" s="51"/>
      <c r="N4029" s="62" t="s">
        <v>4803</v>
      </c>
      <c r="O4029" s="52" t="s">
        <v>4755</v>
      </c>
      <c r="P4029" s="52">
        <v>961</v>
      </c>
      <c r="Q4029" s="52">
        <v>2</v>
      </c>
      <c r="R4029" s="52" t="s">
        <v>4718</v>
      </c>
      <c r="S4029" s="49" t="s">
        <v>21333</v>
      </c>
      <c r="V4029" s="50" t="s">
        <v>15061</v>
      </c>
      <c r="W4029" s="50" t="s">
        <v>4718</v>
      </c>
      <c r="X4029" s="50" t="s">
        <v>14740</v>
      </c>
      <c r="Y4029" s="70" t="s">
        <v>17320</v>
      </c>
      <c r="Z4029" s="53">
        <v>74705</v>
      </c>
    </row>
    <row r="4030" spans="1:26" s="49" customFormat="1" x14ac:dyDescent="0.25">
      <c r="A4030" s="75">
        <v>600142868</v>
      </c>
      <c r="B4030" s="73">
        <f t="shared" si="186"/>
        <v>600142868</v>
      </c>
      <c r="C4030" s="73" t="s">
        <v>11977</v>
      </c>
      <c r="D4030" s="68">
        <v>1</v>
      </c>
      <c r="E4030" s="48">
        <f t="shared" si="187"/>
        <v>70999244</v>
      </c>
      <c r="F4030" s="57" t="s">
        <v>4050</v>
      </c>
      <c r="G4030" s="57" t="s">
        <v>4711</v>
      </c>
      <c r="H4030" s="51">
        <v>975</v>
      </c>
      <c r="I4030" s="51" t="s">
        <v>17309</v>
      </c>
      <c r="J4030" s="69">
        <v>27.49</v>
      </c>
      <c r="K4030" s="69">
        <f t="shared" si="188"/>
        <v>26802.75</v>
      </c>
      <c r="L4030" s="90">
        <v>975</v>
      </c>
      <c r="M4030" s="51"/>
      <c r="N4030" s="62" t="s">
        <v>4804</v>
      </c>
      <c r="O4030" s="52" t="s">
        <v>4805</v>
      </c>
      <c r="P4030" s="52">
        <v>518</v>
      </c>
      <c r="Q4030" s="52">
        <v>15</v>
      </c>
      <c r="R4030" s="52" t="s">
        <v>4718</v>
      </c>
      <c r="S4030" s="49" t="s">
        <v>21333</v>
      </c>
      <c r="V4030" s="50" t="s">
        <v>15061</v>
      </c>
      <c r="W4030" s="50" t="s">
        <v>4718</v>
      </c>
      <c r="X4030" s="50" t="s">
        <v>14740</v>
      </c>
      <c r="Y4030" s="70" t="s">
        <v>17320</v>
      </c>
      <c r="Z4030" s="53">
        <v>74601</v>
      </c>
    </row>
    <row r="4031" spans="1:26" s="49" customFormat="1" x14ac:dyDescent="0.25">
      <c r="A4031" s="75">
        <v>600142876</v>
      </c>
      <c r="B4031" s="73">
        <f t="shared" si="186"/>
        <v>600142876</v>
      </c>
      <c r="C4031" s="73" t="s">
        <v>11978</v>
      </c>
      <c r="D4031" s="68">
        <v>1</v>
      </c>
      <c r="E4031" s="48">
        <f t="shared" si="187"/>
        <v>70999325</v>
      </c>
      <c r="F4031" s="57" t="s">
        <v>4050</v>
      </c>
      <c r="G4031" s="57" t="s">
        <v>4711</v>
      </c>
      <c r="H4031" s="51">
        <v>0</v>
      </c>
      <c r="I4031" s="51" t="s">
        <v>17320</v>
      </c>
      <c r="J4031" s="69">
        <v>27.49</v>
      </c>
      <c r="K4031" s="69">
        <f t="shared" si="188"/>
        <v>0</v>
      </c>
      <c r="L4031" s="90">
        <v>0</v>
      </c>
      <c r="M4031" s="51"/>
      <c r="N4031" s="62" t="s">
        <v>4806</v>
      </c>
      <c r="O4031" s="52" t="s">
        <v>4807</v>
      </c>
      <c r="P4031" s="52">
        <v>101</v>
      </c>
      <c r="Q4031" s="52">
        <v>19</v>
      </c>
      <c r="R4031" s="52" t="s">
        <v>4718</v>
      </c>
      <c r="S4031" s="49" t="s">
        <v>21333</v>
      </c>
      <c r="V4031" s="50" t="s">
        <v>15061</v>
      </c>
      <c r="W4031" s="50" t="s">
        <v>4718</v>
      </c>
      <c r="X4031" s="50" t="s">
        <v>14740</v>
      </c>
      <c r="Y4031" s="70">
        <v>44333</v>
      </c>
      <c r="Z4031" s="53">
        <v>74705</v>
      </c>
    </row>
    <row r="4032" spans="1:26" s="49" customFormat="1" x14ac:dyDescent="0.25">
      <c r="A4032" s="75">
        <v>600142884</v>
      </c>
      <c r="B4032" s="73">
        <f t="shared" si="186"/>
        <v>600142884</v>
      </c>
      <c r="C4032" s="73" t="s">
        <v>11979</v>
      </c>
      <c r="D4032" s="68">
        <v>1</v>
      </c>
      <c r="E4032" s="48">
        <f t="shared" si="187"/>
        <v>70999171</v>
      </c>
      <c r="F4032" s="57" t="s">
        <v>4050</v>
      </c>
      <c r="G4032" s="57" t="s">
        <v>4711</v>
      </c>
      <c r="H4032" s="51">
        <v>1250</v>
      </c>
      <c r="I4032" s="51" t="s">
        <v>17309</v>
      </c>
      <c r="J4032" s="69">
        <v>27.49</v>
      </c>
      <c r="K4032" s="69">
        <f t="shared" si="188"/>
        <v>34362.5</v>
      </c>
      <c r="L4032" s="90">
        <v>1250</v>
      </c>
      <c r="M4032" s="51"/>
      <c r="N4032" s="62" t="s">
        <v>4808</v>
      </c>
      <c r="O4032" s="52" t="s">
        <v>4809</v>
      </c>
      <c r="P4032" s="52">
        <v>1082</v>
      </c>
      <c r="Q4032" s="52">
        <v>82</v>
      </c>
      <c r="R4032" s="52" t="s">
        <v>4718</v>
      </c>
      <c r="S4032" s="49" t="s">
        <v>21333</v>
      </c>
      <c r="V4032" s="50" t="s">
        <v>15061</v>
      </c>
      <c r="W4032" s="50" t="s">
        <v>4718</v>
      </c>
      <c r="X4032" s="50" t="s">
        <v>14740</v>
      </c>
      <c r="Y4032" s="70" t="s">
        <v>17320</v>
      </c>
      <c r="Z4032" s="53">
        <v>74601</v>
      </c>
    </row>
    <row r="4033" spans="1:26" s="49" customFormat="1" ht="30" x14ac:dyDescent="0.25">
      <c r="A4033" s="75">
        <v>600142892</v>
      </c>
      <c r="B4033" s="73">
        <f t="shared" si="186"/>
        <v>600142892</v>
      </c>
      <c r="C4033" s="73" t="s">
        <v>11980</v>
      </c>
      <c r="D4033" s="68">
        <v>1</v>
      </c>
      <c r="E4033" s="48">
        <f t="shared" si="187"/>
        <v>70999180</v>
      </c>
      <c r="F4033" s="57" t="s">
        <v>4050</v>
      </c>
      <c r="G4033" s="57" t="s">
        <v>4711</v>
      </c>
      <c r="H4033" s="51">
        <v>850</v>
      </c>
      <c r="I4033" s="51" t="s">
        <v>17309</v>
      </c>
      <c r="J4033" s="69">
        <v>27.49</v>
      </c>
      <c r="K4033" s="69">
        <f t="shared" si="188"/>
        <v>23366.5</v>
      </c>
      <c r="L4033" s="90">
        <v>850</v>
      </c>
      <c r="M4033" s="51"/>
      <c r="N4033" s="62" t="s">
        <v>4810</v>
      </c>
      <c r="O4033" s="52" t="s">
        <v>3345</v>
      </c>
      <c r="P4033" s="52">
        <v>1317</v>
      </c>
      <c r="Q4033" s="52">
        <v>2</v>
      </c>
      <c r="R4033" s="52" t="s">
        <v>4718</v>
      </c>
      <c r="S4033" s="49" t="s">
        <v>21333</v>
      </c>
      <c r="V4033" s="50" t="s">
        <v>15061</v>
      </c>
      <c r="W4033" s="50" t="s">
        <v>4718</v>
      </c>
      <c r="X4033" s="50" t="s">
        <v>14740</v>
      </c>
      <c r="Y4033" s="70" t="s">
        <v>17320</v>
      </c>
      <c r="Z4033" s="53">
        <v>74601</v>
      </c>
    </row>
    <row r="4034" spans="1:26" s="49" customFormat="1" x14ac:dyDescent="0.25">
      <c r="A4034" s="75">
        <v>600142906</v>
      </c>
      <c r="B4034" s="73">
        <f t="shared" si="186"/>
        <v>600142906</v>
      </c>
      <c r="C4034" s="73" t="s">
        <v>11981</v>
      </c>
      <c r="D4034" s="68">
        <v>1</v>
      </c>
      <c r="E4034" s="48">
        <f t="shared" si="187"/>
        <v>70999252</v>
      </c>
      <c r="F4034" s="57" t="s">
        <v>4050</v>
      </c>
      <c r="G4034" s="57" t="s">
        <v>4711</v>
      </c>
      <c r="H4034" s="51">
        <v>975</v>
      </c>
      <c r="I4034" s="51" t="s">
        <v>17309</v>
      </c>
      <c r="J4034" s="69">
        <v>27.49</v>
      </c>
      <c r="K4034" s="69">
        <f t="shared" si="188"/>
        <v>26802.75</v>
      </c>
      <c r="L4034" s="90">
        <v>975</v>
      </c>
      <c r="M4034" s="51"/>
      <c r="N4034" s="62" t="s">
        <v>4811</v>
      </c>
      <c r="O4034" s="52" t="s">
        <v>4812</v>
      </c>
      <c r="P4034" s="52">
        <v>722</v>
      </c>
      <c r="Q4034" s="52">
        <v>18</v>
      </c>
      <c r="R4034" s="52" t="s">
        <v>4718</v>
      </c>
      <c r="S4034" s="49" t="s">
        <v>21333</v>
      </c>
      <c r="V4034" s="50" t="s">
        <v>15061</v>
      </c>
      <c r="W4034" s="50" t="s">
        <v>4718</v>
      </c>
      <c r="X4034" s="50" t="s">
        <v>14740</v>
      </c>
      <c r="Y4034" s="70" t="s">
        <v>17320</v>
      </c>
      <c r="Z4034" s="53">
        <v>74601</v>
      </c>
    </row>
    <row r="4035" spans="1:26" s="49" customFormat="1" ht="30" x14ac:dyDescent="0.25">
      <c r="A4035" s="75">
        <v>600142914</v>
      </c>
      <c r="B4035" s="73">
        <f t="shared" si="186"/>
        <v>600142914</v>
      </c>
      <c r="C4035" s="73" t="s">
        <v>11982</v>
      </c>
      <c r="D4035" s="68">
        <v>1</v>
      </c>
      <c r="E4035" s="48">
        <f t="shared" si="187"/>
        <v>47813300</v>
      </c>
      <c r="F4035" s="57" t="s">
        <v>4050</v>
      </c>
      <c r="G4035" s="57" t="s">
        <v>4711</v>
      </c>
      <c r="H4035" s="51">
        <v>1000</v>
      </c>
      <c r="I4035" s="51" t="s">
        <v>17309</v>
      </c>
      <c r="J4035" s="69">
        <v>27.49</v>
      </c>
      <c r="K4035" s="69">
        <f t="shared" si="188"/>
        <v>27490</v>
      </c>
      <c r="L4035" s="90">
        <v>1000</v>
      </c>
      <c r="M4035" s="51"/>
      <c r="N4035" s="62" t="s">
        <v>4813</v>
      </c>
      <c r="O4035" s="52" t="s">
        <v>1586</v>
      </c>
      <c r="P4035" s="52">
        <v>1385</v>
      </c>
      <c r="Q4035" s="52">
        <v>13</v>
      </c>
      <c r="R4035" s="52" t="s">
        <v>4718</v>
      </c>
      <c r="S4035" s="49" t="s">
        <v>21333</v>
      </c>
      <c r="V4035" s="50" t="s">
        <v>15061</v>
      </c>
      <c r="W4035" s="50" t="s">
        <v>4718</v>
      </c>
      <c r="X4035" s="50" t="s">
        <v>14740</v>
      </c>
      <c r="Y4035" s="70" t="s">
        <v>17320</v>
      </c>
      <c r="Z4035" s="53">
        <v>74601</v>
      </c>
    </row>
    <row r="4036" spans="1:26" s="49" customFormat="1" x14ac:dyDescent="0.25">
      <c r="A4036" s="75">
        <v>600142922</v>
      </c>
      <c r="B4036" s="73">
        <f t="shared" ref="B4036:B4099" si="189">A4036/1</f>
        <v>600142922</v>
      </c>
      <c r="C4036" s="73" t="s">
        <v>11983</v>
      </c>
      <c r="D4036" s="68">
        <v>1</v>
      </c>
      <c r="E4036" s="48">
        <f t="shared" ref="E4036:E4099" si="190">C4036/1</f>
        <v>75029375</v>
      </c>
      <c r="F4036" s="57" t="s">
        <v>4050</v>
      </c>
      <c r="G4036" s="57" t="s">
        <v>4711</v>
      </c>
      <c r="H4036" s="51">
        <v>500</v>
      </c>
      <c r="I4036" s="51" t="s">
        <v>17309</v>
      </c>
      <c r="J4036" s="69">
        <v>27.49</v>
      </c>
      <c r="K4036" s="69">
        <f t="shared" ref="K4036:K4099" si="191">H4036*J4036</f>
        <v>13745</v>
      </c>
      <c r="L4036" s="90">
        <v>500</v>
      </c>
      <c r="M4036" s="51"/>
      <c r="N4036" s="62" t="s">
        <v>4814</v>
      </c>
      <c r="O4036" s="52" t="s">
        <v>4815</v>
      </c>
      <c r="P4036" s="52">
        <v>223</v>
      </c>
      <c r="Q4036" s="52"/>
      <c r="R4036" s="52" t="s">
        <v>4816</v>
      </c>
      <c r="S4036" s="49" t="s">
        <v>21333</v>
      </c>
      <c r="V4036" s="50" t="s">
        <v>15061</v>
      </c>
      <c r="W4036" s="50" t="s">
        <v>4718</v>
      </c>
      <c r="X4036" s="50" t="s">
        <v>14740</v>
      </c>
      <c r="Y4036" s="70" t="s">
        <v>17320</v>
      </c>
      <c r="Z4036" s="53">
        <v>74761</v>
      </c>
    </row>
    <row r="4037" spans="1:26" s="49" customFormat="1" ht="30" x14ac:dyDescent="0.25">
      <c r="A4037" s="75">
        <v>600142931</v>
      </c>
      <c r="B4037" s="73">
        <f t="shared" si="189"/>
        <v>600142931</v>
      </c>
      <c r="C4037" s="73" t="s">
        <v>11984</v>
      </c>
      <c r="D4037" s="68">
        <v>1</v>
      </c>
      <c r="E4037" s="48">
        <f t="shared" si="190"/>
        <v>75028981</v>
      </c>
      <c r="F4037" s="57" t="s">
        <v>4050</v>
      </c>
      <c r="G4037" s="57" t="s">
        <v>4711</v>
      </c>
      <c r="H4037" s="51">
        <v>575</v>
      </c>
      <c r="I4037" s="51" t="s">
        <v>17309</v>
      </c>
      <c r="J4037" s="69">
        <v>27.49</v>
      </c>
      <c r="K4037" s="69">
        <f t="shared" si="191"/>
        <v>15806.75</v>
      </c>
      <c r="L4037" s="90">
        <v>575</v>
      </c>
      <c r="M4037" s="51"/>
      <c r="N4037" s="62" t="s">
        <v>4817</v>
      </c>
      <c r="O4037" s="52" t="s">
        <v>50</v>
      </c>
      <c r="P4037" s="52">
        <v>316</v>
      </c>
      <c r="Q4037" s="52"/>
      <c r="R4037" s="52" t="s">
        <v>4759</v>
      </c>
      <c r="S4037" s="49" t="s">
        <v>21333</v>
      </c>
      <c r="V4037" s="50" t="s">
        <v>15061</v>
      </c>
      <c r="W4037" s="50" t="s">
        <v>4718</v>
      </c>
      <c r="X4037" s="50" t="s">
        <v>14740</v>
      </c>
      <c r="Y4037" s="70" t="s">
        <v>17320</v>
      </c>
      <c r="Z4037" s="53">
        <v>74757</v>
      </c>
    </row>
    <row r="4038" spans="1:26" s="49" customFormat="1" ht="30" x14ac:dyDescent="0.25">
      <c r="A4038" s="75">
        <v>600142957</v>
      </c>
      <c r="B4038" s="73">
        <f t="shared" si="189"/>
        <v>600142957</v>
      </c>
      <c r="C4038" s="73" t="s">
        <v>11985</v>
      </c>
      <c r="D4038" s="68">
        <v>1</v>
      </c>
      <c r="E4038" s="48">
        <f t="shared" si="190"/>
        <v>70987530</v>
      </c>
      <c r="F4038" s="57" t="s">
        <v>4050</v>
      </c>
      <c r="G4038" s="57" t="s">
        <v>4711</v>
      </c>
      <c r="H4038" s="51">
        <v>550</v>
      </c>
      <c r="I4038" s="51" t="s">
        <v>17309</v>
      </c>
      <c r="J4038" s="69">
        <v>27.49</v>
      </c>
      <c r="K4038" s="69">
        <f t="shared" si="191"/>
        <v>15119.5</v>
      </c>
      <c r="L4038" s="90">
        <v>550</v>
      </c>
      <c r="M4038" s="51"/>
      <c r="N4038" s="62" t="s">
        <v>4818</v>
      </c>
      <c r="O4038" s="52" t="s">
        <v>340</v>
      </c>
      <c r="P4038" s="52">
        <v>26</v>
      </c>
      <c r="Q4038" s="52"/>
      <c r="R4038" s="52" t="s">
        <v>4819</v>
      </c>
      <c r="S4038" s="49" t="s">
        <v>21333</v>
      </c>
      <c r="V4038" s="50" t="s">
        <v>15061</v>
      </c>
      <c r="W4038" s="50" t="s">
        <v>4718</v>
      </c>
      <c r="X4038" s="50" t="s">
        <v>14740</v>
      </c>
      <c r="Y4038" s="70" t="s">
        <v>17320</v>
      </c>
      <c r="Z4038" s="53">
        <v>74791</v>
      </c>
    </row>
    <row r="4039" spans="1:26" s="49" customFormat="1" ht="30" x14ac:dyDescent="0.25">
      <c r="A4039" s="75">
        <v>600142965</v>
      </c>
      <c r="B4039" s="73">
        <f t="shared" si="189"/>
        <v>600142965</v>
      </c>
      <c r="C4039" s="73" t="s">
        <v>11986</v>
      </c>
      <c r="D4039" s="68">
        <v>1</v>
      </c>
      <c r="E4039" s="48">
        <f t="shared" si="190"/>
        <v>70985618</v>
      </c>
      <c r="F4039" s="57" t="s">
        <v>4050</v>
      </c>
      <c r="G4039" s="57" t="s">
        <v>4711</v>
      </c>
      <c r="H4039" s="51">
        <v>275</v>
      </c>
      <c r="I4039" s="51" t="s">
        <v>17309</v>
      </c>
      <c r="J4039" s="69">
        <v>27.49</v>
      </c>
      <c r="K4039" s="69">
        <f t="shared" si="191"/>
        <v>7559.75</v>
      </c>
      <c r="L4039" s="90">
        <v>275</v>
      </c>
      <c r="M4039" s="51"/>
      <c r="N4039" s="62" t="s">
        <v>4820</v>
      </c>
      <c r="O4039" s="52" t="s">
        <v>60</v>
      </c>
      <c r="P4039" s="52">
        <v>228</v>
      </c>
      <c r="Q4039" s="52"/>
      <c r="R4039" s="52" t="s">
        <v>4732</v>
      </c>
      <c r="S4039" s="49" t="s">
        <v>21333</v>
      </c>
      <c r="V4039" s="50" t="s">
        <v>15061</v>
      </c>
      <c r="W4039" s="50" t="s">
        <v>4718</v>
      </c>
      <c r="X4039" s="50" t="s">
        <v>14740</v>
      </c>
      <c r="Y4039" s="70" t="s">
        <v>17320</v>
      </c>
      <c r="Z4039" s="53">
        <v>74775</v>
      </c>
    </row>
    <row r="4040" spans="1:26" s="49" customFormat="1" ht="30" x14ac:dyDescent="0.25">
      <c r="A4040" s="75">
        <v>600142973</v>
      </c>
      <c r="B4040" s="73">
        <f t="shared" si="189"/>
        <v>600142973</v>
      </c>
      <c r="C4040" s="73" t="s">
        <v>11987</v>
      </c>
      <c r="D4040" s="68">
        <v>1</v>
      </c>
      <c r="E4040" s="48">
        <f t="shared" si="190"/>
        <v>70959528</v>
      </c>
      <c r="F4040" s="57" t="s">
        <v>4050</v>
      </c>
      <c r="G4040" s="57" t="s">
        <v>4711</v>
      </c>
      <c r="H4040" s="51">
        <v>425</v>
      </c>
      <c r="I4040" s="51" t="s">
        <v>17309</v>
      </c>
      <c r="J4040" s="69">
        <v>27.49</v>
      </c>
      <c r="K4040" s="69">
        <f t="shared" si="191"/>
        <v>11683.25</v>
      </c>
      <c r="L4040" s="90">
        <v>425</v>
      </c>
      <c r="M4040" s="51"/>
      <c r="N4040" s="62" t="s">
        <v>4821</v>
      </c>
      <c r="O4040" s="52" t="s">
        <v>1042</v>
      </c>
      <c r="P4040" s="52">
        <v>207</v>
      </c>
      <c r="Q4040" s="52"/>
      <c r="R4040" s="52" t="s">
        <v>4781</v>
      </c>
      <c r="S4040" s="49" t="s">
        <v>21333</v>
      </c>
      <c r="V4040" s="50" t="s">
        <v>15061</v>
      </c>
      <c r="W4040" s="50" t="s">
        <v>4718</v>
      </c>
      <c r="X4040" s="50" t="s">
        <v>14740</v>
      </c>
      <c r="Y4040" s="70" t="s">
        <v>17320</v>
      </c>
      <c r="Z4040" s="53">
        <v>74731</v>
      </c>
    </row>
    <row r="4041" spans="1:26" s="49" customFormat="1" ht="30" x14ac:dyDescent="0.25">
      <c r="A4041" s="75">
        <v>600143007</v>
      </c>
      <c r="B4041" s="73">
        <f t="shared" si="189"/>
        <v>600143007</v>
      </c>
      <c r="C4041" s="73" t="s">
        <v>11988</v>
      </c>
      <c r="D4041" s="68">
        <v>1</v>
      </c>
      <c r="E4041" s="48">
        <f t="shared" si="190"/>
        <v>70999368</v>
      </c>
      <c r="F4041" s="57" t="s">
        <v>4050</v>
      </c>
      <c r="G4041" s="57" t="s">
        <v>4711</v>
      </c>
      <c r="H4041" s="51">
        <v>175</v>
      </c>
      <c r="I4041" s="51" t="s">
        <v>17309</v>
      </c>
      <c r="J4041" s="69">
        <v>27.49</v>
      </c>
      <c r="K4041" s="69">
        <f t="shared" si="191"/>
        <v>4810.75</v>
      </c>
      <c r="L4041" s="90">
        <v>175</v>
      </c>
      <c r="M4041" s="51"/>
      <c r="N4041" s="62" t="s">
        <v>4822</v>
      </c>
      <c r="O4041" s="52" t="s">
        <v>2334</v>
      </c>
      <c r="P4041" s="52">
        <v>26</v>
      </c>
      <c r="Q4041" s="52">
        <v>37</v>
      </c>
      <c r="R4041" s="52" t="s">
        <v>4718</v>
      </c>
      <c r="S4041" s="49" t="s">
        <v>21333</v>
      </c>
      <c r="V4041" s="50" t="s">
        <v>15061</v>
      </c>
      <c r="W4041" s="50" t="s">
        <v>4718</v>
      </c>
      <c r="X4041" s="50" t="s">
        <v>14740</v>
      </c>
      <c r="Y4041" s="70" t="s">
        <v>17320</v>
      </c>
      <c r="Z4041" s="53">
        <v>74705</v>
      </c>
    </row>
    <row r="4042" spans="1:26" s="49" customFormat="1" ht="30" x14ac:dyDescent="0.25">
      <c r="A4042" s="75">
        <v>600143023</v>
      </c>
      <c r="B4042" s="73">
        <f t="shared" si="189"/>
        <v>600143023</v>
      </c>
      <c r="C4042" s="73" t="s">
        <v>11989</v>
      </c>
      <c r="D4042" s="68">
        <v>1</v>
      </c>
      <c r="E4042" s="48">
        <f t="shared" si="190"/>
        <v>70994463</v>
      </c>
      <c r="F4042" s="57" t="s">
        <v>4050</v>
      </c>
      <c r="G4042" s="57" t="s">
        <v>4711</v>
      </c>
      <c r="H4042" s="51">
        <v>400</v>
      </c>
      <c r="I4042" s="51" t="s">
        <v>17309</v>
      </c>
      <c r="J4042" s="69">
        <v>27.49</v>
      </c>
      <c r="K4042" s="69">
        <f t="shared" si="191"/>
        <v>10996</v>
      </c>
      <c r="L4042" s="90">
        <v>400</v>
      </c>
      <c r="M4042" s="51"/>
      <c r="N4042" s="62" t="s">
        <v>4823</v>
      </c>
      <c r="O4042" s="52" t="s">
        <v>60</v>
      </c>
      <c r="P4042" s="52">
        <v>90</v>
      </c>
      <c r="Q4042" s="52"/>
      <c r="R4042" s="52" t="s">
        <v>4745</v>
      </c>
      <c r="S4042" s="49" t="s">
        <v>21333</v>
      </c>
      <c r="V4042" s="50" t="s">
        <v>15061</v>
      </c>
      <c r="W4042" s="50" t="s">
        <v>4718</v>
      </c>
      <c r="X4042" s="50" t="s">
        <v>14740</v>
      </c>
      <c r="Y4042" s="70" t="s">
        <v>17320</v>
      </c>
      <c r="Z4042" s="53">
        <v>74792</v>
      </c>
    </row>
    <row r="4043" spans="1:26" s="49" customFormat="1" ht="30" x14ac:dyDescent="0.25">
      <c r="A4043" s="75">
        <v>600143058</v>
      </c>
      <c r="B4043" s="73">
        <f t="shared" si="189"/>
        <v>600143058</v>
      </c>
      <c r="C4043" s="73" t="s">
        <v>11990</v>
      </c>
      <c r="D4043" s="68">
        <v>1</v>
      </c>
      <c r="E4043" s="48">
        <f t="shared" si="190"/>
        <v>75028972</v>
      </c>
      <c r="F4043" s="57" t="s">
        <v>4050</v>
      </c>
      <c r="G4043" s="57" t="s">
        <v>4711</v>
      </c>
      <c r="H4043" s="51">
        <v>575</v>
      </c>
      <c r="I4043" s="51" t="s">
        <v>17309</v>
      </c>
      <c r="J4043" s="69">
        <v>27.49</v>
      </c>
      <c r="K4043" s="69">
        <f t="shared" si="191"/>
        <v>15806.75</v>
      </c>
      <c r="L4043" s="90">
        <v>575</v>
      </c>
      <c r="M4043" s="51"/>
      <c r="N4043" s="62" t="s">
        <v>4824</v>
      </c>
      <c r="O4043" s="52" t="s">
        <v>4731</v>
      </c>
      <c r="P4043" s="52">
        <v>39</v>
      </c>
      <c r="Q4043" s="52"/>
      <c r="R4043" s="52" t="s">
        <v>4825</v>
      </c>
      <c r="S4043" s="49" t="s">
        <v>21333</v>
      </c>
      <c r="V4043" s="50" t="s">
        <v>15061</v>
      </c>
      <c r="W4043" s="50" t="s">
        <v>4718</v>
      </c>
      <c r="X4043" s="50" t="s">
        <v>14740</v>
      </c>
      <c r="Y4043" s="70" t="s">
        <v>17320</v>
      </c>
      <c r="Z4043" s="53">
        <v>74769</v>
      </c>
    </row>
    <row r="4044" spans="1:26" s="49" customFormat="1" ht="30" x14ac:dyDescent="0.25">
      <c r="A4044" s="75">
        <v>600143121</v>
      </c>
      <c r="B4044" s="73">
        <f t="shared" si="189"/>
        <v>600143121</v>
      </c>
      <c r="C4044" s="73" t="s">
        <v>11991</v>
      </c>
      <c r="D4044" s="68">
        <v>1</v>
      </c>
      <c r="E4044" s="48">
        <f t="shared" si="190"/>
        <v>75026821</v>
      </c>
      <c r="F4044" s="57" t="s">
        <v>4050</v>
      </c>
      <c r="G4044" s="57" t="s">
        <v>4711</v>
      </c>
      <c r="H4044" s="51">
        <v>100</v>
      </c>
      <c r="I4044" s="51" t="s">
        <v>17309</v>
      </c>
      <c r="J4044" s="69">
        <v>27.49</v>
      </c>
      <c r="K4044" s="69">
        <f t="shared" si="191"/>
        <v>2749</v>
      </c>
      <c r="L4044" s="90">
        <v>100</v>
      </c>
      <c r="M4044" s="51"/>
      <c r="N4044" s="62" t="s">
        <v>4826</v>
      </c>
      <c r="O4044" s="52"/>
      <c r="P4044" s="52">
        <v>70</v>
      </c>
      <c r="Q4044" s="52"/>
      <c r="R4044" s="52" t="s">
        <v>4827</v>
      </c>
      <c r="S4044" s="49" t="s">
        <v>21333</v>
      </c>
      <c r="V4044" s="50" t="s">
        <v>15061</v>
      </c>
      <c r="W4044" s="50" t="s">
        <v>4718</v>
      </c>
      <c r="X4044" s="50" t="s">
        <v>14740</v>
      </c>
      <c r="Y4044" s="70" t="s">
        <v>17320</v>
      </c>
      <c r="Z4044" s="53">
        <v>74763</v>
      </c>
    </row>
    <row r="4045" spans="1:26" s="49" customFormat="1" x14ac:dyDescent="0.25">
      <c r="A4045" s="75">
        <v>600143147</v>
      </c>
      <c r="B4045" s="73">
        <f t="shared" si="189"/>
        <v>600143147</v>
      </c>
      <c r="C4045" s="73" t="s">
        <v>11992</v>
      </c>
      <c r="D4045" s="68">
        <v>1</v>
      </c>
      <c r="E4045" s="48">
        <f t="shared" si="190"/>
        <v>75026503</v>
      </c>
      <c r="F4045" s="57" t="s">
        <v>4050</v>
      </c>
      <c r="G4045" s="57" t="s">
        <v>4711</v>
      </c>
      <c r="H4045" s="51">
        <v>75</v>
      </c>
      <c r="I4045" s="51" t="s">
        <v>17309</v>
      </c>
      <c r="J4045" s="69">
        <v>27.49</v>
      </c>
      <c r="K4045" s="69">
        <f t="shared" si="191"/>
        <v>2061.75</v>
      </c>
      <c r="L4045" s="90">
        <v>75</v>
      </c>
      <c r="M4045" s="51"/>
      <c r="N4045" s="62" t="s">
        <v>4828</v>
      </c>
      <c r="O4045" s="52"/>
      <c r="P4045" s="52">
        <v>107</v>
      </c>
      <c r="Q4045" s="52"/>
      <c r="R4045" s="52" t="s">
        <v>4829</v>
      </c>
      <c r="S4045" s="49" t="s">
        <v>21333</v>
      </c>
      <c r="V4045" s="50" t="s">
        <v>15061</v>
      </c>
      <c r="W4045" s="50" t="s">
        <v>4718</v>
      </c>
      <c r="X4045" s="50" t="s">
        <v>14740</v>
      </c>
      <c r="Y4045" s="70" t="s">
        <v>17320</v>
      </c>
      <c r="Z4045" s="53">
        <v>74755</v>
      </c>
    </row>
    <row r="4046" spans="1:26" s="49" customFormat="1" ht="30" x14ac:dyDescent="0.25">
      <c r="A4046" s="75">
        <v>600143155</v>
      </c>
      <c r="B4046" s="73">
        <f t="shared" si="189"/>
        <v>600143155</v>
      </c>
      <c r="C4046" s="73" t="s">
        <v>11993</v>
      </c>
      <c r="D4046" s="68">
        <v>1</v>
      </c>
      <c r="E4046" s="48">
        <f t="shared" si="190"/>
        <v>75026945</v>
      </c>
      <c r="F4046" s="57" t="s">
        <v>4050</v>
      </c>
      <c r="G4046" s="57" t="s">
        <v>4711</v>
      </c>
      <c r="H4046" s="51">
        <v>75</v>
      </c>
      <c r="I4046" s="51" t="s">
        <v>17309</v>
      </c>
      <c r="J4046" s="69">
        <v>27.49</v>
      </c>
      <c r="K4046" s="69">
        <f t="shared" si="191"/>
        <v>2061.75</v>
      </c>
      <c r="L4046" s="90">
        <v>75</v>
      </c>
      <c r="M4046" s="51"/>
      <c r="N4046" s="62" t="s">
        <v>4830</v>
      </c>
      <c r="O4046" s="52"/>
      <c r="P4046" s="52">
        <v>109</v>
      </c>
      <c r="Q4046" s="52"/>
      <c r="R4046" s="52" t="s">
        <v>4831</v>
      </c>
      <c r="S4046" s="49" t="s">
        <v>21333</v>
      </c>
      <c r="V4046" s="50" t="s">
        <v>15061</v>
      </c>
      <c r="W4046" s="50" t="s">
        <v>4718</v>
      </c>
      <c r="X4046" s="50" t="s">
        <v>14740</v>
      </c>
      <c r="Y4046" s="70" t="s">
        <v>17320</v>
      </c>
      <c r="Z4046" s="53">
        <v>74752</v>
      </c>
    </row>
    <row r="4047" spans="1:26" s="49" customFormat="1" ht="30" x14ac:dyDescent="0.25">
      <c r="A4047" s="75">
        <v>600143171</v>
      </c>
      <c r="B4047" s="73">
        <f t="shared" si="189"/>
        <v>600143171</v>
      </c>
      <c r="C4047" s="73" t="s">
        <v>11994</v>
      </c>
      <c r="D4047" s="68">
        <v>1</v>
      </c>
      <c r="E4047" s="48">
        <f t="shared" si="190"/>
        <v>75027259</v>
      </c>
      <c r="F4047" s="57" t="s">
        <v>4050</v>
      </c>
      <c r="G4047" s="57" t="s">
        <v>4711</v>
      </c>
      <c r="H4047" s="51">
        <v>100</v>
      </c>
      <c r="I4047" s="51" t="s">
        <v>17309</v>
      </c>
      <c r="J4047" s="69">
        <v>27.49</v>
      </c>
      <c r="K4047" s="69">
        <f t="shared" si="191"/>
        <v>2749</v>
      </c>
      <c r="L4047" s="90">
        <v>100</v>
      </c>
      <c r="M4047" s="51"/>
      <c r="N4047" s="62" t="s">
        <v>4832</v>
      </c>
      <c r="O4047" s="52"/>
      <c r="P4047" s="52">
        <v>101</v>
      </c>
      <c r="Q4047" s="52"/>
      <c r="R4047" s="52" t="s">
        <v>4833</v>
      </c>
      <c r="S4047" s="49" t="s">
        <v>21333</v>
      </c>
      <c r="V4047" s="50" t="s">
        <v>15061</v>
      </c>
      <c r="W4047" s="50" t="s">
        <v>4718</v>
      </c>
      <c r="X4047" s="50" t="s">
        <v>14740</v>
      </c>
      <c r="Y4047" s="70" t="s">
        <v>17320</v>
      </c>
      <c r="Z4047" s="53">
        <v>74768</v>
      </c>
    </row>
    <row r="4048" spans="1:26" s="49" customFormat="1" x14ac:dyDescent="0.25">
      <c r="A4048" s="75">
        <v>600143244</v>
      </c>
      <c r="B4048" s="73">
        <f t="shared" si="189"/>
        <v>600143244</v>
      </c>
      <c r="C4048" s="73" t="s">
        <v>11995</v>
      </c>
      <c r="D4048" s="68">
        <v>1</v>
      </c>
      <c r="E4048" s="48">
        <f t="shared" si="190"/>
        <v>70986487</v>
      </c>
      <c r="F4048" s="57" t="s">
        <v>4050</v>
      </c>
      <c r="G4048" s="57" t="s">
        <v>4711</v>
      </c>
      <c r="H4048" s="51">
        <v>225</v>
      </c>
      <c r="I4048" s="51" t="s">
        <v>17309</v>
      </c>
      <c r="J4048" s="69">
        <v>27.49</v>
      </c>
      <c r="K4048" s="69">
        <f t="shared" si="191"/>
        <v>6185.25</v>
      </c>
      <c r="L4048" s="90">
        <v>225</v>
      </c>
      <c r="M4048" s="51"/>
      <c r="N4048" s="62" t="s">
        <v>4834</v>
      </c>
      <c r="O4048" s="52"/>
      <c r="P4048" s="52">
        <v>67</v>
      </c>
      <c r="Q4048" s="52"/>
      <c r="R4048" s="52" t="s">
        <v>4835</v>
      </c>
      <c r="S4048" s="49" t="s">
        <v>21333</v>
      </c>
      <c r="V4048" s="50" t="s">
        <v>15061</v>
      </c>
      <c r="W4048" s="50" t="s">
        <v>4718</v>
      </c>
      <c r="X4048" s="50" t="s">
        <v>14740</v>
      </c>
      <c r="Y4048" s="70" t="s">
        <v>17320</v>
      </c>
      <c r="Z4048" s="53">
        <v>74754</v>
      </c>
    </row>
    <row r="4049" spans="1:26" s="49" customFormat="1" ht="30" x14ac:dyDescent="0.25">
      <c r="A4049" s="75">
        <v>600143261</v>
      </c>
      <c r="B4049" s="73">
        <f t="shared" si="189"/>
        <v>600143261</v>
      </c>
      <c r="C4049" s="73" t="s">
        <v>11996</v>
      </c>
      <c r="D4049" s="68">
        <v>1</v>
      </c>
      <c r="E4049" s="48">
        <f t="shared" si="190"/>
        <v>75027186</v>
      </c>
      <c r="F4049" s="57" t="s">
        <v>4050</v>
      </c>
      <c r="G4049" s="57" t="s">
        <v>4711</v>
      </c>
      <c r="H4049" s="51">
        <v>350</v>
      </c>
      <c r="I4049" s="51" t="s">
        <v>17309</v>
      </c>
      <c r="J4049" s="69">
        <v>27.49</v>
      </c>
      <c r="K4049" s="69">
        <f t="shared" si="191"/>
        <v>9621.5</v>
      </c>
      <c r="L4049" s="90">
        <v>350</v>
      </c>
      <c r="M4049" s="51"/>
      <c r="N4049" s="62" t="s">
        <v>4836</v>
      </c>
      <c r="O4049" s="52"/>
      <c r="P4049" s="52">
        <v>120</v>
      </c>
      <c r="Q4049" s="52"/>
      <c r="R4049" s="52" t="s">
        <v>4837</v>
      </c>
      <c r="S4049" s="49" t="s">
        <v>21333</v>
      </c>
      <c r="V4049" s="50" t="s">
        <v>15061</v>
      </c>
      <c r="W4049" s="50" t="s">
        <v>4718</v>
      </c>
      <c r="X4049" s="50" t="s">
        <v>14740</v>
      </c>
      <c r="Y4049" s="70" t="s">
        <v>17320</v>
      </c>
      <c r="Z4049" s="53">
        <v>74745</v>
      </c>
    </row>
    <row r="4050" spans="1:26" s="49" customFormat="1" ht="30" x14ac:dyDescent="0.25">
      <c r="A4050" s="75">
        <v>600143295</v>
      </c>
      <c r="B4050" s="73">
        <f t="shared" si="189"/>
        <v>600143295</v>
      </c>
      <c r="C4050" s="73" t="s">
        <v>11997</v>
      </c>
      <c r="D4050" s="68">
        <v>1</v>
      </c>
      <c r="E4050" s="48">
        <f t="shared" si="190"/>
        <v>70640131</v>
      </c>
      <c r="F4050" s="57" t="s">
        <v>4050</v>
      </c>
      <c r="G4050" s="57" t="s">
        <v>4711</v>
      </c>
      <c r="H4050" s="51">
        <v>50</v>
      </c>
      <c r="I4050" s="51" t="s">
        <v>17309</v>
      </c>
      <c r="J4050" s="69">
        <v>27.49</v>
      </c>
      <c r="K4050" s="69">
        <f t="shared" si="191"/>
        <v>1374.5</v>
      </c>
      <c r="L4050" s="90">
        <v>50</v>
      </c>
      <c r="M4050" s="51"/>
      <c r="N4050" s="62" t="s">
        <v>4838</v>
      </c>
      <c r="O4050" s="52"/>
      <c r="P4050" s="52">
        <v>134</v>
      </c>
      <c r="Q4050" s="52"/>
      <c r="R4050" s="52" t="s">
        <v>4839</v>
      </c>
      <c r="S4050" s="49" t="s">
        <v>21333</v>
      </c>
      <c r="V4050" s="50" t="s">
        <v>15061</v>
      </c>
      <c r="W4050" s="50" t="s">
        <v>4718</v>
      </c>
      <c r="X4050" s="50" t="s">
        <v>14740</v>
      </c>
      <c r="Y4050" s="70" t="s">
        <v>17320</v>
      </c>
      <c r="Z4050" s="53">
        <v>74728</v>
      </c>
    </row>
    <row r="4051" spans="1:26" s="49" customFormat="1" ht="30" x14ac:dyDescent="0.25">
      <c r="A4051" s="75">
        <v>600143309</v>
      </c>
      <c r="B4051" s="73">
        <f t="shared" si="189"/>
        <v>600143309</v>
      </c>
      <c r="C4051" s="73" t="s">
        <v>11998</v>
      </c>
      <c r="D4051" s="68">
        <v>1</v>
      </c>
      <c r="E4051" s="48">
        <f t="shared" si="190"/>
        <v>70985430</v>
      </c>
      <c r="F4051" s="57" t="s">
        <v>4050</v>
      </c>
      <c r="G4051" s="57" t="s">
        <v>4711</v>
      </c>
      <c r="H4051" s="51">
        <v>500</v>
      </c>
      <c r="I4051" s="51" t="s">
        <v>17309</v>
      </c>
      <c r="J4051" s="69">
        <v>27.49</v>
      </c>
      <c r="K4051" s="69">
        <f t="shared" si="191"/>
        <v>13745</v>
      </c>
      <c r="L4051" s="90">
        <v>500</v>
      </c>
      <c r="M4051" s="51"/>
      <c r="N4051" s="62" t="s">
        <v>4840</v>
      </c>
      <c r="O4051" s="52" t="s">
        <v>60</v>
      </c>
      <c r="P4051" s="52">
        <v>199</v>
      </c>
      <c r="Q4051" s="52"/>
      <c r="R4051" s="52" t="s">
        <v>4841</v>
      </c>
      <c r="S4051" s="49" t="s">
        <v>21333</v>
      </c>
      <c r="V4051" s="50" t="s">
        <v>15061</v>
      </c>
      <c r="W4051" s="50" t="s">
        <v>4718</v>
      </c>
      <c r="X4051" s="50" t="s">
        <v>14740</v>
      </c>
      <c r="Y4051" s="70" t="s">
        <v>17320</v>
      </c>
      <c r="Z4051" s="53">
        <v>74774</v>
      </c>
    </row>
    <row r="4052" spans="1:26" s="49" customFormat="1" ht="30" x14ac:dyDescent="0.25">
      <c r="A4052" s="75">
        <v>600143317</v>
      </c>
      <c r="B4052" s="73">
        <f t="shared" si="189"/>
        <v>600143317</v>
      </c>
      <c r="C4052" s="73" t="s">
        <v>11999</v>
      </c>
      <c r="D4052" s="68">
        <v>1</v>
      </c>
      <c r="E4052" s="48">
        <f t="shared" si="190"/>
        <v>70984344</v>
      </c>
      <c r="F4052" s="57" t="s">
        <v>4050</v>
      </c>
      <c r="G4052" s="57" t="s">
        <v>4711</v>
      </c>
      <c r="H4052" s="51">
        <v>550</v>
      </c>
      <c r="I4052" s="51" t="s">
        <v>17309</v>
      </c>
      <c r="J4052" s="69">
        <v>27.49</v>
      </c>
      <c r="K4052" s="69">
        <f t="shared" si="191"/>
        <v>15119.5</v>
      </c>
      <c r="L4052" s="90">
        <v>550</v>
      </c>
      <c r="M4052" s="51"/>
      <c r="N4052" s="62" t="s">
        <v>4842</v>
      </c>
      <c r="O4052" s="52" t="s">
        <v>4731</v>
      </c>
      <c r="P4052" s="52">
        <v>217</v>
      </c>
      <c r="Q4052" s="52"/>
      <c r="R4052" s="52" t="s">
        <v>4727</v>
      </c>
      <c r="S4052" s="49" t="s">
        <v>21333</v>
      </c>
      <c r="V4052" s="50" t="s">
        <v>15061</v>
      </c>
      <c r="W4052" s="50" t="s">
        <v>4718</v>
      </c>
      <c r="X4052" s="50" t="s">
        <v>14740</v>
      </c>
      <c r="Y4052" s="70" t="s">
        <v>17320</v>
      </c>
      <c r="Z4052" s="53">
        <v>74741</v>
      </c>
    </row>
    <row r="4053" spans="1:26" s="49" customFormat="1" ht="30" x14ac:dyDescent="0.25">
      <c r="A4053" s="75">
        <v>600143341</v>
      </c>
      <c r="B4053" s="73">
        <f t="shared" si="189"/>
        <v>600143341</v>
      </c>
      <c r="C4053" s="73" t="s">
        <v>12000</v>
      </c>
      <c r="D4053" s="68">
        <v>1</v>
      </c>
      <c r="E4053" s="48">
        <f t="shared" si="190"/>
        <v>70999651</v>
      </c>
      <c r="F4053" s="57" t="s">
        <v>4050</v>
      </c>
      <c r="G4053" s="57" t="s">
        <v>4711</v>
      </c>
      <c r="H4053" s="51">
        <v>100</v>
      </c>
      <c r="I4053" s="51" t="s">
        <v>17309</v>
      </c>
      <c r="J4053" s="69">
        <v>27.49</v>
      </c>
      <c r="K4053" s="69">
        <f t="shared" si="191"/>
        <v>2749</v>
      </c>
      <c r="L4053" s="90">
        <v>100</v>
      </c>
      <c r="M4053" s="51"/>
      <c r="N4053" s="62" t="s">
        <v>4843</v>
      </c>
      <c r="O4053" s="52" t="s">
        <v>60</v>
      </c>
      <c r="P4053" s="52">
        <v>58</v>
      </c>
      <c r="Q4053" s="52"/>
      <c r="R4053" s="52" t="s">
        <v>4844</v>
      </c>
      <c r="S4053" s="49" t="s">
        <v>21333</v>
      </c>
      <c r="V4053" s="50" t="s">
        <v>15061</v>
      </c>
      <c r="W4053" s="50" t="s">
        <v>4718</v>
      </c>
      <c r="X4053" s="50" t="s">
        <v>14740</v>
      </c>
      <c r="Y4053" s="70" t="s">
        <v>17320</v>
      </c>
      <c r="Z4053" s="53">
        <v>74741</v>
      </c>
    </row>
    <row r="4054" spans="1:26" s="49" customFormat="1" ht="30" x14ac:dyDescent="0.25">
      <c r="A4054" s="75">
        <v>600143368</v>
      </c>
      <c r="B4054" s="73">
        <f t="shared" si="189"/>
        <v>600143368</v>
      </c>
      <c r="C4054" s="73" t="s">
        <v>12001</v>
      </c>
      <c r="D4054" s="68">
        <v>1</v>
      </c>
      <c r="E4054" s="48">
        <f t="shared" si="190"/>
        <v>75028964</v>
      </c>
      <c r="F4054" s="57" t="s">
        <v>4050</v>
      </c>
      <c r="G4054" s="57" t="s">
        <v>4711</v>
      </c>
      <c r="H4054" s="51">
        <v>100</v>
      </c>
      <c r="I4054" s="51" t="s">
        <v>17309</v>
      </c>
      <c r="J4054" s="69">
        <v>27.49</v>
      </c>
      <c r="K4054" s="69">
        <f t="shared" si="191"/>
        <v>2749</v>
      </c>
      <c r="L4054" s="90">
        <v>100</v>
      </c>
      <c r="M4054" s="51"/>
      <c r="N4054" s="62" t="s">
        <v>4845</v>
      </c>
      <c r="O4054" s="52" t="s">
        <v>215</v>
      </c>
      <c r="P4054" s="52">
        <v>15</v>
      </c>
      <c r="Q4054" s="52"/>
      <c r="R4054" s="52" t="s">
        <v>4846</v>
      </c>
      <c r="S4054" s="49" t="s">
        <v>21333</v>
      </c>
      <c r="V4054" s="50" t="s">
        <v>15061</v>
      </c>
      <c r="W4054" s="50" t="s">
        <v>4718</v>
      </c>
      <c r="X4054" s="50" t="s">
        <v>14740</v>
      </c>
      <c r="Y4054" s="70" t="s">
        <v>17320</v>
      </c>
      <c r="Z4054" s="53">
        <v>74756</v>
      </c>
    </row>
    <row r="4055" spans="1:26" s="49" customFormat="1" ht="30" x14ac:dyDescent="0.25">
      <c r="A4055" s="75">
        <v>600143384</v>
      </c>
      <c r="B4055" s="73">
        <f t="shared" si="189"/>
        <v>600143384</v>
      </c>
      <c r="C4055" s="73" t="s">
        <v>12002</v>
      </c>
      <c r="D4055" s="68">
        <v>1</v>
      </c>
      <c r="E4055" s="48">
        <f t="shared" si="190"/>
        <v>70999236</v>
      </c>
      <c r="F4055" s="57" t="s">
        <v>4050</v>
      </c>
      <c r="G4055" s="57" t="s">
        <v>4711</v>
      </c>
      <c r="H4055" s="51">
        <v>475</v>
      </c>
      <c r="I4055" s="51" t="s">
        <v>17309</v>
      </c>
      <c r="J4055" s="69">
        <v>27.49</v>
      </c>
      <c r="K4055" s="69">
        <f t="shared" si="191"/>
        <v>13057.75</v>
      </c>
      <c r="L4055" s="90">
        <v>475</v>
      </c>
      <c r="M4055" s="51"/>
      <c r="N4055" s="62" t="s">
        <v>4847</v>
      </c>
      <c r="O4055" s="52" t="s">
        <v>4848</v>
      </c>
      <c r="P4055" s="52">
        <v>1244</v>
      </c>
      <c r="Q4055" s="52">
        <v>6</v>
      </c>
      <c r="R4055" s="52" t="s">
        <v>4718</v>
      </c>
      <c r="S4055" s="49" t="s">
        <v>21333</v>
      </c>
      <c r="V4055" s="50" t="s">
        <v>15061</v>
      </c>
      <c r="W4055" s="50" t="s">
        <v>4718</v>
      </c>
      <c r="X4055" s="50" t="s">
        <v>14740</v>
      </c>
      <c r="Y4055" s="70" t="s">
        <v>17320</v>
      </c>
      <c r="Z4055" s="53">
        <v>74601</v>
      </c>
    </row>
    <row r="4056" spans="1:26" s="49" customFormat="1" ht="45" x14ac:dyDescent="0.25">
      <c r="A4056" s="75">
        <v>600171663</v>
      </c>
      <c r="B4056" s="73">
        <f t="shared" si="189"/>
        <v>600171663</v>
      </c>
      <c r="C4056" s="73" t="s">
        <v>11937</v>
      </c>
      <c r="D4056" s="68">
        <v>1</v>
      </c>
      <c r="E4056" s="48">
        <f t="shared" si="190"/>
        <v>47813491</v>
      </c>
      <c r="F4056" s="57" t="s">
        <v>4050</v>
      </c>
      <c r="G4056" s="57" t="s">
        <v>4711</v>
      </c>
      <c r="H4056" s="51">
        <v>25</v>
      </c>
      <c r="I4056" s="51" t="s">
        <v>17309</v>
      </c>
      <c r="J4056" s="69">
        <v>27.49</v>
      </c>
      <c r="K4056" s="69">
        <f t="shared" si="191"/>
        <v>687.25</v>
      </c>
      <c r="L4056" s="90">
        <v>25</v>
      </c>
      <c r="M4056" s="51"/>
      <c r="N4056" s="62" t="s">
        <v>4735</v>
      </c>
      <c r="O4056" s="52" t="s">
        <v>1212</v>
      </c>
      <c r="P4056" s="52">
        <v>305</v>
      </c>
      <c r="Q4056" s="52">
        <v>88</v>
      </c>
      <c r="R4056" s="52" t="s">
        <v>4718</v>
      </c>
      <c r="S4056" s="49" t="s">
        <v>21333</v>
      </c>
      <c r="V4056" s="50" t="s">
        <v>15000</v>
      </c>
      <c r="W4056" s="50" t="s">
        <v>4718</v>
      </c>
      <c r="X4056" s="50" t="s">
        <v>14738</v>
      </c>
      <c r="Y4056" s="70" t="s">
        <v>17320</v>
      </c>
      <c r="Z4056" s="53">
        <v>74601</v>
      </c>
    </row>
    <row r="4057" spans="1:26" s="49" customFormat="1" ht="30" x14ac:dyDescent="0.25">
      <c r="A4057" s="75">
        <v>600171671</v>
      </c>
      <c r="B4057" s="73">
        <f t="shared" si="189"/>
        <v>600171671</v>
      </c>
      <c r="C4057" s="73" t="s">
        <v>11938</v>
      </c>
      <c r="D4057" s="68">
        <v>1</v>
      </c>
      <c r="E4057" s="48">
        <f t="shared" si="190"/>
        <v>47813211</v>
      </c>
      <c r="F4057" s="57" t="s">
        <v>4050</v>
      </c>
      <c r="G4057" s="57" t="s">
        <v>4711</v>
      </c>
      <c r="H4057" s="51">
        <v>100</v>
      </c>
      <c r="I4057" s="51" t="s">
        <v>17309</v>
      </c>
      <c r="J4057" s="69">
        <v>27.49</v>
      </c>
      <c r="K4057" s="69">
        <f t="shared" si="191"/>
        <v>2749</v>
      </c>
      <c r="L4057" s="90">
        <v>300</v>
      </c>
      <c r="M4057" s="51">
        <v>200</v>
      </c>
      <c r="N4057" s="62" t="s">
        <v>4736</v>
      </c>
      <c r="O4057" s="52" t="s">
        <v>4737</v>
      </c>
      <c r="P4057" s="52">
        <v>361</v>
      </c>
      <c r="Q4057" s="52" t="s">
        <v>1279</v>
      </c>
      <c r="R4057" s="52" t="s">
        <v>4718</v>
      </c>
      <c r="S4057" s="49" t="s">
        <v>21333</v>
      </c>
      <c r="V4057" s="50" t="s">
        <v>15000</v>
      </c>
      <c r="W4057" s="50" t="s">
        <v>4718</v>
      </c>
      <c r="X4057" s="50" t="s">
        <v>14738</v>
      </c>
      <c r="Y4057" s="70" t="s">
        <v>17320</v>
      </c>
      <c r="Z4057" s="53">
        <v>74601</v>
      </c>
    </row>
    <row r="4058" spans="1:26" s="49" customFormat="1" ht="30" x14ac:dyDescent="0.25">
      <c r="A4058" s="75">
        <v>600171868</v>
      </c>
      <c r="B4058" s="73">
        <f t="shared" si="189"/>
        <v>600171868</v>
      </c>
      <c r="C4058" s="73" t="s">
        <v>11939</v>
      </c>
      <c r="D4058" s="68">
        <v>1</v>
      </c>
      <c r="E4058" s="48">
        <f t="shared" si="190"/>
        <v>845299</v>
      </c>
      <c r="F4058" s="57" t="s">
        <v>4050</v>
      </c>
      <c r="G4058" s="57" t="s">
        <v>4711</v>
      </c>
      <c r="H4058" s="51">
        <v>875</v>
      </c>
      <c r="I4058" s="51" t="s">
        <v>17309</v>
      </c>
      <c r="J4058" s="69">
        <v>27.49</v>
      </c>
      <c r="K4058" s="69">
        <f t="shared" si="191"/>
        <v>24053.75</v>
      </c>
      <c r="L4058" s="90">
        <v>875</v>
      </c>
      <c r="M4058" s="51"/>
      <c r="N4058" s="62" t="s">
        <v>4738</v>
      </c>
      <c r="O4058" s="52" t="s">
        <v>4739</v>
      </c>
      <c r="P4058" s="52">
        <v>1062</v>
      </c>
      <c r="Q4058" s="52">
        <v>51</v>
      </c>
      <c r="R4058" s="52" t="s">
        <v>4718</v>
      </c>
      <c r="S4058" s="49" t="s">
        <v>21333</v>
      </c>
      <c r="V4058" s="50" t="s">
        <v>15000</v>
      </c>
      <c r="W4058" s="50" t="s">
        <v>4718</v>
      </c>
      <c r="X4058" s="50" t="s">
        <v>14738</v>
      </c>
      <c r="Y4058" s="70" t="s">
        <v>17320</v>
      </c>
      <c r="Z4058" s="53">
        <v>74705</v>
      </c>
    </row>
    <row r="4059" spans="1:26" s="49" customFormat="1" x14ac:dyDescent="0.25">
      <c r="A4059" s="75">
        <v>600171876</v>
      </c>
      <c r="B4059" s="73">
        <f t="shared" si="189"/>
        <v>600171876</v>
      </c>
      <c r="C4059" s="73" t="s">
        <v>11940</v>
      </c>
      <c r="D4059" s="68">
        <v>1</v>
      </c>
      <c r="E4059" s="48">
        <f t="shared" si="190"/>
        <v>47813482</v>
      </c>
      <c r="F4059" s="57" t="s">
        <v>4050</v>
      </c>
      <c r="G4059" s="57" t="s">
        <v>4711</v>
      </c>
      <c r="H4059" s="51">
        <v>300</v>
      </c>
      <c r="I4059" s="51" t="s">
        <v>17309</v>
      </c>
      <c r="J4059" s="69">
        <v>27.49</v>
      </c>
      <c r="K4059" s="69">
        <f t="shared" si="191"/>
        <v>8247</v>
      </c>
      <c r="L4059" s="90">
        <v>300</v>
      </c>
      <c r="M4059" s="51"/>
      <c r="N4059" s="62" t="s">
        <v>4740</v>
      </c>
      <c r="O4059" s="52" t="s">
        <v>1557</v>
      </c>
      <c r="P4059" s="52">
        <v>520</v>
      </c>
      <c r="Q4059" s="52">
        <v>1</v>
      </c>
      <c r="R4059" s="52" t="s">
        <v>4718</v>
      </c>
      <c r="S4059" s="49" t="s">
        <v>21333</v>
      </c>
      <c r="V4059" s="50" t="s">
        <v>15000</v>
      </c>
      <c r="W4059" s="50" t="s">
        <v>4718</v>
      </c>
      <c r="X4059" s="50" t="s">
        <v>14738</v>
      </c>
      <c r="Y4059" s="70" t="s">
        <v>17320</v>
      </c>
      <c r="Z4059" s="53">
        <v>74601</v>
      </c>
    </row>
    <row r="4060" spans="1:26" s="49" customFormat="1" x14ac:dyDescent="0.25">
      <c r="A4060" s="75">
        <v>610550659</v>
      </c>
      <c r="B4060" s="73">
        <f t="shared" si="189"/>
        <v>610550659</v>
      </c>
      <c r="C4060" s="73" t="s">
        <v>15062</v>
      </c>
      <c r="D4060" s="68">
        <v>1</v>
      </c>
      <c r="E4060" s="48">
        <f t="shared" si="190"/>
        <v>68941811</v>
      </c>
      <c r="F4060" s="57" t="s">
        <v>4050</v>
      </c>
      <c r="G4060" s="57" t="s">
        <v>4711</v>
      </c>
      <c r="H4060" s="51">
        <v>250</v>
      </c>
      <c r="I4060" s="51" t="s">
        <v>17309</v>
      </c>
      <c r="J4060" s="69">
        <v>27.49</v>
      </c>
      <c r="K4060" s="69">
        <f t="shared" si="191"/>
        <v>6872.5</v>
      </c>
      <c r="L4060" s="90">
        <v>250</v>
      </c>
      <c r="M4060" s="51"/>
      <c r="N4060" s="62" t="s">
        <v>15063</v>
      </c>
      <c r="O4060" s="52" t="s">
        <v>15064</v>
      </c>
      <c r="P4060" s="52">
        <v>235</v>
      </c>
      <c r="Q4060" s="52">
        <v>1</v>
      </c>
      <c r="R4060" s="52" t="s">
        <v>4718</v>
      </c>
      <c r="S4060" s="49" t="s">
        <v>21334</v>
      </c>
      <c r="V4060" s="50" t="s">
        <v>15000</v>
      </c>
      <c r="W4060" s="50" t="s">
        <v>4718</v>
      </c>
      <c r="X4060" s="50" t="s">
        <v>14741</v>
      </c>
      <c r="Y4060" s="70" t="s">
        <v>17320</v>
      </c>
      <c r="Z4060" s="53">
        <v>74601</v>
      </c>
    </row>
    <row r="4061" spans="1:26" s="49" customFormat="1" x14ac:dyDescent="0.25">
      <c r="A4061" s="75">
        <v>674000307</v>
      </c>
      <c r="B4061" s="73">
        <f t="shared" si="189"/>
        <v>674000307</v>
      </c>
      <c r="C4061" s="73" t="s">
        <v>12003</v>
      </c>
      <c r="D4061" s="68">
        <v>1</v>
      </c>
      <c r="E4061" s="48">
        <f t="shared" si="190"/>
        <v>70997829</v>
      </c>
      <c r="F4061" s="57" t="s">
        <v>4050</v>
      </c>
      <c r="G4061" s="57" t="s">
        <v>4711</v>
      </c>
      <c r="H4061" s="51">
        <v>25</v>
      </c>
      <c r="I4061" s="51" t="s">
        <v>17309</v>
      </c>
      <c r="J4061" s="69">
        <v>27.49</v>
      </c>
      <c r="K4061" s="69">
        <f t="shared" si="191"/>
        <v>687.25</v>
      </c>
      <c r="L4061" s="90">
        <v>25</v>
      </c>
      <c r="M4061" s="51"/>
      <c r="N4061" s="62" t="s">
        <v>4849</v>
      </c>
      <c r="O4061" s="52"/>
      <c r="P4061" s="52">
        <v>75</v>
      </c>
      <c r="Q4061" s="52"/>
      <c r="R4061" s="52" t="s">
        <v>4850</v>
      </c>
      <c r="S4061" s="49" t="s">
        <v>21333</v>
      </c>
      <c r="V4061" s="50" t="s">
        <v>15061</v>
      </c>
      <c r="W4061" s="50" t="s">
        <v>4718</v>
      </c>
      <c r="X4061" s="50" t="s">
        <v>14740</v>
      </c>
      <c r="Y4061" s="70" t="s">
        <v>17320</v>
      </c>
      <c r="Z4061" s="53">
        <v>74774</v>
      </c>
    </row>
    <row r="4062" spans="1:26" s="49" customFormat="1" x14ac:dyDescent="0.25">
      <c r="A4062" s="75">
        <v>674000471</v>
      </c>
      <c r="B4062" s="73">
        <f t="shared" si="189"/>
        <v>674000471</v>
      </c>
      <c r="C4062" s="73" t="s">
        <v>12004</v>
      </c>
      <c r="D4062" s="68">
        <v>1</v>
      </c>
      <c r="E4062" s="48">
        <f t="shared" si="190"/>
        <v>70999627</v>
      </c>
      <c r="F4062" s="57" t="s">
        <v>4050</v>
      </c>
      <c r="G4062" s="57" t="s">
        <v>4711</v>
      </c>
      <c r="H4062" s="51">
        <v>200</v>
      </c>
      <c r="I4062" s="51" t="s">
        <v>17309</v>
      </c>
      <c r="J4062" s="69">
        <v>27.49</v>
      </c>
      <c r="K4062" s="69">
        <f t="shared" si="191"/>
        <v>5498</v>
      </c>
      <c r="L4062" s="90">
        <v>200</v>
      </c>
      <c r="M4062" s="51"/>
      <c r="N4062" s="62" t="s">
        <v>4851</v>
      </c>
      <c r="O4062" s="52" t="s">
        <v>4812</v>
      </c>
      <c r="P4062" s="52">
        <v>2678</v>
      </c>
      <c r="Q4062" s="52">
        <v>23</v>
      </c>
      <c r="R4062" s="52" t="s">
        <v>4718</v>
      </c>
      <c r="S4062" s="49" t="s">
        <v>21333</v>
      </c>
      <c r="V4062" s="50" t="s">
        <v>15061</v>
      </c>
      <c r="W4062" s="50" t="s">
        <v>4718</v>
      </c>
      <c r="X4062" s="50" t="s">
        <v>14740</v>
      </c>
      <c r="Y4062" s="70" t="s">
        <v>17320</v>
      </c>
      <c r="Z4062" s="53">
        <v>74601</v>
      </c>
    </row>
    <row r="4063" spans="1:26" s="49" customFormat="1" ht="30" x14ac:dyDescent="0.25">
      <c r="A4063" s="75">
        <v>691002932</v>
      </c>
      <c r="B4063" s="73">
        <f t="shared" si="189"/>
        <v>691002932</v>
      </c>
      <c r="C4063" s="73" t="s">
        <v>11941</v>
      </c>
      <c r="D4063" s="68">
        <v>1</v>
      </c>
      <c r="E4063" s="48">
        <f t="shared" si="190"/>
        <v>72547651</v>
      </c>
      <c r="F4063" s="57" t="s">
        <v>4050</v>
      </c>
      <c r="G4063" s="57" t="s">
        <v>4711</v>
      </c>
      <c r="H4063" s="51">
        <v>1425</v>
      </c>
      <c r="I4063" s="51" t="s">
        <v>17309</v>
      </c>
      <c r="J4063" s="69">
        <v>27.49</v>
      </c>
      <c r="K4063" s="69">
        <f t="shared" si="191"/>
        <v>39173.25</v>
      </c>
      <c r="L4063" s="90">
        <v>1425</v>
      </c>
      <c r="M4063" s="51"/>
      <c r="N4063" s="62" t="s">
        <v>4741</v>
      </c>
      <c r="O4063" s="52" t="s">
        <v>519</v>
      </c>
      <c r="P4063" s="52">
        <v>867</v>
      </c>
      <c r="Q4063" s="52">
        <v>34</v>
      </c>
      <c r="R4063" s="52" t="s">
        <v>4718</v>
      </c>
      <c r="S4063" s="49" t="s">
        <v>21333</v>
      </c>
      <c r="V4063" s="50" t="s">
        <v>15000</v>
      </c>
      <c r="W4063" s="50" t="s">
        <v>4718</v>
      </c>
      <c r="X4063" s="50" t="s">
        <v>14738</v>
      </c>
      <c r="Y4063" s="70" t="s">
        <v>17320</v>
      </c>
      <c r="Z4063" s="53">
        <v>74601</v>
      </c>
    </row>
    <row r="4064" spans="1:26" s="49" customFormat="1" x14ac:dyDescent="0.25">
      <c r="A4064" s="75">
        <v>691003939</v>
      </c>
      <c r="B4064" s="73">
        <f t="shared" si="189"/>
        <v>691003939</v>
      </c>
      <c r="C4064" s="73" t="s">
        <v>12005</v>
      </c>
      <c r="D4064" s="68">
        <v>1</v>
      </c>
      <c r="E4064" s="48">
        <f t="shared" si="190"/>
        <v>72074183</v>
      </c>
      <c r="F4064" s="57" t="s">
        <v>4050</v>
      </c>
      <c r="G4064" s="57" t="s">
        <v>4711</v>
      </c>
      <c r="H4064" s="51">
        <v>175</v>
      </c>
      <c r="I4064" s="51" t="s">
        <v>17309</v>
      </c>
      <c r="J4064" s="69">
        <v>27.49</v>
      </c>
      <c r="K4064" s="69">
        <f t="shared" si="191"/>
        <v>4810.75</v>
      </c>
      <c r="L4064" s="90">
        <v>175</v>
      </c>
      <c r="M4064" s="51"/>
      <c r="N4064" s="62" t="s">
        <v>4852</v>
      </c>
      <c r="O4064" s="52" t="s">
        <v>1174</v>
      </c>
      <c r="P4064" s="52">
        <v>1457</v>
      </c>
      <c r="Q4064" s="52">
        <v>4</v>
      </c>
      <c r="R4064" s="52" t="s">
        <v>4718</v>
      </c>
      <c r="S4064" s="49" t="s">
        <v>21333</v>
      </c>
      <c r="V4064" s="50" t="s">
        <v>15061</v>
      </c>
      <c r="W4064" s="50" t="s">
        <v>4718</v>
      </c>
      <c r="X4064" s="50" t="s">
        <v>14740</v>
      </c>
      <c r="Y4064" s="70" t="s">
        <v>17320</v>
      </c>
      <c r="Z4064" s="53">
        <v>74705</v>
      </c>
    </row>
    <row r="4065" spans="1:26" s="49" customFormat="1" x14ac:dyDescent="0.25">
      <c r="A4065" s="75">
        <v>691005257</v>
      </c>
      <c r="B4065" s="73">
        <f t="shared" si="189"/>
        <v>691005257</v>
      </c>
      <c r="C4065" s="73" t="s">
        <v>18054</v>
      </c>
      <c r="D4065" s="68">
        <v>1</v>
      </c>
      <c r="E4065" s="48">
        <f t="shared" si="190"/>
        <v>1844440</v>
      </c>
      <c r="F4065" s="57" t="s">
        <v>4050</v>
      </c>
      <c r="G4065" s="57" t="s">
        <v>4711</v>
      </c>
      <c r="H4065" s="51">
        <v>25</v>
      </c>
      <c r="I4065" s="51" t="s">
        <v>17309</v>
      </c>
      <c r="J4065" s="69">
        <v>27.49</v>
      </c>
      <c r="K4065" s="69">
        <f t="shared" si="191"/>
        <v>687.25</v>
      </c>
      <c r="L4065" s="90">
        <v>25</v>
      </c>
      <c r="M4065" s="51"/>
      <c r="N4065" s="62" t="s">
        <v>18055</v>
      </c>
      <c r="O4065" s="52"/>
      <c r="P4065" s="52">
        <v>204</v>
      </c>
      <c r="Q4065" s="52"/>
      <c r="R4065" s="52" t="s">
        <v>4829</v>
      </c>
      <c r="S4065" s="49" t="s">
        <v>21333</v>
      </c>
      <c r="V4065" s="50" t="s">
        <v>15061</v>
      </c>
      <c r="W4065" s="50" t="s">
        <v>4718</v>
      </c>
      <c r="X4065" s="50" t="s">
        <v>14740</v>
      </c>
      <c r="Y4065" s="70" t="s">
        <v>17320</v>
      </c>
      <c r="Z4065" s="53">
        <v>74755</v>
      </c>
    </row>
    <row r="4066" spans="1:26" s="49" customFormat="1" x14ac:dyDescent="0.25">
      <c r="A4066" s="75">
        <v>691013977</v>
      </c>
      <c r="B4066" s="73">
        <f t="shared" si="189"/>
        <v>691013977</v>
      </c>
      <c r="C4066" s="73" t="s">
        <v>11942</v>
      </c>
      <c r="D4066" s="68">
        <v>1</v>
      </c>
      <c r="E4066" s="48">
        <f t="shared" si="190"/>
        <v>8971129</v>
      </c>
      <c r="F4066" s="57" t="s">
        <v>4050</v>
      </c>
      <c r="G4066" s="57" t="s">
        <v>4711</v>
      </c>
      <c r="H4066" s="51">
        <v>0</v>
      </c>
      <c r="I4066" s="51" t="s">
        <v>17309</v>
      </c>
      <c r="J4066" s="69">
        <v>27.49</v>
      </c>
      <c r="K4066" s="69">
        <f t="shared" si="191"/>
        <v>0</v>
      </c>
      <c r="L4066" s="90">
        <v>50</v>
      </c>
      <c r="M4066" s="51">
        <v>50</v>
      </c>
      <c r="N4066" s="62" t="s">
        <v>4742</v>
      </c>
      <c r="O4066" s="52" t="s">
        <v>4743</v>
      </c>
      <c r="P4066" s="52">
        <v>1147</v>
      </c>
      <c r="Q4066" s="52">
        <v>34</v>
      </c>
      <c r="R4066" s="52" t="s">
        <v>4718</v>
      </c>
      <c r="S4066" s="49" t="s">
        <v>21334</v>
      </c>
      <c r="V4066" s="50" t="s">
        <v>15000</v>
      </c>
      <c r="W4066" s="50" t="s">
        <v>4718</v>
      </c>
      <c r="X4066" s="50" t="s">
        <v>14742</v>
      </c>
      <c r="Y4066" s="70" t="s">
        <v>17320</v>
      </c>
      <c r="Z4066" s="53">
        <v>74705</v>
      </c>
    </row>
    <row r="4067" spans="1:26" s="49" customFormat="1" x14ac:dyDescent="0.25">
      <c r="A4067" s="75">
        <v>691010153</v>
      </c>
      <c r="B4067" s="73">
        <f t="shared" si="189"/>
        <v>691010153</v>
      </c>
      <c r="C4067" s="73" t="s">
        <v>11943</v>
      </c>
      <c r="D4067" s="68">
        <v>1</v>
      </c>
      <c r="E4067" s="48">
        <f t="shared" si="190"/>
        <v>5024706</v>
      </c>
      <c r="F4067" s="57" t="s">
        <v>4050</v>
      </c>
      <c r="G4067" s="57" t="s">
        <v>4711</v>
      </c>
      <c r="H4067" s="51">
        <v>175</v>
      </c>
      <c r="I4067" s="51" t="s">
        <v>17309</v>
      </c>
      <c r="J4067" s="69">
        <v>27.49</v>
      </c>
      <c r="K4067" s="69">
        <f t="shared" si="191"/>
        <v>4810.75</v>
      </c>
      <c r="L4067" s="90">
        <v>175</v>
      </c>
      <c r="M4067" s="51"/>
      <c r="N4067" s="62" t="s">
        <v>4744</v>
      </c>
      <c r="O4067" s="52" t="s">
        <v>340</v>
      </c>
      <c r="P4067" s="52">
        <v>135</v>
      </c>
      <c r="Q4067" s="52"/>
      <c r="R4067" s="52" t="s">
        <v>4745</v>
      </c>
      <c r="S4067" s="49" t="s">
        <v>21334</v>
      </c>
      <c r="V4067" s="50" t="s">
        <v>15000</v>
      </c>
      <c r="W4067" s="50" t="s">
        <v>4718</v>
      </c>
      <c r="X4067" s="50" t="s">
        <v>14742</v>
      </c>
      <c r="Y4067" s="70" t="s">
        <v>17320</v>
      </c>
      <c r="Z4067" s="53">
        <v>74792</v>
      </c>
    </row>
    <row r="4068" spans="1:26" s="49" customFormat="1" x14ac:dyDescent="0.25">
      <c r="A4068" s="75">
        <v>691010781</v>
      </c>
      <c r="B4068" s="73">
        <f t="shared" si="189"/>
        <v>691010781</v>
      </c>
      <c r="C4068" s="73" t="s">
        <v>12006</v>
      </c>
      <c r="D4068" s="68">
        <v>1</v>
      </c>
      <c r="E4068" s="48">
        <f t="shared" si="190"/>
        <v>6115616</v>
      </c>
      <c r="F4068" s="57" t="s">
        <v>4050</v>
      </c>
      <c r="G4068" s="57" t="s">
        <v>4711</v>
      </c>
      <c r="H4068" s="51">
        <v>0</v>
      </c>
      <c r="I4068" s="51" t="s">
        <v>17309</v>
      </c>
      <c r="J4068" s="69">
        <v>27.49</v>
      </c>
      <c r="K4068" s="69">
        <f t="shared" si="191"/>
        <v>0</v>
      </c>
      <c r="L4068" s="90">
        <v>75</v>
      </c>
      <c r="M4068" s="51">
        <v>75</v>
      </c>
      <c r="N4068" s="62" t="s">
        <v>4853</v>
      </c>
      <c r="O4068" s="52" t="s">
        <v>2799</v>
      </c>
      <c r="P4068" s="52">
        <v>994</v>
      </c>
      <c r="Q4068" s="52">
        <v>6</v>
      </c>
      <c r="R4068" s="52" t="s">
        <v>4718</v>
      </c>
      <c r="S4068" s="49" t="s">
        <v>21333</v>
      </c>
      <c r="V4068" s="50" t="s">
        <v>15061</v>
      </c>
      <c r="W4068" s="50" t="s">
        <v>4718</v>
      </c>
      <c r="X4068" s="50" t="s">
        <v>14740</v>
      </c>
      <c r="Y4068" s="70" t="s">
        <v>17320</v>
      </c>
      <c r="Z4068" s="53">
        <v>74706</v>
      </c>
    </row>
    <row r="4069" spans="1:26" s="49" customFormat="1" x14ac:dyDescent="0.25">
      <c r="A4069" s="75">
        <v>691010790</v>
      </c>
      <c r="B4069" s="73">
        <f t="shared" si="189"/>
        <v>691010790</v>
      </c>
      <c r="C4069" s="73" t="s">
        <v>12007</v>
      </c>
      <c r="D4069" s="68">
        <v>1</v>
      </c>
      <c r="E4069" s="48">
        <f t="shared" si="190"/>
        <v>6115161</v>
      </c>
      <c r="F4069" s="57" t="s">
        <v>4050</v>
      </c>
      <c r="G4069" s="57" t="s">
        <v>4711</v>
      </c>
      <c r="H4069" s="51">
        <v>0</v>
      </c>
      <c r="I4069" s="51" t="s">
        <v>17309</v>
      </c>
      <c r="J4069" s="69">
        <v>27.49</v>
      </c>
      <c r="K4069" s="69">
        <f t="shared" si="191"/>
        <v>0</v>
      </c>
      <c r="L4069" s="90">
        <v>50</v>
      </c>
      <c r="M4069" s="51">
        <v>50</v>
      </c>
      <c r="N4069" s="62" t="s">
        <v>4854</v>
      </c>
      <c r="O4069" s="52" t="s">
        <v>1174</v>
      </c>
      <c r="P4069" s="52">
        <v>1333</v>
      </c>
      <c r="Q4069" s="52">
        <v>6</v>
      </c>
      <c r="R4069" s="52" t="s">
        <v>4718</v>
      </c>
      <c r="S4069" s="49" t="s">
        <v>21333</v>
      </c>
      <c r="V4069" s="50" t="s">
        <v>15061</v>
      </c>
      <c r="W4069" s="50" t="s">
        <v>4718</v>
      </c>
      <c r="X4069" s="50" t="s">
        <v>14740</v>
      </c>
      <c r="Y4069" s="70" t="s">
        <v>17320</v>
      </c>
      <c r="Z4069" s="53">
        <v>74705</v>
      </c>
    </row>
    <row r="4070" spans="1:26" s="49" customFormat="1" ht="30" x14ac:dyDescent="0.25">
      <c r="A4070" s="74">
        <v>600026761</v>
      </c>
      <c r="B4070" s="73">
        <f t="shared" si="189"/>
        <v>600026761</v>
      </c>
      <c r="C4070" s="73" t="s">
        <v>15065</v>
      </c>
      <c r="D4070" s="68">
        <v>1</v>
      </c>
      <c r="E4070" s="48">
        <f t="shared" si="190"/>
        <v>47813229</v>
      </c>
      <c r="F4070" s="57" t="s">
        <v>4050</v>
      </c>
      <c r="G4070" s="57" t="s">
        <v>4711</v>
      </c>
      <c r="H4070" s="51">
        <v>175</v>
      </c>
      <c r="I4070" s="51" t="s">
        <v>17309</v>
      </c>
      <c r="J4070" s="69">
        <v>27.49</v>
      </c>
      <c r="K4070" s="69">
        <f t="shared" si="191"/>
        <v>4810.75</v>
      </c>
      <c r="L4070" s="90">
        <v>175</v>
      </c>
      <c r="M4070" s="51"/>
      <c r="N4070" s="63" t="s">
        <v>15066</v>
      </c>
      <c r="O4070" s="50" t="s">
        <v>15067</v>
      </c>
      <c r="P4070" s="50">
        <v>1669</v>
      </c>
      <c r="Q4070" s="50">
        <v>12</v>
      </c>
      <c r="R4070" s="50" t="s">
        <v>4718</v>
      </c>
      <c r="S4070" s="49" t="s">
        <v>21333</v>
      </c>
      <c r="V4070" s="50" t="s">
        <v>14745</v>
      </c>
      <c r="W4070" s="50" t="s">
        <v>4718</v>
      </c>
      <c r="X4070" s="50" t="s">
        <v>14746</v>
      </c>
      <c r="Y4070" s="70" t="s">
        <v>17320</v>
      </c>
      <c r="Z4070" s="53">
        <v>74601</v>
      </c>
    </row>
    <row r="4071" spans="1:26" s="49" customFormat="1" ht="30" x14ac:dyDescent="0.25">
      <c r="A4071" s="74">
        <v>600016536</v>
      </c>
      <c r="B4071" s="73">
        <f t="shared" si="189"/>
        <v>600016536</v>
      </c>
      <c r="C4071" s="73" t="s">
        <v>11740</v>
      </c>
      <c r="D4071" s="68">
        <v>1</v>
      </c>
      <c r="E4071" s="48">
        <f t="shared" si="190"/>
        <v>62331540</v>
      </c>
      <c r="F4071" s="57" t="s">
        <v>4050</v>
      </c>
      <c r="G4071" s="57" t="s">
        <v>4378</v>
      </c>
      <c r="H4071" s="51">
        <v>925</v>
      </c>
      <c r="I4071" s="51" t="s">
        <v>17309</v>
      </c>
      <c r="J4071" s="69">
        <v>27.49</v>
      </c>
      <c r="K4071" s="69">
        <f t="shared" si="191"/>
        <v>25428.25</v>
      </c>
      <c r="L4071" s="90">
        <v>925</v>
      </c>
      <c r="M4071" s="51"/>
      <c r="N4071" s="62" t="s">
        <v>4417</v>
      </c>
      <c r="O4071" s="52" t="s">
        <v>4418</v>
      </c>
      <c r="P4071" s="52">
        <v>1313</v>
      </c>
      <c r="Q4071" s="52"/>
      <c r="R4071" s="52" t="s">
        <v>4416</v>
      </c>
      <c r="S4071" s="49" t="s">
        <v>21333</v>
      </c>
      <c r="V4071" s="50" t="s">
        <v>15000</v>
      </c>
      <c r="W4071" s="50" t="s">
        <v>4416</v>
      </c>
      <c r="X4071" s="50" t="s">
        <v>14738</v>
      </c>
      <c r="Y4071" s="70" t="s">
        <v>17320</v>
      </c>
      <c r="Z4071" s="53">
        <v>73514</v>
      </c>
    </row>
    <row r="4072" spans="1:26" s="49" customFormat="1" x14ac:dyDescent="0.25">
      <c r="A4072" s="74">
        <v>600016587</v>
      </c>
      <c r="B4072" s="73">
        <f t="shared" si="189"/>
        <v>600016587</v>
      </c>
      <c r="C4072" s="73" t="s">
        <v>11741</v>
      </c>
      <c r="D4072" s="68">
        <v>1</v>
      </c>
      <c r="E4072" s="48">
        <f t="shared" si="190"/>
        <v>60775645</v>
      </c>
      <c r="F4072" s="57" t="s">
        <v>4050</v>
      </c>
      <c r="G4072" s="57" t="s">
        <v>4378</v>
      </c>
      <c r="H4072" s="51">
        <v>175</v>
      </c>
      <c r="I4072" s="51" t="s">
        <v>17309</v>
      </c>
      <c r="J4072" s="69">
        <v>27.49</v>
      </c>
      <c r="K4072" s="69">
        <f t="shared" si="191"/>
        <v>4810.75</v>
      </c>
      <c r="L4072" s="90">
        <v>175</v>
      </c>
      <c r="M4072" s="51"/>
      <c r="N4072" s="62" t="s">
        <v>4419</v>
      </c>
      <c r="O4072" s="52" t="s">
        <v>4420</v>
      </c>
      <c r="P4072" s="52">
        <v>144</v>
      </c>
      <c r="Q4072" s="52"/>
      <c r="R4072" s="52" t="s">
        <v>4416</v>
      </c>
      <c r="S4072" s="49" t="s">
        <v>21334</v>
      </c>
      <c r="V4072" s="50" t="s">
        <v>15000</v>
      </c>
      <c r="W4072" s="50" t="s">
        <v>4416</v>
      </c>
      <c r="X4072" s="50" t="s">
        <v>14742</v>
      </c>
      <c r="Y4072" s="70" t="s">
        <v>17320</v>
      </c>
      <c r="Z4072" s="53">
        <v>73514</v>
      </c>
    </row>
    <row r="4073" spans="1:26" s="49" customFormat="1" ht="30" x14ac:dyDescent="0.25">
      <c r="A4073" s="75">
        <v>600134776</v>
      </c>
      <c r="B4073" s="73">
        <f t="shared" si="189"/>
        <v>600134776</v>
      </c>
      <c r="C4073" s="73" t="s">
        <v>11816</v>
      </c>
      <c r="D4073" s="68">
        <v>1</v>
      </c>
      <c r="E4073" s="48">
        <f t="shared" si="190"/>
        <v>48806196</v>
      </c>
      <c r="F4073" s="57" t="s">
        <v>4050</v>
      </c>
      <c r="G4073" s="57" t="s">
        <v>4378</v>
      </c>
      <c r="H4073" s="51">
        <v>75</v>
      </c>
      <c r="I4073" s="51" t="s">
        <v>17309</v>
      </c>
      <c r="J4073" s="69">
        <v>27.49</v>
      </c>
      <c r="K4073" s="69">
        <f t="shared" si="191"/>
        <v>2061.75</v>
      </c>
      <c r="L4073" s="90">
        <v>75</v>
      </c>
      <c r="M4073" s="51"/>
      <c r="N4073" s="62" t="s">
        <v>4535</v>
      </c>
      <c r="O4073" s="52" t="s">
        <v>4536</v>
      </c>
      <c r="P4073" s="52">
        <v>1228</v>
      </c>
      <c r="Q4073" s="52"/>
      <c r="R4073" s="52" t="s">
        <v>4416</v>
      </c>
      <c r="S4073" s="49" t="s">
        <v>21333</v>
      </c>
      <c r="V4073" s="50" t="s">
        <v>15068</v>
      </c>
      <c r="W4073" s="50" t="s">
        <v>4416</v>
      </c>
      <c r="X4073" s="50" t="s">
        <v>14740</v>
      </c>
      <c r="Y4073" s="70" t="s">
        <v>17320</v>
      </c>
      <c r="Z4073" s="53">
        <v>73514</v>
      </c>
    </row>
    <row r="4074" spans="1:26" s="49" customFormat="1" ht="30" x14ac:dyDescent="0.25">
      <c r="A4074" s="75">
        <v>600135365</v>
      </c>
      <c r="B4074" s="73">
        <f t="shared" si="189"/>
        <v>600135365</v>
      </c>
      <c r="C4074" s="73" t="s">
        <v>11817</v>
      </c>
      <c r="D4074" s="68">
        <v>1</v>
      </c>
      <c r="E4074" s="48">
        <f t="shared" si="190"/>
        <v>75026368</v>
      </c>
      <c r="F4074" s="57" t="s">
        <v>4050</v>
      </c>
      <c r="G4074" s="57" t="s">
        <v>4378</v>
      </c>
      <c r="H4074" s="51">
        <v>25</v>
      </c>
      <c r="I4074" s="51" t="s">
        <v>17309</v>
      </c>
      <c r="J4074" s="69">
        <v>27.49</v>
      </c>
      <c r="K4074" s="69">
        <f t="shared" si="191"/>
        <v>687.25</v>
      </c>
      <c r="L4074" s="90">
        <v>25</v>
      </c>
      <c r="M4074" s="51"/>
      <c r="N4074" s="62" t="s">
        <v>4537</v>
      </c>
      <c r="O4074" s="52"/>
      <c r="P4074" s="52">
        <v>496</v>
      </c>
      <c r="Q4074" s="52"/>
      <c r="R4074" s="52" t="s">
        <v>4538</v>
      </c>
      <c r="S4074" s="49" t="s">
        <v>21333</v>
      </c>
      <c r="V4074" s="50" t="s">
        <v>15068</v>
      </c>
      <c r="W4074" s="50" t="s">
        <v>4416</v>
      </c>
      <c r="X4074" s="50" t="s">
        <v>14740</v>
      </c>
      <c r="Y4074" s="70" t="s">
        <v>17320</v>
      </c>
      <c r="Z4074" s="53">
        <v>73533</v>
      </c>
    </row>
    <row r="4075" spans="1:26" s="49" customFormat="1" ht="30" x14ac:dyDescent="0.25">
      <c r="A4075" s="75">
        <v>600135373</v>
      </c>
      <c r="B4075" s="73">
        <f t="shared" si="189"/>
        <v>600135373</v>
      </c>
      <c r="C4075" s="73" t="s">
        <v>11818</v>
      </c>
      <c r="D4075" s="68">
        <v>1</v>
      </c>
      <c r="E4075" s="48">
        <f t="shared" si="190"/>
        <v>48806188</v>
      </c>
      <c r="F4075" s="57" t="s">
        <v>4050</v>
      </c>
      <c r="G4075" s="57" t="s">
        <v>4378</v>
      </c>
      <c r="H4075" s="51">
        <v>25</v>
      </c>
      <c r="I4075" s="51" t="s">
        <v>17309</v>
      </c>
      <c r="J4075" s="69">
        <v>27.49</v>
      </c>
      <c r="K4075" s="69">
        <f t="shared" si="191"/>
        <v>687.25</v>
      </c>
      <c r="L4075" s="90">
        <v>25</v>
      </c>
      <c r="M4075" s="51"/>
      <c r="N4075" s="62" t="s">
        <v>4539</v>
      </c>
      <c r="O4075" s="52" t="s">
        <v>182</v>
      </c>
      <c r="P4075" s="52">
        <v>917</v>
      </c>
      <c r="Q4075" s="52"/>
      <c r="R4075" s="52" t="s">
        <v>4416</v>
      </c>
      <c r="S4075" s="49" t="s">
        <v>21333</v>
      </c>
      <c r="V4075" s="50" t="s">
        <v>15068</v>
      </c>
      <c r="W4075" s="50" t="s">
        <v>4416</v>
      </c>
      <c r="X4075" s="50" t="s">
        <v>14740</v>
      </c>
      <c r="Y4075" s="70" t="s">
        <v>17320</v>
      </c>
      <c r="Z4075" s="53">
        <v>73514</v>
      </c>
    </row>
    <row r="4076" spans="1:26" s="49" customFormat="1" ht="30" x14ac:dyDescent="0.25">
      <c r="A4076" s="75">
        <v>600135845</v>
      </c>
      <c r="B4076" s="73">
        <f t="shared" si="189"/>
        <v>600135845</v>
      </c>
      <c r="C4076" s="73" t="s">
        <v>11819</v>
      </c>
      <c r="D4076" s="68">
        <v>1</v>
      </c>
      <c r="E4076" s="48">
        <f t="shared" si="190"/>
        <v>66182531</v>
      </c>
      <c r="F4076" s="57" t="s">
        <v>4050</v>
      </c>
      <c r="G4076" s="57" t="s">
        <v>4378</v>
      </c>
      <c r="H4076" s="51">
        <v>75</v>
      </c>
      <c r="I4076" s="51" t="s">
        <v>17309</v>
      </c>
      <c r="J4076" s="69">
        <v>27.49</v>
      </c>
      <c r="K4076" s="69">
        <f t="shared" si="191"/>
        <v>2061.75</v>
      </c>
      <c r="L4076" s="90">
        <v>75</v>
      </c>
      <c r="M4076" s="51"/>
      <c r="N4076" s="62" t="s">
        <v>4540</v>
      </c>
      <c r="O4076" s="52" t="s">
        <v>287</v>
      </c>
      <c r="P4076" s="52">
        <v>1143</v>
      </c>
      <c r="Q4076" s="52"/>
      <c r="R4076" s="52" t="s">
        <v>4416</v>
      </c>
      <c r="S4076" s="49" t="s">
        <v>21333</v>
      </c>
      <c r="V4076" s="50" t="s">
        <v>15068</v>
      </c>
      <c r="W4076" s="50" t="s">
        <v>4416</v>
      </c>
      <c r="X4076" s="50" t="s">
        <v>14740</v>
      </c>
      <c r="Y4076" s="70" t="s">
        <v>17320</v>
      </c>
      <c r="Z4076" s="53">
        <v>73514</v>
      </c>
    </row>
    <row r="4077" spans="1:26" s="49" customFormat="1" ht="30" x14ac:dyDescent="0.25">
      <c r="A4077" s="75">
        <v>600135853</v>
      </c>
      <c r="B4077" s="73">
        <f t="shared" si="189"/>
        <v>600135853</v>
      </c>
      <c r="C4077" s="73" t="s">
        <v>11820</v>
      </c>
      <c r="D4077" s="68">
        <v>1</v>
      </c>
      <c r="E4077" s="48">
        <f t="shared" si="190"/>
        <v>75026694</v>
      </c>
      <c r="F4077" s="57" t="s">
        <v>4050</v>
      </c>
      <c r="G4077" s="57" t="s">
        <v>4378</v>
      </c>
      <c r="H4077" s="51">
        <v>50</v>
      </c>
      <c r="I4077" s="51" t="s">
        <v>17309</v>
      </c>
      <c r="J4077" s="69">
        <v>27.49</v>
      </c>
      <c r="K4077" s="69">
        <f t="shared" si="191"/>
        <v>1374.5</v>
      </c>
      <c r="L4077" s="90">
        <v>50</v>
      </c>
      <c r="M4077" s="51"/>
      <c r="N4077" s="62" t="s">
        <v>4541</v>
      </c>
      <c r="O4077" s="52" t="s">
        <v>4542</v>
      </c>
      <c r="P4077" s="52">
        <v>400</v>
      </c>
      <c r="Q4077" s="52"/>
      <c r="R4077" s="52" t="s">
        <v>4416</v>
      </c>
      <c r="S4077" s="49" t="s">
        <v>21333</v>
      </c>
      <c r="V4077" s="50" t="s">
        <v>15068</v>
      </c>
      <c r="W4077" s="50" t="s">
        <v>4416</v>
      </c>
      <c r="X4077" s="50" t="s">
        <v>14740</v>
      </c>
      <c r="Y4077" s="70" t="s">
        <v>17320</v>
      </c>
      <c r="Z4077" s="53">
        <v>73514</v>
      </c>
    </row>
    <row r="4078" spans="1:26" s="49" customFormat="1" ht="30" x14ac:dyDescent="0.25">
      <c r="A4078" s="75">
        <v>600135870</v>
      </c>
      <c r="B4078" s="73">
        <f t="shared" si="189"/>
        <v>600135870</v>
      </c>
      <c r="C4078" s="73" t="s">
        <v>11821</v>
      </c>
      <c r="D4078" s="68">
        <v>1</v>
      </c>
      <c r="E4078" s="48">
        <f t="shared" si="190"/>
        <v>48004201</v>
      </c>
      <c r="F4078" s="57" t="s">
        <v>4050</v>
      </c>
      <c r="G4078" s="57" t="s">
        <v>4378</v>
      </c>
      <c r="H4078" s="51">
        <v>1125</v>
      </c>
      <c r="I4078" s="51" t="s">
        <v>17309</v>
      </c>
      <c r="J4078" s="69">
        <v>27.49</v>
      </c>
      <c r="K4078" s="69">
        <f t="shared" si="191"/>
        <v>30926.25</v>
      </c>
      <c r="L4078" s="90">
        <v>1125</v>
      </c>
      <c r="M4078" s="51"/>
      <c r="N4078" s="62" t="s">
        <v>4543</v>
      </c>
      <c r="O4078" s="52" t="s">
        <v>60</v>
      </c>
      <c r="P4078" s="52">
        <v>862</v>
      </c>
      <c r="Q4078" s="52"/>
      <c r="R4078" s="52" t="s">
        <v>4416</v>
      </c>
      <c r="S4078" s="49" t="s">
        <v>21333</v>
      </c>
      <c r="V4078" s="50" t="s">
        <v>15068</v>
      </c>
      <c r="W4078" s="50" t="s">
        <v>4416</v>
      </c>
      <c r="X4078" s="50" t="s">
        <v>14740</v>
      </c>
      <c r="Y4078" s="70" t="s">
        <v>17320</v>
      </c>
      <c r="Z4078" s="53">
        <v>73514</v>
      </c>
    </row>
    <row r="4079" spans="1:26" s="49" customFormat="1" ht="30" x14ac:dyDescent="0.25">
      <c r="A4079" s="75">
        <v>600135888</v>
      </c>
      <c r="B4079" s="73">
        <f t="shared" si="189"/>
        <v>600135888</v>
      </c>
      <c r="C4079" s="73" t="s">
        <v>11822</v>
      </c>
      <c r="D4079" s="68">
        <v>1</v>
      </c>
      <c r="E4079" s="48">
        <f t="shared" si="190"/>
        <v>48004219</v>
      </c>
      <c r="F4079" s="57" t="s">
        <v>4050</v>
      </c>
      <c r="G4079" s="57" t="s">
        <v>4378</v>
      </c>
      <c r="H4079" s="51">
        <v>675</v>
      </c>
      <c r="I4079" s="51" t="s">
        <v>17309</v>
      </c>
      <c r="J4079" s="69">
        <v>27.49</v>
      </c>
      <c r="K4079" s="69">
        <f t="shared" si="191"/>
        <v>18555.75</v>
      </c>
      <c r="L4079" s="90">
        <v>675</v>
      </c>
      <c r="M4079" s="51"/>
      <c r="N4079" s="62" t="s">
        <v>4544</v>
      </c>
      <c r="O4079" s="52" t="s">
        <v>4545</v>
      </c>
      <c r="P4079" s="52">
        <v>1050</v>
      </c>
      <c r="Q4079" s="52"/>
      <c r="R4079" s="52" t="s">
        <v>4416</v>
      </c>
      <c r="S4079" s="49" t="s">
        <v>21333</v>
      </c>
      <c r="V4079" s="50" t="s">
        <v>15068</v>
      </c>
      <c r="W4079" s="50" t="s">
        <v>4416</v>
      </c>
      <c r="X4079" s="50" t="s">
        <v>14740</v>
      </c>
      <c r="Y4079" s="70" t="s">
        <v>17320</v>
      </c>
      <c r="Z4079" s="53">
        <v>73514</v>
      </c>
    </row>
    <row r="4080" spans="1:26" s="49" customFormat="1" ht="30" x14ac:dyDescent="0.25">
      <c r="A4080" s="75">
        <v>600136281</v>
      </c>
      <c r="B4080" s="73">
        <f t="shared" si="189"/>
        <v>600136281</v>
      </c>
      <c r="C4080" s="73" t="s">
        <v>11823</v>
      </c>
      <c r="D4080" s="68">
        <v>1</v>
      </c>
      <c r="E4080" s="48">
        <f t="shared" si="190"/>
        <v>75026350</v>
      </c>
      <c r="F4080" s="57" t="s">
        <v>4050</v>
      </c>
      <c r="G4080" s="57" t="s">
        <v>4378</v>
      </c>
      <c r="H4080" s="51">
        <v>225</v>
      </c>
      <c r="I4080" s="51" t="s">
        <v>17309</v>
      </c>
      <c r="J4080" s="69">
        <v>27.49</v>
      </c>
      <c r="K4080" s="69">
        <f t="shared" si="191"/>
        <v>6185.25</v>
      </c>
      <c r="L4080" s="90">
        <v>225</v>
      </c>
      <c r="M4080" s="51"/>
      <c r="N4080" s="62" t="s">
        <v>4546</v>
      </c>
      <c r="O4080" s="52"/>
      <c r="P4080" s="52">
        <v>546</v>
      </c>
      <c r="Q4080" s="52"/>
      <c r="R4080" s="52" t="s">
        <v>4538</v>
      </c>
      <c r="S4080" s="49" t="s">
        <v>21333</v>
      </c>
      <c r="V4080" s="50" t="s">
        <v>15068</v>
      </c>
      <c r="W4080" s="50" t="s">
        <v>4416</v>
      </c>
      <c r="X4080" s="50" t="s">
        <v>14740</v>
      </c>
      <c r="Y4080" s="70" t="s">
        <v>17320</v>
      </c>
      <c r="Z4080" s="53">
        <v>73533</v>
      </c>
    </row>
    <row r="4081" spans="1:26" s="49" customFormat="1" ht="30" x14ac:dyDescent="0.25">
      <c r="A4081" s="75">
        <v>600136591</v>
      </c>
      <c r="B4081" s="73">
        <f t="shared" si="189"/>
        <v>600136591</v>
      </c>
      <c r="C4081" s="73" t="s">
        <v>11824</v>
      </c>
      <c r="D4081" s="68">
        <v>1</v>
      </c>
      <c r="E4081" s="48">
        <f t="shared" si="190"/>
        <v>75026678</v>
      </c>
      <c r="F4081" s="57" t="s">
        <v>4050</v>
      </c>
      <c r="G4081" s="57" t="s">
        <v>4378</v>
      </c>
      <c r="H4081" s="51">
        <v>350</v>
      </c>
      <c r="I4081" s="51" t="s">
        <v>17309</v>
      </c>
      <c r="J4081" s="69">
        <v>27.49</v>
      </c>
      <c r="K4081" s="69">
        <f t="shared" si="191"/>
        <v>9621.5</v>
      </c>
      <c r="L4081" s="90">
        <v>350</v>
      </c>
      <c r="M4081" s="51"/>
      <c r="N4081" s="62" t="s">
        <v>4547</v>
      </c>
      <c r="O4081" s="52" t="s">
        <v>2211</v>
      </c>
      <c r="P4081" s="52">
        <v>400</v>
      </c>
      <c r="Q4081" s="52"/>
      <c r="R4081" s="52" t="s">
        <v>4416</v>
      </c>
      <c r="S4081" s="49" t="s">
        <v>21333</v>
      </c>
      <c r="V4081" s="50" t="s">
        <v>15068</v>
      </c>
      <c r="W4081" s="50" t="s">
        <v>4416</v>
      </c>
      <c r="X4081" s="50" t="s">
        <v>14740</v>
      </c>
      <c r="Y4081" s="70" t="s">
        <v>17320</v>
      </c>
      <c r="Z4081" s="53">
        <v>73514</v>
      </c>
    </row>
    <row r="4082" spans="1:26" s="49" customFormat="1" ht="30" x14ac:dyDescent="0.25">
      <c r="A4082" s="75">
        <v>600136612</v>
      </c>
      <c r="B4082" s="73">
        <f t="shared" si="189"/>
        <v>600136612</v>
      </c>
      <c r="C4082" s="73" t="s">
        <v>11825</v>
      </c>
      <c r="D4082" s="68">
        <v>1</v>
      </c>
      <c r="E4082" s="48">
        <f t="shared" si="190"/>
        <v>75026643</v>
      </c>
      <c r="F4082" s="57" t="s">
        <v>4050</v>
      </c>
      <c r="G4082" s="57" t="s">
        <v>4378</v>
      </c>
      <c r="H4082" s="51">
        <v>650</v>
      </c>
      <c r="I4082" s="51" t="s">
        <v>17309</v>
      </c>
      <c r="J4082" s="69">
        <v>27.49</v>
      </c>
      <c r="K4082" s="69">
        <f t="shared" si="191"/>
        <v>17868.5</v>
      </c>
      <c r="L4082" s="90">
        <v>650</v>
      </c>
      <c r="M4082" s="51"/>
      <c r="N4082" s="62" t="s">
        <v>4548</v>
      </c>
      <c r="O4082" s="52" t="s">
        <v>81</v>
      </c>
      <c r="P4082" s="52">
        <v>726</v>
      </c>
      <c r="Q4082" s="52"/>
      <c r="R4082" s="52" t="s">
        <v>4416</v>
      </c>
      <c r="S4082" s="49" t="s">
        <v>21333</v>
      </c>
      <c r="V4082" s="50" t="s">
        <v>15068</v>
      </c>
      <c r="W4082" s="50" t="s">
        <v>4416</v>
      </c>
      <c r="X4082" s="50" t="s">
        <v>14740</v>
      </c>
      <c r="Y4082" s="70" t="s">
        <v>17320</v>
      </c>
      <c r="Z4082" s="53">
        <v>73514</v>
      </c>
    </row>
    <row r="4083" spans="1:26" s="49" customFormat="1" ht="30" x14ac:dyDescent="0.25">
      <c r="A4083" s="75">
        <v>600136663</v>
      </c>
      <c r="B4083" s="73">
        <f t="shared" si="189"/>
        <v>600136663</v>
      </c>
      <c r="C4083" s="73" t="s">
        <v>11826</v>
      </c>
      <c r="D4083" s="68">
        <v>1</v>
      </c>
      <c r="E4083" s="48">
        <f t="shared" si="190"/>
        <v>62331426</v>
      </c>
      <c r="F4083" s="57" t="s">
        <v>4050</v>
      </c>
      <c r="G4083" s="57" t="s">
        <v>4378</v>
      </c>
      <c r="H4083" s="51">
        <v>675</v>
      </c>
      <c r="I4083" s="51" t="s">
        <v>17309</v>
      </c>
      <c r="J4083" s="69">
        <v>27.49</v>
      </c>
      <c r="K4083" s="69">
        <f t="shared" si="191"/>
        <v>18555.75</v>
      </c>
      <c r="L4083" s="90">
        <v>675</v>
      </c>
      <c r="M4083" s="51"/>
      <c r="N4083" s="62" t="s">
        <v>4549</v>
      </c>
      <c r="O4083" s="52" t="s">
        <v>4550</v>
      </c>
      <c r="P4083" s="52">
        <v>959</v>
      </c>
      <c r="Q4083" s="52"/>
      <c r="R4083" s="52" t="s">
        <v>4416</v>
      </c>
      <c r="S4083" s="49" t="s">
        <v>21333</v>
      </c>
      <c r="V4083" s="50" t="s">
        <v>15068</v>
      </c>
      <c r="W4083" s="50" t="s">
        <v>4416</v>
      </c>
      <c r="X4083" s="50" t="s">
        <v>14740</v>
      </c>
      <c r="Y4083" s="70" t="s">
        <v>17320</v>
      </c>
      <c r="Z4083" s="53">
        <v>73514</v>
      </c>
    </row>
    <row r="4084" spans="1:26" s="49" customFormat="1" ht="30" x14ac:dyDescent="0.25">
      <c r="A4084" s="75">
        <v>600136701</v>
      </c>
      <c r="B4084" s="73">
        <f t="shared" si="189"/>
        <v>600136701</v>
      </c>
      <c r="C4084" s="73" t="s">
        <v>11827</v>
      </c>
      <c r="D4084" s="68">
        <v>1</v>
      </c>
      <c r="E4084" s="48">
        <f t="shared" si="190"/>
        <v>75026635</v>
      </c>
      <c r="F4084" s="57" t="s">
        <v>4050</v>
      </c>
      <c r="G4084" s="57" t="s">
        <v>4378</v>
      </c>
      <c r="H4084" s="51">
        <v>800</v>
      </c>
      <c r="I4084" s="51" t="s">
        <v>17309</v>
      </c>
      <c r="J4084" s="69">
        <v>27.49</v>
      </c>
      <c r="K4084" s="69">
        <f t="shared" si="191"/>
        <v>21992</v>
      </c>
      <c r="L4084" s="90">
        <v>800</v>
      </c>
      <c r="M4084" s="51"/>
      <c r="N4084" s="62" t="s">
        <v>4551</v>
      </c>
      <c r="O4084" s="52" t="s">
        <v>4536</v>
      </c>
      <c r="P4084" s="52">
        <v>1230</v>
      </c>
      <c r="Q4084" s="52"/>
      <c r="R4084" s="52" t="s">
        <v>4416</v>
      </c>
      <c r="S4084" s="49" t="s">
        <v>21333</v>
      </c>
      <c r="V4084" s="50" t="s">
        <v>15068</v>
      </c>
      <c r="W4084" s="50" t="s">
        <v>4416</v>
      </c>
      <c r="X4084" s="50" t="s">
        <v>14740</v>
      </c>
      <c r="Y4084" s="70" t="s">
        <v>17320</v>
      </c>
      <c r="Z4084" s="53">
        <v>73514</v>
      </c>
    </row>
    <row r="4085" spans="1:26" s="49" customFormat="1" ht="30" x14ac:dyDescent="0.25">
      <c r="A4085" s="75">
        <v>650025032</v>
      </c>
      <c r="B4085" s="73">
        <f t="shared" si="189"/>
        <v>650025032</v>
      </c>
      <c r="C4085" s="73" t="s">
        <v>11828</v>
      </c>
      <c r="D4085" s="68">
        <v>1</v>
      </c>
      <c r="E4085" s="48">
        <f t="shared" si="190"/>
        <v>73184985</v>
      </c>
      <c r="F4085" s="57" t="s">
        <v>4050</v>
      </c>
      <c r="G4085" s="57" t="s">
        <v>4378</v>
      </c>
      <c r="H4085" s="51">
        <v>1125</v>
      </c>
      <c r="I4085" s="51" t="s">
        <v>17309</v>
      </c>
      <c r="J4085" s="69">
        <v>27.49</v>
      </c>
      <c r="K4085" s="69">
        <f t="shared" si="191"/>
        <v>30926.25</v>
      </c>
      <c r="L4085" s="90">
        <v>1125</v>
      </c>
      <c r="M4085" s="51"/>
      <c r="N4085" s="62" t="s">
        <v>4552</v>
      </c>
      <c r="O4085" s="52" t="s">
        <v>60</v>
      </c>
      <c r="P4085" s="52">
        <v>246</v>
      </c>
      <c r="Q4085" s="52"/>
      <c r="R4085" s="52" t="s">
        <v>4553</v>
      </c>
      <c r="S4085" s="49" t="s">
        <v>21333</v>
      </c>
      <c r="V4085" s="50" t="s">
        <v>15068</v>
      </c>
      <c r="W4085" s="50" t="s">
        <v>4416</v>
      </c>
      <c r="X4085" s="50" t="s">
        <v>14740</v>
      </c>
      <c r="Y4085" s="70" t="s">
        <v>17320</v>
      </c>
      <c r="Z4085" s="53">
        <v>73541</v>
      </c>
    </row>
    <row r="4086" spans="1:26" s="49" customFormat="1" x14ac:dyDescent="0.25">
      <c r="A4086" s="75">
        <v>650078331</v>
      </c>
      <c r="B4086" s="73">
        <f t="shared" si="189"/>
        <v>650078331</v>
      </c>
      <c r="C4086" s="73" t="s">
        <v>18056</v>
      </c>
      <c r="D4086" s="68">
        <v>1</v>
      </c>
      <c r="E4086" s="48">
        <f t="shared" si="190"/>
        <v>26867940</v>
      </c>
      <c r="F4086" s="57" t="s">
        <v>4050</v>
      </c>
      <c r="G4086" s="57" t="s">
        <v>4378</v>
      </c>
      <c r="H4086" s="51">
        <v>50</v>
      </c>
      <c r="I4086" s="51" t="s">
        <v>17309</v>
      </c>
      <c r="J4086" s="69">
        <v>27.49</v>
      </c>
      <c r="K4086" s="69">
        <f t="shared" si="191"/>
        <v>1374.5</v>
      </c>
      <c r="L4086" s="90">
        <v>50</v>
      </c>
      <c r="M4086" s="51"/>
      <c r="N4086" s="62" t="s">
        <v>18057</v>
      </c>
      <c r="O4086" s="52" t="s">
        <v>81</v>
      </c>
      <c r="P4086" s="52">
        <v>726</v>
      </c>
      <c r="Q4086" s="52"/>
      <c r="R4086" s="52" t="s">
        <v>4416</v>
      </c>
      <c r="S4086" s="49" t="s">
        <v>21334</v>
      </c>
      <c r="V4086" s="50" t="s">
        <v>15000</v>
      </c>
      <c r="W4086" s="50" t="s">
        <v>4416</v>
      </c>
      <c r="X4086" s="50" t="s">
        <v>14742</v>
      </c>
      <c r="Y4086" s="70" t="s">
        <v>17320</v>
      </c>
      <c r="Z4086" s="53">
        <v>73514</v>
      </c>
    </row>
    <row r="4087" spans="1:26" s="49" customFormat="1" ht="30" x14ac:dyDescent="0.25">
      <c r="A4087" s="75">
        <v>674000234</v>
      </c>
      <c r="B4087" s="73">
        <f t="shared" si="189"/>
        <v>674000234</v>
      </c>
      <c r="C4087" s="73" t="s">
        <v>11829</v>
      </c>
      <c r="D4087" s="68">
        <v>1</v>
      </c>
      <c r="E4087" s="48">
        <f t="shared" si="190"/>
        <v>73184993</v>
      </c>
      <c r="F4087" s="57" t="s">
        <v>4050</v>
      </c>
      <c r="G4087" s="57" t="s">
        <v>4378</v>
      </c>
      <c r="H4087" s="51">
        <v>50</v>
      </c>
      <c r="I4087" s="51" t="s">
        <v>17309</v>
      </c>
      <c r="J4087" s="69">
        <v>27.49</v>
      </c>
      <c r="K4087" s="69">
        <f t="shared" si="191"/>
        <v>1374.5</v>
      </c>
      <c r="L4087" s="90">
        <v>50</v>
      </c>
      <c r="M4087" s="51"/>
      <c r="N4087" s="62" t="s">
        <v>4554</v>
      </c>
      <c r="O4087" s="52" t="s">
        <v>4555</v>
      </c>
      <c r="P4087" s="52">
        <v>1654</v>
      </c>
      <c r="Q4087" s="52"/>
      <c r="R4087" s="52" t="s">
        <v>4553</v>
      </c>
      <c r="S4087" s="49" t="s">
        <v>21333</v>
      </c>
      <c r="V4087" s="50" t="s">
        <v>15068</v>
      </c>
      <c r="W4087" s="50" t="s">
        <v>4416</v>
      </c>
      <c r="X4087" s="50" t="s">
        <v>14740</v>
      </c>
      <c r="Y4087" s="70" t="s">
        <v>17320</v>
      </c>
      <c r="Z4087" s="53">
        <v>73541</v>
      </c>
    </row>
    <row r="4088" spans="1:26" s="49" customFormat="1" x14ac:dyDescent="0.25">
      <c r="A4088" s="75">
        <v>691004790</v>
      </c>
      <c r="B4088" s="73">
        <f t="shared" si="189"/>
        <v>691004790</v>
      </c>
      <c r="C4088" s="73" t="s">
        <v>11742</v>
      </c>
      <c r="D4088" s="68">
        <v>1</v>
      </c>
      <c r="E4088" s="48">
        <f t="shared" si="190"/>
        <v>29445191</v>
      </c>
      <c r="F4088" s="57" t="s">
        <v>4050</v>
      </c>
      <c r="G4088" s="57" t="s">
        <v>4378</v>
      </c>
      <c r="H4088" s="51">
        <v>150</v>
      </c>
      <c r="I4088" s="51" t="s">
        <v>17309</v>
      </c>
      <c r="J4088" s="69">
        <v>27.49</v>
      </c>
      <c r="K4088" s="69">
        <f t="shared" si="191"/>
        <v>4123.5</v>
      </c>
      <c r="L4088" s="90">
        <v>150</v>
      </c>
      <c r="M4088" s="51"/>
      <c r="N4088" s="62" t="s">
        <v>4421</v>
      </c>
      <c r="O4088" s="52" t="s">
        <v>2571</v>
      </c>
      <c r="P4088" s="52">
        <v>1330</v>
      </c>
      <c r="Q4088" s="52"/>
      <c r="R4088" s="52" t="s">
        <v>4416</v>
      </c>
      <c r="S4088" s="49" t="s">
        <v>21334</v>
      </c>
      <c r="V4088" s="50" t="s">
        <v>15000</v>
      </c>
      <c r="W4088" s="50" t="s">
        <v>4416</v>
      </c>
      <c r="X4088" s="50" t="s">
        <v>14742</v>
      </c>
      <c r="Y4088" s="70" t="s">
        <v>17320</v>
      </c>
      <c r="Z4088" s="53">
        <v>73514</v>
      </c>
    </row>
    <row r="4089" spans="1:26" s="49" customFormat="1" ht="30" x14ac:dyDescent="0.25">
      <c r="A4089" s="75">
        <v>691011346</v>
      </c>
      <c r="B4089" s="73">
        <f t="shared" si="189"/>
        <v>691011346</v>
      </c>
      <c r="C4089" s="73" t="s">
        <v>11830</v>
      </c>
      <c r="D4089" s="68">
        <v>1</v>
      </c>
      <c r="E4089" s="48">
        <f t="shared" si="190"/>
        <v>6390757</v>
      </c>
      <c r="F4089" s="57" t="s">
        <v>4050</v>
      </c>
      <c r="G4089" s="57" t="s">
        <v>4378</v>
      </c>
      <c r="H4089" s="51">
        <v>25</v>
      </c>
      <c r="I4089" s="51" t="s">
        <v>17309</v>
      </c>
      <c r="J4089" s="69">
        <v>27.49</v>
      </c>
      <c r="K4089" s="69">
        <f t="shared" si="191"/>
        <v>687.25</v>
      </c>
      <c r="L4089" s="90">
        <v>25</v>
      </c>
      <c r="M4089" s="51"/>
      <c r="N4089" s="62" t="s">
        <v>4556</v>
      </c>
      <c r="O4089" s="52" t="s">
        <v>4545</v>
      </c>
      <c r="P4089" s="52">
        <v>1033</v>
      </c>
      <c r="Q4089" s="52"/>
      <c r="R4089" s="52" t="s">
        <v>4416</v>
      </c>
      <c r="S4089" s="49" t="s">
        <v>21333</v>
      </c>
      <c r="V4089" s="50" t="s">
        <v>15068</v>
      </c>
      <c r="W4089" s="50" t="s">
        <v>4416</v>
      </c>
      <c r="X4089" s="50" t="s">
        <v>14740</v>
      </c>
      <c r="Y4089" s="70" t="s">
        <v>17320</v>
      </c>
      <c r="Z4089" s="53">
        <v>73514</v>
      </c>
    </row>
    <row r="4090" spans="1:26" s="49" customFormat="1" x14ac:dyDescent="0.25">
      <c r="A4090" s="74">
        <v>600016447</v>
      </c>
      <c r="B4090" s="73">
        <f t="shared" si="189"/>
        <v>600016447</v>
      </c>
      <c r="C4090" s="73" t="s">
        <v>15069</v>
      </c>
      <c r="D4090" s="68">
        <v>1</v>
      </c>
      <c r="E4090" s="48">
        <f t="shared" si="190"/>
        <v>65142799</v>
      </c>
      <c r="F4090" s="57" t="s">
        <v>4050</v>
      </c>
      <c r="G4090" s="57" t="s">
        <v>4921</v>
      </c>
      <c r="H4090" s="51">
        <v>375</v>
      </c>
      <c r="I4090" s="51" t="s">
        <v>17309</v>
      </c>
      <c r="J4090" s="69">
        <v>27.49</v>
      </c>
      <c r="K4090" s="69">
        <f t="shared" si="191"/>
        <v>10308.75</v>
      </c>
      <c r="L4090" s="90">
        <v>375</v>
      </c>
      <c r="M4090" s="51"/>
      <c r="N4090" s="62" t="s">
        <v>15070</v>
      </c>
      <c r="O4090" s="52" t="s">
        <v>4998</v>
      </c>
      <c r="P4090" s="52">
        <v>1002</v>
      </c>
      <c r="Q4090" s="52">
        <v>42</v>
      </c>
      <c r="R4090" s="52" t="s">
        <v>4922</v>
      </c>
      <c r="S4090" s="49" t="s">
        <v>21334</v>
      </c>
      <c r="V4090" s="50" t="s">
        <v>15000</v>
      </c>
      <c r="W4090" s="50" t="s">
        <v>4922</v>
      </c>
      <c r="X4090" s="50" t="s">
        <v>14742</v>
      </c>
      <c r="Y4090" s="70" t="s">
        <v>17320</v>
      </c>
      <c r="Z4090" s="53">
        <v>70900</v>
      </c>
    </row>
    <row r="4091" spans="1:26" s="49" customFormat="1" x14ac:dyDescent="0.25">
      <c r="A4091" s="74">
        <v>600016862</v>
      </c>
      <c r="B4091" s="73">
        <f t="shared" si="189"/>
        <v>600016862</v>
      </c>
      <c r="C4091" s="73" t="s">
        <v>15071</v>
      </c>
      <c r="D4091" s="68">
        <v>1</v>
      </c>
      <c r="E4091" s="48">
        <f t="shared" si="190"/>
        <v>25372351</v>
      </c>
      <c r="F4091" s="57" t="s">
        <v>4050</v>
      </c>
      <c r="G4091" s="57" t="s">
        <v>4921</v>
      </c>
      <c r="H4091" s="51">
        <v>200</v>
      </c>
      <c r="I4091" s="51" t="s">
        <v>17309</v>
      </c>
      <c r="J4091" s="69">
        <v>27.49</v>
      </c>
      <c r="K4091" s="69">
        <f t="shared" si="191"/>
        <v>5498</v>
      </c>
      <c r="L4091" s="90">
        <v>200</v>
      </c>
      <c r="M4091" s="51"/>
      <c r="N4091" s="62" t="s">
        <v>15072</v>
      </c>
      <c r="O4091" s="52" t="s">
        <v>340</v>
      </c>
      <c r="P4091" s="52">
        <v>112</v>
      </c>
      <c r="Q4091" s="52"/>
      <c r="R4091" s="52" t="s">
        <v>4957</v>
      </c>
      <c r="S4091" s="49" t="s">
        <v>21334</v>
      </c>
      <c r="V4091" s="50" t="s">
        <v>15000</v>
      </c>
      <c r="W4091" s="50" t="s">
        <v>4922</v>
      </c>
      <c r="X4091" s="50" t="s">
        <v>14742</v>
      </c>
      <c r="Y4091" s="70" t="s">
        <v>17320</v>
      </c>
      <c r="Z4091" s="53">
        <v>74283</v>
      </c>
    </row>
    <row r="4092" spans="1:26" s="49" customFormat="1" x14ac:dyDescent="0.25">
      <c r="A4092" s="74">
        <v>600017532</v>
      </c>
      <c r="B4092" s="73">
        <f t="shared" si="189"/>
        <v>600017532</v>
      </c>
      <c r="C4092" s="73" t="s">
        <v>12046</v>
      </c>
      <c r="D4092" s="68">
        <v>1</v>
      </c>
      <c r="E4092" s="48">
        <f t="shared" si="190"/>
        <v>25378660</v>
      </c>
      <c r="F4092" s="57" t="s">
        <v>4050</v>
      </c>
      <c r="G4092" s="57" t="s">
        <v>4921</v>
      </c>
      <c r="H4092" s="51">
        <v>225</v>
      </c>
      <c r="I4092" s="51" t="s">
        <v>17309</v>
      </c>
      <c r="J4092" s="69">
        <v>27.49</v>
      </c>
      <c r="K4092" s="69">
        <f t="shared" si="191"/>
        <v>6185.25</v>
      </c>
      <c r="L4092" s="90">
        <v>225</v>
      </c>
      <c r="M4092" s="51"/>
      <c r="N4092" s="62" t="s">
        <v>4923</v>
      </c>
      <c r="O4092" s="52" t="s">
        <v>4924</v>
      </c>
      <c r="P4092" s="52">
        <v>384</v>
      </c>
      <c r="Q4092" s="52">
        <v>1</v>
      </c>
      <c r="R4092" s="52" t="s">
        <v>4922</v>
      </c>
      <c r="S4092" s="49" t="s">
        <v>21334</v>
      </c>
      <c r="V4092" s="50" t="s">
        <v>15000</v>
      </c>
      <c r="W4092" s="50" t="s">
        <v>4922</v>
      </c>
      <c r="X4092" s="50" t="s">
        <v>14742</v>
      </c>
      <c r="Y4092" s="70" t="s">
        <v>17320</v>
      </c>
      <c r="Z4092" s="53">
        <v>70030</v>
      </c>
    </row>
    <row r="4093" spans="1:26" s="49" customFormat="1" x14ac:dyDescent="0.25">
      <c r="A4093" s="74">
        <v>600017737</v>
      </c>
      <c r="B4093" s="73">
        <f t="shared" si="189"/>
        <v>600017737</v>
      </c>
      <c r="C4093" s="73" t="s">
        <v>12047</v>
      </c>
      <c r="D4093" s="68">
        <v>1</v>
      </c>
      <c r="E4093" s="48">
        <f t="shared" si="190"/>
        <v>602027</v>
      </c>
      <c r="F4093" s="57" t="s">
        <v>4050</v>
      </c>
      <c r="G4093" s="57" t="s">
        <v>4921</v>
      </c>
      <c r="H4093" s="51">
        <v>475</v>
      </c>
      <c r="I4093" s="51" t="s">
        <v>17309</v>
      </c>
      <c r="J4093" s="69">
        <v>27.49</v>
      </c>
      <c r="K4093" s="69">
        <f t="shared" si="191"/>
        <v>13057.75</v>
      </c>
      <c r="L4093" s="90">
        <v>475</v>
      </c>
      <c r="M4093" s="51"/>
      <c r="N4093" s="62" t="s">
        <v>4925</v>
      </c>
      <c r="O4093" s="52" t="s">
        <v>91</v>
      </c>
      <c r="P4093" s="52">
        <v>288</v>
      </c>
      <c r="Q4093" s="52">
        <v>20</v>
      </c>
      <c r="R4093" s="52" t="s">
        <v>4922</v>
      </c>
      <c r="S4093" s="49" t="s">
        <v>21333</v>
      </c>
      <c r="V4093" s="50" t="s">
        <v>15000</v>
      </c>
      <c r="W4093" s="50" t="s">
        <v>4922</v>
      </c>
      <c r="X4093" s="50" t="s">
        <v>14738</v>
      </c>
      <c r="Y4093" s="70" t="s">
        <v>17320</v>
      </c>
      <c r="Z4093" s="53">
        <v>70900</v>
      </c>
    </row>
    <row r="4094" spans="1:26" s="49" customFormat="1" ht="30" x14ac:dyDescent="0.25">
      <c r="A4094" s="74">
        <v>600020070</v>
      </c>
      <c r="B4094" s="73">
        <f t="shared" si="189"/>
        <v>600020070</v>
      </c>
      <c r="C4094" s="73" t="s">
        <v>12048</v>
      </c>
      <c r="D4094" s="68">
        <v>1</v>
      </c>
      <c r="E4094" s="48">
        <f t="shared" si="190"/>
        <v>600920</v>
      </c>
      <c r="F4094" s="57" t="s">
        <v>4050</v>
      </c>
      <c r="G4094" s="57" t="s">
        <v>4921</v>
      </c>
      <c r="H4094" s="51">
        <v>1725</v>
      </c>
      <c r="I4094" s="51" t="s">
        <v>17309</v>
      </c>
      <c r="J4094" s="69">
        <v>27.49</v>
      </c>
      <c r="K4094" s="69">
        <f t="shared" si="191"/>
        <v>47420.25</v>
      </c>
      <c r="L4094" s="90">
        <v>1725</v>
      </c>
      <c r="M4094" s="51"/>
      <c r="N4094" s="62" t="s">
        <v>4926</v>
      </c>
      <c r="O4094" s="52" t="s">
        <v>71</v>
      </c>
      <c r="P4094" s="52">
        <v>754</v>
      </c>
      <c r="Q4094" s="52">
        <v>2</v>
      </c>
      <c r="R4094" s="52" t="s">
        <v>4922</v>
      </c>
      <c r="S4094" s="49" t="s">
        <v>21333</v>
      </c>
      <c r="V4094" s="50" t="s">
        <v>15000</v>
      </c>
      <c r="W4094" s="50" t="s">
        <v>4922</v>
      </c>
      <c r="X4094" s="50" t="s">
        <v>14738</v>
      </c>
      <c r="Y4094" s="70" t="s">
        <v>17320</v>
      </c>
      <c r="Z4094" s="53">
        <v>70300</v>
      </c>
    </row>
    <row r="4095" spans="1:26" s="49" customFormat="1" x14ac:dyDescent="0.25">
      <c r="A4095" s="74">
        <v>600017290</v>
      </c>
      <c r="B4095" s="73">
        <f t="shared" si="189"/>
        <v>600017290</v>
      </c>
      <c r="C4095" s="73" t="s">
        <v>15073</v>
      </c>
      <c r="D4095" s="68">
        <v>1</v>
      </c>
      <c r="E4095" s="48">
        <f t="shared" si="190"/>
        <v>25373005</v>
      </c>
      <c r="F4095" s="57" t="s">
        <v>4050</v>
      </c>
      <c r="G4095" s="57" t="s">
        <v>4921</v>
      </c>
      <c r="H4095" s="51">
        <v>225</v>
      </c>
      <c r="I4095" s="51" t="s">
        <v>17309</v>
      </c>
      <c r="J4095" s="69">
        <v>27.49</v>
      </c>
      <c r="K4095" s="69">
        <f t="shared" si="191"/>
        <v>6185.25</v>
      </c>
      <c r="L4095" s="90">
        <v>225</v>
      </c>
      <c r="M4095" s="51"/>
      <c r="N4095" s="62" t="s">
        <v>15074</v>
      </c>
      <c r="O4095" s="52" t="s">
        <v>7310</v>
      </c>
      <c r="P4095" s="52">
        <v>1747</v>
      </c>
      <c r="Q4095" s="52">
        <v>11</v>
      </c>
      <c r="R4095" s="52" t="s">
        <v>4922</v>
      </c>
      <c r="S4095" s="49" t="s">
        <v>21334</v>
      </c>
      <c r="V4095" s="50" t="s">
        <v>15000</v>
      </c>
      <c r="W4095" s="50" t="s">
        <v>4922</v>
      </c>
      <c r="X4095" s="50" t="s">
        <v>14742</v>
      </c>
      <c r="Y4095" s="70" t="s">
        <v>17320</v>
      </c>
      <c r="Z4095" s="53">
        <v>70800</v>
      </c>
    </row>
    <row r="4096" spans="1:26" s="49" customFormat="1" ht="30" x14ac:dyDescent="0.25">
      <c r="A4096" s="74">
        <v>600017443</v>
      </c>
      <c r="B4096" s="73">
        <f t="shared" si="189"/>
        <v>600017443</v>
      </c>
      <c r="C4096" s="73" t="s">
        <v>18058</v>
      </c>
      <c r="D4096" s="68">
        <v>1</v>
      </c>
      <c r="E4096" s="48">
        <f t="shared" si="190"/>
        <v>61989011</v>
      </c>
      <c r="F4096" s="57" t="s">
        <v>4050</v>
      </c>
      <c r="G4096" s="57" t="s">
        <v>4921</v>
      </c>
      <c r="H4096" s="51">
        <v>450</v>
      </c>
      <c r="I4096" s="51" t="s">
        <v>17309</v>
      </c>
      <c r="J4096" s="69">
        <v>27.49</v>
      </c>
      <c r="K4096" s="69">
        <f t="shared" si="191"/>
        <v>12370.5</v>
      </c>
      <c r="L4096" s="90">
        <v>450</v>
      </c>
      <c r="M4096" s="51"/>
      <c r="N4096" s="62" t="s">
        <v>18059</v>
      </c>
      <c r="O4096" s="52" t="s">
        <v>18060</v>
      </c>
      <c r="P4096" s="52">
        <v>493</v>
      </c>
      <c r="Q4096" s="52">
        <v>3</v>
      </c>
      <c r="R4096" s="52" t="s">
        <v>4922</v>
      </c>
      <c r="S4096" s="49" t="s">
        <v>21333</v>
      </c>
      <c r="V4096" s="50" t="s">
        <v>15000</v>
      </c>
      <c r="W4096" s="50" t="s">
        <v>4922</v>
      </c>
      <c r="X4096" s="50" t="s">
        <v>14738</v>
      </c>
      <c r="Y4096" s="70" t="s">
        <v>17320</v>
      </c>
      <c r="Z4096" s="53">
        <v>70800</v>
      </c>
    </row>
    <row r="4097" spans="1:26" s="49" customFormat="1" x14ac:dyDescent="0.25">
      <c r="A4097" s="74">
        <v>600017451</v>
      </c>
      <c r="B4097" s="73">
        <f t="shared" si="189"/>
        <v>600017451</v>
      </c>
      <c r="C4097" s="73" t="s">
        <v>15075</v>
      </c>
      <c r="D4097" s="68">
        <v>1</v>
      </c>
      <c r="E4097" s="48">
        <f t="shared" si="190"/>
        <v>842745</v>
      </c>
      <c r="F4097" s="57" t="s">
        <v>4050</v>
      </c>
      <c r="G4097" s="57" t="s">
        <v>4921</v>
      </c>
      <c r="H4097" s="51">
        <v>700</v>
      </c>
      <c r="I4097" s="51" t="s">
        <v>17309</v>
      </c>
      <c r="J4097" s="69">
        <v>27.49</v>
      </c>
      <c r="K4097" s="69">
        <f t="shared" si="191"/>
        <v>19243</v>
      </c>
      <c r="L4097" s="90">
        <v>700</v>
      </c>
      <c r="M4097" s="51"/>
      <c r="N4097" s="62" t="s">
        <v>15076</v>
      </c>
      <c r="O4097" s="52" t="s">
        <v>15077</v>
      </c>
      <c r="P4097" s="52">
        <v>1429</v>
      </c>
      <c r="Q4097" s="52">
        <v>34</v>
      </c>
      <c r="R4097" s="52" t="s">
        <v>4922</v>
      </c>
      <c r="S4097" s="49" t="s">
        <v>21333</v>
      </c>
      <c r="V4097" s="50" t="s">
        <v>15000</v>
      </c>
      <c r="W4097" s="50" t="s">
        <v>4922</v>
      </c>
      <c r="X4097" s="50" t="s">
        <v>14738</v>
      </c>
      <c r="Y4097" s="70" t="s">
        <v>17320</v>
      </c>
      <c r="Z4097" s="53">
        <v>70030</v>
      </c>
    </row>
    <row r="4098" spans="1:26" s="49" customFormat="1" x14ac:dyDescent="0.25">
      <c r="A4098" s="74">
        <v>600017460</v>
      </c>
      <c r="B4098" s="73">
        <f t="shared" si="189"/>
        <v>600017460</v>
      </c>
      <c r="C4098" s="73" t="s">
        <v>12049</v>
      </c>
      <c r="D4098" s="68">
        <v>1</v>
      </c>
      <c r="E4098" s="48">
        <f t="shared" si="190"/>
        <v>602094</v>
      </c>
      <c r="F4098" s="57" t="s">
        <v>4050</v>
      </c>
      <c r="G4098" s="57" t="s">
        <v>4921</v>
      </c>
      <c r="H4098" s="51">
        <v>0</v>
      </c>
      <c r="I4098" s="51" t="s">
        <v>17309</v>
      </c>
      <c r="J4098" s="69">
        <v>27.49</v>
      </c>
      <c r="K4098" s="69">
        <f t="shared" si="191"/>
        <v>0</v>
      </c>
      <c r="L4098" s="90">
        <v>575</v>
      </c>
      <c r="M4098" s="51">
        <v>575</v>
      </c>
      <c r="N4098" s="62" t="s">
        <v>4927</v>
      </c>
      <c r="O4098" s="52" t="s">
        <v>4928</v>
      </c>
      <c r="P4098" s="52">
        <v>1543</v>
      </c>
      <c r="Q4098" s="52">
        <v>6</v>
      </c>
      <c r="R4098" s="52" t="s">
        <v>4922</v>
      </c>
      <c r="S4098" s="49" t="s">
        <v>21333</v>
      </c>
      <c r="V4098" s="50" t="s">
        <v>15000</v>
      </c>
      <c r="W4098" s="50" t="s">
        <v>4922</v>
      </c>
      <c r="X4098" s="50" t="s">
        <v>14738</v>
      </c>
      <c r="Y4098" s="70" t="s">
        <v>17320</v>
      </c>
      <c r="Z4098" s="53">
        <v>70800</v>
      </c>
    </row>
    <row r="4099" spans="1:26" s="49" customFormat="1" ht="30" x14ac:dyDescent="0.25">
      <c r="A4099" s="74">
        <v>600017478</v>
      </c>
      <c r="B4099" s="73">
        <f t="shared" si="189"/>
        <v>600017478</v>
      </c>
      <c r="C4099" s="73" t="s">
        <v>15078</v>
      </c>
      <c r="D4099" s="68">
        <v>1</v>
      </c>
      <c r="E4099" s="48">
        <f t="shared" si="190"/>
        <v>602159</v>
      </c>
      <c r="F4099" s="57" t="s">
        <v>4050</v>
      </c>
      <c r="G4099" s="57" t="s">
        <v>4921</v>
      </c>
      <c r="H4099" s="51">
        <v>0</v>
      </c>
      <c r="I4099" s="51" t="s">
        <v>17320</v>
      </c>
      <c r="J4099" s="69">
        <v>27.49</v>
      </c>
      <c r="K4099" s="69">
        <f t="shared" si="191"/>
        <v>0</v>
      </c>
      <c r="L4099" s="90">
        <v>0</v>
      </c>
      <c r="M4099" s="51"/>
      <c r="N4099" s="62" t="s">
        <v>15079</v>
      </c>
      <c r="O4099" s="52" t="s">
        <v>1408</v>
      </c>
      <c r="P4099" s="52">
        <v>1691</v>
      </c>
      <c r="Q4099" s="52">
        <v>4</v>
      </c>
      <c r="R4099" s="52" t="s">
        <v>4922</v>
      </c>
      <c r="S4099" s="49" t="s">
        <v>21333</v>
      </c>
      <c r="V4099" s="50" t="s">
        <v>15000</v>
      </c>
      <c r="W4099" s="50" t="s">
        <v>4922</v>
      </c>
      <c r="X4099" s="50" t="s">
        <v>14738</v>
      </c>
      <c r="Y4099" s="70">
        <v>44333</v>
      </c>
      <c r="Z4099" s="53">
        <v>70800</v>
      </c>
    </row>
    <row r="4100" spans="1:26" s="49" customFormat="1" ht="30" x14ac:dyDescent="0.25">
      <c r="A4100" s="74">
        <v>600017486</v>
      </c>
      <c r="B4100" s="73">
        <f t="shared" ref="B4100:B4163" si="192">A4100/1</f>
        <v>600017486</v>
      </c>
      <c r="C4100" s="73" t="s">
        <v>12050</v>
      </c>
      <c r="D4100" s="68">
        <v>1</v>
      </c>
      <c r="E4100" s="48">
        <f t="shared" ref="E4100:E4163" si="193">C4100/1</f>
        <v>842737</v>
      </c>
      <c r="F4100" s="57" t="s">
        <v>4050</v>
      </c>
      <c r="G4100" s="57" t="s">
        <v>4921</v>
      </c>
      <c r="H4100" s="51">
        <v>575</v>
      </c>
      <c r="I4100" s="51" t="s">
        <v>17309</v>
      </c>
      <c r="J4100" s="69">
        <v>27.49</v>
      </c>
      <c r="K4100" s="69">
        <f t="shared" ref="K4100:K4163" si="194">H4100*J4100</f>
        <v>15806.75</v>
      </c>
      <c r="L4100" s="90">
        <v>575</v>
      </c>
      <c r="M4100" s="51"/>
      <c r="N4100" s="62" t="s">
        <v>4929</v>
      </c>
      <c r="O4100" s="52" t="s">
        <v>4930</v>
      </c>
      <c r="P4100" s="52">
        <v>2632</v>
      </c>
      <c r="Q4100" s="52" t="s">
        <v>1188</v>
      </c>
      <c r="R4100" s="52" t="s">
        <v>4922</v>
      </c>
      <c r="S4100" s="49" t="s">
        <v>21333</v>
      </c>
      <c r="V4100" s="50" t="s">
        <v>15000</v>
      </c>
      <c r="W4100" s="50" t="s">
        <v>4922</v>
      </c>
      <c r="X4100" s="50" t="s">
        <v>14738</v>
      </c>
      <c r="Y4100" s="70" t="s">
        <v>17320</v>
      </c>
      <c r="Z4100" s="53">
        <v>70030</v>
      </c>
    </row>
    <row r="4101" spans="1:26" s="49" customFormat="1" ht="30" x14ac:dyDescent="0.25">
      <c r="A4101" s="74">
        <v>600017494</v>
      </c>
      <c r="B4101" s="73">
        <f t="shared" si="192"/>
        <v>600017494</v>
      </c>
      <c r="C4101" s="73" t="s">
        <v>15080</v>
      </c>
      <c r="D4101" s="68">
        <v>1</v>
      </c>
      <c r="E4101" s="48">
        <f t="shared" si="193"/>
        <v>842753</v>
      </c>
      <c r="F4101" s="57" t="s">
        <v>4050</v>
      </c>
      <c r="G4101" s="57" t="s">
        <v>4921</v>
      </c>
      <c r="H4101" s="51">
        <v>500</v>
      </c>
      <c r="I4101" s="51" t="s">
        <v>17309</v>
      </c>
      <c r="J4101" s="69">
        <v>27.49</v>
      </c>
      <c r="K4101" s="69">
        <f t="shared" si="194"/>
        <v>13745</v>
      </c>
      <c r="L4101" s="90">
        <v>500</v>
      </c>
      <c r="M4101" s="51"/>
      <c r="N4101" s="62" t="s">
        <v>15081</v>
      </c>
      <c r="O4101" s="52" t="s">
        <v>15082</v>
      </c>
      <c r="P4101" s="52">
        <v>1332</v>
      </c>
      <c r="Q4101" s="52">
        <v>35</v>
      </c>
      <c r="R4101" s="52" t="s">
        <v>4922</v>
      </c>
      <c r="S4101" s="49" t="s">
        <v>21333</v>
      </c>
      <c r="V4101" s="50" t="s">
        <v>15000</v>
      </c>
      <c r="W4101" s="50" t="s">
        <v>4922</v>
      </c>
      <c r="X4101" s="50" t="s">
        <v>14738</v>
      </c>
      <c r="Y4101" s="70" t="s">
        <v>17320</v>
      </c>
      <c r="Z4101" s="53">
        <v>71000</v>
      </c>
    </row>
    <row r="4102" spans="1:26" s="49" customFormat="1" x14ac:dyDescent="0.25">
      <c r="A4102" s="74">
        <v>600017508</v>
      </c>
      <c r="B4102" s="73">
        <f t="shared" si="192"/>
        <v>600017508</v>
      </c>
      <c r="C4102" s="73" t="s">
        <v>12051</v>
      </c>
      <c r="D4102" s="68">
        <v>1</v>
      </c>
      <c r="E4102" s="48">
        <f t="shared" si="193"/>
        <v>842761</v>
      </c>
      <c r="F4102" s="57" t="s">
        <v>4050</v>
      </c>
      <c r="G4102" s="57" t="s">
        <v>4921</v>
      </c>
      <c r="H4102" s="51">
        <v>700</v>
      </c>
      <c r="I4102" s="51" t="s">
        <v>17309</v>
      </c>
      <c r="J4102" s="69">
        <v>27.49</v>
      </c>
      <c r="K4102" s="69">
        <f t="shared" si="194"/>
        <v>19243</v>
      </c>
      <c r="L4102" s="90">
        <v>700</v>
      </c>
      <c r="M4102" s="51"/>
      <c r="N4102" s="62" t="s">
        <v>4931</v>
      </c>
      <c r="O4102" s="52" t="s">
        <v>4932</v>
      </c>
      <c r="P4102" s="52">
        <v>2565</v>
      </c>
      <c r="Q4102" s="52">
        <v>25</v>
      </c>
      <c r="R4102" s="52" t="s">
        <v>4922</v>
      </c>
      <c r="S4102" s="49" t="s">
        <v>21333</v>
      </c>
      <c r="V4102" s="50" t="s">
        <v>15000</v>
      </c>
      <c r="W4102" s="50" t="s">
        <v>4922</v>
      </c>
      <c r="X4102" s="50" t="s">
        <v>14738</v>
      </c>
      <c r="Y4102" s="70" t="s">
        <v>17320</v>
      </c>
      <c r="Z4102" s="53">
        <v>72804</v>
      </c>
    </row>
    <row r="4103" spans="1:26" s="49" customFormat="1" ht="30" x14ac:dyDescent="0.25">
      <c r="A4103" s="74">
        <v>600017516</v>
      </c>
      <c r="B4103" s="73">
        <f t="shared" si="192"/>
        <v>600017516</v>
      </c>
      <c r="C4103" s="73" t="s">
        <v>12052</v>
      </c>
      <c r="D4103" s="68">
        <v>1</v>
      </c>
      <c r="E4103" s="48">
        <f t="shared" si="193"/>
        <v>602060</v>
      </c>
      <c r="F4103" s="57" t="s">
        <v>4050</v>
      </c>
      <c r="G4103" s="57" t="s">
        <v>4921</v>
      </c>
      <c r="H4103" s="51">
        <v>600</v>
      </c>
      <c r="I4103" s="51" t="s">
        <v>17309</v>
      </c>
      <c r="J4103" s="69">
        <v>27.49</v>
      </c>
      <c r="K4103" s="69">
        <f t="shared" si="194"/>
        <v>16494</v>
      </c>
      <c r="L4103" s="90">
        <v>600</v>
      </c>
      <c r="M4103" s="51"/>
      <c r="N4103" s="62" t="s">
        <v>4933</v>
      </c>
      <c r="O4103" s="52" t="s">
        <v>4930</v>
      </c>
      <c r="P4103" s="52">
        <v>2631</v>
      </c>
      <c r="Q4103" s="52">
        <v>6</v>
      </c>
      <c r="R4103" s="52" t="s">
        <v>4922</v>
      </c>
      <c r="S4103" s="49" t="s">
        <v>21333</v>
      </c>
      <c r="V4103" s="50" t="s">
        <v>15000</v>
      </c>
      <c r="W4103" s="50" t="s">
        <v>4922</v>
      </c>
      <c r="X4103" s="50" t="s">
        <v>14738</v>
      </c>
      <c r="Y4103" s="70" t="s">
        <v>17320</v>
      </c>
      <c r="Z4103" s="53">
        <v>70030</v>
      </c>
    </row>
    <row r="4104" spans="1:26" s="49" customFormat="1" x14ac:dyDescent="0.25">
      <c r="A4104" s="74">
        <v>600017524</v>
      </c>
      <c r="B4104" s="73">
        <f t="shared" si="192"/>
        <v>600017524</v>
      </c>
      <c r="C4104" s="73" t="s">
        <v>18061</v>
      </c>
      <c r="D4104" s="68">
        <v>1</v>
      </c>
      <c r="E4104" s="48">
        <f t="shared" si="193"/>
        <v>602078</v>
      </c>
      <c r="F4104" s="57" t="s">
        <v>4050</v>
      </c>
      <c r="G4104" s="57" t="s">
        <v>4921</v>
      </c>
      <c r="H4104" s="51">
        <v>900</v>
      </c>
      <c r="I4104" s="51" t="s">
        <v>17309</v>
      </c>
      <c r="J4104" s="69">
        <v>27.49</v>
      </c>
      <c r="K4104" s="69">
        <f t="shared" si="194"/>
        <v>24741</v>
      </c>
      <c r="L4104" s="90">
        <v>900</v>
      </c>
      <c r="M4104" s="51"/>
      <c r="N4104" s="62" t="s">
        <v>18062</v>
      </c>
      <c r="O4104" s="52" t="s">
        <v>4934</v>
      </c>
      <c r="P4104" s="52">
        <v>958</v>
      </c>
      <c r="Q4104" s="52">
        <v>40</v>
      </c>
      <c r="R4104" s="52" t="s">
        <v>4922</v>
      </c>
      <c r="S4104" s="49" t="s">
        <v>21333</v>
      </c>
      <c r="V4104" s="50" t="s">
        <v>15000</v>
      </c>
      <c r="W4104" s="50" t="s">
        <v>4922</v>
      </c>
      <c r="X4104" s="50" t="s">
        <v>14738</v>
      </c>
      <c r="Y4104" s="70" t="s">
        <v>17320</v>
      </c>
      <c r="Z4104" s="53">
        <v>70200</v>
      </c>
    </row>
    <row r="4105" spans="1:26" s="49" customFormat="1" x14ac:dyDescent="0.25">
      <c r="A4105" s="74">
        <v>600017541</v>
      </c>
      <c r="B4105" s="73">
        <f t="shared" si="192"/>
        <v>600017541</v>
      </c>
      <c r="C4105" s="73" t="s">
        <v>15083</v>
      </c>
      <c r="D4105" s="68">
        <v>1</v>
      </c>
      <c r="E4105" s="48">
        <f t="shared" si="193"/>
        <v>845388</v>
      </c>
      <c r="F4105" s="57" t="s">
        <v>4050</v>
      </c>
      <c r="G4105" s="57" t="s">
        <v>4921</v>
      </c>
      <c r="H4105" s="51">
        <v>275</v>
      </c>
      <c r="I4105" s="51" t="s">
        <v>17309</v>
      </c>
      <c r="J4105" s="69">
        <v>27.49</v>
      </c>
      <c r="K4105" s="69">
        <f t="shared" si="194"/>
        <v>7559.75</v>
      </c>
      <c r="L4105" s="90">
        <v>275</v>
      </c>
      <c r="M4105" s="51"/>
      <c r="N4105" s="62" t="s">
        <v>15084</v>
      </c>
      <c r="O4105" s="52" t="s">
        <v>5079</v>
      </c>
      <c r="P4105" s="52">
        <v>1284</v>
      </c>
      <c r="Q4105" s="52">
        <v>2</v>
      </c>
      <c r="R4105" s="52" t="s">
        <v>4922</v>
      </c>
      <c r="S4105" s="49" t="s">
        <v>21334</v>
      </c>
      <c r="V4105" s="50" t="s">
        <v>15000</v>
      </c>
      <c r="W4105" s="50" t="s">
        <v>4922</v>
      </c>
      <c r="X4105" s="50" t="s">
        <v>14741</v>
      </c>
      <c r="Y4105" s="70" t="s">
        <v>17320</v>
      </c>
      <c r="Z4105" s="53">
        <v>70800</v>
      </c>
    </row>
    <row r="4106" spans="1:26" s="49" customFormat="1" x14ac:dyDescent="0.25">
      <c r="A4106" s="74">
        <v>600017567</v>
      </c>
      <c r="B4106" s="73">
        <f t="shared" si="192"/>
        <v>600017567</v>
      </c>
      <c r="C4106" s="73" t="s">
        <v>15085</v>
      </c>
      <c r="D4106" s="68">
        <v>1</v>
      </c>
      <c r="E4106" s="48">
        <f t="shared" si="193"/>
        <v>25371835</v>
      </c>
      <c r="F4106" s="57" t="s">
        <v>4050</v>
      </c>
      <c r="G4106" s="57" t="s">
        <v>4921</v>
      </c>
      <c r="H4106" s="51">
        <v>150</v>
      </c>
      <c r="I4106" s="51" t="s">
        <v>17309</v>
      </c>
      <c r="J4106" s="69">
        <v>27.49</v>
      </c>
      <c r="K4106" s="69">
        <f t="shared" si="194"/>
        <v>4123.5</v>
      </c>
      <c r="L4106" s="90">
        <v>150</v>
      </c>
      <c r="M4106" s="51"/>
      <c r="N4106" s="62" t="s">
        <v>15086</v>
      </c>
      <c r="O4106" s="52" t="s">
        <v>4998</v>
      </c>
      <c r="P4106" s="52">
        <v>1002</v>
      </c>
      <c r="Q4106" s="52">
        <v>42</v>
      </c>
      <c r="R4106" s="52" t="s">
        <v>4922</v>
      </c>
      <c r="S4106" s="49" t="s">
        <v>21334</v>
      </c>
      <c r="V4106" s="50" t="s">
        <v>15000</v>
      </c>
      <c r="W4106" s="50" t="s">
        <v>4922</v>
      </c>
      <c r="X4106" s="50" t="s">
        <v>14742</v>
      </c>
      <c r="Y4106" s="70" t="s">
        <v>17320</v>
      </c>
      <c r="Z4106" s="53">
        <v>70900</v>
      </c>
    </row>
    <row r="4107" spans="1:26" s="49" customFormat="1" ht="30" x14ac:dyDescent="0.25">
      <c r="A4107" s="74">
        <v>600017583</v>
      </c>
      <c r="B4107" s="73">
        <f t="shared" si="192"/>
        <v>600017583</v>
      </c>
      <c r="C4107" s="73" t="s">
        <v>12053</v>
      </c>
      <c r="D4107" s="68">
        <v>1</v>
      </c>
      <c r="E4107" s="48">
        <f t="shared" si="193"/>
        <v>602132</v>
      </c>
      <c r="F4107" s="57" t="s">
        <v>4050</v>
      </c>
      <c r="G4107" s="57" t="s">
        <v>4921</v>
      </c>
      <c r="H4107" s="51">
        <v>1050</v>
      </c>
      <c r="I4107" s="51" t="s">
        <v>17309</v>
      </c>
      <c r="J4107" s="69">
        <v>27.49</v>
      </c>
      <c r="K4107" s="69">
        <f t="shared" si="194"/>
        <v>28864.5</v>
      </c>
      <c r="L4107" s="90">
        <v>1050</v>
      </c>
      <c r="M4107" s="51"/>
      <c r="N4107" s="62" t="s">
        <v>4935</v>
      </c>
      <c r="O4107" s="52" t="s">
        <v>4936</v>
      </c>
      <c r="P4107" s="52">
        <v>1490</v>
      </c>
      <c r="Q4107" s="52">
        <v>7</v>
      </c>
      <c r="R4107" s="52" t="s">
        <v>4922</v>
      </c>
      <c r="S4107" s="49" t="s">
        <v>21333</v>
      </c>
      <c r="V4107" s="50" t="s">
        <v>15000</v>
      </c>
      <c r="W4107" s="50" t="s">
        <v>4922</v>
      </c>
      <c r="X4107" s="50" t="s">
        <v>14738</v>
      </c>
      <c r="Y4107" s="70" t="s">
        <v>17320</v>
      </c>
      <c r="Z4107" s="53">
        <v>70200</v>
      </c>
    </row>
    <row r="4108" spans="1:26" s="49" customFormat="1" x14ac:dyDescent="0.25">
      <c r="A4108" s="74">
        <v>600017591</v>
      </c>
      <c r="B4108" s="73">
        <f t="shared" si="192"/>
        <v>600017591</v>
      </c>
      <c r="C4108" s="73" t="s">
        <v>15087</v>
      </c>
      <c r="D4108" s="68">
        <v>1</v>
      </c>
      <c r="E4108" s="48">
        <f t="shared" si="193"/>
        <v>25364723</v>
      </c>
      <c r="F4108" s="57" t="s">
        <v>4050</v>
      </c>
      <c r="G4108" s="57" t="s">
        <v>4921</v>
      </c>
      <c r="H4108" s="51">
        <v>250</v>
      </c>
      <c r="I4108" s="51" t="s">
        <v>17309</v>
      </c>
      <c r="J4108" s="69">
        <v>27.49</v>
      </c>
      <c r="K4108" s="69">
        <f t="shared" si="194"/>
        <v>6872.5</v>
      </c>
      <c r="L4108" s="90">
        <v>250</v>
      </c>
      <c r="M4108" s="51"/>
      <c r="N4108" s="62" t="s">
        <v>15088</v>
      </c>
      <c r="O4108" s="52" t="s">
        <v>4998</v>
      </c>
      <c r="P4108" s="52">
        <v>1002</v>
      </c>
      <c r="Q4108" s="52">
        <v>42</v>
      </c>
      <c r="R4108" s="52" t="s">
        <v>4922</v>
      </c>
      <c r="S4108" s="49" t="s">
        <v>21334</v>
      </c>
      <c r="V4108" s="50" t="s">
        <v>15000</v>
      </c>
      <c r="W4108" s="50" t="s">
        <v>4922</v>
      </c>
      <c r="X4108" s="50" t="s">
        <v>14742</v>
      </c>
      <c r="Y4108" s="70" t="s">
        <v>17320</v>
      </c>
      <c r="Z4108" s="53">
        <v>70900</v>
      </c>
    </row>
    <row r="4109" spans="1:26" s="49" customFormat="1" x14ac:dyDescent="0.25">
      <c r="A4109" s="74">
        <v>600017630</v>
      </c>
      <c r="B4109" s="73">
        <f t="shared" si="192"/>
        <v>600017630</v>
      </c>
      <c r="C4109" s="73" t="s">
        <v>12054</v>
      </c>
      <c r="D4109" s="68">
        <v>1</v>
      </c>
      <c r="E4109" s="48">
        <f t="shared" si="193"/>
        <v>602051</v>
      </c>
      <c r="F4109" s="57" t="s">
        <v>4050</v>
      </c>
      <c r="G4109" s="57" t="s">
        <v>4921</v>
      </c>
      <c r="H4109" s="51">
        <v>525</v>
      </c>
      <c r="I4109" s="51" t="s">
        <v>17309</v>
      </c>
      <c r="J4109" s="69">
        <v>27.49</v>
      </c>
      <c r="K4109" s="69">
        <f t="shared" si="194"/>
        <v>14432.25</v>
      </c>
      <c r="L4109" s="90">
        <v>525</v>
      </c>
      <c r="M4109" s="51"/>
      <c r="N4109" s="62" t="s">
        <v>4937</v>
      </c>
      <c r="O4109" s="52" t="s">
        <v>2618</v>
      </c>
      <c r="P4109" s="52">
        <v>959</v>
      </c>
      <c r="Q4109" s="52">
        <v>33</v>
      </c>
      <c r="R4109" s="52" t="s">
        <v>4922</v>
      </c>
      <c r="S4109" s="49" t="s">
        <v>21333</v>
      </c>
      <c r="V4109" s="50" t="s">
        <v>15000</v>
      </c>
      <c r="W4109" s="50" t="s">
        <v>4922</v>
      </c>
      <c r="X4109" s="50" t="s">
        <v>14738</v>
      </c>
      <c r="Y4109" s="70" t="s">
        <v>17320</v>
      </c>
      <c r="Z4109" s="53">
        <v>70200</v>
      </c>
    </row>
    <row r="4110" spans="1:26" s="49" customFormat="1" ht="30" x14ac:dyDescent="0.25">
      <c r="A4110" s="74">
        <v>600017648</v>
      </c>
      <c r="B4110" s="73">
        <f t="shared" si="192"/>
        <v>600017648</v>
      </c>
      <c r="C4110" s="73" t="s">
        <v>15089</v>
      </c>
      <c r="D4110" s="68">
        <v>1</v>
      </c>
      <c r="E4110" s="48">
        <f t="shared" si="193"/>
        <v>842702</v>
      </c>
      <c r="F4110" s="57" t="s">
        <v>4050</v>
      </c>
      <c r="G4110" s="57" t="s">
        <v>4921</v>
      </c>
      <c r="H4110" s="51">
        <v>750</v>
      </c>
      <c r="I4110" s="51" t="s">
        <v>17309</v>
      </c>
      <c r="J4110" s="69">
        <v>27.49</v>
      </c>
      <c r="K4110" s="69">
        <f t="shared" si="194"/>
        <v>20617.5</v>
      </c>
      <c r="L4110" s="90">
        <v>750</v>
      </c>
      <c r="M4110" s="51"/>
      <c r="N4110" s="62" t="s">
        <v>15090</v>
      </c>
      <c r="O4110" s="52" t="s">
        <v>4994</v>
      </c>
      <c r="P4110" s="52">
        <v>669</v>
      </c>
      <c r="Q4110" s="52">
        <v>16</v>
      </c>
      <c r="R4110" s="52" t="s">
        <v>4922</v>
      </c>
      <c r="S4110" s="49" t="s">
        <v>21333</v>
      </c>
      <c r="V4110" s="50" t="s">
        <v>15000</v>
      </c>
      <c r="W4110" s="50" t="s">
        <v>4922</v>
      </c>
      <c r="X4110" s="50" t="s">
        <v>14738</v>
      </c>
      <c r="Y4110" s="70" t="s">
        <v>17320</v>
      </c>
      <c r="Z4110" s="53">
        <v>70800</v>
      </c>
    </row>
    <row r="4111" spans="1:26" s="49" customFormat="1" x14ac:dyDescent="0.25">
      <c r="A4111" s="74">
        <v>600017656</v>
      </c>
      <c r="B4111" s="73">
        <f t="shared" si="192"/>
        <v>600017656</v>
      </c>
      <c r="C4111" s="73" t="s">
        <v>12055</v>
      </c>
      <c r="D4111" s="68">
        <v>1</v>
      </c>
      <c r="E4111" s="48">
        <f t="shared" si="193"/>
        <v>845329</v>
      </c>
      <c r="F4111" s="57" t="s">
        <v>4050</v>
      </c>
      <c r="G4111" s="57" t="s">
        <v>4921</v>
      </c>
      <c r="H4111" s="51">
        <v>725</v>
      </c>
      <c r="I4111" s="51" t="s">
        <v>17309</v>
      </c>
      <c r="J4111" s="69">
        <v>27.49</v>
      </c>
      <c r="K4111" s="69">
        <f t="shared" si="194"/>
        <v>19930.25</v>
      </c>
      <c r="L4111" s="90">
        <v>725</v>
      </c>
      <c r="M4111" s="51"/>
      <c r="N4111" s="62" t="s">
        <v>4938</v>
      </c>
      <c r="O4111" s="52" t="s">
        <v>4731</v>
      </c>
      <c r="P4111" s="52">
        <v>1119</v>
      </c>
      <c r="Q4111" s="52">
        <v>12</v>
      </c>
      <c r="R4111" s="52" t="s">
        <v>4922</v>
      </c>
      <c r="S4111" s="49" t="s">
        <v>21333</v>
      </c>
      <c r="V4111" s="50" t="s">
        <v>15000</v>
      </c>
      <c r="W4111" s="50" t="s">
        <v>4922</v>
      </c>
      <c r="X4111" s="50" t="s">
        <v>14738</v>
      </c>
      <c r="Y4111" s="70" t="s">
        <v>17320</v>
      </c>
      <c r="Z4111" s="53">
        <v>70861</v>
      </c>
    </row>
    <row r="4112" spans="1:26" s="49" customFormat="1" x14ac:dyDescent="0.25">
      <c r="A4112" s="74">
        <v>600017664</v>
      </c>
      <c r="B4112" s="73">
        <f t="shared" si="192"/>
        <v>600017664</v>
      </c>
      <c r="C4112" s="73" t="s">
        <v>12056</v>
      </c>
      <c r="D4112" s="68">
        <v>1</v>
      </c>
      <c r="E4112" s="48">
        <f t="shared" si="193"/>
        <v>25379569</v>
      </c>
      <c r="F4112" s="57" t="s">
        <v>4050</v>
      </c>
      <c r="G4112" s="57" t="s">
        <v>4921</v>
      </c>
      <c r="H4112" s="51">
        <v>775</v>
      </c>
      <c r="I4112" s="51" t="s">
        <v>17309</v>
      </c>
      <c r="J4112" s="69">
        <v>27.49</v>
      </c>
      <c r="K4112" s="69">
        <f t="shared" si="194"/>
        <v>21304.75</v>
      </c>
      <c r="L4112" s="90">
        <v>775</v>
      </c>
      <c r="M4112" s="51"/>
      <c r="N4112" s="62" t="s">
        <v>4939</v>
      </c>
      <c r="O4112" s="52" t="s">
        <v>52</v>
      </c>
      <c r="P4112" s="52">
        <v>301</v>
      </c>
      <c r="Q4112" s="52">
        <v>26</v>
      </c>
      <c r="R4112" s="52" t="s">
        <v>4922</v>
      </c>
      <c r="S4112" s="49" t="s">
        <v>21334</v>
      </c>
      <c r="V4112" s="50" t="s">
        <v>15000</v>
      </c>
      <c r="W4112" s="50" t="s">
        <v>4922</v>
      </c>
      <c r="X4112" s="50" t="s">
        <v>14742</v>
      </c>
      <c r="Y4112" s="70" t="s">
        <v>17320</v>
      </c>
      <c r="Z4112" s="53">
        <v>70300</v>
      </c>
    </row>
    <row r="4113" spans="1:26" s="49" customFormat="1" ht="30" x14ac:dyDescent="0.25">
      <c r="A4113" s="74">
        <v>600017672</v>
      </c>
      <c r="B4113" s="73">
        <f t="shared" si="192"/>
        <v>600017672</v>
      </c>
      <c r="C4113" s="73" t="s">
        <v>12057</v>
      </c>
      <c r="D4113" s="68">
        <v>1</v>
      </c>
      <c r="E4113" s="48">
        <f t="shared" si="193"/>
        <v>602086</v>
      </c>
      <c r="F4113" s="57" t="s">
        <v>4050</v>
      </c>
      <c r="G4113" s="57" t="s">
        <v>4921</v>
      </c>
      <c r="H4113" s="51">
        <v>1025</v>
      </c>
      <c r="I4113" s="51" t="s">
        <v>17309</v>
      </c>
      <c r="J4113" s="69">
        <v>27.49</v>
      </c>
      <c r="K4113" s="69">
        <f t="shared" si="194"/>
        <v>28177.25</v>
      </c>
      <c r="L4113" s="90">
        <v>1025</v>
      </c>
      <c r="M4113" s="51"/>
      <c r="N4113" s="62" t="s">
        <v>4940</v>
      </c>
      <c r="O4113" s="52" t="s">
        <v>65</v>
      </c>
      <c r="P4113" s="52">
        <v>1140</v>
      </c>
      <c r="Q4113" s="52">
        <v>16</v>
      </c>
      <c r="R4113" s="52" t="s">
        <v>4922</v>
      </c>
      <c r="S4113" s="49" t="s">
        <v>21333</v>
      </c>
      <c r="V4113" s="50" t="s">
        <v>15000</v>
      </c>
      <c r="W4113" s="50" t="s">
        <v>4922</v>
      </c>
      <c r="X4113" s="50" t="s">
        <v>14738</v>
      </c>
      <c r="Y4113" s="70" t="s">
        <v>17320</v>
      </c>
      <c r="Z4113" s="53">
        <v>70900</v>
      </c>
    </row>
    <row r="4114" spans="1:26" s="49" customFormat="1" ht="30" x14ac:dyDescent="0.25">
      <c r="A4114" s="74">
        <v>600017681</v>
      </c>
      <c r="B4114" s="73">
        <f t="shared" si="192"/>
        <v>600017681</v>
      </c>
      <c r="C4114" s="73" t="s">
        <v>12058</v>
      </c>
      <c r="D4114" s="68">
        <v>1</v>
      </c>
      <c r="E4114" s="48">
        <f t="shared" si="193"/>
        <v>602116</v>
      </c>
      <c r="F4114" s="57" t="s">
        <v>4050</v>
      </c>
      <c r="G4114" s="57" t="s">
        <v>4921</v>
      </c>
      <c r="H4114" s="51">
        <v>700</v>
      </c>
      <c r="I4114" s="51" t="s">
        <v>17309</v>
      </c>
      <c r="J4114" s="69">
        <v>27.49</v>
      </c>
      <c r="K4114" s="69">
        <f t="shared" si="194"/>
        <v>19243</v>
      </c>
      <c r="L4114" s="90">
        <v>700</v>
      </c>
      <c r="M4114" s="51"/>
      <c r="N4114" s="62" t="s">
        <v>4941</v>
      </c>
      <c r="O4114" s="52" t="s">
        <v>4942</v>
      </c>
      <c r="P4114" s="52">
        <v>2992</v>
      </c>
      <c r="Q4114" s="52">
        <v>3</v>
      </c>
      <c r="R4114" s="52" t="s">
        <v>4922</v>
      </c>
      <c r="S4114" s="49" t="s">
        <v>21333</v>
      </c>
      <c r="V4114" s="50" t="s">
        <v>15000</v>
      </c>
      <c r="W4114" s="50" t="s">
        <v>4922</v>
      </c>
      <c r="X4114" s="50" t="s">
        <v>14738</v>
      </c>
      <c r="Y4114" s="70" t="s">
        <v>17320</v>
      </c>
      <c r="Z4114" s="53">
        <v>70030</v>
      </c>
    </row>
    <row r="4115" spans="1:26" s="49" customFormat="1" ht="30" x14ac:dyDescent="0.25">
      <c r="A4115" s="74">
        <v>600017699</v>
      </c>
      <c r="B4115" s="73">
        <f t="shared" si="192"/>
        <v>600017699</v>
      </c>
      <c r="C4115" s="73" t="s">
        <v>12059</v>
      </c>
      <c r="D4115" s="68">
        <v>1</v>
      </c>
      <c r="E4115" s="48">
        <f t="shared" si="193"/>
        <v>602141</v>
      </c>
      <c r="F4115" s="57" t="s">
        <v>4050</v>
      </c>
      <c r="G4115" s="57" t="s">
        <v>4921</v>
      </c>
      <c r="H4115" s="51">
        <v>800</v>
      </c>
      <c r="I4115" s="51" t="s">
        <v>17309</v>
      </c>
      <c r="J4115" s="69">
        <v>27.49</v>
      </c>
      <c r="K4115" s="69">
        <f t="shared" si="194"/>
        <v>21992</v>
      </c>
      <c r="L4115" s="90">
        <v>800</v>
      </c>
      <c r="M4115" s="51"/>
      <c r="N4115" s="62" t="s">
        <v>4943</v>
      </c>
      <c r="O4115" s="52" t="s">
        <v>1400</v>
      </c>
      <c r="P4115" s="52">
        <v>822</v>
      </c>
      <c r="Q4115" s="52">
        <v>1</v>
      </c>
      <c r="R4115" s="52" t="s">
        <v>4922</v>
      </c>
      <c r="S4115" s="49" t="s">
        <v>21333</v>
      </c>
      <c r="V4115" s="50" t="s">
        <v>15000</v>
      </c>
      <c r="W4115" s="50" t="s">
        <v>4922</v>
      </c>
      <c r="X4115" s="50" t="s">
        <v>14738</v>
      </c>
      <c r="Y4115" s="70" t="s">
        <v>17320</v>
      </c>
      <c r="Z4115" s="53">
        <v>70300</v>
      </c>
    </row>
    <row r="4116" spans="1:26" s="49" customFormat="1" ht="30" x14ac:dyDescent="0.25">
      <c r="A4116" s="74">
        <v>600017702</v>
      </c>
      <c r="B4116" s="73">
        <f t="shared" si="192"/>
        <v>600017702</v>
      </c>
      <c r="C4116" s="73" t="s">
        <v>12060</v>
      </c>
      <c r="D4116" s="68">
        <v>1</v>
      </c>
      <c r="E4116" s="48">
        <f t="shared" si="193"/>
        <v>845213</v>
      </c>
      <c r="F4116" s="57" t="s">
        <v>4050</v>
      </c>
      <c r="G4116" s="57" t="s">
        <v>4921</v>
      </c>
      <c r="H4116" s="51">
        <v>800</v>
      </c>
      <c r="I4116" s="51" t="s">
        <v>17309</v>
      </c>
      <c r="J4116" s="69">
        <v>27.49</v>
      </c>
      <c r="K4116" s="69">
        <f t="shared" si="194"/>
        <v>21992</v>
      </c>
      <c r="L4116" s="90">
        <v>800</v>
      </c>
      <c r="M4116" s="51"/>
      <c r="N4116" s="62" t="s">
        <v>4944</v>
      </c>
      <c r="O4116" s="52" t="s">
        <v>4945</v>
      </c>
      <c r="P4116" s="52">
        <v>2654</v>
      </c>
      <c r="Q4116" s="52">
        <v>33</v>
      </c>
      <c r="R4116" s="52" t="s">
        <v>4922</v>
      </c>
      <c r="S4116" s="49" t="s">
        <v>21333</v>
      </c>
      <c r="V4116" s="50" t="s">
        <v>15000</v>
      </c>
      <c r="W4116" s="50" t="s">
        <v>4922</v>
      </c>
      <c r="X4116" s="50" t="s">
        <v>14738</v>
      </c>
      <c r="Y4116" s="70" t="s">
        <v>17320</v>
      </c>
      <c r="Z4116" s="53">
        <v>70030</v>
      </c>
    </row>
    <row r="4117" spans="1:26" s="49" customFormat="1" x14ac:dyDescent="0.25">
      <c r="A4117" s="74">
        <v>600017711</v>
      </c>
      <c r="B4117" s="73">
        <f t="shared" si="192"/>
        <v>600017711</v>
      </c>
      <c r="C4117" s="73" t="s">
        <v>18063</v>
      </c>
      <c r="D4117" s="68">
        <v>1</v>
      </c>
      <c r="E4117" s="48">
        <f t="shared" si="193"/>
        <v>25380559</v>
      </c>
      <c r="F4117" s="57" t="s">
        <v>4050</v>
      </c>
      <c r="G4117" s="57" t="s">
        <v>4921</v>
      </c>
      <c r="H4117" s="51">
        <v>350</v>
      </c>
      <c r="I4117" s="51" t="s">
        <v>17309</v>
      </c>
      <c r="J4117" s="69">
        <v>27.49</v>
      </c>
      <c r="K4117" s="69">
        <f t="shared" si="194"/>
        <v>9621.5</v>
      </c>
      <c r="L4117" s="90">
        <v>350</v>
      </c>
      <c r="M4117" s="51"/>
      <c r="N4117" s="62" t="s">
        <v>18064</v>
      </c>
      <c r="O4117" s="52" t="s">
        <v>18065</v>
      </c>
      <c r="P4117" s="52">
        <v>1823</v>
      </c>
      <c r="Q4117" s="52">
        <v>8</v>
      </c>
      <c r="R4117" s="52" t="s">
        <v>4922</v>
      </c>
      <c r="S4117" s="49" t="s">
        <v>21334</v>
      </c>
      <c r="V4117" s="50" t="s">
        <v>15000</v>
      </c>
      <c r="W4117" s="50" t="s">
        <v>4922</v>
      </c>
      <c r="X4117" s="50" t="s">
        <v>14742</v>
      </c>
      <c r="Y4117" s="70" t="s">
        <v>17320</v>
      </c>
      <c r="Z4117" s="53">
        <v>70030</v>
      </c>
    </row>
    <row r="4118" spans="1:26" s="49" customFormat="1" x14ac:dyDescent="0.25">
      <c r="A4118" s="74">
        <v>600017729</v>
      </c>
      <c r="B4118" s="73">
        <f t="shared" si="192"/>
        <v>600017729</v>
      </c>
      <c r="C4118" s="73" t="s">
        <v>12061</v>
      </c>
      <c r="D4118" s="68">
        <v>1</v>
      </c>
      <c r="E4118" s="48">
        <f t="shared" si="193"/>
        <v>25370294</v>
      </c>
      <c r="F4118" s="57" t="s">
        <v>4050</v>
      </c>
      <c r="G4118" s="57" t="s">
        <v>4921</v>
      </c>
      <c r="H4118" s="51">
        <v>425</v>
      </c>
      <c r="I4118" s="51" t="s">
        <v>17309</v>
      </c>
      <c r="J4118" s="69">
        <v>27.49</v>
      </c>
      <c r="K4118" s="69">
        <f t="shared" si="194"/>
        <v>11683.25</v>
      </c>
      <c r="L4118" s="90">
        <v>425</v>
      </c>
      <c r="M4118" s="51"/>
      <c r="N4118" s="62" t="s">
        <v>4946</v>
      </c>
      <c r="O4118" s="52" t="s">
        <v>4947</v>
      </c>
      <c r="P4118" s="52">
        <v>393</v>
      </c>
      <c r="Q4118" s="52">
        <v>90</v>
      </c>
      <c r="R4118" s="52" t="s">
        <v>4922</v>
      </c>
      <c r="S4118" s="49" t="s">
        <v>21334</v>
      </c>
      <c r="V4118" s="50" t="s">
        <v>15000</v>
      </c>
      <c r="W4118" s="50" t="s">
        <v>4922</v>
      </c>
      <c r="X4118" s="50" t="s">
        <v>14742</v>
      </c>
      <c r="Y4118" s="70" t="s">
        <v>17320</v>
      </c>
      <c r="Z4118" s="53">
        <v>71500</v>
      </c>
    </row>
    <row r="4119" spans="1:26" s="49" customFormat="1" ht="30" x14ac:dyDescent="0.25">
      <c r="A4119" s="74">
        <v>600017753</v>
      </c>
      <c r="B4119" s="73">
        <f t="shared" si="192"/>
        <v>600017753</v>
      </c>
      <c r="C4119" s="73" t="s">
        <v>12062</v>
      </c>
      <c r="D4119" s="68">
        <v>1</v>
      </c>
      <c r="E4119" s="48">
        <f t="shared" si="193"/>
        <v>602124</v>
      </c>
      <c r="F4119" s="57" t="s">
        <v>4050</v>
      </c>
      <c r="G4119" s="57" t="s">
        <v>4921</v>
      </c>
      <c r="H4119" s="51">
        <v>0</v>
      </c>
      <c r="I4119" s="51" t="s">
        <v>17320</v>
      </c>
      <c r="J4119" s="69">
        <v>27.49</v>
      </c>
      <c r="K4119" s="69">
        <f t="shared" si="194"/>
        <v>0</v>
      </c>
      <c r="L4119" s="90">
        <v>0</v>
      </c>
      <c r="M4119" s="51"/>
      <c r="N4119" s="62" t="s">
        <v>4948</v>
      </c>
      <c r="O4119" s="52" t="s">
        <v>4942</v>
      </c>
      <c r="P4119" s="52">
        <v>2854</v>
      </c>
      <c r="Q4119" s="52">
        <v>1</v>
      </c>
      <c r="R4119" s="52" t="s">
        <v>4922</v>
      </c>
      <c r="S4119" s="49" t="s">
        <v>21333</v>
      </c>
      <c r="V4119" s="50" t="s">
        <v>15000</v>
      </c>
      <c r="W4119" s="50" t="s">
        <v>4922</v>
      </c>
      <c r="X4119" s="50" t="s">
        <v>14738</v>
      </c>
      <c r="Y4119" s="70">
        <v>44333</v>
      </c>
      <c r="Z4119" s="53">
        <v>70030</v>
      </c>
    </row>
    <row r="4120" spans="1:26" s="49" customFormat="1" x14ac:dyDescent="0.25">
      <c r="A4120" s="74">
        <v>600017761</v>
      </c>
      <c r="B4120" s="73">
        <f t="shared" si="192"/>
        <v>600017761</v>
      </c>
      <c r="C4120" s="73" t="s">
        <v>18066</v>
      </c>
      <c r="D4120" s="68">
        <v>1</v>
      </c>
      <c r="E4120" s="48">
        <f t="shared" si="193"/>
        <v>25364103</v>
      </c>
      <c r="F4120" s="57" t="s">
        <v>4050</v>
      </c>
      <c r="G4120" s="57" t="s">
        <v>4921</v>
      </c>
      <c r="H4120" s="51">
        <v>325</v>
      </c>
      <c r="I4120" s="51" t="s">
        <v>17309</v>
      </c>
      <c r="J4120" s="69">
        <v>27.49</v>
      </c>
      <c r="K4120" s="69">
        <f t="shared" si="194"/>
        <v>8934.25</v>
      </c>
      <c r="L4120" s="90">
        <v>325</v>
      </c>
      <c r="M4120" s="51"/>
      <c r="N4120" s="62" t="s">
        <v>18067</v>
      </c>
      <c r="O4120" s="52" t="s">
        <v>1400</v>
      </c>
      <c r="P4120" s="52">
        <v>473</v>
      </c>
      <c r="Q4120" s="52">
        <v>38</v>
      </c>
      <c r="R4120" s="52" t="s">
        <v>4922</v>
      </c>
      <c r="S4120" s="49" t="s">
        <v>21334</v>
      </c>
      <c r="V4120" s="50" t="s">
        <v>15000</v>
      </c>
      <c r="W4120" s="50" t="s">
        <v>4922</v>
      </c>
      <c r="X4120" s="50" t="s">
        <v>14742</v>
      </c>
      <c r="Y4120" s="70" t="s">
        <v>17320</v>
      </c>
      <c r="Z4120" s="53">
        <v>70300</v>
      </c>
    </row>
    <row r="4121" spans="1:26" s="49" customFormat="1" x14ac:dyDescent="0.25">
      <c r="A4121" s="74">
        <v>600020592</v>
      </c>
      <c r="B4121" s="73">
        <f t="shared" si="192"/>
        <v>600020592</v>
      </c>
      <c r="C4121" s="73" t="s">
        <v>18068</v>
      </c>
      <c r="D4121" s="68">
        <v>1</v>
      </c>
      <c r="E4121" s="48">
        <f t="shared" si="193"/>
        <v>25355414</v>
      </c>
      <c r="F4121" s="57" t="s">
        <v>4050</v>
      </c>
      <c r="G4121" s="57" t="s">
        <v>4921</v>
      </c>
      <c r="H4121" s="51">
        <v>475</v>
      </c>
      <c r="I4121" s="51" t="s">
        <v>17309</v>
      </c>
      <c r="J4121" s="69">
        <v>27.49</v>
      </c>
      <c r="K4121" s="69">
        <f t="shared" si="194"/>
        <v>13057.75</v>
      </c>
      <c r="L4121" s="90">
        <v>475</v>
      </c>
      <c r="M4121" s="51"/>
      <c r="N4121" s="62" t="s">
        <v>18069</v>
      </c>
      <c r="O4121" s="52" t="s">
        <v>15381</v>
      </c>
      <c r="P4121" s="52">
        <v>1106</v>
      </c>
      <c r="Q4121" s="52">
        <v>8</v>
      </c>
      <c r="R4121" s="52" t="s">
        <v>4922</v>
      </c>
      <c r="S4121" s="49" t="s">
        <v>21334</v>
      </c>
      <c r="V4121" s="50" t="s">
        <v>15000</v>
      </c>
      <c r="W4121" s="50" t="s">
        <v>4922</v>
      </c>
      <c r="X4121" s="50" t="s">
        <v>14742</v>
      </c>
      <c r="Y4121" s="70" t="s">
        <v>17320</v>
      </c>
      <c r="Z4121" s="53">
        <v>70300</v>
      </c>
    </row>
    <row r="4122" spans="1:26" s="49" customFormat="1" x14ac:dyDescent="0.25">
      <c r="A4122" s="74">
        <v>600020622</v>
      </c>
      <c r="B4122" s="73">
        <f t="shared" si="192"/>
        <v>600020622</v>
      </c>
      <c r="C4122" s="73" t="s">
        <v>12063</v>
      </c>
      <c r="D4122" s="68">
        <v>1</v>
      </c>
      <c r="E4122" s="48">
        <f t="shared" si="193"/>
        <v>25375172</v>
      </c>
      <c r="F4122" s="57" t="s">
        <v>4050</v>
      </c>
      <c r="G4122" s="57" t="s">
        <v>4921</v>
      </c>
      <c r="H4122" s="51">
        <v>0</v>
      </c>
      <c r="I4122" s="51" t="s">
        <v>17309</v>
      </c>
      <c r="J4122" s="69">
        <v>27.49</v>
      </c>
      <c r="K4122" s="69">
        <f t="shared" si="194"/>
        <v>0</v>
      </c>
      <c r="L4122" s="90">
        <v>175</v>
      </c>
      <c r="M4122" s="51">
        <v>175</v>
      </c>
      <c r="N4122" s="62" t="s">
        <v>4949</v>
      </c>
      <c r="O4122" s="52" t="s">
        <v>4950</v>
      </c>
      <c r="P4122" s="52">
        <v>1810</v>
      </c>
      <c r="Q4122" s="52">
        <v>181</v>
      </c>
      <c r="R4122" s="52" t="s">
        <v>4922</v>
      </c>
      <c r="S4122" s="49" t="s">
        <v>21334</v>
      </c>
      <c r="V4122" s="50" t="s">
        <v>15000</v>
      </c>
      <c r="W4122" s="50" t="s">
        <v>4922</v>
      </c>
      <c r="X4122" s="50" t="s">
        <v>14742</v>
      </c>
      <c r="Y4122" s="70" t="s">
        <v>17320</v>
      </c>
      <c r="Z4122" s="53">
        <v>71000</v>
      </c>
    </row>
    <row r="4123" spans="1:26" s="49" customFormat="1" x14ac:dyDescent="0.25">
      <c r="A4123" s="74">
        <v>600016366</v>
      </c>
      <c r="B4123" s="73">
        <f t="shared" si="192"/>
        <v>600016366</v>
      </c>
      <c r="C4123" s="73" t="s">
        <v>18070</v>
      </c>
      <c r="D4123" s="68">
        <v>1</v>
      </c>
      <c r="E4123" s="48">
        <f t="shared" si="193"/>
        <v>25380401</v>
      </c>
      <c r="F4123" s="57" t="s">
        <v>4050</v>
      </c>
      <c r="G4123" s="57" t="s">
        <v>4921</v>
      </c>
      <c r="H4123" s="51">
        <v>75</v>
      </c>
      <c r="I4123" s="51" t="s">
        <v>17309</v>
      </c>
      <c r="J4123" s="69">
        <v>27.49</v>
      </c>
      <c r="K4123" s="69">
        <f t="shared" si="194"/>
        <v>2061.75</v>
      </c>
      <c r="L4123" s="90">
        <v>75</v>
      </c>
      <c r="M4123" s="51"/>
      <c r="N4123" s="62" t="s">
        <v>18071</v>
      </c>
      <c r="O4123" s="52" t="s">
        <v>18072</v>
      </c>
      <c r="P4123" s="52">
        <v>1455</v>
      </c>
      <c r="Q4123" s="52">
        <v>34</v>
      </c>
      <c r="R4123" s="52" t="s">
        <v>4922</v>
      </c>
      <c r="S4123" s="49" t="s">
        <v>21334</v>
      </c>
      <c r="V4123" s="50" t="s">
        <v>15000</v>
      </c>
      <c r="W4123" s="50" t="s">
        <v>4922</v>
      </c>
      <c r="X4123" s="50" t="s">
        <v>14742</v>
      </c>
      <c r="Y4123" s="70" t="s">
        <v>17320</v>
      </c>
      <c r="Z4123" s="53">
        <v>70030</v>
      </c>
    </row>
    <row r="4124" spans="1:26" s="49" customFormat="1" x14ac:dyDescent="0.25">
      <c r="A4124" s="74">
        <v>600016595</v>
      </c>
      <c r="B4124" s="73">
        <f t="shared" si="192"/>
        <v>600016595</v>
      </c>
      <c r="C4124" s="73" t="s">
        <v>12064</v>
      </c>
      <c r="D4124" s="68">
        <v>1</v>
      </c>
      <c r="E4124" s="48">
        <f t="shared" si="193"/>
        <v>25380087</v>
      </c>
      <c r="F4124" s="57" t="s">
        <v>4050</v>
      </c>
      <c r="G4124" s="57" t="s">
        <v>4921</v>
      </c>
      <c r="H4124" s="51">
        <v>150</v>
      </c>
      <c r="I4124" s="51" t="s">
        <v>17309</v>
      </c>
      <c r="J4124" s="69">
        <v>27.49</v>
      </c>
      <c r="K4124" s="69">
        <f t="shared" si="194"/>
        <v>4123.5</v>
      </c>
      <c r="L4124" s="90">
        <v>150</v>
      </c>
      <c r="M4124" s="51"/>
      <c r="N4124" s="62" t="s">
        <v>4951</v>
      </c>
      <c r="O4124" s="52" t="s">
        <v>4950</v>
      </c>
      <c r="P4124" s="52">
        <v>1810</v>
      </c>
      <c r="Q4124" s="52">
        <v>181</v>
      </c>
      <c r="R4124" s="52" t="s">
        <v>4922</v>
      </c>
      <c r="S4124" s="49" t="s">
        <v>21334</v>
      </c>
      <c r="V4124" s="50" t="s">
        <v>15000</v>
      </c>
      <c r="W4124" s="50" t="s">
        <v>4922</v>
      </c>
      <c r="X4124" s="50" t="s">
        <v>14742</v>
      </c>
      <c r="Y4124" s="70" t="s">
        <v>17320</v>
      </c>
      <c r="Z4124" s="53">
        <v>71000</v>
      </c>
    </row>
    <row r="4125" spans="1:26" s="49" customFormat="1" x14ac:dyDescent="0.25">
      <c r="A4125" s="74">
        <v>674000421</v>
      </c>
      <c r="B4125" s="73">
        <f t="shared" si="192"/>
        <v>674000421</v>
      </c>
      <c r="C4125" s="73" t="s">
        <v>12103</v>
      </c>
      <c r="D4125" s="68">
        <v>1</v>
      </c>
      <c r="E4125" s="48">
        <f t="shared" si="193"/>
        <v>70986703</v>
      </c>
      <c r="F4125" s="57" t="s">
        <v>4050</v>
      </c>
      <c r="G4125" s="57" t="s">
        <v>4921</v>
      </c>
      <c r="H4125" s="51">
        <v>50</v>
      </c>
      <c r="I4125" s="51" t="s">
        <v>17309</v>
      </c>
      <c r="J4125" s="69">
        <v>27.49</v>
      </c>
      <c r="K4125" s="69">
        <f t="shared" si="194"/>
        <v>1374.5</v>
      </c>
      <c r="L4125" s="90">
        <v>50</v>
      </c>
      <c r="M4125" s="51"/>
      <c r="N4125" s="62" t="s">
        <v>5020</v>
      </c>
      <c r="O4125" s="52" t="s">
        <v>582</v>
      </c>
      <c r="P4125" s="52">
        <v>89</v>
      </c>
      <c r="Q4125" s="52"/>
      <c r="R4125" s="52" t="s">
        <v>4957</v>
      </c>
      <c r="S4125" s="49" t="s">
        <v>21333</v>
      </c>
      <c r="V4125" s="50" t="s">
        <v>15091</v>
      </c>
      <c r="W4125" s="50" t="s">
        <v>4922</v>
      </c>
      <c r="X4125" s="50" t="s">
        <v>14740</v>
      </c>
      <c r="Y4125" s="70" t="s">
        <v>17320</v>
      </c>
      <c r="Z4125" s="53">
        <v>74283</v>
      </c>
    </row>
    <row r="4126" spans="1:26" s="49" customFormat="1" x14ac:dyDescent="0.25">
      <c r="A4126" s="74">
        <v>600001016</v>
      </c>
      <c r="B4126" s="73">
        <f t="shared" si="192"/>
        <v>600001016</v>
      </c>
      <c r="C4126" s="73" t="s">
        <v>12065</v>
      </c>
      <c r="D4126" s="68">
        <v>1</v>
      </c>
      <c r="E4126" s="48">
        <f t="shared" si="193"/>
        <v>25381831</v>
      </c>
      <c r="F4126" s="57" t="s">
        <v>4050</v>
      </c>
      <c r="G4126" s="57" t="s">
        <v>4921</v>
      </c>
      <c r="H4126" s="51">
        <v>25</v>
      </c>
      <c r="I4126" s="51" t="s">
        <v>17309</v>
      </c>
      <c r="J4126" s="69">
        <v>27.49</v>
      </c>
      <c r="K4126" s="69">
        <f t="shared" si="194"/>
        <v>687.25</v>
      </c>
      <c r="L4126" s="90">
        <v>25</v>
      </c>
      <c r="M4126" s="51"/>
      <c r="N4126" s="62" t="s">
        <v>4952</v>
      </c>
      <c r="O4126" s="52" t="s">
        <v>4953</v>
      </c>
      <c r="P4126" s="52">
        <v>3318</v>
      </c>
      <c r="Q4126" s="52">
        <v>36</v>
      </c>
      <c r="R4126" s="52" t="s">
        <v>4922</v>
      </c>
      <c r="S4126" s="49" t="s">
        <v>21334</v>
      </c>
      <c r="V4126" s="50" t="s">
        <v>15000</v>
      </c>
      <c r="W4126" s="50" t="s">
        <v>4922</v>
      </c>
      <c r="X4126" s="50" t="s">
        <v>14742</v>
      </c>
      <c r="Y4126" s="70" t="s">
        <v>17320</v>
      </c>
      <c r="Z4126" s="53">
        <v>70200</v>
      </c>
    </row>
    <row r="4127" spans="1:26" s="49" customFormat="1" x14ac:dyDescent="0.25">
      <c r="A4127" s="74">
        <v>600001725</v>
      </c>
      <c r="B4127" s="73">
        <f t="shared" si="192"/>
        <v>600001725</v>
      </c>
      <c r="C4127" s="73" t="s">
        <v>12066</v>
      </c>
      <c r="D4127" s="68">
        <v>1</v>
      </c>
      <c r="E4127" s="48">
        <f t="shared" si="193"/>
        <v>25368702</v>
      </c>
      <c r="F4127" s="57" t="s">
        <v>4050</v>
      </c>
      <c r="G4127" s="57" t="s">
        <v>4921</v>
      </c>
      <c r="H4127" s="51">
        <v>300</v>
      </c>
      <c r="I4127" s="51" t="s">
        <v>17309</v>
      </c>
      <c r="J4127" s="69">
        <v>27.49</v>
      </c>
      <c r="K4127" s="69">
        <f t="shared" si="194"/>
        <v>8247</v>
      </c>
      <c r="L4127" s="90">
        <v>300</v>
      </c>
      <c r="M4127" s="51"/>
      <c r="N4127" s="62" t="s">
        <v>4954</v>
      </c>
      <c r="O4127" s="52" t="s">
        <v>4955</v>
      </c>
      <c r="P4127" s="52">
        <v>1285</v>
      </c>
      <c r="Q4127" s="52">
        <v>7</v>
      </c>
      <c r="R4127" s="52" t="s">
        <v>4922</v>
      </c>
      <c r="S4127" s="49" t="s">
        <v>21334</v>
      </c>
      <c r="V4127" s="50" t="s">
        <v>15000</v>
      </c>
      <c r="W4127" s="50" t="s">
        <v>4922</v>
      </c>
      <c r="X4127" s="50" t="s">
        <v>14742</v>
      </c>
      <c r="Y4127" s="70" t="s">
        <v>17320</v>
      </c>
      <c r="Z4127" s="53">
        <v>70300</v>
      </c>
    </row>
    <row r="4128" spans="1:26" s="49" customFormat="1" x14ac:dyDescent="0.25">
      <c r="A4128" s="74">
        <v>600001733</v>
      </c>
      <c r="B4128" s="73">
        <f t="shared" si="192"/>
        <v>600001733</v>
      </c>
      <c r="C4128" s="73" t="s">
        <v>12067</v>
      </c>
      <c r="D4128" s="68">
        <v>1</v>
      </c>
      <c r="E4128" s="48">
        <f t="shared" si="193"/>
        <v>850381</v>
      </c>
      <c r="F4128" s="57" t="s">
        <v>4050</v>
      </c>
      <c r="G4128" s="57" t="s">
        <v>4921</v>
      </c>
      <c r="H4128" s="51">
        <v>575</v>
      </c>
      <c r="I4128" s="51" t="s">
        <v>17309</v>
      </c>
      <c r="J4128" s="69">
        <v>27.49</v>
      </c>
      <c r="K4128" s="69">
        <f t="shared" si="194"/>
        <v>15806.75</v>
      </c>
      <c r="L4128" s="90">
        <v>575</v>
      </c>
      <c r="M4128" s="51"/>
      <c r="N4128" s="62" t="s">
        <v>4956</v>
      </c>
      <c r="O4128" s="52" t="s">
        <v>1639</v>
      </c>
      <c r="P4128" s="52">
        <v>349</v>
      </c>
      <c r="Q4128" s="52">
        <v>3</v>
      </c>
      <c r="R4128" s="52" t="s">
        <v>4922</v>
      </c>
      <c r="S4128" s="49" t="s">
        <v>21334</v>
      </c>
      <c r="V4128" s="50" t="s">
        <v>15000</v>
      </c>
      <c r="W4128" s="50" t="s">
        <v>4922</v>
      </c>
      <c r="X4128" s="50" t="s">
        <v>14741</v>
      </c>
      <c r="Y4128" s="70" t="s">
        <v>17320</v>
      </c>
      <c r="Z4128" s="53">
        <v>70200</v>
      </c>
    </row>
    <row r="4129" spans="1:26" s="49" customFormat="1" ht="30" x14ac:dyDescent="0.25">
      <c r="A4129" s="74">
        <v>600026493</v>
      </c>
      <c r="B4129" s="73">
        <f t="shared" si="192"/>
        <v>600026493</v>
      </c>
      <c r="C4129" s="73" t="s">
        <v>18073</v>
      </c>
      <c r="D4129" s="68">
        <v>1</v>
      </c>
      <c r="E4129" s="48">
        <f t="shared" si="193"/>
        <v>70640696</v>
      </c>
      <c r="F4129" s="57" t="s">
        <v>4050</v>
      </c>
      <c r="G4129" s="57" t="s">
        <v>4921</v>
      </c>
      <c r="H4129" s="51">
        <v>25</v>
      </c>
      <c r="I4129" s="51" t="s">
        <v>17309</v>
      </c>
      <c r="J4129" s="69">
        <v>27.49</v>
      </c>
      <c r="K4129" s="69">
        <f t="shared" si="194"/>
        <v>687.25</v>
      </c>
      <c r="L4129" s="90">
        <v>25</v>
      </c>
      <c r="M4129" s="51"/>
      <c r="N4129" s="62" t="s">
        <v>18074</v>
      </c>
      <c r="O4129" s="52"/>
      <c r="P4129" s="52">
        <v>24</v>
      </c>
      <c r="Q4129" s="52"/>
      <c r="R4129" s="52" t="s">
        <v>4957</v>
      </c>
      <c r="S4129" s="49" t="s">
        <v>21333</v>
      </c>
      <c r="V4129" s="50" t="s">
        <v>15000</v>
      </c>
      <c r="W4129" s="50" t="s">
        <v>4922</v>
      </c>
      <c r="X4129" s="50" t="s">
        <v>14738</v>
      </c>
      <c r="Y4129" s="70" t="s">
        <v>17320</v>
      </c>
      <c r="Z4129" s="53">
        <v>74284</v>
      </c>
    </row>
    <row r="4130" spans="1:26" s="49" customFormat="1" ht="30" x14ac:dyDescent="0.25">
      <c r="A4130" s="74">
        <v>600026817</v>
      </c>
      <c r="B4130" s="73">
        <f t="shared" si="192"/>
        <v>600026817</v>
      </c>
      <c r="C4130" s="73" t="s">
        <v>12068</v>
      </c>
      <c r="D4130" s="68">
        <v>1</v>
      </c>
      <c r="E4130" s="48">
        <f t="shared" si="193"/>
        <v>601985</v>
      </c>
      <c r="F4130" s="57" t="s">
        <v>4050</v>
      </c>
      <c r="G4130" s="57" t="s">
        <v>4921</v>
      </c>
      <c r="H4130" s="51">
        <v>375</v>
      </c>
      <c r="I4130" s="51" t="s">
        <v>17309</v>
      </c>
      <c r="J4130" s="69">
        <v>27.49</v>
      </c>
      <c r="K4130" s="69">
        <f t="shared" si="194"/>
        <v>10308.75</v>
      </c>
      <c r="L4130" s="90">
        <v>375</v>
      </c>
      <c r="M4130" s="51"/>
      <c r="N4130" s="62" t="s">
        <v>4958</v>
      </c>
      <c r="O4130" s="52" t="s">
        <v>4959</v>
      </c>
      <c r="P4130" s="52">
        <v>1153</v>
      </c>
      <c r="Q4130" s="52">
        <v>5</v>
      </c>
      <c r="R4130" s="52" t="s">
        <v>4922</v>
      </c>
      <c r="S4130" s="49" t="s">
        <v>21333</v>
      </c>
      <c r="V4130" s="50" t="s">
        <v>15000</v>
      </c>
      <c r="W4130" s="50" t="s">
        <v>4922</v>
      </c>
      <c r="X4130" s="50" t="s">
        <v>14738</v>
      </c>
      <c r="Y4130" s="70" t="s">
        <v>17320</v>
      </c>
      <c r="Z4130" s="53">
        <v>70800</v>
      </c>
    </row>
    <row r="4131" spans="1:26" s="49" customFormat="1" ht="30" x14ac:dyDescent="0.25">
      <c r="A4131" s="74">
        <v>600026825</v>
      </c>
      <c r="B4131" s="73">
        <f t="shared" si="192"/>
        <v>600026825</v>
      </c>
      <c r="C4131" s="73" t="s">
        <v>12069</v>
      </c>
      <c r="D4131" s="68">
        <v>1</v>
      </c>
      <c r="E4131" s="48">
        <f t="shared" si="193"/>
        <v>601977</v>
      </c>
      <c r="F4131" s="57" t="s">
        <v>4050</v>
      </c>
      <c r="G4131" s="57" t="s">
        <v>4921</v>
      </c>
      <c r="H4131" s="51">
        <v>250</v>
      </c>
      <c r="I4131" s="51" t="s">
        <v>17309</v>
      </c>
      <c r="J4131" s="69">
        <v>27.49</v>
      </c>
      <c r="K4131" s="69">
        <f t="shared" si="194"/>
        <v>6872.5</v>
      </c>
      <c r="L4131" s="90">
        <v>250</v>
      </c>
      <c r="M4131" s="51"/>
      <c r="N4131" s="62" t="s">
        <v>4960</v>
      </c>
      <c r="O4131" s="52" t="s">
        <v>4961</v>
      </c>
      <c r="P4131" s="52">
        <v>41</v>
      </c>
      <c r="Q4131" s="52">
        <v>98</v>
      </c>
      <c r="R4131" s="52" t="s">
        <v>4922</v>
      </c>
      <c r="S4131" s="49" t="s">
        <v>21333</v>
      </c>
      <c r="V4131" s="50" t="s">
        <v>15000</v>
      </c>
      <c r="W4131" s="50" t="s">
        <v>4922</v>
      </c>
      <c r="X4131" s="50" t="s">
        <v>14738</v>
      </c>
      <c r="Y4131" s="70" t="s">
        <v>17320</v>
      </c>
      <c r="Z4131" s="53">
        <v>71000</v>
      </c>
    </row>
    <row r="4132" spans="1:26" s="49" customFormat="1" x14ac:dyDescent="0.25">
      <c r="A4132" s="74">
        <v>600026833</v>
      </c>
      <c r="B4132" s="73">
        <f t="shared" si="192"/>
        <v>600026833</v>
      </c>
      <c r="C4132" s="73" t="s">
        <v>12070</v>
      </c>
      <c r="D4132" s="68">
        <v>1</v>
      </c>
      <c r="E4132" s="48">
        <f t="shared" si="193"/>
        <v>71197575</v>
      </c>
      <c r="F4132" s="57" t="s">
        <v>4050</v>
      </c>
      <c r="G4132" s="57" t="s">
        <v>4921</v>
      </c>
      <c r="H4132" s="51">
        <v>0</v>
      </c>
      <c r="I4132" s="51" t="s">
        <v>17320</v>
      </c>
      <c r="J4132" s="69">
        <v>27.49</v>
      </c>
      <c r="K4132" s="69">
        <f t="shared" si="194"/>
        <v>0</v>
      </c>
      <c r="L4132" s="90">
        <v>0</v>
      </c>
      <c r="M4132" s="51"/>
      <c r="N4132" s="62" t="s">
        <v>4962</v>
      </c>
      <c r="O4132" s="52" t="s">
        <v>4963</v>
      </c>
      <c r="P4132" s="52">
        <v>1293</v>
      </c>
      <c r="Q4132" s="52">
        <v>23</v>
      </c>
      <c r="R4132" s="52" t="s">
        <v>4922</v>
      </c>
      <c r="S4132" s="49" t="s">
        <v>21334</v>
      </c>
      <c r="V4132" s="50" t="s">
        <v>15000</v>
      </c>
      <c r="W4132" s="50" t="s">
        <v>4922</v>
      </c>
      <c r="X4132" s="50" t="s">
        <v>14741</v>
      </c>
      <c r="Y4132" s="70">
        <v>44340</v>
      </c>
      <c r="Z4132" s="53">
        <v>70300</v>
      </c>
    </row>
    <row r="4133" spans="1:26" s="49" customFormat="1" ht="30" x14ac:dyDescent="0.25">
      <c r="A4133" s="74">
        <v>600026841</v>
      </c>
      <c r="B4133" s="73">
        <f t="shared" si="192"/>
        <v>600026841</v>
      </c>
      <c r="C4133" s="73" t="s">
        <v>12071</v>
      </c>
      <c r="D4133" s="68">
        <v>1</v>
      </c>
      <c r="E4133" s="48">
        <f t="shared" si="193"/>
        <v>64628183</v>
      </c>
      <c r="F4133" s="57" t="s">
        <v>4050</v>
      </c>
      <c r="G4133" s="57" t="s">
        <v>4921</v>
      </c>
      <c r="H4133" s="51">
        <v>250</v>
      </c>
      <c r="I4133" s="51" t="s">
        <v>17309</v>
      </c>
      <c r="J4133" s="69">
        <v>27.49</v>
      </c>
      <c r="K4133" s="69">
        <f t="shared" si="194"/>
        <v>6872.5</v>
      </c>
      <c r="L4133" s="90">
        <v>250</v>
      </c>
      <c r="M4133" s="51"/>
      <c r="N4133" s="62" t="s">
        <v>4964</v>
      </c>
      <c r="O4133" s="52" t="s">
        <v>4965</v>
      </c>
      <c r="P4133" s="52">
        <v>942</v>
      </c>
      <c r="Q4133" s="52">
        <v>2</v>
      </c>
      <c r="R4133" s="52" t="s">
        <v>4922</v>
      </c>
      <c r="S4133" s="49" t="s">
        <v>21333</v>
      </c>
      <c r="V4133" s="50" t="s">
        <v>15000</v>
      </c>
      <c r="W4133" s="50" t="s">
        <v>4922</v>
      </c>
      <c r="X4133" s="50" t="s">
        <v>14738</v>
      </c>
      <c r="Y4133" s="70" t="s">
        <v>17320</v>
      </c>
      <c r="Z4133" s="53">
        <v>70800</v>
      </c>
    </row>
    <row r="4134" spans="1:26" s="49" customFormat="1" ht="30" x14ac:dyDescent="0.25">
      <c r="A4134" s="74">
        <v>600026876</v>
      </c>
      <c r="B4134" s="73">
        <f t="shared" si="192"/>
        <v>600026876</v>
      </c>
      <c r="C4134" s="73" t="s">
        <v>18075</v>
      </c>
      <c r="D4134" s="68">
        <v>1</v>
      </c>
      <c r="E4134" s="48">
        <f t="shared" si="193"/>
        <v>61989258</v>
      </c>
      <c r="F4134" s="57" t="s">
        <v>4050</v>
      </c>
      <c r="G4134" s="57" t="s">
        <v>4921</v>
      </c>
      <c r="H4134" s="51">
        <v>75</v>
      </c>
      <c r="I4134" s="51" t="s">
        <v>17309</v>
      </c>
      <c r="J4134" s="69">
        <v>27.49</v>
      </c>
      <c r="K4134" s="69">
        <f t="shared" si="194"/>
        <v>2061.75</v>
      </c>
      <c r="L4134" s="90">
        <v>75</v>
      </c>
      <c r="M4134" s="51"/>
      <c r="N4134" s="62" t="s">
        <v>18076</v>
      </c>
      <c r="O4134" s="52" t="s">
        <v>4966</v>
      </c>
      <c r="P4134" s="52">
        <v>1034</v>
      </c>
      <c r="Q4134" s="52">
        <v>28</v>
      </c>
      <c r="R4134" s="52" t="s">
        <v>4922</v>
      </c>
      <c r="S4134" s="49" t="s">
        <v>21333</v>
      </c>
      <c r="V4134" s="50" t="s">
        <v>15000</v>
      </c>
      <c r="W4134" s="50" t="s">
        <v>4922</v>
      </c>
      <c r="X4134" s="50" t="s">
        <v>14738</v>
      </c>
      <c r="Y4134" s="70" t="s">
        <v>17320</v>
      </c>
      <c r="Z4134" s="53">
        <v>71000</v>
      </c>
    </row>
    <row r="4135" spans="1:26" s="49" customFormat="1" ht="30" x14ac:dyDescent="0.25">
      <c r="A4135" s="74">
        <v>600026884</v>
      </c>
      <c r="B4135" s="73">
        <f t="shared" si="192"/>
        <v>600026884</v>
      </c>
      <c r="C4135" s="73" t="s">
        <v>12072</v>
      </c>
      <c r="D4135" s="68">
        <v>1</v>
      </c>
      <c r="E4135" s="48">
        <f t="shared" si="193"/>
        <v>61989274</v>
      </c>
      <c r="F4135" s="57" t="s">
        <v>4050</v>
      </c>
      <c r="G4135" s="57" t="s">
        <v>4921</v>
      </c>
      <c r="H4135" s="51">
        <v>450</v>
      </c>
      <c r="I4135" s="51" t="s">
        <v>17309</v>
      </c>
      <c r="J4135" s="69">
        <v>27.49</v>
      </c>
      <c r="K4135" s="69">
        <f t="shared" si="194"/>
        <v>12370.5</v>
      </c>
      <c r="L4135" s="90">
        <v>450</v>
      </c>
      <c r="M4135" s="51"/>
      <c r="N4135" s="62" t="s">
        <v>4967</v>
      </c>
      <c r="O4135" s="52" t="s">
        <v>4968</v>
      </c>
      <c r="P4135" s="52">
        <v>2656</v>
      </c>
      <c r="Q4135" s="52" t="s">
        <v>19</v>
      </c>
      <c r="R4135" s="52" t="s">
        <v>4922</v>
      </c>
      <c r="S4135" s="49" t="s">
        <v>21333</v>
      </c>
      <c r="V4135" s="50" t="s">
        <v>15000</v>
      </c>
      <c r="W4135" s="50" t="s">
        <v>4922</v>
      </c>
      <c r="X4135" s="50" t="s">
        <v>14738</v>
      </c>
      <c r="Y4135" s="70" t="s">
        <v>17320</v>
      </c>
      <c r="Z4135" s="53">
        <v>70030</v>
      </c>
    </row>
    <row r="4136" spans="1:26" s="49" customFormat="1" ht="30" x14ac:dyDescent="0.25">
      <c r="A4136" s="74">
        <v>600026906</v>
      </c>
      <c r="B4136" s="73">
        <f t="shared" si="192"/>
        <v>600026906</v>
      </c>
      <c r="C4136" s="73" t="s">
        <v>12073</v>
      </c>
      <c r="D4136" s="68">
        <v>1</v>
      </c>
      <c r="E4136" s="48">
        <f t="shared" si="193"/>
        <v>64628141</v>
      </c>
      <c r="F4136" s="57" t="s">
        <v>4050</v>
      </c>
      <c r="G4136" s="57" t="s">
        <v>4921</v>
      </c>
      <c r="H4136" s="51">
        <v>25</v>
      </c>
      <c r="I4136" s="51" t="s">
        <v>17309</v>
      </c>
      <c r="J4136" s="69">
        <v>27.49</v>
      </c>
      <c r="K4136" s="69">
        <f t="shared" si="194"/>
        <v>687.25</v>
      </c>
      <c r="L4136" s="90">
        <v>25</v>
      </c>
      <c r="M4136" s="51"/>
      <c r="N4136" s="62" t="s">
        <v>4969</v>
      </c>
      <c r="O4136" s="52" t="s">
        <v>54</v>
      </c>
      <c r="P4136" s="52">
        <v>1621</v>
      </c>
      <c r="Q4136" s="52">
        <v>2</v>
      </c>
      <c r="R4136" s="52" t="s">
        <v>4922</v>
      </c>
      <c r="S4136" s="49" t="s">
        <v>21333</v>
      </c>
      <c r="V4136" s="50" t="s">
        <v>15000</v>
      </c>
      <c r="W4136" s="50" t="s">
        <v>4922</v>
      </c>
      <c r="X4136" s="50" t="s">
        <v>14738</v>
      </c>
      <c r="Y4136" s="70" t="s">
        <v>17320</v>
      </c>
      <c r="Z4136" s="53">
        <v>70800</v>
      </c>
    </row>
    <row r="4137" spans="1:26" s="49" customFormat="1" ht="30" x14ac:dyDescent="0.25">
      <c r="A4137" s="74">
        <v>600026914</v>
      </c>
      <c r="B4137" s="73">
        <f t="shared" si="192"/>
        <v>600026914</v>
      </c>
      <c r="C4137" s="73" t="s">
        <v>12074</v>
      </c>
      <c r="D4137" s="68">
        <v>1</v>
      </c>
      <c r="E4137" s="48">
        <f t="shared" si="193"/>
        <v>64628124</v>
      </c>
      <c r="F4137" s="57" t="s">
        <v>4050</v>
      </c>
      <c r="G4137" s="57" t="s">
        <v>4921</v>
      </c>
      <c r="H4137" s="51">
        <v>50</v>
      </c>
      <c r="I4137" s="51" t="s">
        <v>17309</v>
      </c>
      <c r="J4137" s="69">
        <v>27.49</v>
      </c>
      <c r="K4137" s="69">
        <f t="shared" si="194"/>
        <v>1374.5</v>
      </c>
      <c r="L4137" s="90">
        <v>50</v>
      </c>
      <c r="M4137" s="51"/>
      <c r="N4137" s="62" t="s">
        <v>4970</v>
      </c>
      <c r="O4137" s="52" t="s">
        <v>4971</v>
      </c>
      <c r="P4137" s="52">
        <v>1646</v>
      </c>
      <c r="Q4137" s="52">
        <v>2</v>
      </c>
      <c r="R4137" s="52" t="s">
        <v>4922</v>
      </c>
      <c r="S4137" s="49" t="s">
        <v>21333</v>
      </c>
      <c r="V4137" s="50" t="s">
        <v>15000</v>
      </c>
      <c r="W4137" s="50" t="s">
        <v>4922</v>
      </c>
      <c r="X4137" s="50" t="s">
        <v>14738</v>
      </c>
      <c r="Y4137" s="70" t="s">
        <v>17320</v>
      </c>
      <c r="Z4137" s="53">
        <v>70800</v>
      </c>
    </row>
    <row r="4138" spans="1:26" s="49" customFormat="1" ht="30" x14ac:dyDescent="0.25">
      <c r="A4138" s="74">
        <v>600026931</v>
      </c>
      <c r="B4138" s="73">
        <f t="shared" si="192"/>
        <v>600026931</v>
      </c>
      <c r="C4138" s="73" t="s">
        <v>12075</v>
      </c>
      <c r="D4138" s="68">
        <v>1</v>
      </c>
      <c r="E4138" s="48">
        <f t="shared" si="193"/>
        <v>25373790</v>
      </c>
      <c r="F4138" s="57" t="s">
        <v>4050</v>
      </c>
      <c r="G4138" s="57" t="s">
        <v>4921</v>
      </c>
      <c r="H4138" s="51">
        <v>125</v>
      </c>
      <c r="I4138" s="51" t="s">
        <v>17309</v>
      </c>
      <c r="J4138" s="69">
        <v>27.49</v>
      </c>
      <c r="K4138" s="69">
        <f t="shared" si="194"/>
        <v>3436.25</v>
      </c>
      <c r="L4138" s="90">
        <v>125</v>
      </c>
      <c r="M4138" s="51"/>
      <c r="N4138" s="62" t="s">
        <v>4972</v>
      </c>
      <c r="O4138" s="52" t="s">
        <v>4973</v>
      </c>
      <c r="P4138" s="52">
        <v>880</v>
      </c>
      <c r="Q4138" s="52">
        <v>5</v>
      </c>
      <c r="R4138" s="52" t="s">
        <v>4922</v>
      </c>
      <c r="S4138" s="49" t="s">
        <v>21334</v>
      </c>
      <c r="V4138" s="50" t="s">
        <v>15000</v>
      </c>
      <c r="W4138" s="50" t="s">
        <v>4922</v>
      </c>
      <c r="X4138" s="50" t="s">
        <v>14742</v>
      </c>
      <c r="Y4138" s="70" t="s">
        <v>17320</v>
      </c>
      <c r="Z4138" s="53">
        <v>70900</v>
      </c>
    </row>
    <row r="4139" spans="1:26" s="49" customFormat="1" x14ac:dyDescent="0.25">
      <c r="A4139" s="74">
        <v>600026949</v>
      </c>
      <c r="B4139" s="73">
        <f t="shared" si="192"/>
        <v>600026949</v>
      </c>
      <c r="C4139" s="73" t="s">
        <v>12076</v>
      </c>
      <c r="D4139" s="68">
        <v>1</v>
      </c>
      <c r="E4139" s="48">
        <f t="shared" si="193"/>
        <v>25376420</v>
      </c>
      <c r="F4139" s="57" t="s">
        <v>4050</v>
      </c>
      <c r="G4139" s="57" t="s">
        <v>4921</v>
      </c>
      <c r="H4139" s="51">
        <v>150</v>
      </c>
      <c r="I4139" s="51" t="s">
        <v>17309</v>
      </c>
      <c r="J4139" s="69">
        <v>27.49</v>
      </c>
      <c r="K4139" s="69">
        <f t="shared" si="194"/>
        <v>4123.5</v>
      </c>
      <c r="L4139" s="90">
        <v>150</v>
      </c>
      <c r="M4139" s="51"/>
      <c r="N4139" s="62" t="s">
        <v>4974</v>
      </c>
      <c r="O4139" s="52" t="s">
        <v>4975</v>
      </c>
      <c r="P4139" s="52">
        <v>259</v>
      </c>
      <c r="Q4139" s="52">
        <v>33</v>
      </c>
      <c r="R4139" s="52" t="s">
        <v>4922</v>
      </c>
      <c r="S4139" s="49" t="s">
        <v>21334</v>
      </c>
      <c r="V4139" s="50" t="s">
        <v>15000</v>
      </c>
      <c r="W4139" s="50" t="s">
        <v>4922</v>
      </c>
      <c r="X4139" s="50" t="s">
        <v>14742</v>
      </c>
      <c r="Y4139" s="70" t="s">
        <v>17320</v>
      </c>
      <c r="Z4139" s="53">
        <v>70030</v>
      </c>
    </row>
    <row r="4140" spans="1:26" s="49" customFormat="1" ht="30" x14ac:dyDescent="0.25">
      <c r="A4140" s="74">
        <v>600026957</v>
      </c>
      <c r="B4140" s="73">
        <f t="shared" si="192"/>
        <v>600026957</v>
      </c>
      <c r="C4140" s="73" t="s">
        <v>12077</v>
      </c>
      <c r="D4140" s="68">
        <v>1</v>
      </c>
      <c r="E4140" s="48">
        <f t="shared" si="193"/>
        <v>13644319</v>
      </c>
      <c r="F4140" s="57" t="s">
        <v>4050</v>
      </c>
      <c r="G4140" s="57" t="s">
        <v>4921</v>
      </c>
      <c r="H4140" s="51">
        <v>1625</v>
      </c>
      <c r="I4140" s="51" t="s">
        <v>17309</v>
      </c>
      <c r="J4140" s="69">
        <v>27.49</v>
      </c>
      <c r="K4140" s="69">
        <f t="shared" si="194"/>
        <v>44671.25</v>
      </c>
      <c r="L4140" s="90">
        <v>1625</v>
      </c>
      <c r="M4140" s="51"/>
      <c r="N4140" s="62" t="s">
        <v>4976</v>
      </c>
      <c r="O4140" s="52" t="s">
        <v>2799</v>
      </c>
      <c r="P4140" s="52">
        <v>1123</v>
      </c>
      <c r="Q4140" s="52">
        <v>70</v>
      </c>
      <c r="R4140" s="52" t="s">
        <v>4922</v>
      </c>
      <c r="S4140" s="49" t="s">
        <v>21333</v>
      </c>
      <c r="V4140" s="50" t="s">
        <v>15000</v>
      </c>
      <c r="W4140" s="50" t="s">
        <v>4922</v>
      </c>
      <c r="X4140" s="50" t="s">
        <v>14738</v>
      </c>
      <c r="Y4140" s="70" t="s">
        <v>17320</v>
      </c>
      <c r="Z4140" s="53">
        <v>70800</v>
      </c>
    </row>
    <row r="4141" spans="1:26" s="49" customFormat="1" ht="30" x14ac:dyDescent="0.25">
      <c r="A4141" s="74">
        <v>600031675</v>
      </c>
      <c r="B4141" s="73">
        <f t="shared" si="192"/>
        <v>600031675</v>
      </c>
      <c r="C4141" s="73" t="s">
        <v>18077</v>
      </c>
      <c r="D4141" s="68">
        <v>1</v>
      </c>
      <c r="E4141" s="48">
        <f t="shared" si="193"/>
        <v>602001</v>
      </c>
      <c r="F4141" s="57" t="s">
        <v>4050</v>
      </c>
      <c r="G4141" s="57" t="s">
        <v>4921</v>
      </c>
      <c r="H4141" s="51">
        <v>25</v>
      </c>
      <c r="I4141" s="51" t="s">
        <v>17309</v>
      </c>
      <c r="J4141" s="69">
        <v>27.49</v>
      </c>
      <c r="K4141" s="69">
        <f t="shared" si="194"/>
        <v>687.25</v>
      </c>
      <c r="L4141" s="90">
        <v>25</v>
      </c>
      <c r="M4141" s="51"/>
      <c r="N4141" s="62" t="s">
        <v>18078</v>
      </c>
      <c r="O4141" s="52" t="s">
        <v>4977</v>
      </c>
      <c r="P4141" s="52">
        <v>1095</v>
      </c>
      <c r="Q4141" s="52">
        <v>33</v>
      </c>
      <c r="R4141" s="52" t="s">
        <v>4922</v>
      </c>
      <c r="S4141" s="49" t="s">
        <v>21333</v>
      </c>
      <c r="V4141" s="50" t="s">
        <v>15000</v>
      </c>
      <c r="W4141" s="50" t="s">
        <v>4922</v>
      </c>
      <c r="X4141" s="50" t="s">
        <v>14738</v>
      </c>
      <c r="Y4141" s="70" t="s">
        <v>17320</v>
      </c>
      <c r="Z4141" s="53">
        <v>70030</v>
      </c>
    </row>
    <row r="4142" spans="1:26" s="49" customFormat="1" ht="30" x14ac:dyDescent="0.25">
      <c r="A4142" s="74">
        <v>600031683</v>
      </c>
      <c r="B4142" s="73">
        <f t="shared" si="192"/>
        <v>600031683</v>
      </c>
      <c r="C4142" s="73" t="s">
        <v>18079</v>
      </c>
      <c r="D4142" s="68">
        <v>1</v>
      </c>
      <c r="E4142" s="48">
        <f t="shared" si="193"/>
        <v>61989339</v>
      </c>
      <c r="F4142" s="57" t="s">
        <v>4050</v>
      </c>
      <c r="G4142" s="57" t="s">
        <v>4921</v>
      </c>
      <c r="H4142" s="51">
        <v>25</v>
      </c>
      <c r="I4142" s="51" t="s">
        <v>17309</v>
      </c>
      <c r="J4142" s="69">
        <v>27.49</v>
      </c>
      <c r="K4142" s="69">
        <f t="shared" si="194"/>
        <v>687.25</v>
      </c>
      <c r="L4142" s="90">
        <v>25</v>
      </c>
      <c r="M4142" s="51"/>
      <c r="N4142" s="62" t="s">
        <v>18080</v>
      </c>
      <c r="O4142" s="52" t="s">
        <v>18081</v>
      </c>
      <c r="P4142" s="52">
        <v>584</v>
      </c>
      <c r="Q4142" s="52">
        <v>2</v>
      </c>
      <c r="R4142" s="52" t="s">
        <v>4922</v>
      </c>
      <c r="S4142" s="49" t="s">
        <v>21333</v>
      </c>
      <c r="V4142" s="50" t="s">
        <v>15000</v>
      </c>
      <c r="W4142" s="50" t="s">
        <v>4922</v>
      </c>
      <c r="X4142" s="50" t="s">
        <v>14738</v>
      </c>
      <c r="Y4142" s="70" t="s">
        <v>17320</v>
      </c>
      <c r="Z4142" s="53">
        <v>72000</v>
      </c>
    </row>
    <row r="4143" spans="1:26" s="49" customFormat="1" ht="30" x14ac:dyDescent="0.25">
      <c r="A4143" s="74">
        <v>600031691</v>
      </c>
      <c r="B4143" s="73">
        <f t="shared" si="192"/>
        <v>600031691</v>
      </c>
      <c r="C4143" s="73" t="s">
        <v>18082</v>
      </c>
      <c r="D4143" s="68">
        <v>1</v>
      </c>
      <c r="E4143" s="48">
        <f t="shared" si="193"/>
        <v>61989321</v>
      </c>
      <c r="F4143" s="57" t="s">
        <v>4050</v>
      </c>
      <c r="G4143" s="57" t="s">
        <v>4921</v>
      </c>
      <c r="H4143" s="51">
        <v>25</v>
      </c>
      <c r="I4143" s="51" t="s">
        <v>17309</v>
      </c>
      <c r="J4143" s="69">
        <v>27.49</v>
      </c>
      <c r="K4143" s="69">
        <f t="shared" si="194"/>
        <v>687.25</v>
      </c>
      <c r="L4143" s="90">
        <v>25</v>
      </c>
      <c r="M4143" s="51"/>
      <c r="N4143" s="62" t="s">
        <v>18083</v>
      </c>
      <c r="O4143" s="52" t="s">
        <v>18084</v>
      </c>
      <c r="P4143" s="52">
        <v>1355</v>
      </c>
      <c r="Q4143" s="52">
        <v>25</v>
      </c>
      <c r="R4143" s="52" t="s">
        <v>4922</v>
      </c>
      <c r="S4143" s="49" t="s">
        <v>21333</v>
      </c>
      <c r="V4143" s="50" t="s">
        <v>15000</v>
      </c>
      <c r="W4143" s="50" t="s">
        <v>4922</v>
      </c>
      <c r="X4143" s="50" t="s">
        <v>14738</v>
      </c>
      <c r="Y4143" s="70" t="s">
        <v>17320</v>
      </c>
      <c r="Z4143" s="53">
        <v>71000</v>
      </c>
    </row>
    <row r="4144" spans="1:26" s="49" customFormat="1" x14ac:dyDescent="0.25">
      <c r="A4144" s="75">
        <v>600133354</v>
      </c>
      <c r="B4144" s="73">
        <f t="shared" si="192"/>
        <v>600133354</v>
      </c>
      <c r="C4144" s="73" t="s">
        <v>12104</v>
      </c>
      <c r="D4144" s="68">
        <v>1</v>
      </c>
      <c r="E4144" s="48">
        <f t="shared" si="193"/>
        <v>60043733</v>
      </c>
      <c r="F4144" s="57" t="s">
        <v>4050</v>
      </c>
      <c r="G4144" s="57" t="s">
        <v>4921</v>
      </c>
      <c r="H4144" s="51">
        <v>75</v>
      </c>
      <c r="I4144" s="51" t="s">
        <v>17309</v>
      </c>
      <c r="J4144" s="69">
        <v>27.49</v>
      </c>
      <c r="K4144" s="69">
        <f t="shared" si="194"/>
        <v>2061.75</v>
      </c>
      <c r="L4144" s="90">
        <v>75</v>
      </c>
      <c r="M4144" s="51"/>
      <c r="N4144" s="62" t="s">
        <v>5021</v>
      </c>
      <c r="O4144" s="52" t="s">
        <v>287</v>
      </c>
      <c r="P4144" s="52">
        <v>834</v>
      </c>
      <c r="Q4144" s="52">
        <v>25</v>
      </c>
      <c r="R4144" s="52" t="s">
        <v>5022</v>
      </c>
      <c r="S4144" s="49" t="s">
        <v>21333</v>
      </c>
      <c r="V4144" s="50" t="s">
        <v>15091</v>
      </c>
      <c r="W4144" s="50" t="s">
        <v>4922</v>
      </c>
      <c r="X4144" s="50" t="s">
        <v>14740</v>
      </c>
      <c r="Y4144" s="70" t="s">
        <v>17320</v>
      </c>
      <c r="Z4144" s="53">
        <v>73932</v>
      </c>
    </row>
    <row r="4145" spans="1:26" s="49" customFormat="1" x14ac:dyDescent="0.25">
      <c r="A4145" s="75">
        <v>600134415</v>
      </c>
      <c r="B4145" s="73">
        <f t="shared" si="192"/>
        <v>600134415</v>
      </c>
      <c r="C4145" s="73" t="s">
        <v>12105</v>
      </c>
      <c r="D4145" s="68">
        <v>1</v>
      </c>
      <c r="E4145" s="48">
        <f t="shared" si="193"/>
        <v>47861665</v>
      </c>
      <c r="F4145" s="57" t="s">
        <v>4050</v>
      </c>
      <c r="G4145" s="57" t="s">
        <v>4921</v>
      </c>
      <c r="H4145" s="51">
        <v>825</v>
      </c>
      <c r="I4145" s="51" t="s">
        <v>17309</v>
      </c>
      <c r="J4145" s="69">
        <v>27.49</v>
      </c>
      <c r="K4145" s="69">
        <f t="shared" si="194"/>
        <v>22679.25</v>
      </c>
      <c r="L4145" s="90">
        <v>825</v>
      </c>
      <c r="M4145" s="51"/>
      <c r="N4145" s="62" t="s">
        <v>5023</v>
      </c>
      <c r="O4145" s="52" t="s">
        <v>5024</v>
      </c>
      <c r="P4145" s="52">
        <v>690</v>
      </c>
      <c r="Q4145" s="52">
        <v>13</v>
      </c>
      <c r="R4145" s="52" t="s">
        <v>5022</v>
      </c>
      <c r="S4145" s="49" t="s">
        <v>21333</v>
      </c>
      <c r="V4145" s="50" t="s">
        <v>15091</v>
      </c>
      <c r="W4145" s="50" t="s">
        <v>4922</v>
      </c>
      <c r="X4145" s="50" t="s">
        <v>14740</v>
      </c>
      <c r="Y4145" s="70" t="s">
        <v>17320</v>
      </c>
      <c r="Z4145" s="53">
        <v>73932</v>
      </c>
    </row>
    <row r="4146" spans="1:26" s="49" customFormat="1" ht="30" x14ac:dyDescent="0.25">
      <c r="A4146" s="75">
        <v>600134164</v>
      </c>
      <c r="B4146" s="73">
        <f t="shared" si="192"/>
        <v>600134164</v>
      </c>
      <c r="C4146" s="73" t="s">
        <v>12106</v>
      </c>
      <c r="D4146" s="68">
        <v>1</v>
      </c>
      <c r="E4146" s="48">
        <f t="shared" si="193"/>
        <v>70942633</v>
      </c>
      <c r="F4146" s="57" t="s">
        <v>4050</v>
      </c>
      <c r="G4146" s="57" t="s">
        <v>4921</v>
      </c>
      <c r="H4146" s="51">
        <v>475</v>
      </c>
      <c r="I4146" s="51" t="s">
        <v>17309</v>
      </c>
      <c r="J4146" s="69">
        <v>27.49</v>
      </c>
      <c r="K4146" s="69">
        <f t="shared" si="194"/>
        <v>13057.75</v>
      </c>
      <c r="L4146" s="90">
        <v>475</v>
      </c>
      <c r="M4146" s="51"/>
      <c r="N4146" s="62" t="s">
        <v>5025</v>
      </c>
      <c r="O4146" s="52" t="s">
        <v>1042</v>
      </c>
      <c r="P4146" s="52">
        <v>38</v>
      </c>
      <c r="Q4146" s="52"/>
      <c r="R4146" s="52" t="s">
        <v>5019</v>
      </c>
      <c r="S4146" s="49" t="s">
        <v>21333</v>
      </c>
      <c r="V4146" s="50" t="s">
        <v>15091</v>
      </c>
      <c r="W4146" s="50" t="s">
        <v>4922</v>
      </c>
      <c r="X4146" s="50" t="s">
        <v>14740</v>
      </c>
      <c r="Y4146" s="70" t="s">
        <v>17320</v>
      </c>
      <c r="Z4146" s="53">
        <v>73923</v>
      </c>
    </row>
    <row r="4147" spans="1:26" s="49" customFormat="1" ht="30" x14ac:dyDescent="0.25">
      <c r="A4147" s="75">
        <v>600134229</v>
      </c>
      <c r="B4147" s="73">
        <f t="shared" si="192"/>
        <v>600134229</v>
      </c>
      <c r="C4147" s="73" t="s">
        <v>12107</v>
      </c>
      <c r="D4147" s="68">
        <v>1</v>
      </c>
      <c r="E4147" s="48">
        <f t="shared" si="193"/>
        <v>61955647</v>
      </c>
      <c r="F4147" s="57" t="s">
        <v>4050</v>
      </c>
      <c r="G4147" s="57" t="s">
        <v>4921</v>
      </c>
      <c r="H4147" s="51">
        <v>1450</v>
      </c>
      <c r="I4147" s="51" t="s">
        <v>17309</v>
      </c>
      <c r="J4147" s="69">
        <v>27.49</v>
      </c>
      <c r="K4147" s="69">
        <f t="shared" si="194"/>
        <v>39860.5</v>
      </c>
      <c r="L4147" s="90">
        <v>1450</v>
      </c>
      <c r="M4147" s="51"/>
      <c r="N4147" s="62" t="s">
        <v>5026</v>
      </c>
      <c r="O4147" s="52" t="s">
        <v>5027</v>
      </c>
      <c r="P4147" s="52">
        <v>1040</v>
      </c>
      <c r="Q4147" s="52"/>
      <c r="R4147" s="52" t="s">
        <v>5028</v>
      </c>
      <c r="S4147" s="49" t="s">
        <v>21333</v>
      </c>
      <c r="V4147" s="50" t="s">
        <v>15091</v>
      </c>
      <c r="W4147" s="50" t="s">
        <v>4922</v>
      </c>
      <c r="X4147" s="50" t="s">
        <v>14740</v>
      </c>
      <c r="Y4147" s="70" t="s">
        <v>17320</v>
      </c>
      <c r="Z4147" s="53">
        <v>73934</v>
      </c>
    </row>
    <row r="4148" spans="1:26" s="49" customFormat="1" ht="30" x14ac:dyDescent="0.25">
      <c r="A4148" s="75">
        <v>600134385</v>
      </c>
      <c r="B4148" s="73">
        <f t="shared" si="192"/>
        <v>600134385</v>
      </c>
      <c r="C4148" s="73" t="s">
        <v>12108</v>
      </c>
      <c r="D4148" s="68">
        <v>1</v>
      </c>
      <c r="E4148" s="48">
        <f t="shared" si="193"/>
        <v>70973911</v>
      </c>
      <c r="F4148" s="57" t="s">
        <v>4050</v>
      </c>
      <c r="G4148" s="57" t="s">
        <v>4921</v>
      </c>
      <c r="H4148" s="51">
        <v>225</v>
      </c>
      <c r="I4148" s="51" t="s">
        <v>17309</v>
      </c>
      <c r="J4148" s="69">
        <v>27.49</v>
      </c>
      <c r="K4148" s="69">
        <f t="shared" si="194"/>
        <v>6185.25</v>
      </c>
      <c r="L4148" s="90">
        <v>225</v>
      </c>
      <c r="M4148" s="51"/>
      <c r="N4148" s="62" t="s">
        <v>5029</v>
      </c>
      <c r="O4148" s="52" t="s">
        <v>238</v>
      </c>
      <c r="P4148" s="52">
        <v>150</v>
      </c>
      <c r="Q4148" s="52"/>
      <c r="R4148" s="52" t="s">
        <v>5030</v>
      </c>
      <c r="S4148" s="49" t="s">
        <v>21333</v>
      </c>
      <c r="V4148" s="50" t="s">
        <v>15091</v>
      </c>
      <c r="W4148" s="50" t="s">
        <v>4922</v>
      </c>
      <c r="X4148" s="50" t="s">
        <v>14740</v>
      </c>
      <c r="Y4148" s="70" t="s">
        <v>17320</v>
      </c>
      <c r="Z4148" s="53">
        <v>73934</v>
      </c>
    </row>
    <row r="4149" spans="1:26" s="49" customFormat="1" x14ac:dyDescent="0.25">
      <c r="A4149" s="75">
        <v>600134482</v>
      </c>
      <c r="B4149" s="73">
        <f t="shared" si="192"/>
        <v>600134482</v>
      </c>
      <c r="C4149" s="73" t="s">
        <v>12109</v>
      </c>
      <c r="D4149" s="68">
        <v>1</v>
      </c>
      <c r="E4149" s="48">
        <f t="shared" si="193"/>
        <v>61963691</v>
      </c>
      <c r="F4149" s="57" t="s">
        <v>4050</v>
      </c>
      <c r="G4149" s="57" t="s">
        <v>4921</v>
      </c>
      <c r="H4149" s="51">
        <v>525</v>
      </c>
      <c r="I4149" s="51" t="s">
        <v>17309</v>
      </c>
      <c r="J4149" s="69">
        <v>27.49</v>
      </c>
      <c r="K4149" s="69">
        <f t="shared" si="194"/>
        <v>14432.25</v>
      </c>
      <c r="L4149" s="90">
        <v>525</v>
      </c>
      <c r="M4149" s="51"/>
      <c r="N4149" s="62" t="s">
        <v>5031</v>
      </c>
      <c r="O4149" s="52" t="s">
        <v>1709</v>
      </c>
      <c r="P4149" s="52">
        <v>192</v>
      </c>
      <c r="Q4149" s="52">
        <v>37</v>
      </c>
      <c r="R4149" s="52" t="s">
        <v>5022</v>
      </c>
      <c r="S4149" s="49" t="s">
        <v>21333</v>
      </c>
      <c r="V4149" s="50" t="s">
        <v>15091</v>
      </c>
      <c r="W4149" s="50" t="s">
        <v>4922</v>
      </c>
      <c r="X4149" s="50" t="s">
        <v>14740</v>
      </c>
      <c r="Y4149" s="70" t="s">
        <v>17320</v>
      </c>
      <c r="Z4149" s="53">
        <v>73932</v>
      </c>
    </row>
    <row r="4150" spans="1:26" s="49" customFormat="1" ht="30" x14ac:dyDescent="0.25">
      <c r="A4150" s="75">
        <v>600138003</v>
      </c>
      <c r="B4150" s="73">
        <f t="shared" si="192"/>
        <v>600138003</v>
      </c>
      <c r="C4150" s="73" t="s">
        <v>12110</v>
      </c>
      <c r="D4150" s="68">
        <v>1</v>
      </c>
      <c r="E4150" s="48">
        <f t="shared" si="193"/>
        <v>75026783</v>
      </c>
      <c r="F4150" s="57" t="s">
        <v>4050</v>
      </c>
      <c r="G4150" s="57" t="s">
        <v>4921</v>
      </c>
      <c r="H4150" s="51">
        <v>100</v>
      </c>
      <c r="I4150" s="51" t="s">
        <v>17309</v>
      </c>
      <c r="J4150" s="69">
        <v>27.49</v>
      </c>
      <c r="K4150" s="69">
        <f t="shared" si="194"/>
        <v>2749</v>
      </c>
      <c r="L4150" s="90">
        <v>100</v>
      </c>
      <c r="M4150" s="51"/>
      <c r="N4150" s="62" t="s">
        <v>5032</v>
      </c>
      <c r="O4150" s="52" t="s">
        <v>215</v>
      </c>
      <c r="P4150" s="52">
        <v>25</v>
      </c>
      <c r="Q4150" s="52"/>
      <c r="R4150" s="52" t="s">
        <v>5033</v>
      </c>
      <c r="S4150" s="49" t="s">
        <v>21333</v>
      </c>
      <c r="V4150" s="50" t="s">
        <v>15091</v>
      </c>
      <c r="W4150" s="50" t="s">
        <v>4922</v>
      </c>
      <c r="X4150" s="50" t="s">
        <v>14740</v>
      </c>
      <c r="Y4150" s="70" t="s">
        <v>17320</v>
      </c>
      <c r="Z4150" s="53">
        <v>74283</v>
      </c>
    </row>
    <row r="4151" spans="1:26" s="49" customFormat="1" ht="30" x14ac:dyDescent="0.25">
      <c r="A4151" s="75">
        <v>600138101</v>
      </c>
      <c r="B4151" s="73">
        <f t="shared" si="192"/>
        <v>600138101</v>
      </c>
      <c r="C4151" s="73" t="s">
        <v>12111</v>
      </c>
      <c r="D4151" s="68">
        <v>1</v>
      </c>
      <c r="E4151" s="48">
        <f t="shared" si="193"/>
        <v>75027666</v>
      </c>
      <c r="F4151" s="57" t="s">
        <v>4050</v>
      </c>
      <c r="G4151" s="57" t="s">
        <v>4921</v>
      </c>
      <c r="H4151" s="51">
        <v>250</v>
      </c>
      <c r="I4151" s="51" t="s">
        <v>17309</v>
      </c>
      <c r="J4151" s="69">
        <v>27.49</v>
      </c>
      <c r="K4151" s="69">
        <f t="shared" si="194"/>
        <v>6872.5</v>
      </c>
      <c r="L4151" s="90">
        <v>250</v>
      </c>
      <c r="M4151" s="51"/>
      <c r="N4151" s="62" t="s">
        <v>5034</v>
      </c>
      <c r="O4151" s="52" t="s">
        <v>930</v>
      </c>
      <c r="P4151" s="52">
        <v>514</v>
      </c>
      <c r="Q4151" s="52"/>
      <c r="R4151" s="52" t="s">
        <v>4870</v>
      </c>
      <c r="S4151" s="49" t="s">
        <v>21333</v>
      </c>
      <c r="V4151" s="50" t="s">
        <v>15091</v>
      </c>
      <c r="W4151" s="50" t="s">
        <v>4922</v>
      </c>
      <c r="X4151" s="50" t="s">
        <v>14740</v>
      </c>
      <c r="Y4151" s="70" t="s">
        <v>17320</v>
      </c>
      <c r="Z4151" s="53">
        <v>74285</v>
      </c>
    </row>
    <row r="4152" spans="1:26" s="49" customFormat="1" ht="30" x14ac:dyDescent="0.25">
      <c r="A4152" s="75">
        <v>600138232</v>
      </c>
      <c r="B4152" s="73">
        <f t="shared" si="192"/>
        <v>600138232</v>
      </c>
      <c r="C4152" s="73" t="s">
        <v>12112</v>
      </c>
      <c r="D4152" s="68">
        <v>1</v>
      </c>
      <c r="E4152" s="48">
        <f t="shared" si="193"/>
        <v>70981396</v>
      </c>
      <c r="F4152" s="57" t="s">
        <v>4050</v>
      </c>
      <c r="G4152" s="57" t="s">
        <v>4921</v>
      </c>
      <c r="H4152" s="51">
        <v>50</v>
      </c>
      <c r="I4152" s="51" t="s">
        <v>17309</v>
      </c>
      <c r="J4152" s="69">
        <v>27.49</v>
      </c>
      <c r="K4152" s="69">
        <f t="shared" si="194"/>
        <v>1374.5</v>
      </c>
      <c r="L4152" s="90">
        <v>50</v>
      </c>
      <c r="M4152" s="51"/>
      <c r="N4152" s="62" t="s">
        <v>5035</v>
      </c>
      <c r="O4152" s="52" t="s">
        <v>215</v>
      </c>
      <c r="P4152" s="52">
        <v>103</v>
      </c>
      <c r="Q4152" s="52"/>
      <c r="R4152" s="52" t="s">
        <v>5036</v>
      </c>
      <c r="S4152" s="49" t="s">
        <v>21333</v>
      </c>
      <c r="V4152" s="50" t="s">
        <v>15091</v>
      </c>
      <c r="W4152" s="50" t="s">
        <v>4922</v>
      </c>
      <c r="X4152" s="50" t="s">
        <v>14740</v>
      </c>
      <c r="Y4152" s="70" t="s">
        <v>17320</v>
      </c>
      <c r="Z4152" s="53">
        <v>74283</v>
      </c>
    </row>
    <row r="4153" spans="1:26" s="49" customFormat="1" x14ac:dyDescent="0.25">
      <c r="A4153" s="75">
        <v>600138640</v>
      </c>
      <c r="B4153" s="73">
        <f t="shared" si="192"/>
        <v>600138640</v>
      </c>
      <c r="C4153" s="73" t="s">
        <v>12113</v>
      </c>
      <c r="D4153" s="68">
        <v>1</v>
      </c>
      <c r="E4153" s="48">
        <f t="shared" si="193"/>
        <v>60609397</v>
      </c>
      <c r="F4153" s="57" t="s">
        <v>4050</v>
      </c>
      <c r="G4153" s="57" t="s">
        <v>4921</v>
      </c>
      <c r="H4153" s="51">
        <v>900</v>
      </c>
      <c r="I4153" s="51" t="s">
        <v>17309</v>
      </c>
      <c r="J4153" s="69">
        <v>27.49</v>
      </c>
      <c r="K4153" s="69">
        <f t="shared" si="194"/>
        <v>24741</v>
      </c>
      <c r="L4153" s="90">
        <v>900</v>
      </c>
      <c r="M4153" s="51"/>
      <c r="N4153" s="62" t="s">
        <v>5037</v>
      </c>
      <c r="O4153" s="52" t="s">
        <v>5038</v>
      </c>
      <c r="P4153" s="52">
        <v>22</v>
      </c>
      <c r="Q4153" s="52"/>
      <c r="R4153" s="52" t="s">
        <v>4957</v>
      </c>
      <c r="S4153" s="49" t="s">
        <v>21333</v>
      </c>
      <c r="V4153" s="50" t="s">
        <v>15091</v>
      </c>
      <c r="W4153" s="50" t="s">
        <v>4922</v>
      </c>
      <c r="X4153" s="50" t="s">
        <v>14740</v>
      </c>
      <c r="Y4153" s="70" t="s">
        <v>17320</v>
      </c>
      <c r="Z4153" s="53">
        <v>74283</v>
      </c>
    </row>
    <row r="4154" spans="1:26" s="49" customFormat="1" x14ac:dyDescent="0.25">
      <c r="A4154" s="75">
        <v>600144330</v>
      </c>
      <c r="B4154" s="73">
        <f t="shared" si="192"/>
        <v>600144330</v>
      </c>
      <c r="C4154" s="73" t="s">
        <v>12114</v>
      </c>
      <c r="D4154" s="68">
        <v>1</v>
      </c>
      <c r="E4154" s="48">
        <f t="shared" si="193"/>
        <v>70984191</v>
      </c>
      <c r="F4154" s="57" t="s">
        <v>4050</v>
      </c>
      <c r="G4154" s="57" t="s">
        <v>4921</v>
      </c>
      <c r="H4154" s="51">
        <v>50</v>
      </c>
      <c r="I4154" s="51" t="s">
        <v>17309</v>
      </c>
      <c r="J4154" s="69">
        <v>27.49</v>
      </c>
      <c r="K4154" s="69">
        <f t="shared" si="194"/>
        <v>1374.5</v>
      </c>
      <c r="L4154" s="90">
        <v>50</v>
      </c>
      <c r="M4154" s="51"/>
      <c r="N4154" s="62" t="s">
        <v>5039</v>
      </c>
      <c r="O4154" s="52" t="s">
        <v>3156</v>
      </c>
      <c r="P4154" s="52">
        <v>1258</v>
      </c>
      <c r="Q4154" s="52" t="s">
        <v>5040</v>
      </c>
      <c r="R4154" s="52" t="s">
        <v>4922</v>
      </c>
      <c r="S4154" s="49" t="s">
        <v>21333</v>
      </c>
      <c r="V4154" s="50" t="s">
        <v>15091</v>
      </c>
      <c r="W4154" s="50" t="s">
        <v>4922</v>
      </c>
      <c r="X4154" s="50" t="s">
        <v>14740</v>
      </c>
      <c r="Y4154" s="70" t="s">
        <v>17320</v>
      </c>
      <c r="Z4154" s="53">
        <v>70900</v>
      </c>
    </row>
    <row r="4155" spans="1:26" s="49" customFormat="1" x14ac:dyDescent="0.25">
      <c r="A4155" s="75">
        <v>600141942</v>
      </c>
      <c r="B4155" s="73">
        <f t="shared" si="192"/>
        <v>600141942</v>
      </c>
      <c r="C4155" s="73" t="s">
        <v>12115</v>
      </c>
      <c r="D4155" s="68">
        <v>1</v>
      </c>
      <c r="E4155" s="48">
        <f t="shared" si="193"/>
        <v>75027542</v>
      </c>
      <c r="F4155" s="57" t="s">
        <v>4050</v>
      </c>
      <c r="G4155" s="57" t="s">
        <v>4921</v>
      </c>
      <c r="H4155" s="51">
        <v>25</v>
      </c>
      <c r="I4155" s="51" t="s">
        <v>17309</v>
      </c>
      <c r="J4155" s="69">
        <v>27.49</v>
      </c>
      <c r="K4155" s="69">
        <f t="shared" si="194"/>
        <v>687.25</v>
      </c>
      <c r="L4155" s="90">
        <v>25</v>
      </c>
      <c r="M4155" s="51"/>
      <c r="N4155" s="62" t="s">
        <v>5041</v>
      </c>
      <c r="O4155" s="52" t="s">
        <v>30</v>
      </c>
      <c r="P4155" s="52">
        <v>76</v>
      </c>
      <c r="Q4155" s="52"/>
      <c r="R4155" s="52" t="s">
        <v>5042</v>
      </c>
      <c r="S4155" s="49" t="s">
        <v>21333</v>
      </c>
      <c r="V4155" s="50" t="s">
        <v>15091</v>
      </c>
      <c r="W4155" s="50" t="s">
        <v>4922</v>
      </c>
      <c r="X4155" s="50" t="s">
        <v>14740</v>
      </c>
      <c r="Y4155" s="70" t="s">
        <v>17320</v>
      </c>
      <c r="Z4155" s="53">
        <v>74766</v>
      </c>
    </row>
    <row r="4156" spans="1:26" s="49" customFormat="1" x14ac:dyDescent="0.25">
      <c r="A4156" s="75">
        <v>600142639</v>
      </c>
      <c r="B4156" s="73">
        <f t="shared" si="192"/>
        <v>600142639</v>
      </c>
      <c r="C4156" s="73" t="s">
        <v>12116</v>
      </c>
      <c r="D4156" s="68">
        <v>1</v>
      </c>
      <c r="E4156" s="48">
        <f t="shared" si="193"/>
        <v>75027551</v>
      </c>
      <c r="F4156" s="57" t="s">
        <v>4050</v>
      </c>
      <c r="G4156" s="57" t="s">
        <v>4921</v>
      </c>
      <c r="H4156" s="51">
        <v>150</v>
      </c>
      <c r="I4156" s="51" t="s">
        <v>17309</v>
      </c>
      <c r="J4156" s="69">
        <v>27.49</v>
      </c>
      <c r="K4156" s="69">
        <f t="shared" si="194"/>
        <v>4123.5</v>
      </c>
      <c r="L4156" s="90">
        <v>150</v>
      </c>
      <c r="M4156" s="51"/>
      <c r="N4156" s="62" t="s">
        <v>5043</v>
      </c>
      <c r="O4156" s="52" t="s">
        <v>5044</v>
      </c>
      <c r="P4156" s="52">
        <v>76</v>
      </c>
      <c r="Q4156" s="52"/>
      <c r="R4156" s="52" t="s">
        <v>5042</v>
      </c>
      <c r="S4156" s="49" t="s">
        <v>21333</v>
      </c>
      <c r="V4156" s="50" t="s">
        <v>15091</v>
      </c>
      <c r="W4156" s="50" t="s">
        <v>4922</v>
      </c>
      <c r="X4156" s="50" t="s">
        <v>14740</v>
      </c>
      <c r="Y4156" s="70" t="s">
        <v>17320</v>
      </c>
      <c r="Z4156" s="53">
        <v>74766</v>
      </c>
    </row>
    <row r="4157" spans="1:26" s="49" customFormat="1" ht="30" x14ac:dyDescent="0.25">
      <c r="A4157" s="75">
        <v>600143392</v>
      </c>
      <c r="B4157" s="73">
        <f t="shared" si="192"/>
        <v>600143392</v>
      </c>
      <c r="C4157" s="73" t="s">
        <v>12117</v>
      </c>
      <c r="D4157" s="68">
        <v>1</v>
      </c>
      <c r="E4157" s="48">
        <f t="shared" si="193"/>
        <v>75026970</v>
      </c>
      <c r="F4157" s="57" t="s">
        <v>4050</v>
      </c>
      <c r="G4157" s="57" t="s">
        <v>4921</v>
      </c>
      <c r="H4157" s="51">
        <v>825</v>
      </c>
      <c r="I4157" s="51" t="s">
        <v>17309</v>
      </c>
      <c r="J4157" s="69">
        <v>27.49</v>
      </c>
      <c r="K4157" s="69">
        <f t="shared" si="194"/>
        <v>22679.25</v>
      </c>
      <c r="L4157" s="90">
        <v>825</v>
      </c>
      <c r="M4157" s="51"/>
      <c r="N4157" s="62" t="s">
        <v>5045</v>
      </c>
      <c r="O4157" s="52" t="s">
        <v>4731</v>
      </c>
      <c r="P4157" s="52">
        <v>350</v>
      </c>
      <c r="Q4157" s="52"/>
      <c r="R4157" s="52" t="s">
        <v>5046</v>
      </c>
      <c r="S4157" s="49" t="s">
        <v>21333</v>
      </c>
      <c r="V4157" s="50" t="s">
        <v>15091</v>
      </c>
      <c r="W4157" s="50" t="s">
        <v>4922</v>
      </c>
      <c r="X4157" s="50" t="s">
        <v>14740</v>
      </c>
      <c r="Y4157" s="70" t="s">
        <v>17320</v>
      </c>
      <c r="Z4157" s="53">
        <v>74764</v>
      </c>
    </row>
    <row r="4158" spans="1:26" s="49" customFormat="1" ht="30" x14ac:dyDescent="0.25">
      <c r="A4158" s="75">
        <v>600143562</v>
      </c>
      <c r="B4158" s="73">
        <f t="shared" si="192"/>
        <v>600143562</v>
      </c>
      <c r="C4158" s="73" t="s">
        <v>12118</v>
      </c>
      <c r="D4158" s="68">
        <v>1</v>
      </c>
      <c r="E4158" s="48">
        <f t="shared" si="193"/>
        <v>70987742</v>
      </c>
      <c r="F4158" s="57" t="s">
        <v>4050</v>
      </c>
      <c r="G4158" s="57" t="s">
        <v>4921</v>
      </c>
      <c r="H4158" s="51">
        <v>25</v>
      </c>
      <c r="I4158" s="51" t="s">
        <v>17309</v>
      </c>
      <c r="J4158" s="69">
        <v>27.49</v>
      </c>
      <c r="K4158" s="69">
        <f t="shared" si="194"/>
        <v>687.25</v>
      </c>
      <c r="L4158" s="90">
        <v>25</v>
      </c>
      <c r="M4158" s="51"/>
      <c r="N4158" s="62" t="s">
        <v>5047</v>
      </c>
      <c r="O4158" s="52" t="s">
        <v>4961</v>
      </c>
      <c r="P4158" s="52">
        <v>206</v>
      </c>
      <c r="Q4158" s="52">
        <v>279</v>
      </c>
      <c r="R4158" s="52" t="s">
        <v>4922</v>
      </c>
      <c r="S4158" s="49" t="s">
        <v>21333</v>
      </c>
      <c r="V4158" s="50" t="s">
        <v>15091</v>
      </c>
      <c r="W4158" s="50" t="s">
        <v>4922</v>
      </c>
      <c r="X4158" s="50" t="s">
        <v>14740</v>
      </c>
      <c r="Y4158" s="70" t="s">
        <v>17320</v>
      </c>
      <c r="Z4158" s="53">
        <v>71600</v>
      </c>
    </row>
    <row r="4159" spans="1:26" s="49" customFormat="1" ht="30" x14ac:dyDescent="0.25">
      <c r="A4159" s="75">
        <v>600143619</v>
      </c>
      <c r="B4159" s="73">
        <f t="shared" si="192"/>
        <v>600143619</v>
      </c>
      <c r="C4159" s="73" t="s">
        <v>12119</v>
      </c>
      <c r="D4159" s="68">
        <v>1</v>
      </c>
      <c r="E4159" s="48">
        <f t="shared" si="193"/>
        <v>70995281</v>
      </c>
      <c r="F4159" s="57" t="s">
        <v>4050</v>
      </c>
      <c r="G4159" s="57" t="s">
        <v>4921</v>
      </c>
      <c r="H4159" s="51">
        <v>25</v>
      </c>
      <c r="I4159" s="51" t="s">
        <v>17309</v>
      </c>
      <c r="J4159" s="69">
        <v>27.49</v>
      </c>
      <c r="K4159" s="69">
        <f t="shared" si="194"/>
        <v>687.25</v>
      </c>
      <c r="L4159" s="90">
        <v>25</v>
      </c>
      <c r="M4159" s="51"/>
      <c r="N4159" s="62" t="s">
        <v>5048</v>
      </c>
      <c r="O4159" s="52" t="s">
        <v>5049</v>
      </c>
      <c r="P4159" s="52">
        <v>61</v>
      </c>
      <c r="Q4159" s="52">
        <v>8</v>
      </c>
      <c r="R4159" s="52" t="s">
        <v>4922</v>
      </c>
      <c r="S4159" s="49" t="s">
        <v>21333</v>
      </c>
      <c r="V4159" s="50" t="s">
        <v>15091</v>
      </c>
      <c r="W4159" s="50" t="s">
        <v>4922</v>
      </c>
      <c r="X4159" s="50" t="s">
        <v>14740</v>
      </c>
      <c r="Y4159" s="70" t="s">
        <v>17320</v>
      </c>
      <c r="Z4159" s="53">
        <v>71300</v>
      </c>
    </row>
    <row r="4160" spans="1:26" s="49" customFormat="1" x14ac:dyDescent="0.25">
      <c r="A4160" s="75">
        <v>600143732</v>
      </c>
      <c r="B4160" s="73">
        <f t="shared" si="192"/>
        <v>600143732</v>
      </c>
      <c r="C4160" s="73" t="s">
        <v>18085</v>
      </c>
      <c r="D4160" s="68">
        <v>1</v>
      </c>
      <c r="E4160" s="48">
        <f t="shared" si="193"/>
        <v>71005293</v>
      </c>
      <c r="F4160" s="57" t="s">
        <v>4050</v>
      </c>
      <c r="G4160" s="57" t="s">
        <v>4921</v>
      </c>
      <c r="H4160" s="51">
        <v>25</v>
      </c>
      <c r="I4160" s="51" t="s">
        <v>17309</v>
      </c>
      <c r="J4160" s="69">
        <v>27.49</v>
      </c>
      <c r="K4160" s="69">
        <f t="shared" si="194"/>
        <v>687.25</v>
      </c>
      <c r="L4160" s="90">
        <v>25</v>
      </c>
      <c r="M4160" s="51"/>
      <c r="N4160" s="62" t="s">
        <v>18086</v>
      </c>
      <c r="O4160" s="52" t="s">
        <v>4947</v>
      </c>
      <c r="P4160" s="52">
        <v>633</v>
      </c>
      <c r="Q4160" s="52">
        <v>80</v>
      </c>
      <c r="R4160" s="52" t="s">
        <v>4922</v>
      </c>
      <c r="S4160" s="49" t="s">
        <v>21333</v>
      </c>
      <c r="V4160" s="50" t="s">
        <v>15091</v>
      </c>
      <c r="W4160" s="50" t="s">
        <v>4922</v>
      </c>
      <c r="X4160" s="50" t="s">
        <v>14740</v>
      </c>
      <c r="Y4160" s="70" t="s">
        <v>17320</v>
      </c>
      <c r="Z4160" s="53">
        <v>71500</v>
      </c>
    </row>
    <row r="4161" spans="1:26" s="49" customFormat="1" ht="30" x14ac:dyDescent="0.25">
      <c r="A4161" s="75">
        <v>600143767</v>
      </c>
      <c r="B4161" s="73">
        <f t="shared" si="192"/>
        <v>600143767</v>
      </c>
      <c r="C4161" s="73" t="s">
        <v>12120</v>
      </c>
      <c r="D4161" s="68">
        <v>1</v>
      </c>
      <c r="E4161" s="48">
        <f t="shared" si="193"/>
        <v>70994340</v>
      </c>
      <c r="F4161" s="57" t="s">
        <v>4050</v>
      </c>
      <c r="G4161" s="57" t="s">
        <v>4921</v>
      </c>
      <c r="H4161" s="51">
        <v>25</v>
      </c>
      <c r="I4161" s="51" t="s">
        <v>17309</v>
      </c>
      <c r="J4161" s="69">
        <v>27.49</v>
      </c>
      <c r="K4161" s="69">
        <f t="shared" si="194"/>
        <v>687.25</v>
      </c>
      <c r="L4161" s="90">
        <v>25</v>
      </c>
      <c r="M4161" s="51"/>
      <c r="N4161" s="62" t="s">
        <v>5050</v>
      </c>
      <c r="O4161" s="52" t="s">
        <v>5051</v>
      </c>
      <c r="P4161" s="52">
        <v>670</v>
      </c>
      <c r="Q4161" s="52"/>
      <c r="R4161" s="52" t="s">
        <v>4922</v>
      </c>
      <c r="S4161" s="49" t="s">
        <v>21333</v>
      </c>
      <c r="V4161" s="50" t="s">
        <v>15091</v>
      </c>
      <c r="W4161" s="50" t="s">
        <v>4922</v>
      </c>
      <c r="X4161" s="50" t="s">
        <v>14740</v>
      </c>
      <c r="Y4161" s="70" t="s">
        <v>17320</v>
      </c>
      <c r="Z4161" s="53">
        <v>72529</v>
      </c>
    </row>
    <row r="4162" spans="1:26" s="49" customFormat="1" ht="30" x14ac:dyDescent="0.25">
      <c r="A4162" s="75">
        <v>600144038</v>
      </c>
      <c r="B4162" s="73">
        <f t="shared" si="192"/>
        <v>600144038</v>
      </c>
      <c r="C4162" s="73" t="s">
        <v>12121</v>
      </c>
      <c r="D4162" s="68">
        <v>1</v>
      </c>
      <c r="E4162" s="48">
        <f t="shared" si="193"/>
        <v>70984182</v>
      </c>
      <c r="F4162" s="57" t="s">
        <v>4050</v>
      </c>
      <c r="G4162" s="57" t="s">
        <v>4921</v>
      </c>
      <c r="H4162" s="51">
        <v>25</v>
      </c>
      <c r="I4162" s="51" t="s">
        <v>17309</v>
      </c>
      <c r="J4162" s="69">
        <v>27.49</v>
      </c>
      <c r="K4162" s="69">
        <f t="shared" si="194"/>
        <v>687.25</v>
      </c>
      <c r="L4162" s="90">
        <v>25</v>
      </c>
      <c r="M4162" s="51"/>
      <c r="N4162" s="62" t="s">
        <v>5052</v>
      </c>
      <c r="O4162" s="52" t="s">
        <v>5053</v>
      </c>
      <c r="P4162" s="52">
        <v>1236</v>
      </c>
      <c r="Q4162" s="52"/>
      <c r="R4162" s="52" t="s">
        <v>4922</v>
      </c>
      <c r="S4162" s="49" t="s">
        <v>21333</v>
      </c>
      <c r="V4162" s="50" t="s">
        <v>15091</v>
      </c>
      <c r="W4162" s="50" t="s">
        <v>4922</v>
      </c>
      <c r="X4162" s="50" t="s">
        <v>14740</v>
      </c>
      <c r="Y4162" s="70" t="s">
        <v>17320</v>
      </c>
      <c r="Z4162" s="53">
        <v>70900</v>
      </c>
    </row>
    <row r="4163" spans="1:26" s="49" customFormat="1" ht="30" x14ac:dyDescent="0.25">
      <c r="A4163" s="75">
        <v>600144101</v>
      </c>
      <c r="B4163" s="73">
        <f t="shared" si="192"/>
        <v>600144101</v>
      </c>
      <c r="C4163" s="73" t="s">
        <v>12122</v>
      </c>
      <c r="D4163" s="68">
        <v>1</v>
      </c>
      <c r="E4163" s="48">
        <f t="shared" si="193"/>
        <v>61989151</v>
      </c>
      <c r="F4163" s="57" t="s">
        <v>4050</v>
      </c>
      <c r="G4163" s="57" t="s">
        <v>4921</v>
      </c>
      <c r="H4163" s="51">
        <v>0</v>
      </c>
      <c r="I4163" s="51" t="s">
        <v>17309</v>
      </c>
      <c r="J4163" s="69">
        <v>27.49</v>
      </c>
      <c r="K4163" s="69">
        <f t="shared" si="194"/>
        <v>0</v>
      </c>
      <c r="L4163" s="90">
        <v>75</v>
      </c>
      <c r="M4163" s="51">
        <v>75</v>
      </c>
      <c r="N4163" s="62" t="s">
        <v>5054</v>
      </c>
      <c r="O4163" s="52" t="s">
        <v>4994</v>
      </c>
      <c r="P4163" s="52">
        <v>670</v>
      </c>
      <c r="Q4163" s="52">
        <v>18</v>
      </c>
      <c r="R4163" s="52" t="s">
        <v>4922</v>
      </c>
      <c r="S4163" s="49" t="s">
        <v>21333</v>
      </c>
      <c r="V4163" s="50" t="s">
        <v>15091</v>
      </c>
      <c r="W4163" s="50" t="s">
        <v>4922</v>
      </c>
      <c r="X4163" s="50" t="s">
        <v>14740</v>
      </c>
      <c r="Y4163" s="70" t="s">
        <v>17320</v>
      </c>
      <c r="Z4163" s="53">
        <v>70800</v>
      </c>
    </row>
    <row r="4164" spans="1:26" s="49" customFormat="1" ht="30" x14ac:dyDescent="0.25">
      <c r="A4164" s="75">
        <v>600144208</v>
      </c>
      <c r="B4164" s="73">
        <f t="shared" ref="B4164:B4227" si="195">A4164/1</f>
        <v>600144208</v>
      </c>
      <c r="C4164" s="73" t="s">
        <v>12123</v>
      </c>
      <c r="D4164" s="68">
        <v>1</v>
      </c>
      <c r="E4164" s="48">
        <f t="shared" ref="E4164:E4227" si="196">C4164/1</f>
        <v>70984662</v>
      </c>
      <c r="F4164" s="57" t="s">
        <v>4050</v>
      </c>
      <c r="G4164" s="57" t="s">
        <v>4921</v>
      </c>
      <c r="H4164" s="51">
        <v>0</v>
      </c>
      <c r="I4164" s="51" t="s">
        <v>17309</v>
      </c>
      <c r="J4164" s="69">
        <v>27.49</v>
      </c>
      <c r="K4164" s="69">
        <f t="shared" ref="K4164:K4227" si="197">H4164*J4164</f>
        <v>0</v>
      </c>
      <c r="L4164" s="90">
        <v>50</v>
      </c>
      <c r="M4164" s="51">
        <v>50</v>
      </c>
      <c r="N4164" s="62" t="s">
        <v>5055</v>
      </c>
      <c r="O4164" s="52" t="s">
        <v>4987</v>
      </c>
      <c r="P4164" s="52">
        <v>1530</v>
      </c>
      <c r="Q4164" s="52">
        <v>4</v>
      </c>
      <c r="R4164" s="52" t="s">
        <v>4922</v>
      </c>
      <c r="S4164" s="49" t="s">
        <v>21333</v>
      </c>
      <c r="V4164" s="50" t="s">
        <v>15091</v>
      </c>
      <c r="W4164" s="50" t="s">
        <v>4922</v>
      </c>
      <c r="X4164" s="50" t="s">
        <v>14740</v>
      </c>
      <c r="Y4164" s="70" t="s">
        <v>17320</v>
      </c>
      <c r="Z4164" s="53">
        <v>70800</v>
      </c>
    </row>
    <row r="4165" spans="1:26" s="49" customFormat="1" ht="30" x14ac:dyDescent="0.25">
      <c r="A4165" s="75">
        <v>600144241</v>
      </c>
      <c r="B4165" s="73">
        <f t="shared" si="195"/>
        <v>600144241</v>
      </c>
      <c r="C4165" s="73" t="s">
        <v>12124</v>
      </c>
      <c r="D4165" s="68">
        <v>1</v>
      </c>
      <c r="E4165" s="48">
        <f t="shared" si="196"/>
        <v>70987734</v>
      </c>
      <c r="F4165" s="57" t="s">
        <v>4050</v>
      </c>
      <c r="G4165" s="57" t="s">
        <v>4921</v>
      </c>
      <c r="H4165" s="51">
        <v>25</v>
      </c>
      <c r="I4165" s="51" t="s">
        <v>17309</v>
      </c>
      <c r="J4165" s="69">
        <v>27.49</v>
      </c>
      <c r="K4165" s="69">
        <f t="shared" si="197"/>
        <v>687.25</v>
      </c>
      <c r="L4165" s="90">
        <v>25</v>
      </c>
      <c r="M4165" s="51"/>
      <c r="N4165" s="62" t="s">
        <v>5056</v>
      </c>
      <c r="O4165" s="52" t="s">
        <v>5057</v>
      </c>
      <c r="P4165" s="52">
        <v>507</v>
      </c>
      <c r="Q4165" s="52">
        <v>8</v>
      </c>
      <c r="R4165" s="52" t="s">
        <v>4922</v>
      </c>
      <c r="S4165" s="49" t="s">
        <v>21333</v>
      </c>
      <c r="V4165" s="50" t="s">
        <v>15091</v>
      </c>
      <c r="W4165" s="50" t="s">
        <v>4922</v>
      </c>
      <c r="X4165" s="50" t="s">
        <v>14740</v>
      </c>
      <c r="Y4165" s="70" t="s">
        <v>17320</v>
      </c>
      <c r="Z4165" s="53">
        <v>71700</v>
      </c>
    </row>
    <row r="4166" spans="1:26" s="49" customFormat="1" x14ac:dyDescent="0.25">
      <c r="A4166" s="75">
        <v>600144313</v>
      </c>
      <c r="B4166" s="73">
        <f t="shared" si="195"/>
        <v>600144313</v>
      </c>
      <c r="C4166" s="73" t="s">
        <v>12125</v>
      </c>
      <c r="D4166" s="68">
        <v>1</v>
      </c>
      <c r="E4166" s="48">
        <f t="shared" si="196"/>
        <v>70984204</v>
      </c>
      <c r="F4166" s="57" t="s">
        <v>4050</v>
      </c>
      <c r="G4166" s="57" t="s">
        <v>4921</v>
      </c>
      <c r="H4166" s="51">
        <v>25</v>
      </c>
      <c r="I4166" s="51" t="s">
        <v>17309</v>
      </c>
      <c r="J4166" s="69">
        <v>27.49</v>
      </c>
      <c r="K4166" s="69">
        <f t="shared" si="197"/>
        <v>687.25</v>
      </c>
      <c r="L4166" s="90">
        <v>25</v>
      </c>
      <c r="M4166" s="51"/>
      <c r="N4166" s="62" t="s">
        <v>5058</v>
      </c>
      <c r="O4166" s="52" t="s">
        <v>5059</v>
      </c>
      <c r="P4166" s="52">
        <v>1255</v>
      </c>
      <c r="Q4166" s="52">
        <v>22</v>
      </c>
      <c r="R4166" s="52" t="s">
        <v>4922</v>
      </c>
      <c r="S4166" s="49" t="s">
        <v>21333</v>
      </c>
      <c r="V4166" s="50" t="s">
        <v>15091</v>
      </c>
      <c r="W4166" s="50" t="s">
        <v>4922</v>
      </c>
      <c r="X4166" s="50" t="s">
        <v>14740</v>
      </c>
      <c r="Y4166" s="70" t="s">
        <v>17320</v>
      </c>
      <c r="Z4166" s="53">
        <v>70900</v>
      </c>
    </row>
    <row r="4167" spans="1:26" s="49" customFormat="1" ht="30" x14ac:dyDescent="0.25">
      <c r="A4167" s="75">
        <v>600144402</v>
      </c>
      <c r="B4167" s="73">
        <f t="shared" si="195"/>
        <v>600144402</v>
      </c>
      <c r="C4167" s="73" t="s">
        <v>12126</v>
      </c>
      <c r="D4167" s="68">
        <v>1</v>
      </c>
      <c r="E4167" s="48">
        <f t="shared" si="196"/>
        <v>70999457</v>
      </c>
      <c r="F4167" s="57" t="s">
        <v>4050</v>
      </c>
      <c r="G4167" s="57" t="s">
        <v>4921</v>
      </c>
      <c r="H4167" s="51">
        <v>25</v>
      </c>
      <c r="I4167" s="51" t="s">
        <v>17309</v>
      </c>
      <c r="J4167" s="69">
        <v>27.49</v>
      </c>
      <c r="K4167" s="69">
        <f t="shared" si="197"/>
        <v>687.25</v>
      </c>
      <c r="L4167" s="90">
        <v>25</v>
      </c>
      <c r="M4167" s="51"/>
      <c r="N4167" s="62" t="s">
        <v>5060</v>
      </c>
      <c r="O4167" s="52" t="s">
        <v>5061</v>
      </c>
      <c r="P4167" s="52">
        <v>609</v>
      </c>
      <c r="Q4167" s="52">
        <v>2</v>
      </c>
      <c r="R4167" s="52" t="s">
        <v>4922</v>
      </c>
      <c r="S4167" s="49" t="s">
        <v>21333</v>
      </c>
      <c r="V4167" s="50" t="s">
        <v>15091</v>
      </c>
      <c r="W4167" s="50" t="s">
        <v>4922</v>
      </c>
      <c r="X4167" s="50" t="s">
        <v>14740</v>
      </c>
      <c r="Y4167" s="70" t="s">
        <v>17320</v>
      </c>
      <c r="Z4167" s="53">
        <v>72400</v>
      </c>
    </row>
    <row r="4168" spans="1:26" s="49" customFormat="1" x14ac:dyDescent="0.25">
      <c r="A4168" s="75">
        <v>600144411</v>
      </c>
      <c r="B4168" s="73">
        <f t="shared" si="195"/>
        <v>600144411</v>
      </c>
      <c r="C4168" s="73" t="s">
        <v>12127</v>
      </c>
      <c r="D4168" s="68">
        <v>1</v>
      </c>
      <c r="E4168" s="48">
        <f t="shared" si="196"/>
        <v>75027364</v>
      </c>
      <c r="F4168" s="57" t="s">
        <v>4050</v>
      </c>
      <c r="G4168" s="57" t="s">
        <v>4921</v>
      </c>
      <c r="H4168" s="51">
        <v>0</v>
      </c>
      <c r="I4168" s="51" t="s">
        <v>17309</v>
      </c>
      <c r="J4168" s="69">
        <v>27.49</v>
      </c>
      <c r="K4168" s="69">
        <f t="shared" si="197"/>
        <v>0</v>
      </c>
      <c r="L4168" s="90">
        <v>25</v>
      </c>
      <c r="M4168" s="51">
        <v>25</v>
      </c>
      <c r="N4168" s="62" t="s">
        <v>5062</v>
      </c>
      <c r="O4168" s="52" t="s">
        <v>1867</v>
      </c>
      <c r="P4168" s="52">
        <v>1050</v>
      </c>
      <c r="Q4168" s="52">
        <v>9</v>
      </c>
      <c r="R4168" s="52" t="s">
        <v>4922</v>
      </c>
      <c r="S4168" s="49" t="s">
        <v>21333</v>
      </c>
      <c r="V4168" s="50" t="s">
        <v>15091</v>
      </c>
      <c r="W4168" s="50" t="s">
        <v>4922</v>
      </c>
      <c r="X4168" s="50" t="s">
        <v>14740</v>
      </c>
      <c r="Y4168" s="70" t="s">
        <v>17320</v>
      </c>
      <c r="Z4168" s="53">
        <v>70200</v>
      </c>
    </row>
    <row r="4169" spans="1:26" s="49" customFormat="1" ht="30" x14ac:dyDescent="0.25">
      <c r="A4169" s="75">
        <v>600144429</v>
      </c>
      <c r="B4169" s="73">
        <f t="shared" si="195"/>
        <v>600144429</v>
      </c>
      <c r="C4169" s="73" t="s">
        <v>18087</v>
      </c>
      <c r="D4169" s="68">
        <v>1</v>
      </c>
      <c r="E4169" s="48">
        <f t="shared" si="196"/>
        <v>75027305</v>
      </c>
      <c r="F4169" s="57" t="s">
        <v>4050</v>
      </c>
      <c r="G4169" s="57" t="s">
        <v>4921</v>
      </c>
      <c r="H4169" s="51">
        <v>25</v>
      </c>
      <c r="I4169" s="51" t="s">
        <v>17309</v>
      </c>
      <c r="J4169" s="69">
        <v>27.49</v>
      </c>
      <c r="K4169" s="69">
        <f t="shared" si="197"/>
        <v>687.25</v>
      </c>
      <c r="L4169" s="90">
        <v>25</v>
      </c>
      <c r="M4169" s="51"/>
      <c r="N4169" s="62" t="s">
        <v>18088</v>
      </c>
      <c r="O4169" s="52" t="s">
        <v>2958</v>
      </c>
      <c r="P4169" s="52">
        <v>1594</v>
      </c>
      <c r="Q4169" s="52">
        <v>6</v>
      </c>
      <c r="R4169" s="52" t="s">
        <v>4922</v>
      </c>
      <c r="S4169" s="49" t="s">
        <v>21333</v>
      </c>
      <c r="V4169" s="50" t="s">
        <v>15091</v>
      </c>
      <c r="W4169" s="50" t="s">
        <v>4922</v>
      </c>
      <c r="X4169" s="50" t="s">
        <v>14740</v>
      </c>
      <c r="Y4169" s="70" t="s">
        <v>17320</v>
      </c>
      <c r="Z4169" s="53">
        <v>70200</v>
      </c>
    </row>
    <row r="4170" spans="1:26" s="49" customFormat="1" x14ac:dyDescent="0.25">
      <c r="A4170" s="75">
        <v>600144437</v>
      </c>
      <c r="B4170" s="73">
        <f t="shared" si="195"/>
        <v>600144437</v>
      </c>
      <c r="C4170" s="73" t="s">
        <v>12128</v>
      </c>
      <c r="D4170" s="68">
        <v>1</v>
      </c>
      <c r="E4170" s="48">
        <f t="shared" si="196"/>
        <v>75027313</v>
      </c>
      <c r="F4170" s="57" t="s">
        <v>4050</v>
      </c>
      <c r="G4170" s="57" t="s">
        <v>4921</v>
      </c>
      <c r="H4170" s="51">
        <v>25</v>
      </c>
      <c r="I4170" s="51" t="s">
        <v>17309</v>
      </c>
      <c r="J4170" s="69">
        <v>27.49</v>
      </c>
      <c r="K4170" s="69">
        <f t="shared" si="197"/>
        <v>687.25</v>
      </c>
      <c r="L4170" s="90">
        <v>25</v>
      </c>
      <c r="M4170" s="51"/>
      <c r="N4170" s="62" t="s">
        <v>5063</v>
      </c>
      <c r="O4170" s="52" t="s">
        <v>2334</v>
      </c>
      <c r="P4170" s="52">
        <v>1037</v>
      </c>
      <c r="Q4170" s="52">
        <v>4</v>
      </c>
      <c r="R4170" s="52" t="s">
        <v>4922</v>
      </c>
      <c r="S4170" s="49" t="s">
        <v>21333</v>
      </c>
      <c r="V4170" s="50" t="s">
        <v>15091</v>
      </c>
      <c r="W4170" s="50" t="s">
        <v>4922</v>
      </c>
      <c r="X4170" s="50" t="s">
        <v>14740</v>
      </c>
      <c r="Y4170" s="70" t="s">
        <v>17320</v>
      </c>
      <c r="Z4170" s="53">
        <v>70200</v>
      </c>
    </row>
    <row r="4171" spans="1:26" s="49" customFormat="1" x14ac:dyDescent="0.25">
      <c r="A4171" s="75">
        <v>600144453</v>
      </c>
      <c r="B4171" s="73">
        <f t="shared" si="195"/>
        <v>600144453</v>
      </c>
      <c r="C4171" s="73" t="s">
        <v>12129</v>
      </c>
      <c r="D4171" s="68">
        <v>1</v>
      </c>
      <c r="E4171" s="48">
        <f t="shared" si="196"/>
        <v>75027330</v>
      </c>
      <c r="F4171" s="57" t="s">
        <v>4050</v>
      </c>
      <c r="G4171" s="57" t="s">
        <v>4921</v>
      </c>
      <c r="H4171" s="51">
        <v>25</v>
      </c>
      <c r="I4171" s="51" t="s">
        <v>17309</v>
      </c>
      <c r="J4171" s="69">
        <v>27.49</v>
      </c>
      <c r="K4171" s="69">
        <f t="shared" si="197"/>
        <v>687.25</v>
      </c>
      <c r="L4171" s="90">
        <v>25</v>
      </c>
      <c r="M4171" s="51"/>
      <c r="N4171" s="62" t="s">
        <v>5064</v>
      </c>
      <c r="O4171" s="52" t="s">
        <v>103</v>
      </c>
      <c r="P4171" s="52">
        <v>2813</v>
      </c>
      <c r="Q4171" s="52">
        <v>18</v>
      </c>
      <c r="R4171" s="52" t="s">
        <v>4922</v>
      </c>
      <c r="S4171" s="49" t="s">
        <v>21333</v>
      </c>
      <c r="V4171" s="50" t="s">
        <v>15091</v>
      </c>
      <c r="W4171" s="50" t="s">
        <v>4922</v>
      </c>
      <c r="X4171" s="50" t="s">
        <v>14740</v>
      </c>
      <c r="Y4171" s="70" t="s">
        <v>17320</v>
      </c>
      <c r="Z4171" s="53">
        <v>70200</v>
      </c>
    </row>
    <row r="4172" spans="1:26" s="49" customFormat="1" ht="30" x14ac:dyDescent="0.25">
      <c r="A4172" s="75">
        <v>600144470</v>
      </c>
      <c r="B4172" s="73">
        <f t="shared" si="195"/>
        <v>600144470</v>
      </c>
      <c r="C4172" s="73" t="s">
        <v>12130</v>
      </c>
      <c r="D4172" s="68">
        <v>1</v>
      </c>
      <c r="E4172" s="48">
        <f t="shared" si="196"/>
        <v>75027348</v>
      </c>
      <c r="F4172" s="57" t="s">
        <v>4050</v>
      </c>
      <c r="G4172" s="57" t="s">
        <v>4921</v>
      </c>
      <c r="H4172" s="51">
        <v>25</v>
      </c>
      <c r="I4172" s="51" t="s">
        <v>17309</v>
      </c>
      <c r="J4172" s="69">
        <v>27.49</v>
      </c>
      <c r="K4172" s="69">
        <f t="shared" si="197"/>
        <v>687.25</v>
      </c>
      <c r="L4172" s="90">
        <v>25</v>
      </c>
      <c r="M4172" s="51"/>
      <c r="N4172" s="62" t="s">
        <v>5065</v>
      </c>
      <c r="O4172" s="52" t="s">
        <v>2618</v>
      </c>
      <c r="P4172" s="52">
        <v>1103</v>
      </c>
      <c r="Q4172" s="52">
        <v>19</v>
      </c>
      <c r="R4172" s="52" t="s">
        <v>4922</v>
      </c>
      <c r="S4172" s="49" t="s">
        <v>21333</v>
      </c>
      <c r="V4172" s="50" t="s">
        <v>15091</v>
      </c>
      <c r="W4172" s="50" t="s">
        <v>4922</v>
      </c>
      <c r="X4172" s="50" t="s">
        <v>14740</v>
      </c>
      <c r="Y4172" s="70" t="s">
        <v>17320</v>
      </c>
      <c r="Z4172" s="53">
        <v>70200</v>
      </c>
    </row>
    <row r="4173" spans="1:26" s="49" customFormat="1" x14ac:dyDescent="0.25">
      <c r="A4173" s="75">
        <v>600144496</v>
      </c>
      <c r="B4173" s="73">
        <f t="shared" si="195"/>
        <v>600144496</v>
      </c>
      <c r="C4173" s="73" t="s">
        <v>12131</v>
      </c>
      <c r="D4173" s="68">
        <v>1</v>
      </c>
      <c r="E4173" s="48">
        <f t="shared" si="196"/>
        <v>70934002</v>
      </c>
      <c r="F4173" s="57" t="s">
        <v>4050</v>
      </c>
      <c r="G4173" s="57" t="s">
        <v>4921</v>
      </c>
      <c r="H4173" s="51">
        <v>0</v>
      </c>
      <c r="I4173" s="51" t="s">
        <v>17309</v>
      </c>
      <c r="J4173" s="69">
        <v>27.49</v>
      </c>
      <c r="K4173" s="69">
        <f t="shared" si="197"/>
        <v>0</v>
      </c>
      <c r="L4173" s="90">
        <v>25</v>
      </c>
      <c r="M4173" s="51">
        <v>25</v>
      </c>
      <c r="N4173" s="62" t="s">
        <v>5066</v>
      </c>
      <c r="O4173" s="52" t="s">
        <v>5067</v>
      </c>
      <c r="P4173" s="52">
        <v>2977</v>
      </c>
      <c r="Q4173" s="52" t="s">
        <v>26</v>
      </c>
      <c r="R4173" s="52" t="s">
        <v>4922</v>
      </c>
      <c r="S4173" s="49" t="s">
        <v>21333</v>
      </c>
      <c r="V4173" s="50" t="s">
        <v>15091</v>
      </c>
      <c r="W4173" s="50" t="s">
        <v>4922</v>
      </c>
      <c r="X4173" s="50" t="s">
        <v>14740</v>
      </c>
      <c r="Y4173" s="70" t="s">
        <v>17320</v>
      </c>
      <c r="Z4173" s="53">
        <v>70200</v>
      </c>
    </row>
    <row r="4174" spans="1:26" s="49" customFormat="1" x14ac:dyDescent="0.25">
      <c r="A4174" s="75">
        <v>600144526</v>
      </c>
      <c r="B4174" s="73">
        <f t="shared" si="195"/>
        <v>600144526</v>
      </c>
      <c r="C4174" s="73" t="s">
        <v>12132</v>
      </c>
      <c r="D4174" s="68">
        <v>1</v>
      </c>
      <c r="E4174" s="48">
        <f t="shared" si="196"/>
        <v>70934011</v>
      </c>
      <c r="F4174" s="57" t="s">
        <v>4050</v>
      </c>
      <c r="G4174" s="57" t="s">
        <v>4921</v>
      </c>
      <c r="H4174" s="51">
        <v>25</v>
      </c>
      <c r="I4174" s="51" t="s">
        <v>17309</v>
      </c>
      <c r="J4174" s="69">
        <v>27.49</v>
      </c>
      <c r="K4174" s="69">
        <f t="shared" si="197"/>
        <v>687.25</v>
      </c>
      <c r="L4174" s="90">
        <v>25</v>
      </c>
      <c r="M4174" s="51"/>
      <c r="N4174" s="62" t="s">
        <v>5068</v>
      </c>
      <c r="O4174" s="52" t="s">
        <v>2050</v>
      </c>
      <c r="P4174" s="52">
        <v>2679</v>
      </c>
      <c r="Q4174" s="52" t="s">
        <v>5069</v>
      </c>
      <c r="R4174" s="52" t="s">
        <v>4922</v>
      </c>
      <c r="S4174" s="49" t="s">
        <v>21333</v>
      </c>
      <c r="V4174" s="50" t="s">
        <v>15091</v>
      </c>
      <c r="W4174" s="50" t="s">
        <v>4922</v>
      </c>
      <c r="X4174" s="50" t="s">
        <v>14740</v>
      </c>
      <c r="Y4174" s="70" t="s">
        <v>17320</v>
      </c>
      <c r="Z4174" s="53">
        <v>70200</v>
      </c>
    </row>
    <row r="4175" spans="1:26" s="49" customFormat="1" ht="30" x14ac:dyDescent="0.25">
      <c r="A4175" s="75">
        <v>600144534</v>
      </c>
      <c r="B4175" s="73">
        <f t="shared" si="195"/>
        <v>600144534</v>
      </c>
      <c r="C4175" s="73" t="s">
        <v>12133</v>
      </c>
      <c r="D4175" s="68">
        <v>1</v>
      </c>
      <c r="E4175" s="48">
        <f t="shared" si="196"/>
        <v>75029821</v>
      </c>
      <c r="F4175" s="57" t="s">
        <v>4050</v>
      </c>
      <c r="G4175" s="57" t="s">
        <v>4921</v>
      </c>
      <c r="H4175" s="51">
        <v>50</v>
      </c>
      <c r="I4175" s="51" t="s">
        <v>17309</v>
      </c>
      <c r="J4175" s="69">
        <v>27.49</v>
      </c>
      <c r="K4175" s="69">
        <f t="shared" si="197"/>
        <v>1374.5</v>
      </c>
      <c r="L4175" s="90">
        <v>50</v>
      </c>
      <c r="M4175" s="51"/>
      <c r="N4175" s="62" t="s">
        <v>5070</v>
      </c>
      <c r="O4175" s="52" t="s">
        <v>5071</v>
      </c>
      <c r="P4175" s="52">
        <v>251</v>
      </c>
      <c r="Q4175" s="52">
        <v>13</v>
      </c>
      <c r="R4175" s="52" t="s">
        <v>4922</v>
      </c>
      <c r="S4175" s="49" t="s">
        <v>21333</v>
      </c>
      <c r="V4175" s="50" t="s">
        <v>15091</v>
      </c>
      <c r="W4175" s="50" t="s">
        <v>4922</v>
      </c>
      <c r="X4175" s="50" t="s">
        <v>14740</v>
      </c>
      <c r="Y4175" s="70" t="s">
        <v>17320</v>
      </c>
      <c r="Z4175" s="53">
        <v>70030</v>
      </c>
    </row>
    <row r="4176" spans="1:26" s="49" customFormat="1" x14ac:dyDescent="0.25">
      <c r="A4176" s="75">
        <v>600144542</v>
      </c>
      <c r="B4176" s="73">
        <f t="shared" si="195"/>
        <v>600144542</v>
      </c>
      <c r="C4176" s="73" t="s">
        <v>18089</v>
      </c>
      <c r="D4176" s="68">
        <v>1</v>
      </c>
      <c r="E4176" s="48">
        <f t="shared" si="196"/>
        <v>75027356</v>
      </c>
      <c r="F4176" s="57" t="s">
        <v>4050</v>
      </c>
      <c r="G4176" s="57" t="s">
        <v>4921</v>
      </c>
      <c r="H4176" s="51">
        <v>25</v>
      </c>
      <c r="I4176" s="51" t="s">
        <v>17309</v>
      </c>
      <c r="J4176" s="69">
        <v>27.49</v>
      </c>
      <c r="K4176" s="69">
        <f t="shared" si="197"/>
        <v>687.25</v>
      </c>
      <c r="L4176" s="90">
        <v>25</v>
      </c>
      <c r="M4176" s="51"/>
      <c r="N4176" s="62" t="s">
        <v>18090</v>
      </c>
      <c r="O4176" s="52" t="s">
        <v>18091</v>
      </c>
      <c r="P4176" s="52">
        <v>3043</v>
      </c>
      <c r="Q4176" s="52">
        <v>19</v>
      </c>
      <c r="R4176" s="52" t="s">
        <v>4922</v>
      </c>
      <c r="S4176" s="49" t="s">
        <v>21333</v>
      </c>
      <c r="V4176" s="50" t="s">
        <v>15091</v>
      </c>
      <c r="W4176" s="50" t="s">
        <v>4922</v>
      </c>
      <c r="X4176" s="50" t="s">
        <v>14740</v>
      </c>
      <c r="Y4176" s="70" t="s">
        <v>17320</v>
      </c>
      <c r="Z4176" s="53">
        <v>70200</v>
      </c>
    </row>
    <row r="4177" spans="1:26" s="49" customFormat="1" ht="30" x14ac:dyDescent="0.25">
      <c r="A4177" s="75">
        <v>600144551</v>
      </c>
      <c r="B4177" s="73">
        <f t="shared" si="195"/>
        <v>600144551</v>
      </c>
      <c r="C4177" s="73" t="s">
        <v>12134</v>
      </c>
      <c r="D4177" s="68">
        <v>1</v>
      </c>
      <c r="E4177" s="48">
        <f t="shared" si="196"/>
        <v>63029049</v>
      </c>
      <c r="F4177" s="57" t="s">
        <v>4050</v>
      </c>
      <c r="G4177" s="57" t="s">
        <v>4921</v>
      </c>
      <c r="H4177" s="51">
        <v>25</v>
      </c>
      <c r="I4177" s="51" t="s">
        <v>17309</v>
      </c>
      <c r="J4177" s="69">
        <v>27.49</v>
      </c>
      <c r="K4177" s="69">
        <f t="shared" si="197"/>
        <v>687.25</v>
      </c>
      <c r="L4177" s="90">
        <v>25</v>
      </c>
      <c r="M4177" s="51"/>
      <c r="N4177" s="62" t="s">
        <v>5072</v>
      </c>
      <c r="O4177" s="52" t="s">
        <v>4980</v>
      </c>
      <c r="P4177" s="52">
        <v>2807</v>
      </c>
      <c r="Q4177" s="52" t="s">
        <v>5073</v>
      </c>
      <c r="R4177" s="52" t="s">
        <v>4922</v>
      </c>
      <c r="S4177" s="49" t="s">
        <v>21333</v>
      </c>
      <c r="V4177" s="50" t="s">
        <v>15091</v>
      </c>
      <c r="W4177" s="50" t="s">
        <v>4922</v>
      </c>
      <c r="X4177" s="50" t="s">
        <v>14740</v>
      </c>
      <c r="Y4177" s="70" t="s">
        <v>17320</v>
      </c>
      <c r="Z4177" s="53">
        <v>70200</v>
      </c>
    </row>
    <row r="4178" spans="1:26" s="49" customFormat="1" ht="30" x14ac:dyDescent="0.25">
      <c r="A4178" s="75">
        <v>600144585</v>
      </c>
      <c r="B4178" s="73">
        <f t="shared" si="195"/>
        <v>600144585</v>
      </c>
      <c r="C4178" s="73" t="s">
        <v>12135</v>
      </c>
      <c r="D4178" s="68">
        <v>1</v>
      </c>
      <c r="E4178" s="48">
        <f t="shared" si="196"/>
        <v>66739721</v>
      </c>
      <c r="F4178" s="57" t="s">
        <v>4050</v>
      </c>
      <c r="G4178" s="57" t="s">
        <v>4921</v>
      </c>
      <c r="H4178" s="51">
        <v>0</v>
      </c>
      <c r="I4178" s="51" t="s">
        <v>17309</v>
      </c>
      <c r="J4178" s="69">
        <v>27.49</v>
      </c>
      <c r="K4178" s="69">
        <f t="shared" si="197"/>
        <v>0</v>
      </c>
      <c r="L4178" s="90">
        <v>25</v>
      </c>
      <c r="M4178" s="51">
        <v>25</v>
      </c>
      <c r="N4178" s="62" t="s">
        <v>5074</v>
      </c>
      <c r="O4178" s="52" t="s">
        <v>5075</v>
      </c>
      <c r="P4178" s="52">
        <v>3110</v>
      </c>
      <c r="Q4178" s="52">
        <v>8</v>
      </c>
      <c r="R4178" s="52" t="s">
        <v>4922</v>
      </c>
      <c r="S4178" s="49" t="s">
        <v>21333</v>
      </c>
      <c r="V4178" s="50" t="s">
        <v>15091</v>
      </c>
      <c r="W4178" s="50" t="s">
        <v>4922</v>
      </c>
      <c r="X4178" s="50" t="s">
        <v>14740</v>
      </c>
      <c r="Y4178" s="70" t="s">
        <v>17320</v>
      </c>
      <c r="Z4178" s="53">
        <v>70200</v>
      </c>
    </row>
    <row r="4179" spans="1:26" s="49" customFormat="1" x14ac:dyDescent="0.25">
      <c r="A4179" s="75">
        <v>600144640</v>
      </c>
      <c r="B4179" s="73">
        <f t="shared" si="195"/>
        <v>600144640</v>
      </c>
      <c r="C4179" s="73" t="s">
        <v>12136</v>
      </c>
      <c r="D4179" s="68">
        <v>1</v>
      </c>
      <c r="E4179" s="48">
        <f t="shared" si="196"/>
        <v>66934885</v>
      </c>
      <c r="F4179" s="57" t="s">
        <v>4050</v>
      </c>
      <c r="G4179" s="57" t="s">
        <v>4921</v>
      </c>
      <c r="H4179" s="51">
        <v>50</v>
      </c>
      <c r="I4179" s="51" t="s">
        <v>17309</v>
      </c>
      <c r="J4179" s="69">
        <v>27.49</v>
      </c>
      <c r="K4179" s="69">
        <f t="shared" si="197"/>
        <v>1374.5</v>
      </c>
      <c r="L4179" s="90">
        <v>50</v>
      </c>
      <c r="M4179" s="51"/>
      <c r="N4179" s="62" t="s">
        <v>5076</v>
      </c>
      <c r="O4179" s="52" t="s">
        <v>5077</v>
      </c>
      <c r="P4179" s="52">
        <v>1073</v>
      </c>
      <c r="Q4179" s="52">
        <v>32</v>
      </c>
      <c r="R4179" s="52" t="s">
        <v>4922</v>
      </c>
      <c r="S4179" s="49" t="s">
        <v>21333</v>
      </c>
      <c r="V4179" s="50" t="s">
        <v>15091</v>
      </c>
      <c r="W4179" s="50" t="s">
        <v>4922</v>
      </c>
      <c r="X4179" s="50" t="s">
        <v>14740</v>
      </c>
      <c r="Y4179" s="70" t="s">
        <v>17320</v>
      </c>
      <c r="Z4179" s="53">
        <v>70200</v>
      </c>
    </row>
    <row r="4180" spans="1:26" s="49" customFormat="1" ht="30" x14ac:dyDescent="0.25">
      <c r="A4180" s="75">
        <v>600144666</v>
      </c>
      <c r="B4180" s="73">
        <f t="shared" si="195"/>
        <v>600144666</v>
      </c>
      <c r="C4180" s="73" t="s">
        <v>12137</v>
      </c>
      <c r="D4180" s="68">
        <v>1</v>
      </c>
      <c r="E4180" s="48">
        <f t="shared" si="196"/>
        <v>61989142</v>
      </c>
      <c r="F4180" s="57" t="s">
        <v>4050</v>
      </c>
      <c r="G4180" s="57" t="s">
        <v>4921</v>
      </c>
      <c r="H4180" s="51">
        <v>900</v>
      </c>
      <c r="I4180" s="51" t="s">
        <v>17309</v>
      </c>
      <c r="J4180" s="69">
        <v>27.49</v>
      </c>
      <c r="K4180" s="69">
        <f t="shared" si="197"/>
        <v>24741</v>
      </c>
      <c r="L4180" s="90">
        <v>900</v>
      </c>
      <c r="M4180" s="51"/>
      <c r="N4180" s="62" t="s">
        <v>5078</v>
      </c>
      <c r="O4180" s="52" t="s">
        <v>5079</v>
      </c>
      <c r="P4180" s="52">
        <v>1382</v>
      </c>
      <c r="Q4180" s="52">
        <v>56</v>
      </c>
      <c r="R4180" s="52" t="s">
        <v>4922</v>
      </c>
      <c r="S4180" s="49" t="s">
        <v>21333</v>
      </c>
      <c r="V4180" s="50" t="s">
        <v>15091</v>
      </c>
      <c r="W4180" s="50" t="s">
        <v>4922</v>
      </c>
      <c r="X4180" s="50" t="s">
        <v>14740</v>
      </c>
      <c r="Y4180" s="70" t="s">
        <v>17320</v>
      </c>
      <c r="Z4180" s="53">
        <v>70800</v>
      </c>
    </row>
    <row r="4181" spans="1:26" s="49" customFormat="1" x14ac:dyDescent="0.25">
      <c r="A4181" s="75">
        <v>600144691</v>
      </c>
      <c r="B4181" s="73">
        <f t="shared" si="195"/>
        <v>600144691</v>
      </c>
      <c r="C4181" s="73" t="s">
        <v>12138</v>
      </c>
      <c r="D4181" s="68">
        <v>1</v>
      </c>
      <c r="E4181" s="48">
        <f t="shared" si="196"/>
        <v>70641862</v>
      </c>
      <c r="F4181" s="57" t="s">
        <v>4050</v>
      </c>
      <c r="G4181" s="57" t="s">
        <v>4921</v>
      </c>
      <c r="H4181" s="51">
        <v>725</v>
      </c>
      <c r="I4181" s="51" t="s">
        <v>17309</v>
      </c>
      <c r="J4181" s="69">
        <v>27.49</v>
      </c>
      <c r="K4181" s="69">
        <f t="shared" si="197"/>
        <v>19930.25</v>
      </c>
      <c r="L4181" s="90">
        <v>725</v>
      </c>
      <c r="M4181" s="51"/>
      <c r="N4181" s="62" t="s">
        <v>5080</v>
      </c>
      <c r="O4181" s="52" t="s">
        <v>4717</v>
      </c>
      <c r="P4181" s="52">
        <v>136</v>
      </c>
      <c r="Q4181" s="52">
        <v>237</v>
      </c>
      <c r="R4181" s="52" t="s">
        <v>4922</v>
      </c>
      <c r="S4181" s="49" t="s">
        <v>21333</v>
      </c>
      <c r="V4181" s="50" t="s">
        <v>15091</v>
      </c>
      <c r="W4181" s="50" t="s">
        <v>4922</v>
      </c>
      <c r="X4181" s="50" t="s">
        <v>14740</v>
      </c>
      <c r="Y4181" s="70" t="s">
        <v>17320</v>
      </c>
      <c r="Z4181" s="53">
        <v>72529</v>
      </c>
    </row>
    <row r="4182" spans="1:26" s="49" customFormat="1" ht="30" x14ac:dyDescent="0.25">
      <c r="A4182" s="75">
        <v>600144704</v>
      </c>
      <c r="B4182" s="73">
        <f t="shared" si="195"/>
        <v>600144704</v>
      </c>
      <c r="C4182" s="73" t="s">
        <v>12139</v>
      </c>
      <c r="D4182" s="68">
        <v>1</v>
      </c>
      <c r="E4182" s="48">
        <f t="shared" si="196"/>
        <v>70999422</v>
      </c>
      <c r="F4182" s="57" t="s">
        <v>4050</v>
      </c>
      <c r="G4182" s="57" t="s">
        <v>4921</v>
      </c>
      <c r="H4182" s="51">
        <v>0</v>
      </c>
      <c r="I4182" s="51" t="s">
        <v>17320</v>
      </c>
      <c r="J4182" s="69">
        <v>27.49</v>
      </c>
      <c r="K4182" s="69">
        <f t="shared" si="197"/>
        <v>0</v>
      </c>
      <c r="L4182" s="90">
        <v>0</v>
      </c>
      <c r="M4182" s="51"/>
      <c r="N4182" s="62" t="s">
        <v>5081</v>
      </c>
      <c r="O4182" s="52" t="s">
        <v>5082</v>
      </c>
      <c r="P4182" s="52">
        <v>210</v>
      </c>
      <c r="Q4182" s="52">
        <v>14</v>
      </c>
      <c r="R4182" s="52" t="s">
        <v>4922</v>
      </c>
      <c r="S4182" s="49" t="s">
        <v>21333</v>
      </c>
      <c r="V4182" s="50" t="s">
        <v>15091</v>
      </c>
      <c r="W4182" s="50" t="s">
        <v>4922</v>
      </c>
      <c r="X4182" s="50" t="s">
        <v>14740</v>
      </c>
      <c r="Y4182" s="70">
        <v>44333</v>
      </c>
      <c r="Z4182" s="53">
        <v>72528</v>
      </c>
    </row>
    <row r="4183" spans="1:26" s="49" customFormat="1" ht="30" x14ac:dyDescent="0.25">
      <c r="A4183" s="75">
        <v>600144747</v>
      </c>
      <c r="B4183" s="73">
        <f t="shared" si="195"/>
        <v>600144747</v>
      </c>
      <c r="C4183" s="73" t="s">
        <v>12140</v>
      </c>
      <c r="D4183" s="68">
        <v>1</v>
      </c>
      <c r="E4183" s="48">
        <f t="shared" si="196"/>
        <v>70944652</v>
      </c>
      <c r="F4183" s="57" t="s">
        <v>4050</v>
      </c>
      <c r="G4183" s="57" t="s">
        <v>4921</v>
      </c>
      <c r="H4183" s="51">
        <v>825</v>
      </c>
      <c r="I4183" s="51" t="s">
        <v>17309</v>
      </c>
      <c r="J4183" s="69">
        <v>27.49</v>
      </c>
      <c r="K4183" s="69">
        <f t="shared" si="197"/>
        <v>22679.25</v>
      </c>
      <c r="L4183" s="90">
        <v>825</v>
      </c>
      <c r="M4183" s="51"/>
      <c r="N4183" s="62" t="s">
        <v>5083</v>
      </c>
      <c r="O4183" s="52" t="s">
        <v>5084</v>
      </c>
      <c r="P4183" s="52">
        <v>1276</v>
      </c>
      <c r="Q4183" s="52">
        <v>20</v>
      </c>
      <c r="R4183" s="52" t="s">
        <v>4922</v>
      </c>
      <c r="S4183" s="49" t="s">
        <v>21333</v>
      </c>
      <c r="V4183" s="50" t="s">
        <v>15091</v>
      </c>
      <c r="W4183" s="50" t="s">
        <v>4922</v>
      </c>
      <c r="X4183" s="50" t="s">
        <v>14740</v>
      </c>
      <c r="Y4183" s="70" t="s">
        <v>17320</v>
      </c>
      <c r="Z4183" s="53">
        <v>70030</v>
      </c>
    </row>
    <row r="4184" spans="1:26" s="49" customFormat="1" ht="30" x14ac:dyDescent="0.25">
      <c r="A4184" s="75">
        <v>600144763</v>
      </c>
      <c r="B4184" s="73">
        <f t="shared" si="195"/>
        <v>600144763</v>
      </c>
      <c r="C4184" s="73" t="s">
        <v>12141</v>
      </c>
      <c r="D4184" s="68">
        <v>1</v>
      </c>
      <c r="E4184" s="48">
        <f t="shared" si="196"/>
        <v>70989061</v>
      </c>
      <c r="F4184" s="57" t="s">
        <v>4050</v>
      </c>
      <c r="G4184" s="57" t="s">
        <v>4921</v>
      </c>
      <c r="H4184" s="51">
        <v>650</v>
      </c>
      <c r="I4184" s="51" t="s">
        <v>17309</v>
      </c>
      <c r="J4184" s="69">
        <v>27.49</v>
      </c>
      <c r="K4184" s="69">
        <f t="shared" si="197"/>
        <v>17868.5</v>
      </c>
      <c r="L4184" s="90">
        <v>650</v>
      </c>
      <c r="M4184" s="51"/>
      <c r="N4184" s="62" t="s">
        <v>5085</v>
      </c>
      <c r="O4184" s="52" t="s">
        <v>4983</v>
      </c>
      <c r="P4184" s="52">
        <v>110</v>
      </c>
      <c r="Q4184" s="52">
        <v>46</v>
      </c>
      <c r="R4184" s="52" t="s">
        <v>4922</v>
      </c>
      <c r="S4184" s="49" t="s">
        <v>21333</v>
      </c>
      <c r="V4184" s="50" t="s">
        <v>15091</v>
      </c>
      <c r="W4184" s="50" t="s">
        <v>4922</v>
      </c>
      <c r="X4184" s="50" t="s">
        <v>14740</v>
      </c>
      <c r="Y4184" s="70" t="s">
        <v>17320</v>
      </c>
      <c r="Z4184" s="53">
        <v>72000</v>
      </c>
    </row>
    <row r="4185" spans="1:26" s="49" customFormat="1" ht="30" x14ac:dyDescent="0.25">
      <c r="A4185" s="75">
        <v>600144771</v>
      </c>
      <c r="B4185" s="73">
        <f t="shared" si="195"/>
        <v>600144771</v>
      </c>
      <c r="C4185" s="73" t="s">
        <v>12142</v>
      </c>
      <c r="D4185" s="68">
        <v>1</v>
      </c>
      <c r="E4185" s="48">
        <f t="shared" si="196"/>
        <v>70944687</v>
      </c>
      <c r="F4185" s="57" t="s">
        <v>4050</v>
      </c>
      <c r="G4185" s="57" t="s">
        <v>4921</v>
      </c>
      <c r="H4185" s="51">
        <v>1075</v>
      </c>
      <c r="I4185" s="51" t="s">
        <v>17309</v>
      </c>
      <c r="J4185" s="69">
        <v>27.49</v>
      </c>
      <c r="K4185" s="69">
        <f t="shared" si="197"/>
        <v>29551.75</v>
      </c>
      <c r="L4185" s="90">
        <v>1075</v>
      </c>
      <c r="M4185" s="51"/>
      <c r="N4185" s="62" t="s">
        <v>5086</v>
      </c>
      <c r="O4185" s="52" t="s">
        <v>2752</v>
      </c>
      <c r="P4185" s="52">
        <v>2217</v>
      </c>
      <c r="Q4185" s="52">
        <v>15</v>
      </c>
      <c r="R4185" s="52" t="s">
        <v>4922</v>
      </c>
      <c r="S4185" s="49" t="s">
        <v>21333</v>
      </c>
      <c r="V4185" s="50" t="s">
        <v>15091</v>
      </c>
      <c r="W4185" s="50" t="s">
        <v>4922</v>
      </c>
      <c r="X4185" s="50" t="s">
        <v>14740</v>
      </c>
      <c r="Y4185" s="70" t="s">
        <v>17320</v>
      </c>
      <c r="Z4185" s="53">
        <v>70030</v>
      </c>
    </row>
    <row r="4186" spans="1:26" s="49" customFormat="1" ht="30" x14ac:dyDescent="0.25">
      <c r="A4186" s="75">
        <v>600144810</v>
      </c>
      <c r="B4186" s="73">
        <f t="shared" si="195"/>
        <v>600144810</v>
      </c>
      <c r="C4186" s="73" t="s">
        <v>12143</v>
      </c>
      <c r="D4186" s="68">
        <v>1</v>
      </c>
      <c r="E4186" s="48">
        <f t="shared" si="196"/>
        <v>62348299</v>
      </c>
      <c r="F4186" s="57" t="s">
        <v>4050</v>
      </c>
      <c r="G4186" s="57" t="s">
        <v>4921</v>
      </c>
      <c r="H4186" s="51">
        <v>1200</v>
      </c>
      <c r="I4186" s="51" t="s">
        <v>17309</v>
      </c>
      <c r="J4186" s="69">
        <v>27.49</v>
      </c>
      <c r="K4186" s="69">
        <f t="shared" si="197"/>
        <v>32988</v>
      </c>
      <c r="L4186" s="90">
        <v>1200</v>
      </c>
      <c r="M4186" s="51"/>
      <c r="N4186" s="62" t="s">
        <v>5087</v>
      </c>
      <c r="O4186" s="52" t="s">
        <v>4890</v>
      </c>
      <c r="P4186" s="52">
        <v>831</v>
      </c>
      <c r="Q4186" s="52">
        <v>10</v>
      </c>
      <c r="R4186" s="52" t="s">
        <v>4922</v>
      </c>
      <c r="S4186" s="49" t="s">
        <v>21333</v>
      </c>
      <c r="V4186" s="50" t="s">
        <v>15091</v>
      </c>
      <c r="W4186" s="50" t="s">
        <v>4922</v>
      </c>
      <c r="X4186" s="50" t="s">
        <v>14740</v>
      </c>
      <c r="Y4186" s="70" t="s">
        <v>17320</v>
      </c>
      <c r="Z4186" s="53">
        <v>70800</v>
      </c>
    </row>
    <row r="4187" spans="1:26" s="49" customFormat="1" ht="30" x14ac:dyDescent="0.25">
      <c r="A4187" s="75">
        <v>600144828</v>
      </c>
      <c r="B4187" s="73">
        <f t="shared" si="195"/>
        <v>600144828</v>
      </c>
      <c r="C4187" s="73" t="s">
        <v>12144</v>
      </c>
      <c r="D4187" s="68">
        <v>1</v>
      </c>
      <c r="E4187" s="48">
        <f t="shared" si="196"/>
        <v>70984743</v>
      </c>
      <c r="F4187" s="57" t="s">
        <v>4050</v>
      </c>
      <c r="G4187" s="57" t="s">
        <v>4921</v>
      </c>
      <c r="H4187" s="51">
        <v>1075</v>
      </c>
      <c r="I4187" s="51" t="s">
        <v>17309</v>
      </c>
      <c r="J4187" s="69">
        <v>27.49</v>
      </c>
      <c r="K4187" s="69">
        <f t="shared" si="197"/>
        <v>29551.75</v>
      </c>
      <c r="L4187" s="90">
        <v>1075</v>
      </c>
      <c r="M4187" s="51"/>
      <c r="N4187" s="62" t="s">
        <v>5088</v>
      </c>
      <c r="O4187" s="52" t="s">
        <v>4890</v>
      </c>
      <c r="P4187" s="52">
        <v>832</v>
      </c>
      <c r="Q4187" s="52">
        <v>12</v>
      </c>
      <c r="R4187" s="52" t="s">
        <v>4922</v>
      </c>
      <c r="S4187" s="49" t="s">
        <v>21333</v>
      </c>
      <c r="V4187" s="50" t="s">
        <v>15091</v>
      </c>
      <c r="W4187" s="50" t="s">
        <v>4922</v>
      </c>
      <c r="X4187" s="50" t="s">
        <v>14740</v>
      </c>
      <c r="Y4187" s="70" t="s">
        <v>17320</v>
      </c>
      <c r="Z4187" s="53">
        <v>70800</v>
      </c>
    </row>
    <row r="4188" spans="1:26" s="49" customFormat="1" ht="30" x14ac:dyDescent="0.25">
      <c r="A4188" s="75">
        <v>600144844</v>
      </c>
      <c r="B4188" s="73">
        <f t="shared" si="195"/>
        <v>600144844</v>
      </c>
      <c r="C4188" s="73" t="s">
        <v>12145</v>
      </c>
      <c r="D4188" s="68">
        <v>1</v>
      </c>
      <c r="E4188" s="48">
        <f t="shared" si="196"/>
        <v>62348337</v>
      </c>
      <c r="F4188" s="57" t="s">
        <v>4050</v>
      </c>
      <c r="G4188" s="57" t="s">
        <v>4921</v>
      </c>
      <c r="H4188" s="51">
        <v>900</v>
      </c>
      <c r="I4188" s="51" t="s">
        <v>17309</v>
      </c>
      <c r="J4188" s="69">
        <v>27.49</v>
      </c>
      <c r="K4188" s="69">
        <f t="shared" si="197"/>
        <v>24741</v>
      </c>
      <c r="L4188" s="90">
        <v>900</v>
      </c>
      <c r="M4188" s="51"/>
      <c r="N4188" s="62" t="s">
        <v>5089</v>
      </c>
      <c r="O4188" s="52" t="s">
        <v>1275</v>
      </c>
      <c r="P4188" s="52">
        <v>1532</v>
      </c>
      <c r="Q4188" s="52">
        <v>23</v>
      </c>
      <c r="R4188" s="52" t="s">
        <v>4922</v>
      </c>
      <c r="S4188" s="49" t="s">
        <v>21333</v>
      </c>
      <c r="V4188" s="50" t="s">
        <v>15091</v>
      </c>
      <c r="W4188" s="50" t="s">
        <v>4922</v>
      </c>
      <c r="X4188" s="50" t="s">
        <v>14740</v>
      </c>
      <c r="Y4188" s="70" t="s">
        <v>17320</v>
      </c>
      <c r="Z4188" s="53">
        <v>70800</v>
      </c>
    </row>
    <row r="4189" spans="1:26" s="49" customFormat="1" ht="30" x14ac:dyDescent="0.25">
      <c r="A4189" s="75">
        <v>600144852</v>
      </c>
      <c r="B4189" s="73">
        <f t="shared" si="195"/>
        <v>600144852</v>
      </c>
      <c r="C4189" s="73" t="s">
        <v>12146</v>
      </c>
      <c r="D4189" s="68">
        <v>1</v>
      </c>
      <c r="E4189" s="48">
        <f t="shared" si="196"/>
        <v>64627896</v>
      </c>
      <c r="F4189" s="57" t="s">
        <v>4050</v>
      </c>
      <c r="G4189" s="57" t="s">
        <v>4921</v>
      </c>
      <c r="H4189" s="51">
        <v>450</v>
      </c>
      <c r="I4189" s="51" t="s">
        <v>17309</v>
      </c>
      <c r="J4189" s="69">
        <v>27.49</v>
      </c>
      <c r="K4189" s="69">
        <f t="shared" si="197"/>
        <v>12370.5</v>
      </c>
      <c r="L4189" s="90">
        <v>450</v>
      </c>
      <c r="M4189" s="51"/>
      <c r="N4189" s="62" t="s">
        <v>5090</v>
      </c>
      <c r="O4189" s="52" t="s">
        <v>4987</v>
      </c>
      <c r="P4189" s="52">
        <v>1533</v>
      </c>
      <c r="Q4189" s="52">
        <v>13</v>
      </c>
      <c r="R4189" s="52" t="s">
        <v>4922</v>
      </c>
      <c r="S4189" s="49" t="s">
        <v>21333</v>
      </c>
      <c r="V4189" s="50" t="s">
        <v>15091</v>
      </c>
      <c r="W4189" s="50" t="s">
        <v>4922</v>
      </c>
      <c r="X4189" s="50" t="s">
        <v>14740</v>
      </c>
      <c r="Y4189" s="70" t="s">
        <v>17320</v>
      </c>
      <c r="Z4189" s="53">
        <v>70800</v>
      </c>
    </row>
    <row r="4190" spans="1:26" s="49" customFormat="1" x14ac:dyDescent="0.25">
      <c r="A4190" s="75">
        <v>600145107</v>
      </c>
      <c r="B4190" s="73">
        <f t="shared" si="195"/>
        <v>600145107</v>
      </c>
      <c r="C4190" s="73" t="s">
        <v>12147</v>
      </c>
      <c r="D4190" s="68">
        <v>1</v>
      </c>
      <c r="E4190" s="48">
        <f t="shared" si="196"/>
        <v>61989169</v>
      </c>
      <c r="F4190" s="57" t="s">
        <v>4050</v>
      </c>
      <c r="G4190" s="57" t="s">
        <v>4921</v>
      </c>
      <c r="H4190" s="51">
        <v>900</v>
      </c>
      <c r="I4190" s="51" t="s">
        <v>17309</v>
      </c>
      <c r="J4190" s="69">
        <v>27.49</v>
      </c>
      <c r="K4190" s="69">
        <f t="shared" si="197"/>
        <v>24741</v>
      </c>
      <c r="L4190" s="90">
        <v>900</v>
      </c>
      <c r="M4190" s="51"/>
      <c r="N4190" s="62" t="s">
        <v>5091</v>
      </c>
      <c r="O4190" s="52" t="s">
        <v>5092</v>
      </c>
      <c r="P4190" s="52">
        <v>700</v>
      </c>
      <c r="Q4190" s="52">
        <v>112</v>
      </c>
      <c r="R4190" s="52" t="s">
        <v>4922</v>
      </c>
      <c r="S4190" s="49" t="s">
        <v>21333</v>
      </c>
      <c r="V4190" s="50" t="s">
        <v>15091</v>
      </c>
      <c r="W4190" s="50" t="s">
        <v>4922</v>
      </c>
      <c r="X4190" s="50" t="s">
        <v>14740</v>
      </c>
      <c r="Y4190" s="70" t="s">
        <v>17320</v>
      </c>
      <c r="Z4190" s="53">
        <v>72400</v>
      </c>
    </row>
    <row r="4191" spans="1:26" s="49" customFormat="1" ht="30" x14ac:dyDescent="0.25">
      <c r="A4191" s="75">
        <v>600144861</v>
      </c>
      <c r="B4191" s="73">
        <f t="shared" si="195"/>
        <v>600144861</v>
      </c>
      <c r="C4191" s="73" t="s">
        <v>12148</v>
      </c>
      <c r="D4191" s="68">
        <v>1</v>
      </c>
      <c r="E4191" s="48">
        <f t="shared" si="196"/>
        <v>70984751</v>
      </c>
      <c r="F4191" s="57" t="s">
        <v>4050</v>
      </c>
      <c r="G4191" s="57" t="s">
        <v>4921</v>
      </c>
      <c r="H4191" s="51">
        <v>0</v>
      </c>
      <c r="I4191" s="51" t="s">
        <v>17320</v>
      </c>
      <c r="J4191" s="69">
        <v>27.49</v>
      </c>
      <c r="K4191" s="69">
        <f t="shared" si="197"/>
        <v>0</v>
      </c>
      <c r="L4191" s="90">
        <v>0</v>
      </c>
      <c r="M4191" s="51"/>
      <c r="N4191" s="62" t="s">
        <v>5093</v>
      </c>
      <c r="O4191" s="52" t="s">
        <v>5094</v>
      </c>
      <c r="P4191" s="52">
        <v>1609</v>
      </c>
      <c r="Q4191" s="52">
        <v>6</v>
      </c>
      <c r="R4191" s="52" t="s">
        <v>4922</v>
      </c>
      <c r="S4191" s="49" t="s">
        <v>21333</v>
      </c>
      <c r="V4191" s="50" t="s">
        <v>15091</v>
      </c>
      <c r="W4191" s="50" t="s">
        <v>4922</v>
      </c>
      <c r="X4191" s="50" t="s">
        <v>14740</v>
      </c>
      <c r="Y4191" s="70">
        <v>44326</v>
      </c>
      <c r="Z4191" s="53">
        <v>70800</v>
      </c>
    </row>
    <row r="4192" spans="1:26" s="49" customFormat="1" ht="30" x14ac:dyDescent="0.25">
      <c r="A4192" s="75">
        <v>600144879</v>
      </c>
      <c r="B4192" s="73">
        <f t="shared" si="195"/>
        <v>600144879</v>
      </c>
      <c r="C4192" s="73" t="s">
        <v>12149</v>
      </c>
      <c r="D4192" s="68">
        <v>1</v>
      </c>
      <c r="E4192" s="48">
        <f t="shared" si="196"/>
        <v>70984794</v>
      </c>
      <c r="F4192" s="57" t="s">
        <v>4050</v>
      </c>
      <c r="G4192" s="57" t="s">
        <v>4921</v>
      </c>
      <c r="H4192" s="51">
        <v>775</v>
      </c>
      <c r="I4192" s="51" t="s">
        <v>17309</v>
      </c>
      <c r="J4192" s="69">
        <v>27.49</v>
      </c>
      <c r="K4192" s="69">
        <f t="shared" si="197"/>
        <v>21304.75</v>
      </c>
      <c r="L4192" s="90">
        <v>775</v>
      </c>
      <c r="M4192" s="51"/>
      <c r="N4192" s="62" t="s">
        <v>5095</v>
      </c>
      <c r="O4192" s="52" t="s">
        <v>5096</v>
      </c>
      <c r="P4192" s="52">
        <v>1638</v>
      </c>
      <c r="Q4192" s="52">
        <v>1</v>
      </c>
      <c r="R4192" s="52" t="s">
        <v>4922</v>
      </c>
      <c r="S4192" s="49" t="s">
        <v>21333</v>
      </c>
      <c r="V4192" s="50" t="s">
        <v>15091</v>
      </c>
      <c r="W4192" s="50" t="s">
        <v>4922</v>
      </c>
      <c r="X4192" s="50" t="s">
        <v>14740</v>
      </c>
      <c r="Y4192" s="70" t="s">
        <v>17320</v>
      </c>
      <c r="Z4192" s="53">
        <v>70800</v>
      </c>
    </row>
    <row r="4193" spans="1:26" s="49" customFormat="1" ht="30" x14ac:dyDescent="0.25">
      <c r="A4193" s="75">
        <v>600144887</v>
      </c>
      <c r="B4193" s="73">
        <f t="shared" si="195"/>
        <v>600144887</v>
      </c>
      <c r="C4193" s="73" t="s">
        <v>12150</v>
      </c>
      <c r="D4193" s="68">
        <v>1</v>
      </c>
      <c r="E4193" s="48">
        <f t="shared" si="196"/>
        <v>70984786</v>
      </c>
      <c r="F4193" s="57" t="s">
        <v>4050</v>
      </c>
      <c r="G4193" s="57" t="s">
        <v>4921</v>
      </c>
      <c r="H4193" s="51">
        <v>1025</v>
      </c>
      <c r="I4193" s="51" t="s">
        <v>17309</v>
      </c>
      <c r="J4193" s="69">
        <v>27.49</v>
      </c>
      <c r="K4193" s="69">
        <f t="shared" si="197"/>
        <v>28177.25</v>
      </c>
      <c r="L4193" s="90">
        <v>1025</v>
      </c>
      <c r="M4193" s="51"/>
      <c r="N4193" s="62" t="s">
        <v>5097</v>
      </c>
      <c r="O4193" s="52" t="s">
        <v>5098</v>
      </c>
      <c r="P4193" s="52">
        <v>1804</v>
      </c>
      <c r="Q4193" s="52">
        <v>15</v>
      </c>
      <c r="R4193" s="52" t="s">
        <v>4922</v>
      </c>
      <c r="S4193" s="49" t="s">
        <v>21333</v>
      </c>
      <c r="V4193" s="50" t="s">
        <v>15091</v>
      </c>
      <c r="W4193" s="50" t="s">
        <v>4922</v>
      </c>
      <c r="X4193" s="50" t="s">
        <v>14740</v>
      </c>
      <c r="Y4193" s="70" t="s">
        <v>17320</v>
      </c>
      <c r="Z4193" s="53">
        <v>70800</v>
      </c>
    </row>
    <row r="4194" spans="1:26" s="49" customFormat="1" ht="30" x14ac:dyDescent="0.25">
      <c r="A4194" s="75">
        <v>600144909</v>
      </c>
      <c r="B4194" s="73">
        <f t="shared" si="195"/>
        <v>600144909</v>
      </c>
      <c r="C4194" s="73" t="s">
        <v>12151</v>
      </c>
      <c r="D4194" s="68">
        <v>1</v>
      </c>
      <c r="E4194" s="48">
        <f t="shared" si="196"/>
        <v>71005081</v>
      </c>
      <c r="F4194" s="57" t="s">
        <v>4050</v>
      </c>
      <c r="G4194" s="57" t="s">
        <v>4921</v>
      </c>
      <c r="H4194" s="51">
        <v>525</v>
      </c>
      <c r="I4194" s="51" t="s">
        <v>17309</v>
      </c>
      <c r="J4194" s="69">
        <v>27.49</v>
      </c>
      <c r="K4194" s="69">
        <f t="shared" si="197"/>
        <v>14432.25</v>
      </c>
      <c r="L4194" s="90">
        <v>525</v>
      </c>
      <c r="M4194" s="51"/>
      <c r="N4194" s="62" t="s">
        <v>5099</v>
      </c>
      <c r="O4194" s="52" t="s">
        <v>5100</v>
      </c>
      <c r="P4194" s="52">
        <v>336</v>
      </c>
      <c r="Q4194" s="52">
        <v>125</v>
      </c>
      <c r="R4194" s="52" t="s">
        <v>4922</v>
      </c>
      <c r="S4194" s="49" t="s">
        <v>21333</v>
      </c>
      <c r="V4194" s="50" t="s">
        <v>15091</v>
      </c>
      <c r="W4194" s="50" t="s">
        <v>4922</v>
      </c>
      <c r="X4194" s="50" t="s">
        <v>14740</v>
      </c>
      <c r="Y4194" s="70" t="s">
        <v>17320</v>
      </c>
      <c r="Z4194" s="53">
        <v>72526</v>
      </c>
    </row>
    <row r="4195" spans="1:26" s="49" customFormat="1" ht="30" x14ac:dyDescent="0.25">
      <c r="A4195" s="75">
        <v>600144917</v>
      </c>
      <c r="B4195" s="73">
        <f t="shared" si="195"/>
        <v>600144917</v>
      </c>
      <c r="C4195" s="73" t="s">
        <v>12152</v>
      </c>
      <c r="D4195" s="68">
        <v>1</v>
      </c>
      <c r="E4195" s="48">
        <f t="shared" si="196"/>
        <v>75029162</v>
      </c>
      <c r="F4195" s="57" t="s">
        <v>4050</v>
      </c>
      <c r="G4195" s="57" t="s">
        <v>4921</v>
      </c>
      <c r="H4195" s="51">
        <v>725</v>
      </c>
      <c r="I4195" s="51" t="s">
        <v>17309</v>
      </c>
      <c r="J4195" s="69">
        <v>27.49</v>
      </c>
      <c r="K4195" s="69">
        <f t="shared" si="197"/>
        <v>19930.25</v>
      </c>
      <c r="L4195" s="90">
        <v>725</v>
      </c>
      <c r="M4195" s="51"/>
      <c r="N4195" s="62" t="s">
        <v>5101</v>
      </c>
      <c r="O4195" s="52" t="s">
        <v>5102</v>
      </c>
      <c r="P4195" s="52">
        <v>816</v>
      </c>
      <c r="Q4195" s="52">
        <v>28</v>
      </c>
      <c r="R4195" s="52" t="s">
        <v>4922</v>
      </c>
      <c r="S4195" s="49" t="s">
        <v>21333</v>
      </c>
      <c r="V4195" s="50" t="s">
        <v>15091</v>
      </c>
      <c r="W4195" s="50" t="s">
        <v>4922</v>
      </c>
      <c r="X4195" s="50" t="s">
        <v>14740</v>
      </c>
      <c r="Y4195" s="70" t="s">
        <v>17320</v>
      </c>
      <c r="Z4195" s="53">
        <v>72525</v>
      </c>
    </row>
    <row r="4196" spans="1:26" s="49" customFormat="1" ht="30" x14ac:dyDescent="0.25">
      <c r="A4196" s="75">
        <v>600144925</v>
      </c>
      <c r="B4196" s="73">
        <f t="shared" si="195"/>
        <v>600144925</v>
      </c>
      <c r="C4196" s="73" t="s">
        <v>12153</v>
      </c>
      <c r="D4196" s="68">
        <v>1</v>
      </c>
      <c r="E4196" s="48">
        <f t="shared" si="196"/>
        <v>70641871</v>
      </c>
      <c r="F4196" s="57" t="s">
        <v>4050</v>
      </c>
      <c r="G4196" s="57" t="s">
        <v>4921</v>
      </c>
      <c r="H4196" s="51">
        <v>775</v>
      </c>
      <c r="I4196" s="51" t="s">
        <v>17309</v>
      </c>
      <c r="J4196" s="69">
        <v>27.49</v>
      </c>
      <c r="K4196" s="69">
        <f t="shared" si="197"/>
        <v>21304.75</v>
      </c>
      <c r="L4196" s="90">
        <v>775</v>
      </c>
      <c r="M4196" s="51"/>
      <c r="N4196" s="62" t="s">
        <v>5103</v>
      </c>
      <c r="O4196" s="52" t="s">
        <v>5104</v>
      </c>
      <c r="P4196" s="52">
        <v>10</v>
      </c>
      <c r="Q4196" s="52">
        <v>7</v>
      </c>
      <c r="R4196" s="52" t="s">
        <v>4922</v>
      </c>
      <c r="S4196" s="49" t="s">
        <v>21333</v>
      </c>
      <c r="V4196" s="50" t="s">
        <v>15091</v>
      </c>
      <c r="W4196" s="50" t="s">
        <v>4922</v>
      </c>
      <c r="X4196" s="50" t="s">
        <v>14740</v>
      </c>
      <c r="Y4196" s="70" t="s">
        <v>17320</v>
      </c>
      <c r="Z4196" s="53">
        <v>72100</v>
      </c>
    </row>
    <row r="4197" spans="1:26" s="49" customFormat="1" ht="30" x14ac:dyDescent="0.25">
      <c r="A4197" s="75">
        <v>600144933</v>
      </c>
      <c r="B4197" s="73">
        <f t="shared" si="195"/>
        <v>600144933</v>
      </c>
      <c r="C4197" s="73" t="s">
        <v>12154</v>
      </c>
      <c r="D4197" s="68">
        <v>1</v>
      </c>
      <c r="E4197" s="48">
        <f t="shared" si="196"/>
        <v>62348264</v>
      </c>
      <c r="F4197" s="57" t="s">
        <v>4050</v>
      </c>
      <c r="G4197" s="57" t="s">
        <v>4921</v>
      </c>
      <c r="H4197" s="51">
        <v>0</v>
      </c>
      <c r="I4197" s="51" t="s">
        <v>17320</v>
      </c>
      <c r="J4197" s="69">
        <v>27.49</v>
      </c>
      <c r="K4197" s="69">
        <f t="shared" si="197"/>
        <v>0</v>
      </c>
      <c r="L4197" s="90">
        <v>0</v>
      </c>
      <c r="M4197" s="51"/>
      <c r="N4197" s="62" t="s">
        <v>5105</v>
      </c>
      <c r="O4197" s="52" t="s">
        <v>5106</v>
      </c>
      <c r="P4197" s="52">
        <v>1085</v>
      </c>
      <c r="Q4197" s="52">
        <v>8</v>
      </c>
      <c r="R4197" s="52" t="s">
        <v>4922</v>
      </c>
      <c r="S4197" s="49" t="s">
        <v>21333</v>
      </c>
      <c r="V4197" s="50" t="s">
        <v>15091</v>
      </c>
      <c r="W4197" s="50" t="s">
        <v>4922</v>
      </c>
      <c r="X4197" s="50" t="s">
        <v>14740</v>
      </c>
      <c r="Y4197" s="70">
        <v>44333</v>
      </c>
      <c r="Z4197" s="53">
        <v>70800</v>
      </c>
    </row>
    <row r="4198" spans="1:26" s="49" customFormat="1" ht="30" x14ac:dyDescent="0.25">
      <c r="A4198" s="75">
        <v>600144941</v>
      </c>
      <c r="B4198" s="73">
        <f t="shared" si="195"/>
        <v>600144941</v>
      </c>
      <c r="C4198" s="73" t="s">
        <v>12155</v>
      </c>
      <c r="D4198" s="68">
        <v>1</v>
      </c>
      <c r="E4198" s="48">
        <f t="shared" si="196"/>
        <v>70978344</v>
      </c>
      <c r="F4198" s="57" t="s">
        <v>4050</v>
      </c>
      <c r="G4198" s="57" t="s">
        <v>4921</v>
      </c>
      <c r="H4198" s="51">
        <v>550</v>
      </c>
      <c r="I4198" s="51" t="s">
        <v>17309</v>
      </c>
      <c r="J4198" s="69">
        <v>27.49</v>
      </c>
      <c r="K4198" s="69">
        <f t="shared" si="197"/>
        <v>15119.5</v>
      </c>
      <c r="L4198" s="90">
        <v>550</v>
      </c>
      <c r="M4198" s="51"/>
      <c r="N4198" s="62" t="s">
        <v>5107</v>
      </c>
      <c r="O4198" s="52" t="s">
        <v>1325</v>
      </c>
      <c r="P4198" s="52">
        <v>2906</v>
      </c>
      <c r="Q4198" s="52">
        <v>23</v>
      </c>
      <c r="R4198" s="52" t="s">
        <v>4922</v>
      </c>
      <c r="S4198" s="49" t="s">
        <v>21333</v>
      </c>
      <c r="V4198" s="50" t="s">
        <v>15091</v>
      </c>
      <c r="W4198" s="50" t="s">
        <v>4922</v>
      </c>
      <c r="X4198" s="50" t="s">
        <v>14740</v>
      </c>
      <c r="Y4198" s="70" t="s">
        <v>17320</v>
      </c>
      <c r="Z4198" s="53">
        <v>70030</v>
      </c>
    </row>
    <row r="4199" spans="1:26" s="49" customFormat="1" ht="30" x14ac:dyDescent="0.25">
      <c r="A4199" s="75">
        <v>600144950</v>
      </c>
      <c r="B4199" s="73">
        <f t="shared" si="195"/>
        <v>600144950</v>
      </c>
      <c r="C4199" s="73" t="s">
        <v>12156</v>
      </c>
      <c r="D4199" s="68">
        <v>1</v>
      </c>
      <c r="E4199" s="48">
        <f t="shared" si="196"/>
        <v>64627918</v>
      </c>
      <c r="F4199" s="57" t="s">
        <v>4050</v>
      </c>
      <c r="G4199" s="57" t="s">
        <v>4921</v>
      </c>
      <c r="H4199" s="51">
        <v>700</v>
      </c>
      <c r="I4199" s="51" t="s">
        <v>17309</v>
      </c>
      <c r="J4199" s="69">
        <v>27.49</v>
      </c>
      <c r="K4199" s="69">
        <f t="shared" si="197"/>
        <v>19243</v>
      </c>
      <c r="L4199" s="90">
        <v>700</v>
      </c>
      <c r="M4199" s="51"/>
      <c r="N4199" s="62" t="s">
        <v>5108</v>
      </c>
      <c r="O4199" s="52" t="s">
        <v>5109</v>
      </c>
      <c r="P4199" s="52">
        <v>4411</v>
      </c>
      <c r="Q4199" s="52">
        <v>2</v>
      </c>
      <c r="R4199" s="52" t="s">
        <v>4922</v>
      </c>
      <c r="S4199" s="49" t="s">
        <v>21333</v>
      </c>
      <c r="V4199" s="50" t="s">
        <v>15091</v>
      </c>
      <c r="W4199" s="50" t="s">
        <v>4922</v>
      </c>
      <c r="X4199" s="50" t="s">
        <v>14740</v>
      </c>
      <c r="Y4199" s="70" t="s">
        <v>17320</v>
      </c>
      <c r="Z4199" s="53">
        <v>70800</v>
      </c>
    </row>
    <row r="4200" spans="1:26" s="49" customFormat="1" ht="30" x14ac:dyDescent="0.25">
      <c r="A4200" s="75">
        <v>600144968</v>
      </c>
      <c r="B4200" s="73">
        <f t="shared" si="195"/>
        <v>600144968</v>
      </c>
      <c r="C4200" s="73" t="s">
        <v>12157</v>
      </c>
      <c r="D4200" s="68">
        <v>1</v>
      </c>
      <c r="E4200" s="48">
        <f t="shared" si="196"/>
        <v>70944628</v>
      </c>
      <c r="F4200" s="57" t="s">
        <v>4050</v>
      </c>
      <c r="G4200" s="57" t="s">
        <v>4921</v>
      </c>
      <c r="H4200" s="51">
        <v>1125</v>
      </c>
      <c r="I4200" s="51" t="s">
        <v>17309</v>
      </c>
      <c r="J4200" s="69">
        <v>27.49</v>
      </c>
      <c r="K4200" s="69">
        <f t="shared" si="197"/>
        <v>30926.25</v>
      </c>
      <c r="L4200" s="90">
        <v>1125</v>
      </c>
      <c r="M4200" s="51"/>
      <c r="N4200" s="62" t="s">
        <v>5110</v>
      </c>
      <c r="O4200" s="52" t="s">
        <v>4444</v>
      </c>
      <c r="P4200" s="52">
        <v>2978</v>
      </c>
      <c r="Q4200" s="52">
        <v>100</v>
      </c>
      <c r="R4200" s="52" t="s">
        <v>4922</v>
      </c>
      <c r="S4200" s="49" t="s">
        <v>21333</v>
      </c>
      <c r="V4200" s="50" t="s">
        <v>15091</v>
      </c>
      <c r="W4200" s="50" t="s">
        <v>4922</v>
      </c>
      <c r="X4200" s="50" t="s">
        <v>14740</v>
      </c>
      <c r="Y4200" s="70" t="s">
        <v>17320</v>
      </c>
      <c r="Z4200" s="53">
        <v>70030</v>
      </c>
    </row>
    <row r="4201" spans="1:26" s="49" customFormat="1" ht="30" x14ac:dyDescent="0.25">
      <c r="A4201" s="75">
        <v>600144976</v>
      </c>
      <c r="B4201" s="73">
        <f t="shared" si="195"/>
        <v>600144976</v>
      </c>
      <c r="C4201" s="73" t="s">
        <v>12158</v>
      </c>
      <c r="D4201" s="68">
        <v>1</v>
      </c>
      <c r="E4201" s="48">
        <f t="shared" si="196"/>
        <v>70989460</v>
      </c>
      <c r="F4201" s="57" t="s">
        <v>4050</v>
      </c>
      <c r="G4201" s="57" t="s">
        <v>4921</v>
      </c>
      <c r="H4201" s="51">
        <v>125</v>
      </c>
      <c r="I4201" s="51" t="s">
        <v>17309</v>
      </c>
      <c r="J4201" s="69">
        <v>27.49</v>
      </c>
      <c r="K4201" s="69">
        <f t="shared" si="197"/>
        <v>3436.25</v>
      </c>
      <c r="L4201" s="90">
        <v>125</v>
      </c>
      <c r="M4201" s="51"/>
      <c r="N4201" s="62" t="s">
        <v>5111</v>
      </c>
      <c r="O4201" s="52" t="s">
        <v>5112</v>
      </c>
      <c r="P4201" s="52">
        <v>99</v>
      </c>
      <c r="Q4201" s="52">
        <v>11</v>
      </c>
      <c r="R4201" s="52" t="s">
        <v>4922</v>
      </c>
      <c r="S4201" s="49" t="s">
        <v>21333</v>
      </c>
      <c r="V4201" s="50" t="s">
        <v>15091</v>
      </c>
      <c r="W4201" s="50" t="s">
        <v>4922</v>
      </c>
      <c r="X4201" s="50" t="s">
        <v>14740</v>
      </c>
      <c r="Y4201" s="70" t="s">
        <v>17320</v>
      </c>
      <c r="Z4201" s="53">
        <v>72528</v>
      </c>
    </row>
    <row r="4202" spans="1:26" s="49" customFormat="1" ht="30" x14ac:dyDescent="0.25">
      <c r="A4202" s="75">
        <v>600144992</v>
      </c>
      <c r="B4202" s="73">
        <f t="shared" si="195"/>
        <v>600144992</v>
      </c>
      <c r="C4202" s="73" t="s">
        <v>12159</v>
      </c>
      <c r="D4202" s="68">
        <v>1</v>
      </c>
      <c r="E4202" s="48">
        <f t="shared" si="196"/>
        <v>71000127</v>
      </c>
      <c r="F4202" s="57" t="s">
        <v>4050</v>
      </c>
      <c r="G4202" s="57" t="s">
        <v>4921</v>
      </c>
      <c r="H4202" s="51">
        <v>200</v>
      </c>
      <c r="I4202" s="51" t="s">
        <v>17309</v>
      </c>
      <c r="J4202" s="69">
        <v>27.49</v>
      </c>
      <c r="K4202" s="69">
        <f t="shared" si="197"/>
        <v>5498</v>
      </c>
      <c r="L4202" s="90">
        <v>200</v>
      </c>
      <c r="M4202" s="51"/>
      <c r="N4202" s="62" t="s">
        <v>5113</v>
      </c>
      <c r="O4202" s="52" t="s">
        <v>5114</v>
      </c>
      <c r="P4202" s="52">
        <v>66</v>
      </c>
      <c r="Q4202" s="52">
        <v>62</v>
      </c>
      <c r="R4202" s="52" t="s">
        <v>4922</v>
      </c>
      <c r="S4202" s="49" t="s">
        <v>21333</v>
      </c>
      <c r="V4202" s="50" t="s">
        <v>15091</v>
      </c>
      <c r="W4202" s="50" t="s">
        <v>4922</v>
      </c>
      <c r="X4202" s="50" t="s">
        <v>14740</v>
      </c>
      <c r="Y4202" s="70" t="s">
        <v>17320</v>
      </c>
      <c r="Z4202" s="53">
        <v>72400</v>
      </c>
    </row>
    <row r="4203" spans="1:26" s="49" customFormat="1" x14ac:dyDescent="0.25">
      <c r="A4203" s="75">
        <v>600145000</v>
      </c>
      <c r="B4203" s="73">
        <f t="shared" si="195"/>
        <v>600145000</v>
      </c>
      <c r="C4203" s="73" t="s">
        <v>12160</v>
      </c>
      <c r="D4203" s="68">
        <v>1</v>
      </c>
      <c r="E4203" s="48">
        <f t="shared" si="196"/>
        <v>70933979</v>
      </c>
      <c r="F4203" s="57" t="s">
        <v>4050</v>
      </c>
      <c r="G4203" s="57" t="s">
        <v>4921</v>
      </c>
      <c r="H4203" s="51">
        <v>650</v>
      </c>
      <c r="I4203" s="51" t="s">
        <v>17309</v>
      </c>
      <c r="J4203" s="69">
        <v>27.49</v>
      </c>
      <c r="K4203" s="69">
        <f t="shared" si="197"/>
        <v>17868.5</v>
      </c>
      <c r="L4203" s="90">
        <v>650</v>
      </c>
      <c r="M4203" s="51"/>
      <c r="N4203" s="62" t="s">
        <v>5115</v>
      </c>
      <c r="O4203" s="52" t="s">
        <v>1716</v>
      </c>
      <c r="P4203" s="52">
        <v>1217</v>
      </c>
      <c r="Q4203" s="52">
        <v>117</v>
      </c>
      <c r="R4203" s="52" t="s">
        <v>4922</v>
      </c>
      <c r="S4203" s="49" t="s">
        <v>21333</v>
      </c>
      <c r="V4203" s="50" t="s">
        <v>15091</v>
      </c>
      <c r="W4203" s="50" t="s">
        <v>4922</v>
      </c>
      <c r="X4203" s="50" t="s">
        <v>14740</v>
      </c>
      <c r="Y4203" s="70" t="s">
        <v>17320</v>
      </c>
      <c r="Z4203" s="53">
        <v>70200</v>
      </c>
    </row>
    <row r="4204" spans="1:26" s="49" customFormat="1" ht="30" x14ac:dyDescent="0.25">
      <c r="A4204" s="75">
        <v>600145018</v>
      </c>
      <c r="B4204" s="73">
        <f t="shared" si="195"/>
        <v>600145018</v>
      </c>
      <c r="C4204" s="73" t="s">
        <v>12161</v>
      </c>
      <c r="D4204" s="68">
        <v>1</v>
      </c>
      <c r="E4204" s="48">
        <f t="shared" si="196"/>
        <v>70933944</v>
      </c>
      <c r="F4204" s="57" t="s">
        <v>4050</v>
      </c>
      <c r="G4204" s="57" t="s">
        <v>4921</v>
      </c>
      <c r="H4204" s="51">
        <v>0</v>
      </c>
      <c r="I4204" s="51" t="s">
        <v>17320</v>
      </c>
      <c r="J4204" s="69">
        <v>27.49</v>
      </c>
      <c r="K4204" s="69">
        <f t="shared" si="197"/>
        <v>0</v>
      </c>
      <c r="L4204" s="90">
        <v>0</v>
      </c>
      <c r="M4204" s="51"/>
      <c r="N4204" s="62" t="s">
        <v>5116</v>
      </c>
      <c r="O4204" s="52" t="s">
        <v>5117</v>
      </c>
      <c r="P4204" s="52">
        <v>611</v>
      </c>
      <c r="Q4204" s="52">
        <v>36</v>
      </c>
      <c r="R4204" s="52" t="s">
        <v>4922</v>
      </c>
      <c r="S4204" s="49" t="s">
        <v>21333</v>
      </c>
      <c r="V4204" s="50" t="s">
        <v>15091</v>
      </c>
      <c r="W4204" s="50" t="s">
        <v>4922</v>
      </c>
      <c r="X4204" s="50" t="s">
        <v>14740</v>
      </c>
      <c r="Y4204" s="70">
        <v>44340</v>
      </c>
      <c r="Z4204" s="53">
        <v>70200</v>
      </c>
    </row>
    <row r="4205" spans="1:26" s="49" customFormat="1" ht="30" x14ac:dyDescent="0.25">
      <c r="A4205" s="75">
        <v>600145034</v>
      </c>
      <c r="B4205" s="73">
        <f t="shared" si="195"/>
        <v>600145034</v>
      </c>
      <c r="C4205" s="73" t="s">
        <v>12162</v>
      </c>
      <c r="D4205" s="68">
        <v>1</v>
      </c>
      <c r="E4205" s="48">
        <f t="shared" si="196"/>
        <v>70978352</v>
      </c>
      <c r="F4205" s="57" t="s">
        <v>4050</v>
      </c>
      <c r="G4205" s="57" t="s">
        <v>4921</v>
      </c>
      <c r="H4205" s="51">
        <v>950</v>
      </c>
      <c r="I4205" s="51" t="s">
        <v>17309</v>
      </c>
      <c r="J4205" s="69">
        <v>27.49</v>
      </c>
      <c r="K4205" s="69">
        <f t="shared" si="197"/>
        <v>26115.5</v>
      </c>
      <c r="L4205" s="90">
        <v>950</v>
      </c>
      <c r="M4205" s="51"/>
      <c r="N4205" s="62" t="s">
        <v>5118</v>
      </c>
      <c r="O4205" s="52" t="s">
        <v>5119</v>
      </c>
      <c r="P4205" s="52">
        <v>1049</v>
      </c>
      <c r="Q4205" s="52">
        <v>1</v>
      </c>
      <c r="R4205" s="52" t="s">
        <v>4922</v>
      </c>
      <c r="S4205" s="49" t="s">
        <v>21333</v>
      </c>
      <c r="V4205" s="50" t="s">
        <v>15091</v>
      </c>
      <c r="W4205" s="50" t="s">
        <v>4922</v>
      </c>
      <c r="X4205" s="50" t="s">
        <v>14740</v>
      </c>
      <c r="Y4205" s="70" t="s">
        <v>17320</v>
      </c>
      <c r="Z4205" s="53">
        <v>70030</v>
      </c>
    </row>
    <row r="4206" spans="1:26" s="49" customFormat="1" ht="30" x14ac:dyDescent="0.25">
      <c r="A4206" s="75">
        <v>600145042</v>
      </c>
      <c r="B4206" s="73">
        <f t="shared" si="195"/>
        <v>600145042</v>
      </c>
      <c r="C4206" s="73" t="s">
        <v>12163</v>
      </c>
      <c r="D4206" s="68">
        <v>1</v>
      </c>
      <c r="E4206" s="48">
        <f t="shared" si="196"/>
        <v>70999465</v>
      </c>
      <c r="F4206" s="57" t="s">
        <v>4050</v>
      </c>
      <c r="G4206" s="57" t="s">
        <v>4921</v>
      </c>
      <c r="H4206" s="51">
        <v>150</v>
      </c>
      <c r="I4206" s="51" t="s">
        <v>17309</v>
      </c>
      <c r="J4206" s="69">
        <v>27.49</v>
      </c>
      <c r="K4206" s="69">
        <f t="shared" si="197"/>
        <v>4123.5</v>
      </c>
      <c r="L4206" s="90">
        <v>150</v>
      </c>
      <c r="M4206" s="51"/>
      <c r="N4206" s="62" t="s">
        <v>5120</v>
      </c>
      <c r="O4206" s="52" t="s">
        <v>5121</v>
      </c>
      <c r="P4206" s="52">
        <v>75</v>
      </c>
      <c r="Q4206" s="52">
        <v>389</v>
      </c>
      <c r="R4206" s="52" t="s">
        <v>4922</v>
      </c>
      <c r="S4206" s="49" t="s">
        <v>21333</v>
      </c>
      <c r="V4206" s="50" t="s">
        <v>15091</v>
      </c>
      <c r="W4206" s="50" t="s">
        <v>4922</v>
      </c>
      <c r="X4206" s="50" t="s">
        <v>14740</v>
      </c>
      <c r="Y4206" s="70" t="s">
        <v>17320</v>
      </c>
      <c r="Z4206" s="53">
        <v>72400</v>
      </c>
    </row>
    <row r="4207" spans="1:26" s="49" customFormat="1" x14ac:dyDescent="0.25">
      <c r="A4207" s="75">
        <v>600145051</v>
      </c>
      <c r="B4207" s="73">
        <f t="shared" si="195"/>
        <v>600145051</v>
      </c>
      <c r="C4207" s="73" t="s">
        <v>12164</v>
      </c>
      <c r="D4207" s="68">
        <v>1</v>
      </c>
      <c r="E4207" s="48">
        <f t="shared" si="196"/>
        <v>61989061</v>
      </c>
      <c r="F4207" s="57" t="s">
        <v>4050</v>
      </c>
      <c r="G4207" s="57" t="s">
        <v>4921</v>
      </c>
      <c r="H4207" s="51">
        <v>1350</v>
      </c>
      <c r="I4207" s="51" t="s">
        <v>17309</v>
      </c>
      <c r="J4207" s="69">
        <v>27.49</v>
      </c>
      <c r="K4207" s="69">
        <f t="shared" si="197"/>
        <v>37111.5</v>
      </c>
      <c r="L4207" s="90">
        <v>1350</v>
      </c>
      <c r="M4207" s="51"/>
      <c r="N4207" s="62" t="s">
        <v>5122</v>
      </c>
      <c r="O4207" s="52" t="s">
        <v>5123</v>
      </c>
      <c r="P4207" s="52">
        <v>1082</v>
      </c>
      <c r="Q4207" s="52">
        <v>5</v>
      </c>
      <c r="R4207" s="52" t="s">
        <v>4922</v>
      </c>
      <c r="S4207" s="49" t="s">
        <v>21333</v>
      </c>
      <c r="V4207" s="50" t="s">
        <v>15091</v>
      </c>
      <c r="W4207" s="50" t="s">
        <v>4922</v>
      </c>
      <c r="X4207" s="50" t="s">
        <v>14740</v>
      </c>
      <c r="Y4207" s="70" t="s">
        <v>17320</v>
      </c>
      <c r="Z4207" s="53">
        <v>70200</v>
      </c>
    </row>
    <row r="4208" spans="1:26" s="49" customFormat="1" x14ac:dyDescent="0.25">
      <c r="A4208" s="75">
        <v>600145069</v>
      </c>
      <c r="B4208" s="73">
        <f t="shared" si="195"/>
        <v>600145069</v>
      </c>
      <c r="C4208" s="73" t="s">
        <v>12165</v>
      </c>
      <c r="D4208" s="68">
        <v>1</v>
      </c>
      <c r="E4208" s="48">
        <f t="shared" si="196"/>
        <v>61989088</v>
      </c>
      <c r="F4208" s="57" t="s">
        <v>4050</v>
      </c>
      <c r="G4208" s="57" t="s">
        <v>4921</v>
      </c>
      <c r="H4208" s="51">
        <v>275</v>
      </c>
      <c r="I4208" s="51" t="s">
        <v>17309</v>
      </c>
      <c r="J4208" s="69">
        <v>27.49</v>
      </c>
      <c r="K4208" s="69">
        <f t="shared" si="197"/>
        <v>7559.75</v>
      </c>
      <c r="L4208" s="90">
        <v>275</v>
      </c>
      <c r="M4208" s="51"/>
      <c r="N4208" s="62" t="s">
        <v>5124</v>
      </c>
      <c r="O4208" s="52" t="s">
        <v>1433</v>
      </c>
      <c r="P4208" s="52">
        <v>388</v>
      </c>
      <c r="Q4208" s="52">
        <v>9</v>
      </c>
      <c r="R4208" s="52" t="s">
        <v>4922</v>
      </c>
      <c r="S4208" s="49" t="s">
        <v>21333</v>
      </c>
      <c r="V4208" s="50" t="s">
        <v>15091</v>
      </c>
      <c r="W4208" s="50" t="s">
        <v>4922</v>
      </c>
      <c r="X4208" s="50" t="s">
        <v>14740</v>
      </c>
      <c r="Y4208" s="70" t="s">
        <v>17320</v>
      </c>
      <c r="Z4208" s="53">
        <v>70200</v>
      </c>
    </row>
    <row r="4209" spans="1:26" s="49" customFormat="1" ht="30" x14ac:dyDescent="0.25">
      <c r="A4209" s="75">
        <v>600145077</v>
      </c>
      <c r="B4209" s="73">
        <f t="shared" si="195"/>
        <v>600145077</v>
      </c>
      <c r="C4209" s="73" t="s">
        <v>12166</v>
      </c>
      <c r="D4209" s="68">
        <v>1</v>
      </c>
      <c r="E4209" s="48">
        <f t="shared" si="196"/>
        <v>70631743</v>
      </c>
      <c r="F4209" s="57" t="s">
        <v>4050</v>
      </c>
      <c r="G4209" s="57" t="s">
        <v>4921</v>
      </c>
      <c r="H4209" s="51">
        <v>700</v>
      </c>
      <c r="I4209" s="51" t="s">
        <v>17309</v>
      </c>
      <c r="J4209" s="69">
        <v>27.49</v>
      </c>
      <c r="K4209" s="69">
        <f t="shared" si="197"/>
        <v>19243</v>
      </c>
      <c r="L4209" s="90">
        <v>700</v>
      </c>
      <c r="M4209" s="51"/>
      <c r="N4209" s="62" t="s">
        <v>5125</v>
      </c>
      <c r="O4209" s="52" t="s">
        <v>5126</v>
      </c>
      <c r="P4209" s="52">
        <v>1387</v>
      </c>
      <c r="Q4209" s="52" t="s">
        <v>5127</v>
      </c>
      <c r="R4209" s="52" t="s">
        <v>4922</v>
      </c>
      <c r="S4209" s="49" t="s">
        <v>21333</v>
      </c>
      <c r="V4209" s="50" t="s">
        <v>15091</v>
      </c>
      <c r="W4209" s="50" t="s">
        <v>4922</v>
      </c>
      <c r="X4209" s="50" t="s">
        <v>14740</v>
      </c>
      <c r="Y4209" s="70" t="s">
        <v>17320</v>
      </c>
      <c r="Z4209" s="53">
        <v>70030</v>
      </c>
    </row>
    <row r="4210" spans="1:26" s="49" customFormat="1" ht="30" x14ac:dyDescent="0.25">
      <c r="A4210" s="75">
        <v>600145085</v>
      </c>
      <c r="B4210" s="73">
        <f t="shared" si="195"/>
        <v>600145085</v>
      </c>
      <c r="C4210" s="73" t="s">
        <v>18092</v>
      </c>
      <c r="D4210" s="68">
        <v>1</v>
      </c>
      <c r="E4210" s="48">
        <f t="shared" si="196"/>
        <v>70631760</v>
      </c>
      <c r="F4210" s="57" t="s">
        <v>4050</v>
      </c>
      <c r="G4210" s="57" t="s">
        <v>4921</v>
      </c>
      <c r="H4210" s="51">
        <v>625</v>
      </c>
      <c r="I4210" s="51" t="s">
        <v>17309</v>
      </c>
      <c r="J4210" s="69">
        <v>27.49</v>
      </c>
      <c r="K4210" s="69">
        <f t="shared" si="197"/>
        <v>17181.25</v>
      </c>
      <c r="L4210" s="90">
        <v>625</v>
      </c>
      <c r="M4210" s="51"/>
      <c r="N4210" s="62" t="s">
        <v>18093</v>
      </c>
      <c r="O4210" s="52" t="s">
        <v>2752</v>
      </c>
      <c r="P4210" s="52">
        <v>2218</v>
      </c>
      <c r="Q4210" s="52">
        <v>13</v>
      </c>
      <c r="R4210" s="52" t="s">
        <v>4922</v>
      </c>
      <c r="S4210" s="49" t="s">
        <v>21333</v>
      </c>
      <c r="V4210" s="50" t="s">
        <v>15091</v>
      </c>
      <c r="W4210" s="50" t="s">
        <v>4922</v>
      </c>
      <c r="X4210" s="50" t="s">
        <v>14740</v>
      </c>
      <c r="Y4210" s="70" t="s">
        <v>17320</v>
      </c>
      <c r="Z4210" s="53">
        <v>70030</v>
      </c>
    </row>
    <row r="4211" spans="1:26" s="49" customFormat="1" ht="30" x14ac:dyDescent="0.25">
      <c r="A4211" s="75">
        <v>600145093</v>
      </c>
      <c r="B4211" s="73">
        <f t="shared" si="195"/>
        <v>600145093</v>
      </c>
      <c r="C4211" s="73" t="s">
        <v>12167</v>
      </c>
      <c r="D4211" s="68">
        <v>1</v>
      </c>
      <c r="E4211" s="48">
        <f t="shared" si="196"/>
        <v>70978328</v>
      </c>
      <c r="F4211" s="57" t="s">
        <v>4050</v>
      </c>
      <c r="G4211" s="57" t="s">
        <v>4921</v>
      </c>
      <c r="H4211" s="51">
        <v>800</v>
      </c>
      <c r="I4211" s="51" t="s">
        <v>17309</v>
      </c>
      <c r="J4211" s="69">
        <v>27.49</v>
      </c>
      <c r="K4211" s="69">
        <f t="shared" si="197"/>
        <v>21992</v>
      </c>
      <c r="L4211" s="90">
        <v>800</v>
      </c>
      <c r="M4211" s="51"/>
      <c r="N4211" s="62" t="s">
        <v>5128</v>
      </c>
      <c r="O4211" s="52" t="s">
        <v>4930</v>
      </c>
      <c r="P4211" s="52">
        <v>2600</v>
      </c>
      <c r="Q4211" s="52" t="s">
        <v>5129</v>
      </c>
      <c r="R4211" s="52" t="s">
        <v>4922</v>
      </c>
      <c r="S4211" s="49" t="s">
        <v>21333</v>
      </c>
      <c r="V4211" s="50" t="s">
        <v>15091</v>
      </c>
      <c r="W4211" s="50" t="s">
        <v>4922</v>
      </c>
      <c r="X4211" s="50" t="s">
        <v>14740</v>
      </c>
      <c r="Y4211" s="70" t="s">
        <v>17320</v>
      </c>
      <c r="Z4211" s="53">
        <v>70030</v>
      </c>
    </row>
    <row r="4212" spans="1:26" s="49" customFormat="1" ht="30" x14ac:dyDescent="0.25">
      <c r="A4212" s="75">
        <v>600145115</v>
      </c>
      <c r="B4212" s="73">
        <f t="shared" si="195"/>
        <v>600145115</v>
      </c>
      <c r="C4212" s="73" t="s">
        <v>12168</v>
      </c>
      <c r="D4212" s="68">
        <v>1</v>
      </c>
      <c r="E4212" s="48">
        <f t="shared" si="196"/>
        <v>70631786</v>
      </c>
      <c r="F4212" s="57" t="s">
        <v>4050</v>
      </c>
      <c r="G4212" s="57" t="s">
        <v>4921</v>
      </c>
      <c r="H4212" s="51">
        <v>725</v>
      </c>
      <c r="I4212" s="51" t="s">
        <v>17309</v>
      </c>
      <c r="J4212" s="69">
        <v>27.49</v>
      </c>
      <c r="K4212" s="69">
        <f t="shared" si="197"/>
        <v>19930.25</v>
      </c>
      <c r="L4212" s="90">
        <v>725</v>
      </c>
      <c r="M4212" s="51"/>
      <c r="N4212" s="62" t="s">
        <v>5130</v>
      </c>
      <c r="O4212" s="52" t="s">
        <v>2602</v>
      </c>
      <c r="P4212" s="52">
        <v>682</v>
      </c>
      <c r="Q4212" s="52">
        <v>33</v>
      </c>
      <c r="R4212" s="52" t="s">
        <v>4922</v>
      </c>
      <c r="S4212" s="49" t="s">
        <v>21333</v>
      </c>
      <c r="V4212" s="50" t="s">
        <v>15091</v>
      </c>
      <c r="W4212" s="50" t="s">
        <v>4922</v>
      </c>
      <c r="X4212" s="50" t="s">
        <v>14740</v>
      </c>
      <c r="Y4212" s="70" t="s">
        <v>17320</v>
      </c>
      <c r="Z4212" s="53">
        <v>70030</v>
      </c>
    </row>
    <row r="4213" spans="1:26" s="49" customFormat="1" ht="30" x14ac:dyDescent="0.25">
      <c r="A4213" s="75">
        <v>600145123</v>
      </c>
      <c r="B4213" s="73">
        <f t="shared" si="195"/>
        <v>600145123</v>
      </c>
      <c r="C4213" s="73" t="s">
        <v>12169</v>
      </c>
      <c r="D4213" s="68">
        <v>1</v>
      </c>
      <c r="E4213" s="48">
        <f t="shared" si="196"/>
        <v>61989037</v>
      </c>
      <c r="F4213" s="57" t="s">
        <v>4050</v>
      </c>
      <c r="G4213" s="57" t="s">
        <v>4921</v>
      </c>
      <c r="H4213" s="51">
        <v>1400</v>
      </c>
      <c r="I4213" s="51" t="s">
        <v>17309</v>
      </c>
      <c r="J4213" s="69">
        <v>27.49</v>
      </c>
      <c r="K4213" s="69">
        <f t="shared" si="197"/>
        <v>38486</v>
      </c>
      <c r="L4213" s="90">
        <v>1400</v>
      </c>
      <c r="M4213" s="51"/>
      <c r="N4213" s="62" t="s">
        <v>5131</v>
      </c>
      <c r="O4213" s="52" t="s">
        <v>5132</v>
      </c>
      <c r="P4213" s="52">
        <v>2557</v>
      </c>
      <c r="Q4213" s="52">
        <v>10</v>
      </c>
      <c r="R4213" s="52" t="s">
        <v>4922</v>
      </c>
      <c r="S4213" s="49" t="s">
        <v>21333</v>
      </c>
      <c r="V4213" s="50" t="s">
        <v>15091</v>
      </c>
      <c r="W4213" s="50" t="s">
        <v>4922</v>
      </c>
      <c r="X4213" s="50" t="s">
        <v>14740</v>
      </c>
      <c r="Y4213" s="70" t="s">
        <v>17320</v>
      </c>
      <c r="Z4213" s="53">
        <v>70200</v>
      </c>
    </row>
    <row r="4214" spans="1:26" s="49" customFormat="1" x14ac:dyDescent="0.25">
      <c r="A4214" s="75">
        <v>600145131</v>
      </c>
      <c r="B4214" s="73">
        <f t="shared" si="195"/>
        <v>600145131</v>
      </c>
      <c r="C4214" s="73" t="s">
        <v>18094</v>
      </c>
      <c r="D4214" s="68">
        <v>1</v>
      </c>
      <c r="E4214" s="48">
        <f t="shared" si="196"/>
        <v>70933987</v>
      </c>
      <c r="F4214" s="57" t="s">
        <v>4050</v>
      </c>
      <c r="G4214" s="57" t="s">
        <v>4921</v>
      </c>
      <c r="H4214" s="51">
        <v>925</v>
      </c>
      <c r="I4214" s="51" t="s">
        <v>17309</v>
      </c>
      <c r="J4214" s="69">
        <v>27.49</v>
      </c>
      <c r="K4214" s="69">
        <f t="shared" si="197"/>
        <v>25428.25</v>
      </c>
      <c r="L4214" s="90">
        <v>925</v>
      </c>
      <c r="M4214" s="51"/>
      <c r="N4214" s="62" t="s">
        <v>18095</v>
      </c>
      <c r="O4214" s="52" t="s">
        <v>3156</v>
      </c>
      <c r="P4214" s="52">
        <v>1406</v>
      </c>
      <c r="Q4214" s="52">
        <v>42</v>
      </c>
      <c r="R4214" s="52" t="s">
        <v>4922</v>
      </c>
      <c r="S4214" s="49" t="s">
        <v>21333</v>
      </c>
      <c r="V4214" s="50" t="s">
        <v>15091</v>
      </c>
      <c r="W4214" s="50" t="s">
        <v>4922</v>
      </c>
      <c r="X4214" s="50" t="s">
        <v>14740</v>
      </c>
      <c r="Y4214" s="70" t="s">
        <v>17320</v>
      </c>
      <c r="Z4214" s="53">
        <v>70200</v>
      </c>
    </row>
    <row r="4215" spans="1:26" s="49" customFormat="1" x14ac:dyDescent="0.25">
      <c r="A4215" s="75">
        <v>600145140</v>
      </c>
      <c r="B4215" s="73">
        <f t="shared" si="195"/>
        <v>600145140</v>
      </c>
      <c r="C4215" s="73" t="s">
        <v>12170</v>
      </c>
      <c r="D4215" s="68">
        <v>1</v>
      </c>
      <c r="E4215" s="48">
        <f t="shared" si="196"/>
        <v>70933901</v>
      </c>
      <c r="F4215" s="57" t="s">
        <v>4050</v>
      </c>
      <c r="G4215" s="57" t="s">
        <v>4921</v>
      </c>
      <c r="H4215" s="51">
        <v>650</v>
      </c>
      <c r="I4215" s="51" t="s">
        <v>17309</v>
      </c>
      <c r="J4215" s="69">
        <v>27.49</v>
      </c>
      <c r="K4215" s="69">
        <f t="shared" si="197"/>
        <v>17868.5</v>
      </c>
      <c r="L4215" s="90">
        <v>650</v>
      </c>
      <c r="M4215" s="51"/>
      <c r="N4215" s="62" t="s">
        <v>5133</v>
      </c>
      <c r="O4215" s="52" t="s">
        <v>5134</v>
      </c>
      <c r="P4215" s="52">
        <v>819</v>
      </c>
      <c r="Q4215" s="52">
        <v>8</v>
      </c>
      <c r="R4215" s="52" t="s">
        <v>4922</v>
      </c>
      <c r="S4215" s="49" t="s">
        <v>21333</v>
      </c>
      <c r="V4215" s="50" t="s">
        <v>15091</v>
      </c>
      <c r="W4215" s="50" t="s">
        <v>4922</v>
      </c>
      <c r="X4215" s="50" t="s">
        <v>14740</v>
      </c>
      <c r="Y4215" s="70" t="s">
        <v>17320</v>
      </c>
      <c r="Z4215" s="53">
        <v>70200</v>
      </c>
    </row>
    <row r="4216" spans="1:26" s="49" customFormat="1" ht="30" x14ac:dyDescent="0.25">
      <c r="A4216" s="75">
        <v>600145158</v>
      </c>
      <c r="B4216" s="73">
        <f t="shared" si="195"/>
        <v>600145158</v>
      </c>
      <c r="C4216" s="73" t="s">
        <v>12171</v>
      </c>
      <c r="D4216" s="68">
        <v>1</v>
      </c>
      <c r="E4216" s="48">
        <f t="shared" si="196"/>
        <v>70995362</v>
      </c>
      <c r="F4216" s="57" t="s">
        <v>4050</v>
      </c>
      <c r="G4216" s="57" t="s">
        <v>4921</v>
      </c>
      <c r="H4216" s="51">
        <v>925</v>
      </c>
      <c r="I4216" s="51" t="s">
        <v>17309</v>
      </c>
      <c r="J4216" s="69">
        <v>27.49</v>
      </c>
      <c r="K4216" s="69">
        <f t="shared" si="197"/>
        <v>25428.25</v>
      </c>
      <c r="L4216" s="90">
        <v>925</v>
      </c>
      <c r="M4216" s="51"/>
      <c r="N4216" s="62" t="s">
        <v>5135</v>
      </c>
      <c r="O4216" s="52" t="s">
        <v>5136</v>
      </c>
      <c r="P4216" s="52">
        <v>1082</v>
      </c>
      <c r="Q4216" s="52">
        <v>72</v>
      </c>
      <c r="R4216" s="52" t="s">
        <v>4922</v>
      </c>
      <c r="S4216" s="49" t="s">
        <v>21333</v>
      </c>
      <c r="V4216" s="50" t="s">
        <v>15091</v>
      </c>
      <c r="W4216" s="50" t="s">
        <v>4922</v>
      </c>
      <c r="X4216" s="50" t="s">
        <v>14740</v>
      </c>
      <c r="Y4216" s="70" t="s">
        <v>17320</v>
      </c>
      <c r="Z4216" s="53">
        <v>71000</v>
      </c>
    </row>
    <row r="4217" spans="1:26" s="49" customFormat="1" x14ac:dyDescent="0.25">
      <c r="A4217" s="75">
        <v>600145166</v>
      </c>
      <c r="B4217" s="73">
        <f t="shared" si="195"/>
        <v>600145166</v>
      </c>
      <c r="C4217" s="73" t="s">
        <v>12172</v>
      </c>
      <c r="D4217" s="68">
        <v>1</v>
      </c>
      <c r="E4217" s="48">
        <f t="shared" si="196"/>
        <v>70995371</v>
      </c>
      <c r="F4217" s="57" t="s">
        <v>4050</v>
      </c>
      <c r="G4217" s="57" t="s">
        <v>4921</v>
      </c>
      <c r="H4217" s="51">
        <v>425</v>
      </c>
      <c r="I4217" s="51" t="s">
        <v>17309</v>
      </c>
      <c r="J4217" s="69">
        <v>27.49</v>
      </c>
      <c r="K4217" s="69">
        <f t="shared" si="197"/>
        <v>11683.25</v>
      </c>
      <c r="L4217" s="90">
        <v>425</v>
      </c>
      <c r="M4217" s="51"/>
      <c r="N4217" s="62" t="s">
        <v>5137</v>
      </c>
      <c r="O4217" s="52" t="s">
        <v>5138</v>
      </c>
      <c r="P4217" s="52">
        <v>66</v>
      </c>
      <c r="Q4217" s="52">
        <v>1</v>
      </c>
      <c r="R4217" s="52" t="s">
        <v>4922</v>
      </c>
      <c r="S4217" s="49" t="s">
        <v>21333</v>
      </c>
      <c r="V4217" s="50" t="s">
        <v>15091</v>
      </c>
      <c r="W4217" s="50" t="s">
        <v>4922</v>
      </c>
      <c r="X4217" s="50" t="s">
        <v>14740</v>
      </c>
      <c r="Y4217" s="70" t="s">
        <v>17320</v>
      </c>
      <c r="Z4217" s="53">
        <v>71200</v>
      </c>
    </row>
    <row r="4218" spans="1:26" s="49" customFormat="1" ht="30" x14ac:dyDescent="0.25">
      <c r="A4218" s="75">
        <v>600145174</v>
      </c>
      <c r="B4218" s="73">
        <f t="shared" si="195"/>
        <v>600145174</v>
      </c>
      <c r="C4218" s="73" t="s">
        <v>12173</v>
      </c>
      <c r="D4218" s="68">
        <v>1</v>
      </c>
      <c r="E4218" s="48">
        <f t="shared" si="196"/>
        <v>75027411</v>
      </c>
      <c r="F4218" s="57" t="s">
        <v>4050</v>
      </c>
      <c r="G4218" s="57" t="s">
        <v>4921</v>
      </c>
      <c r="H4218" s="51">
        <v>925</v>
      </c>
      <c r="I4218" s="51" t="s">
        <v>17309</v>
      </c>
      <c r="J4218" s="69">
        <v>27.49</v>
      </c>
      <c r="K4218" s="69">
        <f t="shared" si="197"/>
        <v>25428.25</v>
      </c>
      <c r="L4218" s="90">
        <v>925</v>
      </c>
      <c r="M4218" s="51"/>
      <c r="N4218" s="62" t="s">
        <v>5139</v>
      </c>
      <c r="O4218" s="52" t="s">
        <v>5140</v>
      </c>
      <c r="P4218" s="52">
        <v>394</v>
      </c>
      <c r="Q4218" s="52">
        <v>56</v>
      </c>
      <c r="R4218" s="52" t="s">
        <v>4922</v>
      </c>
      <c r="S4218" s="49" t="s">
        <v>21333</v>
      </c>
      <c r="V4218" s="50" t="s">
        <v>15091</v>
      </c>
      <c r="W4218" s="50" t="s">
        <v>4922</v>
      </c>
      <c r="X4218" s="50" t="s">
        <v>14740</v>
      </c>
      <c r="Y4218" s="70" t="s">
        <v>17320</v>
      </c>
      <c r="Z4218" s="53">
        <v>70300</v>
      </c>
    </row>
    <row r="4219" spans="1:26" s="49" customFormat="1" ht="30" x14ac:dyDescent="0.25">
      <c r="A4219" s="75">
        <v>600145182</v>
      </c>
      <c r="B4219" s="73">
        <f t="shared" si="195"/>
        <v>600145182</v>
      </c>
      <c r="C4219" s="73" t="s">
        <v>12174</v>
      </c>
      <c r="D4219" s="68">
        <v>1</v>
      </c>
      <c r="E4219" s="48">
        <f t="shared" si="196"/>
        <v>70978310</v>
      </c>
      <c r="F4219" s="57" t="s">
        <v>4050</v>
      </c>
      <c r="G4219" s="57" t="s">
        <v>4921</v>
      </c>
      <c r="H4219" s="51">
        <v>850</v>
      </c>
      <c r="I4219" s="51" t="s">
        <v>17309</v>
      </c>
      <c r="J4219" s="69">
        <v>27.49</v>
      </c>
      <c r="K4219" s="69">
        <f t="shared" si="197"/>
        <v>23366.5</v>
      </c>
      <c r="L4219" s="90">
        <v>850</v>
      </c>
      <c r="M4219" s="51"/>
      <c r="N4219" s="62" t="s">
        <v>5141</v>
      </c>
      <c r="O4219" s="52" t="s">
        <v>5142</v>
      </c>
      <c r="P4219" s="52">
        <v>831</v>
      </c>
      <c r="Q4219" s="52">
        <v>64</v>
      </c>
      <c r="R4219" s="52" t="s">
        <v>4922</v>
      </c>
      <c r="S4219" s="49" t="s">
        <v>21333</v>
      </c>
      <c r="V4219" s="50" t="s">
        <v>15091</v>
      </c>
      <c r="W4219" s="50" t="s">
        <v>4922</v>
      </c>
      <c r="X4219" s="50" t="s">
        <v>14740</v>
      </c>
      <c r="Y4219" s="70" t="s">
        <v>17320</v>
      </c>
      <c r="Z4219" s="53">
        <v>70030</v>
      </c>
    </row>
    <row r="4220" spans="1:26" s="49" customFormat="1" ht="30" x14ac:dyDescent="0.25">
      <c r="A4220" s="75">
        <v>600145204</v>
      </c>
      <c r="B4220" s="73">
        <f t="shared" si="195"/>
        <v>600145204</v>
      </c>
      <c r="C4220" s="73" t="s">
        <v>12175</v>
      </c>
      <c r="D4220" s="68">
        <v>1</v>
      </c>
      <c r="E4220" s="48">
        <f t="shared" si="196"/>
        <v>70631735</v>
      </c>
      <c r="F4220" s="57" t="s">
        <v>4050</v>
      </c>
      <c r="G4220" s="57" t="s">
        <v>4921</v>
      </c>
      <c r="H4220" s="51">
        <v>1025</v>
      </c>
      <c r="I4220" s="51" t="s">
        <v>17309</v>
      </c>
      <c r="J4220" s="69">
        <v>27.49</v>
      </c>
      <c r="K4220" s="69">
        <f t="shared" si="197"/>
        <v>28177.25</v>
      </c>
      <c r="L4220" s="90">
        <v>1025</v>
      </c>
      <c r="M4220" s="51"/>
      <c r="N4220" s="62" t="s">
        <v>5143</v>
      </c>
      <c r="O4220" s="52" t="s">
        <v>5144</v>
      </c>
      <c r="P4220" s="52">
        <v>1506</v>
      </c>
      <c r="Q4220" s="52">
        <v>16</v>
      </c>
      <c r="R4220" s="52" t="s">
        <v>4922</v>
      </c>
      <c r="S4220" s="49" t="s">
        <v>21333</v>
      </c>
      <c r="V4220" s="50" t="s">
        <v>15091</v>
      </c>
      <c r="W4220" s="50" t="s">
        <v>4922</v>
      </c>
      <c r="X4220" s="50" t="s">
        <v>14740</v>
      </c>
      <c r="Y4220" s="70" t="s">
        <v>17320</v>
      </c>
      <c r="Z4220" s="53">
        <v>70030</v>
      </c>
    </row>
    <row r="4221" spans="1:26" s="49" customFormat="1" ht="30" x14ac:dyDescent="0.25">
      <c r="A4221" s="75">
        <v>600145212</v>
      </c>
      <c r="B4221" s="73">
        <f t="shared" si="195"/>
        <v>600145212</v>
      </c>
      <c r="C4221" s="73" t="s">
        <v>12176</v>
      </c>
      <c r="D4221" s="68">
        <v>1</v>
      </c>
      <c r="E4221" s="48">
        <f t="shared" si="196"/>
        <v>70978361</v>
      </c>
      <c r="F4221" s="57" t="s">
        <v>4050</v>
      </c>
      <c r="G4221" s="57" t="s">
        <v>4921</v>
      </c>
      <c r="H4221" s="51">
        <v>725</v>
      </c>
      <c r="I4221" s="51" t="s">
        <v>17309</v>
      </c>
      <c r="J4221" s="69">
        <v>27.49</v>
      </c>
      <c r="K4221" s="69">
        <f t="shared" si="197"/>
        <v>19930.25</v>
      </c>
      <c r="L4221" s="90">
        <v>725</v>
      </c>
      <c r="M4221" s="51"/>
      <c r="N4221" s="62" t="s">
        <v>5145</v>
      </c>
      <c r="O4221" s="52" t="s">
        <v>5146</v>
      </c>
      <c r="P4221" s="52">
        <v>1169</v>
      </c>
      <c r="Q4221" s="52">
        <v>29</v>
      </c>
      <c r="R4221" s="52" t="s">
        <v>4922</v>
      </c>
      <c r="S4221" s="49" t="s">
        <v>21333</v>
      </c>
      <c r="V4221" s="50" t="s">
        <v>15091</v>
      </c>
      <c r="W4221" s="50" t="s">
        <v>4922</v>
      </c>
      <c r="X4221" s="50" t="s">
        <v>14740</v>
      </c>
      <c r="Y4221" s="70" t="s">
        <v>17320</v>
      </c>
      <c r="Z4221" s="53">
        <v>70030</v>
      </c>
    </row>
    <row r="4222" spans="1:26" s="49" customFormat="1" ht="30" x14ac:dyDescent="0.25">
      <c r="A4222" s="75">
        <v>600145221</v>
      </c>
      <c r="B4222" s="73">
        <f t="shared" si="195"/>
        <v>600145221</v>
      </c>
      <c r="C4222" s="73" t="s">
        <v>12177</v>
      </c>
      <c r="D4222" s="68">
        <v>1</v>
      </c>
      <c r="E4222" s="48">
        <f t="shared" si="196"/>
        <v>70978379</v>
      </c>
      <c r="F4222" s="57" t="s">
        <v>4050</v>
      </c>
      <c r="G4222" s="57" t="s">
        <v>4921</v>
      </c>
      <c r="H4222" s="51">
        <v>625</v>
      </c>
      <c r="I4222" s="51" t="s">
        <v>17309</v>
      </c>
      <c r="J4222" s="69">
        <v>27.49</v>
      </c>
      <c r="K4222" s="69">
        <f t="shared" si="197"/>
        <v>17181.25</v>
      </c>
      <c r="L4222" s="90">
        <v>625</v>
      </c>
      <c r="M4222" s="51"/>
      <c r="N4222" s="62" t="s">
        <v>5147</v>
      </c>
      <c r="O4222" s="52" t="s">
        <v>5146</v>
      </c>
      <c r="P4222" s="52">
        <v>1398</v>
      </c>
      <c r="Q4222" s="52">
        <v>27</v>
      </c>
      <c r="R4222" s="52" t="s">
        <v>4922</v>
      </c>
      <c r="S4222" s="49" t="s">
        <v>21333</v>
      </c>
      <c r="V4222" s="50" t="s">
        <v>15091</v>
      </c>
      <c r="W4222" s="50" t="s">
        <v>4922</v>
      </c>
      <c r="X4222" s="50" t="s">
        <v>14740</v>
      </c>
      <c r="Y4222" s="70" t="s">
        <v>17320</v>
      </c>
      <c r="Z4222" s="53">
        <v>70030</v>
      </c>
    </row>
    <row r="4223" spans="1:26" s="49" customFormat="1" ht="30" x14ac:dyDescent="0.25">
      <c r="A4223" s="75">
        <v>600145239</v>
      </c>
      <c r="B4223" s="73">
        <f t="shared" si="195"/>
        <v>600145239</v>
      </c>
      <c r="C4223" s="73" t="s">
        <v>12178</v>
      </c>
      <c r="D4223" s="68">
        <v>1</v>
      </c>
      <c r="E4223" s="48">
        <f t="shared" si="196"/>
        <v>70978336</v>
      </c>
      <c r="F4223" s="57" t="s">
        <v>4050</v>
      </c>
      <c r="G4223" s="57" t="s">
        <v>4921</v>
      </c>
      <c r="H4223" s="51">
        <v>525</v>
      </c>
      <c r="I4223" s="51" t="s">
        <v>17309</v>
      </c>
      <c r="J4223" s="69">
        <v>27.49</v>
      </c>
      <c r="K4223" s="69">
        <f t="shared" si="197"/>
        <v>14432.25</v>
      </c>
      <c r="L4223" s="90">
        <v>525</v>
      </c>
      <c r="M4223" s="51"/>
      <c r="N4223" s="62" t="s">
        <v>5148</v>
      </c>
      <c r="O4223" s="52" t="s">
        <v>3199</v>
      </c>
      <c r="P4223" s="52">
        <v>1383</v>
      </c>
      <c r="Q4223" s="52">
        <v>52</v>
      </c>
      <c r="R4223" s="52" t="s">
        <v>4922</v>
      </c>
      <c r="S4223" s="49" t="s">
        <v>21333</v>
      </c>
      <c r="V4223" s="50" t="s">
        <v>15091</v>
      </c>
      <c r="W4223" s="50" t="s">
        <v>4922</v>
      </c>
      <c r="X4223" s="50" t="s">
        <v>14740</v>
      </c>
      <c r="Y4223" s="70" t="s">
        <v>17320</v>
      </c>
      <c r="Z4223" s="53">
        <v>70030</v>
      </c>
    </row>
    <row r="4224" spans="1:26" s="49" customFormat="1" ht="30" x14ac:dyDescent="0.25">
      <c r="A4224" s="75">
        <v>600145247</v>
      </c>
      <c r="B4224" s="73">
        <f t="shared" si="195"/>
        <v>600145247</v>
      </c>
      <c r="C4224" s="73" t="s">
        <v>12179</v>
      </c>
      <c r="D4224" s="68">
        <v>1</v>
      </c>
      <c r="E4224" s="48">
        <f t="shared" si="196"/>
        <v>70978387</v>
      </c>
      <c r="F4224" s="57" t="s">
        <v>4050</v>
      </c>
      <c r="G4224" s="57" t="s">
        <v>4921</v>
      </c>
      <c r="H4224" s="51">
        <v>575</v>
      </c>
      <c r="I4224" s="51" t="s">
        <v>17309</v>
      </c>
      <c r="J4224" s="69">
        <v>27.49</v>
      </c>
      <c r="K4224" s="69">
        <f t="shared" si="197"/>
        <v>15806.75</v>
      </c>
      <c r="L4224" s="90">
        <v>575</v>
      </c>
      <c r="M4224" s="51"/>
      <c r="N4224" s="62" t="s">
        <v>5149</v>
      </c>
      <c r="O4224" s="52" t="s">
        <v>5150</v>
      </c>
      <c r="P4224" s="52">
        <v>1801</v>
      </c>
      <c r="Q4224" s="52">
        <v>12</v>
      </c>
      <c r="R4224" s="52" t="s">
        <v>4922</v>
      </c>
      <c r="S4224" s="49" t="s">
        <v>21333</v>
      </c>
      <c r="V4224" s="50" t="s">
        <v>15091</v>
      </c>
      <c r="W4224" s="50" t="s">
        <v>4922</v>
      </c>
      <c r="X4224" s="50" t="s">
        <v>14740</v>
      </c>
      <c r="Y4224" s="70" t="s">
        <v>17320</v>
      </c>
      <c r="Z4224" s="53">
        <v>70030</v>
      </c>
    </row>
    <row r="4225" spans="1:26" s="49" customFormat="1" ht="30" x14ac:dyDescent="0.25">
      <c r="A4225" s="75">
        <v>600145255</v>
      </c>
      <c r="B4225" s="73">
        <f t="shared" si="195"/>
        <v>600145255</v>
      </c>
      <c r="C4225" s="73" t="s">
        <v>12180</v>
      </c>
      <c r="D4225" s="68">
        <v>1</v>
      </c>
      <c r="E4225" s="48">
        <f t="shared" si="196"/>
        <v>70631778</v>
      </c>
      <c r="F4225" s="57" t="s">
        <v>4050</v>
      </c>
      <c r="G4225" s="57" t="s">
        <v>4921</v>
      </c>
      <c r="H4225" s="51">
        <v>675</v>
      </c>
      <c r="I4225" s="51" t="s">
        <v>17309</v>
      </c>
      <c r="J4225" s="69">
        <v>27.49</v>
      </c>
      <c r="K4225" s="69">
        <f t="shared" si="197"/>
        <v>18555.75</v>
      </c>
      <c r="L4225" s="90">
        <v>675</v>
      </c>
      <c r="M4225" s="51"/>
      <c r="N4225" s="62" t="s">
        <v>5151</v>
      </c>
      <c r="O4225" s="52" t="s">
        <v>5152</v>
      </c>
      <c r="P4225" s="52">
        <v>450</v>
      </c>
      <c r="Q4225" s="52">
        <v>2</v>
      </c>
      <c r="R4225" s="52" t="s">
        <v>4922</v>
      </c>
      <c r="S4225" s="49" t="s">
        <v>21333</v>
      </c>
      <c r="V4225" s="50" t="s">
        <v>15091</v>
      </c>
      <c r="W4225" s="50" t="s">
        <v>4922</v>
      </c>
      <c r="X4225" s="50" t="s">
        <v>14740</v>
      </c>
      <c r="Y4225" s="70" t="s">
        <v>17320</v>
      </c>
      <c r="Z4225" s="53">
        <v>70030</v>
      </c>
    </row>
    <row r="4226" spans="1:26" s="49" customFormat="1" ht="30" x14ac:dyDescent="0.25">
      <c r="A4226" s="75">
        <v>600145263</v>
      </c>
      <c r="B4226" s="73">
        <f t="shared" si="195"/>
        <v>600145263</v>
      </c>
      <c r="C4226" s="73" t="s">
        <v>12181</v>
      </c>
      <c r="D4226" s="68">
        <v>1</v>
      </c>
      <c r="E4226" s="48">
        <f t="shared" si="196"/>
        <v>70984727</v>
      </c>
      <c r="F4226" s="57" t="s">
        <v>4050</v>
      </c>
      <c r="G4226" s="57" t="s">
        <v>4921</v>
      </c>
      <c r="H4226" s="51">
        <v>850</v>
      </c>
      <c r="I4226" s="51" t="s">
        <v>17309</v>
      </c>
      <c r="J4226" s="69">
        <v>27.49</v>
      </c>
      <c r="K4226" s="69">
        <f t="shared" si="197"/>
        <v>23366.5</v>
      </c>
      <c r="L4226" s="90">
        <v>850</v>
      </c>
      <c r="M4226" s="51"/>
      <c r="N4226" s="62" t="s">
        <v>5153</v>
      </c>
      <c r="O4226" s="52" t="s">
        <v>340</v>
      </c>
      <c r="P4226" s="52">
        <v>668</v>
      </c>
      <c r="Q4226" s="52">
        <v>13</v>
      </c>
      <c r="R4226" s="52" t="s">
        <v>4922</v>
      </c>
      <c r="S4226" s="49" t="s">
        <v>21333</v>
      </c>
      <c r="V4226" s="50" t="s">
        <v>15091</v>
      </c>
      <c r="W4226" s="50" t="s">
        <v>4922</v>
      </c>
      <c r="X4226" s="50" t="s">
        <v>14740</v>
      </c>
      <c r="Y4226" s="70" t="s">
        <v>17320</v>
      </c>
      <c r="Z4226" s="53">
        <v>70800</v>
      </c>
    </row>
    <row r="4227" spans="1:26" s="49" customFormat="1" ht="30" x14ac:dyDescent="0.25">
      <c r="A4227" s="75">
        <v>600145271</v>
      </c>
      <c r="B4227" s="73">
        <f t="shared" si="195"/>
        <v>600145271</v>
      </c>
      <c r="C4227" s="73" t="s">
        <v>12182</v>
      </c>
      <c r="D4227" s="68">
        <v>1</v>
      </c>
      <c r="E4227" s="48">
        <f t="shared" si="196"/>
        <v>70631751</v>
      </c>
      <c r="F4227" s="57" t="s">
        <v>4050</v>
      </c>
      <c r="G4227" s="57" t="s">
        <v>4921</v>
      </c>
      <c r="H4227" s="51">
        <v>700</v>
      </c>
      <c r="I4227" s="51" t="s">
        <v>17309</v>
      </c>
      <c r="J4227" s="69">
        <v>27.49</v>
      </c>
      <c r="K4227" s="69">
        <f t="shared" si="197"/>
        <v>19243</v>
      </c>
      <c r="L4227" s="90">
        <v>700</v>
      </c>
      <c r="M4227" s="51"/>
      <c r="N4227" s="62" t="s">
        <v>5154</v>
      </c>
      <c r="O4227" s="52" t="s">
        <v>5155</v>
      </c>
      <c r="P4227" s="52">
        <v>121</v>
      </c>
      <c r="Q4227" s="52">
        <v>6</v>
      </c>
      <c r="R4227" s="52" t="s">
        <v>4922</v>
      </c>
      <c r="S4227" s="49" t="s">
        <v>21333</v>
      </c>
      <c r="V4227" s="50" t="s">
        <v>15091</v>
      </c>
      <c r="W4227" s="50" t="s">
        <v>4922</v>
      </c>
      <c r="X4227" s="50" t="s">
        <v>14740</v>
      </c>
      <c r="Y4227" s="70" t="s">
        <v>17320</v>
      </c>
      <c r="Z4227" s="53">
        <v>70030</v>
      </c>
    </row>
    <row r="4228" spans="1:26" s="49" customFormat="1" ht="30" x14ac:dyDescent="0.25">
      <c r="A4228" s="75">
        <v>600145280</v>
      </c>
      <c r="B4228" s="73">
        <f t="shared" ref="B4228:B4291" si="198">A4228/1</f>
        <v>600145280</v>
      </c>
      <c r="C4228" s="73" t="s">
        <v>12183</v>
      </c>
      <c r="D4228" s="68">
        <v>1</v>
      </c>
      <c r="E4228" s="48">
        <f t="shared" ref="E4228:E4291" si="199">C4228/1</f>
        <v>70944661</v>
      </c>
      <c r="F4228" s="57" t="s">
        <v>4050</v>
      </c>
      <c r="G4228" s="57" t="s">
        <v>4921</v>
      </c>
      <c r="H4228" s="51">
        <v>750</v>
      </c>
      <c r="I4228" s="51" t="s">
        <v>17309</v>
      </c>
      <c r="J4228" s="69">
        <v>27.49</v>
      </c>
      <c r="K4228" s="69">
        <f t="shared" ref="K4228:K4291" si="200">H4228*J4228</f>
        <v>20617.5</v>
      </c>
      <c r="L4228" s="90">
        <v>750</v>
      </c>
      <c r="M4228" s="51"/>
      <c r="N4228" s="62" t="s">
        <v>5156</v>
      </c>
      <c r="O4228" s="52" t="s">
        <v>5071</v>
      </c>
      <c r="P4228" s="52">
        <v>268</v>
      </c>
      <c r="Q4228" s="52">
        <v>45</v>
      </c>
      <c r="R4228" s="52" t="s">
        <v>4922</v>
      </c>
      <c r="S4228" s="49" t="s">
        <v>21333</v>
      </c>
      <c r="V4228" s="50" t="s">
        <v>15091</v>
      </c>
      <c r="W4228" s="50" t="s">
        <v>4922</v>
      </c>
      <c r="X4228" s="50" t="s">
        <v>14740</v>
      </c>
      <c r="Y4228" s="70" t="s">
        <v>17320</v>
      </c>
      <c r="Z4228" s="53">
        <v>70030</v>
      </c>
    </row>
    <row r="4229" spans="1:26" s="49" customFormat="1" x14ac:dyDescent="0.25">
      <c r="A4229" s="75">
        <v>600145298</v>
      </c>
      <c r="B4229" s="73">
        <f t="shared" si="198"/>
        <v>600145298</v>
      </c>
      <c r="C4229" s="73" t="s">
        <v>12184</v>
      </c>
      <c r="D4229" s="68">
        <v>1</v>
      </c>
      <c r="E4229" s="48">
        <f t="shared" si="199"/>
        <v>70933928</v>
      </c>
      <c r="F4229" s="57" t="s">
        <v>4050</v>
      </c>
      <c r="G4229" s="57" t="s">
        <v>4921</v>
      </c>
      <c r="H4229" s="51">
        <v>1075</v>
      </c>
      <c r="I4229" s="51" t="s">
        <v>17309</v>
      </c>
      <c r="J4229" s="69">
        <v>27.49</v>
      </c>
      <c r="K4229" s="69">
        <f t="shared" si="200"/>
        <v>29551.75</v>
      </c>
      <c r="L4229" s="90">
        <v>1075</v>
      </c>
      <c r="M4229" s="51"/>
      <c r="N4229" s="62" t="s">
        <v>5157</v>
      </c>
      <c r="O4229" s="52" t="s">
        <v>5158</v>
      </c>
      <c r="P4229" s="52">
        <v>2975</v>
      </c>
      <c r="Q4229" s="52" t="s">
        <v>5159</v>
      </c>
      <c r="R4229" s="52" t="s">
        <v>4922</v>
      </c>
      <c r="S4229" s="49" t="s">
        <v>21333</v>
      </c>
      <c r="V4229" s="50" t="s">
        <v>15091</v>
      </c>
      <c r="W4229" s="50" t="s">
        <v>4922</v>
      </c>
      <c r="X4229" s="50" t="s">
        <v>14740</v>
      </c>
      <c r="Y4229" s="70" t="s">
        <v>17320</v>
      </c>
      <c r="Z4229" s="53">
        <v>70200</v>
      </c>
    </row>
    <row r="4230" spans="1:26" s="49" customFormat="1" ht="30" x14ac:dyDescent="0.25">
      <c r="A4230" s="75">
        <v>600145301</v>
      </c>
      <c r="B4230" s="73">
        <f t="shared" si="198"/>
        <v>600145301</v>
      </c>
      <c r="C4230" s="73" t="s">
        <v>12185</v>
      </c>
      <c r="D4230" s="68">
        <v>1</v>
      </c>
      <c r="E4230" s="48">
        <f t="shared" si="199"/>
        <v>70984158</v>
      </c>
      <c r="F4230" s="57" t="s">
        <v>4050</v>
      </c>
      <c r="G4230" s="57" t="s">
        <v>4921</v>
      </c>
      <c r="H4230" s="51">
        <v>875</v>
      </c>
      <c r="I4230" s="51" t="s">
        <v>17309</v>
      </c>
      <c r="J4230" s="69">
        <v>27.49</v>
      </c>
      <c r="K4230" s="69">
        <f t="shared" si="200"/>
        <v>24053.75</v>
      </c>
      <c r="L4230" s="90">
        <v>875</v>
      </c>
      <c r="M4230" s="51"/>
      <c r="N4230" s="62" t="s">
        <v>5160</v>
      </c>
      <c r="O4230" s="52" t="s">
        <v>5053</v>
      </c>
      <c r="P4230" s="52">
        <v>1208</v>
      </c>
      <c r="Q4230" s="52"/>
      <c r="R4230" s="52" t="s">
        <v>4922</v>
      </c>
      <c r="S4230" s="49" t="s">
        <v>21333</v>
      </c>
      <c r="V4230" s="50" t="s">
        <v>15091</v>
      </c>
      <c r="W4230" s="50" t="s">
        <v>4922</v>
      </c>
      <c r="X4230" s="50" t="s">
        <v>14740</v>
      </c>
      <c r="Y4230" s="70" t="s">
        <v>17320</v>
      </c>
      <c r="Z4230" s="53">
        <v>70900</v>
      </c>
    </row>
    <row r="4231" spans="1:26" s="49" customFormat="1" ht="30" x14ac:dyDescent="0.25">
      <c r="A4231" s="75">
        <v>600145310</v>
      </c>
      <c r="B4231" s="73">
        <f t="shared" si="198"/>
        <v>600145310</v>
      </c>
      <c r="C4231" s="73" t="s">
        <v>12186</v>
      </c>
      <c r="D4231" s="68">
        <v>1</v>
      </c>
      <c r="E4231" s="48">
        <f t="shared" si="199"/>
        <v>70995427</v>
      </c>
      <c r="F4231" s="57" t="s">
        <v>4050</v>
      </c>
      <c r="G4231" s="57" t="s">
        <v>4921</v>
      </c>
      <c r="H4231" s="51">
        <v>475</v>
      </c>
      <c r="I4231" s="51" t="s">
        <v>17309</v>
      </c>
      <c r="J4231" s="69">
        <v>27.49</v>
      </c>
      <c r="K4231" s="69">
        <f t="shared" si="200"/>
        <v>13057.75</v>
      </c>
      <c r="L4231" s="90">
        <v>475</v>
      </c>
      <c r="M4231" s="51"/>
      <c r="N4231" s="62" t="s">
        <v>5161</v>
      </c>
      <c r="O4231" s="52" t="s">
        <v>5162</v>
      </c>
      <c r="P4231" s="52">
        <v>1418</v>
      </c>
      <c r="Q4231" s="52">
        <v>24</v>
      </c>
      <c r="R4231" s="52" t="s">
        <v>4922</v>
      </c>
      <c r="S4231" s="49" t="s">
        <v>21333</v>
      </c>
      <c r="V4231" s="50" t="s">
        <v>15091</v>
      </c>
      <c r="W4231" s="50" t="s">
        <v>4922</v>
      </c>
      <c r="X4231" s="50" t="s">
        <v>14740</v>
      </c>
      <c r="Y4231" s="70" t="s">
        <v>17320</v>
      </c>
      <c r="Z4231" s="53">
        <v>71300</v>
      </c>
    </row>
    <row r="4232" spans="1:26" s="49" customFormat="1" ht="30" x14ac:dyDescent="0.25">
      <c r="A4232" s="75">
        <v>600145328</v>
      </c>
      <c r="B4232" s="73">
        <f t="shared" si="198"/>
        <v>600145328</v>
      </c>
      <c r="C4232" s="73" t="s">
        <v>12187</v>
      </c>
      <c r="D4232" s="68">
        <v>1</v>
      </c>
      <c r="E4232" s="48">
        <f t="shared" si="199"/>
        <v>64626679</v>
      </c>
      <c r="F4232" s="57" t="s">
        <v>4050</v>
      </c>
      <c r="G4232" s="57" t="s">
        <v>4921</v>
      </c>
      <c r="H4232" s="51">
        <v>575</v>
      </c>
      <c r="I4232" s="51" t="s">
        <v>17309</v>
      </c>
      <c r="J4232" s="69">
        <v>27.49</v>
      </c>
      <c r="K4232" s="69">
        <f t="shared" si="200"/>
        <v>15806.75</v>
      </c>
      <c r="L4232" s="90">
        <v>575</v>
      </c>
      <c r="M4232" s="51"/>
      <c r="N4232" s="62" t="s">
        <v>5163</v>
      </c>
      <c r="O4232" s="52" t="s">
        <v>5164</v>
      </c>
      <c r="P4232" s="52">
        <v>166</v>
      </c>
      <c r="Q4232" s="52">
        <v>28</v>
      </c>
      <c r="R4232" s="52" t="s">
        <v>4922</v>
      </c>
      <c r="S4232" s="49" t="s">
        <v>21333</v>
      </c>
      <c r="V4232" s="50" t="s">
        <v>15091</v>
      </c>
      <c r="W4232" s="50" t="s">
        <v>4922</v>
      </c>
      <c r="X4232" s="50" t="s">
        <v>14740</v>
      </c>
      <c r="Y4232" s="70" t="s">
        <v>17320</v>
      </c>
      <c r="Z4232" s="53">
        <v>71500</v>
      </c>
    </row>
    <row r="4233" spans="1:26" s="49" customFormat="1" ht="30" x14ac:dyDescent="0.25">
      <c r="A4233" s="75">
        <v>600145352</v>
      </c>
      <c r="B4233" s="73">
        <f t="shared" si="198"/>
        <v>600145352</v>
      </c>
      <c r="C4233" s="73" t="s">
        <v>12188</v>
      </c>
      <c r="D4233" s="68">
        <v>1</v>
      </c>
      <c r="E4233" s="48">
        <f t="shared" si="199"/>
        <v>64628329</v>
      </c>
      <c r="F4233" s="57" t="s">
        <v>4050</v>
      </c>
      <c r="G4233" s="57" t="s">
        <v>4921</v>
      </c>
      <c r="H4233" s="51">
        <v>1000</v>
      </c>
      <c r="I4233" s="51" t="s">
        <v>17309</v>
      </c>
      <c r="J4233" s="69">
        <v>27.49</v>
      </c>
      <c r="K4233" s="69">
        <f t="shared" si="200"/>
        <v>27490</v>
      </c>
      <c r="L4233" s="90">
        <v>1000</v>
      </c>
      <c r="M4233" s="51"/>
      <c r="N4233" s="62" t="s">
        <v>5165</v>
      </c>
      <c r="O4233" s="52" t="s">
        <v>3788</v>
      </c>
      <c r="P4233" s="52">
        <v>915</v>
      </c>
      <c r="Q4233" s="52">
        <v>2</v>
      </c>
      <c r="R4233" s="52" t="s">
        <v>4922</v>
      </c>
      <c r="S4233" s="49" t="s">
        <v>21333</v>
      </c>
      <c r="V4233" s="50" t="s">
        <v>15091</v>
      </c>
      <c r="W4233" s="50" t="s">
        <v>4922</v>
      </c>
      <c r="X4233" s="50" t="s">
        <v>14740</v>
      </c>
      <c r="Y4233" s="70" t="s">
        <v>17320</v>
      </c>
      <c r="Z4233" s="53">
        <v>70800</v>
      </c>
    </row>
    <row r="4234" spans="1:26" s="49" customFormat="1" ht="30" x14ac:dyDescent="0.25">
      <c r="A4234" s="75">
        <v>600171272</v>
      </c>
      <c r="B4234" s="73">
        <f t="shared" si="198"/>
        <v>600171272</v>
      </c>
      <c r="C4234" s="73" t="s">
        <v>12078</v>
      </c>
      <c r="D4234" s="68">
        <v>1</v>
      </c>
      <c r="E4234" s="48">
        <f t="shared" si="199"/>
        <v>577260</v>
      </c>
      <c r="F4234" s="57" t="s">
        <v>4050</v>
      </c>
      <c r="G4234" s="57" t="s">
        <v>4921</v>
      </c>
      <c r="H4234" s="51">
        <v>1125</v>
      </c>
      <c r="I4234" s="51" t="s">
        <v>17309</v>
      </c>
      <c r="J4234" s="69">
        <v>27.49</v>
      </c>
      <c r="K4234" s="69">
        <f t="shared" si="200"/>
        <v>30926.25</v>
      </c>
      <c r="L4234" s="90">
        <v>1125</v>
      </c>
      <c r="M4234" s="51"/>
      <c r="N4234" s="62" t="s">
        <v>4978</v>
      </c>
      <c r="O4234" s="52" t="s">
        <v>4977</v>
      </c>
      <c r="P4234" s="52">
        <v>1095</v>
      </c>
      <c r="Q4234" s="52">
        <v>33</v>
      </c>
      <c r="R4234" s="52" t="s">
        <v>4922</v>
      </c>
      <c r="S4234" s="49" t="s">
        <v>21333</v>
      </c>
      <c r="V4234" s="50" t="s">
        <v>15000</v>
      </c>
      <c r="W4234" s="50" t="s">
        <v>4922</v>
      </c>
      <c r="X4234" s="50" t="s">
        <v>14738</v>
      </c>
      <c r="Y4234" s="70" t="s">
        <v>17320</v>
      </c>
      <c r="Z4234" s="53">
        <v>70030</v>
      </c>
    </row>
    <row r="4235" spans="1:26" s="49" customFormat="1" ht="30" x14ac:dyDescent="0.25">
      <c r="A4235" s="75">
        <v>600171299</v>
      </c>
      <c r="B4235" s="73">
        <f t="shared" si="198"/>
        <v>600171299</v>
      </c>
      <c r="C4235" s="73" t="s">
        <v>18096</v>
      </c>
      <c r="D4235" s="68">
        <v>1</v>
      </c>
      <c r="E4235" s="48">
        <f t="shared" si="199"/>
        <v>575933</v>
      </c>
      <c r="F4235" s="57" t="s">
        <v>4050</v>
      </c>
      <c r="G4235" s="57" t="s">
        <v>4921</v>
      </c>
      <c r="H4235" s="51">
        <v>1525</v>
      </c>
      <c r="I4235" s="51" t="s">
        <v>17309</v>
      </c>
      <c r="J4235" s="69">
        <v>27.49</v>
      </c>
      <c r="K4235" s="69">
        <f t="shared" si="200"/>
        <v>41922.25</v>
      </c>
      <c r="L4235" s="90">
        <v>1525</v>
      </c>
      <c r="M4235" s="51"/>
      <c r="N4235" s="62" t="s">
        <v>18097</v>
      </c>
      <c r="O4235" s="52" t="s">
        <v>3112</v>
      </c>
      <c r="P4235" s="52">
        <v>1108</v>
      </c>
      <c r="Q4235" s="52">
        <v>1</v>
      </c>
      <c r="R4235" s="52" t="s">
        <v>4922</v>
      </c>
      <c r="S4235" s="49" t="s">
        <v>21333</v>
      </c>
      <c r="V4235" s="50" t="s">
        <v>15000</v>
      </c>
      <c r="W4235" s="50" t="s">
        <v>4922</v>
      </c>
      <c r="X4235" s="50" t="s">
        <v>14738</v>
      </c>
      <c r="Y4235" s="70" t="s">
        <v>17320</v>
      </c>
      <c r="Z4235" s="53">
        <v>70800</v>
      </c>
    </row>
    <row r="4236" spans="1:26" s="49" customFormat="1" ht="30" x14ac:dyDescent="0.25">
      <c r="A4236" s="75">
        <v>600171302</v>
      </c>
      <c r="B4236" s="73">
        <f t="shared" si="198"/>
        <v>600171302</v>
      </c>
      <c r="C4236" s="73" t="s">
        <v>12079</v>
      </c>
      <c r="D4236" s="68">
        <v>1</v>
      </c>
      <c r="E4236" s="48">
        <f t="shared" si="199"/>
        <v>13644327</v>
      </c>
      <c r="F4236" s="57" t="s">
        <v>4050</v>
      </c>
      <c r="G4236" s="57" t="s">
        <v>4921</v>
      </c>
      <c r="H4236" s="51">
        <v>975</v>
      </c>
      <c r="I4236" s="51" t="s">
        <v>17309</v>
      </c>
      <c r="J4236" s="69">
        <v>27.49</v>
      </c>
      <c r="K4236" s="69">
        <f t="shared" si="200"/>
        <v>26802.75</v>
      </c>
      <c r="L4236" s="90">
        <v>975</v>
      </c>
      <c r="M4236" s="51"/>
      <c r="N4236" s="62" t="s">
        <v>4979</v>
      </c>
      <c r="O4236" s="52" t="s">
        <v>4980</v>
      </c>
      <c r="P4236" s="52">
        <v>423</v>
      </c>
      <c r="Q4236" s="52">
        <v>30</v>
      </c>
      <c r="R4236" s="52" t="s">
        <v>4922</v>
      </c>
      <c r="S4236" s="49" t="s">
        <v>21333</v>
      </c>
      <c r="V4236" s="50" t="s">
        <v>15000</v>
      </c>
      <c r="W4236" s="50" t="s">
        <v>4922</v>
      </c>
      <c r="X4236" s="50" t="s">
        <v>14738</v>
      </c>
      <c r="Y4236" s="70" t="s">
        <v>17320</v>
      </c>
      <c r="Z4236" s="53">
        <v>70200</v>
      </c>
    </row>
    <row r="4237" spans="1:26" s="49" customFormat="1" ht="30" x14ac:dyDescent="0.25">
      <c r="A4237" s="75">
        <v>600171311</v>
      </c>
      <c r="B4237" s="73">
        <f t="shared" si="198"/>
        <v>600171311</v>
      </c>
      <c r="C4237" s="73" t="s">
        <v>18098</v>
      </c>
      <c r="D4237" s="68">
        <v>1</v>
      </c>
      <c r="E4237" s="48">
        <f t="shared" si="199"/>
        <v>14451093</v>
      </c>
      <c r="F4237" s="57" t="s">
        <v>4050</v>
      </c>
      <c r="G4237" s="57" t="s">
        <v>4921</v>
      </c>
      <c r="H4237" s="51">
        <v>1400</v>
      </c>
      <c r="I4237" s="51" t="s">
        <v>17309</v>
      </c>
      <c r="J4237" s="69">
        <v>27.49</v>
      </c>
      <c r="K4237" s="69">
        <f t="shared" si="200"/>
        <v>38486</v>
      </c>
      <c r="L4237" s="90">
        <v>1400</v>
      </c>
      <c r="M4237" s="51"/>
      <c r="N4237" s="62" t="s">
        <v>18099</v>
      </c>
      <c r="O4237" s="52" t="s">
        <v>2505</v>
      </c>
      <c r="P4237" s="52">
        <v>964</v>
      </c>
      <c r="Q4237" s="52">
        <v>2</v>
      </c>
      <c r="R4237" s="52" t="s">
        <v>4922</v>
      </c>
      <c r="S4237" s="49" t="s">
        <v>21333</v>
      </c>
      <c r="V4237" s="50" t="s">
        <v>15000</v>
      </c>
      <c r="W4237" s="50" t="s">
        <v>4922</v>
      </c>
      <c r="X4237" s="50" t="s">
        <v>14738</v>
      </c>
      <c r="Y4237" s="70" t="s">
        <v>17320</v>
      </c>
      <c r="Z4237" s="53">
        <v>70300</v>
      </c>
    </row>
    <row r="4238" spans="1:26" s="49" customFormat="1" ht="30" x14ac:dyDescent="0.25">
      <c r="A4238" s="75">
        <v>600171612</v>
      </c>
      <c r="B4238" s="73">
        <f t="shared" si="198"/>
        <v>600171612</v>
      </c>
      <c r="C4238" s="73" t="s">
        <v>12080</v>
      </c>
      <c r="D4238" s="68">
        <v>1</v>
      </c>
      <c r="E4238" s="48">
        <f t="shared" si="199"/>
        <v>64628205</v>
      </c>
      <c r="F4238" s="57" t="s">
        <v>4050</v>
      </c>
      <c r="G4238" s="57" t="s">
        <v>4921</v>
      </c>
      <c r="H4238" s="51">
        <v>325</v>
      </c>
      <c r="I4238" s="51" t="s">
        <v>17309</v>
      </c>
      <c r="J4238" s="69">
        <v>27.49</v>
      </c>
      <c r="K4238" s="69">
        <f t="shared" si="200"/>
        <v>8934.25</v>
      </c>
      <c r="L4238" s="90">
        <v>325</v>
      </c>
      <c r="M4238" s="51"/>
      <c r="N4238" s="62" t="s">
        <v>4981</v>
      </c>
      <c r="O4238" s="52" t="s">
        <v>65</v>
      </c>
      <c r="P4238" s="52">
        <v>300</v>
      </c>
      <c r="Q4238" s="52">
        <v>6</v>
      </c>
      <c r="R4238" s="52" t="s">
        <v>4922</v>
      </c>
      <c r="S4238" s="49" t="s">
        <v>21333</v>
      </c>
      <c r="V4238" s="50" t="s">
        <v>15000</v>
      </c>
      <c r="W4238" s="50" t="s">
        <v>4922</v>
      </c>
      <c r="X4238" s="50" t="s">
        <v>14738</v>
      </c>
      <c r="Y4238" s="70" t="s">
        <v>17320</v>
      </c>
      <c r="Z4238" s="53">
        <v>70900</v>
      </c>
    </row>
    <row r="4239" spans="1:26" s="49" customFormat="1" x14ac:dyDescent="0.25">
      <c r="A4239" s="75">
        <v>600171621</v>
      </c>
      <c r="B4239" s="73">
        <f t="shared" si="198"/>
        <v>600171621</v>
      </c>
      <c r="C4239" s="73" t="s">
        <v>12081</v>
      </c>
      <c r="D4239" s="68">
        <v>1</v>
      </c>
      <c r="E4239" s="48">
        <f t="shared" si="199"/>
        <v>25369474</v>
      </c>
      <c r="F4239" s="57" t="s">
        <v>4050</v>
      </c>
      <c r="G4239" s="57" t="s">
        <v>4921</v>
      </c>
      <c r="H4239" s="51">
        <v>275</v>
      </c>
      <c r="I4239" s="51" t="s">
        <v>17309</v>
      </c>
      <c r="J4239" s="69">
        <v>27.49</v>
      </c>
      <c r="K4239" s="69">
        <f t="shared" si="200"/>
        <v>7559.75</v>
      </c>
      <c r="L4239" s="90">
        <v>275</v>
      </c>
      <c r="M4239" s="51"/>
      <c r="N4239" s="62" t="s">
        <v>4982</v>
      </c>
      <c r="O4239" s="52" t="s">
        <v>4983</v>
      </c>
      <c r="P4239" s="52">
        <v>65</v>
      </c>
      <c r="Q4239" s="52">
        <v>92</v>
      </c>
      <c r="R4239" s="52" t="s">
        <v>4922</v>
      </c>
      <c r="S4239" s="49" t="s">
        <v>21334</v>
      </c>
      <c r="V4239" s="50" t="s">
        <v>15000</v>
      </c>
      <c r="W4239" s="50" t="s">
        <v>4922</v>
      </c>
      <c r="X4239" s="50" t="s">
        <v>14742</v>
      </c>
      <c r="Y4239" s="70" t="s">
        <v>17320</v>
      </c>
      <c r="Z4239" s="53">
        <v>72000</v>
      </c>
    </row>
    <row r="4240" spans="1:26" s="49" customFormat="1" ht="30" x14ac:dyDescent="0.25">
      <c r="A4240" s="75">
        <v>600171680</v>
      </c>
      <c r="B4240" s="73">
        <f t="shared" si="198"/>
        <v>600171680</v>
      </c>
      <c r="C4240" s="73" t="s">
        <v>12082</v>
      </c>
      <c r="D4240" s="68">
        <v>1</v>
      </c>
      <c r="E4240" s="48">
        <f t="shared" si="199"/>
        <v>61989266</v>
      </c>
      <c r="F4240" s="57" t="s">
        <v>4050</v>
      </c>
      <c r="G4240" s="57" t="s">
        <v>4921</v>
      </c>
      <c r="H4240" s="51">
        <v>375</v>
      </c>
      <c r="I4240" s="51" t="s">
        <v>17309</v>
      </c>
      <c r="J4240" s="69">
        <v>27.49</v>
      </c>
      <c r="K4240" s="69">
        <f t="shared" si="200"/>
        <v>10308.75</v>
      </c>
      <c r="L4240" s="90">
        <v>375</v>
      </c>
      <c r="M4240" s="51"/>
      <c r="N4240" s="62" t="s">
        <v>4984</v>
      </c>
      <c r="O4240" s="52" t="s">
        <v>4985</v>
      </c>
      <c r="P4240" s="52">
        <v>1586</v>
      </c>
      <c r="Q4240" s="52">
        <v>66</v>
      </c>
      <c r="R4240" s="52" t="s">
        <v>4922</v>
      </c>
      <c r="S4240" s="49" t="s">
        <v>21333</v>
      </c>
      <c r="V4240" s="50" t="s">
        <v>15000</v>
      </c>
      <c r="W4240" s="50" t="s">
        <v>4922</v>
      </c>
      <c r="X4240" s="50" t="s">
        <v>14738</v>
      </c>
      <c r="Y4240" s="70" t="s">
        <v>17320</v>
      </c>
      <c r="Z4240" s="53">
        <v>70030</v>
      </c>
    </row>
    <row r="4241" spans="1:26" s="49" customFormat="1" ht="30" x14ac:dyDescent="0.25">
      <c r="A4241" s="75">
        <v>600171698</v>
      </c>
      <c r="B4241" s="73">
        <f t="shared" si="198"/>
        <v>600171698</v>
      </c>
      <c r="C4241" s="73" t="s">
        <v>12083</v>
      </c>
      <c r="D4241" s="68">
        <v>1</v>
      </c>
      <c r="E4241" s="48">
        <f t="shared" si="199"/>
        <v>64628159</v>
      </c>
      <c r="F4241" s="57" t="s">
        <v>4050</v>
      </c>
      <c r="G4241" s="57" t="s">
        <v>4921</v>
      </c>
      <c r="H4241" s="51">
        <v>300</v>
      </c>
      <c r="I4241" s="51" t="s">
        <v>17309</v>
      </c>
      <c r="J4241" s="69">
        <v>27.49</v>
      </c>
      <c r="K4241" s="69">
        <f t="shared" si="200"/>
        <v>8247</v>
      </c>
      <c r="L4241" s="90">
        <v>300</v>
      </c>
      <c r="M4241" s="51"/>
      <c r="N4241" s="62" t="s">
        <v>4986</v>
      </c>
      <c r="O4241" s="52" t="s">
        <v>4987</v>
      </c>
      <c r="P4241" s="52">
        <v>1535</v>
      </c>
      <c r="Q4241" s="52">
        <v>19</v>
      </c>
      <c r="R4241" s="52" t="s">
        <v>4922</v>
      </c>
      <c r="S4241" s="49" t="s">
        <v>21333</v>
      </c>
      <c r="V4241" s="50" t="s">
        <v>15000</v>
      </c>
      <c r="W4241" s="50" t="s">
        <v>4922</v>
      </c>
      <c r="X4241" s="50" t="s">
        <v>14738</v>
      </c>
      <c r="Y4241" s="70" t="s">
        <v>17320</v>
      </c>
      <c r="Z4241" s="53">
        <v>70800</v>
      </c>
    </row>
    <row r="4242" spans="1:26" s="49" customFormat="1" x14ac:dyDescent="0.25">
      <c r="A4242" s="75">
        <v>610551175</v>
      </c>
      <c r="B4242" s="73">
        <f t="shared" si="198"/>
        <v>610551175</v>
      </c>
      <c r="C4242" s="73" t="s">
        <v>12084</v>
      </c>
      <c r="D4242" s="68">
        <v>1</v>
      </c>
      <c r="E4242" s="48">
        <f t="shared" si="199"/>
        <v>25858751</v>
      </c>
      <c r="F4242" s="57" t="s">
        <v>4050</v>
      </c>
      <c r="G4242" s="57" t="s">
        <v>4921</v>
      </c>
      <c r="H4242" s="51">
        <v>125</v>
      </c>
      <c r="I4242" s="51" t="s">
        <v>17309</v>
      </c>
      <c r="J4242" s="69">
        <v>27.49</v>
      </c>
      <c r="K4242" s="69">
        <f t="shared" si="200"/>
        <v>3436.25</v>
      </c>
      <c r="L4242" s="90">
        <v>125</v>
      </c>
      <c r="M4242" s="51"/>
      <c r="N4242" s="62" t="s">
        <v>4988</v>
      </c>
      <c r="O4242" s="52" t="s">
        <v>4930</v>
      </c>
      <c r="P4242" s="52">
        <v>2633</v>
      </c>
      <c r="Q4242" s="52">
        <v>2</v>
      </c>
      <c r="R4242" s="52" t="s">
        <v>4922</v>
      </c>
      <c r="S4242" s="49" t="s">
        <v>21334</v>
      </c>
      <c r="V4242" s="50" t="s">
        <v>15000</v>
      </c>
      <c r="W4242" s="50" t="s">
        <v>4922</v>
      </c>
      <c r="X4242" s="50" t="s">
        <v>14742</v>
      </c>
      <c r="Y4242" s="70" t="s">
        <v>17320</v>
      </c>
      <c r="Z4242" s="53">
        <v>70030</v>
      </c>
    </row>
    <row r="4243" spans="1:26" s="49" customFormat="1" ht="30" x14ac:dyDescent="0.25">
      <c r="A4243" s="75">
        <v>650003551</v>
      </c>
      <c r="B4243" s="73">
        <f t="shared" si="198"/>
        <v>650003551</v>
      </c>
      <c r="C4243" s="73" t="s">
        <v>18100</v>
      </c>
      <c r="D4243" s="68">
        <v>1</v>
      </c>
      <c r="E4243" s="48">
        <f t="shared" si="199"/>
        <v>25862391</v>
      </c>
      <c r="F4243" s="57" t="s">
        <v>4050</v>
      </c>
      <c r="G4243" s="57" t="s">
        <v>4921</v>
      </c>
      <c r="H4243" s="51">
        <v>250</v>
      </c>
      <c r="I4243" s="51" t="s">
        <v>17309</v>
      </c>
      <c r="J4243" s="69">
        <v>27.49</v>
      </c>
      <c r="K4243" s="69">
        <f t="shared" si="200"/>
        <v>6872.5</v>
      </c>
      <c r="L4243" s="90">
        <v>250</v>
      </c>
      <c r="M4243" s="51"/>
      <c r="N4243" s="62" t="s">
        <v>18101</v>
      </c>
      <c r="O4243" s="52" t="s">
        <v>4989</v>
      </c>
      <c r="P4243" s="52">
        <v>550</v>
      </c>
      <c r="Q4243" s="52">
        <v>50</v>
      </c>
      <c r="R4243" s="52" t="s">
        <v>4922</v>
      </c>
      <c r="S4243" s="49" t="s">
        <v>21334</v>
      </c>
      <c r="V4243" s="50" t="s">
        <v>15000</v>
      </c>
      <c r="W4243" s="50" t="s">
        <v>4922</v>
      </c>
      <c r="X4243" s="50" t="s">
        <v>14742</v>
      </c>
      <c r="Y4243" s="70" t="s">
        <v>17320</v>
      </c>
      <c r="Z4243" s="53">
        <v>70030</v>
      </c>
    </row>
    <row r="4244" spans="1:26" s="49" customFormat="1" ht="30" x14ac:dyDescent="0.25">
      <c r="A4244" s="75">
        <v>650026322</v>
      </c>
      <c r="B4244" s="73">
        <f t="shared" si="198"/>
        <v>650026322</v>
      </c>
      <c r="C4244" s="73" t="s">
        <v>12189</v>
      </c>
      <c r="D4244" s="68">
        <v>1</v>
      </c>
      <c r="E4244" s="48">
        <f t="shared" si="199"/>
        <v>70987700</v>
      </c>
      <c r="F4244" s="57" t="s">
        <v>4050</v>
      </c>
      <c r="G4244" s="57" t="s">
        <v>4921</v>
      </c>
      <c r="H4244" s="51">
        <v>725</v>
      </c>
      <c r="I4244" s="51" t="s">
        <v>17309</v>
      </c>
      <c r="J4244" s="69">
        <v>27.49</v>
      </c>
      <c r="K4244" s="69">
        <f t="shared" si="200"/>
        <v>19930.25</v>
      </c>
      <c r="L4244" s="90">
        <v>725</v>
      </c>
      <c r="M4244" s="51"/>
      <c r="N4244" s="62" t="s">
        <v>5166</v>
      </c>
      <c r="O4244" s="52" t="s">
        <v>481</v>
      </c>
      <c r="P4244" s="52">
        <v>401</v>
      </c>
      <c r="Q4244" s="52">
        <v>5</v>
      </c>
      <c r="R4244" s="52" t="s">
        <v>4922</v>
      </c>
      <c r="S4244" s="49" t="s">
        <v>21333</v>
      </c>
      <c r="V4244" s="50" t="s">
        <v>15091</v>
      </c>
      <c r="W4244" s="50" t="s">
        <v>4922</v>
      </c>
      <c r="X4244" s="50" t="s">
        <v>14740</v>
      </c>
      <c r="Y4244" s="70" t="s">
        <v>17320</v>
      </c>
      <c r="Z4244" s="53">
        <v>71600</v>
      </c>
    </row>
    <row r="4245" spans="1:26" s="49" customFormat="1" ht="30" x14ac:dyDescent="0.25">
      <c r="A4245" s="75">
        <v>650061284</v>
      </c>
      <c r="B4245" s="73">
        <f t="shared" si="198"/>
        <v>650061284</v>
      </c>
      <c r="C4245" s="73" t="s">
        <v>12085</v>
      </c>
      <c r="D4245" s="68">
        <v>1</v>
      </c>
      <c r="E4245" s="48">
        <f t="shared" si="199"/>
        <v>71172050</v>
      </c>
      <c r="F4245" s="57" t="s">
        <v>4050</v>
      </c>
      <c r="G4245" s="57" t="s">
        <v>4921</v>
      </c>
      <c r="H4245" s="51">
        <v>275</v>
      </c>
      <c r="I4245" s="51" t="s">
        <v>17309</v>
      </c>
      <c r="J4245" s="69">
        <v>27.49</v>
      </c>
      <c r="K4245" s="69">
        <f t="shared" si="200"/>
        <v>7559.75</v>
      </c>
      <c r="L4245" s="90">
        <v>275</v>
      </c>
      <c r="M4245" s="51"/>
      <c r="N4245" s="62" t="s">
        <v>4990</v>
      </c>
      <c r="O4245" s="52" t="s">
        <v>4966</v>
      </c>
      <c r="P4245" s="52">
        <v>1034</v>
      </c>
      <c r="Q4245" s="52">
        <v>28</v>
      </c>
      <c r="R4245" s="52" t="s">
        <v>4922</v>
      </c>
      <c r="S4245" s="49" t="s">
        <v>21333</v>
      </c>
      <c r="V4245" s="50" t="s">
        <v>15000</v>
      </c>
      <c r="W4245" s="50" t="s">
        <v>4922</v>
      </c>
      <c r="X4245" s="50" t="s">
        <v>14738</v>
      </c>
      <c r="Y4245" s="70" t="s">
        <v>17320</v>
      </c>
      <c r="Z4245" s="53">
        <v>71000</v>
      </c>
    </row>
    <row r="4246" spans="1:26" s="49" customFormat="1" x14ac:dyDescent="0.25">
      <c r="A4246" s="75">
        <v>650069021</v>
      </c>
      <c r="B4246" s="73">
        <f t="shared" si="198"/>
        <v>650069021</v>
      </c>
      <c r="C4246" s="73" t="s">
        <v>12086</v>
      </c>
      <c r="D4246" s="68">
        <v>1</v>
      </c>
      <c r="E4246" s="48">
        <f t="shared" si="199"/>
        <v>26836025</v>
      </c>
      <c r="F4246" s="57" t="s">
        <v>4050</v>
      </c>
      <c r="G4246" s="57" t="s">
        <v>4921</v>
      </c>
      <c r="H4246" s="51">
        <v>1250</v>
      </c>
      <c r="I4246" s="51" t="s">
        <v>17309</v>
      </c>
      <c r="J4246" s="69">
        <v>27.49</v>
      </c>
      <c r="K4246" s="69">
        <f t="shared" si="200"/>
        <v>34362.5</v>
      </c>
      <c r="L4246" s="90">
        <v>1250</v>
      </c>
      <c r="M4246" s="51"/>
      <c r="N4246" s="62" t="s">
        <v>4991</v>
      </c>
      <c r="O4246" s="52" t="s">
        <v>4989</v>
      </c>
      <c r="P4246" s="52">
        <v>1003</v>
      </c>
      <c r="Q4246" s="52">
        <v>49</v>
      </c>
      <c r="R4246" s="52" t="s">
        <v>4922</v>
      </c>
      <c r="S4246" s="49" t="s">
        <v>21334</v>
      </c>
      <c r="V4246" s="50" t="s">
        <v>15000</v>
      </c>
      <c r="W4246" s="50" t="s">
        <v>4922</v>
      </c>
      <c r="X4246" s="50" t="s">
        <v>14742</v>
      </c>
      <c r="Y4246" s="70" t="s">
        <v>17320</v>
      </c>
      <c r="Z4246" s="53">
        <v>70030</v>
      </c>
    </row>
    <row r="4247" spans="1:26" s="49" customFormat="1" ht="30" x14ac:dyDescent="0.25">
      <c r="A4247" s="75">
        <v>650076991</v>
      </c>
      <c r="B4247" s="73">
        <f t="shared" si="198"/>
        <v>650076991</v>
      </c>
      <c r="C4247" s="73" t="s">
        <v>15092</v>
      </c>
      <c r="D4247" s="68">
        <v>1</v>
      </c>
      <c r="E4247" s="48">
        <f t="shared" si="199"/>
        <v>26844401</v>
      </c>
      <c r="F4247" s="57" t="s">
        <v>4050</v>
      </c>
      <c r="G4247" s="57" t="s">
        <v>4921</v>
      </c>
      <c r="H4247" s="51">
        <v>200</v>
      </c>
      <c r="I4247" s="51" t="s">
        <v>17309</v>
      </c>
      <c r="J4247" s="69">
        <v>27.49</v>
      </c>
      <c r="K4247" s="69">
        <f t="shared" si="200"/>
        <v>5498</v>
      </c>
      <c r="L4247" s="90">
        <v>200</v>
      </c>
      <c r="M4247" s="51"/>
      <c r="N4247" s="62" t="s">
        <v>15093</v>
      </c>
      <c r="O4247" s="52" t="s">
        <v>15094</v>
      </c>
      <c r="P4247" s="52">
        <v>2582</v>
      </c>
      <c r="Q4247" s="52">
        <v>3</v>
      </c>
      <c r="R4247" s="52" t="s">
        <v>4922</v>
      </c>
      <c r="S4247" s="49" t="s">
        <v>21334</v>
      </c>
      <c r="V4247" s="50" t="s">
        <v>15000</v>
      </c>
      <c r="W4247" s="50" t="s">
        <v>4922</v>
      </c>
      <c r="X4247" s="50" t="s">
        <v>14742</v>
      </c>
      <c r="Y4247" s="70" t="s">
        <v>17320</v>
      </c>
      <c r="Z4247" s="53">
        <v>70200</v>
      </c>
    </row>
    <row r="4248" spans="1:26" s="49" customFormat="1" ht="30" x14ac:dyDescent="0.25">
      <c r="A4248" s="75">
        <v>650077393</v>
      </c>
      <c r="B4248" s="73">
        <f t="shared" si="198"/>
        <v>650077393</v>
      </c>
      <c r="C4248" s="73" t="s">
        <v>18102</v>
      </c>
      <c r="D4248" s="68">
        <v>1</v>
      </c>
      <c r="E4248" s="48">
        <f t="shared" si="199"/>
        <v>26863782</v>
      </c>
      <c r="F4248" s="57" t="s">
        <v>4050</v>
      </c>
      <c r="G4248" s="57" t="s">
        <v>4921</v>
      </c>
      <c r="H4248" s="51">
        <v>350</v>
      </c>
      <c r="I4248" s="51" t="s">
        <v>17309</v>
      </c>
      <c r="J4248" s="69">
        <v>27.49</v>
      </c>
      <c r="K4248" s="69">
        <f t="shared" si="200"/>
        <v>9621.5</v>
      </c>
      <c r="L4248" s="90">
        <v>350</v>
      </c>
      <c r="M4248" s="51"/>
      <c r="N4248" s="62" t="s">
        <v>18103</v>
      </c>
      <c r="O4248" s="52" t="s">
        <v>17647</v>
      </c>
      <c r="P4248" s="52">
        <v>1320</v>
      </c>
      <c r="Q4248" s="52">
        <v>2</v>
      </c>
      <c r="R4248" s="52" t="s">
        <v>4922</v>
      </c>
      <c r="S4248" s="49" t="s">
        <v>21334</v>
      </c>
      <c r="V4248" s="50" t="s">
        <v>15000</v>
      </c>
      <c r="W4248" s="50" t="s">
        <v>4922</v>
      </c>
      <c r="X4248" s="50" t="s">
        <v>14742</v>
      </c>
      <c r="Y4248" s="70" t="s">
        <v>17320</v>
      </c>
      <c r="Z4248" s="53">
        <v>70200</v>
      </c>
    </row>
    <row r="4249" spans="1:26" s="49" customFormat="1" x14ac:dyDescent="0.25">
      <c r="A4249" s="75">
        <v>651035759</v>
      </c>
      <c r="B4249" s="73">
        <f t="shared" si="198"/>
        <v>651035759</v>
      </c>
      <c r="C4249" s="73" t="s">
        <v>18104</v>
      </c>
      <c r="D4249" s="68">
        <v>1</v>
      </c>
      <c r="E4249" s="48">
        <f t="shared" si="199"/>
        <v>71340815</v>
      </c>
      <c r="F4249" s="57" t="s">
        <v>4050</v>
      </c>
      <c r="G4249" s="57" t="s">
        <v>4921</v>
      </c>
      <c r="H4249" s="51">
        <v>475</v>
      </c>
      <c r="I4249" s="51" t="s">
        <v>17309</v>
      </c>
      <c r="J4249" s="69">
        <v>27.49</v>
      </c>
      <c r="K4249" s="69">
        <f t="shared" si="200"/>
        <v>13057.75</v>
      </c>
      <c r="L4249" s="90">
        <v>475</v>
      </c>
      <c r="M4249" s="51"/>
      <c r="N4249" s="62" t="s">
        <v>18105</v>
      </c>
      <c r="O4249" s="52" t="s">
        <v>15381</v>
      </c>
      <c r="P4249" s="52">
        <v>1106</v>
      </c>
      <c r="Q4249" s="52">
        <v>8</v>
      </c>
      <c r="R4249" s="52" t="s">
        <v>4922</v>
      </c>
      <c r="S4249" s="49" t="s">
        <v>21334</v>
      </c>
      <c r="V4249" s="50" t="s">
        <v>15000</v>
      </c>
      <c r="W4249" s="50" t="s">
        <v>4922</v>
      </c>
      <c r="X4249" s="50" t="s">
        <v>14742</v>
      </c>
      <c r="Y4249" s="70" t="s">
        <v>17320</v>
      </c>
      <c r="Z4249" s="53">
        <v>70300</v>
      </c>
    </row>
    <row r="4250" spans="1:26" s="49" customFormat="1" x14ac:dyDescent="0.25">
      <c r="A4250" s="75">
        <v>651040060</v>
      </c>
      <c r="B4250" s="73">
        <f t="shared" si="198"/>
        <v>651040060</v>
      </c>
      <c r="C4250" s="73" t="s">
        <v>12087</v>
      </c>
      <c r="D4250" s="68">
        <v>1</v>
      </c>
      <c r="E4250" s="48">
        <f t="shared" si="199"/>
        <v>71340912</v>
      </c>
      <c r="F4250" s="57" t="s">
        <v>4050</v>
      </c>
      <c r="G4250" s="57" t="s">
        <v>4921</v>
      </c>
      <c r="H4250" s="51">
        <v>300</v>
      </c>
      <c r="I4250" s="51" t="s">
        <v>17309</v>
      </c>
      <c r="J4250" s="69">
        <v>27.49</v>
      </c>
      <c r="K4250" s="69">
        <f t="shared" si="200"/>
        <v>8247</v>
      </c>
      <c r="L4250" s="90">
        <v>300</v>
      </c>
      <c r="M4250" s="51"/>
      <c r="N4250" s="62" t="s">
        <v>4992</v>
      </c>
      <c r="O4250" s="52" t="s">
        <v>86</v>
      </c>
      <c r="P4250" s="52">
        <v>6227</v>
      </c>
      <c r="Q4250" s="52">
        <v>3</v>
      </c>
      <c r="R4250" s="52" t="s">
        <v>4922</v>
      </c>
      <c r="S4250" s="49" t="s">
        <v>21334</v>
      </c>
      <c r="V4250" s="50" t="s">
        <v>15000</v>
      </c>
      <c r="W4250" s="50" t="s">
        <v>4922</v>
      </c>
      <c r="X4250" s="50" t="s">
        <v>14742</v>
      </c>
      <c r="Y4250" s="70" t="s">
        <v>17320</v>
      </c>
      <c r="Z4250" s="53">
        <v>70800</v>
      </c>
    </row>
    <row r="4251" spans="1:26" s="49" customFormat="1" x14ac:dyDescent="0.25">
      <c r="A4251" s="75">
        <v>674000226</v>
      </c>
      <c r="B4251" s="73">
        <f t="shared" si="198"/>
        <v>674000226</v>
      </c>
      <c r="C4251" s="73" t="s">
        <v>12190</v>
      </c>
      <c r="D4251" s="68">
        <v>1</v>
      </c>
      <c r="E4251" s="48">
        <f t="shared" si="199"/>
        <v>70990743</v>
      </c>
      <c r="F4251" s="57" t="s">
        <v>4050</v>
      </c>
      <c r="G4251" s="57" t="s">
        <v>4921</v>
      </c>
      <c r="H4251" s="51">
        <v>50</v>
      </c>
      <c r="I4251" s="51" t="s">
        <v>17309</v>
      </c>
      <c r="J4251" s="69">
        <v>27.49</v>
      </c>
      <c r="K4251" s="69">
        <f t="shared" si="200"/>
        <v>1374.5</v>
      </c>
      <c r="L4251" s="90">
        <v>50</v>
      </c>
      <c r="M4251" s="51"/>
      <c r="N4251" s="62" t="s">
        <v>5167</v>
      </c>
      <c r="O4251" s="52" t="s">
        <v>900</v>
      </c>
      <c r="P4251" s="52">
        <v>861</v>
      </c>
      <c r="Q4251" s="52"/>
      <c r="R4251" s="52" t="s">
        <v>5028</v>
      </c>
      <c r="S4251" s="49" t="s">
        <v>21333</v>
      </c>
      <c r="V4251" s="50" t="s">
        <v>15091</v>
      </c>
      <c r="W4251" s="50" t="s">
        <v>4922</v>
      </c>
      <c r="X4251" s="50" t="s">
        <v>14740</v>
      </c>
      <c r="Y4251" s="70" t="s">
        <v>17320</v>
      </c>
      <c r="Z4251" s="53">
        <v>73934</v>
      </c>
    </row>
    <row r="4252" spans="1:26" s="49" customFormat="1" ht="30" x14ac:dyDescent="0.25">
      <c r="A4252" s="75">
        <v>674000099</v>
      </c>
      <c r="B4252" s="73">
        <f t="shared" si="198"/>
        <v>674000099</v>
      </c>
      <c r="C4252" s="73" t="s">
        <v>12191</v>
      </c>
      <c r="D4252" s="68">
        <v>1</v>
      </c>
      <c r="E4252" s="48">
        <f t="shared" si="199"/>
        <v>70989079</v>
      </c>
      <c r="F4252" s="57" t="s">
        <v>4050</v>
      </c>
      <c r="G4252" s="57" t="s">
        <v>4921</v>
      </c>
      <c r="H4252" s="51">
        <v>0</v>
      </c>
      <c r="I4252" s="51" t="s">
        <v>17309</v>
      </c>
      <c r="J4252" s="69">
        <v>27.49</v>
      </c>
      <c r="K4252" s="69">
        <f t="shared" si="200"/>
        <v>0</v>
      </c>
      <c r="L4252" s="90">
        <v>25</v>
      </c>
      <c r="M4252" s="51">
        <v>25</v>
      </c>
      <c r="N4252" s="62" t="s">
        <v>5168</v>
      </c>
      <c r="O4252" s="52" t="s">
        <v>114</v>
      </c>
      <c r="P4252" s="52">
        <v>496</v>
      </c>
      <c r="Q4252" s="52">
        <v>28</v>
      </c>
      <c r="R4252" s="52" t="s">
        <v>4922</v>
      </c>
      <c r="S4252" s="49" t="s">
        <v>21333</v>
      </c>
      <c r="V4252" s="50" t="s">
        <v>15091</v>
      </c>
      <c r="W4252" s="50" t="s">
        <v>4922</v>
      </c>
      <c r="X4252" s="50" t="s">
        <v>14740</v>
      </c>
      <c r="Y4252" s="70" t="s">
        <v>17320</v>
      </c>
      <c r="Z4252" s="53">
        <v>72000</v>
      </c>
    </row>
    <row r="4253" spans="1:26" s="49" customFormat="1" ht="30" x14ac:dyDescent="0.25">
      <c r="A4253" s="75">
        <v>674000188</v>
      </c>
      <c r="B4253" s="73">
        <f t="shared" si="198"/>
        <v>674000188</v>
      </c>
      <c r="C4253" s="73" t="s">
        <v>12192</v>
      </c>
      <c r="D4253" s="68">
        <v>1</v>
      </c>
      <c r="E4253" s="48">
        <f t="shared" si="199"/>
        <v>75027402</v>
      </c>
      <c r="F4253" s="57" t="s">
        <v>4050</v>
      </c>
      <c r="G4253" s="57" t="s">
        <v>4921</v>
      </c>
      <c r="H4253" s="51">
        <v>0</v>
      </c>
      <c r="I4253" s="51" t="s">
        <v>17309</v>
      </c>
      <c r="J4253" s="69">
        <v>27.49</v>
      </c>
      <c r="K4253" s="69">
        <f t="shared" si="200"/>
        <v>0</v>
      </c>
      <c r="L4253" s="90">
        <v>50</v>
      </c>
      <c r="M4253" s="51">
        <v>50</v>
      </c>
      <c r="N4253" s="62" t="s">
        <v>5169</v>
      </c>
      <c r="O4253" s="52" t="s">
        <v>5170</v>
      </c>
      <c r="P4253" s="52">
        <v>425</v>
      </c>
      <c r="Q4253" s="52">
        <v>37</v>
      </c>
      <c r="R4253" s="52" t="s">
        <v>4922</v>
      </c>
      <c r="S4253" s="49" t="s">
        <v>21333</v>
      </c>
      <c r="V4253" s="50" t="s">
        <v>15091</v>
      </c>
      <c r="W4253" s="50" t="s">
        <v>4922</v>
      </c>
      <c r="X4253" s="50" t="s">
        <v>14740</v>
      </c>
      <c r="Y4253" s="70" t="s">
        <v>17320</v>
      </c>
      <c r="Z4253" s="53">
        <v>70300</v>
      </c>
    </row>
    <row r="4254" spans="1:26" s="49" customFormat="1" ht="30" x14ac:dyDescent="0.25">
      <c r="A4254" s="75">
        <v>674000447</v>
      </c>
      <c r="B4254" s="73">
        <f t="shared" si="198"/>
        <v>674000447</v>
      </c>
      <c r="C4254" s="73" t="s">
        <v>12193</v>
      </c>
      <c r="D4254" s="68">
        <v>1</v>
      </c>
      <c r="E4254" s="48">
        <f t="shared" si="199"/>
        <v>75029880</v>
      </c>
      <c r="F4254" s="57" t="s">
        <v>4050</v>
      </c>
      <c r="G4254" s="57" t="s">
        <v>4921</v>
      </c>
      <c r="H4254" s="51">
        <v>50</v>
      </c>
      <c r="I4254" s="51" t="s">
        <v>17309</v>
      </c>
      <c r="J4254" s="69">
        <v>27.49</v>
      </c>
      <c r="K4254" s="69">
        <f t="shared" si="200"/>
        <v>1374.5</v>
      </c>
      <c r="L4254" s="90">
        <v>50</v>
      </c>
      <c r="M4254" s="51"/>
      <c r="N4254" s="62" t="s">
        <v>5171</v>
      </c>
      <c r="O4254" s="52" t="s">
        <v>5172</v>
      </c>
      <c r="P4254" s="52">
        <v>182</v>
      </c>
      <c r="Q4254" s="52" t="s">
        <v>89</v>
      </c>
      <c r="R4254" s="52" t="s">
        <v>4922</v>
      </c>
      <c r="S4254" s="49" t="s">
        <v>21333</v>
      </c>
      <c r="V4254" s="50" t="s">
        <v>15091</v>
      </c>
      <c r="W4254" s="50" t="s">
        <v>4922</v>
      </c>
      <c r="X4254" s="50" t="s">
        <v>14740</v>
      </c>
      <c r="Y4254" s="70" t="s">
        <v>17320</v>
      </c>
      <c r="Z4254" s="53">
        <v>70030</v>
      </c>
    </row>
    <row r="4255" spans="1:26" s="49" customFormat="1" ht="30" x14ac:dyDescent="0.25">
      <c r="A4255" s="75">
        <v>674000455</v>
      </c>
      <c r="B4255" s="73">
        <f t="shared" si="198"/>
        <v>674000455</v>
      </c>
      <c r="C4255" s="73" t="s">
        <v>12194</v>
      </c>
      <c r="D4255" s="68">
        <v>1</v>
      </c>
      <c r="E4255" s="48">
        <f t="shared" si="199"/>
        <v>75029855</v>
      </c>
      <c r="F4255" s="57" t="s">
        <v>4050</v>
      </c>
      <c r="G4255" s="57" t="s">
        <v>4921</v>
      </c>
      <c r="H4255" s="51">
        <v>75</v>
      </c>
      <c r="I4255" s="51" t="s">
        <v>17309</v>
      </c>
      <c r="J4255" s="69">
        <v>27.49</v>
      </c>
      <c r="K4255" s="69">
        <f t="shared" si="200"/>
        <v>2061.75</v>
      </c>
      <c r="L4255" s="90">
        <v>75</v>
      </c>
      <c r="M4255" s="51"/>
      <c r="N4255" s="62" t="s">
        <v>5173</v>
      </c>
      <c r="O4255" s="52" t="s">
        <v>5174</v>
      </c>
      <c r="P4255" s="52">
        <v>2851</v>
      </c>
      <c r="Q4255" s="52">
        <v>1</v>
      </c>
      <c r="R4255" s="52" t="s">
        <v>4922</v>
      </c>
      <c r="S4255" s="49" t="s">
        <v>21333</v>
      </c>
      <c r="V4255" s="50" t="s">
        <v>15091</v>
      </c>
      <c r="W4255" s="50" t="s">
        <v>4922</v>
      </c>
      <c r="X4255" s="50" t="s">
        <v>14740</v>
      </c>
      <c r="Y4255" s="70" t="s">
        <v>17320</v>
      </c>
      <c r="Z4255" s="53">
        <v>70030</v>
      </c>
    </row>
    <row r="4256" spans="1:26" s="49" customFormat="1" ht="30" x14ac:dyDescent="0.25">
      <c r="A4256" s="75">
        <v>674000463</v>
      </c>
      <c r="B4256" s="73">
        <f t="shared" si="198"/>
        <v>674000463</v>
      </c>
      <c r="C4256" s="73" t="s">
        <v>12195</v>
      </c>
      <c r="D4256" s="68">
        <v>1</v>
      </c>
      <c r="E4256" s="48">
        <f t="shared" si="199"/>
        <v>75029871</v>
      </c>
      <c r="F4256" s="57" t="s">
        <v>4050</v>
      </c>
      <c r="G4256" s="57" t="s">
        <v>4921</v>
      </c>
      <c r="H4256" s="51">
        <v>75</v>
      </c>
      <c r="I4256" s="51" t="s">
        <v>17309</v>
      </c>
      <c r="J4256" s="69">
        <v>27.49</v>
      </c>
      <c r="K4256" s="69">
        <f t="shared" si="200"/>
        <v>2061.75</v>
      </c>
      <c r="L4256" s="90">
        <v>75</v>
      </c>
      <c r="M4256" s="51"/>
      <c r="N4256" s="62" t="s">
        <v>5175</v>
      </c>
      <c r="O4256" s="52" t="s">
        <v>5176</v>
      </c>
      <c r="P4256" s="52">
        <v>1041</v>
      </c>
      <c r="Q4256" s="52">
        <v>7</v>
      </c>
      <c r="R4256" s="52" t="s">
        <v>4922</v>
      </c>
      <c r="S4256" s="49" t="s">
        <v>21333</v>
      </c>
      <c r="V4256" s="50" t="s">
        <v>15091</v>
      </c>
      <c r="W4256" s="50" t="s">
        <v>4922</v>
      </c>
      <c r="X4256" s="50" t="s">
        <v>14740</v>
      </c>
      <c r="Y4256" s="70" t="s">
        <v>17320</v>
      </c>
      <c r="Z4256" s="53">
        <v>70030</v>
      </c>
    </row>
    <row r="4257" spans="1:26" s="49" customFormat="1" ht="30" x14ac:dyDescent="0.25">
      <c r="A4257" s="75">
        <v>674000498</v>
      </c>
      <c r="B4257" s="73">
        <f t="shared" si="198"/>
        <v>674000498</v>
      </c>
      <c r="C4257" s="73" t="s">
        <v>12196</v>
      </c>
      <c r="D4257" s="68">
        <v>1</v>
      </c>
      <c r="E4257" s="48">
        <f t="shared" si="199"/>
        <v>75029847</v>
      </c>
      <c r="F4257" s="57" t="s">
        <v>4050</v>
      </c>
      <c r="G4257" s="57" t="s">
        <v>4921</v>
      </c>
      <c r="H4257" s="51">
        <v>50</v>
      </c>
      <c r="I4257" s="51" t="s">
        <v>17309</v>
      </c>
      <c r="J4257" s="69">
        <v>27.49</v>
      </c>
      <c r="K4257" s="69">
        <f t="shared" si="200"/>
        <v>1374.5</v>
      </c>
      <c r="L4257" s="90">
        <v>50</v>
      </c>
      <c r="M4257" s="51"/>
      <c r="N4257" s="62" t="s">
        <v>5177</v>
      </c>
      <c r="O4257" s="52" t="s">
        <v>4930</v>
      </c>
      <c r="P4257" s="52">
        <v>2613</v>
      </c>
      <c r="Q4257" s="52">
        <v>4</v>
      </c>
      <c r="R4257" s="52" t="s">
        <v>4922</v>
      </c>
      <c r="S4257" s="49" t="s">
        <v>21333</v>
      </c>
      <c r="V4257" s="50" t="s">
        <v>15091</v>
      </c>
      <c r="W4257" s="50" t="s">
        <v>4922</v>
      </c>
      <c r="X4257" s="50" t="s">
        <v>14740</v>
      </c>
      <c r="Y4257" s="70" t="s">
        <v>17320</v>
      </c>
      <c r="Z4257" s="53">
        <v>70030</v>
      </c>
    </row>
    <row r="4258" spans="1:26" s="49" customFormat="1" ht="30" x14ac:dyDescent="0.25">
      <c r="A4258" s="75">
        <v>674000501</v>
      </c>
      <c r="B4258" s="73">
        <f t="shared" si="198"/>
        <v>674000501</v>
      </c>
      <c r="C4258" s="73" t="s">
        <v>12197</v>
      </c>
      <c r="D4258" s="68">
        <v>1</v>
      </c>
      <c r="E4258" s="48">
        <f t="shared" si="199"/>
        <v>75029863</v>
      </c>
      <c r="F4258" s="57" t="s">
        <v>4050</v>
      </c>
      <c r="G4258" s="57" t="s">
        <v>4921</v>
      </c>
      <c r="H4258" s="51">
        <v>75</v>
      </c>
      <c r="I4258" s="51" t="s">
        <v>17309</v>
      </c>
      <c r="J4258" s="69">
        <v>27.49</v>
      </c>
      <c r="K4258" s="69">
        <f t="shared" si="200"/>
        <v>2061.75</v>
      </c>
      <c r="L4258" s="90">
        <v>75</v>
      </c>
      <c r="M4258" s="51"/>
      <c r="N4258" s="62" t="s">
        <v>5178</v>
      </c>
      <c r="O4258" s="52" t="s">
        <v>5179</v>
      </c>
      <c r="P4258" s="52">
        <v>1502</v>
      </c>
      <c r="Q4258" s="52">
        <v>27</v>
      </c>
      <c r="R4258" s="52" t="s">
        <v>4922</v>
      </c>
      <c r="S4258" s="49" t="s">
        <v>21333</v>
      </c>
      <c r="V4258" s="50" t="s">
        <v>15091</v>
      </c>
      <c r="W4258" s="50" t="s">
        <v>4922</v>
      </c>
      <c r="X4258" s="50" t="s">
        <v>14740</v>
      </c>
      <c r="Y4258" s="70" t="s">
        <v>17320</v>
      </c>
      <c r="Z4258" s="53">
        <v>70030</v>
      </c>
    </row>
    <row r="4259" spans="1:26" s="49" customFormat="1" ht="30" x14ac:dyDescent="0.25">
      <c r="A4259" s="75">
        <v>674000510</v>
      </c>
      <c r="B4259" s="73">
        <f t="shared" si="198"/>
        <v>674000510</v>
      </c>
      <c r="C4259" s="73" t="s">
        <v>12198</v>
      </c>
      <c r="D4259" s="68">
        <v>1</v>
      </c>
      <c r="E4259" s="48">
        <f t="shared" si="199"/>
        <v>75029839</v>
      </c>
      <c r="F4259" s="57" t="s">
        <v>4050</v>
      </c>
      <c r="G4259" s="57" t="s">
        <v>4921</v>
      </c>
      <c r="H4259" s="51">
        <v>75</v>
      </c>
      <c r="I4259" s="51" t="s">
        <v>17309</v>
      </c>
      <c r="J4259" s="69">
        <v>27.49</v>
      </c>
      <c r="K4259" s="69">
        <f t="shared" si="200"/>
        <v>2061.75</v>
      </c>
      <c r="L4259" s="90">
        <v>75</v>
      </c>
      <c r="M4259" s="51"/>
      <c r="N4259" s="62" t="s">
        <v>5180</v>
      </c>
      <c r="O4259" s="52" t="s">
        <v>1506</v>
      </c>
      <c r="P4259" s="52">
        <v>156</v>
      </c>
      <c r="Q4259" s="52">
        <v>33</v>
      </c>
      <c r="R4259" s="52" t="s">
        <v>4922</v>
      </c>
      <c r="S4259" s="49" t="s">
        <v>21333</v>
      </c>
      <c r="V4259" s="50" t="s">
        <v>15091</v>
      </c>
      <c r="W4259" s="50" t="s">
        <v>4922</v>
      </c>
      <c r="X4259" s="50" t="s">
        <v>14740</v>
      </c>
      <c r="Y4259" s="70" t="s">
        <v>17320</v>
      </c>
      <c r="Z4259" s="53">
        <v>70030</v>
      </c>
    </row>
    <row r="4260" spans="1:26" s="49" customFormat="1" ht="30" x14ac:dyDescent="0.25">
      <c r="A4260" s="75">
        <v>674000528</v>
      </c>
      <c r="B4260" s="73">
        <f t="shared" si="198"/>
        <v>674000528</v>
      </c>
      <c r="C4260" s="73" t="s">
        <v>12199</v>
      </c>
      <c r="D4260" s="68">
        <v>1</v>
      </c>
      <c r="E4260" s="48">
        <f t="shared" si="199"/>
        <v>70984379</v>
      </c>
      <c r="F4260" s="57" t="s">
        <v>4050</v>
      </c>
      <c r="G4260" s="57" t="s">
        <v>4921</v>
      </c>
      <c r="H4260" s="51">
        <v>0</v>
      </c>
      <c r="I4260" s="51" t="s">
        <v>17309</v>
      </c>
      <c r="J4260" s="69">
        <v>27.49</v>
      </c>
      <c r="K4260" s="69">
        <f t="shared" si="200"/>
        <v>0</v>
      </c>
      <c r="L4260" s="90">
        <v>50</v>
      </c>
      <c r="M4260" s="51">
        <v>50</v>
      </c>
      <c r="N4260" s="62" t="s">
        <v>5181</v>
      </c>
      <c r="O4260" s="52" t="s">
        <v>5182</v>
      </c>
      <c r="P4260" s="52">
        <v>856</v>
      </c>
      <c r="Q4260" s="52">
        <v>1</v>
      </c>
      <c r="R4260" s="52" t="s">
        <v>4922</v>
      </c>
      <c r="S4260" s="49" t="s">
        <v>21333</v>
      </c>
      <c r="V4260" s="50" t="s">
        <v>15091</v>
      </c>
      <c r="W4260" s="50" t="s">
        <v>4922</v>
      </c>
      <c r="X4260" s="50" t="s">
        <v>14740</v>
      </c>
      <c r="Y4260" s="70" t="s">
        <v>17320</v>
      </c>
      <c r="Z4260" s="53">
        <v>70800</v>
      </c>
    </row>
    <row r="4261" spans="1:26" s="49" customFormat="1" ht="30" x14ac:dyDescent="0.25">
      <c r="A4261" s="75">
        <v>674000536</v>
      </c>
      <c r="B4261" s="73">
        <f t="shared" si="198"/>
        <v>674000536</v>
      </c>
      <c r="C4261" s="73" t="s">
        <v>12200</v>
      </c>
      <c r="D4261" s="68">
        <v>1</v>
      </c>
      <c r="E4261" s="48">
        <f t="shared" si="199"/>
        <v>70984646</v>
      </c>
      <c r="F4261" s="57" t="s">
        <v>4050</v>
      </c>
      <c r="G4261" s="57" t="s">
        <v>4921</v>
      </c>
      <c r="H4261" s="51">
        <v>0</v>
      </c>
      <c r="I4261" s="51" t="s">
        <v>17309</v>
      </c>
      <c r="J4261" s="69">
        <v>27.49</v>
      </c>
      <c r="K4261" s="69">
        <f t="shared" si="200"/>
        <v>0</v>
      </c>
      <c r="L4261" s="90">
        <v>75</v>
      </c>
      <c r="M4261" s="51">
        <v>75</v>
      </c>
      <c r="N4261" s="62" t="s">
        <v>5183</v>
      </c>
      <c r="O4261" s="52" t="s">
        <v>3788</v>
      </c>
      <c r="P4261" s="52">
        <v>920</v>
      </c>
      <c r="Q4261" s="52">
        <v>5</v>
      </c>
      <c r="R4261" s="52" t="s">
        <v>4922</v>
      </c>
      <c r="S4261" s="49" t="s">
        <v>21333</v>
      </c>
      <c r="V4261" s="50" t="s">
        <v>15091</v>
      </c>
      <c r="W4261" s="50" t="s">
        <v>4922</v>
      </c>
      <c r="X4261" s="50" t="s">
        <v>14740</v>
      </c>
      <c r="Y4261" s="70" t="s">
        <v>17320</v>
      </c>
      <c r="Z4261" s="53">
        <v>70800</v>
      </c>
    </row>
    <row r="4262" spans="1:26" s="49" customFormat="1" ht="30" x14ac:dyDescent="0.25">
      <c r="A4262" s="75">
        <v>674000544</v>
      </c>
      <c r="B4262" s="73">
        <f t="shared" si="198"/>
        <v>674000544</v>
      </c>
      <c r="C4262" s="73" t="s">
        <v>12201</v>
      </c>
      <c r="D4262" s="68">
        <v>1</v>
      </c>
      <c r="E4262" s="48">
        <f t="shared" si="199"/>
        <v>70984361</v>
      </c>
      <c r="F4262" s="57" t="s">
        <v>4050</v>
      </c>
      <c r="G4262" s="57" t="s">
        <v>4921</v>
      </c>
      <c r="H4262" s="51">
        <v>0</v>
      </c>
      <c r="I4262" s="51" t="s">
        <v>17309</v>
      </c>
      <c r="J4262" s="69">
        <v>27.49</v>
      </c>
      <c r="K4262" s="69">
        <f t="shared" si="200"/>
        <v>0</v>
      </c>
      <c r="L4262" s="90">
        <v>50</v>
      </c>
      <c r="M4262" s="51">
        <v>50</v>
      </c>
      <c r="N4262" s="62" t="s">
        <v>5184</v>
      </c>
      <c r="O4262" s="52" t="s">
        <v>2029</v>
      </c>
      <c r="P4262" s="52">
        <v>763</v>
      </c>
      <c r="Q4262" s="52">
        <v>19</v>
      </c>
      <c r="R4262" s="52" t="s">
        <v>4922</v>
      </c>
      <c r="S4262" s="49" t="s">
        <v>21333</v>
      </c>
      <c r="V4262" s="50" t="s">
        <v>15091</v>
      </c>
      <c r="W4262" s="50" t="s">
        <v>4922</v>
      </c>
      <c r="X4262" s="50" t="s">
        <v>14740</v>
      </c>
      <c r="Y4262" s="70" t="s">
        <v>17320</v>
      </c>
      <c r="Z4262" s="53">
        <v>70800</v>
      </c>
    </row>
    <row r="4263" spans="1:26" s="49" customFormat="1" ht="30" x14ac:dyDescent="0.25">
      <c r="A4263" s="75">
        <v>674000552</v>
      </c>
      <c r="B4263" s="73">
        <f t="shared" si="198"/>
        <v>674000552</v>
      </c>
      <c r="C4263" s="73" t="s">
        <v>12202</v>
      </c>
      <c r="D4263" s="68">
        <v>1</v>
      </c>
      <c r="E4263" s="48">
        <f t="shared" si="199"/>
        <v>70984671</v>
      </c>
      <c r="F4263" s="57" t="s">
        <v>4050</v>
      </c>
      <c r="G4263" s="57" t="s">
        <v>4921</v>
      </c>
      <c r="H4263" s="51">
        <v>0</v>
      </c>
      <c r="I4263" s="51" t="s">
        <v>17309</v>
      </c>
      <c r="J4263" s="69">
        <v>27.49</v>
      </c>
      <c r="K4263" s="69">
        <f t="shared" si="200"/>
        <v>0</v>
      </c>
      <c r="L4263" s="90">
        <v>75</v>
      </c>
      <c r="M4263" s="51">
        <v>75</v>
      </c>
      <c r="N4263" s="62" t="s">
        <v>5185</v>
      </c>
      <c r="O4263" s="52" t="s">
        <v>5094</v>
      </c>
      <c r="P4263" s="52">
        <v>1611</v>
      </c>
      <c r="Q4263" s="52">
        <v>2</v>
      </c>
      <c r="R4263" s="52" t="s">
        <v>4922</v>
      </c>
      <c r="S4263" s="49" t="s">
        <v>21333</v>
      </c>
      <c r="V4263" s="50" t="s">
        <v>15091</v>
      </c>
      <c r="W4263" s="50" t="s">
        <v>4922</v>
      </c>
      <c r="X4263" s="50" t="s">
        <v>14740</v>
      </c>
      <c r="Y4263" s="70" t="s">
        <v>17320</v>
      </c>
      <c r="Z4263" s="53">
        <v>70800</v>
      </c>
    </row>
    <row r="4264" spans="1:26" s="49" customFormat="1" ht="30" x14ac:dyDescent="0.25">
      <c r="A4264" s="75">
        <v>674000561</v>
      </c>
      <c r="B4264" s="73">
        <f t="shared" si="198"/>
        <v>674000561</v>
      </c>
      <c r="C4264" s="73" t="s">
        <v>12203</v>
      </c>
      <c r="D4264" s="68">
        <v>1</v>
      </c>
      <c r="E4264" s="48">
        <f t="shared" si="199"/>
        <v>70984654</v>
      </c>
      <c r="F4264" s="57" t="s">
        <v>4050</v>
      </c>
      <c r="G4264" s="57" t="s">
        <v>4921</v>
      </c>
      <c r="H4264" s="51">
        <v>0</v>
      </c>
      <c r="I4264" s="51" t="s">
        <v>17309</v>
      </c>
      <c r="J4264" s="69">
        <v>27.49</v>
      </c>
      <c r="K4264" s="69">
        <f t="shared" si="200"/>
        <v>0</v>
      </c>
      <c r="L4264" s="90">
        <v>50</v>
      </c>
      <c r="M4264" s="51">
        <v>50</v>
      </c>
      <c r="N4264" s="62" t="s">
        <v>5186</v>
      </c>
      <c r="O4264" s="52" t="s">
        <v>105</v>
      </c>
      <c r="P4264" s="52">
        <v>1168</v>
      </c>
      <c r="Q4264" s="52">
        <v>8</v>
      </c>
      <c r="R4264" s="52" t="s">
        <v>4922</v>
      </c>
      <c r="S4264" s="49" t="s">
        <v>21333</v>
      </c>
      <c r="V4264" s="50" t="s">
        <v>15091</v>
      </c>
      <c r="W4264" s="50" t="s">
        <v>4922</v>
      </c>
      <c r="X4264" s="50" t="s">
        <v>14740</v>
      </c>
      <c r="Y4264" s="70" t="s">
        <v>17320</v>
      </c>
      <c r="Z4264" s="53">
        <v>70800</v>
      </c>
    </row>
    <row r="4265" spans="1:26" s="49" customFormat="1" ht="30" x14ac:dyDescent="0.25">
      <c r="A4265" s="75">
        <v>674000579</v>
      </c>
      <c r="B4265" s="73">
        <f t="shared" si="198"/>
        <v>674000579</v>
      </c>
      <c r="C4265" s="73" t="s">
        <v>12204</v>
      </c>
      <c r="D4265" s="68">
        <v>1</v>
      </c>
      <c r="E4265" s="48">
        <f t="shared" si="199"/>
        <v>70984697</v>
      </c>
      <c r="F4265" s="57" t="s">
        <v>4050</v>
      </c>
      <c r="G4265" s="57" t="s">
        <v>4921</v>
      </c>
      <c r="H4265" s="51">
        <v>50</v>
      </c>
      <c r="I4265" s="51" t="s">
        <v>17309</v>
      </c>
      <c r="J4265" s="69">
        <v>27.49</v>
      </c>
      <c r="K4265" s="69">
        <f t="shared" si="200"/>
        <v>1374.5</v>
      </c>
      <c r="L4265" s="90">
        <v>50</v>
      </c>
      <c r="M4265" s="51"/>
      <c r="N4265" s="62" t="s">
        <v>5187</v>
      </c>
      <c r="O4265" s="52" t="s">
        <v>5188</v>
      </c>
      <c r="P4265" s="52">
        <v>4429</v>
      </c>
      <c r="Q4265" s="52">
        <v>8</v>
      </c>
      <c r="R4265" s="52" t="s">
        <v>4922</v>
      </c>
      <c r="S4265" s="49" t="s">
        <v>21333</v>
      </c>
      <c r="V4265" s="50" t="s">
        <v>15091</v>
      </c>
      <c r="W4265" s="50" t="s">
        <v>4922</v>
      </c>
      <c r="X4265" s="50" t="s">
        <v>14740</v>
      </c>
      <c r="Y4265" s="70" t="s">
        <v>17320</v>
      </c>
      <c r="Z4265" s="53">
        <v>70800</v>
      </c>
    </row>
    <row r="4266" spans="1:26" s="49" customFormat="1" ht="30" x14ac:dyDescent="0.25">
      <c r="A4266" s="75">
        <v>674000587</v>
      </c>
      <c r="B4266" s="73">
        <f t="shared" si="198"/>
        <v>674000587</v>
      </c>
      <c r="C4266" s="73" t="s">
        <v>12205</v>
      </c>
      <c r="D4266" s="68">
        <v>1</v>
      </c>
      <c r="E4266" s="48">
        <f t="shared" si="199"/>
        <v>70984689</v>
      </c>
      <c r="F4266" s="57" t="s">
        <v>4050</v>
      </c>
      <c r="G4266" s="57" t="s">
        <v>4921</v>
      </c>
      <c r="H4266" s="51">
        <v>0</v>
      </c>
      <c r="I4266" s="51" t="s">
        <v>17309</v>
      </c>
      <c r="J4266" s="69">
        <v>27.49</v>
      </c>
      <c r="K4266" s="69">
        <f t="shared" si="200"/>
        <v>0</v>
      </c>
      <c r="L4266" s="90">
        <v>50</v>
      </c>
      <c r="M4266" s="51">
        <v>50</v>
      </c>
      <c r="N4266" s="62" t="s">
        <v>5189</v>
      </c>
      <c r="O4266" s="52" t="s">
        <v>5190</v>
      </c>
      <c r="P4266" s="52">
        <v>1834</v>
      </c>
      <c r="Q4266" s="52">
        <v>10</v>
      </c>
      <c r="R4266" s="52" t="s">
        <v>4922</v>
      </c>
      <c r="S4266" s="49" t="s">
        <v>21333</v>
      </c>
      <c r="V4266" s="50" t="s">
        <v>15091</v>
      </c>
      <c r="W4266" s="50" t="s">
        <v>4922</v>
      </c>
      <c r="X4266" s="50" t="s">
        <v>14740</v>
      </c>
      <c r="Y4266" s="70" t="s">
        <v>17320</v>
      </c>
      <c r="Z4266" s="53">
        <v>70800</v>
      </c>
    </row>
    <row r="4267" spans="1:26" s="49" customFormat="1" ht="30" x14ac:dyDescent="0.25">
      <c r="A4267" s="75">
        <v>674000595</v>
      </c>
      <c r="B4267" s="73">
        <f t="shared" si="198"/>
        <v>674000595</v>
      </c>
      <c r="C4267" s="73" t="s">
        <v>12206</v>
      </c>
      <c r="D4267" s="68">
        <v>1</v>
      </c>
      <c r="E4267" s="48">
        <f t="shared" si="199"/>
        <v>70984638</v>
      </c>
      <c r="F4267" s="57" t="s">
        <v>4050</v>
      </c>
      <c r="G4267" s="57" t="s">
        <v>4921</v>
      </c>
      <c r="H4267" s="51">
        <v>0</v>
      </c>
      <c r="I4267" s="51" t="s">
        <v>17309</v>
      </c>
      <c r="J4267" s="69">
        <v>27.49</v>
      </c>
      <c r="K4267" s="69">
        <f t="shared" si="200"/>
        <v>0</v>
      </c>
      <c r="L4267" s="90">
        <v>75</v>
      </c>
      <c r="M4267" s="51">
        <v>75</v>
      </c>
      <c r="N4267" s="62" t="s">
        <v>5191</v>
      </c>
      <c r="O4267" s="52" t="s">
        <v>5192</v>
      </c>
      <c r="P4267" s="52">
        <v>1082</v>
      </c>
      <c r="Q4267" s="52">
        <v>60</v>
      </c>
      <c r="R4267" s="52" t="s">
        <v>4922</v>
      </c>
      <c r="S4267" s="49" t="s">
        <v>21333</v>
      </c>
      <c r="V4267" s="50" t="s">
        <v>15091</v>
      </c>
      <c r="W4267" s="50" t="s">
        <v>4922</v>
      </c>
      <c r="X4267" s="50" t="s">
        <v>14740</v>
      </c>
      <c r="Y4267" s="70" t="s">
        <v>17320</v>
      </c>
      <c r="Z4267" s="53">
        <v>70800</v>
      </c>
    </row>
    <row r="4268" spans="1:26" s="49" customFormat="1" x14ac:dyDescent="0.25">
      <c r="A4268" s="75">
        <v>674105699</v>
      </c>
      <c r="B4268" s="73">
        <f t="shared" si="198"/>
        <v>674105699</v>
      </c>
      <c r="C4268" s="73" t="s">
        <v>12207</v>
      </c>
      <c r="D4268" s="68">
        <v>1</v>
      </c>
      <c r="E4268" s="48">
        <f t="shared" si="199"/>
        <v>75084481</v>
      </c>
      <c r="F4268" s="57" t="s">
        <v>4050</v>
      </c>
      <c r="G4268" s="57" t="s">
        <v>4921</v>
      </c>
      <c r="H4268" s="51">
        <v>25</v>
      </c>
      <c r="I4268" s="51" t="s">
        <v>17309</v>
      </c>
      <c r="J4268" s="69">
        <v>27.49</v>
      </c>
      <c r="K4268" s="69">
        <f t="shared" si="200"/>
        <v>687.25</v>
      </c>
      <c r="L4268" s="90">
        <v>25</v>
      </c>
      <c r="M4268" s="51"/>
      <c r="N4268" s="62" t="s">
        <v>5193</v>
      </c>
      <c r="O4268" s="52" t="s">
        <v>5194</v>
      </c>
      <c r="P4268" s="52">
        <v>154</v>
      </c>
      <c r="Q4268" s="52">
        <v>180</v>
      </c>
      <c r="R4268" s="52" t="s">
        <v>4922</v>
      </c>
      <c r="S4268" s="49" t="s">
        <v>21333</v>
      </c>
      <c r="V4268" s="50" t="s">
        <v>15091</v>
      </c>
      <c r="W4268" s="50" t="s">
        <v>4922</v>
      </c>
      <c r="X4268" s="50" t="s">
        <v>14740</v>
      </c>
      <c r="Y4268" s="70" t="s">
        <v>17320</v>
      </c>
      <c r="Z4268" s="53">
        <v>72400</v>
      </c>
    </row>
    <row r="4269" spans="1:26" s="49" customFormat="1" x14ac:dyDescent="0.25">
      <c r="A4269" s="75">
        <v>691000565</v>
      </c>
      <c r="B4269" s="73">
        <f t="shared" si="198"/>
        <v>691000565</v>
      </c>
      <c r="C4269" s="73" t="s">
        <v>12088</v>
      </c>
      <c r="D4269" s="68">
        <v>1</v>
      </c>
      <c r="E4269" s="48">
        <f t="shared" si="199"/>
        <v>26829690</v>
      </c>
      <c r="F4269" s="57" t="s">
        <v>4050</v>
      </c>
      <c r="G4269" s="57" t="s">
        <v>4921</v>
      </c>
      <c r="H4269" s="51">
        <v>350</v>
      </c>
      <c r="I4269" s="51" t="s">
        <v>17309</v>
      </c>
      <c r="J4269" s="69">
        <v>27.49</v>
      </c>
      <c r="K4269" s="69">
        <f t="shared" si="200"/>
        <v>9621.5</v>
      </c>
      <c r="L4269" s="90">
        <v>350</v>
      </c>
      <c r="M4269" s="51"/>
      <c r="N4269" s="62" t="s">
        <v>4993</v>
      </c>
      <c r="O4269" s="52" t="s">
        <v>4994</v>
      </c>
      <c r="P4269" s="52">
        <v>491</v>
      </c>
      <c r="Q4269" s="52">
        <v>23</v>
      </c>
      <c r="R4269" s="52" t="s">
        <v>4922</v>
      </c>
      <c r="S4269" s="49" t="s">
        <v>21334</v>
      </c>
      <c r="V4269" s="50" t="s">
        <v>15000</v>
      </c>
      <c r="W4269" s="50" t="s">
        <v>4922</v>
      </c>
      <c r="X4269" s="50" t="s">
        <v>14742</v>
      </c>
      <c r="Y4269" s="70" t="s">
        <v>17320</v>
      </c>
      <c r="Z4269" s="53">
        <v>70800</v>
      </c>
    </row>
    <row r="4270" spans="1:26" s="49" customFormat="1" x14ac:dyDescent="0.25">
      <c r="A4270" s="75">
        <v>691001138</v>
      </c>
      <c r="B4270" s="73">
        <f t="shared" si="198"/>
        <v>691001138</v>
      </c>
      <c r="C4270" s="73" t="s">
        <v>12089</v>
      </c>
      <c r="D4270" s="68">
        <v>1</v>
      </c>
      <c r="E4270" s="48">
        <f t="shared" si="199"/>
        <v>28600738</v>
      </c>
      <c r="F4270" s="57" t="s">
        <v>4050</v>
      </c>
      <c r="G4270" s="57" t="s">
        <v>4921</v>
      </c>
      <c r="H4270" s="51">
        <v>25</v>
      </c>
      <c r="I4270" s="51" t="s">
        <v>17309</v>
      </c>
      <c r="J4270" s="69">
        <v>27.49</v>
      </c>
      <c r="K4270" s="69">
        <f t="shared" si="200"/>
        <v>687.25</v>
      </c>
      <c r="L4270" s="90">
        <v>25</v>
      </c>
      <c r="M4270" s="51"/>
      <c r="N4270" s="62" t="s">
        <v>4995</v>
      </c>
      <c r="O4270" s="52" t="s">
        <v>4996</v>
      </c>
      <c r="P4270" s="52">
        <v>311</v>
      </c>
      <c r="Q4270" s="52">
        <v>33</v>
      </c>
      <c r="R4270" s="52" t="s">
        <v>4922</v>
      </c>
      <c r="S4270" s="49" t="s">
        <v>21334</v>
      </c>
      <c r="V4270" s="50" t="s">
        <v>15000</v>
      </c>
      <c r="W4270" s="50" t="s">
        <v>4922</v>
      </c>
      <c r="X4270" s="50" t="s">
        <v>14742</v>
      </c>
      <c r="Y4270" s="70" t="s">
        <v>17320</v>
      </c>
      <c r="Z4270" s="53">
        <v>70030</v>
      </c>
    </row>
    <row r="4271" spans="1:26" s="49" customFormat="1" ht="30" x14ac:dyDescent="0.25">
      <c r="A4271" s="75">
        <v>691001197</v>
      </c>
      <c r="B4271" s="73">
        <f t="shared" si="198"/>
        <v>691001197</v>
      </c>
      <c r="C4271" s="73" t="s">
        <v>12090</v>
      </c>
      <c r="D4271" s="68">
        <v>1</v>
      </c>
      <c r="E4271" s="48">
        <f t="shared" si="199"/>
        <v>27731073</v>
      </c>
      <c r="F4271" s="57" t="s">
        <v>4050</v>
      </c>
      <c r="G4271" s="57" t="s">
        <v>4921</v>
      </c>
      <c r="H4271" s="51">
        <v>0</v>
      </c>
      <c r="I4271" s="51" t="s">
        <v>17309</v>
      </c>
      <c r="J4271" s="69">
        <v>27.49</v>
      </c>
      <c r="K4271" s="69">
        <f t="shared" si="200"/>
        <v>0</v>
      </c>
      <c r="L4271" s="90">
        <v>1100</v>
      </c>
      <c r="M4271" s="51">
        <v>1100</v>
      </c>
      <c r="N4271" s="62" t="s">
        <v>4997</v>
      </c>
      <c r="O4271" s="52" t="s">
        <v>4998</v>
      </c>
      <c r="P4271" s="52">
        <v>1002</v>
      </c>
      <c r="Q4271" s="52">
        <v>42</v>
      </c>
      <c r="R4271" s="52" t="s">
        <v>4922</v>
      </c>
      <c r="S4271" s="49" t="s">
        <v>21334</v>
      </c>
      <c r="V4271" s="50" t="s">
        <v>15000</v>
      </c>
      <c r="W4271" s="50" t="s">
        <v>4922</v>
      </c>
      <c r="X4271" s="50" t="s">
        <v>14742</v>
      </c>
      <c r="Y4271" s="70" t="s">
        <v>17320</v>
      </c>
      <c r="Z4271" s="53">
        <v>70900</v>
      </c>
    </row>
    <row r="4272" spans="1:26" s="49" customFormat="1" x14ac:dyDescent="0.25">
      <c r="A4272" s="75">
        <v>691001855</v>
      </c>
      <c r="B4272" s="73">
        <f t="shared" si="198"/>
        <v>691001855</v>
      </c>
      <c r="C4272" s="73" t="s">
        <v>18106</v>
      </c>
      <c r="D4272" s="68">
        <v>1</v>
      </c>
      <c r="E4272" s="48">
        <f t="shared" si="199"/>
        <v>71341200</v>
      </c>
      <c r="F4272" s="57" t="s">
        <v>4050</v>
      </c>
      <c r="G4272" s="57" t="s">
        <v>4921</v>
      </c>
      <c r="H4272" s="51">
        <v>225</v>
      </c>
      <c r="I4272" s="51" t="s">
        <v>17309</v>
      </c>
      <c r="J4272" s="69">
        <v>27.49</v>
      </c>
      <c r="K4272" s="69">
        <f t="shared" si="200"/>
        <v>6185.25</v>
      </c>
      <c r="L4272" s="90">
        <v>225</v>
      </c>
      <c r="M4272" s="51"/>
      <c r="N4272" s="62" t="s">
        <v>18107</v>
      </c>
      <c r="O4272" s="52" t="s">
        <v>4999</v>
      </c>
      <c r="P4272" s="52">
        <v>833</v>
      </c>
      <c r="Q4272" s="52">
        <v>14</v>
      </c>
      <c r="R4272" s="52" t="s">
        <v>4922</v>
      </c>
      <c r="S4272" s="49" t="s">
        <v>21334</v>
      </c>
      <c r="V4272" s="50" t="s">
        <v>15000</v>
      </c>
      <c r="W4272" s="50" t="s">
        <v>4922</v>
      </c>
      <c r="X4272" s="50" t="s">
        <v>14742</v>
      </c>
      <c r="Y4272" s="70" t="s">
        <v>17320</v>
      </c>
      <c r="Z4272" s="53">
        <v>70900</v>
      </c>
    </row>
    <row r="4273" spans="1:26" s="49" customFormat="1" ht="30" x14ac:dyDescent="0.25">
      <c r="A4273" s="75">
        <v>691002959</v>
      </c>
      <c r="B4273" s="73">
        <f t="shared" si="198"/>
        <v>691002959</v>
      </c>
      <c r="C4273" s="73" t="s">
        <v>12208</v>
      </c>
      <c r="D4273" s="68">
        <v>1</v>
      </c>
      <c r="E4273" s="48">
        <f t="shared" si="199"/>
        <v>72542721</v>
      </c>
      <c r="F4273" s="57" t="s">
        <v>4050</v>
      </c>
      <c r="G4273" s="57" t="s">
        <v>4921</v>
      </c>
      <c r="H4273" s="51">
        <v>50</v>
      </c>
      <c r="I4273" s="51" t="s">
        <v>17309</v>
      </c>
      <c r="J4273" s="69">
        <v>27.49</v>
      </c>
      <c r="K4273" s="69">
        <f t="shared" si="200"/>
        <v>1374.5</v>
      </c>
      <c r="L4273" s="90">
        <v>50</v>
      </c>
      <c r="M4273" s="51"/>
      <c r="N4273" s="62" t="s">
        <v>5195</v>
      </c>
      <c r="O4273" s="52" t="s">
        <v>5136</v>
      </c>
      <c r="P4273" s="52">
        <v>450</v>
      </c>
      <c r="Q4273" s="52">
        <v>68</v>
      </c>
      <c r="R4273" s="52" t="s">
        <v>4922</v>
      </c>
      <c r="S4273" s="49" t="s">
        <v>21333</v>
      </c>
      <c r="V4273" s="50" t="s">
        <v>15091</v>
      </c>
      <c r="W4273" s="50" t="s">
        <v>4922</v>
      </c>
      <c r="X4273" s="50" t="s">
        <v>14740</v>
      </c>
      <c r="Y4273" s="70" t="s">
        <v>17320</v>
      </c>
      <c r="Z4273" s="53">
        <v>71000</v>
      </c>
    </row>
    <row r="4274" spans="1:26" s="49" customFormat="1" ht="30" x14ac:dyDescent="0.25">
      <c r="A4274" s="75">
        <v>691002967</v>
      </c>
      <c r="B4274" s="73">
        <f t="shared" si="198"/>
        <v>691002967</v>
      </c>
      <c r="C4274" s="73" t="s">
        <v>12209</v>
      </c>
      <c r="D4274" s="68">
        <v>1</v>
      </c>
      <c r="E4274" s="48">
        <f t="shared" si="199"/>
        <v>72542713</v>
      </c>
      <c r="F4274" s="57" t="s">
        <v>4050</v>
      </c>
      <c r="G4274" s="57" t="s">
        <v>4921</v>
      </c>
      <c r="H4274" s="51">
        <v>25</v>
      </c>
      <c r="I4274" s="51" t="s">
        <v>17309</v>
      </c>
      <c r="J4274" s="69">
        <v>27.49</v>
      </c>
      <c r="K4274" s="69">
        <f t="shared" si="200"/>
        <v>687.25</v>
      </c>
      <c r="L4274" s="90">
        <v>25</v>
      </c>
      <c r="M4274" s="51"/>
      <c r="N4274" s="62" t="s">
        <v>5196</v>
      </c>
      <c r="O4274" s="52" t="s">
        <v>5197</v>
      </c>
      <c r="P4274" s="52">
        <v>704</v>
      </c>
      <c r="Q4274" s="52" t="s">
        <v>5198</v>
      </c>
      <c r="R4274" s="52" t="s">
        <v>4922</v>
      </c>
      <c r="S4274" s="49" t="s">
        <v>21333</v>
      </c>
      <c r="V4274" s="50" t="s">
        <v>15091</v>
      </c>
      <c r="W4274" s="50" t="s">
        <v>4922</v>
      </c>
      <c r="X4274" s="50" t="s">
        <v>14740</v>
      </c>
      <c r="Y4274" s="70" t="s">
        <v>17320</v>
      </c>
      <c r="Z4274" s="53">
        <v>71200</v>
      </c>
    </row>
    <row r="4275" spans="1:26" s="49" customFormat="1" x14ac:dyDescent="0.25">
      <c r="A4275" s="75">
        <v>691003581</v>
      </c>
      <c r="B4275" s="73">
        <f t="shared" si="198"/>
        <v>691003581</v>
      </c>
      <c r="C4275" s="73" t="s">
        <v>12091</v>
      </c>
      <c r="D4275" s="68">
        <v>1</v>
      </c>
      <c r="E4275" s="48">
        <f t="shared" si="199"/>
        <v>29386187</v>
      </c>
      <c r="F4275" s="57" t="s">
        <v>4050</v>
      </c>
      <c r="G4275" s="57" t="s">
        <v>4921</v>
      </c>
      <c r="H4275" s="51">
        <v>25</v>
      </c>
      <c r="I4275" s="51" t="s">
        <v>17309</v>
      </c>
      <c r="J4275" s="69">
        <v>27.49</v>
      </c>
      <c r="K4275" s="69">
        <f t="shared" si="200"/>
        <v>687.25</v>
      </c>
      <c r="L4275" s="90">
        <v>25</v>
      </c>
      <c r="M4275" s="51"/>
      <c r="N4275" s="62" t="s">
        <v>5000</v>
      </c>
      <c r="O4275" s="52" t="s">
        <v>611</v>
      </c>
      <c r="P4275" s="52">
        <v>782</v>
      </c>
      <c r="Q4275" s="52">
        <v>27</v>
      </c>
      <c r="R4275" s="52" t="s">
        <v>4922</v>
      </c>
      <c r="S4275" s="49" t="s">
        <v>21334</v>
      </c>
      <c r="V4275" s="50" t="s">
        <v>15000</v>
      </c>
      <c r="W4275" s="50" t="s">
        <v>4922</v>
      </c>
      <c r="X4275" s="50" t="s">
        <v>14742</v>
      </c>
      <c r="Y4275" s="70" t="s">
        <v>17320</v>
      </c>
      <c r="Z4275" s="53">
        <v>70300</v>
      </c>
    </row>
    <row r="4276" spans="1:26" s="49" customFormat="1" x14ac:dyDescent="0.25">
      <c r="A4276" s="75">
        <v>691005222</v>
      </c>
      <c r="B4276" s="73">
        <f t="shared" si="198"/>
        <v>691005222</v>
      </c>
      <c r="C4276" s="73" t="s">
        <v>12092</v>
      </c>
      <c r="D4276" s="68">
        <v>1</v>
      </c>
      <c r="E4276" s="48">
        <f t="shared" si="199"/>
        <v>1709089</v>
      </c>
      <c r="F4276" s="57" t="s">
        <v>4050</v>
      </c>
      <c r="G4276" s="57" t="s">
        <v>4921</v>
      </c>
      <c r="H4276" s="51">
        <v>25</v>
      </c>
      <c r="I4276" s="51" t="s">
        <v>17309</v>
      </c>
      <c r="J4276" s="69">
        <v>27.49</v>
      </c>
      <c r="K4276" s="69">
        <f t="shared" si="200"/>
        <v>687.25</v>
      </c>
      <c r="L4276" s="90">
        <v>25</v>
      </c>
      <c r="M4276" s="51"/>
      <c r="N4276" s="62" t="s">
        <v>5001</v>
      </c>
      <c r="O4276" s="52" t="s">
        <v>5002</v>
      </c>
      <c r="P4276" s="52">
        <v>383</v>
      </c>
      <c r="Q4276" s="52">
        <v>27</v>
      </c>
      <c r="R4276" s="52" t="s">
        <v>4922</v>
      </c>
      <c r="S4276" s="49" t="s">
        <v>21334</v>
      </c>
      <c r="V4276" s="50" t="s">
        <v>15000</v>
      </c>
      <c r="W4276" s="50" t="s">
        <v>4922</v>
      </c>
      <c r="X4276" s="50" t="s">
        <v>14742</v>
      </c>
      <c r="Y4276" s="70" t="s">
        <v>17320</v>
      </c>
      <c r="Z4276" s="53">
        <v>70030</v>
      </c>
    </row>
    <row r="4277" spans="1:26" s="49" customFormat="1" x14ac:dyDescent="0.25">
      <c r="A4277" s="75">
        <v>691005290</v>
      </c>
      <c r="B4277" s="73">
        <f t="shared" si="198"/>
        <v>691005290</v>
      </c>
      <c r="C4277" s="73" t="s">
        <v>12093</v>
      </c>
      <c r="D4277" s="68">
        <v>1</v>
      </c>
      <c r="E4277" s="48">
        <f t="shared" si="199"/>
        <v>1820494</v>
      </c>
      <c r="F4277" s="57" t="s">
        <v>4050</v>
      </c>
      <c r="G4277" s="57" t="s">
        <v>4921</v>
      </c>
      <c r="H4277" s="51">
        <v>125</v>
      </c>
      <c r="I4277" s="51" t="s">
        <v>17309</v>
      </c>
      <c r="J4277" s="69">
        <v>27.49</v>
      </c>
      <c r="K4277" s="69">
        <f t="shared" si="200"/>
        <v>3436.25</v>
      </c>
      <c r="L4277" s="90">
        <v>125</v>
      </c>
      <c r="M4277" s="51"/>
      <c r="N4277" s="62" t="s">
        <v>5003</v>
      </c>
      <c r="O4277" s="52" t="s">
        <v>4999</v>
      </c>
      <c r="P4277" s="52">
        <v>833</v>
      </c>
      <c r="Q4277" s="52">
        <v>14</v>
      </c>
      <c r="R4277" s="52" t="s">
        <v>4922</v>
      </c>
      <c r="S4277" s="49" t="s">
        <v>21334</v>
      </c>
      <c r="V4277" s="50" t="s">
        <v>15000</v>
      </c>
      <c r="W4277" s="50" t="s">
        <v>4922</v>
      </c>
      <c r="X4277" s="50" t="s">
        <v>14742</v>
      </c>
      <c r="Y4277" s="70" t="s">
        <v>17320</v>
      </c>
      <c r="Z4277" s="53">
        <v>70900</v>
      </c>
    </row>
    <row r="4278" spans="1:26" s="49" customFormat="1" x14ac:dyDescent="0.25">
      <c r="A4278" s="75">
        <v>691005362</v>
      </c>
      <c r="B4278" s="73">
        <f t="shared" si="198"/>
        <v>691005362</v>
      </c>
      <c r="C4278" s="73" t="s">
        <v>12094</v>
      </c>
      <c r="D4278" s="68">
        <v>1</v>
      </c>
      <c r="E4278" s="48">
        <f t="shared" si="199"/>
        <v>1827481</v>
      </c>
      <c r="F4278" s="57" t="s">
        <v>4050</v>
      </c>
      <c r="G4278" s="57" t="s">
        <v>4921</v>
      </c>
      <c r="H4278" s="51">
        <v>25</v>
      </c>
      <c r="I4278" s="51" t="s">
        <v>17309</v>
      </c>
      <c r="J4278" s="69">
        <v>27.49</v>
      </c>
      <c r="K4278" s="69">
        <f t="shared" si="200"/>
        <v>687.25</v>
      </c>
      <c r="L4278" s="90">
        <v>25</v>
      </c>
      <c r="M4278" s="51"/>
      <c r="N4278" s="62" t="s">
        <v>5004</v>
      </c>
      <c r="O4278" s="52" t="s">
        <v>2799</v>
      </c>
      <c r="P4278" s="52">
        <v>2172</v>
      </c>
      <c r="Q4278" s="52">
        <v>15</v>
      </c>
      <c r="R4278" s="52" t="s">
        <v>4922</v>
      </c>
      <c r="S4278" s="49" t="s">
        <v>21334</v>
      </c>
      <c r="V4278" s="50" t="s">
        <v>15000</v>
      </c>
      <c r="W4278" s="50" t="s">
        <v>4922</v>
      </c>
      <c r="X4278" s="50" t="s">
        <v>14742</v>
      </c>
      <c r="Y4278" s="70" t="s">
        <v>17320</v>
      </c>
      <c r="Z4278" s="53">
        <v>70800</v>
      </c>
    </row>
    <row r="4279" spans="1:26" s="49" customFormat="1" x14ac:dyDescent="0.25">
      <c r="A4279" s="75">
        <v>691006326</v>
      </c>
      <c r="B4279" s="73">
        <f t="shared" si="198"/>
        <v>691006326</v>
      </c>
      <c r="C4279" s="73" t="s">
        <v>12095</v>
      </c>
      <c r="D4279" s="68">
        <v>1</v>
      </c>
      <c r="E4279" s="48">
        <f t="shared" si="199"/>
        <v>1721836</v>
      </c>
      <c r="F4279" s="57" t="s">
        <v>4050</v>
      </c>
      <c r="G4279" s="57" t="s">
        <v>4921</v>
      </c>
      <c r="H4279" s="51">
        <v>75</v>
      </c>
      <c r="I4279" s="51" t="s">
        <v>17309</v>
      </c>
      <c r="J4279" s="69">
        <v>27.49</v>
      </c>
      <c r="K4279" s="69">
        <f t="shared" si="200"/>
        <v>2061.75</v>
      </c>
      <c r="L4279" s="90">
        <v>75</v>
      </c>
      <c r="M4279" s="51"/>
      <c r="N4279" s="62" t="s">
        <v>5005</v>
      </c>
      <c r="O4279" s="52" t="s">
        <v>4998</v>
      </c>
      <c r="P4279" s="52">
        <v>1002</v>
      </c>
      <c r="Q4279" s="52">
        <v>42</v>
      </c>
      <c r="R4279" s="52" t="s">
        <v>4922</v>
      </c>
      <c r="S4279" s="49" t="s">
        <v>21334</v>
      </c>
      <c r="V4279" s="50" t="s">
        <v>15000</v>
      </c>
      <c r="W4279" s="50" t="s">
        <v>4922</v>
      </c>
      <c r="X4279" s="50" t="s">
        <v>14742</v>
      </c>
      <c r="Y4279" s="70" t="s">
        <v>17320</v>
      </c>
      <c r="Z4279" s="53">
        <v>70900</v>
      </c>
    </row>
    <row r="4280" spans="1:26" s="49" customFormat="1" x14ac:dyDescent="0.25">
      <c r="A4280" s="75">
        <v>691007209</v>
      </c>
      <c r="B4280" s="73">
        <f t="shared" si="198"/>
        <v>691007209</v>
      </c>
      <c r="C4280" s="73" t="s">
        <v>12096</v>
      </c>
      <c r="D4280" s="68">
        <v>1</v>
      </c>
      <c r="E4280" s="48">
        <f t="shared" si="199"/>
        <v>3396207</v>
      </c>
      <c r="F4280" s="57" t="s">
        <v>4050</v>
      </c>
      <c r="G4280" s="57" t="s">
        <v>4921</v>
      </c>
      <c r="H4280" s="51">
        <v>0</v>
      </c>
      <c r="I4280" s="51" t="s">
        <v>17309</v>
      </c>
      <c r="J4280" s="69">
        <v>27.49</v>
      </c>
      <c r="K4280" s="69">
        <f t="shared" si="200"/>
        <v>0</v>
      </c>
      <c r="L4280" s="90">
        <v>25</v>
      </c>
      <c r="M4280" s="51">
        <v>25</v>
      </c>
      <c r="N4280" s="62" t="s">
        <v>5006</v>
      </c>
      <c r="O4280" s="52" t="s">
        <v>5007</v>
      </c>
      <c r="P4280" s="52">
        <v>812</v>
      </c>
      <c r="Q4280" s="52">
        <v>11</v>
      </c>
      <c r="R4280" s="52" t="s">
        <v>4922</v>
      </c>
      <c r="S4280" s="49" t="s">
        <v>21334</v>
      </c>
      <c r="V4280" s="50" t="s">
        <v>15000</v>
      </c>
      <c r="W4280" s="50" t="s">
        <v>4922</v>
      </c>
      <c r="X4280" s="50" t="s">
        <v>14742</v>
      </c>
      <c r="Y4280" s="70" t="s">
        <v>17320</v>
      </c>
      <c r="Z4280" s="53">
        <v>70800</v>
      </c>
    </row>
    <row r="4281" spans="1:26" s="49" customFormat="1" ht="30" x14ac:dyDescent="0.25">
      <c r="A4281" s="75">
        <v>691008141</v>
      </c>
      <c r="B4281" s="73">
        <f t="shared" si="198"/>
        <v>691008141</v>
      </c>
      <c r="C4281" s="73" t="s">
        <v>12210</v>
      </c>
      <c r="D4281" s="68">
        <v>1</v>
      </c>
      <c r="E4281" s="48">
        <f t="shared" si="199"/>
        <v>4187997</v>
      </c>
      <c r="F4281" s="57" t="s">
        <v>4050</v>
      </c>
      <c r="G4281" s="57" t="s">
        <v>4921</v>
      </c>
      <c r="H4281" s="51">
        <v>50</v>
      </c>
      <c r="I4281" s="51" t="s">
        <v>17309</v>
      </c>
      <c r="J4281" s="69">
        <v>27.49</v>
      </c>
      <c r="K4281" s="69">
        <f t="shared" si="200"/>
        <v>1374.5</v>
      </c>
      <c r="L4281" s="90">
        <v>50</v>
      </c>
      <c r="M4281" s="51"/>
      <c r="N4281" s="62" t="s">
        <v>5199</v>
      </c>
      <c r="O4281" s="52" t="s">
        <v>5011</v>
      </c>
      <c r="P4281" s="52">
        <v>1126</v>
      </c>
      <c r="Q4281" s="52">
        <v>31</v>
      </c>
      <c r="R4281" s="52" t="s">
        <v>4922</v>
      </c>
      <c r="S4281" s="49" t="s">
        <v>21333</v>
      </c>
      <c r="V4281" s="50" t="s">
        <v>15091</v>
      </c>
      <c r="W4281" s="50" t="s">
        <v>4922</v>
      </c>
      <c r="X4281" s="50" t="s">
        <v>14740</v>
      </c>
      <c r="Y4281" s="70" t="s">
        <v>17320</v>
      </c>
      <c r="Z4281" s="53">
        <v>71000</v>
      </c>
    </row>
    <row r="4282" spans="1:26" s="49" customFormat="1" x14ac:dyDescent="0.25">
      <c r="A4282" s="75">
        <v>691009589</v>
      </c>
      <c r="B4282" s="73">
        <f t="shared" si="198"/>
        <v>691009589</v>
      </c>
      <c r="C4282" s="73" t="s">
        <v>12097</v>
      </c>
      <c r="D4282" s="68">
        <v>1</v>
      </c>
      <c r="E4282" s="48">
        <f t="shared" si="199"/>
        <v>4152409</v>
      </c>
      <c r="F4282" s="57" t="s">
        <v>4050</v>
      </c>
      <c r="G4282" s="57" t="s">
        <v>4921</v>
      </c>
      <c r="H4282" s="51">
        <v>25</v>
      </c>
      <c r="I4282" s="51" t="s">
        <v>17309</v>
      </c>
      <c r="J4282" s="69">
        <v>27.49</v>
      </c>
      <c r="K4282" s="69">
        <f t="shared" si="200"/>
        <v>687.25</v>
      </c>
      <c r="L4282" s="90">
        <v>25</v>
      </c>
      <c r="M4282" s="51"/>
      <c r="N4282" s="62" t="s">
        <v>5008</v>
      </c>
      <c r="O4282" s="52" t="s">
        <v>5009</v>
      </c>
      <c r="P4282" s="52">
        <v>2200</v>
      </c>
      <c r="Q4282" s="52">
        <v>42</v>
      </c>
      <c r="R4282" s="52" t="s">
        <v>4922</v>
      </c>
      <c r="S4282" s="49" t="s">
        <v>21334</v>
      </c>
      <c r="V4282" s="50" t="s">
        <v>15000</v>
      </c>
      <c r="W4282" s="50" t="s">
        <v>4922</v>
      </c>
      <c r="X4282" s="50" t="s">
        <v>14742</v>
      </c>
      <c r="Y4282" s="70" t="s">
        <v>17320</v>
      </c>
      <c r="Z4282" s="53">
        <v>70030</v>
      </c>
    </row>
    <row r="4283" spans="1:26" s="49" customFormat="1" x14ac:dyDescent="0.25">
      <c r="A4283" s="75">
        <v>691010048</v>
      </c>
      <c r="B4283" s="73">
        <f t="shared" si="198"/>
        <v>691010048</v>
      </c>
      <c r="C4283" s="73" t="s">
        <v>12098</v>
      </c>
      <c r="D4283" s="68">
        <v>1</v>
      </c>
      <c r="E4283" s="48">
        <f t="shared" si="199"/>
        <v>5417147</v>
      </c>
      <c r="F4283" s="57" t="s">
        <v>4050</v>
      </c>
      <c r="G4283" s="57" t="s">
        <v>4921</v>
      </c>
      <c r="H4283" s="51">
        <v>25</v>
      </c>
      <c r="I4283" s="51" t="s">
        <v>17309</v>
      </c>
      <c r="J4283" s="69">
        <v>27.49</v>
      </c>
      <c r="K4283" s="69">
        <f t="shared" si="200"/>
        <v>687.25</v>
      </c>
      <c r="L4283" s="90">
        <v>25</v>
      </c>
      <c r="M4283" s="51"/>
      <c r="N4283" s="62" t="s">
        <v>5010</v>
      </c>
      <c r="O4283" s="52" t="s">
        <v>5011</v>
      </c>
      <c r="P4283" s="52">
        <v>1155</v>
      </c>
      <c r="Q4283" s="52">
        <v>27</v>
      </c>
      <c r="R4283" s="52" t="s">
        <v>4922</v>
      </c>
      <c r="S4283" s="49" t="s">
        <v>21334</v>
      </c>
      <c r="V4283" s="50" t="s">
        <v>15000</v>
      </c>
      <c r="W4283" s="50" t="s">
        <v>4922</v>
      </c>
      <c r="X4283" s="50" t="s">
        <v>14742</v>
      </c>
      <c r="Y4283" s="70" t="s">
        <v>17320</v>
      </c>
      <c r="Z4283" s="53">
        <v>71000</v>
      </c>
    </row>
    <row r="4284" spans="1:26" s="49" customFormat="1" x14ac:dyDescent="0.25">
      <c r="A4284" s="75">
        <v>691014108</v>
      </c>
      <c r="B4284" s="73">
        <f t="shared" si="198"/>
        <v>691014108</v>
      </c>
      <c r="C4284" s="73" t="s">
        <v>12099</v>
      </c>
      <c r="D4284" s="68">
        <v>1</v>
      </c>
      <c r="E4284" s="48">
        <f t="shared" si="199"/>
        <v>8350515</v>
      </c>
      <c r="F4284" s="57" t="s">
        <v>4050</v>
      </c>
      <c r="G4284" s="57" t="s">
        <v>4921</v>
      </c>
      <c r="H4284" s="51">
        <v>25</v>
      </c>
      <c r="I4284" s="51" t="s">
        <v>17309</v>
      </c>
      <c r="J4284" s="69">
        <v>27.49</v>
      </c>
      <c r="K4284" s="69">
        <f t="shared" si="200"/>
        <v>687.25</v>
      </c>
      <c r="L4284" s="90">
        <v>25</v>
      </c>
      <c r="M4284" s="51"/>
      <c r="N4284" s="62" t="s">
        <v>5012</v>
      </c>
      <c r="O4284" s="52" t="s">
        <v>5013</v>
      </c>
      <c r="P4284" s="52">
        <v>1373</v>
      </c>
      <c r="Q4284" s="52">
        <v>11</v>
      </c>
      <c r="R4284" s="52" t="s">
        <v>4922</v>
      </c>
      <c r="S4284" s="49" t="s">
        <v>21334</v>
      </c>
      <c r="V4284" s="50" t="s">
        <v>15000</v>
      </c>
      <c r="W4284" s="50" t="s">
        <v>4922</v>
      </c>
      <c r="X4284" s="50" t="s">
        <v>14742</v>
      </c>
      <c r="Y4284" s="70" t="s">
        <v>17320</v>
      </c>
      <c r="Z4284" s="53">
        <v>70300</v>
      </c>
    </row>
    <row r="4285" spans="1:26" s="49" customFormat="1" x14ac:dyDescent="0.25">
      <c r="A4285" s="75">
        <v>691010315</v>
      </c>
      <c r="B4285" s="73">
        <f t="shared" si="198"/>
        <v>691010315</v>
      </c>
      <c r="C4285" s="73" t="s">
        <v>12100</v>
      </c>
      <c r="D4285" s="68">
        <v>1</v>
      </c>
      <c r="E4285" s="48">
        <f t="shared" si="199"/>
        <v>5710774</v>
      </c>
      <c r="F4285" s="57" t="s">
        <v>4050</v>
      </c>
      <c r="G4285" s="57" t="s">
        <v>4921</v>
      </c>
      <c r="H4285" s="51">
        <v>25</v>
      </c>
      <c r="I4285" s="51" t="s">
        <v>17309</v>
      </c>
      <c r="J4285" s="69">
        <v>27.49</v>
      </c>
      <c r="K4285" s="69">
        <f t="shared" si="200"/>
        <v>687.25</v>
      </c>
      <c r="L4285" s="90">
        <v>25</v>
      </c>
      <c r="M4285" s="51"/>
      <c r="N4285" s="62" t="s">
        <v>5014</v>
      </c>
      <c r="O4285" s="52" t="s">
        <v>979</v>
      </c>
      <c r="P4285" s="52">
        <v>1892</v>
      </c>
      <c r="Q4285" s="52">
        <v>41</v>
      </c>
      <c r="R4285" s="52" t="s">
        <v>4922</v>
      </c>
      <c r="S4285" s="49" t="s">
        <v>21334</v>
      </c>
      <c r="V4285" s="50" t="s">
        <v>15000</v>
      </c>
      <c r="W4285" s="50" t="s">
        <v>4922</v>
      </c>
      <c r="X4285" s="50" t="s">
        <v>14742</v>
      </c>
      <c r="Y4285" s="70" t="s">
        <v>17320</v>
      </c>
      <c r="Z4285" s="53">
        <v>70200</v>
      </c>
    </row>
    <row r="4286" spans="1:26" s="49" customFormat="1" ht="30" x14ac:dyDescent="0.25">
      <c r="A4286" s="75">
        <v>691010366</v>
      </c>
      <c r="B4286" s="73">
        <f t="shared" si="198"/>
        <v>691010366</v>
      </c>
      <c r="C4286" s="73" t="s">
        <v>12101</v>
      </c>
      <c r="D4286" s="68">
        <v>1</v>
      </c>
      <c r="E4286" s="48">
        <f t="shared" si="199"/>
        <v>2560739</v>
      </c>
      <c r="F4286" s="57" t="s">
        <v>4050</v>
      </c>
      <c r="G4286" s="57" t="s">
        <v>4921</v>
      </c>
      <c r="H4286" s="51">
        <v>725</v>
      </c>
      <c r="I4286" s="51" t="s">
        <v>17309</v>
      </c>
      <c r="J4286" s="69">
        <v>27.49</v>
      </c>
      <c r="K4286" s="69">
        <f t="shared" si="200"/>
        <v>19930.25</v>
      </c>
      <c r="L4286" s="90">
        <v>725</v>
      </c>
      <c r="M4286" s="51"/>
      <c r="N4286" s="62" t="s">
        <v>5015</v>
      </c>
      <c r="O4286" s="52" t="s">
        <v>5016</v>
      </c>
      <c r="P4286" s="52">
        <v>107</v>
      </c>
      <c r="Q4286" s="52">
        <v>55</v>
      </c>
      <c r="R4286" s="52" t="s">
        <v>4922</v>
      </c>
      <c r="S4286" s="49" t="s">
        <v>21334</v>
      </c>
      <c r="V4286" s="50" t="s">
        <v>15000</v>
      </c>
      <c r="W4286" s="50" t="s">
        <v>4922</v>
      </c>
      <c r="X4286" s="50" t="s">
        <v>14742</v>
      </c>
      <c r="Y4286" s="70" t="s">
        <v>17320</v>
      </c>
      <c r="Z4286" s="53">
        <v>71100</v>
      </c>
    </row>
    <row r="4287" spans="1:26" s="49" customFormat="1" x14ac:dyDescent="0.25">
      <c r="A4287" s="75">
        <v>691010765</v>
      </c>
      <c r="B4287" s="73">
        <f t="shared" si="198"/>
        <v>691010765</v>
      </c>
      <c r="C4287" s="73" t="s">
        <v>12102</v>
      </c>
      <c r="D4287" s="68">
        <v>1</v>
      </c>
      <c r="E4287" s="48">
        <f t="shared" si="199"/>
        <v>3887731</v>
      </c>
      <c r="F4287" s="57" t="s">
        <v>4050</v>
      </c>
      <c r="G4287" s="57" t="s">
        <v>4921</v>
      </c>
      <c r="H4287" s="51">
        <v>25</v>
      </c>
      <c r="I4287" s="51" t="s">
        <v>17309</v>
      </c>
      <c r="J4287" s="69">
        <v>27.49</v>
      </c>
      <c r="K4287" s="69">
        <f t="shared" si="200"/>
        <v>687.25</v>
      </c>
      <c r="L4287" s="90">
        <v>25</v>
      </c>
      <c r="M4287" s="51"/>
      <c r="N4287" s="62" t="s">
        <v>5017</v>
      </c>
      <c r="O4287" s="52" t="s">
        <v>5018</v>
      </c>
      <c r="P4287" s="52">
        <v>592</v>
      </c>
      <c r="Q4287" s="52"/>
      <c r="R4287" s="52" t="s">
        <v>5019</v>
      </c>
      <c r="S4287" s="49" t="s">
        <v>21334</v>
      </c>
      <c r="V4287" s="50" t="s">
        <v>15000</v>
      </c>
      <c r="W4287" s="50" t="s">
        <v>4922</v>
      </c>
      <c r="X4287" s="50" t="s">
        <v>14742</v>
      </c>
      <c r="Y4287" s="70" t="s">
        <v>17320</v>
      </c>
      <c r="Z4287" s="53">
        <v>73923</v>
      </c>
    </row>
    <row r="4288" spans="1:26" s="49" customFormat="1" ht="30" x14ac:dyDescent="0.25">
      <c r="A4288" s="75">
        <v>691013578</v>
      </c>
      <c r="B4288" s="73">
        <f t="shared" si="198"/>
        <v>691013578</v>
      </c>
      <c r="C4288" s="73" t="s">
        <v>18108</v>
      </c>
      <c r="D4288" s="68">
        <v>1</v>
      </c>
      <c r="E4288" s="48">
        <f t="shared" si="199"/>
        <v>8146497</v>
      </c>
      <c r="F4288" s="57" t="s">
        <v>4050</v>
      </c>
      <c r="G4288" s="57" t="s">
        <v>4921</v>
      </c>
      <c r="H4288" s="51">
        <v>400</v>
      </c>
      <c r="I4288" s="51" t="s">
        <v>17309</v>
      </c>
      <c r="J4288" s="69">
        <v>27.49</v>
      </c>
      <c r="K4288" s="69">
        <f t="shared" si="200"/>
        <v>10996</v>
      </c>
      <c r="L4288" s="90">
        <v>400</v>
      </c>
      <c r="M4288" s="51"/>
      <c r="N4288" s="62" t="s">
        <v>18109</v>
      </c>
      <c r="O4288" s="52" t="s">
        <v>18110</v>
      </c>
      <c r="P4288" s="52">
        <v>300</v>
      </c>
      <c r="Q4288" s="52">
        <v>51</v>
      </c>
      <c r="R4288" s="52" t="s">
        <v>4922</v>
      </c>
      <c r="S4288" s="49" t="s">
        <v>21333</v>
      </c>
      <c r="V4288" s="50" t="s">
        <v>15091</v>
      </c>
      <c r="W4288" s="50" t="s">
        <v>4922</v>
      </c>
      <c r="X4288" s="50" t="s">
        <v>14740</v>
      </c>
      <c r="Y4288" s="70" t="s">
        <v>17320</v>
      </c>
      <c r="Z4288" s="53">
        <v>71800</v>
      </c>
    </row>
    <row r="4289" spans="1:26" s="49" customFormat="1" ht="30" x14ac:dyDescent="0.25">
      <c r="A4289" s="74">
        <v>600031713</v>
      </c>
      <c r="B4289" s="73">
        <f t="shared" si="198"/>
        <v>600031713</v>
      </c>
      <c r="C4289" s="73" t="s">
        <v>18111</v>
      </c>
      <c r="D4289" s="68">
        <v>1</v>
      </c>
      <c r="E4289" s="48">
        <f t="shared" si="199"/>
        <v>601969</v>
      </c>
      <c r="F4289" s="57" t="s">
        <v>4050</v>
      </c>
      <c r="G4289" s="57" t="s">
        <v>4921</v>
      </c>
      <c r="H4289" s="51">
        <v>250</v>
      </c>
      <c r="I4289" s="51" t="s">
        <v>17309</v>
      </c>
      <c r="J4289" s="69">
        <v>27.49</v>
      </c>
      <c r="K4289" s="69">
        <f t="shared" si="200"/>
        <v>6872.5</v>
      </c>
      <c r="L4289" s="90">
        <v>250</v>
      </c>
      <c r="M4289" s="51"/>
      <c r="N4289" s="63" t="s">
        <v>18112</v>
      </c>
      <c r="O4289" s="50" t="s">
        <v>18110</v>
      </c>
      <c r="P4289" s="50">
        <v>206</v>
      </c>
      <c r="Q4289" s="50">
        <v>16</v>
      </c>
      <c r="R4289" s="50" t="s">
        <v>4922</v>
      </c>
      <c r="S4289" s="49" t="s">
        <v>21333</v>
      </c>
      <c r="V4289" s="50" t="s">
        <v>14745</v>
      </c>
      <c r="W4289" s="50" t="s">
        <v>4922</v>
      </c>
      <c r="X4289" s="50" t="s">
        <v>14746</v>
      </c>
      <c r="Y4289" s="70" t="s">
        <v>17320</v>
      </c>
      <c r="Z4289" s="53">
        <v>71800</v>
      </c>
    </row>
    <row r="4290" spans="1:26" s="49" customFormat="1" ht="30" x14ac:dyDescent="0.25">
      <c r="A4290" s="74">
        <v>651036364</v>
      </c>
      <c r="B4290" s="73">
        <f t="shared" si="198"/>
        <v>651036364</v>
      </c>
      <c r="C4290" s="73" t="s">
        <v>18113</v>
      </c>
      <c r="D4290" s="68">
        <v>1</v>
      </c>
      <c r="E4290" s="48">
        <f t="shared" si="199"/>
        <v>75096382</v>
      </c>
      <c r="F4290" s="57" t="s">
        <v>4050</v>
      </c>
      <c r="G4290" s="57" t="s">
        <v>4921</v>
      </c>
      <c r="H4290" s="51">
        <v>100</v>
      </c>
      <c r="I4290" s="51" t="s">
        <v>17309</v>
      </c>
      <c r="J4290" s="69">
        <v>27.49</v>
      </c>
      <c r="K4290" s="69">
        <f t="shared" si="200"/>
        <v>2749</v>
      </c>
      <c r="L4290" s="90">
        <v>100</v>
      </c>
      <c r="M4290" s="51"/>
      <c r="N4290" s="63" t="s">
        <v>18114</v>
      </c>
      <c r="O4290" s="50" t="s">
        <v>18115</v>
      </c>
      <c r="P4290" s="50">
        <v>31</v>
      </c>
      <c r="Q4290" s="50">
        <v>4</v>
      </c>
      <c r="R4290" s="50" t="s">
        <v>4922</v>
      </c>
      <c r="S4290" s="49" t="s">
        <v>21333</v>
      </c>
      <c r="V4290" s="50" t="s">
        <v>14745</v>
      </c>
      <c r="W4290" s="50" t="s">
        <v>4922</v>
      </c>
      <c r="X4290" s="50" t="s">
        <v>14746</v>
      </c>
      <c r="Y4290" s="70" t="s">
        <v>17320</v>
      </c>
      <c r="Z4290" s="53">
        <v>71900</v>
      </c>
    </row>
    <row r="4291" spans="1:26" s="49" customFormat="1" x14ac:dyDescent="0.25">
      <c r="A4291" s="74">
        <v>600031772</v>
      </c>
      <c r="B4291" s="73">
        <f t="shared" si="198"/>
        <v>600031772</v>
      </c>
      <c r="C4291" s="73" t="s">
        <v>15095</v>
      </c>
      <c r="D4291" s="68">
        <v>1</v>
      </c>
      <c r="E4291" s="48">
        <f t="shared" si="199"/>
        <v>62348043</v>
      </c>
      <c r="F4291" s="57" t="s">
        <v>4050</v>
      </c>
      <c r="G4291" s="57" t="s">
        <v>4921</v>
      </c>
      <c r="H4291" s="51">
        <v>175</v>
      </c>
      <c r="I4291" s="51" t="s">
        <v>17309</v>
      </c>
      <c r="J4291" s="69">
        <v>27.49</v>
      </c>
      <c r="K4291" s="69">
        <f t="shared" si="200"/>
        <v>4810.75</v>
      </c>
      <c r="L4291" s="90">
        <v>175</v>
      </c>
      <c r="M4291" s="51"/>
      <c r="N4291" s="63" t="s">
        <v>15096</v>
      </c>
      <c r="O4291" s="50" t="s">
        <v>50</v>
      </c>
      <c r="P4291" s="50">
        <v>49</v>
      </c>
      <c r="Q4291" s="50">
        <v>23</v>
      </c>
      <c r="R4291" s="50" t="s">
        <v>4922</v>
      </c>
      <c r="S4291" s="49" t="s">
        <v>21333</v>
      </c>
      <c r="V4291" s="50" t="s">
        <v>14745</v>
      </c>
      <c r="W4291" s="50" t="s">
        <v>4922</v>
      </c>
      <c r="X4291" s="50" t="s">
        <v>14746</v>
      </c>
      <c r="Y4291" s="70" t="s">
        <v>17320</v>
      </c>
      <c r="Z4291" s="53">
        <v>70030</v>
      </c>
    </row>
    <row r="4292" spans="1:26" s="49" customFormat="1" x14ac:dyDescent="0.25">
      <c r="A4292" s="74">
        <v>600131815</v>
      </c>
      <c r="B4292" s="73">
        <f t="shared" ref="B4292:B4355" si="201">A4292/1</f>
        <v>600131815</v>
      </c>
      <c r="C4292" s="73" t="s">
        <v>11584</v>
      </c>
      <c r="D4292" s="68">
        <v>1</v>
      </c>
      <c r="E4292" s="48">
        <f t="shared" ref="E4292:E4355" si="202">C4292/1</f>
        <v>45234604</v>
      </c>
      <c r="F4292" s="57" t="s">
        <v>4050</v>
      </c>
      <c r="G4292" s="57" t="s">
        <v>4051</v>
      </c>
      <c r="H4292" s="51">
        <v>425</v>
      </c>
      <c r="I4292" s="51" t="s">
        <v>17309</v>
      </c>
      <c r="J4292" s="69">
        <v>27.49</v>
      </c>
      <c r="K4292" s="69">
        <f t="shared" ref="K4292:K4355" si="203">H4292*J4292</f>
        <v>11683.25</v>
      </c>
      <c r="L4292" s="90">
        <v>425</v>
      </c>
      <c r="M4292" s="51"/>
      <c r="N4292" s="62" t="s">
        <v>4153</v>
      </c>
      <c r="O4292" s="52" t="s">
        <v>340</v>
      </c>
      <c r="P4292" s="52">
        <v>360</v>
      </c>
      <c r="Q4292" s="52"/>
      <c r="R4292" s="52" t="s">
        <v>4154</v>
      </c>
      <c r="S4292" s="49" t="s">
        <v>21333</v>
      </c>
      <c r="V4292" s="50" t="s">
        <v>15097</v>
      </c>
      <c r="W4292" s="50" t="s">
        <v>4077</v>
      </c>
      <c r="X4292" s="50" t="s">
        <v>14740</v>
      </c>
      <c r="Y4292" s="70" t="s">
        <v>17320</v>
      </c>
      <c r="Z4292" s="53">
        <v>79351</v>
      </c>
    </row>
    <row r="4293" spans="1:26" s="49" customFormat="1" ht="30" x14ac:dyDescent="0.25">
      <c r="A4293" s="74">
        <v>600016188</v>
      </c>
      <c r="B4293" s="73">
        <f t="shared" si="201"/>
        <v>600016188</v>
      </c>
      <c r="C4293" s="73" t="s">
        <v>11537</v>
      </c>
      <c r="D4293" s="68">
        <v>1</v>
      </c>
      <c r="E4293" s="48">
        <f t="shared" si="202"/>
        <v>601331</v>
      </c>
      <c r="F4293" s="57" t="s">
        <v>4050</v>
      </c>
      <c r="G4293" s="57" t="s">
        <v>4051</v>
      </c>
      <c r="H4293" s="51">
        <v>550</v>
      </c>
      <c r="I4293" s="51" t="s">
        <v>17309</v>
      </c>
      <c r="J4293" s="69">
        <v>27.49</v>
      </c>
      <c r="K4293" s="69">
        <f t="shared" si="203"/>
        <v>15119.5</v>
      </c>
      <c r="L4293" s="90">
        <v>550</v>
      </c>
      <c r="M4293" s="51"/>
      <c r="N4293" s="62" t="s">
        <v>4078</v>
      </c>
      <c r="O4293" s="52" t="s">
        <v>105</v>
      </c>
      <c r="P4293" s="52">
        <v>466</v>
      </c>
      <c r="Q4293" s="52">
        <v>34</v>
      </c>
      <c r="R4293" s="52" t="s">
        <v>4077</v>
      </c>
      <c r="S4293" s="49" t="s">
        <v>21333</v>
      </c>
      <c r="V4293" s="50" t="s">
        <v>15000</v>
      </c>
      <c r="W4293" s="50" t="s">
        <v>4077</v>
      </c>
      <c r="X4293" s="50" t="s">
        <v>14738</v>
      </c>
      <c r="Y4293" s="70" t="s">
        <v>17320</v>
      </c>
      <c r="Z4293" s="53">
        <v>79501</v>
      </c>
    </row>
    <row r="4294" spans="1:26" s="49" customFormat="1" ht="30" x14ac:dyDescent="0.25">
      <c r="A4294" s="74">
        <v>600026051</v>
      </c>
      <c r="B4294" s="73">
        <f t="shared" si="201"/>
        <v>600026051</v>
      </c>
      <c r="C4294" s="73" t="s">
        <v>11538</v>
      </c>
      <c r="D4294" s="68">
        <v>1</v>
      </c>
      <c r="E4294" s="48">
        <f t="shared" si="202"/>
        <v>60802561</v>
      </c>
      <c r="F4294" s="57" t="s">
        <v>4050</v>
      </c>
      <c r="G4294" s="57" t="s">
        <v>4051</v>
      </c>
      <c r="H4294" s="51">
        <v>75</v>
      </c>
      <c r="I4294" s="51" t="s">
        <v>17309</v>
      </c>
      <c r="J4294" s="69">
        <v>27.49</v>
      </c>
      <c r="K4294" s="69">
        <f t="shared" si="203"/>
        <v>2061.75</v>
      </c>
      <c r="L4294" s="90">
        <v>75</v>
      </c>
      <c r="M4294" s="51"/>
      <c r="N4294" s="62" t="s">
        <v>4079</v>
      </c>
      <c r="O4294" s="52" t="s">
        <v>915</v>
      </c>
      <c r="P4294" s="52">
        <v>206</v>
      </c>
      <c r="Q4294" s="52">
        <v>1</v>
      </c>
      <c r="R4294" s="52" t="s">
        <v>4077</v>
      </c>
      <c r="S4294" s="49" t="s">
        <v>21333</v>
      </c>
      <c r="V4294" s="50" t="s">
        <v>15000</v>
      </c>
      <c r="W4294" s="50" t="s">
        <v>4077</v>
      </c>
      <c r="X4294" s="50" t="s">
        <v>14738</v>
      </c>
      <c r="Y4294" s="70" t="s">
        <v>17320</v>
      </c>
      <c r="Z4294" s="53">
        <v>79501</v>
      </c>
    </row>
    <row r="4295" spans="1:26" s="49" customFormat="1" ht="30" x14ac:dyDescent="0.25">
      <c r="A4295" s="75">
        <v>600131378</v>
      </c>
      <c r="B4295" s="73">
        <f t="shared" si="201"/>
        <v>600131378</v>
      </c>
      <c r="C4295" s="73" t="s">
        <v>11585</v>
      </c>
      <c r="D4295" s="68">
        <v>1</v>
      </c>
      <c r="E4295" s="48">
        <f t="shared" si="202"/>
        <v>73184721</v>
      </c>
      <c r="F4295" s="57" t="s">
        <v>4050</v>
      </c>
      <c r="G4295" s="57" t="s">
        <v>4051</v>
      </c>
      <c r="H4295" s="51">
        <v>25</v>
      </c>
      <c r="I4295" s="51" t="s">
        <v>17309</v>
      </c>
      <c r="J4295" s="69">
        <v>27.49</v>
      </c>
      <c r="K4295" s="69">
        <f t="shared" si="203"/>
        <v>687.25</v>
      </c>
      <c r="L4295" s="90">
        <v>25</v>
      </c>
      <c r="M4295" s="51"/>
      <c r="N4295" s="62" t="s">
        <v>4156</v>
      </c>
      <c r="O4295" s="52" t="s">
        <v>1897</v>
      </c>
      <c r="P4295" s="52">
        <v>439</v>
      </c>
      <c r="Q4295" s="52"/>
      <c r="R4295" s="52" t="s">
        <v>4154</v>
      </c>
      <c r="S4295" s="49" t="s">
        <v>21333</v>
      </c>
      <c r="V4295" s="50" t="s">
        <v>15097</v>
      </c>
      <c r="W4295" s="50" t="s">
        <v>4077</v>
      </c>
      <c r="X4295" s="50" t="s">
        <v>14740</v>
      </c>
      <c r="Y4295" s="70" t="s">
        <v>17320</v>
      </c>
      <c r="Z4295" s="53">
        <v>79351</v>
      </c>
    </row>
    <row r="4296" spans="1:26" s="49" customFormat="1" x14ac:dyDescent="0.25">
      <c r="A4296" s="75">
        <v>600131530</v>
      </c>
      <c r="B4296" s="73">
        <f t="shared" si="201"/>
        <v>600131530</v>
      </c>
      <c r="C4296" s="73" t="s">
        <v>11586</v>
      </c>
      <c r="D4296" s="68">
        <v>1</v>
      </c>
      <c r="E4296" s="48">
        <f t="shared" si="202"/>
        <v>62352733</v>
      </c>
      <c r="F4296" s="57" t="s">
        <v>4050</v>
      </c>
      <c r="G4296" s="57" t="s">
        <v>4051</v>
      </c>
      <c r="H4296" s="51">
        <v>0</v>
      </c>
      <c r="I4296" s="51" t="s">
        <v>17309</v>
      </c>
      <c r="J4296" s="69">
        <v>27.49</v>
      </c>
      <c r="K4296" s="69">
        <f t="shared" si="203"/>
        <v>0</v>
      </c>
      <c r="L4296" s="90">
        <v>50</v>
      </c>
      <c r="M4296" s="51">
        <v>50</v>
      </c>
      <c r="N4296" s="62" t="s">
        <v>4157</v>
      </c>
      <c r="O4296" s="52" t="s">
        <v>4158</v>
      </c>
      <c r="P4296" s="52">
        <v>741</v>
      </c>
      <c r="Q4296" s="52">
        <v>3</v>
      </c>
      <c r="R4296" s="52" t="s">
        <v>4077</v>
      </c>
      <c r="S4296" s="49" t="s">
        <v>21333</v>
      </c>
      <c r="V4296" s="50" t="s">
        <v>15097</v>
      </c>
      <c r="W4296" s="50" t="s">
        <v>4077</v>
      </c>
      <c r="X4296" s="50" t="s">
        <v>14740</v>
      </c>
      <c r="Y4296" s="70" t="s">
        <v>17320</v>
      </c>
      <c r="Z4296" s="53">
        <v>79501</v>
      </c>
    </row>
    <row r="4297" spans="1:26" s="49" customFormat="1" ht="30" x14ac:dyDescent="0.25">
      <c r="A4297" s="75">
        <v>600131696</v>
      </c>
      <c r="B4297" s="73">
        <f t="shared" si="201"/>
        <v>600131696</v>
      </c>
      <c r="C4297" s="73" t="s">
        <v>11587</v>
      </c>
      <c r="D4297" s="68">
        <v>1</v>
      </c>
      <c r="E4297" s="48">
        <f t="shared" si="202"/>
        <v>70988595</v>
      </c>
      <c r="F4297" s="57" t="s">
        <v>4050</v>
      </c>
      <c r="G4297" s="57" t="s">
        <v>4051</v>
      </c>
      <c r="H4297" s="51">
        <v>25</v>
      </c>
      <c r="I4297" s="51" t="s">
        <v>17309</v>
      </c>
      <c r="J4297" s="69">
        <v>27.49</v>
      </c>
      <c r="K4297" s="69">
        <f t="shared" si="203"/>
        <v>687.25</v>
      </c>
      <c r="L4297" s="90">
        <v>25</v>
      </c>
      <c r="M4297" s="51"/>
      <c r="N4297" s="62" t="s">
        <v>4159</v>
      </c>
      <c r="O4297" s="52"/>
      <c r="P4297" s="52">
        <v>7</v>
      </c>
      <c r="Q4297" s="52"/>
      <c r="R4297" s="52" t="s">
        <v>4160</v>
      </c>
      <c r="S4297" s="49" t="s">
        <v>21333</v>
      </c>
      <c r="V4297" s="50" t="s">
        <v>15097</v>
      </c>
      <c r="W4297" s="50" t="s">
        <v>4077</v>
      </c>
      <c r="X4297" s="50" t="s">
        <v>14740</v>
      </c>
      <c r="Y4297" s="70" t="s">
        <v>17320</v>
      </c>
      <c r="Z4297" s="53">
        <v>79501</v>
      </c>
    </row>
    <row r="4298" spans="1:26" s="49" customFormat="1" ht="30" x14ac:dyDescent="0.25">
      <c r="A4298" s="75">
        <v>600131726</v>
      </c>
      <c r="B4298" s="73">
        <f t="shared" si="201"/>
        <v>600131726</v>
      </c>
      <c r="C4298" s="73" t="s">
        <v>11588</v>
      </c>
      <c r="D4298" s="68">
        <v>1</v>
      </c>
      <c r="E4298" s="48">
        <f t="shared" si="202"/>
        <v>70997934</v>
      </c>
      <c r="F4298" s="57" t="s">
        <v>4050</v>
      </c>
      <c r="G4298" s="57" t="s">
        <v>4051</v>
      </c>
      <c r="H4298" s="51">
        <v>25</v>
      </c>
      <c r="I4298" s="51" t="s">
        <v>17309</v>
      </c>
      <c r="J4298" s="69">
        <v>27.49</v>
      </c>
      <c r="K4298" s="69">
        <f t="shared" si="203"/>
        <v>687.25</v>
      </c>
      <c r="L4298" s="90">
        <v>25</v>
      </c>
      <c r="M4298" s="51"/>
      <c r="N4298" s="62" t="s">
        <v>4161</v>
      </c>
      <c r="O4298" s="52"/>
      <c r="P4298" s="52">
        <v>89</v>
      </c>
      <c r="Q4298" s="52"/>
      <c r="R4298" s="52" t="s">
        <v>4155</v>
      </c>
      <c r="S4298" s="49" t="s">
        <v>21333</v>
      </c>
      <c r="V4298" s="50" t="s">
        <v>15097</v>
      </c>
      <c r="W4298" s="50" t="s">
        <v>4077</v>
      </c>
      <c r="X4298" s="50" t="s">
        <v>14740</v>
      </c>
      <c r="Y4298" s="70" t="s">
        <v>17320</v>
      </c>
      <c r="Z4298" s="53">
        <v>79336</v>
      </c>
    </row>
    <row r="4299" spans="1:26" s="49" customFormat="1" ht="30" x14ac:dyDescent="0.25">
      <c r="A4299" s="75">
        <v>600131734</v>
      </c>
      <c r="B4299" s="73">
        <f t="shared" si="201"/>
        <v>600131734</v>
      </c>
      <c r="C4299" s="73" t="s">
        <v>11589</v>
      </c>
      <c r="D4299" s="68">
        <v>1</v>
      </c>
      <c r="E4299" s="48">
        <f t="shared" si="202"/>
        <v>70985391</v>
      </c>
      <c r="F4299" s="57" t="s">
        <v>4050</v>
      </c>
      <c r="G4299" s="57" t="s">
        <v>4051</v>
      </c>
      <c r="H4299" s="51">
        <v>75</v>
      </c>
      <c r="I4299" s="51" t="s">
        <v>17309</v>
      </c>
      <c r="J4299" s="69">
        <v>27.49</v>
      </c>
      <c r="K4299" s="69">
        <f t="shared" si="203"/>
        <v>2061.75</v>
      </c>
      <c r="L4299" s="90">
        <v>75</v>
      </c>
      <c r="M4299" s="51"/>
      <c r="N4299" s="62" t="s">
        <v>4162</v>
      </c>
      <c r="O4299" s="52" t="s">
        <v>4059</v>
      </c>
      <c r="P4299" s="52">
        <v>282</v>
      </c>
      <c r="Q4299" s="52"/>
      <c r="R4299" s="52" t="s">
        <v>4163</v>
      </c>
      <c r="S4299" s="49" t="s">
        <v>21333</v>
      </c>
      <c r="V4299" s="50" t="s">
        <v>15097</v>
      </c>
      <c r="W4299" s="50" t="s">
        <v>4077</v>
      </c>
      <c r="X4299" s="50" t="s">
        <v>14740</v>
      </c>
      <c r="Y4299" s="70" t="s">
        <v>17320</v>
      </c>
      <c r="Z4299" s="53">
        <v>79356</v>
      </c>
    </row>
    <row r="4300" spans="1:26" s="49" customFormat="1" ht="30" x14ac:dyDescent="0.25">
      <c r="A4300" s="75">
        <v>600131858</v>
      </c>
      <c r="B4300" s="73">
        <f t="shared" si="201"/>
        <v>600131858</v>
      </c>
      <c r="C4300" s="73" t="s">
        <v>11590</v>
      </c>
      <c r="D4300" s="68">
        <v>1</v>
      </c>
      <c r="E4300" s="48">
        <f t="shared" si="202"/>
        <v>73184276</v>
      </c>
      <c r="F4300" s="57" t="s">
        <v>4050</v>
      </c>
      <c r="G4300" s="57" t="s">
        <v>4051</v>
      </c>
      <c r="H4300" s="51">
        <v>75</v>
      </c>
      <c r="I4300" s="51" t="s">
        <v>17309</v>
      </c>
      <c r="J4300" s="69">
        <v>27.49</v>
      </c>
      <c r="K4300" s="69">
        <f t="shared" si="203"/>
        <v>2061.75</v>
      </c>
      <c r="L4300" s="90">
        <v>75</v>
      </c>
      <c r="M4300" s="51"/>
      <c r="N4300" s="62" t="s">
        <v>4164</v>
      </c>
      <c r="O4300" s="52"/>
      <c r="P4300" s="52">
        <v>231</v>
      </c>
      <c r="Q4300" s="52"/>
      <c r="R4300" s="52" t="s">
        <v>4165</v>
      </c>
      <c r="S4300" s="49" t="s">
        <v>21333</v>
      </c>
      <c r="V4300" s="50" t="s">
        <v>15097</v>
      </c>
      <c r="W4300" s="50" t="s">
        <v>4077</v>
      </c>
      <c r="X4300" s="50" t="s">
        <v>14740</v>
      </c>
      <c r="Y4300" s="70" t="s">
        <v>17320</v>
      </c>
      <c r="Z4300" s="53">
        <v>79344</v>
      </c>
    </row>
    <row r="4301" spans="1:26" s="49" customFormat="1" x14ac:dyDescent="0.25">
      <c r="A4301" s="75">
        <v>600131980</v>
      </c>
      <c r="B4301" s="73">
        <f t="shared" si="201"/>
        <v>600131980</v>
      </c>
      <c r="C4301" s="73" t="s">
        <v>11591</v>
      </c>
      <c r="D4301" s="68">
        <v>1</v>
      </c>
      <c r="E4301" s="48">
        <f t="shared" si="202"/>
        <v>852635</v>
      </c>
      <c r="F4301" s="57" t="s">
        <v>4050</v>
      </c>
      <c r="G4301" s="57" t="s">
        <v>4051</v>
      </c>
      <c r="H4301" s="51">
        <v>1300</v>
      </c>
      <c r="I4301" s="51" t="s">
        <v>17309</v>
      </c>
      <c r="J4301" s="69">
        <v>27.49</v>
      </c>
      <c r="K4301" s="69">
        <f t="shared" si="203"/>
        <v>35737</v>
      </c>
      <c r="L4301" s="90">
        <v>1300</v>
      </c>
      <c r="M4301" s="51"/>
      <c r="N4301" s="62" t="s">
        <v>4166</v>
      </c>
      <c r="O4301" s="52" t="s">
        <v>4158</v>
      </c>
      <c r="P4301" s="52">
        <v>488</v>
      </c>
      <c r="Q4301" s="52">
        <v>1</v>
      </c>
      <c r="R4301" s="52" t="s">
        <v>4077</v>
      </c>
      <c r="S4301" s="49" t="s">
        <v>21333</v>
      </c>
      <c r="V4301" s="50" t="s">
        <v>15097</v>
      </c>
      <c r="W4301" s="50" t="s">
        <v>4077</v>
      </c>
      <c r="X4301" s="50" t="s">
        <v>14740</v>
      </c>
      <c r="Y4301" s="70" t="s">
        <v>17320</v>
      </c>
      <c r="Z4301" s="53">
        <v>79501</v>
      </c>
    </row>
    <row r="4302" spans="1:26" s="49" customFormat="1" ht="30" x14ac:dyDescent="0.25">
      <c r="A4302" s="75">
        <v>600131998</v>
      </c>
      <c r="B4302" s="73">
        <f t="shared" si="201"/>
        <v>600131998</v>
      </c>
      <c r="C4302" s="73" t="s">
        <v>11592</v>
      </c>
      <c r="D4302" s="68">
        <v>1</v>
      </c>
      <c r="E4302" s="48">
        <f t="shared" si="202"/>
        <v>75027232</v>
      </c>
      <c r="F4302" s="57" t="s">
        <v>4050</v>
      </c>
      <c r="G4302" s="57" t="s">
        <v>4051</v>
      </c>
      <c r="H4302" s="51">
        <v>75</v>
      </c>
      <c r="I4302" s="51" t="s">
        <v>17309</v>
      </c>
      <c r="J4302" s="69">
        <v>27.49</v>
      </c>
      <c r="K4302" s="69">
        <f t="shared" si="203"/>
        <v>2061.75</v>
      </c>
      <c r="L4302" s="90">
        <v>75</v>
      </c>
      <c r="M4302" s="51"/>
      <c r="N4302" s="62" t="s">
        <v>4167</v>
      </c>
      <c r="O4302" s="52" t="s">
        <v>202</v>
      </c>
      <c r="P4302" s="52">
        <v>261</v>
      </c>
      <c r="Q4302" s="52">
        <v>24</v>
      </c>
      <c r="R4302" s="52" t="s">
        <v>4168</v>
      </c>
      <c r="S4302" s="49" t="s">
        <v>21333</v>
      </c>
      <c r="V4302" s="50" t="s">
        <v>15097</v>
      </c>
      <c r="W4302" s="50" t="s">
        <v>4077</v>
      </c>
      <c r="X4302" s="50" t="s">
        <v>14740</v>
      </c>
      <c r="Y4302" s="70" t="s">
        <v>17320</v>
      </c>
      <c r="Z4302" s="53">
        <v>79343</v>
      </c>
    </row>
    <row r="4303" spans="1:26" s="49" customFormat="1" x14ac:dyDescent="0.25">
      <c r="A4303" s="74">
        <v>600016269</v>
      </c>
      <c r="B4303" s="73">
        <f t="shared" si="201"/>
        <v>600016269</v>
      </c>
      <c r="C4303" s="73" t="s">
        <v>15098</v>
      </c>
      <c r="D4303" s="68">
        <v>1</v>
      </c>
      <c r="E4303" s="48">
        <f t="shared" si="202"/>
        <v>601390</v>
      </c>
      <c r="F4303" s="57" t="s">
        <v>4050</v>
      </c>
      <c r="G4303" s="57" t="s">
        <v>4169</v>
      </c>
      <c r="H4303" s="51">
        <v>500</v>
      </c>
      <c r="I4303" s="51" t="s">
        <v>17309</v>
      </c>
      <c r="J4303" s="69">
        <v>27.49</v>
      </c>
      <c r="K4303" s="69">
        <f t="shared" si="203"/>
        <v>13745</v>
      </c>
      <c r="L4303" s="90">
        <v>500</v>
      </c>
      <c r="M4303" s="51"/>
      <c r="N4303" s="62" t="s">
        <v>15099</v>
      </c>
      <c r="O4303" s="52" t="s">
        <v>340</v>
      </c>
      <c r="P4303" s="52">
        <v>713</v>
      </c>
      <c r="Q4303" s="52"/>
      <c r="R4303" s="52" t="s">
        <v>4201</v>
      </c>
      <c r="S4303" s="49" t="s">
        <v>21333</v>
      </c>
      <c r="V4303" s="50" t="s">
        <v>15000</v>
      </c>
      <c r="W4303" s="50" t="s">
        <v>4201</v>
      </c>
      <c r="X4303" s="50" t="s">
        <v>14738</v>
      </c>
      <c r="Y4303" s="70" t="s">
        <v>17320</v>
      </c>
      <c r="Z4303" s="53">
        <v>73961</v>
      </c>
    </row>
    <row r="4304" spans="1:26" s="49" customFormat="1" ht="30" x14ac:dyDescent="0.25">
      <c r="A4304" s="74">
        <v>600016340</v>
      </c>
      <c r="B4304" s="73">
        <f t="shared" si="201"/>
        <v>600016340</v>
      </c>
      <c r="C4304" s="73" t="s">
        <v>11611</v>
      </c>
      <c r="D4304" s="68">
        <v>1</v>
      </c>
      <c r="E4304" s="48">
        <f t="shared" si="202"/>
        <v>61944084</v>
      </c>
      <c r="F4304" s="57" t="s">
        <v>4050</v>
      </c>
      <c r="G4304" s="57" t="s">
        <v>4169</v>
      </c>
      <c r="H4304" s="51">
        <v>250</v>
      </c>
      <c r="I4304" s="51" t="s">
        <v>17309</v>
      </c>
      <c r="J4304" s="69">
        <v>27.49</v>
      </c>
      <c r="K4304" s="69">
        <f t="shared" si="203"/>
        <v>6872.5</v>
      </c>
      <c r="L4304" s="90">
        <v>250</v>
      </c>
      <c r="M4304" s="51"/>
      <c r="N4304" s="62" t="s">
        <v>4202</v>
      </c>
      <c r="O4304" s="52" t="s">
        <v>4203</v>
      </c>
      <c r="P4304" s="52">
        <v>1140</v>
      </c>
      <c r="Q4304" s="52"/>
      <c r="R4304" s="52" t="s">
        <v>4201</v>
      </c>
      <c r="S4304" s="49" t="s">
        <v>21334</v>
      </c>
      <c r="V4304" s="50" t="s">
        <v>15000</v>
      </c>
      <c r="W4304" s="50" t="s">
        <v>4201</v>
      </c>
      <c r="X4304" s="50" t="s">
        <v>14742</v>
      </c>
      <c r="Y4304" s="70" t="s">
        <v>17320</v>
      </c>
      <c r="Z4304" s="53">
        <v>73961</v>
      </c>
    </row>
    <row r="4305" spans="1:26" s="49" customFormat="1" ht="30" x14ac:dyDescent="0.25">
      <c r="A4305" s="75">
        <v>600133320</v>
      </c>
      <c r="B4305" s="73">
        <f t="shared" si="201"/>
        <v>600133320</v>
      </c>
      <c r="C4305" s="73" t="s">
        <v>11694</v>
      </c>
      <c r="D4305" s="68">
        <v>1</v>
      </c>
      <c r="E4305" s="48">
        <f t="shared" si="202"/>
        <v>70640246</v>
      </c>
      <c r="F4305" s="57" t="s">
        <v>4050</v>
      </c>
      <c r="G4305" s="57" t="s">
        <v>4169</v>
      </c>
      <c r="H4305" s="51">
        <v>50</v>
      </c>
      <c r="I4305" s="51" t="s">
        <v>17309</v>
      </c>
      <c r="J4305" s="69">
        <v>27.49</v>
      </c>
      <c r="K4305" s="69">
        <f t="shared" si="203"/>
        <v>1374.5</v>
      </c>
      <c r="L4305" s="90">
        <v>50</v>
      </c>
      <c r="M4305" s="51"/>
      <c r="N4305" s="62" t="s">
        <v>4344</v>
      </c>
      <c r="O4305" s="52"/>
      <c r="P4305" s="52">
        <v>1</v>
      </c>
      <c r="Q4305" s="52"/>
      <c r="R4305" s="52" t="s">
        <v>4345</v>
      </c>
      <c r="S4305" s="49" t="s">
        <v>21333</v>
      </c>
      <c r="V4305" s="50" t="s">
        <v>15100</v>
      </c>
      <c r="W4305" s="50" t="s">
        <v>4201</v>
      </c>
      <c r="X4305" s="50" t="s">
        <v>14740</v>
      </c>
      <c r="Y4305" s="70" t="s">
        <v>17320</v>
      </c>
      <c r="Z4305" s="53">
        <v>73994</v>
      </c>
    </row>
    <row r="4306" spans="1:26" s="49" customFormat="1" ht="30" x14ac:dyDescent="0.25">
      <c r="A4306" s="75">
        <v>600133630</v>
      </c>
      <c r="B4306" s="73">
        <f t="shared" si="201"/>
        <v>600133630</v>
      </c>
      <c r="C4306" s="73" t="s">
        <v>11695</v>
      </c>
      <c r="D4306" s="68">
        <v>1</v>
      </c>
      <c r="E4306" s="48">
        <f t="shared" si="202"/>
        <v>70942641</v>
      </c>
      <c r="F4306" s="57" t="s">
        <v>4050</v>
      </c>
      <c r="G4306" s="57" t="s">
        <v>4169</v>
      </c>
      <c r="H4306" s="51">
        <v>1025</v>
      </c>
      <c r="I4306" s="51" t="s">
        <v>17309</v>
      </c>
      <c r="J4306" s="69">
        <v>27.49</v>
      </c>
      <c r="K4306" s="69">
        <f t="shared" si="203"/>
        <v>28177.25</v>
      </c>
      <c r="L4306" s="90">
        <v>1025</v>
      </c>
      <c r="M4306" s="51"/>
      <c r="N4306" s="62" t="s">
        <v>4346</v>
      </c>
      <c r="O4306" s="52"/>
      <c r="P4306" s="52">
        <v>848</v>
      </c>
      <c r="Q4306" s="52"/>
      <c r="R4306" s="52" t="s">
        <v>3029</v>
      </c>
      <c r="S4306" s="49" t="s">
        <v>21333</v>
      </c>
      <c r="V4306" s="50" t="s">
        <v>15100</v>
      </c>
      <c r="W4306" s="50" t="s">
        <v>4201</v>
      </c>
      <c r="X4306" s="50" t="s">
        <v>14740</v>
      </c>
      <c r="Y4306" s="70" t="s">
        <v>17320</v>
      </c>
      <c r="Z4306" s="53">
        <v>73995</v>
      </c>
    </row>
    <row r="4307" spans="1:26" s="49" customFormat="1" ht="45" x14ac:dyDescent="0.25">
      <c r="A4307" s="75">
        <v>600133648</v>
      </c>
      <c r="B4307" s="73">
        <f t="shared" si="201"/>
        <v>600133648</v>
      </c>
      <c r="C4307" s="73" t="s">
        <v>11696</v>
      </c>
      <c r="D4307" s="68">
        <v>1</v>
      </c>
      <c r="E4307" s="48">
        <f t="shared" si="202"/>
        <v>70942650</v>
      </c>
      <c r="F4307" s="57" t="s">
        <v>4050</v>
      </c>
      <c r="G4307" s="57" t="s">
        <v>4169</v>
      </c>
      <c r="H4307" s="51">
        <v>325</v>
      </c>
      <c r="I4307" s="51" t="s">
        <v>17309</v>
      </c>
      <c r="J4307" s="69">
        <v>27.49</v>
      </c>
      <c r="K4307" s="69">
        <f t="shared" si="203"/>
        <v>8934.25</v>
      </c>
      <c r="L4307" s="90">
        <v>325</v>
      </c>
      <c r="M4307" s="51"/>
      <c r="N4307" s="62" t="s">
        <v>4347</v>
      </c>
      <c r="O4307" s="52"/>
      <c r="P4307" s="52">
        <v>366</v>
      </c>
      <c r="Q4307" s="52"/>
      <c r="R4307" s="52" t="s">
        <v>3029</v>
      </c>
      <c r="S4307" s="49" t="s">
        <v>21333</v>
      </c>
      <c r="V4307" s="50" t="s">
        <v>15100</v>
      </c>
      <c r="W4307" s="50" t="s">
        <v>4201</v>
      </c>
      <c r="X4307" s="50" t="s">
        <v>14740</v>
      </c>
      <c r="Y4307" s="70" t="s">
        <v>17320</v>
      </c>
      <c r="Z4307" s="53">
        <v>73995</v>
      </c>
    </row>
    <row r="4308" spans="1:26" s="49" customFormat="1" ht="30" x14ac:dyDescent="0.25">
      <c r="A4308" s="75">
        <v>600133851</v>
      </c>
      <c r="B4308" s="73">
        <f t="shared" si="201"/>
        <v>600133851</v>
      </c>
      <c r="C4308" s="73" t="s">
        <v>11697</v>
      </c>
      <c r="D4308" s="68">
        <v>1</v>
      </c>
      <c r="E4308" s="48">
        <f t="shared" si="202"/>
        <v>75026708</v>
      </c>
      <c r="F4308" s="57" t="s">
        <v>4050</v>
      </c>
      <c r="G4308" s="57" t="s">
        <v>4169</v>
      </c>
      <c r="H4308" s="51">
        <v>700</v>
      </c>
      <c r="I4308" s="51" t="s">
        <v>17309</v>
      </c>
      <c r="J4308" s="69">
        <v>27.49</v>
      </c>
      <c r="K4308" s="69">
        <f t="shared" si="203"/>
        <v>19243</v>
      </c>
      <c r="L4308" s="90">
        <v>700</v>
      </c>
      <c r="M4308" s="51"/>
      <c r="N4308" s="62" t="s">
        <v>4348</v>
      </c>
      <c r="O4308" s="52"/>
      <c r="P4308" s="52">
        <v>120</v>
      </c>
      <c r="Q4308" s="52"/>
      <c r="R4308" s="52" t="s">
        <v>4349</v>
      </c>
      <c r="S4308" s="49" t="s">
        <v>21333</v>
      </c>
      <c r="V4308" s="50" t="s">
        <v>15100</v>
      </c>
      <c r="W4308" s="50" t="s">
        <v>4201</v>
      </c>
      <c r="X4308" s="50" t="s">
        <v>14740</v>
      </c>
      <c r="Y4308" s="70" t="s">
        <v>17320</v>
      </c>
      <c r="Z4308" s="53">
        <v>73953</v>
      </c>
    </row>
    <row r="4309" spans="1:26" s="49" customFormat="1" ht="30" x14ac:dyDescent="0.25">
      <c r="A4309" s="75">
        <v>600134059</v>
      </c>
      <c r="B4309" s="73">
        <f t="shared" si="201"/>
        <v>600134059</v>
      </c>
      <c r="C4309" s="73" t="s">
        <v>11698</v>
      </c>
      <c r="D4309" s="68">
        <v>1</v>
      </c>
      <c r="E4309" s="48">
        <f t="shared" si="202"/>
        <v>60801701</v>
      </c>
      <c r="F4309" s="57" t="s">
        <v>4050</v>
      </c>
      <c r="G4309" s="57" t="s">
        <v>4169</v>
      </c>
      <c r="H4309" s="51">
        <v>300</v>
      </c>
      <c r="I4309" s="51" t="s">
        <v>17309</v>
      </c>
      <c r="J4309" s="69">
        <v>27.49</v>
      </c>
      <c r="K4309" s="69">
        <f t="shared" si="203"/>
        <v>8247</v>
      </c>
      <c r="L4309" s="90">
        <v>300</v>
      </c>
      <c r="M4309" s="51"/>
      <c r="N4309" s="62" t="s">
        <v>4350</v>
      </c>
      <c r="O4309" s="52"/>
      <c r="P4309" s="52">
        <v>293</v>
      </c>
      <c r="Q4309" s="52"/>
      <c r="R4309" s="52" t="s">
        <v>4351</v>
      </c>
      <c r="S4309" s="49" t="s">
        <v>21333</v>
      </c>
      <c r="V4309" s="50" t="s">
        <v>15100</v>
      </c>
      <c r="W4309" s="50" t="s">
        <v>4201</v>
      </c>
      <c r="X4309" s="50" t="s">
        <v>14740</v>
      </c>
      <c r="Y4309" s="70" t="s">
        <v>17320</v>
      </c>
      <c r="Z4309" s="53">
        <v>73995</v>
      </c>
    </row>
    <row r="4310" spans="1:26" s="49" customFormat="1" ht="30" x14ac:dyDescent="0.25">
      <c r="A4310" s="75">
        <v>600134148</v>
      </c>
      <c r="B4310" s="73">
        <f t="shared" si="201"/>
        <v>600134148</v>
      </c>
      <c r="C4310" s="73" t="s">
        <v>11699</v>
      </c>
      <c r="D4310" s="68">
        <v>1</v>
      </c>
      <c r="E4310" s="48">
        <f t="shared" si="202"/>
        <v>70645973</v>
      </c>
      <c r="F4310" s="57" t="s">
        <v>4050</v>
      </c>
      <c r="G4310" s="57" t="s">
        <v>4169</v>
      </c>
      <c r="H4310" s="51">
        <v>125</v>
      </c>
      <c r="I4310" s="51" t="s">
        <v>17309</v>
      </c>
      <c r="J4310" s="69">
        <v>27.49</v>
      </c>
      <c r="K4310" s="69">
        <f t="shared" si="203"/>
        <v>3436.25</v>
      </c>
      <c r="L4310" s="90">
        <v>125</v>
      </c>
      <c r="M4310" s="51"/>
      <c r="N4310" s="62" t="s">
        <v>4352</v>
      </c>
      <c r="O4310" s="52"/>
      <c r="P4310" s="52">
        <v>164</v>
      </c>
      <c r="Q4310" s="52"/>
      <c r="R4310" s="52" t="s">
        <v>4353</v>
      </c>
      <c r="S4310" s="49" t="s">
        <v>21333</v>
      </c>
      <c r="V4310" s="50" t="s">
        <v>15100</v>
      </c>
      <c r="W4310" s="50" t="s">
        <v>4201</v>
      </c>
      <c r="X4310" s="50" t="s">
        <v>14740</v>
      </c>
      <c r="Y4310" s="70" t="s">
        <v>17320</v>
      </c>
      <c r="Z4310" s="53">
        <v>73955</v>
      </c>
    </row>
    <row r="4311" spans="1:26" s="49" customFormat="1" ht="30" x14ac:dyDescent="0.25">
      <c r="A4311" s="75">
        <v>600134199</v>
      </c>
      <c r="B4311" s="73">
        <f t="shared" si="201"/>
        <v>600134199</v>
      </c>
      <c r="C4311" s="73" t="s">
        <v>11700</v>
      </c>
      <c r="D4311" s="68">
        <v>1</v>
      </c>
      <c r="E4311" s="48">
        <f t="shared" si="202"/>
        <v>75026457</v>
      </c>
      <c r="F4311" s="57" t="s">
        <v>4050</v>
      </c>
      <c r="G4311" s="57" t="s">
        <v>4169</v>
      </c>
      <c r="H4311" s="51">
        <v>150</v>
      </c>
      <c r="I4311" s="51" t="s">
        <v>17309</v>
      </c>
      <c r="J4311" s="69">
        <v>27.49</v>
      </c>
      <c r="K4311" s="69">
        <f t="shared" si="203"/>
        <v>4123.5</v>
      </c>
      <c r="L4311" s="90">
        <v>150</v>
      </c>
      <c r="M4311" s="51"/>
      <c r="N4311" s="62" t="s">
        <v>4354</v>
      </c>
      <c r="O4311" s="52"/>
      <c r="P4311" s="52">
        <v>108</v>
      </c>
      <c r="Q4311" s="52"/>
      <c r="R4311" s="52" t="s">
        <v>4355</v>
      </c>
      <c r="S4311" s="49" t="s">
        <v>21333</v>
      </c>
      <c r="V4311" s="50" t="s">
        <v>15100</v>
      </c>
      <c r="W4311" s="50" t="s">
        <v>4201</v>
      </c>
      <c r="X4311" s="50" t="s">
        <v>14740</v>
      </c>
      <c r="Y4311" s="70" t="s">
        <v>17320</v>
      </c>
      <c r="Z4311" s="53">
        <v>73959</v>
      </c>
    </row>
    <row r="4312" spans="1:26" s="49" customFormat="1" ht="30" x14ac:dyDescent="0.25">
      <c r="A4312" s="75">
        <v>600134261</v>
      </c>
      <c r="B4312" s="73">
        <f t="shared" si="201"/>
        <v>600134261</v>
      </c>
      <c r="C4312" s="73" t="s">
        <v>11701</v>
      </c>
      <c r="D4312" s="68">
        <v>1</v>
      </c>
      <c r="E4312" s="48">
        <f t="shared" si="202"/>
        <v>847097</v>
      </c>
      <c r="F4312" s="57" t="s">
        <v>4050</v>
      </c>
      <c r="G4312" s="57" t="s">
        <v>4169</v>
      </c>
      <c r="H4312" s="51">
        <v>550</v>
      </c>
      <c r="I4312" s="51" t="s">
        <v>17309</v>
      </c>
      <c r="J4312" s="69">
        <v>27.49</v>
      </c>
      <c r="K4312" s="69">
        <f t="shared" si="203"/>
        <v>15119.5</v>
      </c>
      <c r="L4312" s="90">
        <v>550</v>
      </c>
      <c r="M4312" s="51"/>
      <c r="N4312" s="62" t="s">
        <v>4356</v>
      </c>
      <c r="O4312" s="52" t="s">
        <v>956</v>
      </c>
      <c r="P4312" s="52">
        <v>418</v>
      </c>
      <c r="Q4312" s="52"/>
      <c r="R4312" s="52" t="s">
        <v>4201</v>
      </c>
      <c r="S4312" s="49" t="s">
        <v>21333</v>
      </c>
      <c r="V4312" s="50" t="s">
        <v>15100</v>
      </c>
      <c r="W4312" s="50" t="s">
        <v>4201</v>
      </c>
      <c r="X4312" s="50" t="s">
        <v>14740</v>
      </c>
      <c r="Y4312" s="70" t="s">
        <v>17320</v>
      </c>
      <c r="Z4312" s="53">
        <v>73961</v>
      </c>
    </row>
    <row r="4313" spans="1:26" s="49" customFormat="1" ht="30" x14ac:dyDescent="0.25">
      <c r="A4313" s="75">
        <v>600134270</v>
      </c>
      <c r="B4313" s="73">
        <f t="shared" si="201"/>
        <v>600134270</v>
      </c>
      <c r="C4313" s="73" t="s">
        <v>11702</v>
      </c>
      <c r="D4313" s="68">
        <v>1</v>
      </c>
      <c r="E4313" s="48">
        <f t="shared" si="202"/>
        <v>61955612</v>
      </c>
      <c r="F4313" s="57" t="s">
        <v>4050</v>
      </c>
      <c r="G4313" s="57" t="s">
        <v>4169</v>
      </c>
      <c r="H4313" s="51">
        <v>875</v>
      </c>
      <c r="I4313" s="51" t="s">
        <v>17309</v>
      </c>
      <c r="J4313" s="69">
        <v>27.49</v>
      </c>
      <c r="K4313" s="69">
        <f t="shared" si="203"/>
        <v>24053.75</v>
      </c>
      <c r="L4313" s="90">
        <v>875</v>
      </c>
      <c r="M4313" s="51"/>
      <c r="N4313" s="62" t="s">
        <v>4357</v>
      </c>
      <c r="O4313" s="52" t="s">
        <v>4205</v>
      </c>
      <c r="P4313" s="52">
        <v>501</v>
      </c>
      <c r="Q4313" s="52"/>
      <c r="R4313" s="52" t="s">
        <v>4201</v>
      </c>
      <c r="S4313" s="49" t="s">
        <v>21333</v>
      </c>
      <c r="V4313" s="50" t="s">
        <v>15100</v>
      </c>
      <c r="W4313" s="50" t="s">
        <v>4201</v>
      </c>
      <c r="X4313" s="50" t="s">
        <v>14740</v>
      </c>
      <c r="Y4313" s="70" t="s">
        <v>17320</v>
      </c>
      <c r="Z4313" s="53">
        <v>73961</v>
      </c>
    </row>
    <row r="4314" spans="1:26" s="49" customFormat="1" ht="30" x14ac:dyDescent="0.25">
      <c r="A4314" s="75">
        <v>600134288</v>
      </c>
      <c r="B4314" s="73">
        <f t="shared" si="201"/>
        <v>600134288</v>
      </c>
      <c r="C4314" s="73" t="s">
        <v>11703</v>
      </c>
      <c r="D4314" s="68">
        <v>1</v>
      </c>
      <c r="E4314" s="48">
        <f t="shared" si="202"/>
        <v>847135</v>
      </c>
      <c r="F4314" s="57" t="s">
        <v>4050</v>
      </c>
      <c r="G4314" s="57" t="s">
        <v>4169</v>
      </c>
      <c r="H4314" s="51">
        <v>150</v>
      </c>
      <c r="I4314" s="51" t="s">
        <v>17309</v>
      </c>
      <c r="J4314" s="69">
        <v>27.49</v>
      </c>
      <c r="K4314" s="69">
        <f t="shared" si="203"/>
        <v>4123.5</v>
      </c>
      <c r="L4314" s="90">
        <v>150</v>
      </c>
      <c r="M4314" s="51"/>
      <c r="N4314" s="62" t="s">
        <v>4358</v>
      </c>
      <c r="O4314" s="52" t="s">
        <v>4207</v>
      </c>
      <c r="P4314" s="52">
        <v>412</v>
      </c>
      <c r="Q4314" s="52"/>
      <c r="R4314" s="52" t="s">
        <v>4201</v>
      </c>
      <c r="S4314" s="49" t="s">
        <v>21333</v>
      </c>
      <c r="V4314" s="50" t="s">
        <v>15100</v>
      </c>
      <c r="W4314" s="50" t="s">
        <v>4201</v>
      </c>
      <c r="X4314" s="50" t="s">
        <v>14740</v>
      </c>
      <c r="Y4314" s="70" t="s">
        <v>17320</v>
      </c>
      <c r="Z4314" s="53">
        <v>73961</v>
      </c>
    </row>
    <row r="4315" spans="1:26" s="49" customFormat="1" ht="30" x14ac:dyDescent="0.25">
      <c r="A4315" s="75">
        <v>600134334</v>
      </c>
      <c r="B4315" s="73">
        <f t="shared" si="201"/>
        <v>600134334</v>
      </c>
      <c r="C4315" s="73" t="s">
        <v>18116</v>
      </c>
      <c r="D4315" s="68">
        <v>1</v>
      </c>
      <c r="E4315" s="48">
        <f t="shared" si="202"/>
        <v>61955531</v>
      </c>
      <c r="F4315" s="57" t="s">
        <v>4050</v>
      </c>
      <c r="G4315" s="57" t="s">
        <v>4169</v>
      </c>
      <c r="H4315" s="51">
        <v>700</v>
      </c>
      <c r="I4315" s="51" t="s">
        <v>17309</v>
      </c>
      <c r="J4315" s="69">
        <v>27.49</v>
      </c>
      <c r="K4315" s="69">
        <f t="shared" si="203"/>
        <v>19243</v>
      </c>
      <c r="L4315" s="90">
        <v>700</v>
      </c>
      <c r="M4315" s="51"/>
      <c r="N4315" s="62" t="s">
        <v>18117</v>
      </c>
      <c r="O4315" s="52" t="s">
        <v>18118</v>
      </c>
      <c r="P4315" s="52">
        <v>696</v>
      </c>
      <c r="Q4315" s="52"/>
      <c r="R4315" s="52" t="s">
        <v>4201</v>
      </c>
      <c r="S4315" s="49" t="s">
        <v>21333</v>
      </c>
      <c r="V4315" s="50" t="s">
        <v>15100</v>
      </c>
      <c r="W4315" s="50" t="s">
        <v>4201</v>
      </c>
      <c r="X4315" s="50" t="s">
        <v>14740</v>
      </c>
      <c r="Y4315" s="70" t="s">
        <v>17320</v>
      </c>
      <c r="Z4315" s="53">
        <v>73961</v>
      </c>
    </row>
    <row r="4316" spans="1:26" s="49" customFormat="1" x14ac:dyDescent="0.25">
      <c r="A4316" s="75">
        <v>600134369</v>
      </c>
      <c r="B4316" s="73">
        <f t="shared" si="201"/>
        <v>600134369</v>
      </c>
      <c r="C4316" s="73" t="s">
        <v>11704</v>
      </c>
      <c r="D4316" s="68">
        <v>1</v>
      </c>
      <c r="E4316" s="48">
        <f t="shared" si="202"/>
        <v>847119</v>
      </c>
      <c r="F4316" s="57" t="s">
        <v>4050</v>
      </c>
      <c r="G4316" s="57" t="s">
        <v>4169</v>
      </c>
      <c r="H4316" s="51">
        <v>1250</v>
      </c>
      <c r="I4316" s="51" t="s">
        <v>17309</v>
      </c>
      <c r="J4316" s="69">
        <v>27.49</v>
      </c>
      <c r="K4316" s="69">
        <f t="shared" si="203"/>
        <v>34362.5</v>
      </c>
      <c r="L4316" s="90">
        <v>1250</v>
      </c>
      <c r="M4316" s="51"/>
      <c r="N4316" s="62" t="s">
        <v>4359</v>
      </c>
      <c r="O4316" s="52" t="s">
        <v>50</v>
      </c>
      <c r="P4316" s="52">
        <v>773</v>
      </c>
      <c r="Q4316" s="52"/>
      <c r="R4316" s="52" t="s">
        <v>4201</v>
      </c>
      <c r="S4316" s="49" t="s">
        <v>21333</v>
      </c>
      <c r="V4316" s="50" t="s">
        <v>15100</v>
      </c>
      <c r="W4316" s="50" t="s">
        <v>4201</v>
      </c>
      <c r="X4316" s="50" t="s">
        <v>14740</v>
      </c>
      <c r="Y4316" s="70" t="s">
        <v>17320</v>
      </c>
      <c r="Z4316" s="53">
        <v>73961</v>
      </c>
    </row>
    <row r="4317" spans="1:26" s="49" customFormat="1" ht="30" x14ac:dyDescent="0.25">
      <c r="A4317" s="75">
        <v>600134377</v>
      </c>
      <c r="B4317" s="73">
        <f t="shared" si="201"/>
        <v>600134377</v>
      </c>
      <c r="C4317" s="73" t="s">
        <v>11705</v>
      </c>
      <c r="D4317" s="68">
        <v>1</v>
      </c>
      <c r="E4317" s="48">
        <f t="shared" si="202"/>
        <v>70640009</v>
      </c>
      <c r="F4317" s="57" t="s">
        <v>4050</v>
      </c>
      <c r="G4317" s="57" t="s">
        <v>4169</v>
      </c>
      <c r="H4317" s="51">
        <v>900</v>
      </c>
      <c r="I4317" s="51" t="s">
        <v>17309</v>
      </c>
      <c r="J4317" s="69">
        <v>27.49</v>
      </c>
      <c r="K4317" s="69">
        <f t="shared" si="203"/>
        <v>24741</v>
      </c>
      <c r="L4317" s="90">
        <v>900</v>
      </c>
      <c r="M4317" s="51"/>
      <c r="N4317" s="62" t="s">
        <v>4360</v>
      </c>
      <c r="O4317" s="52" t="s">
        <v>4361</v>
      </c>
      <c r="P4317" s="52">
        <v>550</v>
      </c>
      <c r="Q4317" s="52"/>
      <c r="R4317" s="52" t="s">
        <v>4201</v>
      </c>
      <c r="S4317" s="49" t="s">
        <v>21333</v>
      </c>
      <c r="V4317" s="50" t="s">
        <v>15100</v>
      </c>
      <c r="W4317" s="50" t="s">
        <v>4201</v>
      </c>
      <c r="X4317" s="50" t="s">
        <v>14740</v>
      </c>
      <c r="Y4317" s="70" t="s">
        <v>17320</v>
      </c>
      <c r="Z4317" s="53">
        <v>73961</v>
      </c>
    </row>
    <row r="4318" spans="1:26" s="49" customFormat="1" x14ac:dyDescent="0.25">
      <c r="A4318" s="75">
        <v>600134407</v>
      </c>
      <c r="B4318" s="73">
        <f t="shared" si="201"/>
        <v>600134407</v>
      </c>
      <c r="C4318" s="73" t="s">
        <v>11706</v>
      </c>
      <c r="D4318" s="68">
        <v>1</v>
      </c>
      <c r="E4318" s="48">
        <f t="shared" si="202"/>
        <v>61955639</v>
      </c>
      <c r="F4318" s="57" t="s">
        <v>4050</v>
      </c>
      <c r="G4318" s="57" t="s">
        <v>4169</v>
      </c>
      <c r="H4318" s="51">
        <v>625</v>
      </c>
      <c r="I4318" s="51" t="s">
        <v>17309</v>
      </c>
      <c r="J4318" s="69">
        <v>27.49</v>
      </c>
      <c r="K4318" s="69">
        <f t="shared" si="203"/>
        <v>17181.25</v>
      </c>
      <c r="L4318" s="90">
        <v>625</v>
      </c>
      <c r="M4318" s="51"/>
      <c r="N4318" s="62" t="s">
        <v>4362</v>
      </c>
      <c r="O4318" s="52"/>
      <c r="P4318" s="52">
        <v>236</v>
      </c>
      <c r="Q4318" s="52"/>
      <c r="R4318" s="52" t="s">
        <v>4345</v>
      </c>
      <c r="S4318" s="49" t="s">
        <v>21333</v>
      </c>
      <c r="V4318" s="50" t="s">
        <v>15100</v>
      </c>
      <c r="W4318" s="50" t="s">
        <v>4201</v>
      </c>
      <c r="X4318" s="50" t="s">
        <v>14740</v>
      </c>
      <c r="Y4318" s="70" t="s">
        <v>17320</v>
      </c>
      <c r="Z4318" s="53">
        <v>73994</v>
      </c>
    </row>
    <row r="4319" spans="1:26" s="49" customFormat="1" ht="30" x14ac:dyDescent="0.25">
      <c r="A4319" s="75">
        <v>600134610</v>
      </c>
      <c r="B4319" s="73">
        <f t="shared" si="201"/>
        <v>600134610</v>
      </c>
      <c r="C4319" s="73" t="s">
        <v>11707</v>
      </c>
      <c r="D4319" s="68">
        <v>1</v>
      </c>
      <c r="E4319" s="48">
        <f t="shared" si="202"/>
        <v>73184209</v>
      </c>
      <c r="F4319" s="57" t="s">
        <v>4050</v>
      </c>
      <c r="G4319" s="57" t="s">
        <v>4169</v>
      </c>
      <c r="H4319" s="51">
        <v>175</v>
      </c>
      <c r="I4319" s="51" t="s">
        <v>17309</v>
      </c>
      <c r="J4319" s="69">
        <v>27.49</v>
      </c>
      <c r="K4319" s="69">
        <f t="shared" si="203"/>
        <v>4810.75</v>
      </c>
      <c r="L4319" s="90">
        <v>175</v>
      </c>
      <c r="M4319" s="51"/>
      <c r="N4319" s="62" t="s">
        <v>4363</v>
      </c>
      <c r="O4319" s="52"/>
      <c r="P4319" s="52">
        <v>203</v>
      </c>
      <c r="Q4319" s="52"/>
      <c r="R4319" s="52" t="s">
        <v>4364</v>
      </c>
      <c r="S4319" s="49" t="s">
        <v>21333</v>
      </c>
      <c r="V4319" s="50" t="s">
        <v>15100</v>
      </c>
      <c r="W4319" s="50" t="s">
        <v>4201</v>
      </c>
      <c r="X4319" s="50" t="s">
        <v>14740</v>
      </c>
      <c r="Y4319" s="70" t="s">
        <v>17320</v>
      </c>
      <c r="Z4319" s="53">
        <v>73953</v>
      </c>
    </row>
    <row r="4320" spans="1:26" s="49" customFormat="1" ht="45" x14ac:dyDescent="0.25">
      <c r="A4320" s="75">
        <v>600134644</v>
      </c>
      <c r="B4320" s="73">
        <f t="shared" si="201"/>
        <v>600134644</v>
      </c>
      <c r="C4320" s="73" t="s">
        <v>11708</v>
      </c>
      <c r="D4320" s="68">
        <v>1</v>
      </c>
      <c r="E4320" s="48">
        <f t="shared" si="202"/>
        <v>75026716</v>
      </c>
      <c r="F4320" s="57" t="s">
        <v>4050</v>
      </c>
      <c r="G4320" s="57" t="s">
        <v>4169</v>
      </c>
      <c r="H4320" s="51">
        <v>300</v>
      </c>
      <c r="I4320" s="51" t="s">
        <v>17309</v>
      </c>
      <c r="J4320" s="69">
        <v>27.49</v>
      </c>
      <c r="K4320" s="69">
        <f t="shared" si="203"/>
        <v>8247</v>
      </c>
      <c r="L4320" s="90">
        <v>300</v>
      </c>
      <c r="M4320" s="51"/>
      <c r="N4320" s="62" t="s">
        <v>4365</v>
      </c>
      <c r="O4320" s="52"/>
      <c r="P4320" s="52">
        <v>6</v>
      </c>
      <c r="Q4320" s="52"/>
      <c r="R4320" s="52" t="s">
        <v>4349</v>
      </c>
      <c r="S4320" s="49" t="s">
        <v>21333</v>
      </c>
      <c r="V4320" s="50" t="s">
        <v>15100</v>
      </c>
      <c r="W4320" s="50" t="s">
        <v>4201</v>
      </c>
      <c r="X4320" s="50" t="s">
        <v>14740</v>
      </c>
      <c r="Y4320" s="70" t="s">
        <v>17320</v>
      </c>
      <c r="Z4320" s="53">
        <v>73953</v>
      </c>
    </row>
    <row r="4321" spans="1:26" s="49" customFormat="1" ht="30" x14ac:dyDescent="0.25">
      <c r="A4321" s="75">
        <v>600134661</v>
      </c>
      <c r="B4321" s="73">
        <f t="shared" si="201"/>
        <v>600134661</v>
      </c>
      <c r="C4321" s="73" t="s">
        <v>11709</v>
      </c>
      <c r="D4321" s="68">
        <v>1</v>
      </c>
      <c r="E4321" s="48">
        <f t="shared" si="202"/>
        <v>70640271</v>
      </c>
      <c r="F4321" s="57" t="s">
        <v>4050</v>
      </c>
      <c r="G4321" s="57" t="s">
        <v>4169</v>
      </c>
      <c r="H4321" s="51">
        <v>275</v>
      </c>
      <c r="I4321" s="51" t="s">
        <v>17309</v>
      </c>
      <c r="J4321" s="69">
        <v>27.49</v>
      </c>
      <c r="K4321" s="69">
        <f t="shared" si="203"/>
        <v>7559.75</v>
      </c>
      <c r="L4321" s="90">
        <v>275</v>
      </c>
      <c r="M4321" s="51"/>
      <c r="N4321" s="62" t="s">
        <v>4366</v>
      </c>
      <c r="O4321" s="52"/>
      <c r="P4321" s="52">
        <v>234</v>
      </c>
      <c r="Q4321" s="52"/>
      <c r="R4321" s="52" t="s">
        <v>4345</v>
      </c>
      <c r="S4321" s="49" t="s">
        <v>21333</v>
      </c>
      <c r="V4321" s="50" t="s">
        <v>15100</v>
      </c>
      <c r="W4321" s="50" t="s">
        <v>4201</v>
      </c>
      <c r="X4321" s="50" t="s">
        <v>14740</v>
      </c>
      <c r="Y4321" s="70" t="s">
        <v>17320</v>
      </c>
      <c r="Z4321" s="53">
        <v>73994</v>
      </c>
    </row>
    <row r="4322" spans="1:26" s="49" customFormat="1" ht="30" x14ac:dyDescent="0.25">
      <c r="A4322" s="75">
        <v>610500732</v>
      </c>
      <c r="B4322" s="73">
        <f t="shared" si="201"/>
        <v>610500732</v>
      </c>
      <c r="C4322" s="73" t="s">
        <v>11612</v>
      </c>
      <c r="D4322" s="68">
        <v>1</v>
      </c>
      <c r="E4322" s="48">
        <f t="shared" si="202"/>
        <v>69610126</v>
      </c>
      <c r="F4322" s="57" t="s">
        <v>4050</v>
      </c>
      <c r="G4322" s="57" t="s">
        <v>4169</v>
      </c>
      <c r="H4322" s="51">
        <v>250</v>
      </c>
      <c r="I4322" s="51" t="s">
        <v>17309</v>
      </c>
      <c r="J4322" s="69">
        <v>27.49</v>
      </c>
      <c r="K4322" s="69">
        <f t="shared" si="203"/>
        <v>6872.5</v>
      </c>
      <c r="L4322" s="90">
        <v>250</v>
      </c>
      <c r="M4322" s="51"/>
      <c r="N4322" s="62" t="s">
        <v>4204</v>
      </c>
      <c r="O4322" s="52" t="s">
        <v>4205</v>
      </c>
      <c r="P4322" s="52">
        <v>241</v>
      </c>
      <c r="Q4322" s="52"/>
      <c r="R4322" s="52" t="s">
        <v>4201</v>
      </c>
      <c r="S4322" s="49" t="s">
        <v>21333</v>
      </c>
      <c r="V4322" s="50" t="s">
        <v>15000</v>
      </c>
      <c r="W4322" s="50" t="s">
        <v>4201</v>
      </c>
      <c r="X4322" s="50" t="s">
        <v>14738</v>
      </c>
      <c r="Y4322" s="70" t="s">
        <v>17320</v>
      </c>
      <c r="Z4322" s="53">
        <v>73961</v>
      </c>
    </row>
    <row r="4323" spans="1:26" s="49" customFormat="1" ht="30" x14ac:dyDescent="0.25">
      <c r="A4323" s="75">
        <v>650016718</v>
      </c>
      <c r="B4323" s="73">
        <f t="shared" si="201"/>
        <v>650016718</v>
      </c>
      <c r="C4323" s="73" t="s">
        <v>11710</v>
      </c>
      <c r="D4323" s="68">
        <v>1</v>
      </c>
      <c r="E4323" s="48">
        <f t="shared" si="202"/>
        <v>75026473</v>
      </c>
      <c r="F4323" s="57" t="s">
        <v>4050</v>
      </c>
      <c r="G4323" s="57" t="s">
        <v>4169</v>
      </c>
      <c r="H4323" s="51">
        <v>200</v>
      </c>
      <c r="I4323" s="51" t="s">
        <v>17309</v>
      </c>
      <c r="J4323" s="69">
        <v>27.49</v>
      </c>
      <c r="K4323" s="69">
        <f t="shared" si="203"/>
        <v>5498</v>
      </c>
      <c r="L4323" s="90">
        <v>200</v>
      </c>
      <c r="M4323" s="51"/>
      <c r="N4323" s="62" t="s">
        <v>4367</v>
      </c>
      <c r="O4323" s="52"/>
      <c r="P4323" s="52">
        <v>146</v>
      </c>
      <c r="Q4323" s="52"/>
      <c r="R4323" s="52" t="s">
        <v>4368</v>
      </c>
      <c r="S4323" s="49" t="s">
        <v>21333</v>
      </c>
      <c r="V4323" s="50" t="s">
        <v>15100</v>
      </c>
      <c r="W4323" s="50" t="s">
        <v>4201</v>
      </c>
      <c r="X4323" s="50" t="s">
        <v>14740</v>
      </c>
      <c r="Y4323" s="70" t="s">
        <v>17320</v>
      </c>
      <c r="Z4323" s="53">
        <v>73961</v>
      </c>
    </row>
    <row r="4324" spans="1:26" s="49" customFormat="1" ht="30" x14ac:dyDescent="0.25">
      <c r="A4324" s="75">
        <v>650018443</v>
      </c>
      <c r="B4324" s="73">
        <f t="shared" si="201"/>
        <v>650018443</v>
      </c>
      <c r="C4324" s="73" t="s">
        <v>11711</v>
      </c>
      <c r="D4324" s="68">
        <v>1</v>
      </c>
      <c r="E4324" s="48">
        <f t="shared" si="202"/>
        <v>70983739</v>
      </c>
      <c r="F4324" s="57" t="s">
        <v>4050</v>
      </c>
      <c r="G4324" s="57" t="s">
        <v>4169</v>
      </c>
      <c r="H4324" s="51">
        <v>375</v>
      </c>
      <c r="I4324" s="51" t="s">
        <v>17309</v>
      </c>
      <c r="J4324" s="69">
        <v>27.49</v>
      </c>
      <c r="K4324" s="69">
        <f t="shared" si="203"/>
        <v>10308.75</v>
      </c>
      <c r="L4324" s="90">
        <v>375</v>
      </c>
      <c r="M4324" s="51"/>
      <c r="N4324" s="62" t="s">
        <v>4369</v>
      </c>
      <c r="O4324" s="52"/>
      <c r="P4324" s="52">
        <v>275</v>
      </c>
      <c r="Q4324" s="52"/>
      <c r="R4324" s="52" t="s">
        <v>4201</v>
      </c>
      <c r="S4324" s="49" t="s">
        <v>21333</v>
      </c>
      <c r="V4324" s="50" t="s">
        <v>15100</v>
      </c>
      <c r="W4324" s="50" t="s">
        <v>4201</v>
      </c>
      <c r="X4324" s="50" t="s">
        <v>14740</v>
      </c>
      <c r="Y4324" s="70" t="s">
        <v>17320</v>
      </c>
      <c r="Z4324" s="53">
        <v>73961</v>
      </c>
    </row>
    <row r="4325" spans="1:26" s="49" customFormat="1" ht="30" x14ac:dyDescent="0.25">
      <c r="A4325" s="75">
        <v>650019776</v>
      </c>
      <c r="B4325" s="73">
        <f t="shared" si="201"/>
        <v>650019776</v>
      </c>
      <c r="C4325" s="73" t="s">
        <v>11712</v>
      </c>
      <c r="D4325" s="68">
        <v>1</v>
      </c>
      <c r="E4325" s="48">
        <f t="shared" si="202"/>
        <v>70983712</v>
      </c>
      <c r="F4325" s="57" t="s">
        <v>4050</v>
      </c>
      <c r="G4325" s="57" t="s">
        <v>4169</v>
      </c>
      <c r="H4325" s="51">
        <v>200</v>
      </c>
      <c r="I4325" s="51" t="s">
        <v>17309</v>
      </c>
      <c r="J4325" s="69">
        <v>27.49</v>
      </c>
      <c r="K4325" s="69">
        <f t="shared" si="203"/>
        <v>5498</v>
      </c>
      <c r="L4325" s="90">
        <v>200</v>
      </c>
      <c r="M4325" s="51"/>
      <c r="N4325" s="62" t="s">
        <v>4370</v>
      </c>
      <c r="O4325" s="52" t="s">
        <v>4371</v>
      </c>
      <c r="P4325" s="52">
        <v>247</v>
      </c>
      <c r="Q4325" s="52"/>
      <c r="R4325" s="52" t="s">
        <v>4201</v>
      </c>
      <c r="S4325" s="49" t="s">
        <v>21333</v>
      </c>
      <c r="V4325" s="50" t="s">
        <v>15100</v>
      </c>
      <c r="W4325" s="50" t="s">
        <v>4201</v>
      </c>
      <c r="X4325" s="50" t="s">
        <v>14740</v>
      </c>
      <c r="Y4325" s="70" t="s">
        <v>17320</v>
      </c>
      <c r="Z4325" s="53">
        <v>73961</v>
      </c>
    </row>
    <row r="4326" spans="1:26" s="49" customFormat="1" ht="45" x14ac:dyDescent="0.25">
      <c r="A4326" s="75">
        <v>650019962</v>
      </c>
      <c r="B4326" s="73">
        <f t="shared" si="201"/>
        <v>650019962</v>
      </c>
      <c r="C4326" s="73" t="s">
        <v>11713</v>
      </c>
      <c r="D4326" s="68">
        <v>1</v>
      </c>
      <c r="E4326" s="48">
        <f t="shared" si="202"/>
        <v>70983721</v>
      </c>
      <c r="F4326" s="57" t="s">
        <v>4050</v>
      </c>
      <c r="G4326" s="57" t="s">
        <v>4169</v>
      </c>
      <c r="H4326" s="51">
        <v>500</v>
      </c>
      <c r="I4326" s="51" t="s">
        <v>17309</v>
      </c>
      <c r="J4326" s="69">
        <v>27.49</v>
      </c>
      <c r="K4326" s="69">
        <f t="shared" si="203"/>
        <v>13745</v>
      </c>
      <c r="L4326" s="90">
        <v>500</v>
      </c>
      <c r="M4326" s="51"/>
      <c r="N4326" s="62" t="s">
        <v>4372</v>
      </c>
      <c r="O4326" s="52" t="s">
        <v>1716</v>
      </c>
      <c r="P4326" s="52">
        <v>10</v>
      </c>
      <c r="Q4326" s="52"/>
      <c r="R4326" s="52" t="s">
        <v>4201</v>
      </c>
      <c r="S4326" s="49" t="s">
        <v>21333</v>
      </c>
      <c r="V4326" s="50" t="s">
        <v>15100</v>
      </c>
      <c r="W4326" s="50" t="s">
        <v>4201</v>
      </c>
      <c r="X4326" s="50" t="s">
        <v>14740</v>
      </c>
      <c r="Y4326" s="70" t="s">
        <v>17320</v>
      </c>
      <c r="Z4326" s="53">
        <v>73961</v>
      </c>
    </row>
    <row r="4327" spans="1:26" s="49" customFormat="1" ht="30" x14ac:dyDescent="0.25">
      <c r="A4327" s="75">
        <v>650023501</v>
      </c>
      <c r="B4327" s="73">
        <f t="shared" si="201"/>
        <v>650023501</v>
      </c>
      <c r="C4327" s="73" t="s">
        <v>11714</v>
      </c>
      <c r="D4327" s="68">
        <v>1</v>
      </c>
      <c r="E4327" s="48">
        <f t="shared" si="202"/>
        <v>75028930</v>
      </c>
      <c r="F4327" s="57" t="s">
        <v>4050</v>
      </c>
      <c r="G4327" s="57" t="s">
        <v>4169</v>
      </c>
      <c r="H4327" s="51">
        <v>125</v>
      </c>
      <c r="I4327" s="51" t="s">
        <v>17309</v>
      </c>
      <c r="J4327" s="69">
        <v>27.49</v>
      </c>
      <c r="K4327" s="69">
        <f t="shared" si="203"/>
        <v>3436.25</v>
      </c>
      <c r="L4327" s="90">
        <v>125</v>
      </c>
      <c r="M4327" s="51"/>
      <c r="N4327" s="62" t="s">
        <v>4373</v>
      </c>
      <c r="O4327" s="52"/>
      <c r="P4327" s="52">
        <v>70</v>
      </c>
      <c r="Q4327" s="52"/>
      <c r="R4327" s="52" t="s">
        <v>4374</v>
      </c>
      <c r="S4327" s="49" t="s">
        <v>21333</v>
      </c>
      <c r="V4327" s="50" t="s">
        <v>15100</v>
      </c>
      <c r="W4327" s="50" t="s">
        <v>4201</v>
      </c>
      <c r="X4327" s="50" t="s">
        <v>14740</v>
      </c>
      <c r="Y4327" s="70" t="s">
        <v>17320</v>
      </c>
      <c r="Z4327" s="53">
        <v>73981</v>
      </c>
    </row>
    <row r="4328" spans="1:26" s="49" customFormat="1" x14ac:dyDescent="0.25">
      <c r="A4328" s="75">
        <v>650077342</v>
      </c>
      <c r="B4328" s="73">
        <f t="shared" si="201"/>
        <v>650077342</v>
      </c>
      <c r="C4328" s="73" t="s">
        <v>11613</v>
      </c>
      <c r="D4328" s="68">
        <v>1</v>
      </c>
      <c r="E4328" s="48">
        <f t="shared" si="202"/>
        <v>71249460</v>
      </c>
      <c r="F4328" s="57" t="s">
        <v>4050</v>
      </c>
      <c r="G4328" s="57" t="s">
        <v>4169</v>
      </c>
      <c r="H4328" s="51">
        <v>325</v>
      </c>
      <c r="I4328" s="51" t="s">
        <v>17309</v>
      </c>
      <c r="J4328" s="69">
        <v>27.49</v>
      </c>
      <c r="K4328" s="69">
        <f t="shared" si="203"/>
        <v>8934.25</v>
      </c>
      <c r="L4328" s="90">
        <v>325</v>
      </c>
      <c r="M4328" s="51"/>
      <c r="N4328" s="62" t="s">
        <v>4206</v>
      </c>
      <c r="O4328" s="52" t="s">
        <v>4207</v>
      </c>
      <c r="P4328" s="52">
        <v>412</v>
      </c>
      <c r="Q4328" s="52"/>
      <c r="R4328" s="52" t="s">
        <v>4201</v>
      </c>
      <c r="S4328" s="49" t="s">
        <v>21334</v>
      </c>
      <c r="V4328" s="50" t="s">
        <v>15000</v>
      </c>
      <c r="W4328" s="50" t="s">
        <v>4201</v>
      </c>
      <c r="X4328" s="50" t="s">
        <v>14741</v>
      </c>
      <c r="Y4328" s="70" t="s">
        <v>17320</v>
      </c>
      <c r="Z4328" s="53">
        <v>73961</v>
      </c>
    </row>
    <row r="4329" spans="1:26" s="49" customFormat="1" x14ac:dyDescent="0.25">
      <c r="A4329" s="75">
        <v>674000285</v>
      </c>
      <c r="B4329" s="73">
        <f t="shared" si="201"/>
        <v>674000285</v>
      </c>
      <c r="C4329" s="73" t="s">
        <v>11715</v>
      </c>
      <c r="D4329" s="68">
        <v>1</v>
      </c>
      <c r="E4329" s="48">
        <f t="shared" si="202"/>
        <v>70983682</v>
      </c>
      <c r="F4329" s="57" t="s">
        <v>4050</v>
      </c>
      <c r="G4329" s="57" t="s">
        <v>4169</v>
      </c>
      <c r="H4329" s="51">
        <v>50</v>
      </c>
      <c r="I4329" s="51" t="s">
        <v>17309</v>
      </c>
      <c r="J4329" s="69">
        <v>27.49</v>
      </c>
      <c r="K4329" s="69">
        <f t="shared" si="203"/>
        <v>1374.5</v>
      </c>
      <c r="L4329" s="90">
        <v>50</v>
      </c>
      <c r="M4329" s="51"/>
      <c r="N4329" s="62" t="s">
        <v>4375</v>
      </c>
      <c r="O4329" s="52" t="s">
        <v>165</v>
      </c>
      <c r="P4329" s="52">
        <v>313</v>
      </c>
      <c r="Q4329" s="52"/>
      <c r="R4329" s="52" t="s">
        <v>4201</v>
      </c>
      <c r="S4329" s="49" t="s">
        <v>21333</v>
      </c>
      <c r="V4329" s="50" t="s">
        <v>15100</v>
      </c>
      <c r="W4329" s="50" t="s">
        <v>4201</v>
      </c>
      <c r="X4329" s="50" t="s">
        <v>14740</v>
      </c>
      <c r="Y4329" s="70" t="s">
        <v>17320</v>
      </c>
      <c r="Z4329" s="53">
        <v>73961</v>
      </c>
    </row>
    <row r="4330" spans="1:26" s="49" customFormat="1" ht="30" x14ac:dyDescent="0.25">
      <c r="A4330" s="75">
        <v>674000315</v>
      </c>
      <c r="B4330" s="73">
        <f t="shared" si="201"/>
        <v>674000315</v>
      </c>
      <c r="C4330" s="73" t="s">
        <v>11716</v>
      </c>
      <c r="D4330" s="68">
        <v>1</v>
      </c>
      <c r="E4330" s="48">
        <f t="shared" si="202"/>
        <v>70983704</v>
      </c>
      <c r="F4330" s="57" t="s">
        <v>4050</v>
      </c>
      <c r="G4330" s="57" t="s">
        <v>4169</v>
      </c>
      <c r="H4330" s="51">
        <v>50</v>
      </c>
      <c r="I4330" s="51" t="s">
        <v>17309</v>
      </c>
      <c r="J4330" s="69">
        <v>27.49</v>
      </c>
      <c r="K4330" s="69">
        <f t="shared" si="203"/>
        <v>1374.5</v>
      </c>
      <c r="L4330" s="90">
        <v>50</v>
      </c>
      <c r="M4330" s="51"/>
      <c r="N4330" s="62" t="s">
        <v>4376</v>
      </c>
      <c r="O4330" s="52"/>
      <c r="P4330" s="52">
        <v>670</v>
      </c>
      <c r="Q4330" s="52"/>
      <c r="R4330" s="52" t="s">
        <v>4201</v>
      </c>
      <c r="S4330" s="49" t="s">
        <v>21333</v>
      </c>
      <c r="V4330" s="50" t="s">
        <v>15100</v>
      </c>
      <c r="W4330" s="50" t="s">
        <v>4201</v>
      </c>
      <c r="X4330" s="50" t="s">
        <v>14740</v>
      </c>
      <c r="Y4330" s="70" t="s">
        <v>17320</v>
      </c>
      <c r="Z4330" s="53">
        <v>73961</v>
      </c>
    </row>
    <row r="4331" spans="1:26" s="49" customFormat="1" x14ac:dyDescent="0.25">
      <c r="A4331" s="75">
        <v>674000358</v>
      </c>
      <c r="B4331" s="73">
        <f t="shared" si="201"/>
        <v>674000358</v>
      </c>
      <c r="C4331" s="73" t="s">
        <v>11717</v>
      </c>
      <c r="D4331" s="68">
        <v>1</v>
      </c>
      <c r="E4331" s="48">
        <f t="shared" si="202"/>
        <v>70983674</v>
      </c>
      <c r="F4331" s="57" t="s">
        <v>4050</v>
      </c>
      <c r="G4331" s="57" t="s">
        <v>4169</v>
      </c>
      <c r="H4331" s="51">
        <v>50</v>
      </c>
      <c r="I4331" s="51" t="s">
        <v>17309</v>
      </c>
      <c r="J4331" s="69">
        <v>27.49</v>
      </c>
      <c r="K4331" s="69">
        <f t="shared" si="203"/>
        <v>1374.5</v>
      </c>
      <c r="L4331" s="90">
        <v>50</v>
      </c>
      <c r="M4331" s="51"/>
      <c r="N4331" s="62" t="s">
        <v>4377</v>
      </c>
      <c r="O4331" s="52" t="s">
        <v>50</v>
      </c>
      <c r="P4331" s="52">
        <v>778</v>
      </c>
      <c r="Q4331" s="52"/>
      <c r="R4331" s="52" t="s">
        <v>4201</v>
      </c>
      <c r="S4331" s="49" t="s">
        <v>21333</v>
      </c>
      <c r="V4331" s="50" t="s">
        <v>15100</v>
      </c>
      <c r="W4331" s="50" t="s">
        <v>4201</v>
      </c>
      <c r="X4331" s="50" t="s">
        <v>14740</v>
      </c>
      <c r="Y4331" s="70" t="s">
        <v>17320</v>
      </c>
      <c r="Z4331" s="53">
        <v>73961</v>
      </c>
    </row>
    <row r="4332" spans="1:26" s="49" customFormat="1" x14ac:dyDescent="0.25">
      <c r="A4332" s="75">
        <v>691000662</v>
      </c>
      <c r="B4332" s="73">
        <f t="shared" si="201"/>
        <v>691000662</v>
      </c>
      <c r="C4332" s="73" t="s">
        <v>11614</v>
      </c>
      <c r="D4332" s="68">
        <v>1</v>
      </c>
      <c r="E4332" s="48">
        <f t="shared" si="202"/>
        <v>27856216</v>
      </c>
      <c r="F4332" s="57" t="s">
        <v>4050</v>
      </c>
      <c r="G4332" s="57" t="s">
        <v>4169</v>
      </c>
      <c r="H4332" s="51">
        <v>800</v>
      </c>
      <c r="I4332" s="51" t="s">
        <v>17309</v>
      </c>
      <c r="J4332" s="69">
        <v>27.49</v>
      </c>
      <c r="K4332" s="69">
        <f t="shared" si="203"/>
        <v>21992</v>
      </c>
      <c r="L4332" s="90">
        <v>800</v>
      </c>
      <c r="M4332" s="51"/>
      <c r="N4332" s="62" t="s">
        <v>4208</v>
      </c>
      <c r="O4332" s="52" t="s">
        <v>4209</v>
      </c>
      <c r="P4332" s="52">
        <v>132</v>
      </c>
      <c r="Q4332" s="52"/>
      <c r="R4332" s="52" t="s">
        <v>4201</v>
      </c>
      <c r="S4332" s="49" t="s">
        <v>21334</v>
      </c>
      <c r="V4332" s="50" t="s">
        <v>15000</v>
      </c>
      <c r="W4332" s="50" t="s">
        <v>4201</v>
      </c>
      <c r="X4332" s="50" t="s">
        <v>14742</v>
      </c>
      <c r="Y4332" s="70" t="s">
        <v>17320</v>
      </c>
      <c r="Z4332" s="53">
        <v>73961</v>
      </c>
    </row>
    <row r="4333" spans="1:26" s="49" customFormat="1" ht="30" x14ac:dyDescent="0.25">
      <c r="A4333" s="74">
        <v>600026728</v>
      </c>
      <c r="B4333" s="73">
        <f t="shared" si="201"/>
        <v>600026728</v>
      </c>
      <c r="C4333" s="73" t="s">
        <v>18119</v>
      </c>
      <c r="D4333" s="68">
        <v>1</v>
      </c>
      <c r="E4333" s="48">
        <f t="shared" si="202"/>
        <v>47813563</v>
      </c>
      <c r="F4333" s="57" t="s">
        <v>4050</v>
      </c>
      <c r="G4333" s="57" t="s">
        <v>4711</v>
      </c>
      <c r="H4333" s="51">
        <v>50</v>
      </c>
      <c r="I4333" s="51" t="s">
        <v>17309</v>
      </c>
      <c r="J4333" s="69">
        <v>27.49</v>
      </c>
      <c r="K4333" s="69">
        <f t="shared" si="203"/>
        <v>1374.5</v>
      </c>
      <c r="L4333" s="90">
        <v>50</v>
      </c>
      <c r="M4333" s="51"/>
      <c r="N4333" s="62" t="s">
        <v>18120</v>
      </c>
      <c r="O4333" s="52"/>
      <c r="P4333" s="52">
        <v>141</v>
      </c>
      <c r="Q4333" s="52"/>
      <c r="R4333" s="52" t="s">
        <v>4747</v>
      </c>
      <c r="S4333" s="49" t="s">
        <v>21333</v>
      </c>
      <c r="V4333" s="50" t="s">
        <v>15000</v>
      </c>
      <c r="W4333" s="50" t="s">
        <v>4746</v>
      </c>
      <c r="X4333" s="50" t="s">
        <v>14738</v>
      </c>
      <c r="Y4333" s="70" t="s">
        <v>17320</v>
      </c>
      <c r="Z4333" s="53">
        <v>74784</v>
      </c>
    </row>
    <row r="4334" spans="1:26" s="49" customFormat="1" ht="30" x14ac:dyDescent="0.25">
      <c r="A4334" s="74">
        <v>600026795</v>
      </c>
      <c r="B4334" s="73">
        <f t="shared" si="201"/>
        <v>600026795</v>
      </c>
      <c r="C4334" s="73" t="s">
        <v>11944</v>
      </c>
      <c r="D4334" s="68">
        <v>1</v>
      </c>
      <c r="E4334" s="48">
        <f t="shared" si="202"/>
        <v>47813172</v>
      </c>
      <c r="F4334" s="57" t="s">
        <v>4050</v>
      </c>
      <c r="G4334" s="57" t="s">
        <v>4711</v>
      </c>
      <c r="H4334" s="51">
        <v>200</v>
      </c>
      <c r="I4334" s="51" t="s">
        <v>17309</v>
      </c>
      <c r="J4334" s="69">
        <v>27.49</v>
      </c>
      <c r="K4334" s="69">
        <f t="shared" si="203"/>
        <v>5498</v>
      </c>
      <c r="L4334" s="90">
        <v>200</v>
      </c>
      <c r="M4334" s="51"/>
      <c r="N4334" s="62" t="s">
        <v>4748</v>
      </c>
      <c r="O4334" s="52" t="s">
        <v>4749</v>
      </c>
      <c r="P4334" s="52">
        <v>1</v>
      </c>
      <c r="Q4334" s="52"/>
      <c r="R4334" s="52" t="s">
        <v>4746</v>
      </c>
      <c r="S4334" s="49" t="s">
        <v>21333</v>
      </c>
      <c r="V4334" s="50" t="s">
        <v>15000</v>
      </c>
      <c r="W4334" s="50" t="s">
        <v>4746</v>
      </c>
      <c r="X4334" s="50" t="s">
        <v>14738</v>
      </c>
      <c r="Y4334" s="70" t="s">
        <v>17320</v>
      </c>
      <c r="Z4334" s="53">
        <v>74901</v>
      </c>
    </row>
    <row r="4335" spans="1:26" s="49" customFormat="1" ht="30" x14ac:dyDescent="0.25">
      <c r="A4335" s="74">
        <v>600031560</v>
      </c>
      <c r="B4335" s="73">
        <f t="shared" si="201"/>
        <v>600031560</v>
      </c>
      <c r="C4335" s="73" t="s">
        <v>18121</v>
      </c>
      <c r="D4335" s="68">
        <v>1</v>
      </c>
      <c r="E4335" s="48">
        <f t="shared" si="202"/>
        <v>47813466</v>
      </c>
      <c r="F4335" s="57" t="s">
        <v>4050</v>
      </c>
      <c r="G4335" s="57" t="s">
        <v>4711</v>
      </c>
      <c r="H4335" s="51">
        <v>25</v>
      </c>
      <c r="I4335" s="51" t="s">
        <v>17309</v>
      </c>
      <c r="J4335" s="69">
        <v>27.49</v>
      </c>
      <c r="K4335" s="69">
        <f t="shared" si="203"/>
        <v>687.25</v>
      </c>
      <c r="L4335" s="90">
        <v>25</v>
      </c>
      <c r="M4335" s="51"/>
      <c r="N4335" s="62" t="s">
        <v>18122</v>
      </c>
      <c r="O4335" s="52" t="s">
        <v>2801</v>
      </c>
      <c r="P4335" s="52">
        <v>718</v>
      </c>
      <c r="Q4335" s="52"/>
      <c r="R4335" s="52" t="s">
        <v>4750</v>
      </c>
      <c r="S4335" s="49" t="s">
        <v>21333</v>
      </c>
      <c r="V4335" s="50" t="s">
        <v>15000</v>
      </c>
      <c r="W4335" s="50" t="s">
        <v>4746</v>
      </c>
      <c r="X4335" s="50" t="s">
        <v>14738</v>
      </c>
      <c r="Y4335" s="70" t="s">
        <v>17320</v>
      </c>
      <c r="Z4335" s="53">
        <v>74787</v>
      </c>
    </row>
    <row r="4336" spans="1:26" s="49" customFormat="1" x14ac:dyDescent="0.25">
      <c r="A4336" s="74">
        <v>600031578</v>
      </c>
      <c r="B4336" s="73">
        <f t="shared" si="201"/>
        <v>600031578</v>
      </c>
      <c r="C4336" s="73" t="s">
        <v>18123</v>
      </c>
      <c r="D4336" s="68">
        <v>1</v>
      </c>
      <c r="E4336" s="48">
        <f t="shared" si="202"/>
        <v>47811927</v>
      </c>
      <c r="F4336" s="57" t="s">
        <v>4050</v>
      </c>
      <c r="G4336" s="57" t="s">
        <v>4711</v>
      </c>
      <c r="H4336" s="51">
        <v>50</v>
      </c>
      <c r="I4336" s="51" t="s">
        <v>17309</v>
      </c>
      <c r="J4336" s="69">
        <v>27.49</v>
      </c>
      <c r="K4336" s="69">
        <f t="shared" si="203"/>
        <v>1374.5</v>
      </c>
      <c r="L4336" s="90">
        <v>50</v>
      </c>
      <c r="M4336" s="51"/>
      <c r="N4336" s="62" t="s">
        <v>18124</v>
      </c>
      <c r="O4336" s="52"/>
      <c r="P4336" s="52">
        <v>4</v>
      </c>
      <c r="Q4336" s="52"/>
      <c r="R4336" s="52" t="s">
        <v>4751</v>
      </c>
      <c r="S4336" s="49" t="s">
        <v>21333</v>
      </c>
      <c r="V4336" s="50" t="s">
        <v>15000</v>
      </c>
      <c r="W4336" s="50" t="s">
        <v>4746</v>
      </c>
      <c r="X4336" s="50" t="s">
        <v>14738</v>
      </c>
      <c r="Y4336" s="70" t="s">
        <v>17320</v>
      </c>
      <c r="Z4336" s="53">
        <v>74784</v>
      </c>
    </row>
    <row r="4337" spans="1:26" s="49" customFormat="1" ht="30" x14ac:dyDescent="0.25">
      <c r="A4337" s="75">
        <v>600141632</v>
      </c>
      <c r="B4337" s="73">
        <f t="shared" si="201"/>
        <v>600141632</v>
      </c>
      <c r="C4337" s="73" t="s">
        <v>12039</v>
      </c>
      <c r="D4337" s="68">
        <v>1</v>
      </c>
      <c r="E4337" s="48">
        <f t="shared" si="202"/>
        <v>70996288</v>
      </c>
      <c r="F4337" s="57" t="s">
        <v>4050</v>
      </c>
      <c r="G4337" s="57" t="s">
        <v>4711</v>
      </c>
      <c r="H4337" s="51">
        <v>50</v>
      </c>
      <c r="I4337" s="51" t="s">
        <v>17309</v>
      </c>
      <c r="J4337" s="69">
        <v>27.49</v>
      </c>
      <c r="K4337" s="69">
        <f t="shared" si="203"/>
        <v>1374.5</v>
      </c>
      <c r="L4337" s="90">
        <v>50</v>
      </c>
      <c r="M4337" s="51"/>
      <c r="N4337" s="62" t="s">
        <v>4912</v>
      </c>
      <c r="O4337" s="52" t="s">
        <v>478</v>
      </c>
      <c r="P4337" s="52">
        <v>629</v>
      </c>
      <c r="Q4337" s="52"/>
      <c r="R4337" s="52" t="s">
        <v>4746</v>
      </c>
      <c r="S4337" s="49" t="s">
        <v>21333</v>
      </c>
      <c r="V4337" s="50" t="s">
        <v>15101</v>
      </c>
      <c r="W4337" s="50" t="s">
        <v>4746</v>
      </c>
      <c r="X4337" s="50" t="s">
        <v>14740</v>
      </c>
      <c r="Y4337" s="70" t="s">
        <v>17320</v>
      </c>
      <c r="Z4337" s="53">
        <v>74901</v>
      </c>
    </row>
    <row r="4338" spans="1:26" s="49" customFormat="1" ht="30" x14ac:dyDescent="0.25">
      <c r="A4338" s="75">
        <v>600141888</v>
      </c>
      <c r="B4338" s="73">
        <f t="shared" si="201"/>
        <v>600141888</v>
      </c>
      <c r="C4338" s="73" t="s">
        <v>12040</v>
      </c>
      <c r="D4338" s="68">
        <v>1</v>
      </c>
      <c r="E4338" s="48">
        <f t="shared" si="202"/>
        <v>71002537</v>
      </c>
      <c r="F4338" s="57" t="s">
        <v>4050</v>
      </c>
      <c r="G4338" s="57" t="s">
        <v>4711</v>
      </c>
      <c r="H4338" s="51">
        <v>25</v>
      </c>
      <c r="I4338" s="51" t="s">
        <v>17309</v>
      </c>
      <c r="J4338" s="69">
        <v>27.49</v>
      </c>
      <c r="K4338" s="69">
        <f t="shared" si="203"/>
        <v>687.25</v>
      </c>
      <c r="L4338" s="90">
        <v>25</v>
      </c>
      <c r="M4338" s="51"/>
      <c r="N4338" s="62" t="s">
        <v>4913</v>
      </c>
      <c r="O4338" s="52" t="s">
        <v>2801</v>
      </c>
      <c r="P4338" s="52">
        <v>485</v>
      </c>
      <c r="Q4338" s="52"/>
      <c r="R4338" s="52" t="s">
        <v>4750</v>
      </c>
      <c r="S4338" s="49" t="s">
        <v>21333</v>
      </c>
      <c r="V4338" s="50" t="s">
        <v>15101</v>
      </c>
      <c r="W4338" s="50" t="s">
        <v>4746</v>
      </c>
      <c r="X4338" s="50" t="s">
        <v>14740</v>
      </c>
      <c r="Y4338" s="70" t="s">
        <v>17320</v>
      </c>
      <c r="Z4338" s="53">
        <v>74787</v>
      </c>
    </row>
    <row r="4339" spans="1:26" s="49" customFormat="1" x14ac:dyDescent="0.25">
      <c r="A4339" s="75">
        <v>600143074</v>
      </c>
      <c r="B4339" s="73">
        <f t="shared" si="201"/>
        <v>600143074</v>
      </c>
      <c r="C4339" s="73" t="s">
        <v>12041</v>
      </c>
      <c r="D4339" s="68">
        <v>1</v>
      </c>
      <c r="E4339" s="48">
        <f t="shared" si="202"/>
        <v>69987181</v>
      </c>
      <c r="F4339" s="57" t="s">
        <v>4050</v>
      </c>
      <c r="G4339" s="57" t="s">
        <v>4711</v>
      </c>
      <c r="H4339" s="51">
        <v>1200</v>
      </c>
      <c r="I4339" s="51" t="s">
        <v>17309</v>
      </c>
      <c r="J4339" s="69">
        <v>27.49</v>
      </c>
      <c r="K4339" s="69">
        <f t="shared" si="203"/>
        <v>32988</v>
      </c>
      <c r="L4339" s="90">
        <v>1200</v>
      </c>
      <c r="M4339" s="51"/>
      <c r="N4339" s="62" t="s">
        <v>4914</v>
      </c>
      <c r="O4339" s="52" t="s">
        <v>340</v>
      </c>
      <c r="P4339" s="52">
        <v>754</v>
      </c>
      <c r="Q4339" s="52"/>
      <c r="R4339" s="52" t="s">
        <v>4746</v>
      </c>
      <c r="S4339" s="49" t="s">
        <v>21333</v>
      </c>
      <c r="V4339" s="50" t="s">
        <v>15101</v>
      </c>
      <c r="W4339" s="50" t="s">
        <v>4746</v>
      </c>
      <c r="X4339" s="50" t="s">
        <v>14740</v>
      </c>
      <c r="Y4339" s="70" t="s">
        <v>17320</v>
      </c>
      <c r="Z4339" s="53">
        <v>74901</v>
      </c>
    </row>
    <row r="4340" spans="1:26" s="49" customFormat="1" ht="30" x14ac:dyDescent="0.25">
      <c r="A4340" s="75">
        <v>600143180</v>
      </c>
      <c r="B4340" s="73">
        <f t="shared" si="201"/>
        <v>600143180</v>
      </c>
      <c r="C4340" s="73" t="s">
        <v>12042</v>
      </c>
      <c r="D4340" s="68">
        <v>1</v>
      </c>
      <c r="E4340" s="48">
        <f t="shared" si="202"/>
        <v>75027038</v>
      </c>
      <c r="F4340" s="57" t="s">
        <v>4050</v>
      </c>
      <c r="G4340" s="57" t="s">
        <v>4711</v>
      </c>
      <c r="H4340" s="51">
        <v>75</v>
      </c>
      <c r="I4340" s="51" t="s">
        <v>17309</v>
      </c>
      <c r="J4340" s="69">
        <v>27.49</v>
      </c>
      <c r="K4340" s="69">
        <f t="shared" si="203"/>
        <v>2061.75</v>
      </c>
      <c r="L4340" s="90">
        <v>75</v>
      </c>
      <c r="M4340" s="51"/>
      <c r="N4340" s="62" t="s">
        <v>4915</v>
      </c>
      <c r="O4340" s="52"/>
      <c r="P4340" s="52">
        <v>127</v>
      </c>
      <c r="Q4340" s="52"/>
      <c r="R4340" s="52" t="s">
        <v>4916</v>
      </c>
      <c r="S4340" s="49" t="s">
        <v>21333</v>
      </c>
      <c r="V4340" s="50" t="s">
        <v>15101</v>
      </c>
      <c r="W4340" s="50" t="s">
        <v>4746</v>
      </c>
      <c r="X4340" s="50" t="s">
        <v>14740</v>
      </c>
      <c r="Y4340" s="70" t="s">
        <v>17320</v>
      </c>
      <c r="Z4340" s="53">
        <v>74743</v>
      </c>
    </row>
    <row r="4341" spans="1:26" s="49" customFormat="1" ht="30" x14ac:dyDescent="0.25">
      <c r="A4341" s="75">
        <v>600143198</v>
      </c>
      <c r="B4341" s="73">
        <f t="shared" si="201"/>
        <v>600143198</v>
      </c>
      <c r="C4341" s="73" t="s">
        <v>12043</v>
      </c>
      <c r="D4341" s="68">
        <v>1</v>
      </c>
      <c r="E4341" s="48">
        <f t="shared" si="202"/>
        <v>70984557</v>
      </c>
      <c r="F4341" s="57" t="s">
        <v>4050</v>
      </c>
      <c r="G4341" s="57" t="s">
        <v>4711</v>
      </c>
      <c r="H4341" s="51">
        <v>425</v>
      </c>
      <c r="I4341" s="51" t="s">
        <v>17309</v>
      </c>
      <c r="J4341" s="69">
        <v>27.49</v>
      </c>
      <c r="K4341" s="69">
        <f t="shared" si="203"/>
        <v>11683.25</v>
      </c>
      <c r="L4341" s="90">
        <v>425</v>
      </c>
      <c r="M4341" s="51"/>
      <c r="N4341" s="62" t="s">
        <v>4917</v>
      </c>
      <c r="O4341" s="52"/>
      <c r="P4341" s="52">
        <v>78</v>
      </c>
      <c r="Q4341" s="52"/>
      <c r="R4341" s="52" t="s">
        <v>2625</v>
      </c>
      <c r="S4341" s="49" t="s">
        <v>21333</v>
      </c>
      <c r="V4341" s="50" t="s">
        <v>15101</v>
      </c>
      <c r="W4341" s="50" t="s">
        <v>4746</v>
      </c>
      <c r="X4341" s="50" t="s">
        <v>14740</v>
      </c>
      <c r="Y4341" s="70" t="s">
        <v>17320</v>
      </c>
      <c r="Z4341" s="53">
        <v>74744</v>
      </c>
    </row>
    <row r="4342" spans="1:26" s="49" customFormat="1" ht="30" x14ac:dyDescent="0.25">
      <c r="A4342" s="75">
        <v>600143201</v>
      </c>
      <c r="B4342" s="73">
        <f t="shared" si="201"/>
        <v>600143201</v>
      </c>
      <c r="C4342" s="73" t="s">
        <v>12044</v>
      </c>
      <c r="D4342" s="68">
        <v>1</v>
      </c>
      <c r="E4342" s="48">
        <f t="shared" si="202"/>
        <v>71002529</v>
      </c>
      <c r="F4342" s="57" t="s">
        <v>4050</v>
      </c>
      <c r="G4342" s="57" t="s">
        <v>4711</v>
      </c>
      <c r="H4342" s="51">
        <v>450</v>
      </c>
      <c r="I4342" s="51" t="s">
        <v>17309</v>
      </c>
      <c r="J4342" s="69">
        <v>27.49</v>
      </c>
      <c r="K4342" s="69">
        <f t="shared" si="203"/>
        <v>12370.5</v>
      </c>
      <c r="L4342" s="90">
        <v>450</v>
      </c>
      <c r="M4342" s="51"/>
      <c r="N4342" s="62" t="s">
        <v>4918</v>
      </c>
      <c r="O4342" s="52" t="s">
        <v>4919</v>
      </c>
      <c r="P4342" s="52">
        <v>178</v>
      </c>
      <c r="Q4342" s="52"/>
      <c r="R4342" s="52" t="s">
        <v>4750</v>
      </c>
      <c r="S4342" s="49" t="s">
        <v>21333</v>
      </c>
      <c r="V4342" s="50" t="s">
        <v>15101</v>
      </c>
      <c r="W4342" s="50" t="s">
        <v>4746</v>
      </c>
      <c r="X4342" s="50" t="s">
        <v>14740</v>
      </c>
      <c r="Y4342" s="70" t="s">
        <v>17320</v>
      </c>
      <c r="Z4342" s="53">
        <v>74787</v>
      </c>
    </row>
    <row r="4343" spans="1:26" s="49" customFormat="1" ht="30" x14ac:dyDescent="0.25">
      <c r="A4343" s="75">
        <v>600143236</v>
      </c>
      <c r="B4343" s="73">
        <f t="shared" si="201"/>
        <v>600143236</v>
      </c>
      <c r="C4343" s="73" t="s">
        <v>12045</v>
      </c>
      <c r="D4343" s="68">
        <v>1</v>
      </c>
      <c r="E4343" s="48">
        <f t="shared" si="202"/>
        <v>70982741</v>
      </c>
      <c r="F4343" s="57" t="s">
        <v>4050</v>
      </c>
      <c r="G4343" s="57" t="s">
        <v>4711</v>
      </c>
      <c r="H4343" s="51">
        <v>400</v>
      </c>
      <c r="I4343" s="51" t="s">
        <v>17309</v>
      </c>
      <c r="J4343" s="69">
        <v>27.49</v>
      </c>
      <c r="K4343" s="69">
        <f t="shared" si="203"/>
        <v>10996</v>
      </c>
      <c r="L4343" s="90">
        <v>400</v>
      </c>
      <c r="M4343" s="51"/>
      <c r="N4343" s="62" t="s">
        <v>4920</v>
      </c>
      <c r="O4343" s="52"/>
      <c r="P4343" s="52">
        <v>192</v>
      </c>
      <c r="Q4343" s="52"/>
      <c r="R4343" s="52" t="s">
        <v>4751</v>
      </c>
      <c r="S4343" s="49" t="s">
        <v>21333</v>
      </c>
      <c r="V4343" s="50" t="s">
        <v>15101</v>
      </c>
      <c r="W4343" s="50" t="s">
        <v>4746</v>
      </c>
      <c r="X4343" s="50" t="s">
        <v>14740</v>
      </c>
      <c r="Y4343" s="70" t="s">
        <v>17320</v>
      </c>
      <c r="Z4343" s="53">
        <v>74784</v>
      </c>
    </row>
    <row r="4344" spans="1:26" s="49" customFormat="1" x14ac:dyDescent="0.25">
      <c r="A4344" s="74">
        <v>600017770</v>
      </c>
      <c r="B4344" s="73">
        <f t="shared" si="201"/>
        <v>600017770</v>
      </c>
      <c r="C4344" s="73" t="s">
        <v>12475</v>
      </c>
      <c r="D4344" s="68">
        <v>1</v>
      </c>
      <c r="E4344" s="48">
        <f t="shared" si="202"/>
        <v>61986038</v>
      </c>
      <c r="F4344" s="57" t="s">
        <v>5201</v>
      </c>
      <c r="G4344" s="57" t="s">
        <v>5649</v>
      </c>
      <c r="H4344" s="51">
        <v>625</v>
      </c>
      <c r="I4344" s="51" t="s">
        <v>17309</v>
      </c>
      <c r="J4344" s="69">
        <v>27.49</v>
      </c>
      <c r="K4344" s="69">
        <f t="shared" si="203"/>
        <v>17181.25</v>
      </c>
      <c r="L4344" s="90">
        <v>625</v>
      </c>
      <c r="M4344" s="51"/>
      <c r="N4344" s="62" t="s">
        <v>5650</v>
      </c>
      <c r="O4344" s="52" t="s">
        <v>5651</v>
      </c>
      <c r="P4344" s="52">
        <v>588</v>
      </c>
      <c r="Q4344" s="52"/>
      <c r="R4344" s="52" t="s">
        <v>2508</v>
      </c>
      <c r="S4344" s="49" t="s">
        <v>21333</v>
      </c>
      <c r="V4344" s="50" t="s">
        <v>15102</v>
      </c>
      <c r="W4344" s="50" t="s">
        <v>2508</v>
      </c>
      <c r="X4344" s="50" t="s">
        <v>14738</v>
      </c>
      <c r="Y4344" s="70" t="s">
        <v>17320</v>
      </c>
      <c r="Z4344" s="53">
        <v>75301</v>
      </c>
    </row>
    <row r="4345" spans="1:26" s="49" customFormat="1" x14ac:dyDescent="0.25">
      <c r="A4345" s="74">
        <v>600017788</v>
      </c>
      <c r="B4345" s="73">
        <f t="shared" si="201"/>
        <v>600017788</v>
      </c>
      <c r="C4345" s="73" t="s">
        <v>15103</v>
      </c>
      <c r="D4345" s="68">
        <v>1</v>
      </c>
      <c r="E4345" s="48">
        <f t="shared" si="202"/>
        <v>70259909</v>
      </c>
      <c r="F4345" s="57" t="s">
        <v>5201</v>
      </c>
      <c r="G4345" s="57" t="s">
        <v>5649</v>
      </c>
      <c r="H4345" s="51">
        <v>275</v>
      </c>
      <c r="I4345" s="51" t="s">
        <v>17309</v>
      </c>
      <c r="J4345" s="69">
        <v>27.49</v>
      </c>
      <c r="K4345" s="69">
        <f t="shared" si="203"/>
        <v>7559.75</v>
      </c>
      <c r="L4345" s="90">
        <v>275</v>
      </c>
      <c r="M4345" s="51"/>
      <c r="N4345" s="62" t="s">
        <v>15104</v>
      </c>
      <c r="O4345" s="52" t="s">
        <v>856</v>
      </c>
      <c r="P4345" s="52">
        <v>293</v>
      </c>
      <c r="Q4345" s="52"/>
      <c r="R4345" s="52" t="s">
        <v>2508</v>
      </c>
      <c r="S4345" s="49" t="s">
        <v>21333</v>
      </c>
      <c r="V4345" s="50" t="s">
        <v>15102</v>
      </c>
      <c r="W4345" s="50" t="s">
        <v>2508</v>
      </c>
      <c r="X4345" s="50" t="s">
        <v>14738</v>
      </c>
      <c r="Y4345" s="70" t="s">
        <v>17320</v>
      </c>
      <c r="Z4345" s="53">
        <v>75301</v>
      </c>
    </row>
    <row r="4346" spans="1:26" s="49" customFormat="1" x14ac:dyDescent="0.25">
      <c r="A4346" s="74">
        <v>600017907</v>
      </c>
      <c r="B4346" s="73">
        <f t="shared" si="201"/>
        <v>600017907</v>
      </c>
      <c r="C4346" s="73" t="s">
        <v>12476</v>
      </c>
      <c r="D4346" s="68">
        <v>1</v>
      </c>
      <c r="E4346" s="48">
        <f t="shared" si="202"/>
        <v>842893</v>
      </c>
      <c r="F4346" s="57" t="s">
        <v>5201</v>
      </c>
      <c r="G4346" s="57" t="s">
        <v>5649</v>
      </c>
      <c r="H4346" s="51">
        <v>875</v>
      </c>
      <c r="I4346" s="51" t="s">
        <v>17309</v>
      </c>
      <c r="J4346" s="69">
        <v>27.49</v>
      </c>
      <c r="K4346" s="69">
        <f t="shared" si="203"/>
        <v>24053.75</v>
      </c>
      <c r="L4346" s="90">
        <v>875</v>
      </c>
      <c r="M4346" s="51"/>
      <c r="N4346" s="62" t="s">
        <v>5652</v>
      </c>
      <c r="O4346" s="52" t="s">
        <v>85</v>
      </c>
      <c r="P4346" s="52">
        <v>1384</v>
      </c>
      <c r="Q4346" s="52"/>
      <c r="R4346" s="52" t="s">
        <v>2508</v>
      </c>
      <c r="S4346" s="49" t="s">
        <v>21333</v>
      </c>
      <c r="V4346" s="50" t="s">
        <v>15102</v>
      </c>
      <c r="W4346" s="50" t="s">
        <v>2508</v>
      </c>
      <c r="X4346" s="50" t="s">
        <v>14738</v>
      </c>
      <c r="Y4346" s="70" t="s">
        <v>17320</v>
      </c>
      <c r="Z4346" s="53">
        <v>75301</v>
      </c>
    </row>
    <row r="4347" spans="1:26" s="49" customFormat="1" x14ac:dyDescent="0.25">
      <c r="A4347" s="74">
        <v>600017931</v>
      </c>
      <c r="B4347" s="73">
        <f t="shared" si="201"/>
        <v>600017931</v>
      </c>
      <c r="C4347" s="73" t="s">
        <v>12477</v>
      </c>
      <c r="D4347" s="68">
        <v>1</v>
      </c>
      <c r="E4347" s="48">
        <f t="shared" si="202"/>
        <v>25375300</v>
      </c>
      <c r="F4347" s="57" t="s">
        <v>5201</v>
      </c>
      <c r="G4347" s="57" t="s">
        <v>5649</v>
      </c>
      <c r="H4347" s="51">
        <v>450</v>
      </c>
      <c r="I4347" s="51" t="s">
        <v>17309</v>
      </c>
      <c r="J4347" s="69">
        <v>27.49</v>
      </c>
      <c r="K4347" s="69">
        <f t="shared" si="203"/>
        <v>12370.5</v>
      </c>
      <c r="L4347" s="90">
        <v>450</v>
      </c>
      <c r="M4347" s="51"/>
      <c r="N4347" s="62" t="s">
        <v>5653</v>
      </c>
      <c r="O4347" s="52" t="s">
        <v>1114</v>
      </c>
      <c r="P4347" s="52">
        <v>832</v>
      </c>
      <c r="Q4347" s="52"/>
      <c r="R4347" s="52" t="s">
        <v>2508</v>
      </c>
      <c r="S4347" s="49" t="s">
        <v>21334</v>
      </c>
      <c r="V4347" s="50" t="s">
        <v>15102</v>
      </c>
      <c r="W4347" s="50" t="s">
        <v>2508</v>
      </c>
      <c r="X4347" s="50" t="s">
        <v>14742</v>
      </c>
      <c r="Y4347" s="70" t="s">
        <v>17320</v>
      </c>
      <c r="Z4347" s="53">
        <v>75301</v>
      </c>
    </row>
    <row r="4348" spans="1:26" s="49" customFormat="1" x14ac:dyDescent="0.25">
      <c r="A4348" s="74">
        <v>600020088</v>
      </c>
      <c r="B4348" s="73">
        <f t="shared" si="201"/>
        <v>600020088</v>
      </c>
      <c r="C4348" s="73" t="s">
        <v>12478</v>
      </c>
      <c r="D4348" s="68">
        <v>1</v>
      </c>
      <c r="E4348" s="48">
        <f t="shared" si="202"/>
        <v>600903</v>
      </c>
      <c r="F4348" s="57" t="s">
        <v>5201</v>
      </c>
      <c r="G4348" s="57" t="s">
        <v>5649</v>
      </c>
      <c r="H4348" s="51">
        <v>625</v>
      </c>
      <c r="I4348" s="51" t="s">
        <v>17309</v>
      </c>
      <c r="J4348" s="69">
        <v>27.49</v>
      </c>
      <c r="K4348" s="69">
        <f t="shared" si="203"/>
        <v>17181.25</v>
      </c>
      <c r="L4348" s="90">
        <v>625</v>
      </c>
      <c r="M4348" s="51"/>
      <c r="N4348" s="62" t="s">
        <v>5654</v>
      </c>
      <c r="O4348" s="52" t="s">
        <v>314</v>
      </c>
      <c r="P4348" s="52">
        <v>1820</v>
      </c>
      <c r="Q4348" s="52"/>
      <c r="R4348" s="52" t="s">
        <v>2508</v>
      </c>
      <c r="S4348" s="49" t="s">
        <v>21333</v>
      </c>
      <c r="V4348" s="50" t="s">
        <v>15102</v>
      </c>
      <c r="W4348" s="50" t="s">
        <v>2508</v>
      </c>
      <c r="X4348" s="50" t="s">
        <v>14738</v>
      </c>
      <c r="Y4348" s="70" t="s">
        <v>17320</v>
      </c>
      <c r="Z4348" s="53">
        <v>75301</v>
      </c>
    </row>
    <row r="4349" spans="1:26" s="49" customFormat="1" x14ac:dyDescent="0.25">
      <c r="A4349" s="74">
        <v>600001059</v>
      </c>
      <c r="B4349" s="73">
        <f t="shared" si="201"/>
        <v>600001059</v>
      </c>
      <c r="C4349" s="73" t="s">
        <v>12479</v>
      </c>
      <c r="D4349" s="68">
        <v>1</v>
      </c>
      <c r="E4349" s="48">
        <f t="shared" si="202"/>
        <v>25367323</v>
      </c>
      <c r="F4349" s="57" t="s">
        <v>5201</v>
      </c>
      <c r="G4349" s="57" t="s">
        <v>5649</v>
      </c>
      <c r="H4349" s="51">
        <v>25</v>
      </c>
      <c r="I4349" s="51" t="s">
        <v>17309</v>
      </c>
      <c r="J4349" s="69">
        <v>27.49</v>
      </c>
      <c r="K4349" s="69">
        <f t="shared" si="203"/>
        <v>687.25</v>
      </c>
      <c r="L4349" s="90">
        <v>25</v>
      </c>
      <c r="M4349" s="51"/>
      <c r="N4349" s="62" t="s">
        <v>5655</v>
      </c>
      <c r="O4349" s="52" t="s">
        <v>5656</v>
      </c>
      <c r="P4349" s="52">
        <v>2219</v>
      </c>
      <c r="Q4349" s="52"/>
      <c r="R4349" s="52" t="s">
        <v>2508</v>
      </c>
      <c r="S4349" s="49" t="s">
        <v>21334</v>
      </c>
      <c r="V4349" s="50" t="s">
        <v>15102</v>
      </c>
      <c r="W4349" s="50" t="s">
        <v>2508</v>
      </c>
      <c r="X4349" s="50" t="s">
        <v>14742</v>
      </c>
      <c r="Y4349" s="70" t="s">
        <v>17320</v>
      </c>
      <c r="Z4349" s="53">
        <v>75301</v>
      </c>
    </row>
    <row r="4350" spans="1:26" s="49" customFormat="1" ht="30" x14ac:dyDescent="0.25">
      <c r="A4350" s="74">
        <v>600027031</v>
      </c>
      <c r="B4350" s="73">
        <f t="shared" si="201"/>
        <v>600027031</v>
      </c>
      <c r="C4350" s="73" t="s">
        <v>12480</v>
      </c>
      <c r="D4350" s="68">
        <v>1</v>
      </c>
      <c r="E4350" s="48">
        <f t="shared" si="202"/>
        <v>62350366</v>
      </c>
      <c r="F4350" s="57" t="s">
        <v>5201</v>
      </c>
      <c r="G4350" s="57" t="s">
        <v>5649</v>
      </c>
      <c r="H4350" s="51">
        <v>75</v>
      </c>
      <c r="I4350" s="51" t="s">
        <v>17309</v>
      </c>
      <c r="J4350" s="69">
        <v>27.49</v>
      </c>
      <c r="K4350" s="69">
        <f t="shared" si="203"/>
        <v>2061.75</v>
      </c>
      <c r="L4350" s="90">
        <v>75</v>
      </c>
      <c r="M4350" s="51"/>
      <c r="N4350" s="62" t="s">
        <v>5657</v>
      </c>
      <c r="O4350" s="52" t="s">
        <v>5658</v>
      </c>
      <c r="P4350" s="52">
        <v>1424</v>
      </c>
      <c r="Q4350" s="52"/>
      <c r="R4350" s="52" t="s">
        <v>2508</v>
      </c>
      <c r="S4350" s="49" t="s">
        <v>21334</v>
      </c>
      <c r="V4350" s="50" t="s">
        <v>15102</v>
      </c>
      <c r="W4350" s="50" t="s">
        <v>2508</v>
      </c>
      <c r="X4350" s="50" t="s">
        <v>14742</v>
      </c>
      <c r="Y4350" s="70" t="s">
        <v>17320</v>
      </c>
      <c r="Z4350" s="53">
        <v>75301</v>
      </c>
    </row>
    <row r="4351" spans="1:26" s="49" customFormat="1" x14ac:dyDescent="0.25">
      <c r="A4351" s="74">
        <v>600027040</v>
      </c>
      <c r="B4351" s="73">
        <f t="shared" si="201"/>
        <v>600027040</v>
      </c>
      <c r="C4351" s="73" t="s">
        <v>12481</v>
      </c>
      <c r="D4351" s="68">
        <v>1</v>
      </c>
      <c r="E4351" s="48">
        <f t="shared" si="202"/>
        <v>61985988</v>
      </c>
      <c r="F4351" s="57" t="s">
        <v>5201</v>
      </c>
      <c r="G4351" s="57" t="s">
        <v>5649</v>
      </c>
      <c r="H4351" s="51">
        <v>125</v>
      </c>
      <c r="I4351" s="51" t="s">
        <v>17309</v>
      </c>
      <c r="J4351" s="69">
        <v>27.49</v>
      </c>
      <c r="K4351" s="69">
        <f t="shared" si="203"/>
        <v>3436.25</v>
      </c>
      <c r="L4351" s="90">
        <v>125</v>
      </c>
      <c r="M4351" s="51"/>
      <c r="N4351" s="62" t="s">
        <v>5659</v>
      </c>
      <c r="O4351" s="52" t="s">
        <v>85</v>
      </c>
      <c r="P4351" s="52">
        <v>1095</v>
      </c>
      <c r="Q4351" s="52"/>
      <c r="R4351" s="52" t="s">
        <v>2508</v>
      </c>
      <c r="S4351" s="49" t="s">
        <v>21333</v>
      </c>
      <c r="V4351" s="50" t="s">
        <v>15102</v>
      </c>
      <c r="W4351" s="50" t="s">
        <v>2508</v>
      </c>
      <c r="X4351" s="50" t="s">
        <v>14738</v>
      </c>
      <c r="Y4351" s="70" t="s">
        <v>17320</v>
      </c>
      <c r="Z4351" s="53">
        <v>75301</v>
      </c>
    </row>
    <row r="4352" spans="1:26" s="49" customFormat="1" x14ac:dyDescent="0.25">
      <c r="A4352" s="74">
        <v>600031811</v>
      </c>
      <c r="B4352" s="73">
        <f t="shared" si="201"/>
        <v>600031811</v>
      </c>
      <c r="C4352" s="73" t="s">
        <v>18125</v>
      </c>
      <c r="D4352" s="68">
        <v>1</v>
      </c>
      <c r="E4352" s="48">
        <f t="shared" si="202"/>
        <v>62350277</v>
      </c>
      <c r="F4352" s="57" t="s">
        <v>5201</v>
      </c>
      <c r="G4352" s="57" t="s">
        <v>5649</v>
      </c>
      <c r="H4352" s="51">
        <v>25</v>
      </c>
      <c r="I4352" s="51" t="s">
        <v>17309</v>
      </c>
      <c r="J4352" s="69">
        <v>27.49</v>
      </c>
      <c r="K4352" s="69">
        <f t="shared" si="203"/>
        <v>687.25</v>
      </c>
      <c r="L4352" s="90">
        <v>25</v>
      </c>
      <c r="M4352" s="51"/>
      <c r="N4352" s="62" t="s">
        <v>18126</v>
      </c>
      <c r="O4352" s="52" t="s">
        <v>18127</v>
      </c>
      <c r="P4352" s="52">
        <v>847</v>
      </c>
      <c r="Q4352" s="52"/>
      <c r="R4352" s="52" t="s">
        <v>2508</v>
      </c>
      <c r="S4352" s="49" t="s">
        <v>21333</v>
      </c>
      <c r="V4352" s="50" t="s">
        <v>15102</v>
      </c>
      <c r="W4352" s="50" t="s">
        <v>2508</v>
      </c>
      <c r="X4352" s="50" t="s">
        <v>14738</v>
      </c>
      <c r="Y4352" s="70" t="s">
        <v>17320</v>
      </c>
      <c r="Z4352" s="53">
        <v>75301</v>
      </c>
    </row>
    <row r="4353" spans="1:26" s="49" customFormat="1" x14ac:dyDescent="0.25">
      <c r="A4353" s="75">
        <v>600145522</v>
      </c>
      <c r="B4353" s="73">
        <f t="shared" si="201"/>
        <v>600145522</v>
      </c>
      <c r="C4353" s="73" t="s">
        <v>12542</v>
      </c>
      <c r="D4353" s="68">
        <v>1</v>
      </c>
      <c r="E4353" s="48">
        <f t="shared" si="202"/>
        <v>49558633</v>
      </c>
      <c r="F4353" s="57" t="s">
        <v>5201</v>
      </c>
      <c r="G4353" s="57" t="s">
        <v>5649</v>
      </c>
      <c r="H4353" s="51">
        <v>0</v>
      </c>
      <c r="I4353" s="51" t="s">
        <v>17309</v>
      </c>
      <c r="J4353" s="69">
        <v>27.49</v>
      </c>
      <c r="K4353" s="69">
        <f t="shared" si="203"/>
        <v>0</v>
      </c>
      <c r="L4353" s="90">
        <v>25</v>
      </c>
      <c r="M4353" s="51">
        <v>25</v>
      </c>
      <c r="N4353" s="62" t="s">
        <v>5768</v>
      </c>
      <c r="O4353" s="52" t="s">
        <v>764</v>
      </c>
      <c r="P4353" s="52">
        <v>1542</v>
      </c>
      <c r="Q4353" s="52"/>
      <c r="R4353" s="52" t="s">
        <v>2508</v>
      </c>
      <c r="S4353" s="49" t="s">
        <v>21333</v>
      </c>
      <c r="V4353" s="50" t="s">
        <v>15105</v>
      </c>
      <c r="W4353" s="50" t="s">
        <v>2508</v>
      </c>
      <c r="X4353" s="50" t="s">
        <v>14740</v>
      </c>
      <c r="Y4353" s="70" t="s">
        <v>17320</v>
      </c>
      <c r="Z4353" s="53">
        <v>75301</v>
      </c>
    </row>
    <row r="4354" spans="1:26" s="49" customFormat="1" x14ac:dyDescent="0.25">
      <c r="A4354" s="75">
        <v>600145531</v>
      </c>
      <c r="B4354" s="73">
        <f t="shared" si="201"/>
        <v>600145531</v>
      </c>
      <c r="C4354" s="73" t="s">
        <v>12543</v>
      </c>
      <c r="D4354" s="68">
        <v>1</v>
      </c>
      <c r="E4354" s="48">
        <f t="shared" si="202"/>
        <v>49558668</v>
      </c>
      <c r="F4354" s="57" t="s">
        <v>5201</v>
      </c>
      <c r="G4354" s="57" t="s">
        <v>5649</v>
      </c>
      <c r="H4354" s="51">
        <v>0</v>
      </c>
      <c r="I4354" s="51" t="s">
        <v>17309</v>
      </c>
      <c r="J4354" s="69">
        <v>27.49</v>
      </c>
      <c r="K4354" s="69">
        <f t="shared" si="203"/>
        <v>0</v>
      </c>
      <c r="L4354" s="90">
        <v>25</v>
      </c>
      <c r="M4354" s="51">
        <v>25</v>
      </c>
      <c r="N4354" s="62" t="s">
        <v>5769</v>
      </c>
      <c r="O4354" s="52" t="s">
        <v>5770</v>
      </c>
      <c r="P4354" s="52">
        <v>1747</v>
      </c>
      <c r="Q4354" s="52"/>
      <c r="R4354" s="52" t="s">
        <v>2508</v>
      </c>
      <c r="S4354" s="49" t="s">
        <v>21333</v>
      </c>
      <c r="V4354" s="50" t="s">
        <v>15105</v>
      </c>
      <c r="W4354" s="50" t="s">
        <v>2508</v>
      </c>
      <c r="X4354" s="50" t="s">
        <v>14740</v>
      </c>
      <c r="Y4354" s="70" t="s">
        <v>17320</v>
      </c>
      <c r="Z4354" s="53">
        <v>75301</v>
      </c>
    </row>
    <row r="4355" spans="1:26" s="49" customFormat="1" x14ac:dyDescent="0.25">
      <c r="A4355" s="75">
        <v>600145573</v>
      </c>
      <c r="B4355" s="73">
        <f t="shared" si="201"/>
        <v>600145573</v>
      </c>
      <c r="C4355" s="73" t="s">
        <v>12544</v>
      </c>
      <c r="D4355" s="68">
        <v>1</v>
      </c>
      <c r="E4355" s="48">
        <f t="shared" si="202"/>
        <v>49558625</v>
      </c>
      <c r="F4355" s="57" t="s">
        <v>5201</v>
      </c>
      <c r="G4355" s="57" t="s">
        <v>5649</v>
      </c>
      <c r="H4355" s="51">
        <v>25</v>
      </c>
      <c r="I4355" s="51" t="s">
        <v>17309</v>
      </c>
      <c r="J4355" s="69">
        <v>27.49</v>
      </c>
      <c r="K4355" s="69">
        <f t="shared" si="203"/>
        <v>687.25</v>
      </c>
      <c r="L4355" s="90">
        <v>25</v>
      </c>
      <c r="M4355" s="51"/>
      <c r="N4355" s="62" t="s">
        <v>5771</v>
      </c>
      <c r="O4355" s="52" t="s">
        <v>5772</v>
      </c>
      <c r="P4355" s="52">
        <v>1791</v>
      </c>
      <c r="Q4355" s="52"/>
      <c r="R4355" s="52" t="s">
        <v>2508</v>
      </c>
      <c r="S4355" s="49" t="s">
        <v>21333</v>
      </c>
      <c r="V4355" s="50" t="s">
        <v>15105</v>
      </c>
      <c r="W4355" s="50" t="s">
        <v>2508</v>
      </c>
      <c r="X4355" s="50" t="s">
        <v>14740</v>
      </c>
      <c r="Y4355" s="70" t="s">
        <v>17320</v>
      </c>
      <c r="Z4355" s="53">
        <v>75301</v>
      </c>
    </row>
    <row r="4356" spans="1:26" s="49" customFormat="1" ht="30" x14ac:dyDescent="0.25">
      <c r="A4356" s="75">
        <v>600146367</v>
      </c>
      <c r="B4356" s="73">
        <f t="shared" ref="B4356:B4419" si="204">A4356/1</f>
        <v>600146367</v>
      </c>
      <c r="C4356" s="73" t="s">
        <v>12545</v>
      </c>
      <c r="D4356" s="68">
        <v>1</v>
      </c>
      <c r="E4356" s="48">
        <f t="shared" ref="E4356:E4419" si="205">C4356/1</f>
        <v>14618141</v>
      </c>
      <c r="F4356" s="57" t="s">
        <v>5201</v>
      </c>
      <c r="G4356" s="57" t="s">
        <v>5649</v>
      </c>
      <c r="H4356" s="51">
        <v>1025</v>
      </c>
      <c r="I4356" s="51" t="s">
        <v>17309</v>
      </c>
      <c r="J4356" s="69">
        <v>27.49</v>
      </c>
      <c r="K4356" s="69">
        <f t="shared" ref="K4356:K4419" si="206">H4356*J4356</f>
        <v>28177.25</v>
      </c>
      <c r="L4356" s="90">
        <v>1025</v>
      </c>
      <c r="M4356" s="51"/>
      <c r="N4356" s="62" t="s">
        <v>5774</v>
      </c>
      <c r="O4356" s="52" t="s">
        <v>5775</v>
      </c>
      <c r="P4356" s="52">
        <v>177</v>
      </c>
      <c r="Q4356" s="52"/>
      <c r="R4356" s="52" t="s">
        <v>2508</v>
      </c>
      <c r="S4356" s="49" t="s">
        <v>21333</v>
      </c>
      <c r="V4356" s="50" t="s">
        <v>15105</v>
      </c>
      <c r="W4356" s="50" t="s">
        <v>2508</v>
      </c>
      <c r="X4356" s="50" t="s">
        <v>14740</v>
      </c>
      <c r="Y4356" s="70" t="s">
        <v>17320</v>
      </c>
      <c r="Z4356" s="53">
        <v>75301</v>
      </c>
    </row>
    <row r="4357" spans="1:26" s="49" customFormat="1" ht="30" x14ac:dyDescent="0.25">
      <c r="A4357" s="75">
        <v>600146375</v>
      </c>
      <c r="B4357" s="73">
        <f t="shared" si="204"/>
        <v>600146375</v>
      </c>
      <c r="C4357" s="73" t="s">
        <v>12546</v>
      </c>
      <c r="D4357" s="68">
        <v>1</v>
      </c>
      <c r="E4357" s="48">
        <f t="shared" si="205"/>
        <v>14618575</v>
      </c>
      <c r="F4357" s="57" t="s">
        <v>5201</v>
      </c>
      <c r="G4357" s="57" t="s">
        <v>5649</v>
      </c>
      <c r="H4357" s="51">
        <v>725</v>
      </c>
      <c r="I4357" s="51" t="s">
        <v>17309</v>
      </c>
      <c r="J4357" s="69">
        <v>27.49</v>
      </c>
      <c r="K4357" s="69">
        <f t="shared" si="206"/>
        <v>19930.25</v>
      </c>
      <c r="L4357" s="90">
        <v>725</v>
      </c>
      <c r="M4357" s="51"/>
      <c r="N4357" s="62" t="s">
        <v>5776</v>
      </c>
      <c r="O4357" s="52" t="s">
        <v>5658</v>
      </c>
      <c r="P4357" s="52">
        <v>1795</v>
      </c>
      <c r="Q4357" s="52"/>
      <c r="R4357" s="52" t="s">
        <v>2508</v>
      </c>
      <c r="S4357" s="49" t="s">
        <v>21333</v>
      </c>
      <c r="V4357" s="50" t="s">
        <v>15105</v>
      </c>
      <c r="W4357" s="50" t="s">
        <v>2508</v>
      </c>
      <c r="X4357" s="50" t="s">
        <v>14740</v>
      </c>
      <c r="Y4357" s="70" t="s">
        <v>17320</v>
      </c>
      <c r="Z4357" s="53">
        <v>75301</v>
      </c>
    </row>
    <row r="4358" spans="1:26" s="49" customFormat="1" x14ac:dyDescent="0.25">
      <c r="A4358" s="75">
        <v>600146383</v>
      </c>
      <c r="B4358" s="73">
        <f t="shared" si="204"/>
        <v>600146383</v>
      </c>
      <c r="C4358" s="73" t="s">
        <v>12547</v>
      </c>
      <c r="D4358" s="68">
        <v>1</v>
      </c>
      <c r="E4358" s="48">
        <f t="shared" si="205"/>
        <v>47184370</v>
      </c>
      <c r="F4358" s="57" t="s">
        <v>5201</v>
      </c>
      <c r="G4358" s="57" t="s">
        <v>5649</v>
      </c>
      <c r="H4358" s="51">
        <v>175</v>
      </c>
      <c r="I4358" s="51" t="s">
        <v>17309</v>
      </c>
      <c r="J4358" s="69">
        <v>27.49</v>
      </c>
      <c r="K4358" s="69">
        <f t="shared" si="206"/>
        <v>4810.75</v>
      </c>
      <c r="L4358" s="90">
        <v>175</v>
      </c>
      <c r="M4358" s="51"/>
      <c r="N4358" s="62" t="s">
        <v>5777</v>
      </c>
      <c r="O4358" s="52" t="s">
        <v>60</v>
      </c>
      <c r="P4358" s="52">
        <v>76</v>
      </c>
      <c r="Q4358" s="52"/>
      <c r="R4358" s="52" t="s">
        <v>5778</v>
      </c>
      <c r="S4358" s="49" t="s">
        <v>21333</v>
      </c>
      <c r="V4358" s="50" t="s">
        <v>15105</v>
      </c>
      <c r="W4358" s="50" t="s">
        <v>2508</v>
      </c>
      <c r="X4358" s="50" t="s">
        <v>14740</v>
      </c>
      <c r="Y4358" s="70" t="s">
        <v>17320</v>
      </c>
      <c r="Z4358" s="53">
        <v>75362</v>
      </c>
    </row>
    <row r="4359" spans="1:26" s="49" customFormat="1" x14ac:dyDescent="0.25">
      <c r="A4359" s="75">
        <v>600146448</v>
      </c>
      <c r="B4359" s="73">
        <f t="shared" si="204"/>
        <v>600146448</v>
      </c>
      <c r="C4359" s="73" t="s">
        <v>12548</v>
      </c>
      <c r="D4359" s="68">
        <v>1</v>
      </c>
      <c r="E4359" s="48">
        <f t="shared" si="205"/>
        <v>49558609</v>
      </c>
      <c r="F4359" s="57" t="s">
        <v>5201</v>
      </c>
      <c r="G4359" s="57" t="s">
        <v>5649</v>
      </c>
      <c r="H4359" s="51">
        <v>1325</v>
      </c>
      <c r="I4359" s="51" t="s">
        <v>17309</v>
      </c>
      <c r="J4359" s="69">
        <v>27.49</v>
      </c>
      <c r="K4359" s="69">
        <f t="shared" si="206"/>
        <v>36424.25</v>
      </c>
      <c r="L4359" s="90">
        <v>1325</v>
      </c>
      <c r="M4359" s="51"/>
      <c r="N4359" s="62" t="s">
        <v>5779</v>
      </c>
      <c r="O4359" s="52" t="s">
        <v>5780</v>
      </c>
      <c r="P4359" s="52">
        <v>357</v>
      </c>
      <c r="Q4359" s="52"/>
      <c r="R4359" s="52" t="s">
        <v>2508</v>
      </c>
      <c r="S4359" s="49" t="s">
        <v>21333</v>
      </c>
      <c r="V4359" s="50" t="s">
        <v>15105</v>
      </c>
      <c r="W4359" s="50" t="s">
        <v>2508</v>
      </c>
      <c r="X4359" s="50" t="s">
        <v>14740</v>
      </c>
      <c r="Y4359" s="70" t="s">
        <v>17320</v>
      </c>
      <c r="Z4359" s="53">
        <v>75301</v>
      </c>
    </row>
    <row r="4360" spans="1:26" s="49" customFormat="1" x14ac:dyDescent="0.25">
      <c r="A4360" s="75">
        <v>600146456</v>
      </c>
      <c r="B4360" s="73">
        <f t="shared" si="204"/>
        <v>600146456</v>
      </c>
      <c r="C4360" s="73" t="s">
        <v>12549</v>
      </c>
      <c r="D4360" s="68">
        <v>1</v>
      </c>
      <c r="E4360" s="48">
        <f t="shared" si="205"/>
        <v>66742978</v>
      </c>
      <c r="F4360" s="57" t="s">
        <v>5201</v>
      </c>
      <c r="G4360" s="57" t="s">
        <v>5649</v>
      </c>
      <c r="H4360" s="51">
        <v>325</v>
      </c>
      <c r="I4360" s="51" t="s">
        <v>17309</v>
      </c>
      <c r="J4360" s="69">
        <v>27.49</v>
      </c>
      <c r="K4360" s="69">
        <f t="shared" si="206"/>
        <v>8934.25</v>
      </c>
      <c r="L4360" s="90">
        <v>325</v>
      </c>
      <c r="M4360" s="51"/>
      <c r="N4360" s="62" t="s">
        <v>5781</v>
      </c>
      <c r="O4360" s="52" t="s">
        <v>60</v>
      </c>
      <c r="P4360" s="52">
        <v>223</v>
      </c>
      <c r="Q4360" s="52"/>
      <c r="R4360" s="52" t="s">
        <v>5773</v>
      </c>
      <c r="S4360" s="49" t="s">
        <v>21333</v>
      </c>
      <c r="V4360" s="50" t="s">
        <v>15105</v>
      </c>
      <c r="W4360" s="50" t="s">
        <v>2508</v>
      </c>
      <c r="X4360" s="50" t="s">
        <v>14740</v>
      </c>
      <c r="Y4360" s="70" t="s">
        <v>17320</v>
      </c>
      <c r="Z4360" s="53">
        <v>75366</v>
      </c>
    </row>
    <row r="4361" spans="1:26" s="49" customFormat="1" ht="30" x14ac:dyDescent="0.25">
      <c r="A4361" s="75">
        <v>600146553</v>
      </c>
      <c r="B4361" s="73">
        <f t="shared" si="204"/>
        <v>600146553</v>
      </c>
      <c r="C4361" s="73" t="s">
        <v>12550</v>
      </c>
      <c r="D4361" s="68">
        <v>1</v>
      </c>
      <c r="E4361" s="48">
        <f t="shared" si="205"/>
        <v>43541496</v>
      </c>
      <c r="F4361" s="57" t="s">
        <v>5201</v>
      </c>
      <c r="G4361" s="57" t="s">
        <v>5649</v>
      </c>
      <c r="H4361" s="51">
        <v>175</v>
      </c>
      <c r="I4361" s="51" t="s">
        <v>17309</v>
      </c>
      <c r="J4361" s="69">
        <v>27.49</v>
      </c>
      <c r="K4361" s="69">
        <f t="shared" si="206"/>
        <v>4810.75</v>
      </c>
      <c r="L4361" s="90">
        <v>400</v>
      </c>
      <c r="M4361" s="51">
        <v>225</v>
      </c>
      <c r="N4361" s="62" t="s">
        <v>5782</v>
      </c>
      <c r="O4361" s="52" t="s">
        <v>5739</v>
      </c>
      <c r="P4361" s="52">
        <v>100</v>
      </c>
      <c r="Q4361" s="52"/>
      <c r="R4361" s="52" t="s">
        <v>2508</v>
      </c>
      <c r="S4361" s="49" t="s">
        <v>21333</v>
      </c>
      <c r="V4361" s="50" t="s">
        <v>15105</v>
      </c>
      <c r="W4361" s="50" t="s">
        <v>2508</v>
      </c>
      <c r="X4361" s="50" t="s">
        <v>14740</v>
      </c>
      <c r="Y4361" s="70" t="s">
        <v>17320</v>
      </c>
      <c r="Z4361" s="53">
        <v>75361</v>
      </c>
    </row>
    <row r="4362" spans="1:26" s="49" customFormat="1" ht="30" x14ac:dyDescent="0.25">
      <c r="A4362" s="75">
        <v>600146600</v>
      </c>
      <c r="B4362" s="73">
        <f t="shared" si="204"/>
        <v>600146600</v>
      </c>
      <c r="C4362" s="73" t="s">
        <v>12551</v>
      </c>
      <c r="D4362" s="68">
        <v>1</v>
      </c>
      <c r="E4362" s="48">
        <f t="shared" si="205"/>
        <v>70997853</v>
      </c>
      <c r="F4362" s="57" t="s">
        <v>5201</v>
      </c>
      <c r="G4362" s="57" t="s">
        <v>5649</v>
      </c>
      <c r="H4362" s="51">
        <v>175</v>
      </c>
      <c r="I4362" s="51" t="s">
        <v>17309</v>
      </c>
      <c r="J4362" s="69">
        <v>27.49</v>
      </c>
      <c r="K4362" s="69">
        <f t="shared" si="206"/>
        <v>4810.75</v>
      </c>
      <c r="L4362" s="90">
        <v>175</v>
      </c>
      <c r="M4362" s="51"/>
      <c r="N4362" s="62" t="s">
        <v>5783</v>
      </c>
      <c r="O4362" s="52"/>
      <c r="P4362" s="52">
        <v>109</v>
      </c>
      <c r="Q4362" s="52"/>
      <c r="R4362" s="52" t="s">
        <v>5784</v>
      </c>
      <c r="S4362" s="49" t="s">
        <v>21333</v>
      </c>
      <c r="V4362" s="50" t="s">
        <v>15105</v>
      </c>
      <c r="W4362" s="50" t="s">
        <v>2508</v>
      </c>
      <c r="X4362" s="50" t="s">
        <v>14740</v>
      </c>
      <c r="Y4362" s="70" t="s">
        <v>17320</v>
      </c>
      <c r="Z4362" s="53">
        <v>75352</v>
      </c>
    </row>
    <row r="4363" spans="1:26" s="49" customFormat="1" ht="30" x14ac:dyDescent="0.25">
      <c r="A4363" s="75">
        <v>600146651</v>
      </c>
      <c r="B4363" s="73">
        <f t="shared" si="204"/>
        <v>600146651</v>
      </c>
      <c r="C4363" s="73" t="s">
        <v>12552</v>
      </c>
      <c r="D4363" s="68">
        <v>1</v>
      </c>
      <c r="E4363" s="48">
        <f t="shared" si="205"/>
        <v>61986011</v>
      </c>
      <c r="F4363" s="57" t="s">
        <v>5201</v>
      </c>
      <c r="G4363" s="57" t="s">
        <v>5649</v>
      </c>
      <c r="H4363" s="51">
        <v>325</v>
      </c>
      <c r="I4363" s="51" t="s">
        <v>17309</v>
      </c>
      <c r="J4363" s="69">
        <v>27.49</v>
      </c>
      <c r="K4363" s="69">
        <f t="shared" si="206"/>
        <v>8934.25</v>
      </c>
      <c r="L4363" s="90">
        <v>325</v>
      </c>
      <c r="M4363" s="51"/>
      <c r="N4363" s="62" t="s">
        <v>5785</v>
      </c>
      <c r="O4363" s="52"/>
      <c r="P4363" s="52">
        <v>88</v>
      </c>
      <c r="Q4363" s="52"/>
      <c r="R4363" s="52" t="s">
        <v>5786</v>
      </c>
      <c r="S4363" s="49" t="s">
        <v>21333</v>
      </c>
      <c r="V4363" s="50" t="s">
        <v>15105</v>
      </c>
      <c r="W4363" s="50" t="s">
        <v>2508</v>
      </c>
      <c r="X4363" s="50" t="s">
        <v>14740</v>
      </c>
      <c r="Y4363" s="70" t="s">
        <v>17320</v>
      </c>
      <c r="Z4363" s="53">
        <v>75353</v>
      </c>
    </row>
    <row r="4364" spans="1:26" s="49" customFormat="1" ht="30" x14ac:dyDescent="0.25">
      <c r="A4364" s="75">
        <v>600146740</v>
      </c>
      <c r="B4364" s="73">
        <f t="shared" si="204"/>
        <v>600146740</v>
      </c>
      <c r="C4364" s="73" t="s">
        <v>12553</v>
      </c>
      <c r="D4364" s="68">
        <v>1</v>
      </c>
      <c r="E4364" s="48">
        <f t="shared" si="205"/>
        <v>70985928</v>
      </c>
      <c r="F4364" s="57" t="s">
        <v>5201</v>
      </c>
      <c r="G4364" s="57" t="s">
        <v>5649</v>
      </c>
      <c r="H4364" s="51">
        <v>25</v>
      </c>
      <c r="I4364" s="51" t="s">
        <v>17309</v>
      </c>
      <c r="J4364" s="69">
        <v>27.49</v>
      </c>
      <c r="K4364" s="69">
        <f t="shared" si="206"/>
        <v>687.25</v>
      </c>
      <c r="L4364" s="90">
        <v>25</v>
      </c>
      <c r="M4364" s="51"/>
      <c r="N4364" s="62" t="s">
        <v>5787</v>
      </c>
      <c r="O4364" s="52"/>
      <c r="P4364" s="52">
        <v>122</v>
      </c>
      <c r="Q4364" s="52"/>
      <c r="R4364" s="52" t="s">
        <v>4134</v>
      </c>
      <c r="S4364" s="49" t="s">
        <v>21333</v>
      </c>
      <c r="V4364" s="50" t="s">
        <v>15105</v>
      </c>
      <c r="W4364" s="50" t="s">
        <v>2508</v>
      </c>
      <c r="X4364" s="50" t="s">
        <v>14740</v>
      </c>
      <c r="Y4364" s="70" t="s">
        <v>17320</v>
      </c>
      <c r="Z4364" s="53">
        <v>75301</v>
      </c>
    </row>
    <row r="4365" spans="1:26" s="49" customFormat="1" x14ac:dyDescent="0.25">
      <c r="A4365" s="75">
        <v>600147037</v>
      </c>
      <c r="B4365" s="73">
        <f t="shared" si="204"/>
        <v>600147037</v>
      </c>
      <c r="C4365" s="73" t="s">
        <v>12554</v>
      </c>
      <c r="D4365" s="68">
        <v>1</v>
      </c>
      <c r="E4365" s="48">
        <f t="shared" si="205"/>
        <v>49558617</v>
      </c>
      <c r="F4365" s="57" t="s">
        <v>5201</v>
      </c>
      <c r="G4365" s="57" t="s">
        <v>5649</v>
      </c>
      <c r="H4365" s="51">
        <v>25</v>
      </c>
      <c r="I4365" s="51" t="s">
        <v>17309</v>
      </c>
      <c r="J4365" s="69">
        <v>27.49</v>
      </c>
      <c r="K4365" s="69">
        <f t="shared" si="206"/>
        <v>687.25</v>
      </c>
      <c r="L4365" s="90">
        <v>25</v>
      </c>
      <c r="M4365" s="51"/>
      <c r="N4365" s="62" t="s">
        <v>5788</v>
      </c>
      <c r="O4365" s="52" t="s">
        <v>5780</v>
      </c>
      <c r="P4365" s="52">
        <v>358</v>
      </c>
      <c r="Q4365" s="52"/>
      <c r="R4365" s="52" t="s">
        <v>2508</v>
      </c>
      <c r="S4365" s="49" t="s">
        <v>21333</v>
      </c>
      <c r="V4365" s="50" t="s">
        <v>15105</v>
      </c>
      <c r="W4365" s="50" t="s">
        <v>2508</v>
      </c>
      <c r="X4365" s="50" t="s">
        <v>14740</v>
      </c>
      <c r="Y4365" s="70" t="s">
        <v>17320</v>
      </c>
      <c r="Z4365" s="53">
        <v>75301</v>
      </c>
    </row>
    <row r="4366" spans="1:26" s="49" customFormat="1" ht="30" x14ac:dyDescent="0.25">
      <c r="A4366" s="75">
        <v>650028406</v>
      </c>
      <c r="B4366" s="73">
        <f t="shared" si="204"/>
        <v>650028406</v>
      </c>
      <c r="C4366" s="73" t="s">
        <v>12555</v>
      </c>
      <c r="D4366" s="68">
        <v>1</v>
      </c>
      <c r="E4366" s="48">
        <f t="shared" si="205"/>
        <v>70982571</v>
      </c>
      <c r="F4366" s="57" t="s">
        <v>5201</v>
      </c>
      <c r="G4366" s="57" t="s">
        <v>5649</v>
      </c>
      <c r="H4366" s="51">
        <v>50</v>
      </c>
      <c r="I4366" s="51" t="s">
        <v>17309</v>
      </c>
      <c r="J4366" s="69">
        <v>27.49</v>
      </c>
      <c r="K4366" s="69">
        <f t="shared" si="206"/>
        <v>1374.5</v>
      </c>
      <c r="L4366" s="90">
        <v>50</v>
      </c>
      <c r="M4366" s="51"/>
      <c r="N4366" s="62" t="s">
        <v>5789</v>
      </c>
      <c r="O4366" s="52"/>
      <c r="P4366" s="52">
        <v>96</v>
      </c>
      <c r="Q4366" s="52"/>
      <c r="R4366" s="52" t="s">
        <v>5790</v>
      </c>
      <c r="S4366" s="49" t="s">
        <v>21333</v>
      </c>
      <c r="V4366" s="50" t="s">
        <v>15105</v>
      </c>
      <c r="W4366" s="50" t="s">
        <v>2508</v>
      </c>
      <c r="X4366" s="50" t="s">
        <v>14740</v>
      </c>
      <c r="Y4366" s="70" t="s">
        <v>17320</v>
      </c>
      <c r="Z4366" s="53">
        <v>75301</v>
      </c>
    </row>
    <row r="4367" spans="1:26" s="49" customFormat="1" ht="30" x14ac:dyDescent="0.25">
      <c r="A4367" s="75">
        <v>650032764</v>
      </c>
      <c r="B4367" s="73">
        <f t="shared" si="204"/>
        <v>650032764</v>
      </c>
      <c r="C4367" s="73" t="s">
        <v>12556</v>
      </c>
      <c r="D4367" s="68">
        <v>1</v>
      </c>
      <c r="E4367" s="48">
        <f t="shared" si="205"/>
        <v>75029758</v>
      </c>
      <c r="F4367" s="57" t="s">
        <v>5201</v>
      </c>
      <c r="G4367" s="57" t="s">
        <v>5649</v>
      </c>
      <c r="H4367" s="51">
        <v>100</v>
      </c>
      <c r="I4367" s="51" t="s">
        <v>17309</v>
      </c>
      <c r="J4367" s="69">
        <v>27.49</v>
      </c>
      <c r="K4367" s="69">
        <f t="shared" si="206"/>
        <v>2749</v>
      </c>
      <c r="L4367" s="90">
        <v>100</v>
      </c>
      <c r="M4367" s="51"/>
      <c r="N4367" s="62" t="s">
        <v>5791</v>
      </c>
      <c r="O4367" s="52" t="s">
        <v>215</v>
      </c>
      <c r="P4367" s="52">
        <v>83</v>
      </c>
      <c r="Q4367" s="52"/>
      <c r="R4367" s="52" t="s">
        <v>1812</v>
      </c>
      <c r="S4367" s="49" t="s">
        <v>21333</v>
      </c>
      <c r="V4367" s="50" t="s">
        <v>15105</v>
      </c>
      <c r="W4367" s="50" t="s">
        <v>2508</v>
      </c>
      <c r="X4367" s="50" t="s">
        <v>14740</v>
      </c>
      <c r="Y4367" s="70" t="s">
        <v>17320</v>
      </c>
      <c r="Z4367" s="53">
        <v>75356</v>
      </c>
    </row>
    <row r="4368" spans="1:26" s="49" customFormat="1" ht="30" x14ac:dyDescent="0.25">
      <c r="A4368" s="75">
        <v>650036921</v>
      </c>
      <c r="B4368" s="73">
        <f t="shared" si="204"/>
        <v>650036921</v>
      </c>
      <c r="C4368" s="73" t="s">
        <v>12557</v>
      </c>
      <c r="D4368" s="68">
        <v>1</v>
      </c>
      <c r="E4368" s="48">
        <f t="shared" si="205"/>
        <v>70986185</v>
      </c>
      <c r="F4368" s="57" t="s">
        <v>5201</v>
      </c>
      <c r="G4368" s="57" t="s">
        <v>5649</v>
      </c>
      <c r="H4368" s="51">
        <v>50</v>
      </c>
      <c r="I4368" s="51" t="s">
        <v>17309</v>
      </c>
      <c r="J4368" s="69">
        <v>27.49</v>
      </c>
      <c r="K4368" s="69">
        <f t="shared" si="206"/>
        <v>1374.5</v>
      </c>
      <c r="L4368" s="90">
        <v>50</v>
      </c>
      <c r="M4368" s="51"/>
      <c r="N4368" s="62" t="s">
        <v>5792</v>
      </c>
      <c r="O4368" s="52"/>
      <c r="P4368" s="52">
        <v>61</v>
      </c>
      <c r="Q4368" s="52"/>
      <c r="R4368" s="52" t="s">
        <v>5793</v>
      </c>
      <c r="S4368" s="49" t="s">
        <v>21333</v>
      </c>
      <c r="V4368" s="50" t="s">
        <v>15105</v>
      </c>
      <c r="W4368" s="50" t="s">
        <v>2508</v>
      </c>
      <c r="X4368" s="50" t="s">
        <v>14740</v>
      </c>
      <c r="Y4368" s="70" t="s">
        <v>17320</v>
      </c>
      <c r="Z4368" s="53">
        <v>75301</v>
      </c>
    </row>
    <row r="4369" spans="1:26" s="49" customFormat="1" ht="30" x14ac:dyDescent="0.25">
      <c r="A4369" s="75">
        <v>650037006</v>
      </c>
      <c r="B4369" s="73">
        <f t="shared" si="204"/>
        <v>650037006</v>
      </c>
      <c r="C4369" s="73" t="s">
        <v>12558</v>
      </c>
      <c r="D4369" s="68">
        <v>1</v>
      </c>
      <c r="E4369" s="48">
        <f t="shared" si="205"/>
        <v>70990140</v>
      </c>
      <c r="F4369" s="57" t="s">
        <v>5201</v>
      </c>
      <c r="G4369" s="57" t="s">
        <v>5649</v>
      </c>
      <c r="H4369" s="51">
        <v>100</v>
      </c>
      <c r="I4369" s="51" t="s">
        <v>17309</v>
      </c>
      <c r="J4369" s="69">
        <v>27.49</v>
      </c>
      <c r="K4369" s="69">
        <f t="shared" si="206"/>
        <v>2749</v>
      </c>
      <c r="L4369" s="90">
        <v>100</v>
      </c>
      <c r="M4369" s="51"/>
      <c r="N4369" s="62" t="s">
        <v>5794</v>
      </c>
      <c r="O4369" s="52"/>
      <c r="P4369" s="52">
        <v>53</v>
      </c>
      <c r="Q4369" s="52"/>
      <c r="R4369" s="52" t="s">
        <v>5795</v>
      </c>
      <c r="S4369" s="49" t="s">
        <v>21333</v>
      </c>
      <c r="V4369" s="50" t="s">
        <v>15105</v>
      </c>
      <c r="W4369" s="50" t="s">
        <v>2508</v>
      </c>
      <c r="X4369" s="50" t="s">
        <v>14740</v>
      </c>
      <c r="Y4369" s="70" t="s">
        <v>17320</v>
      </c>
      <c r="Z4369" s="53">
        <v>75301</v>
      </c>
    </row>
    <row r="4370" spans="1:26" s="49" customFormat="1" ht="30" x14ac:dyDescent="0.25">
      <c r="A4370" s="75">
        <v>650041551</v>
      </c>
      <c r="B4370" s="73">
        <f t="shared" si="204"/>
        <v>650041551</v>
      </c>
      <c r="C4370" s="73" t="s">
        <v>12559</v>
      </c>
      <c r="D4370" s="68">
        <v>1</v>
      </c>
      <c r="E4370" s="48">
        <f t="shared" si="205"/>
        <v>70985448</v>
      </c>
      <c r="F4370" s="57" t="s">
        <v>5201</v>
      </c>
      <c r="G4370" s="57" t="s">
        <v>5649</v>
      </c>
      <c r="H4370" s="51">
        <v>250</v>
      </c>
      <c r="I4370" s="51" t="s">
        <v>17309</v>
      </c>
      <c r="J4370" s="69">
        <v>27.49</v>
      </c>
      <c r="K4370" s="69">
        <f t="shared" si="206"/>
        <v>6872.5</v>
      </c>
      <c r="L4370" s="90">
        <v>250</v>
      </c>
      <c r="M4370" s="51"/>
      <c r="N4370" s="62" t="s">
        <v>5796</v>
      </c>
      <c r="O4370" s="52"/>
      <c r="P4370" s="52">
        <v>187</v>
      </c>
      <c r="Q4370" s="52"/>
      <c r="R4370" s="52" t="s">
        <v>5797</v>
      </c>
      <c r="S4370" s="49" t="s">
        <v>21333</v>
      </c>
      <c r="V4370" s="50" t="s">
        <v>15105</v>
      </c>
      <c r="W4370" s="50" t="s">
        <v>2508</v>
      </c>
      <c r="X4370" s="50" t="s">
        <v>14740</v>
      </c>
      <c r="Y4370" s="70" t="s">
        <v>17320</v>
      </c>
      <c r="Z4370" s="53">
        <v>75363</v>
      </c>
    </row>
    <row r="4371" spans="1:26" s="49" customFormat="1" ht="30" x14ac:dyDescent="0.25">
      <c r="A4371" s="75">
        <v>650044215</v>
      </c>
      <c r="B4371" s="73">
        <f t="shared" si="204"/>
        <v>650044215</v>
      </c>
      <c r="C4371" s="73" t="s">
        <v>12560</v>
      </c>
      <c r="D4371" s="68">
        <v>1</v>
      </c>
      <c r="E4371" s="48">
        <f t="shared" si="205"/>
        <v>71003827</v>
      </c>
      <c r="F4371" s="57" t="s">
        <v>5201</v>
      </c>
      <c r="G4371" s="57" t="s">
        <v>5649</v>
      </c>
      <c r="H4371" s="51">
        <v>400</v>
      </c>
      <c r="I4371" s="51" t="s">
        <v>17309</v>
      </c>
      <c r="J4371" s="69">
        <v>27.49</v>
      </c>
      <c r="K4371" s="69">
        <f t="shared" si="206"/>
        <v>10996</v>
      </c>
      <c r="L4371" s="90">
        <v>400</v>
      </c>
      <c r="M4371" s="51"/>
      <c r="N4371" s="62" t="s">
        <v>5798</v>
      </c>
      <c r="O4371" s="52"/>
      <c r="P4371" s="52">
        <v>2</v>
      </c>
      <c r="Q4371" s="52"/>
      <c r="R4371" s="52" t="s">
        <v>5799</v>
      </c>
      <c r="S4371" s="49" t="s">
        <v>21333</v>
      </c>
      <c r="V4371" s="50" t="s">
        <v>15105</v>
      </c>
      <c r="W4371" s="50" t="s">
        <v>2508</v>
      </c>
      <c r="X4371" s="50" t="s">
        <v>14740</v>
      </c>
      <c r="Y4371" s="70" t="s">
        <v>17320</v>
      </c>
      <c r="Z4371" s="53">
        <v>75364</v>
      </c>
    </row>
    <row r="4372" spans="1:26" s="49" customFormat="1" ht="30" x14ac:dyDescent="0.25">
      <c r="A4372" s="75">
        <v>650053311</v>
      </c>
      <c r="B4372" s="73">
        <f t="shared" si="204"/>
        <v>650053311</v>
      </c>
      <c r="C4372" s="73" t="s">
        <v>12561</v>
      </c>
      <c r="D4372" s="68">
        <v>1</v>
      </c>
      <c r="E4372" s="48">
        <f t="shared" si="205"/>
        <v>70992835</v>
      </c>
      <c r="F4372" s="57" t="s">
        <v>5201</v>
      </c>
      <c r="G4372" s="57" t="s">
        <v>5649</v>
      </c>
      <c r="H4372" s="51">
        <v>50</v>
      </c>
      <c r="I4372" s="51" t="s">
        <v>17309</v>
      </c>
      <c r="J4372" s="69">
        <v>27.49</v>
      </c>
      <c r="K4372" s="69">
        <f t="shared" si="206"/>
        <v>1374.5</v>
      </c>
      <c r="L4372" s="90">
        <v>50</v>
      </c>
      <c r="M4372" s="51"/>
      <c r="N4372" s="62" t="s">
        <v>5800</v>
      </c>
      <c r="O4372" s="52"/>
      <c r="P4372" s="52">
        <v>56</v>
      </c>
      <c r="Q4372" s="52"/>
      <c r="R4372" s="52" t="s">
        <v>5801</v>
      </c>
      <c r="S4372" s="49" t="s">
        <v>21333</v>
      </c>
      <c r="V4372" s="50" t="s">
        <v>15105</v>
      </c>
      <c r="W4372" s="50" t="s">
        <v>2508</v>
      </c>
      <c r="X4372" s="50" t="s">
        <v>14740</v>
      </c>
      <c r="Y4372" s="70" t="s">
        <v>17320</v>
      </c>
      <c r="Z4372" s="53">
        <v>75368</v>
      </c>
    </row>
    <row r="4373" spans="1:26" s="49" customFormat="1" x14ac:dyDescent="0.25">
      <c r="A4373" s="74">
        <v>600018318</v>
      </c>
      <c r="B4373" s="73">
        <f t="shared" si="204"/>
        <v>600018318</v>
      </c>
      <c r="C4373" s="73" t="s">
        <v>12211</v>
      </c>
      <c r="D4373" s="68">
        <v>1</v>
      </c>
      <c r="E4373" s="48">
        <f t="shared" si="205"/>
        <v>495433</v>
      </c>
      <c r="F4373" s="57" t="s">
        <v>5201</v>
      </c>
      <c r="G4373" s="57" t="s">
        <v>5202</v>
      </c>
      <c r="H4373" s="51">
        <v>525</v>
      </c>
      <c r="I4373" s="51" t="s">
        <v>17309</v>
      </c>
      <c r="J4373" s="69">
        <v>27.49</v>
      </c>
      <c r="K4373" s="69">
        <f t="shared" si="206"/>
        <v>14432.25</v>
      </c>
      <c r="L4373" s="90">
        <v>525</v>
      </c>
      <c r="M4373" s="51"/>
      <c r="N4373" s="62" t="s">
        <v>5204</v>
      </c>
      <c r="O4373" s="52" t="s">
        <v>5205</v>
      </c>
      <c r="P4373" s="52">
        <v>916</v>
      </c>
      <c r="Q4373" s="52">
        <v>8</v>
      </c>
      <c r="R4373" s="52" t="s">
        <v>5203</v>
      </c>
      <c r="S4373" s="49" t="s">
        <v>21333</v>
      </c>
      <c r="V4373" s="50" t="s">
        <v>15102</v>
      </c>
      <c r="W4373" s="50" t="s">
        <v>5203</v>
      </c>
      <c r="X4373" s="50" t="s">
        <v>14738</v>
      </c>
      <c r="Y4373" s="70" t="s">
        <v>17320</v>
      </c>
      <c r="Z4373" s="53">
        <v>79001</v>
      </c>
    </row>
    <row r="4374" spans="1:26" s="49" customFormat="1" x14ac:dyDescent="0.25">
      <c r="A4374" s="74">
        <v>600018334</v>
      </c>
      <c r="B4374" s="73">
        <f t="shared" si="204"/>
        <v>600018334</v>
      </c>
      <c r="C4374" s="73" t="s">
        <v>12212</v>
      </c>
      <c r="D4374" s="68">
        <v>1</v>
      </c>
      <c r="E4374" s="48">
        <f t="shared" si="205"/>
        <v>176401</v>
      </c>
      <c r="F4374" s="57" t="s">
        <v>5201</v>
      </c>
      <c r="G4374" s="57" t="s">
        <v>5202</v>
      </c>
      <c r="H4374" s="51">
        <v>575</v>
      </c>
      <c r="I4374" s="51" t="s">
        <v>17309</v>
      </c>
      <c r="J4374" s="69">
        <v>27.49</v>
      </c>
      <c r="K4374" s="69">
        <f t="shared" si="206"/>
        <v>15806.75</v>
      </c>
      <c r="L4374" s="90">
        <v>575</v>
      </c>
      <c r="M4374" s="51"/>
      <c r="N4374" s="62" t="s">
        <v>5206</v>
      </c>
      <c r="O4374" s="52" t="s">
        <v>150</v>
      </c>
      <c r="P4374" s="52">
        <v>1240</v>
      </c>
      <c r="Q4374" s="52">
        <v>27</v>
      </c>
      <c r="R4374" s="52" t="s">
        <v>5203</v>
      </c>
      <c r="S4374" s="49" t="s">
        <v>21333</v>
      </c>
      <c r="V4374" s="50" t="s">
        <v>15102</v>
      </c>
      <c r="W4374" s="50" t="s">
        <v>5203</v>
      </c>
      <c r="X4374" s="50" t="s">
        <v>14738</v>
      </c>
      <c r="Y4374" s="70" t="s">
        <v>17320</v>
      </c>
      <c r="Z4374" s="53">
        <v>79001</v>
      </c>
    </row>
    <row r="4375" spans="1:26" s="49" customFormat="1" ht="30" x14ac:dyDescent="0.25">
      <c r="A4375" s="74">
        <v>600018342</v>
      </c>
      <c r="B4375" s="73">
        <f t="shared" si="204"/>
        <v>600018342</v>
      </c>
      <c r="C4375" s="73" t="s">
        <v>12213</v>
      </c>
      <c r="D4375" s="68">
        <v>1</v>
      </c>
      <c r="E4375" s="48">
        <f t="shared" si="205"/>
        <v>577391</v>
      </c>
      <c r="F4375" s="57" t="s">
        <v>5201</v>
      </c>
      <c r="G4375" s="57" t="s">
        <v>5202</v>
      </c>
      <c r="H4375" s="51">
        <v>325</v>
      </c>
      <c r="I4375" s="51" t="s">
        <v>17309</v>
      </c>
      <c r="J4375" s="69">
        <v>27.49</v>
      </c>
      <c r="K4375" s="69">
        <f t="shared" si="206"/>
        <v>8934.25</v>
      </c>
      <c r="L4375" s="90">
        <v>325</v>
      </c>
      <c r="M4375" s="51"/>
      <c r="N4375" s="62" t="s">
        <v>5207</v>
      </c>
      <c r="O4375" s="52" t="s">
        <v>150</v>
      </c>
      <c r="P4375" s="52">
        <v>680</v>
      </c>
      <c r="Q4375" s="52">
        <v>7</v>
      </c>
      <c r="R4375" s="52" t="s">
        <v>5203</v>
      </c>
      <c r="S4375" s="49" t="s">
        <v>21333</v>
      </c>
      <c r="V4375" s="50" t="s">
        <v>15102</v>
      </c>
      <c r="W4375" s="50" t="s">
        <v>5203</v>
      </c>
      <c r="X4375" s="50" t="s">
        <v>14738</v>
      </c>
      <c r="Y4375" s="70" t="s">
        <v>17320</v>
      </c>
      <c r="Z4375" s="53">
        <v>79001</v>
      </c>
    </row>
    <row r="4376" spans="1:26" s="49" customFormat="1" x14ac:dyDescent="0.25">
      <c r="A4376" s="74">
        <v>600018351</v>
      </c>
      <c r="B4376" s="73">
        <f t="shared" si="204"/>
        <v>600018351</v>
      </c>
      <c r="C4376" s="73" t="s">
        <v>12214</v>
      </c>
      <c r="D4376" s="68">
        <v>1</v>
      </c>
      <c r="E4376" s="48">
        <f t="shared" si="205"/>
        <v>60045141</v>
      </c>
      <c r="F4376" s="57" t="s">
        <v>5201</v>
      </c>
      <c r="G4376" s="57" t="s">
        <v>5202</v>
      </c>
      <c r="H4376" s="51">
        <v>450</v>
      </c>
      <c r="I4376" s="51" t="s">
        <v>17309</v>
      </c>
      <c r="J4376" s="69">
        <v>27.49</v>
      </c>
      <c r="K4376" s="69">
        <f t="shared" si="206"/>
        <v>12370.5</v>
      </c>
      <c r="L4376" s="90">
        <v>450</v>
      </c>
      <c r="M4376" s="51"/>
      <c r="N4376" s="62" t="s">
        <v>5208</v>
      </c>
      <c r="O4376" s="52" t="s">
        <v>340</v>
      </c>
      <c r="P4376" s="52">
        <v>281</v>
      </c>
      <c r="Q4376" s="52">
        <v>3</v>
      </c>
      <c r="R4376" s="52" t="s">
        <v>5203</v>
      </c>
      <c r="S4376" s="49" t="s">
        <v>21333</v>
      </c>
      <c r="V4376" s="50" t="s">
        <v>15102</v>
      </c>
      <c r="W4376" s="50" t="s">
        <v>5203</v>
      </c>
      <c r="X4376" s="50" t="s">
        <v>14738</v>
      </c>
      <c r="Y4376" s="70" t="s">
        <v>17320</v>
      </c>
      <c r="Z4376" s="53">
        <v>79001</v>
      </c>
    </row>
    <row r="4377" spans="1:26" s="49" customFormat="1" x14ac:dyDescent="0.25">
      <c r="A4377" s="74">
        <v>600150372</v>
      </c>
      <c r="B4377" s="73">
        <f t="shared" si="204"/>
        <v>600150372</v>
      </c>
      <c r="C4377" s="73" t="s">
        <v>12218</v>
      </c>
      <c r="D4377" s="68">
        <v>1</v>
      </c>
      <c r="E4377" s="48">
        <f t="shared" si="205"/>
        <v>60801093</v>
      </c>
      <c r="F4377" s="57" t="s">
        <v>5201</v>
      </c>
      <c r="G4377" s="57" t="s">
        <v>5202</v>
      </c>
      <c r="H4377" s="51">
        <v>25</v>
      </c>
      <c r="I4377" s="51" t="s">
        <v>17309</v>
      </c>
      <c r="J4377" s="69">
        <v>27.49</v>
      </c>
      <c r="K4377" s="69">
        <f t="shared" si="206"/>
        <v>687.25</v>
      </c>
      <c r="L4377" s="90">
        <v>25</v>
      </c>
      <c r="M4377" s="51"/>
      <c r="N4377" s="62" t="s">
        <v>5215</v>
      </c>
      <c r="O4377" s="52" t="s">
        <v>584</v>
      </c>
      <c r="P4377" s="52">
        <v>475</v>
      </c>
      <c r="Q4377" s="52"/>
      <c r="R4377" s="52" t="s">
        <v>2454</v>
      </c>
      <c r="S4377" s="49" t="s">
        <v>21333</v>
      </c>
      <c r="V4377" s="50" t="s">
        <v>15106</v>
      </c>
      <c r="W4377" s="50" t="s">
        <v>5203</v>
      </c>
      <c r="X4377" s="50" t="s">
        <v>14740</v>
      </c>
      <c r="Y4377" s="70" t="s">
        <v>17320</v>
      </c>
      <c r="Z4377" s="53">
        <v>79084</v>
      </c>
    </row>
    <row r="4378" spans="1:26" s="49" customFormat="1" x14ac:dyDescent="0.25">
      <c r="A4378" s="74">
        <v>600150500</v>
      </c>
      <c r="B4378" s="73">
        <f t="shared" si="204"/>
        <v>600150500</v>
      </c>
      <c r="C4378" s="73" t="s">
        <v>12219</v>
      </c>
      <c r="D4378" s="68">
        <v>1</v>
      </c>
      <c r="E4378" s="48">
        <f t="shared" si="205"/>
        <v>64631648</v>
      </c>
      <c r="F4378" s="57" t="s">
        <v>5201</v>
      </c>
      <c r="G4378" s="57" t="s">
        <v>5202</v>
      </c>
      <c r="H4378" s="51">
        <v>500</v>
      </c>
      <c r="I4378" s="51" t="s">
        <v>17309</v>
      </c>
      <c r="J4378" s="69">
        <v>27.49</v>
      </c>
      <c r="K4378" s="69">
        <f t="shared" si="206"/>
        <v>13745</v>
      </c>
      <c r="L4378" s="90">
        <v>500</v>
      </c>
      <c r="M4378" s="51"/>
      <c r="N4378" s="62" t="s">
        <v>5216</v>
      </c>
      <c r="O4378" s="52" t="s">
        <v>3506</v>
      </c>
      <c r="P4378" s="52">
        <v>712</v>
      </c>
      <c r="Q4378" s="52"/>
      <c r="R4378" s="52" t="s">
        <v>5211</v>
      </c>
      <c r="S4378" s="49" t="s">
        <v>21333</v>
      </c>
      <c r="V4378" s="50" t="s">
        <v>15106</v>
      </c>
      <c r="W4378" s="50" t="s">
        <v>5203</v>
      </c>
      <c r="X4378" s="50" t="s">
        <v>14740</v>
      </c>
      <c r="Y4378" s="70" t="s">
        <v>17320</v>
      </c>
      <c r="Z4378" s="53">
        <v>79376</v>
      </c>
    </row>
    <row r="4379" spans="1:26" s="49" customFormat="1" x14ac:dyDescent="0.25">
      <c r="A4379" s="74">
        <v>600031993</v>
      </c>
      <c r="B4379" s="73">
        <f t="shared" si="204"/>
        <v>600031993</v>
      </c>
      <c r="C4379" s="73" t="s">
        <v>12215</v>
      </c>
      <c r="D4379" s="68">
        <v>1</v>
      </c>
      <c r="E4379" s="48">
        <f t="shared" si="205"/>
        <v>49589741</v>
      </c>
      <c r="F4379" s="57" t="s">
        <v>5201</v>
      </c>
      <c r="G4379" s="57" t="s">
        <v>5202</v>
      </c>
      <c r="H4379" s="51">
        <v>25</v>
      </c>
      <c r="I4379" s="51" t="s">
        <v>17309</v>
      </c>
      <c r="J4379" s="69">
        <v>27.49</v>
      </c>
      <c r="K4379" s="69">
        <f t="shared" si="206"/>
        <v>687.25</v>
      </c>
      <c r="L4379" s="90">
        <v>25</v>
      </c>
      <c r="M4379" s="51"/>
      <c r="N4379" s="62" t="s">
        <v>5209</v>
      </c>
      <c r="O4379" s="52"/>
      <c r="P4379" s="52">
        <v>1</v>
      </c>
      <c r="Q4379" s="52"/>
      <c r="R4379" s="52" t="s">
        <v>5210</v>
      </c>
      <c r="S4379" s="49" t="s">
        <v>21333</v>
      </c>
      <c r="V4379" s="50" t="s">
        <v>15102</v>
      </c>
      <c r="W4379" s="50" t="s">
        <v>5203</v>
      </c>
      <c r="X4379" s="50" t="s">
        <v>14738</v>
      </c>
      <c r="Y4379" s="70" t="s">
        <v>17320</v>
      </c>
      <c r="Z4379" s="53">
        <v>79054</v>
      </c>
    </row>
    <row r="4380" spans="1:26" s="49" customFormat="1" x14ac:dyDescent="0.25">
      <c r="A4380" s="74">
        <v>600032019</v>
      </c>
      <c r="B4380" s="73">
        <f t="shared" si="204"/>
        <v>600032019</v>
      </c>
      <c r="C4380" s="73" t="s">
        <v>18128</v>
      </c>
      <c r="D4380" s="68">
        <v>1</v>
      </c>
      <c r="E4380" s="48">
        <f t="shared" si="205"/>
        <v>60045086</v>
      </c>
      <c r="F4380" s="57" t="s">
        <v>5201</v>
      </c>
      <c r="G4380" s="57" t="s">
        <v>5202</v>
      </c>
      <c r="H4380" s="51">
        <v>50</v>
      </c>
      <c r="I4380" s="51" t="s">
        <v>17309</v>
      </c>
      <c r="J4380" s="69">
        <v>27.49</v>
      </c>
      <c r="K4380" s="69">
        <f t="shared" si="206"/>
        <v>1374.5</v>
      </c>
      <c r="L4380" s="90">
        <v>50</v>
      </c>
      <c r="M4380" s="51"/>
      <c r="N4380" s="62" t="s">
        <v>18129</v>
      </c>
      <c r="O4380" s="52" t="s">
        <v>18130</v>
      </c>
      <c r="P4380" s="52">
        <v>405</v>
      </c>
      <c r="Q4380" s="52">
        <v>15</v>
      </c>
      <c r="R4380" s="52" t="s">
        <v>5203</v>
      </c>
      <c r="S4380" s="49" t="s">
        <v>21333</v>
      </c>
      <c r="V4380" s="50" t="s">
        <v>15102</v>
      </c>
      <c r="W4380" s="50" t="s">
        <v>5203</v>
      </c>
      <c r="X4380" s="50" t="s">
        <v>14738</v>
      </c>
      <c r="Y4380" s="70" t="s">
        <v>17320</v>
      </c>
      <c r="Z4380" s="53">
        <v>79001</v>
      </c>
    </row>
    <row r="4381" spans="1:26" s="49" customFormat="1" ht="30" x14ac:dyDescent="0.25">
      <c r="A4381" s="74">
        <v>600027252</v>
      </c>
      <c r="B4381" s="73">
        <f t="shared" si="204"/>
        <v>600027252</v>
      </c>
      <c r="C4381" s="73" t="s">
        <v>18131</v>
      </c>
      <c r="D4381" s="68">
        <v>1</v>
      </c>
      <c r="E4381" s="48">
        <f t="shared" si="205"/>
        <v>68911921</v>
      </c>
      <c r="F4381" s="57" t="s">
        <v>5201</v>
      </c>
      <c r="G4381" s="57" t="s">
        <v>5202</v>
      </c>
      <c r="H4381" s="51">
        <v>25</v>
      </c>
      <c r="I4381" s="51" t="s">
        <v>17309</v>
      </c>
      <c r="J4381" s="69">
        <v>27.49</v>
      </c>
      <c r="K4381" s="69">
        <f t="shared" si="206"/>
        <v>687.25</v>
      </c>
      <c r="L4381" s="90">
        <v>25</v>
      </c>
      <c r="M4381" s="51"/>
      <c r="N4381" s="62" t="s">
        <v>18132</v>
      </c>
      <c r="O4381" s="52" t="s">
        <v>18133</v>
      </c>
      <c r="P4381" s="52">
        <v>360</v>
      </c>
      <c r="Q4381" s="52">
        <v>66</v>
      </c>
      <c r="R4381" s="52" t="s">
        <v>5203</v>
      </c>
      <c r="S4381" s="49" t="s">
        <v>21333</v>
      </c>
      <c r="V4381" s="50" t="s">
        <v>15102</v>
      </c>
      <c r="W4381" s="50" t="s">
        <v>5203</v>
      </c>
      <c r="X4381" s="50" t="s">
        <v>14738</v>
      </c>
      <c r="Y4381" s="70" t="s">
        <v>17320</v>
      </c>
      <c r="Z4381" s="53">
        <v>79001</v>
      </c>
    </row>
    <row r="4382" spans="1:26" s="49" customFormat="1" x14ac:dyDescent="0.25">
      <c r="A4382" s="74">
        <v>600027287</v>
      </c>
      <c r="B4382" s="73">
        <f t="shared" si="204"/>
        <v>600027287</v>
      </c>
      <c r="C4382" s="73" t="s">
        <v>12216</v>
      </c>
      <c r="D4382" s="68">
        <v>1</v>
      </c>
      <c r="E4382" s="48">
        <f t="shared" si="205"/>
        <v>843032</v>
      </c>
      <c r="F4382" s="57" t="s">
        <v>5201</v>
      </c>
      <c r="G4382" s="57" t="s">
        <v>5202</v>
      </c>
      <c r="H4382" s="51">
        <v>300</v>
      </c>
      <c r="I4382" s="51" t="s">
        <v>17309</v>
      </c>
      <c r="J4382" s="69">
        <v>27.49</v>
      </c>
      <c r="K4382" s="69">
        <f t="shared" si="206"/>
        <v>8247</v>
      </c>
      <c r="L4382" s="90">
        <v>300</v>
      </c>
      <c r="M4382" s="51"/>
      <c r="N4382" s="62" t="s">
        <v>5212</v>
      </c>
      <c r="O4382" s="52"/>
      <c r="P4382" s="52">
        <v>458</v>
      </c>
      <c r="Q4382" s="52"/>
      <c r="R4382" s="52" t="s">
        <v>5213</v>
      </c>
      <c r="S4382" s="49" t="s">
        <v>21333</v>
      </c>
      <c r="V4382" s="50" t="s">
        <v>15102</v>
      </c>
      <c r="W4382" s="50" t="s">
        <v>5203</v>
      </c>
      <c r="X4382" s="50" t="s">
        <v>14738</v>
      </c>
      <c r="Y4382" s="70" t="s">
        <v>17320</v>
      </c>
      <c r="Z4382" s="53">
        <v>79061</v>
      </c>
    </row>
    <row r="4383" spans="1:26" s="49" customFormat="1" x14ac:dyDescent="0.25">
      <c r="A4383" s="74">
        <v>600027295</v>
      </c>
      <c r="B4383" s="73">
        <f t="shared" si="204"/>
        <v>600027295</v>
      </c>
      <c r="C4383" s="73" t="s">
        <v>12217</v>
      </c>
      <c r="D4383" s="68">
        <v>1</v>
      </c>
      <c r="E4383" s="48">
        <f t="shared" si="205"/>
        <v>68911513</v>
      </c>
      <c r="F4383" s="57" t="s">
        <v>5201</v>
      </c>
      <c r="G4383" s="57" t="s">
        <v>5202</v>
      </c>
      <c r="H4383" s="51">
        <v>300</v>
      </c>
      <c r="I4383" s="51" t="s">
        <v>17309</v>
      </c>
      <c r="J4383" s="69">
        <v>27.49</v>
      </c>
      <c r="K4383" s="69">
        <f t="shared" si="206"/>
        <v>8247</v>
      </c>
      <c r="L4383" s="90">
        <v>300</v>
      </c>
      <c r="M4383" s="51"/>
      <c r="N4383" s="62" t="s">
        <v>5214</v>
      </c>
      <c r="O4383" s="52" t="s">
        <v>3145</v>
      </c>
      <c r="P4383" s="52">
        <v>312</v>
      </c>
      <c r="Q4383" s="52">
        <v>10</v>
      </c>
      <c r="R4383" s="52" t="s">
        <v>5203</v>
      </c>
      <c r="S4383" s="49" t="s">
        <v>21333</v>
      </c>
      <c r="V4383" s="50" t="s">
        <v>15102</v>
      </c>
      <c r="W4383" s="50" t="s">
        <v>5203</v>
      </c>
      <c r="X4383" s="50" t="s">
        <v>14738</v>
      </c>
      <c r="Y4383" s="70" t="s">
        <v>17320</v>
      </c>
      <c r="Z4383" s="53">
        <v>79001</v>
      </c>
    </row>
    <row r="4384" spans="1:26" s="49" customFormat="1" x14ac:dyDescent="0.25">
      <c r="A4384" s="75">
        <v>600150461</v>
      </c>
      <c r="B4384" s="73">
        <f t="shared" si="204"/>
        <v>600150461</v>
      </c>
      <c r="C4384" s="73" t="s">
        <v>12220</v>
      </c>
      <c r="D4384" s="68">
        <v>1</v>
      </c>
      <c r="E4384" s="48">
        <f t="shared" si="205"/>
        <v>75026996</v>
      </c>
      <c r="F4384" s="57" t="s">
        <v>5201</v>
      </c>
      <c r="G4384" s="57" t="s">
        <v>5202</v>
      </c>
      <c r="H4384" s="51">
        <v>0</v>
      </c>
      <c r="I4384" s="51" t="s">
        <v>17309</v>
      </c>
      <c r="J4384" s="69">
        <v>27.49</v>
      </c>
      <c r="K4384" s="69">
        <f t="shared" si="206"/>
        <v>0</v>
      </c>
      <c r="L4384" s="90">
        <v>25</v>
      </c>
      <c r="M4384" s="51">
        <v>25</v>
      </c>
      <c r="N4384" s="62" t="s">
        <v>5217</v>
      </c>
      <c r="O4384" s="52" t="s">
        <v>340</v>
      </c>
      <c r="P4384" s="52">
        <v>197</v>
      </c>
      <c r="Q4384" s="52"/>
      <c r="R4384" s="52" t="s">
        <v>5218</v>
      </c>
      <c r="S4384" s="49" t="s">
        <v>21333</v>
      </c>
      <c r="V4384" s="50" t="s">
        <v>15106</v>
      </c>
      <c r="W4384" s="50" t="s">
        <v>5203</v>
      </c>
      <c r="X4384" s="50" t="s">
        <v>14740</v>
      </c>
      <c r="Y4384" s="70" t="s">
        <v>17320</v>
      </c>
      <c r="Z4384" s="53">
        <v>79065</v>
      </c>
    </row>
    <row r="4385" spans="1:26" s="49" customFormat="1" x14ac:dyDescent="0.25">
      <c r="A4385" s="75">
        <v>600150470</v>
      </c>
      <c r="B4385" s="73">
        <f t="shared" si="204"/>
        <v>600150470</v>
      </c>
      <c r="C4385" s="73" t="s">
        <v>12221</v>
      </c>
      <c r="D4385" s="68">
        <v>1</v>
      </c>
      <c r="E4385" s="48">
        <f t="shared" si="205"/>
        <v>62353080</v>
      </c>
      <c r="F4385" s="57" t="s">
        <v>5201</v>
      </c>
      <c r="G4385" s="57" t="s">
        <v>5202</v>
      </c>
      <c r="H4385" s="51">
        <v>0</v>
      </c>
      <c r="I4385" s="51" t="s">
        <v>17309</v>
      </c>
      <c r="J4385" s="69">
        <v>27.49</v>
      </c>
      <c r="K4385" s="69">
        <f t="shared" si="206"/>
        <v>0</v>
      </c>
      <c r="L4385" s="90">
        <v>25</v>
      </c>
      <c r="M4385" s="51">
        <v>25</v>
      </c>
      <c r="N4385" s="62" t="s">
        <v>5219</v>
      </c>
      <c r="O4385" s="52" t="s">
        <v>292</v>
      </c>
      <c r="P4385" s="52">
        <v>353</v>
      </c>
      <c r="Q4385" s="52">
        <v>5</v>
      </c>
      <c r="R4385" s="52" t="s">
        <v>5203</v>
      </c>
      <c r="S4385" s="49" t="s">
        <v>21333</v>
      </c>
      <c r="V4385" s="50" t="s">
        <v>15106</v>
      </c>
      <c r="W4385" s="50" t="s">
        <v>5203</v>
      </c>
      <c r="X4385" s="50" t="s">
        <v>14740</v>
      </c>
      <c r="Y4385" s="70" t="s">
        <v>17320</v>
      </c>
      <c r="Z4385" s="53">
        <v>79001</v>
      </c>
    </row>
    <row r="4386" spans="1:26" s="49" customFormat="1" ht="30" x14ac:dyDescent="0.25">
      <c r="A4386" s="75">
        <v>600150429</v>
      </c>
      <c r="B4386" s="73">
        <f t="shared" si="204"/>
        <v>600150429</v>
      </c>
      <c r="C4386" s="73" t="s">
        <v>12222</v>
      </c>
      <c r="D4386" s="68">
        <v>1</v>
      </c>
      <c r="E4386" s="48">
        <f t="shared" si="205"/>
        <v>75028905</v>
      </c>
      <c r="F4386" s="57" t="s">
        <v>5201</v>
      </c>
      <c r="G4386" s="57" t="s">
        <v>5202</v>
      </c>
      <c r="H4386" s="51">
        <v>0</v>
      </c>
      <c r="I4386" s="51" t="s">
        <v>17309</v>
      </c>
      <c r="J4386" s="69">
        <v>27.49</v>
      </c>
      <c r="K4386" s="69">
        <f t="shared" si="206"/>
        <v>0</v>
      </c>
      <c r="L4386" s="90">
        <v>25</v>
      </c>
      <c r="M4386" s="51">
        <v>25</v>
      </c>
      <c r="N4386" s="62" t="s">
        <v>5220</v>
      </c>
      <c r="O4386" s="52"/>
      <c r="P4386" s="52">
        <v>449</v>
      </c>
      <c r="Q4386" s="52"/>
      <c r="R4386" s="52" t="s">
        <v>5221</v>
      </c>
      <c r="S4386" s="49" t="s">
        <v>21333</v>
      </c>
      <c r="V4386" s="50" t="s">
        <v>15106</v>
      </c>
      <c r="W4386" s="50" t="s">
        <v>5203</v>
      </c>
      <c r="X4386" s="50" t="s">
        <v>14740</v>
      </c>
      <c r="Y4386" s="70" t="s">
        <v>17320</v>
      </c>
      <c r="Z4386" s="53">
        <v>79064</v>
      </c>
    </row>
    <row r="4387" spans="1:26" s="49" customFormat="1" x14ac:dyDescent="0.25">
      <c r="A4387" s="75">
        <v>600150445</v>
      </c>
      <c r="B4387" s="73">
        <f t="shared" si="204"/>
        <v>600150445</v>
      </c>
      <c r="C4387" s="73" t="s">
        <v>12223</v>
      </c>
      <c r="D4387" s="68">
        <v>1</v>
      </c>
      <c r="E4387" s="48">
        <f t="shared" si="205"/>
        <v>70599882</v>
      </c>
      <c r="F4387" s="57" t="s">
        <v>5201</v>
      </c>
      <c r="G4387" s="57" t="s">
        <v>5202</v>
      </c>
      <c r="H4387" s="51">
        <v>0</v>
      </c>
      <c r="I4387" s="51" t="s">
        <v>17309</v>
      </c>
      <c r="J4387" s="69">
        <v>27.49</v>
      </c>
      <c r="K4387" s="69">
        <f t="shared" si="206"/>
        <v>0</v>
      </c>
      <c r="L4387" s="90">
        <v>25</v>
      </c>
      <c r="M4387" s="51">
        <v>25</v>
      </c>
      <c r="N4387" s="62" t="s">
        <v>5222</v>
      </c>
      <c r="O4387" s="52" t="s">
        <v>668</v>
      </c>
      <c r="P4387" s="52">
        <v>213</v>
      </c>
      <c r="Q4387" s="52"/>
      <c r="R4387" s="52" t="s">
        <v>5223</v>
      </c>
      <c r="S4387" s="49" t="s">
        <v>21333</v>
      </c>
      <c r="V4387" s="50" t="s">
        <v>15106</v>
      </c>
      <c r="W4387" s="50" t="s">
        <v>5203</v>
      </c>
      <c r="X4387" s="50" t="s">
        <v>14740</v>
      </c>
      <c r="Y4387" s="70" t="s">
        <v>17320</v>
      </c>
      <c r="Z4387" s="53">
        <v>79055</v>
      </c>
    </row>
    <row r="4388" spans="1:26" s="49" customFormat="1" x14ac:dyDescent="0.25">
      <c r="A4388" s="75">
        <v>600150623</v>
      </c>
      <c r="B4388" s="73">
        <f t="shared" si="204"/>
        <v>600150623</v>
      </c>
      <c r="C4388" s="73" t="s">
        <v>12224</v>
      </c>
      <c r="D4388" s="68">
        <v>1</v>
      </c>
      <c r="E4388" s="48">
        <f t="shared" si="205"/>
        <v>62350820</v>
      </c>
      <c r="F4388" s="57" t="s">
        <v>5201</v>
      </c>
      <c r="G4388" s="57" t="s">
        <v>5202</v>
      </c>
      <c r="H4388" s="51">
        <v>400</v>
      </c>
      <c r="I4388" s="51" t="s">
        <v>17309</v>
      </c>
      <c r="J4388" s="69">
        <v>27.49</v>
      </c>
      <c r="K4388" s="69">
        <f t="shared" si="206"/>
        <v>10996</v>
      </c>
      <c r="L4388" s="90">
        <v>400</v>
      </c>
      <c r="M4388" s="51"/>
      <c r="N4388" s="62" t="s">
        <v>5224</v>
      </c>
      <c r="O4388" s="52" t="s">
        <v>215</v>
      </c>
      <c r="P4388" s="52">
        <v>346</v>
      </c>
      <c r="Q4388" s="52"/>
      <c r="R4388" s="52" t="s">
        <v>2454</v>
      </c>
      <c r="S4388" s="49" t="s">
        <v>21333</v>
      </c>
      <c r="V4388" s="50" t="s">
        <v>15106</v>
      </c>
      <c r="W4388" s="50" t="s">
        <v>5203</v>
      </c>
      <c r="X4388" s="50" t="s">
        <v>14740</v>
      </c>
      <c r="Y4388" s="70" t="s">
        <v>17320</v>
      </c>
      <c r="Z4388" s="53">
        <v>79084</v>
      </c>
    </row>
    <row r="4389" spans="1:26" s="49" customFormat="1" x14ac:dyDescent="0.25">
      <c r="A4389" s="75">
        <v>600150658</v>
      </c>
      <c r="B4389" s="73">
        <f t="shared" si="204"/>
        <v>600150658</v>
      </c>
      <c r="C4389" s="73" t="s">
        <v>12225</v>
      </c>
      <c r="D4389" s="68">
        <v>1</v>
      </c>
      <c r="E4389" s="48">
        <f t="shared" si="205"/>
        <v>70982511</v>
      </c>
      <c r="F4389" s="57" t="s">
        <v>5201</v>
      </c>
      <c r="G4389" s="57" t="s">
        <v>5202</v>
      </c>
      <c r="H4389" s="51">
        <v>250</v>
      </c>
      <c r="I4389" s="51" t="s">
        <v>17309</v>
      </c>
      <c r="J4389" s="69">
        <v>27.49</v>
      </c>
      <c r="K4389" s="69">
        <f t="shared" si="206"/>
        <v>6872.5</v>
      </c>
      <c r="L4389" s="90">
        <v>250</v>
      </c>
      <c r="M4389" s="51"/>
      <c r="N4389" s="62" t="s">
        <v>5225</v>
      </c>
      <c r="O4389" s="52" t="s">
        <v>60</v>
      </c>
      <c r="P4389" s="52">
        <v>147</v>
      </c>
      <c r="Q4389" s="52"/>
      <c r="R4389" s="52" t="s">
        <v>5218</v>
      </c>
      <c r="S4389" s="49" t="s">
        <v>21333</v>
      </c>
      <c r="V4389" s="50" t="s">
        <v>15106</v>
      </c>
      <c r="W4389" s="50" t="s">
        <v>5203</v>
      </c>
      <c r="X4389" s="50" t="s">
        <v>14740</v>
      </c>
      <c r="Y4389" s="70" t="s">
        <v>17320</v>
      </c>
      <c r="Z4389" s="53">
        <v>79065</v>
      </c>
    </row>
    <row r="4390" spans="1:26" s="49" customFormat="1" ht="30" x14ac:dyDescent="0.25">
      <c r="A4390" s="75">
        <v>600150208</v>
      </c>
      <c r="B4390" s="73">
        <f t="shared" si="204"/>
        <v>600150208</v>
      </c>
      <c r="C4390" s="73" t="s">
        <v>12226</v>
      </c>
      <c r="D4390" s="68">
        <v>1</v>
      </c>
      <c r="E4390" s="48">
        <f t="shared" si="205"/>
        <v>70984255</v>
      </c>
      <c r="F4390" s="57" t="s">
        <v>5201</v>
      </c>
      <c r="G4390" s="57" t="s">
        <v>5202</v>
      </c>
      <c r="H4390" s="51">
        <v>0</v>
      </c>
      <c r="I4390" s="51" t="s">
        <v>17309</v>
      </c>
      <c r="J4390" s="69">
        <v>27.49</v>
      </c>
      <c r="K4390" s="69">
        <f t="shared" si="206"/>
        <v>0</v>
      </c>
      <c r="L4390" s="90">
        <v>25</v>
      </c>
      <c r="M4390" s="51">
        <v>25</v>
      </c>
      <c r="N4390" s="62" t="s">
        <v>5226</v>
      </c>
      <c r="O4390" s="52" t="s">
        <v>1716</v>
      </c>
      <c r="P4390" s="52">
        <v>306</v>
      </c>
      <c r="Q4390" s="52"/>
      <c r="R4390" s="52" t="s">
        <v>5211</v>
      </c>
      <c r="S4390" s="49" t="s">
        <v>21333</v>
      </c>
      <c r="V4390" s="50" t="s">
        <v>15106</v>
      </c>
      <c r="W4390" s="50" t="s">
        <v>5203</v>
      </c>
      <c r="X4390" s="50" t="s">
        <v>14740</v>
      </c>
      <c r="Y4390" s="70" t="s">
        <v>17320</v>
      </c>
      <c r="Z4390" s="53">
        <v>79376</v>
      </c>
    </row>
    <row r="4391" spans="1:26" s="49" customFormat="1" x14ac:dyDescent="0.25">
      <c r="A4391" s="75">
        <v>600150232</v>
      </c>
      <c r="B4391" s="73">
        <f t="shared" si="204"/>
        <v>600150232</v>
      </c>
      <c r="C4391" s="73" t="s">
        <v>12227</v>
      </c>
      <c r="D4391" s="68">
        <v>1</v>
      </c>
      <c r="E4391" s="48">
        <f t="shared" si="205"/>
        <v>70986231</v>
      </c>
      <c r="F4391" s="57" t="s">
        <v>5201</v>
      </c>
      <c r="G4391" s="57" t="s">
        <v>5202</v>
      </c>
      <c r="H4391" s="51">
        <v>25</v>
      </c>
      <c r="I4391" s="51" t="s">
        <v>17309</v>
      </c>
      <c r="J4391" s="69">
        <v>27.49</v>
      </c>
      <c r="K4391" s="69">
        <f t="shared" si="206"/>
        <v>687.25</v>
      </c>
      <c r="L4391" s="90">
        <v>25</v>
      </c>
      <c r="M4391" s="51"/>
      <c r="N4391" s="62" t="s">
        <v>5227</v>
      </c>
      <c r="O4391" s="52" t="s">
        <v>4928</v>
      </c>
      <c r="P4391" s="52">
        <v>488</v>
      </c>
      <c r="Q4391" s="52"/>
      <c r="R4391" s="52" t="s">
        <v>2178</v>
      </c>
      <c r="S4391" s="49" t="s">
        <v>21333</v>
      </c>
      <c r="V4391" s="50" t="s">
        <v>15106</v>
      </c>
      <c r="W4391" s="50" t="s">
        <v>5203</v>
      </c>
      <c r="X4391" s="50" t="s">
        <v>14740</v>
      </c>
      <c r="Y4391" s="70" t="s">
        <v>17320</v>
      </c>
      <c r="Z4391" s="53">
        <v>79070</v>
      </c>
    </row>
    <row r="4392" spans="1:26" s="49" customFormat="1" x14ac:dyDescent="0.25">
      <c r="A4392" s="75">
        <v>600150241</v>
      </c>
      <c r="B4392" s="73">
        <f t="shared" si="204"/>
        <v>600150241</v>
      </c>
      <c r="C4392" s="73" t="s">
        <v>12228</v>
      </c>
      <c r="D4392" s="68">
        <v>1</v>
      </c>
      <c r="E4392" s="48">
        <f t="shared" si="205"/>
        <v>70986258</v>
      </c>
      <c r="F4392" s="57" t="s">
        <v>5201</v>
      </c>
      <c r="G4392" s="57" t="s">
        <v>5202</v>
      </c>
      <c r="H4392" s="51">
        <v>0</v>
      </c>
      <c r="I4392" s="51" t="s">
        <v>17309</v>
      </c>
      <c r="J4392" s="69">
        <v>27.49</v>
      </c>
      <c r="K4392" s="69">
        <f t="shared" si="206"/>
        <v>0</v>
      </c>
      <c r="L4392" s="90">
        <v>25</v>
      </c>
      <c r="M4392" s="51">
        <v>25</v>
      </c>
      <c r="N4392" s="62" t="s">
        <v>5228</v>
      </c>
      <c r="O4392" s="52" t="s">
        <v>4371</v>
      </c>
      <c r="P4392" s="52">
        <v>356</v>
      </c>
      <c r="Q4392" s="52"/>
      <c r="R4392" s="52" t="s">
        <v>2178</v>
      </c>
      <c r="S4392" s="49" t="s">
        <v>21333</v>
      </c>
      <c r="V4392" s="50" t="s">
        <v>15106</v>
      </c>
      <c r="W4392" s="50" t="s">
        <v>5203</v>
      </c>
      <c r="X4392" s="50" t="s">
        <v>14740</v>
      </c>
      <c r="Y4392" s="70" t="s">
        <v>17320</v>
      </c>
      <c r="Z4392" s="53">
        <v>79070</v>
      </c>
    </row>
    <row r="4393" spans="1:26" s="49" customFormat="1" x14ac:dyDescent="0.25">
      <c r="A4393" s="75">
        <v>600150275</v>
      </c>
      <c r="B4393" s="73">
        <f t="shared" si="204"/>
        <v>600150275</v>
      </c>
      <c r="C4393" s="73" t="s">
        <v>12229</v>
      </c>
      <c r="D4393" s="68">
        <v>1</v>
      </c>
      <c r="E4393" s="48">
        <f t="shared" si="205"/>
        <v>75029430</v>
      </c>
      <c r="F4393" s="57" t="s">
        <v>5201</v>
      </c>
      <c r="G4393" s="57" t="s">
        <v>5202</v>
      </c>
      <c r="H4393" s="51">
        <v>25</v>
      </c>
      <c r="I4393" s="51" t="s">
        <v>17309</v>
      </c>
      <c r="J4393" s="69">
        <v>27.49</v>
      </c>
      <c r="K4393" s="69">
        <f t="shared" si="206"/>
        <v>687.25</v>
      </c>
      <c r="L4393" s="90">
        <v>25</v>
      </c>
      <c r="M4393" s="51"/>
      <c r="N4393" s="62" t="s">
        <v>5229</v>
      </c>
      <c r="O4393" s="52" t="s">
        <v>416</v>
      </c>
      <c r="P4393" s="52">
        <v>799</v>
      </c>
      <c r="Q4393" s="52">
        <v>7</v>
      </c>
      <c r="R4393" s="52" t="s">
        <v>5203</v>
      </c>
      <c r="S4393" s="49" t="s">
        <v>21333</v>
      </c>
      <c r="V4393" s="50" t="s">
        <v>15106</v>
      </c>
      <c r="W4393" s="50" t="s">
        <v>5203</v>
      </c>
      <c r="X4393" s="50" t="s">
        <v>14740</v>
      </c>
      <c r="Y4393" s="70" t="s">
        <v>17320</v>
      </c>
      <c r="Z4393" s="53">
        <v>79001</v>
      </c>
    </row>
    <row r="4394" spans="1:26" s="49" customFormat="1" ht="30" x14ac:dyDescent="0.25">
      <c r="A4394" s="75">
        <v>600150283</v>
      </c>
      <c r="B4394" s="73">
        <f t="shared" si="204"/>
        <v>600150283</v>
      </c>
      <c r="C4394" s="73" t="s">
        <v>12230</v>
      </c>
      <c r="D4394" s="68">
        <v>1</v>
      </c>
      <c r="E4394" s="48">
        <f t="shared" si="205"/>
        <v>75029723</v>
      </c>
      <c r="F4394" s="57" t="s">
        <v>5201</v>
      </c>
      <c r="G4394" s="57" t="s">
        <v>5202</v>
      </c>
      <c r="H4394" s="51">
        <v>0</v>
      </c>
      <c r="I4394" s="51" t="s">
        <v>17309</v>
      </c>
      <c r="J4394" s="69">
        <v>27.49</v>
      </c>
      <c r="K4394" s="69">
        <f t="shared" si="206"/>
        <v>0</v>
      </c>
      <c r="L4394" s="90">
        <v>25</v>
      </c>
      <c r="M4394" s="51">
        <v>25</v>
      </c>
      <c r="N4394" s="62" t="s">
        <v>5230</v>
      </c>
      <c r="O4394" s="52" t="s">
        <v>5231</v>
      </c>
      <c r="P4394" s="52">
        <v>53</v>
      </c>
      <c r="Q4394" s="52"/>
      <c r="R4394" s="52" t="s">
        <v>5232</v>
      </c>
      <c r="S4394" s="49" t="s">
        <v>21333</v>
      </c>
      <c r="V4394" s="50" t="s">
        <v>15106</v>
      </c>
      <c r="W4394" s="50" t="s">
        <v>5203</v>
      </c>
      <c r="X4394" s="50" t="s">
        <v>14740</v>
      </c>
      <c r="Y4394" s="70" t="s">
        <v>17320</v>
      </c>
      <c r="Z4394" s="53">
        <v>79081</v>
      </c>
    </row>
    <row r="4395" spans="1:26" s="49" customFormat="1" ht="30" x14ac:dyDescent="0.25">
      <c r="A4395" s="75">
        <v>600150305</v>
      </c>
      <c r="B4395" s="73">
        <f t="shared" si="204"/>
        <v>600150305</v>
      </c>
      <c r="C4395" s="73" t="s">
        <v>12231</v>
      </c>
      <c r="D4395" s="68">
        <v>1</v>
      </c>
      <c r="E4395" s="48">
        <f t="shared" si="205"/>
        <v>75029251</v>
      </c>
      <c r="F4395" s="57" t="s">
        <v>5201</v>
      </c>
      <c r="G4395" s="57" t="s">
        <v>5202</v>
      </c>
      <c r="H4395" s="51">
        <v>25</v>
      </c>
      <c r="I4395" s="51" t="s">
        <v>17309</v>
      </c>
      <c r="J4395" s="69">
        <v>27.49</v>
      </c>
      <c r="K4395" s="69">
        <f t="shared" si="206"/>
        <v>687.25</v>
      </c>
      <c r="L4395" s="90">
        <v>25</v>
      </c>
      <c r="M4395" s="51"/>
      <c r="N4395" s="62" t="s">
        <v>5233</v>
      </c>
      <c r="O4395" s="52" t="s">
        <v>5234</v>
      </c>
      <c r="P4395" s="52">
        <v>1217</v>
      </c>
      <c r="Q4395" s="52">
        <v>2</v>
      </c>
      <c r="R4395" s="52" t="s">
        <v>5203</v>
      </c>
      <c r="S4395" s="49" t="s">
        <v>21333</v>
      </c>
      <c r="V4395" s="50" t="s">
        <v>15106</v>
      </c>
      <c r="W4395" s="50" t="s">
        <v>5203</v>
      </c>
      <c r="X4395" s="50" t="s">
        <v>14740</v>
      </c>
      <c r="Y4395" s="70" t="s">
        <v>17320</v>
      </c>
      <c r="Z4395" s="53">
        <v>79001</v>
      </c>
    </row>
    <row r="4396" spans="1:26" s="49" customFormat="1" x14ac:dyDescent="0.25">
      <c r="A4396" s="75">
        <v>600150330</v>
      </c>
      <c r="B4396" s="73">
        <f t="shared" si="204"/>
        <v>600150330</v>
      </c>
      <c r="C4396" s="73" t="s">
        <v>12232</v>
      </c>
      <c r="D4396" s="68">
        <v>1</v>
      </c>
      <c r="E4396" s="48">
        <f t="shared" si="205"/>
        <v>70914877</v>
      </c>
      <c r="F4396" s="57" t="s">
        <v>5201</v>
      </c>
      <c r="G4396" s="57" t="s">
        <v>5202</v>
      </c>
      <c r="H4396" s="51">
        <v>50</v>
      </c>
      <c r="I4396" s="51" t="s">
        <v>17309</v>
      </c>
      <c r="J4396" s="69">
        <v>27.49</v>
      </c>
      <c r="K4396" s="69">
        <f t="shared" si="206"/>
        <v>1374.5</v>
      </c>
      <c r="L4396" s="90">
        <v>50</v>
      </c>
      <c r="M4396" s="51"/>
      <c r="N4396" s="62" t="s">
        <v>5235</v>
      </c>
      <c r="O4396" s="52" t="s">
        <v>519</v>
      </c>
      <c r="P4396" s="52">
        <v>307</v>
      </c>
      <c r="Q4396" s="52">
        <v>36</v>
      </c>
      <c r="R4396" s="52" t="s">
        <v>5203</v>
      </c>
      <c r="S4396" s="49" t="s">
        <v>21333</v>
      </c>
      <c r="V4396" s="50" t="s">
        <v>15106</v>
      </c>
      <c r="W4396" s="50" t="s">
        <v>5203</v>
      </c>
      <c r="X4396" s="50" t="s">
        <v>14740</v>
      </c>
      <c r="Y4396" s="70" t="s">
        <v>17320</v>
      </c>
      <c r="Z4396" s="53">
        <v>79001</v>
      </c>
    </row>
    <row r="4397" spans="1:26" s="49" customFormat="1" x14ac:dyDescent="0.25">
      <c r="A4397" s="75">
        <v>600150518</v>
      </c>
      <c r="B4397" s="73">
        <f t="shared" si="204"/>
        <v>600150518</v>
      </c>
      <c r="C4397" s="73" t="s">
        <v>12233</v>
      </c>
      <c r="D4397" s="68">
        <v>1</v>
      </c>
      <c r="E4397" s="48">
        <f t="shared" si="205"/>
        <v>70599921</v>
      </c>
      <c r="F4397" s="57" t="s">
        <v>5201</v>
      </c>
      <c r="G4397" s="57" t="s">
        <v>5202</v>
      </c>
      <c r="H4397" s="51">
        <v>1250</v>
      </c>
      <c r="I4397" s="51" t="s">
        <v>17309</v>
      </c>
      <c r="J4397" s="69">
        <v>27.49</v>
      </c>
      <c r="K4397" s="69">
        <f t="shared" si="206"/>
        <v>34362.5</v>
      </c>
      <c r="L4397" s="90">
        <v>1250</v>
      </c>
      <c r="M4397" s="51"/>
      <c r="N4397" s="62" t="s">
        <v>5236</v>
      </c>
      <c r="O4397" s="52" t="s">
        <v>5237</v>
      </c>
      <c r="P4397" s="52">
        <v>413</v>
      </c>
      <c r="Q4397" s="52">
        <v>28</v>
      </c>
      <c r="R4397" s="52" t="s">
        <v>5203</v>
      </c>
      <c r="S4397" s="49" t="s">
        <v>21333</v>
      </c>
      <c r="V4397" s="50" t="s">
        <v>15106</v>
      </c>
      <c r="W4397" s="50" t="s">
        <v>5203</v>
      </c>
      <c r="X4397" s="50" t="s">
        <v>14740</v>
      </c>
      <c r="Y4397" s="70" t="s">
        <v>17320</v>
      </c>
      <c r="Z4397" s="53">
        <v>79001</v>
      </c>
    </row>
    <row r="4398" spans="1:26" s="49" customFormat="1" ht="30" x14ac:dyDescent="0.25">
      <c r="A4398" s="75">
        <v>600150526</v>
      </c>
      <c r="B4398" s="73">
        <f t="shared" si="204"/>
        <v>600150526</v>
      </c>
      <c r="C4398" s="73" t="s">
        <v>12234</v>
      </c>
      <c r="D4398" s="68">
        <v>1</v>
      </c>
      <c r="E4398" s="48">
        <f t="shared" si="205"/>
        <v>70991022</v>
      </c>
      <c r="F4398" s="57" t="s">
        <v>5201</v>
      </c>
      <c r="G4398" s="57" t="s">
        <v>5202</v>
      </c>
      <c r="H4398" s="51">
        <v>100</v>
      </c>
      <c r="I4398" s="51" t="s">
        <v>17309</v>
      </c>
      <c r="J4398" s="69">
        <v>27.49</v>
      </c>
      <c r="K4398" s="69">
        <f t="shared" si="206"/>
        <v>2749</v>
      </c>
      <c r="L4398" s="90">
        <v>100</v>
      </c>
      <c r="M4398" s="51"/>
      <c r="N4398" s="62" t="s">
        <v>5238</v>
      </c>
      <c r="O4398" s="52"/>
      <c r="P4398" s="52">
        <v>259</v>
      </c>
      <c r="Q4398" s="52"/>
      <c r="R4398" s="52" t="s">
        <v>624</v>
      </c>
      <c r="S4398" s="49" t="s">
        <v>21333</v>
      </c>
      <c r="V4398" s="50" t="s">
        <v>15106</v>
      </c>
      <c r="W4398" s="50" t="s">
        <v>5203</v>
      </c>
      <c r="X4398" s="50" t="s">
        <v>14740</v>
      </c>
      <c r="Y4398" s="70" t="s">
        <v>17320</v>
      </c>
      <c r="Z4398" s="53">
        <v>79057</v>
      </c>
    </row>
    <row r="4399" spans="1:26" s="49" customFormat="1" ht="30" x14ac:dyDescent="0.25">
      <c r="A4399" s="75">
        <v>600150534</v>
      </c>
      <c r="B4399" s="73">
        <f t="shared" si="204"/>
        <v>600150534</v>
      </c>
      <c r="C4399" s="73" t="s">
        <v>12235</v>
      </c>
      <c r="D4399" s="68">
        <v>1</v>
      </c>
      <c r="E4399" s="48">
        <f t="shared" si="205"/>
        <v>70982538</v>
      </c>
      <c r="F4399" s="57" t="s">
        <v>5201</v>
      </c>
      <c r="G4399" s="57" t="s">
        <v>5202</v>
      </c>
      <c r="H4399" s="51">
        <v>50</v>
      </c>
      <c r="I4399" s="51" t="s">
        <v>17309</v>
      </c>
      <c r="J4399" s="69">
        <v>27.49</v>
      </c>
      <c r="K4399" s="69">
        <f t="shared" si="206"/>
        <v>1374.5</v>
      </c>
      <c r="L4399" s="90">
        <v>50</v>
      </c>
      <c r="M4399" s="51"/>
      <c r="N4399" s="62" t="s">
        <v>5239</v>
      </c>
      <c r="O4399" s="52"/>
      <c r="P4399" s="52">
        <v>164</v>
      </c>
      <c r="Q4399" s="52"/>
      <c r="R4399" s="52" t="s">
        <v>5240</v>
      </c>
      <c r="S4399" s="49" t="s">
        <v>21333</v>
      </c>
      <c r="V4399" s="50" t="s">
        <v>15106</v>
      </c>
      <c r="W4399" s="50" t="s">
        <v>5203</v>
      </c>
      <c r="X4399" s="50" t="s">
        <v>14740</v>
      </c>
      <c r="Y4399" s="70" t="s">
        <v>17320</v>
      </c>
      <c r="Z4399" s="53">
        <v>79053</v>
      </c>
    </row>
    <row r="4400" spans="1:26" s="49" customFormat="1" ht="30" x14ac:dyDescent="0.25">
      <c r="A4400" s="75">
        <v>600150542</v>
      </c>
      <c r="B4400" s="73">
        <f t="shared" si="204"/>
        <v>600150542</v>
      </c>
      <c r="C4400" s="73" t="s">
        <v>12236</v>
      </c>
      <c r="D4400" s="68">
        <v>1</v>
      </c>
      <c r="E4400" s="48">
        <f t="shared" si="205"/>
        <v>70640149</v>
      </c>
      <c r="F4400" s="57" t="s">
        <v>5201</v>
      </c>
      <c r="G4400" s="57" t="s">
        <v>5202</v>
      </c>
      <c r="H4400" s="51">
        <v>0</v>
      </c>
      <c r="I4400" s="51" t="s">
        <v>17309</v>
      </c>
      <c r="J4400" s="69">
        <v>27.49</v>
      </c>
      <c r="K4400" s="69">
        <f t="shared" si="206"/>
        <v>0</v>
      </c>
      <c r="L4400" s="90">
        <v>25</v>
      </c>
      <c r="M4400" s="51">
        <v>25</v>
      </c>
      <c r="N4400" s="62" t="s">
        <v>5241</v>
      </c>
      <c r="O4400" s="52"/>
      <c r="P4400" s="52">
        <v>90</v>
      </c>
      <c r="Q4400" s="52"/>
      <c r="R4400" s="52" t="s">
        <v>5242</v>
      </c>
      <c r="S4400" s="49" t="s">
        <v>21333</v>
      </c>
      <c r="V4400" s="50" t="s">
        <v>15106</v>
      </c>
      <c r="W4400" s="50" t="s">
        <v>5203</v>
      </c>
      <c r="X4400" s="50" t="s">
        <v>14740</v>
      </c>
      <c r="Y4400" s="70" t="s">
        <v>17320</v>
      </c>
      <c r="Z4400" s="53">
        <v>79065</v>
      </c>
    </row>
    <row r="4401" spans="1:26" s="49" customFormat="1" ht="30" x14ac:dyDescent="0.25">
      <c r="A4401" s="75">
        <v>600150569</v>
      </c>
      <c r="B4401" s="73">
        <f t="shared" si="204"/>
        <v>600150569</v>
      </c>
      <c r="C4401" s="73" t="s">
        <v>12237</v>
      </c>
      <c r="D4401" s="68">
        <v>1</v>
      </c>
      <c r="E4401" s="48">
        <f t="shared" si="205"/>
        <v>70944431</v>
      </c>
      <c r="F4401" s="57" t="s">
        <v>5201</v>
      </c>
      <c r="G4401" s="57" t="s">
        <v>5202</v>
      </c>
      <c r="H4401" s="51">
        <v>175</v>
      </c>
      <c r="I4401" s="51" t="s">
        <v>17309</v>
      </c>
      <c r="J4401" s="69">
        <v>27.49</v>
      </c>
      <c r="K4401" s="69">
        <f t="shared" si="206"/>
        <v>4810.75</v>
      </c>
      <c r="L4401" s="90">
        <v>175</v>
      </c>
      <c r="M4401" s="51"/>
      <c r="N4401" s="62" t="s">
        <v>5243</v>
      </c>
      <c r="O4401" s="52"/>
      <c r="P4401" s="52">
        <v>129</v>
      </c>
      <c r="Q4401" s="52"/>
      <c r="R4401" s="52" t="s">
        <v>5244</v>
      </c>
      <c r="S4401" s="49" t="s">
        <v>21333</v>
      </c>
      <c r="V4401" s="50" t="s">
        <v>15106</v>
      </c>
      <c r="W4401" s="50" t="s">
        <v>5203</v>
      </c>
      <c r="X4401" s="50" t="s">
        <v>14740</v>
      </c>
      <c r="Y4401" s="70" t="s">
        <v>17320</v>
      </c>
      <c r="Z4401" s="53">
        <v>79051</v>
      </c>
    </row>
    <row r="4402" spans="1:26" s="49" customFormat="1" ht="30" x14ac:dyDescent="0.25">
      <c r="A4402" s="75">
        <v>600150577</v>
      </c>
      <c r="B4402" s="73">
        <f t="shared" si="204"/>
        <v>600150577</v>
      </c>
      <c r="C4402" s="73" t="s">
        <v>12238</v>
      </c>
      <c r="D4402" s="68">
        <v>1</v>
      </c>
      <c r="E4402" s="48">
        <f t="shared" si="205"/>
        <v>75029456</v>
      </c>
      <c r="F4402" s="57" t="s">
        <v>5201</v>
      </c>
      <c r="G4402" s="57" t="s">
        <v>5202</v>
      </c>
      <c r="H4402" s="51">
        <v>350</v>
      </c>
      <c r="I4402" s="51" t="s">
        <v>17309</v>
      </c>
      <c r="J4402" s="69">
        <v>27.49</v>
      </c>
      <c r="K4402" s="69">
        <f t="shared" si="206"/>
        <v>9621.5</v>
      </c>
      <c r="L4402" s="90">
        <v>350</v>
      </c>
      <c r="M4402" s="51"/>
      <c r="N4402" s="62" t="s">
        <v>5245</v>
      </c>
      <c r="O4402" s="52"/>
      <c r="P4402" s="52">
        <v>170</v>
      </c>
      <c r="Q4402" s="52"/>
      <c r="R4402" s="52" t="s">
        <v>5246</v>
      </c>
      <c r="S4402" s="49" t="s">
        <v>21333</v>
      </c>
      <c r="V4402" s="50" t="s">
        <v>15106</v>
      </c>
      <c r="W4402" s="50" t="s">
        <v>5203</v>
      </c>
      <c r="X4402" s="50" t="s">
        <v>14740</v>
      </c>
      <c r="Y4402" s="70" t="s">
        <v>17320</v>
      </c>
      <c r="Z4402" s="53">
        <v>79001</v>
      </c>
    </row>
    <row r="4403" spans="1:26" s="49" customFormat="1" x14ac:dyDescent="0.25">
      <c r="A4403" s="75">
        <v>600150585</v>
      </c>
      <c r="B4403" s="73">
        <f t="shared" si="204"/>
        <v>600150585</v>
      </c>
      <c r="C4403" s="73" t="s">
        <v>12239</v>
      </c>
      <c r="D4403" s="68">
        <v>1</v>
      </c>
      <c r="E4403" s="48">
        <f t="shared" si="205"/>
        <v>63696517</v>
      </c>
      <c r="F4403" s="57" t="s">
        <v>5201</v>
      </c>
      <c r="G4403" s="57" t="s">
        <v>5202</v>
      </c>
      <c r="H4403" s="51">
        <v>650</v>
      </c>
      <c r="I4403" s="51" t="s">
        <v>17309</v>
      </c>
      <c r="J4403" s="69">
        <v>27.49</v>
      </c>
      <c r="K4403" s="69">
        <f t="shared" si="206"/>
        <v>17868.5</v>
      </c>
      <c r="L4403" s="90">
        <v>650</v>
      </c>
      <c r="M4403" s="51"/>
      <c r="N4403" s="62" t="s">
        <v>5247</v>
      </c>
      <c r="O4403" s="52" t="s">
        <v>60</v>
      </c>
      <c r="P4403" s="52">
        <v>72</v>
      </c>
      <c r="Q4403" s="52"/>
      <c r="R4403" s="52" t="s">
        <v>2178</v>
      </c>
      <c r="S4403" s="49" t="s">
        <v>21333</v>
      </c>
      <c r="V4403" s="50" t="s">
        <v>15106</v>
      </c>
      <c r="W4403" s="50" t="s">
        <v>5203</v>
      </c>
      <c r="X4403" s="50" t="s">
        <v>14740</v>
      </c>
      <c r="Y4403" s="70" t="s">
        <v>17320</v>
      </c>
      <c r="Z4403" s="53">
        <v>79070</v>
      </c>
    </row>
    <row r="4404" spans="1:26" s="49" customFormat="1" x14ac:dyDescent="0.25">
      <c r="A4404" s="75">
        <v>600150607</v>
      </c>
      <c r="B4404" s="73">
        <f t="shared" si="204"/>
        <v>600150607</v>
      </c>
      <c r="C4404" s="73" t="s">
        <v>12240</v>
      </c>
      <c r="D4404" s="68">
        <v>1</v>
      </c>
      <c r="E4404" s="48">
        <f t="shared" si="205"/>
        <v>852066</v>
      </c>
      <c r="F4404" s="57" t="s">
        <v>5201</v>
      </c>
      <c r="G4404" s="57" t="s">
        <v>5202</v>
      </c>
      <c r="H4404" s="51">
        <v>650</v>
      </c>
      <c r="I4404" s="51" t="s">
        <v>17309</v>
      </c>
      <c r="J4404" s="69">
        <v>27.49</v>
      </c>
      <c r="K4404" s="69">
        <f t="shared" si="206"/>
        <v>17868.5</v>
      </c>
      <c r="L4404" s="90">
        <v>650</v>
      </c>
      <c r="M4404" s="51"/>
      <c r="N4404" s="62" t="s">
        <v>5248</v>
      </c>
      <c r="O4404" s="52" t="s">
        <v>4393</v>
      </c>
      <c r="P4404" s="52">
        <v>414</v>
      </c>
      <c r="Q4404" s="52"/>
      <c r="R4404" s="52" t="s">
        <v>5232</v>
      </c>
      <c r="S4404" s="49" t="s">
        <v>21333</v>
      </c>
      <c r="V4404" s="50" t="s">
        <v>15106</v>
      </c>
      <c r="W4404" s="50" t="s">
        <v>5203</v>
      </c>
      <c r="X4404" s="50" t="s">
        <v>14740</v>
      </c>
      <c r="Y4404" s="70" t="s">
        <v>17320</v>
      </c>
      <c r="Z4404" s="53">
        <v>79081</v>
      </c>
    </row>
    <row r="4405" spans="1:26" s="49" customFormat="1" x14ac:dyDescent="0.25">
      <c r="A4405" s="75">
        <v>600150615</v>
      </c>
      <c r="B4405" s="73">
        <f t="shared" si="204"/>
        <v>600150615</v>
      </c>
      <c r="C4405" s="73" t="s">
        <v>12241</v>
      </c>
      <c r="D4405" s="68">
        <v>1</v>
      </c>
      <c r="E4405" s="48">
        <f t="shared" si="205"/>
        <v>853364</v>
      </c>
      <c r="F4405" s="57" t="s">
        <v>5201</v>
      </c>
      <c r="G4405" s="57" t="s">
        <v>5202</v>
      </c>
      <c r="H4405" s="51">
        <v>325</v>
      </c>
      <c r="I4405" s="51" t="s">
        <v>17309</v>
      </c>
      <c r="J4405" s="69">
        <v>27.49</v>
      </c>
      <c r="K4405" s="69">
        <f t="shared" si="206"/>
        <v>8934.25</v>
      </c>
      <c r="L4405" s="90">
        <v>325</v>
      </c>
      <c r="M4405" s="51"/>
      <c r="N4405" s="62" t="s">
        <v>5249</v>
      </c>
      <c r="O4405" s="52"/>
      <c r="P4405" s="52">
        <v>530</v>
      </c>
      <c r="Q4405" s="52"/>
      <c r="R4405" s="52" t="s">
        <v>5213</v>
      </c>
      <c r="S4405" s="49" t="s">
        <v>21333</v>
      </c>
      <c r="V4405" s="50" t="s">
        <v>15106</v>
      </c>
      <c r="W4405" s="50" t="s">
        <v>5203</v>
      </c>
      <c r="X4405" s="50" t="s">
        <v>14740</v>
      </c>
      <c r="Y4405" s="70" t="s">
        <v>17320</v>
      </c>
      <c r="Z4405" s="53">
        <v>79061</v>
      </c>
    </row>
    <row r="4406" spans="1:26" s="49" customFormat="1" x14ac:dyDescent="0.25">
      <c r="A4406" s="75">
        <v>600150631</v>
      </c>
      <c r="B4406" s="73">
        <f t="shared" si="204"/>
        <v>600150631</v>
      </c>
      <c r="C4406" s="73" t="s">
        <v>12242</v>
      </c>
      <c r="D4406" s="68">
        <v>1</v>
      </c>
      <c r="E4406" s="48">
        <f t="shared" si="205"/>
        <v>75028891</v>
      </c>
      <c r="F4406" s="57" t="s">
        <v>5201</v>
      </c>
      <c r="G4406" s="57" t="s">
        <v>5202</v>
      </c>
      <c r="H4406" s="51">
        <v>400</v>
      </c>
      <c r="I4406" s="51" t="s">
        <v>17309</v>
      </c>
      <c r="J4406" s="69">
        <v>27.49</v>
      </c>
      <c r="K4406" s="69">
        <f t="shared" si="206"/>
        <v>10996</v>
      </c>
      <c r="L4406" s="90">
        <v>400</v>
      </c>
      <c r="M4406" s="51"/>
      <c r="N4406" s="62" t="s">
        <v>5250</v>
      </c>
      <c r="O4406" s="52"/>
      <c r="P4406" s="52">
        <v>262</v>
      </c>
      <c r="Q4406" s="52"/>
      <c r="R4406" s="52" t="s">
        <v>5221</v>
      </c>
      <c r="S4406" s="49" t="s">
        <v>21333</v>
      </c>
      <c r="V4406" s="50" t="s">
        <v>15106</v>
      </c>
      <c r="W4406" s="50" t="s">
        <v>5203</v>
      </c>
      <c r="X4406" s="50" t="s">
        <v>14740</v>
      </c>
      <c r="Y4406" s="70" t="s">
        <v>17320</v>
      </c>
      <c r="Z4406" s="53">
        <v>79064</v>
      </c>
    </row>
    <row r="4407" spans="1:26" s="49" customFormat="1" x14ac:dyDescent="0.25">
      <c r="A4407" s="75">
        <v>600150640</v>
      </c>
      <c r="B4407" s="73">
        <f t="shared" si="204"/>
        <v>600150640</v>
      </c>
      <c r="C4407" s="73" t="s">
        <v>12243</v>
      </c>
      <c r="D4407" s="68">
        <v>1</v>
      </c>
      <c r="E4407" s="48">
        <f t="shared" si="205"/>
        <v>75029448</v>
      </c>
      <c r="F4407" s="57" t="s">
        <v>5201</v>
      </c>
      <c r="G4407" s="57" t="s">
        <v>5202</v>
      </c>
      <c r="H4407" s="51">
        <v>325</v>
      </c>
      <c r="I4407" s="51" t="s">
        <v>17309</v>
      </c>
      <c r="J4407" s="69">
        <v>27.49</v>
      </c>
      <c r="K4407" s="69">
        <f t="shared" si="206"/>
        <v>8934.25</v>
      </c>
      <c r="L4407" s="90">
        <v>325</v>
      </c>
      <c r="M4407" s="51"/>
      <c r="N4407" s="62" t="s">
        <v>5251</v>
      </c>
      <c r="O4407" s="52" t="s">
        <v>5252</v>
      </c>
      <c r="P4407" s="52">
        <v>249</v>
      </c>
      <c r="Q4407" s="52"/>
      <c r="R4407" s="52" t="s">
        <v>5223</v>
      </c>
      <c r="S4407" s="49" t="s">
        <v>21333</v>
      </c>
      <c r="V4407" s="50" t="s">
        <v>15106</v>
      </c>
      <c r="W4407" s="50" t="s">
        <v>5203</v>
      </c>
      <c r="X4407" s="50" t="s">
        <v>14740</v>
      </c>
      <c r="Y4407" s="70" t="s">
        <v>17320</v>
      </c>
      <c r="Z4407" s="53">
        <v>79055</v>
      </c>
    </row>
    <row r="4408" spans="1:26" s="49" customFormat="1" ht="30" x14ac:dyDescent="0.25">
      <c r="A4408" s="75">
        <v>650010116</v>
      </c>
      <c r="B4408" s="73">
        <f t="shared" si="204"/>
        <v>650010116</v>
      </c>
      <c r="C4408" s="73" t="s">
        <v>12244</v>
      </c>
      <c r="D4408" s="68">
        <v>1</v>
      </c>
      <c r="E4408" s="48">
        <f t="shared" si="205"/>
        <v>70987289</v>
      </c>
      <c r="F4408" s="57" t="s">
        <v>5201</v>
      </c>
      <c r="G4408" s="57" t="s">
        <v>5202</v>
      </c>
      <c r="H4408" s="51">
        <v>75</v>
      </c>
      <c r="I4408" s="51" t="s">
        <v>17309</v>
      </c>
      <c r="J4408" s="69">
        <v>27.49</v>
      </c>
      <c r="K4408" s="69">
        <f t="shared" si="206"/>
        <v>2061.75</v>
      </c>
      <c r="L4408" s="90">
        <v>75</v>
      </c>
      <c r="M4408" s="51"/>
      <c r="N4408" s="62" t="s">
        <v>5253</v>
      </c>
      <c r="O4408" s="52"/>
      <c r="P4408" s="52">
        <v>120</v>
      </c>
      <c r="Q4408" s="52"/>
      <c r="R4408" s="52" t="s">
        <v>5254</v>
      </c>
      <c r="S4408" s="49" t="s">
        <v>21333</v>
      </c>
      <c r="V4408" s="50" t="s">
        <v>15106</v>
      </c>
      <c r="W4408" s="50" t="s">
        <v>5203</v>
      </c>
      <c r="X4408" s="50" t="s">
        <v>14740</v>
      </c>
      <c r="Y4408" s="70" t="s">
        <v>17320</v>
      </c>
      <c r="Z4408" s="53">
        <v>79065</v>
      </c>
    </row>
    <row r="4409" spans="1:26" s="49" customFormat="1" ht="30" x14ac:dyDescent="0.25">
      <c r="A4409" s="75">
        <v>650030796</v>
      </c>
      <c r="B4409" s="73">
        <f t="shared" si="204"/>
        <v>650030796</v>
      </c>
      <c r="C4409" s="73" t="s">
        <v>12245</v>
      </c>
      <c r="D4409" s="68">
        <v>1</v>
      </c>
      <c r="E4409" s="48">
        <f t="shared" si="205"/>
        <v>70981990</v>
      </c>
      <c r="F4409" s="57" t="s">
        <v>5201</v>
      </c>
      <c r="G4409" s="57" t="s">
        <v>5202</v>
      </c>
      <c r="H4409" s="51">
        <v>50</v>
      </c>
      <c r="I4409" s="51" t="s">
        <v>17309</v>
      </c>
      <c r="J4409" s="69">
        <v>27.49</v>
      </c>
      <c r="K4409" s="69">
        <f t="shared" si="206"/>
        <v>1374.5</v>
      </c>
      <c r="L4409" s="90">
        <v>50</v>
      </c>
      <c r="M4409" s="51"/>
      <c r="N4409" s="62" t="s">
        <v>5255</v>
      </c>
      <c r="O4409" s="52"/>
      <c r="P4409" s="52">
        <v>30</v>
      </c>
      <c r="Q4409" s="52"/>
      <c r="R4409" s="52" t="s">
        <v>5210</v>
      </c>
      <c r="S4409" s="49" t="s">
        <v>21333</v>
      </c>
      <c r="V4409" s="50" t="s">
        <v>15106</v>
      </c>
      <c r="W4409" s="50" t="s">
        <v>5203</v>
      </c>
      <c r="X4409" s="50" t="s">
        <v>14740</v>
      </c>
      <c r="Y4409" s="70" t="s">
        <v>17320</v>
      </c>
      <c r="Z4409" s="53">
        <v>79054</v>
      </c>
    </row>
    <row r="4410" spans="1:26" s="49" customFormat="1" ht="30" x14ac:dyDescent="0.25">
      <c r="A4410" s="75">
        <v>650038819</v>
      </c>
      <c r="B4410" s="73">
        <f t="shared" si="204"/>
        <v>650038819</v>
      </c>
      <c r="C4410" s="73" t="s">
        <v>12246</v>
      </c>
      <c r="D4410" s="68">
        <v>1</v>
      </c>
      <c r="E4410" s="48">
        <f t="shared" si="205"/>
        <v>70988315</v>
      </c>
      <c r="F4410" s="57" t="s">
        <v>5201</v>
      </c>
      <c r="G4410" s="57" t="s">
        <v>5202</v>
      </c>
      <c r="H4410" s="51">
        <v>125</v>
      </c>
      <c r="I4410" s="51" t="s">
        <v>17309</v>
      </c>
      <c r="J4410" s="69">
        <v>27.49</v>
      </c>
      <c r="K4410" s="69">
        <f t="shared" si="206"/>
        <v>3436.25</v>
      </c>
      <c r="L4410" s="90">
        <v>125</v>
      </c>
      <c r="M4410" s="51"/>
      <c r="N4410" s="62" t="s">
        <v>5256</v>
      </c>
      <c r="O4410" s="52"/>
      <c r="P4410" s="52">
        <v>76</v>
      </c>
      <c r="Q4410" s="52"/>
      <c r="R4410" s="52" t="s">
        <v>4330</v>
      </c>
      <c r="S4410" s="49" t="s">
        <v>21333</v>
      </c>
      <c r="V4410" s="50" t="s">
        <v>15106</v>
      </c>
      <c r="W4410" s="50" t="s">
        <v>5203</v>
      </c>
      <c r="X4410" s="50" t="s">
        <v>14740</v>
      </c>
      <c r="Y4410" s="70" t="s">
        <v>17320</v>
      </c>
      <c r="Z4410" s="53">
        <v>79082</v>
      </c>
    </row>
    <row r="4411" spans="1:26" s="49" customFormat="1" ht="30" x14ac:dyDescent="0.25">
      <c r="A4411" s="74">
        <v>600032001</v>
      </c>
      <c r="B4411" s="73">
        <f t="shared" si="204"/>
        <v>600032001</v>
      </c>
      <c r="C4411" s="73" t="s">
        <v>15107</v>
      </c>
      <c r="D4411" s="68">
        <v>1</v>
      </c>
      <c r="E4411" s="48">
        <f t="shared" si="205"/>
        <v>64988287</v>
      </c>
      <c r="F4411" s="57" t="s">
        <v>5201</v>
      </c>
      <c r="G4411" s="57" t="s">
        <v>5202</v>
      </c>
      <c r="H4411" s="51">
        <v>100</v>
      </c>
      <c r="I4411" s="51" t="s">
        <v>17309</v>
      </c>
      <c r="J4411" s="69">
        <v>27.49</v>
      </c>
      <c r="K4411" s="69">
        <f t="shared" si="206"/>
        <v>2749</v>
      </c>
      <c r="L4411" s="90">
        <v>100</v>
      </c>
      <c r="M4411" s="51"/>
      <c r="N4411" s="63" t="s">
        <v>15108</v>
      </c>
      <c r="O4411" s="50" t="s">
        <v>340</v>
      </c>
      <c r="P4411" s="50">
        <v>154</v>
      </c>
      <c r="Q4411" s="50"/>
      <c r="R4411" s="50" t="s">
        <v>5218</v>
      </c>
      <c r="S4411" s="49" t="s">
        <v>21333</v>
      </c>
      <c r="V4411" s="50" t="s">
        <v>14745</v>
      </c>
      <c r="W4411" s="50" t="s">
        <v>5203</v>
      </c>
      <c r="X4411" s="50" t="s">
        <v>14746</v>
      </c>
      <c r="Y4411" s="70" t="s">
        <v>17320</v>
      </c>
      <c r="Z4411" s="53">
        <v>79065</v>
      </c>
    </row>
    <row r="4412" spans="1:26" s="49" customFormat="1" ht="30" x14ac:dyDescent="0.25">
      <c r="A4412" s="74">
        <v>600015149</v>
      </c>
      <c r="B4412" s="73">
        <f t="shared" si="204"/>
        <v>600015149</v>
      </c>
      <c r="C4412" s="73" t="s">
        <v>12467</v>
      </c>
      <c r="D4412" s="68">
        <v>1</v>
      </c>
      <c r="E4412" s="48">
        <f t="shared" si="205"/>
        <v>47918594</v>
      </c>
      <c r="F4412" s="57" t="s">
        <v>5201</v>
      </c>
      <c r="G4412" s="57" t="s">
        <v>5533</v>
      </c>
      <c r="H4412" s="51">
        <v>1025</v>
      </c>
      <c r="I4412" s="51" t="s">
        <v>17309</v>
      </c>
      <c r="J4412" s="69">
        <v>27.49</v>
      </c>
      <c r="K4412" s="69">
        <f t="shared" si="206"/>
        <v>28177.25</v>
      </c>
      <c r="L4412" s="90">
        <v>1025</v>
      </c>
      <c r="M4412" s="51"/>
      <c r="N4412" s="62" t="s">
        <v>5636</v>
      </c>
      <c r="O4412" s="52" t="s">
        <v>519</v>
      </c>
      <c r="P4412" s="52">
        <v>609</v>
      </c>
      <c r="Q4412" s="52"/>
      <c r="R4412" s="52" t="s">
        <v>5635</v>
      </c>
      <c r="S4412" s="49" t="s">
        <v>21333</v>
      </c>
      <c r="V4412" s="50" t="s">
        <v>15109</v>
      </c>
      <c r="W4412" s="50" t="s">
        <v>5635</v>
      </c>
      <c r="X4412" s="50" t="s">
        <v>14740</v>
      </c>
      <c r="Y4412" s="70" t="s">
        <v>17320</v>
      </c>
      <c r="Z4412" s="53">
        <v>79852</v>
      </c>
    </row>
    <row r="4413" spans="1:26" s="49" customFormat="1" x14ac:dyDescent="0.25">
      <c r="A4413" s="75">
        <v>600119645</v>
      </c>
      <c r="B4413" s="73">
        <f t="shared" si="204"/>
        <v>600119645</v>
      </c>
      <c r="C4413" s="73" t="s">
        <v>12468</v>
      </c>
      <c r="D4413" s="68">
        <v>1</v>
      </c>
      <c r="E4413" s="48">
        <f t="shared" si="205"/>
        <v>70988480</v>
      </c>
      <c r="F4413" s="57" t="s">
        <v>5201</v>
      </c>
      <c r="G4413" s="57" t="s">
        <v>5533</v>
      </c>
      <c r="H4413" s="51">
        <v>0</v>
      </c>
      <c r="I4413" s="51" t="s">
        <v>17309</v>
      </c>
      <c r="J4413" s="69">
        <v>27.49</v>
      </c>
      <c r="K4413" s="69">
        <f t="shared" si="206"/>
        <v>0</v>
      </c>
      <c r="L4413" s="90">
        <v>25</v>
      </c>
      <c r="M4413" s="51">
        <v>25</v>
      </c>
      <c r="N4413" s="62" t="s">
        <v>5638</v>
      </c>
      <c r="O4413" s="52" t="s">
        <v>725</v>
      </c>
      <c r="P4413" s="52">
        <v>202</v>
      </c>
      <c r="Q4413" s="52"/>
      <c r="R4413" s="52" t="s">
        <v>5635</v>
      </c>
      <c r="S4413" s="49" t="s">
        <v>21333</v>
      </c>
      <c r="V4413" s="50" t="s">
        <v>15109</v>
      </c>
      <c r="W4413" s="50" t="s">
        <v>5635</v>
      </c>
      <c r="X4413" s="50" t="s">
        <v>14740</v>
      </c>
      <c r="Y4413" s="70" t="s">
        <v>17320</v>
      </c>
      <c r="Z4413" s="53">
        <v>79852</v>
      </c>
    </row>
    <row r="4414" spans="1:26" s="49" customFormat="1" x14ac:dyDescent="0.25">
      <c r="A4414" s="75">
        <v>600120198</v>
      </c>
      <c r="B4414" s="73">
        <f t="shared" si="204"/>
        <v>600120198</v>
      </c>
      <c r="C4414" s="73" t="s">
        <v>12469</v>
      </c>
      <c r="D4414" s="68">
        <v>1</v>
      </c>
      <c r="E4414" s="48">
        <f t="shared" si="205"/>
        <v>75022010</v>
      </c>
      <c r="F4414" s="57" t="s">
        <v>5201</v>
      </c>
      <c r="G4414" s="57" t="s">
        <v>5533</v>
      </c>
      <c r="H4414" s="51">
        <v>75</v>
      </c>
      <c r="I4414" s="51" t="s">
        <v>17309</v>
      </c>
      <c r="J4414" s="69">
        <v>27.49</v>
      </c>
      <c r="K4414" s="69">
        <f t="shared" si="206"/>
        <v>2061.75</v>
      </c>
      <c r="L4414" s="90">
        <v>75</v>
      </c>
      <c r="M4414" s="51"/>
      <c r="N4414" s="62" t="s">
        <v>5639</v>
      </c>
      <c r="O4414" s="52"/>
      <c r="P4414" s="52">
        <v>84</v>
      </c>
      <c r="Q4414" s="52"/>
      <c r="R4414" s="52" t="s">
        <v>5640</v>
      </c>
      <c r="S4414" s="49" t="s">
        <v>21333</v>
      </c>
      <c r="V4414" s="50" t="s">
        <v>15109</v>
      </c>
      <c r="W4414" s="50" t="s">
        <v>5635</v>
      </c>
      <c r="X4414" s="50" t="s">
        <v>14740</v>
      </c>
      <c r="Y4414" s="70" t="s">
        <v>17320</v>
      </c>
      <c r="Z4414" s="53">
        <v>79855</v>
      </c>
    </row>
    <row r="4415" spans="1:26" s="49" customFormat="1" ht="30" x14ac:dyDescent="0.25">
      <c r="A4415" s="75">
        <v>600120201</v>
      </c>
      <c r="B4415" s="73">
        <f t="shared" si="204"/>
        <v>600120201</v>
      </c>
      <c r="C4415" s="73" t="s">
        <v>12470</v>
      </c>
      <c r="D4415" s="68">
        <v>1</v>
      </c>
      <c r="E4415" s="48">
        <f t="shared" si="205"/>
        <v>75023733</v>
      </c>
      <c r="F4415" s="57" t="s">
        <v>5201</v>
      </c>
      <c r="G4415" s="57" t="s">
        <v>5533</v>
      </c>
      <c r="H4415" s="51">
        <v>25</v>
      </c>
      <c r="I4415" s="51" t="s">
        <v>17309</v>
      </c>
      <c r="J4415" s="69">
        <v>27.49</v>
      </c>
      <c r="K4415" s="69">
        <f t="shared" si="206"/>
        <v>687.25</v>
      </c>
      <c r="L4415" s="90">
        <v>75</v>
      </c>
      <c r="M4415" s="51">
        <v>50</v>
      </c>
      <c r="N4415" s="62" t="s">
        <v>5641</v>
      </c>
      <c r="O4415" s="52"/>
      <c r="P4415" s="52">
        <v>178</v>
      </c>
      <c r="Q4415" s="52"/>
      <c r="R4415" s="52" t="s">
        <v>5642</v>
      </c>
      <c r="S4415" s="49" t="s">
        <v>21333</v>
      </c>
      <c r="V4415" s="50" t="s">
        <v>15109</v>
      </c>
      <c r="W4415" s="50" t="s">
        <v>5635</v>
      </c>
      <c r="X4415" s="50" t="s">
        <v>14740</v>
      </c>
      <c r="Y4415" s="70" t="s">
        <v>17320</v>
      </c>
      <c r="Z4415" s="53">
        <v>79854</v>
      </c>
    </row>
    <row r="4416" spans="1:26" s="49" customFormat="1" ht="30" x14ac:dyDescent="0.25">
      <c r="A4416" s="75">
        <v>600120431</v>
      </c>
      <c r="B4416" s="73">
        <f t="shared" si="204"/>
        <v>600120431</v>
      </c>
      <c r="C4416" s="73" t="s">
        <v>12471</v>
      </c>
      <c r="D4416" s="68">
        <v>1</v>
      </c>
      <c r="E4416" s="48">
        <f t="shared" si="205"/>
        <v>75021226</v>
      </c>
      <c r="F4416" s="57" t="s">
        <v>5201</v>
      </c>
      <c r="G4416" s="57" t="s">
        <v>5533</v>
      </c>
      <c r="H4416" s="51">
        <v>200</v>
      </c>
      <c r="I4416" s="51" t="s">
        <v>17309</v>
      </c>
      <c r="J4416" s="69">
        <v>27.49</v>
      </c>
      <c r="K4416" s="69">
        <f t="shared" si="206"/>
        <v>5498</v>
      </c>
      <c r="L4416" s="90">
        <v>200</v>
      </c>
      <c r="M4416" s="51"/>
      <c r="N4416" s="62" t="s">
        <v>5643</v>
      </c>
      <c r="O4416" s="52"/>
      <c r="P4416" s="52">
        <v>19</v>
      </c>
      <c r="Q4416" s="52"/>
      <c r="R4416" s="52" t="s">
        <v>3213</v>
      </c>
      <c r="S4416" s="49" t="s">
        <v>21333</v>
      </c>
      <c r="V4416" s="50" t="s">
        <v>15109</v>
      </c>
      <c r="W4416" s="50" t="s">
        <v>5635</v>
      </c>
      <c r="X4416" s="50" t="s">
        <v>14740</v>
      </c>
      <c r="Y4416" s="70" t="s">
        <v>17320</v>
      </c>
      <c r="Z4416" s="53">
        <v>79856</v>
      </c>
    </row>
    <row r="4417" spans="1:26" s="49" customFormat="1" ht="30" x14ac:dyDescent="0.25">
      <c r="A4417" s="75">
        <v>600120449</v>
      </c>
      <c r="B4417" s="73">
        <f t="shared" si="204"/>
        <v>600120449</v>
      </c>
      <c r="C4417" s="73" t="s">
        <v>12472</v>
      </c>
      <c r="D4417" s="68">
        <v>1</v>
      </c>
      <c r="E4417" s="48">
        <f t="shared" si="205"/>
        <v>70872279</v>
      </c>
      <c r="F4417" s="57" t="s">
        <v>5201</v>
      </c>
      <c r="G4417" s="57" t="s">
        <v>5533</v>
      </c>
      <c r="H4417" s="51">
        <v>275</v>
      </c>
      <c r="I4417" s="51" t="s">
        <v>17309</v>
      </c>
      <c r="J4417" s="69">
        <v>27.49</v>
      </c>
      <c r="K4417" s="69">
        <f t="shared" si="206"/>
        <v>7559.75</v>
      </c>
      <c r="L4417" s="90">
        <v>275</v>
      </c>
      <c r="M4417" s="51"/>
      <c r="N4417" s="62" t="s">
        <v>5644</v>
      </c>
      <c r="O4417" s="52"/>
      <c r="P4417" s="52">
        <v>265</v>
      </c>
      <c r="Q4417" s="52"/>
      <c r="R4417" s="52" t="s">
        <v>5645</v>
      </c>
      <c r="S4417" s="49" t="s">
        <v>21333</v>
      </c>
      <c r="V4417" s="50" t="s">
        <v>15109</v>
      </c>
      <c r="W4417" s="50" t="s">
        <v>5635</v>
      </c>
      <c r="X4417" s="50" t="s">
        <v>14740</v>
      </c>
      <c r="Y4417" s="70" t="s">
        <v>17320</v>
      </c>
      <c r="Z4417" s="53">
        <v>79846</v>
      </c>
    </row>
    <row r="4418" spans="1:26" s="49" customFormat="1" ht="30" x14ac:dyDescent="0.25">
      <c r="A4418" s="75">
        <v>600120473</v>
      </c>
      <c r="B4418" s="73">
        <f t="shared" si="204"/>
        <v>600120473</v>
      </c>
      <c r="C4418" s="73" t="s">
        <v>12473</v>
      </c>
      <c r="D4418" s="68">
        <v>1</v>
      </c>
      <c r="E4418" s="48">
        <f t="shared" si="205"/>
        <v>75021595</v>
      </c>
      <c r="F4418" s="57" t="s">
        <v>5201</v>
      </c>
      <c r="G4418" s="57" t="s">
        <v>5533</v>
      </c>
      <c r="H4418" s="51">
        <v>150</v>
      </c>
      <c r="I4418" s="51" t="s">
        <v>17309</v>
      </c>
      <c r="J4418" s="69">
        <v>27.49</v>
      </c>
      <c r="K4418" s="69">
        <f t="shared" si="206"/>
        <v>4123.5</v>
      </c>
      <c r="L4418" s="90">
        <v>150</v>
      </c>
      <c r="M4418" s="51"/>
      <c r="N4418" s="62" t="s">
        <v>5646</v>
      </c>
      <c r="O4418" s="52"/>
      <c r="P4418" s="52">
        <v>300</v>
      </c>
      <c r="Q4418" s="52"/>
      <c r="R4418" s="52" t="s">
        <v>5647</v>
      </c>
      <c r="S4418" s="49" t="s">
        <v>21333</v>
      </c>
      <c r="V4418" s="50" t="s">
        <v>15109</v>
      </c>
      <c r="W4418" s="50" t="s">
        <v>5635</v>
      </c>
      <c r="X4418" s="50" t="s">
        <v>14740</v>
      </c>
      <c r="Y4418" s="70" t="s">
        <v>17320</v>
      </c>
      <c r="Z4418" s="53">
        <v>79847</v>
      </c>
    </row>
    <row r="4419" spans="1:26" s="49" customFormat="1" ht="30" x14ac:dyDescent="0.25">
      <c r="A4419" s="75">
        <v>650036841</v>
      </c>
      <c r="B4419" s="73">
        <f t="shared" si="204"/>
        <v>650036841</v>
      </c>
      <c r="C4419" s="73" t="s">
        <v>12474</v>
      </c>
      <c r="D4419" s="68">
        <v>1</v>
      </c>
      <c r="E4419" s="48">
        <f t="shared" si="205"/>
        <v>75023903</v>
      </c>
      <c r="F4419" s="57" t="s">
        <v>5201</v>
      </c>
      <c r="G4419" s="57" t="s">
        <v>5533</v>
      </c>
      <c r="H4419" s="51">
        <v>50</v>
      </c>
      <c r="I4419" s="51" t="s">
        <v>17309</v>
      </c>
      <c r="J4419" s="69">
        <v>27.49</v>
      </c>
      <c r="K4419" s="69">
        <f t="shared" si="206"/>
        <v>1374.5</v>
      </c>
      <c r="L4419" s="90">
        <v>50</v>
      </c>
      <c r="M4419" s="51"/>
      <c r="N4419" s="62" t="s">
        <v>5648</v>
      </c>
      <c r="O4419" s="52"/>
      <c r="P4419" s="52">
        <v>71</v>
      </c>
      <c r="Q4419" s="52"/>
      <c r="R4419" s="52" t="s">
        <v>900</v>
      </c>
      <c r="S4419" s="49" t="s">
        <v>21333</v>
      </c>
      <c r="V4419" s="50" t="s">
        <v>15109</v>
      </c>
      <c r="W4419" s="50" t="s">
        <v>5635</v>
      </c>
      <c r="X4419" s="50" t="s">
        <v>14740</v>
      </c>
      <c r="Y4419" s="70" t="s">
        <v>17320</v>
      </c>
      <c r="Z4419" s="53">
        <v>79845</v>
      </c>
    </row>
    <row r="4420" spans="1:26" s="49" customFormat="1" ht="30" x14ac:dyDescent="0.25">
      <c r="A4420" s="74">
        <v>600017869</v>
      </c>
      <c r="B4420" s="73">
        <f t="shared" ref="B4420:B4483" si="207">A4420/1</f>
        <v>600017869</v>
      </c>
      <c r="C4420" s="73" t="s">
        <v>18134</v>
      </c>
      <c r="D4420" s="68">
        <v>1</v>
      </c>
      <c r="E4420" s="48">
        <f t="shared" ref="E4420:E4483" si="208">C4420/1</f>
        <v>70259941</v>
      </c>
      <c r="F4420" s="57" t="s">
        <v>5201</v>
      </c>
      <c r="G4420" s="57" t="s">
        <v>5649</v>
      </c>
      <c r="H4420" s="51">
        <v>450</v>
      </c>
      <c r="I4420" s="51" t="s">
        <v>17309</v>
      </c>
      <c r="J4420" s="69">
        <v>27.49</v>
      </c>
      <c r="K4420" s="69">
        <f t="shared" ref="K4420:K4483" si="209">H4420*J4420</f>
        <v>12370.5</v>
      </c>
      <c r="L4420" s="90">
        <v>450</v>
      </c>
      <c r="M4420" s="51"/>
      <c r="N4420" s="62" t="s">
        <v>18135</v>
      </c>
      <c r="O4420" s="52" t="s">
        <v>5661</v>
      </c>
      <c r="P4420" s="52">
        <v>257</v>
      </c>
      <c r="Q4420" s="52">
        <v>26</v>
      </c>
      <c r="R4420" s="52" t="s">
        <v>5660</v>
      </c>
      <c r="S4420" s="49" t="s">
        <v>21333</v>
      </c>
      <c r="V4420" s="50" t="s">
        <v>15102</v>
      </c>
      <c r="W4420" s="50" t="s">
        <v>5660</v>
      </c>
      <c r="X4420" s="50" t="s">
        <v>14738</v>
      </c>
      <c r="Y4420" s="70" t="s">
        <v>17320</v>
      </c>
      <c r="Z4420" s="53">
        <v>75131</v>
      </c>
    </row>
    <row r="4421" spans="1:26" s="49" customFormat="1" ht="30" x14ac:dyDescent="0.25">
      <c r="A4421" s="74">
        <v>600017923</v>
      </c>
      <c r="B4421" s="73">
        <f t="shared" si="207"/>
        <v>600017923</v>
      </c>
      <c r="C4421" s="73" t="s">
        <v>18136</v>
      </c>
      <c r="D4421" s="68">
        <v>1</v>
      </c>
      <c r="E4421" s="48">
        <f t="shared" si="208"/>
        <v>63701219</v>
      </c>
      <c r="F4421" s="57" t="s">
        <v>5201</v>
      </c>
      <c r="G4421" s="57" t="s">
        <v>5649</v>
      </c>
      <c r="H4421" s="51">
        <v>325</v>
      </c>
      <c r="I4421" s="51" t="s">
        <v>17309</v>
      </c>
      <c r="J4421" s="69">
        <v>27.49</v>
      </c>
      <c r="K4421" s="69">
        <f t="shared" si="209"/>
        <v>8934.25</v>
      </c>
      <c r="L4421" s="90">
        <v>325</v>
      </c>
      <c r="M4421" s="51"/>
      <c r="N4421" s="62" t="s">
        <v>18137</v>
      </c>
      <c r="O4421" s="52" t="s">
        <v>5661</v>
      </c>
      <c r="P4421" s="52">
        <v>62</v>
      </c>
      <c r="Q4421" s="52">
        <v>2</v>
      </c>
      <c r="R4421" s="52" t="s">
        <v>5660</v>
      </c>
      <c r="S4421" s="49" t="s">
        <v>21333</v>
      </c>
      <c r="V4421" s="50" t="s">
        <v>15110</v>
      </c>
      <c r="W4421" s="50" t="s">
        <v>5660</v>
      </c>
      <c r="X4421" s="50" t="s">
        <v>14740</v>
      </c>
      <c r="Y4421" s="70" t="s">
        <v>17320</v>
      </c>
      <c r="Z4421" s="53">
        <v>75131</v>
      </c>
    </row>
    <row r="4422" spans="1:26" s="49" customFormat="1" x14ac:dyDescent="0.25">
      <c r="A4422" s="74">
        <v>600001741</v>
      </c>
      <c r="B4422" s="73">
        <f t="shared" si="207"/>
        <v>600001741</v>
      </c>
      <c r="C4422" s="73" t="s">
        <v>12482</v>
      </c>
      <c r="D4422" s="68">
        <v>1</v>
      </c>
      <c r="E4422" s="48">
        <f t="shared" si="208"/>
        <v>25366556</v>
      </c>
      <c r="F4422" s="57" t="s">
        <v>5201</v>
      </c>
      <c r="G4422" s="57" t="s">
        <v>5649</v>
      </c>
      <c r="H4422" s="51">
        <v>275</v>
      </c>
      <c r="I4422" s="51" t="s">
        <v>17309</v>
      </c>
      <c r="J4422" s="69">
        <v>27.49</v>
      </c>
      <c r="K4422" s="69">
        <f t="shared" si="209"/>
        <v>7559.75</v>
      </c>
      <c r="L4422" s="90">
        <v>275</v>
      </c>
      <c r="M4422" s="51"/>
      <c r="N4422" s="62" t="s">
        <v>5662</v>
      </c>
      <c r="O4422" s="52" t="s">
        <v>5663</v>
      </c>
      <c r="P4422" s="52">
        <v>237</v>
      </c>
      <c r="Q4422" s="52">
        <v>1</v>
      </c>
      <c r="R4422" s="52" t="s">
        <v>5660</v>
      </c>
      <c r="S4422" s="49" t="s">
        <v>21334</v>
      </c>
      <c r="V4422" s="50" t="s">
        <v>15102</v>
      </c>
      <c r="W4422" s="50" t="s">
        <v>5660</v>
      </c>
      <c r="X4422" s="50" t="s">
        <v>14742</v>
      </c>
      <c r="Y4422" s="70" t="s">
        <v>17320</v>
      </c>
      <c r="Z4422" s="53">
        <v>75131</v>
      </c>
    </row>
    <row r="4423" spans="1:26" s="49" customFormat="1" ht="30" x14ac:dyDescent="0.25">
      <c r="A4423" s="74">
        <v>600027058</v>
      </c>
      <c r="B4423" s="73">
        <f t="shared" si="207"/>
        <v>600027058</v>
      </c>
      <c r="C4423" s="73" t="s">
        <v>12483</v>
      </c>
      <c r="D4423" s="68">
        <v>1</v>
      </c>
      <c r="E4423" s="48">
        <f t="shared" si="208"/>
        <v>61985953</v>
      </c>
      <c r="F4423" s="57" t="s">
        <v>5201</v>
      </c>
      <c r="G4423" s="57" t="s">
        <v>5649</v>
      </c>
      <c r="H4423" s="51">
        <v>200</v>
      </c>
      <c r="I4423" s="51" t="s">
        <v>17309</v>
      </c>
      <c r="J4423" s="69">
        <v>27.49</v>
      </c>
      <c r="K4423" s="69">
        <f t="shared" si="209"/>
        <v>5498</v>
      </c>
      <c r="L4423" s="90">
        <v>200</v>
      </c>
      <c r="M4423" s="51"/>
      <c r="N4423" s="62" t="s">
        <v>5664</v>
      </c>
      <c r="O4423" s="52" t="s">
        <v>5665</v>
      </c>
      <c r="P4423" s="52">
        <v>301</v>
      </c>
      <c r="Q4423" s="52">
        <v>2</v>
      </c>
      <c r="R4423" s="52" t="s">
        <v>5660</v>
      </c>
      <c r="S4423" s="49" t="s">
        <v>21333</v>
      </c>
      <c r="V4423" s="50" t="s">
        <v>15102</v>
      </c>
      <c r="W4423" s="50" t="s">
        <v>5660</v>
      </c>
      <c r="X4423" s="50" t="s">
        <v>14738</v>
      </c>
      <c r="Y4423" s="70" t="s">
        <v>17320</v>
      </c>
      <c r="Z4423" s="53">
        <v>75131</v>
      </c>
    </row>
    <row r="4424" spans="1:26" s="49" customFormat="1" x14ac:dyDescent="0.25">
      <c r="A4424" s="74">
        <v>600031845</v>
      </c>
      <c r="B4424" s="73">
        <f t="shared" si="207"/>
        <v>600031845</v>
      </c>
      <c r="C4424" s="73" t="s">
        <v>18138</v>
      </c>
      <c r="D4424" s="68">
        <v>1</v>
      </c>
      <c r="E4424" s="48">
        <f t="shared" si="208"/>
        <v>63701294</v>
      </c>
      <c r="F4424" s="57" t="s">
        <v>5201</v>
      </c>
      <c r="G4424" s="57" t="s">
        <v>5649</v>
      </c>
      <c r="H4424" s="51">
        <v>25</v>
      </c>
      <c r="I4424" s="51" t="s">
        <v>17309</v>
      </c>
      <c r="J4424" s="69">
        <v>27.49</v>
      </c>
      <c r="K4424" s="69">
        <f t="shared" si="209"/>
        <v>687.25</v>
      </c>
      <c r="L4424" s="90">
        <v>25</v>
      </c>
      <c r="M4424" s="51"/>
      <c r="N4424" s="62" t="s">
        <v>18139</v>
      </c>
      <c r="O4424" s="52" t="s">
        <v>519</v>
      </c>
      <c r="P4424" s="52">
        <v>772</v>
      </c>
      <c r="Q4424" s="52">
        <v>24</v>
      </c>
      <c r="R4424" s="52" t="s">
        <v>5660</v>
      </c>
      <c r="S4424" s="49" t="s">
        <v>21333</v>
      </c>
      <c r="V4424" s="50" t="s">
        <v>15102</v>
      </c>
      <c r="W4424" s="50" t="s">
        <v>5660</v>
      </c>
      <c r="X4424" s="50" t="s">
        <v>14738</v>
      </c>
      <c r="Y4424" s="70" t="s">
        <v>17320</v>
      </c>
      <c r="Z4424" s="53">
        <v>75131</v>
      </c>
    </row>
    <row r="4425" spans="1:26" s="49" customFormat="1" ht="30" x14ac:dyDescent="0.25">
      <c r="A4425" s="75">
        <v>600145875</v>
      </c>
      <c r="B4425" s="73">
        <f t="shared" si="207"/>
        <v>600145875</v>
      </c>
      <c r="C4425" s="73" t="s">
        <v>12562</v>
      </c>
      <c r="D4425" s="68">
        <v>1</v>
      </c>
      <c r="E4425" s="48">
        <f t="shared" si="208"/>
        <v>75029961</v>
      </c>
      <c r="F4425" s="57" t="s">
        <v>5201</v>
      </c>
      <c r="G4425" s="57" t="s">
        <v>5649</v>
      </c>
      <c r="H4425" s="51">
        <v>25</v>
      </c>
      <c r="I4425" s="51" t="s">
        <v>17309</v>
      </c>
      <c r="J4425" s="69">
        <v>27.49</v>
      </c>
      <c r="K4425" s="69">
        <f t="shared" si="209"/>
        <v>687.25</v>
      </c>
      <c r="L4425" s="90">
        <v>25</v>
      </c>
      <c r="M4425" s="51"/>
      <c r="N4425" s="62" t="s">
        <v>5802</v>
      </c>
      <c r="O4425" s="52"/>
      <c r="P4425" s="52">
        <v>40</v>
      </c>
      <c r="Q4425" s="52"/>
      <c r="R4425" s="52" t="s">
        <v>5803</v>
      </c>
      <c r="S4425" s="49" t="s">
        <v>21333</v>
      </c>
      <c r="V4425" s="50" t="s">
        <v>15110</v>
      </c>
      <c r="W4425" s="50" t="s">
        <v>5660</v>
      </c>
      <c r="X4425" s="50" t="s">
        <v>14740</v>
      </c>
      <c r="Y4425" s="70" t="s">
        <v>17320</v>
      </c>
      <c r="Z4425" s="53">
        <v>75125</v>
      </c>
    </row>
    <row r="4426" spans="1:26" s="49" customFormat="1" ht="30" x14ac:dyDescent="0.25">
      <c r="A4426" s="75">
        <v>600146685</v>
      </c>
      <c r="B4426" s="73">
        <f t="shared" si="207"/>
        <v>600146685</v>
      </c>
      <c r="C4426" s="73" t="s">
        <v>12563</v>
      </c>
      <c r="D4426" s="68">
        <v>1</v>
      </c>
      <c r="E4426" s="48">
        <f t="shared" si="208"/>
        <v>71005633</v>
      </c>
      <c r="F4426" s="57" t="s">
        <v>5201</v>
      </c>
      <c r="G4426" s="57" t="s">
        <v>5649</v>
      </c>
      <c r="H4426" s="51">
        <v>50</v>
      </c>
      <c r="I4426" s="51" t="s">
        <v>17309</v>
      </c>
      <c r="J4426" s="69">
        <v>27.49</v>
      </c>
      <c r="K4426" s="69">
        <f t="shared" si="209"/>
        <v>1374.5</v>
      </c>
      <c r="L4426" s="90">
        <v>50</v>
      </c>
      <c r="M4426" s="51"/>
      <c r="N4426" s="62" t="s">
        <v>5804</v>
      </c>
      <c r="O4426" s="52"/>
      <c r="P4426" s="52">
        <v>39</v>
      </c>
      <c r="Q4426" s="52"/>
      <c r="R4426" s="52" t="s">
        <v>5805</v>
      </c>
      <c r="S4426" s="49" t="s">
        <v>21333</v>
      </c>
      <c r="V4426" s="50" t="s">
        <v>15110</v>
      </c>
      <c r="W4426" s="50" t="s">
        <v>5660</v>
      </c>
      <c r="X4426" s="50" t="s">
        <v>14740</v>
      </c>
      <c r="Y4426" s="70" t="s">
        <v>17320</v>
      </c>
      <c r="Z4426" s="53">
        <v>75131</v>
      </c>
    </row>
    <row r="4427" spans="1:26" s="49" customFormat="1" ht="30" x14ac:dyDescent="0.25">
      <c r="A4427" s="75">
        <v>600146707</v>
      </c>
      <c r="B4427" s="73">
        <f t="shared" si="207"/>
        <v>600146707</v>
      </c>
      <c r="C4427" s="73" t="s">
        <v>12564</v>
      </c>
      <c r="D4427" s="68">
        <v>1</v>
      </c>
      <c r="E4427" s="48">
        <f t="shared" si="208"/>
        <v>71001204</v>
      </c>
      <c r="F4427" s="57" t="s">
        <v>5201</v>
      </c>
      <c r="G4427" s="57" t="s">
        <v>5649</v>
      </c>
      <c r="H4427" s="51">
        <v>250</v>
      </c>
      <c r="I4427" s="51" t="s">
        <v>17309</v>
      </c>
      <c r="J4427" s="69">
        <v>27.49</v>
      </c>
      <c r="K4427" s="69">
        <f t="shared" si="209"/>
        <v>6872.5</v>
      </c>
      <c r="L4427" s="90">
        <v>250</v>
      </c>
      <c r="M4427" s="51"/>
      <c r="N4427" s="62" t="s">
        <v>5806</v>
      </c>
      <c r="O4427" s="52"/>
      <c r="P4427" s="52">
        <v>198</v>
      </c>
      <c r="Q4427" s="52"/>
      <c r="R4427" s="52" t="s">
        <v>5807</v>
      </c>
      <c r="S4427" s="49" t="s">
        <v>21333</v>
      </c>
      <c r="V4427" s="50" t="s">
        <v>15110</v>
      </c>
      <c r="W4427" s="50" t="s">
        <v>5660</v>
      </c>
      <c r="X4427" s="50" t="s">
        <v>14740</v>
      </c>
      <c r="Y4427" s="70" t="s">
        <v>17320</v>
      </c>
      <c r="Z4427" s="53">
        <v>75354</v>
      </c>
    </row>
    <row r="4428" spans="1:26" s="49" customFormat="1" ht="30" x14ac:dyDescent="0.25">
      <c r="A4428" s="75">
        <v>600146715</v>
      </c>
      <c r="B4428" s="73">
        <f t="shared" si="207"/>
        <v>600146715</v>
      </c>
      <c r="C4428" s="73" t="s">
        <v>12565</v>
      </c>
      <c r="D4428" s="68">
        <v>1</v>
      </c>
      <c r="E4428" s="48">
        <f t="shared" si="208"/>
        <v>75029995</v>
      </c>
      <c r="F4428" s="57" t="s">
        <v>5201</v>
      </c>
      <c r="G4428" s="57" t="s">
        <v>5649</v>
      </c>
      <c r="H4428" s="51">
        <v>50</v>
      </c>
      <c r="I4428" s="51" t="s">
        <v>17309</v>
      </c>
      <c r="J4428" s="69">
        <v>27.49</v>
      </c>
      <c r="K4428" s="69">
        <f t="shared" si="209"/>
        <v>1374.5</v>
      </c>
      <c r="L4428" s="90">
        <v>50</v>
      </c>
      <c r="M4428" s="51"/>
      <c r="N4428" s="62" t="s">
        <v>5808</v>
      </c>
      <c r="O4428" s="52"/>
      <c r="P4428" s="52">
        <v>24</v>
      </c>
      <c r="Q4428" s="52"/>
      <c r="R4428" s="52" t="s">
        <v>5809</v>
      </c>
      <c r="S4428" s="49" t="s">
        <v>21333</v>
      </c>
      <c r="V4428" s="50" t="s">
        <v>15110</v>
      </c>
      <c r="W4428" s="50" t="s">
        <v>5660</v>
      </c>
      <c r="X4428" s="50" t="s">
        <v>14740</v>
      </c>
      <c r="Y4428" s="70" t="s">
        <v>17320</v>
      </c>
      <c r="Z4428" s="53">
        <v>75123</v>
      </c>
    </row>
    <row r="4429" spans="1:26" s="49" customFormat="1" ht="30" x14ac:dyDescent="0.25">
      <c r="A4429" s="75">
        <v>600146758</v>
      </c>
      <c r="B4429" s="73">
        <f t="shared" si="207"/>
        <v>600146758</v>
      </c>
      <c r="C4429" s="73" t="s">
        <v>12566</v>
      </c>
      <c r="D4429" s="68">
        <v>1</v>
      </c>
      <c r="E4429" s="48">
        <f t="shared" si="208"/>
        <v>43541712</v>
      </c>
      <c r="F4429" s="57" t="s">
        <v>5201</v>
      </c>
      <c r="G4429" s="57" t="s">
        <v>5649</v>
      </c>
      <c r="H4429" s="51">
        <v>525</v>
      </c>
      <c r="I4429" s="51" t="s">
        <v>17309</v>
      </c>
      <c r="J4429" s="69">
        <v>27.49</v>
      </c>
      <c r="K4429" s="69">
        <f t="shared" si="209"/>
        <v>14432.25</v>
      </c>
      <c r="L4429" s="90">
        <v>525</v>
      </c>
      <c r="M4429" s="51"/>
      <c r="N4429" s="62" t="s">
        <v>5810</v>
      </c>
      <c r="O4429" s="52"/>
      <c r="P4429" s="52">
        <v>78</v>
      </c>
      <c r="Q4429" s="52"/>
      <c r="R4429" s="52" t="s">
        <v>5811</v>
      </c>
      <c r="S4429" s="49" t="s">
        <v>21333</v>
      </c>
      <c r="V4429" s="50" t="s">
        <v>15110</v>
      </c>
      <c r="W4429" s="50" t="s">
        <v>5660</v>
      </c>
      <c r="X4429" s="50" t="s">
        <v>14740</v>
      </c>
      <c r="Y4429" s="70" t="s">
        <v>17320</v>
      </c>
      <c r="Z4429" s="53">
        <v>75122</v>
      </c>
    </row>
    <row r="4430" spans="1:26" s="49" customFormat="1" ht="30" x14ac:dyDescent="0.25">
      <c r="A4430" s="75">
        <v>600146766</v>
      </c>
      <c r="B4430" s="73">
        <f t="shared" si="207"/>
        <v>600146766</v>
      </c>
      <c r="C4430" s="73" t="s">
        <v>12567</v>
      </c>
      <c r="D4430" s="68">
        <v>1</v>
      </c>
      <c r="E4430" s="48">
        <f t="shared" si="208"/>
        <v>44940351</v>
      </c>
      <c r="F4430" s="57" t="s">
        <v>5201</v>
      </c>
      <c r="G4430" s="57" t="s">
        <v>5649</v>
      </c>
      <c r="H4430" s="51">
        <v>450</v>
      </c>
      <c r="I4430" s="51" t="s">
        <v>17309</v>
      </c>
      <c r="J4430" s="69">
        <v>27.49</v>
      </c>
      <c r="K4430" s="69">
        <f t="shared" si="209"/>
        <v>12370.5</v>
      </c>
      <c r="L4430" s="90">
        <v>450</v>
      </c>
      <c r="M4430" s="51"/>
      <c r="N4430" s="62" t="s">
        <v>5812</v>
      </c>
      <c r="O4430" s="52" t="s">
        <v>5739</v>
      </c>
      <c r="P4430" s="52">
        <v>511</v>
      </c>
      <c r="Q4430" s="52">
        <v>45</v>
      </c>
      <c r="R4430" s="52" t="s">
        <v>5660</v>
      </c>
      <c r="S4430" s="49" t="s">
        <v>21333</v>
      </c>
      <c r="V4430" s="50" t="s">
        <v>15110</v>
      </c>
      <c r="W4430" s="50" t="s">
        <v>5660</v>
      </c>
      <c r="X4430" s="50" t="s">
        <v>14740</v>
      </c>
      <c r="Y4430" s="70" t="s">
        <v>17320</v>
      </c>
      <c r="Z4430" s="53">
        <v>75131</v>
      </c>
    </row>
    <row r="4431" spans="1:26" s="49" customFormat="1" ht="30" x14ac:dyDescent="0.25">
      <c r="A4431" s="75">
        <v>600146871</v>
      </c>
      <c r="B4431" s="73">
        <f t="shared" si="207"/>
        <v>600146871</v>
      </c>
      <c r="C4431" s="73" t="s">
        <v>12568</v>
      </c>
      <c r="D4431" s="68">
        <v>1</v>
      </c>
      <c r="E4431" s="48">
        <f t="shared" si="208"/>
        <v>44940343</v>
      </c>
      <c r="F4431" s="57" t="s">
        <v>5201</v>
      </c>
      <c r="G4431" s="57" t="s">
        <v>5649</v>
      </c>
      <c r="H4431" s="51">
        <v>675</v>
      </c>
      <c r="I4431" s="51" t="s">
        <v>17309</v>
      </c>
      <c r="J4431" s="69">
        <v>27.49</v>
      </c>
      <c r="K4431" s="69">
        <f t="shared" si="209"/>
        <v>18555.75</v>
      </c>
      <c r="L4431" s="90">
        <v>675</v>
      </c>
      <c r="M4431" s="51"/>
      <c r="N4431" s="62" t="s">
        <v>5813</v>
      </c>
      <c r="O4431" s="52" t="s">
        <v>5665</v>
      </c>
      <c r="P4431" s="52">
        <v>315</v>
      </c>
      <c r="Q4431" s="52">
        <v>30</v>
      </c>
      <c r="R4431" s="52" t="s">
        <v>5660</v>
      </c>
      <c r="S4431" s="49" t="s">
        <v>21333</v>
      </c>
      <c r="V4431" s="50" t="s">
        <v>15110</v>
      </c>
      <c r="W4431" s="50" t="s">
        <v>5660</v>
      </c>
      <c r="X4431" s="50" t="s">
        <v>14740</v>
      </c>
      <c r="Y4431" s="70" t="s">
        <v>17320</v>
      </c>
      <c r="Z4431" s="53">
        <v>75131</v>
      </c>
    </row>
    <row r="4432" spans="1:26" s="49" customFormat="1" x14ac:dyDescent="0.25">
      <c r="A4432" s="75">
        <v>600171337</v>
      </c>
      <c r="B4432" s="73">
        <f t="shared" si="207"/>
        <v>600171337</v>
      </c>
      <c r="C4432" s="73" t="s">
        <v>12484</v>
      </c>
      <c r="D4432" s="68">
        <v>1</v>
      </c>
      <c r="E4432" s="48">
        <f t="shared" si="208"/>
        <v>845370</v>
      </c>
      <c r="F4432" s="57" t="s">
        <v>5201</v>
      </c>
      <c r="G4432" s="57" t="s">
        <v>5649</v>
      </c>
      <c r="H4432" s="51">
        <v>375</v>
      </c>
      <c r="I4432" s="51" t="s">
        <v>17309</v>
      </c>
      <c r="J4432" s="69">
        <v>27.49</v>
      </c>
      <c r="K4432" s="69">
        <f t="shared" si="209"/>
        <v>10308.75</v>
      </c>
      <c r="L4432" s="90">
        <v>375</v>
      </c>
      <c r="M4432" s="51"/>
      <c r="N4432" s="62" t="s">
        <v>5666</v>
      </c>
      <c r="O4432" s="52" t="s">
        <v>519</v>
      </c>
      <c r="P4432" s="52">
        <v>781</v>
      </c>
      <c r="Q4432" s="52">
        <v>11</v>
      </c>
      <c r="R4432" s="52" t="s">
        <v>5660</v>
      </c>
      <c r="S4432" s="49" t="s">
        <v>21333</v>
      </c>
      <c r="V4432" s="50" t="s">
        <v>15102</v>
      </c>
      <c r="W4432" s="50" t="s">
        <v>5660</v>
      </c>
      <c r="X4432" s="50" t="s">
        <v>14738</v>
      </c>
      <c r="Y4432" s="70" t="s">
        <v>17320</v>
      </c>
      <c r="Z4432" s="53">
        <v>75131</v>
      </c>
    </row>
    <row r="4433" spans="1:26" s="49" customFormat="1" ht="30" x14ac:dyDescent="0.25">
      <c r="A4433" s="75">
        <v>650047940</v>
      </c>
      <c r="B4433" s="73">
        <f t="shared" si="207"/>
        <v>650047940</v>
      </c>
      <c r="C4433" s="73" t="s">
        <v>12569</v>
      </c>
      <c r="D4433" s="68">
        <v>1</v>
      </c>
      <c r="E4433" s="48">
        <f t="shared" si="208"/>
        <v>70997098</v>
      </c>
      <c r="F4433" s="57" t="s">
        <v>5201</v>
      </c>
      <c r="G4433" s="57" t="s">
        <v>5649</v>
      </c>
      <c r="H4433" s="51">
        <v>75</v>
      </c>
      <c r="I4433" s="51" t="s">
        <v>17309</v>
      </c>
      <c r="J4433" s="69">
        <v>27.49</v>
      </c>
      <c r="K4433" s="69">
        <f t="shared" si="209"/>
        <v>2061.75</v>
      </c>
      <c r="L4433" s="90">
        <v>75</v>
      </c>
      <c r="M4433" s="51"/>
      <c r="N4433" s="62" t="s">
        <v>5814</v>
      </c>
      <c r="O4433" s="52" t="s">
        <v>5815</v>
      </c>
      <c r="P4433" s="52">
        <v>195</v>
      </c>
      <c r="Q4433" s="52"/>
      <c r="R4433" s="52" t="s">
        <v>5816</v>
      </c>
      <c r="S4433" s="49" t="s">
        <v>21333</v>
      </c>
      <c r="V4433" s="50" t="s">
        <v>15110</v>
      </c>
      <c r="W4433" s="50" t="s">
        <v>5660</v>
      </c>
      <c r="X4433" s="50" t="s">
        <v>14740</v>
      </c>
      <c r="Y4433" s="70" t="s">
        <v>17320</v>
      </c>
      <c r="Z4433" s="53">
        <v>75131</v>
      </c>
    </row>
    <row r="4434" spans="1:26" s="49" customFormat="1" ht="30" x14ac:dyDescent="0.25">
      <c r="A4434" s="75">
        <v>650060288</v>
      </c>
      <c r="B4434" s="73">
        <f t="shared" si="207"/>
        <v>650060288</v>
      </c>
      <c r="C4434" s="73" t="s">
        <v>12570</v>
      </c>
      <c r="D4434" s="68">
        <v>1</v>
      </c>
      <c r="E4434" s="48">
        <f t="shared" si="208"/>
        <v>71009744</v>
      </c>
      <c r="F4434" s="57" t="s">
        <v>5201</v>
      </c>
      <c r="G4434" s="57" t="s">
        <v>5649</v>
      </c>
      <c r="H4434" s="51">
        <v>100</v>
      </c>
      <c r="I4434" s="51" t="s">
        <v>17309</v>
      </c>
      <c r="J4434" s="69">
        <v>27.49</v>
      </c>
      <c r="K4434" s="69">
        <f t="shared" si="209"/>
        <v>2749</v>
      </c>
      <c r="L4434" s="90">
        <v>100</v>
      </c>
      <c r="M4434" s="51"/>
      <c r="N4434" s="62" t="s">
        <v>5817</v>
      </c>
      <c r="O4434" s="52"/>
      <c r="P4434" s="52">
        <v>32</v>
      </c>
      <c r="Q4434" s="52"/>
      <c r="R4434" s="52" t="s">
        <v>5660</v>
      </c>
      <c r="S4434" s="49" t="s">
        <v>21333</v>
      </c>
      <c r="V4434" s="50" t="s">
        <v>15110</v>
      </c>
      <c r="W4434" s="50" t="s">
        <v>5660</v>
      </c>
      <c r="X4434" s="50" t="s">
        <v>14740</v>
      </c>
      <c r="Y4434" s="70" t="s">
        <v>17320</v>
      </c>
      <c r="Z4434" s="53">
        <v>75131</v>
      </c>
    </row>
    <row r="4435" spans="1:26" s="49" customFormat="1" x14ac:dyDescent="0.25">
      <c r="A4435" s="75">
        <v>672000423</v>
      </c>
      <c r="B4435" s="73">
        <f t="shared" si="207"/>
        <v>672000423</v>
      </c>
      <c r="C4435" s="73" t="s">
        <v>12571</v>
      </c>
      <c r="D4435" s="68">
        <v>1</v>
      </c>
      <c r="E4435" s="48">
        <f t="shared" si="208"/>
        <v>71011862</v>
      </c>
      <c r="F4435" s="57" t="s">
        <v>5201</v>
      </c>
      <c r="G4435" s="57" t="s">
        <v>5649</v>
      </c>
      <c r="H4435" s="51">
        <v>25</v>
      </c>
      <c r="I4435" s="51" t="s">
        <v>17309</v>
      </c>
      <c r="J4435" s="69">
        <v>27.49</v>
      </c>
      <c r="K4435" s="69">
        <f t="shared" si="209"/>
        <v>687.25</v>
      </c>
      <c r="L4435" s="90">
        <v>25</v>
      </c>
      <c r="M4435" s="51"/>
      <c r="N4435" s="62" t="s">
        <v>5818</v>
      </c>
      <c r="O4435" s="52" t="s">
        <v>5819</v>
      </c>
      <c r="P4435" s="52">
        <v>1185</v>
      </c>
      <c r="Q4435" s="52">
        <v>4</v>
      </c>
      <c r="R4435" s="52" t="s">
        <v>5660</v>
      </c>
      <c r="S4435" s="49" t="s">
        <v>21333</v>
      </c>
      <c r="V4435" s="50" t="s">
        <v>15110</v>
      </c>
      <c r="W4435" s="50" t="s">
        <v>5660</v>
      </c>
      <c r="X4435" s="50" t="s">
        <v>14740</v>
      </c>
      <c r="Y4435" s="70" t="s">
        <v>17320</v>
      </c>
      <c r="Z4435" s="53">
        <v>75131</v>
      </c>
    </row>
    <row r="4436" spans="1:26" s="49" customFormat="1" ht="30" x14ac:dyDescent="0.25">
      <c r="A4436" s="75">
        <v>600031861</v>
      </c>
      <c r="B4436" s="73">
        <f t="shared" si="207"/>
        <v>600031861</v>
      </c>
      <c r="C4436" s="73" t="s">
        <v>15111</v>
      </c>
      <c r="D4436" s="68">
        <v>1</v>
      </c>
      <c r="E4436" s="48">
        <f t="shared" si="208"/>
        <v>70259895</v>
      </c>
      <c r="F4436" s="57" t="s">
        <v>5201</v>
      </c>
      <c r="G4436" s="57" t="s">
        <v>5649</v>
      </c>
      <c r="H4436" s="51">
        <v>100</v>
      </c>
      <c r="I4436" s="51" t="s">
        <v>17309</v>
      </c>
      <c r="J4436" s="69">
        <v>27.49</v>
      </c>
      <c r="K4436" s="69">
        <f t="shared" si="209"/>
        <v>2749</v>
      </c>
      <c r="L4436" s="90">
        <v>100</v>
      </c>
      <c r="M4436" s="51"/>
      <c r="N4436" s="62" t="s">
        <v>15112</v>
      </c>
      <c r="O4436" s="52"/>
      <c r="P4436" s="52">
        <v>1</v>
      </c>
      <c r="Q4436" s="52"/>
      <c r="R4436" s="52" t="s">
        <v>5803</v>
      </c>
      <c r="S4436" s="49" t="s">
        <v>21333</v>
      </c>
      <c r="V4436" s="50" t="s">
        <v>14745</v>
      </c>
      <c r="W4436" s="50" t="s">
        <v>5660</v>
      </c>
      <c r="X4436" s="50" t="s">
        <v>14746</v>
      </c>
      <c r="Y4436" s="70" t="s">
        <v>17320</v>
      </c>
      <c r="Z4436" s="53">
        <v>75125</v>
      </c>
    </row>
    <row r="4437" spans="1:26" s="49" customFormat="1" x14ac:dyDescent="0.25">
      <c r="A4437" s="74">
        <v>600017117</v>
      </c>
      <c r="B4437" s="73">
        <f t="shared" si="207"/>
        <v>600017117</v>
      </c>
      <c r="C4437" s="73" t="s">
        <v>15113</v>
      </c>
      <c r="D4437" s="68">
        <v>1</v>
      </c>
      <c r="E4437" s="48">
        <f t="shared" si="208"/>
        <v>601772</v>
      </c>
      <c r="F4437" s="57" t="s">
        <v>5201</v>
      </c>
      <c r="G4437" s="57" t="s">
        <v>5257</v>
      </c>
      <c r="H4437" s="51">
        <v>375</v>
      </c>
      <c r="I4437" s="51" t="s">
        <v>17309</v>
      </c>
      <c r="J4437" s="69">
        <v>27.49</v>
      </c>
      <c r="K4437" s="69">
        <f t="shared" si="209"/>
        <v>10308.75</v>
      </c>
      <c r="L4437" s="90">
        <v>375</v>
      </c>
      <c r="M4437" s="51"/>
      <c r="N4437" s="62" t="s">
        <v>15114</v>
      </c>
      <c r="O4437" s="52" t="s">
        <v>12</v>
      </c>
      <c r="P4437" s="52">
        <v>189</v>
      </c>
      <c r="Q4437" s="52">
        <v>4</v>
      </c>
      <c r="R4437" s="52" t="s">
        <v>5258</v>
      </c>
      <c r="S4437" s="49" t="s">
        <v>21333</v>
      </c>
      <c r="V4437" s="50" t="s">
        <v>15102</v>
      </c>
      <c r="W4437" s="50" t="s">
        <v>5258</v>
      </c>
      <c r="X4437" s="50" t="s">
        <v>14738</v>
      </c>
      <c r="Y4437" s="70" t="s">
        <v>17320</v>
      </c>
      <c r="Z4437" s="53">
        <v>78401</v>
      </c>
    </row>
    <row r="4438" spans="1:26" s="49" customFormat="1" x14ac:dyDescent="0.25">
      <c r="A4438" s="74">
        <v>600017087</v>
      </c>
      <c r="B4438" s="73">
        <f t="shared" si="207"/>
        <v>600017087</v>
      </c>
      <c r="C4438" s="73" t="s">
        <v>12247</v>
      </c>
      <c r="D4438" s="68">
        <v>1</v>
      </c>
      <c r="E4438" s="48">
        <f t="shared" si="208"/>
        <v>848875</v>
      </c>
      <c r="F4438" s="57" t="s">
        <v>5201</v>
      </c>
      <c r="G4438" s="57" t="s">
        <v>5257</v>
      </c>
      <c r="H4438" s="51">
        <v>350</v>
      </c>
      <c r="I4438" s="51" t="s">
        <v>17309</v>
      </c>
      <c r="J4438" s="69">
        <v>27.49</v>
      </c>
      <c r="K4438" s="69">
        <f t="shared" si="209"/>
        <v>9621.5</v>
      </c>
      <c r="L4438" s="90">
        <v>350</v>
      </c>
      <c r="M4438" s="51"/>
      <c r="N4438" s="62" t="s">
        <v>5259</v>
      </c>
      <c r="O4438" s="52" t="s">
        <v>340</v>
      </c>
      <c r="P4438" s="52">
        <v>677</v>
      </c>
      <c r="Q4438" s="52">
        <v>1</v>
      </c>
      <c r="R4438" s="52" t="s">
        <v>5258</v>
      </c>
      <c r="S4438" s="49" t="s">
        <v>21333</v>
      </c>
      <c r="V4438" s="50" t="s">
        <v>15102</v>
      </c>
      <c r="W4438" s="50" t="s">
        <v>5258</v>
      </c>
      <c r="X4438" s="50" t="s">
        <v>14738</v>
      </c>
      <c r="Y4438" s="70" t="s">
        <v>17320</v>
      </c>
      <c r="Z4438" s="53">
        <v>78401</v>
      </c>
    </row>
    <row r="4439" spans="1:26" s="49" customFormat="1" x14ac:dyDescent="0.25">
      <c r="A4439" s="74">
        <v>600026531</v>
      </c>
      <c r="B4439" s="73">
        <f t="shared" si="207"/>
        <v>600026531</v>
      </c>
      <c r="C4439" s="73" t="s">
        <v>12248</v>
      </c>
      <c r="D4439" s="68">
        <v>1</v>
      </c>
      <c r="E4439" s="48">
        <f t="shared" si="208"/>
        <v>61989771</v>
      </c>
      <c r="F4439" s="57" t="s">
        <v>5201</v>
      </c>
      <c r="G4439" s="57" t="s">
        <v>5257</v>
      </c>
      <c r="H4439" s="51">
        <v>125</v>
      </c>
      <c r="I4439" s="51" t="s">
        <v>17309</v>
      </c>
      <c r="J4439" s="69">
        <v>27.49</v>
      </c>
      <c r="K4439" s="69">
        <f t="shared" si="209"/>
        <v>3436.25</v>
      </c>
      <c r="L4439" s="90">
        <v>125</v>
      </c>
      <c r="M4439" s="51"/>
      <c r="N4439" s="62" t="s">
        <v>5260</v>
      </c>
      <c r="O4439" s="52" t="s">
        <v>764</v>
      </c>
      <c r="P4439" s="52">
        <v>938</v>
      </c>
      <c r="Q4439" s="52" t="s">
        <v>5261</v>
      </c>
      <c r="R4439" s="52" t="s">
        <v>5258</v>
      </c>
      <c r="S4439" s="49" t="s">
        <v>21333</v>
      </c>
      <c r="V4439" s="50" t="s">
        <v>15102</v>
      </c>
      <c r="W4439" s="50" t="s">
        <v>5258</v>
      </c>
      <c r="X4439" s="50" t="s">
        <v>14738</v>
      </c>
      <c r="Y4439" s="70" t="s">
        <v>17320</v>
      </c>
      <c r="Z4439" s="53">
        <v>78401</v>
      </c>
    </row>
    <row r="4440" spans="1:26" s="49" customFormat="1" x14ac:dyDescent="0.25">
      <c r="A4440" s="75">
        <v>600139786</v>
      </c>
      <c r="B4440" s="73">
        <f t="shared" si="207"/>
        <v>600139786</v>
      </c>
      <c r="C4440" s="73" t="s">
        <v>12362</v>
      </c>
      <c r="D4440" s="68">
        <v>1</v>
      </c>
      <c r="E4440" s="48">
        <f t="shared" si="208"/>
        <v>75026317</v>
      </c>
      <c r="F4440" s="57" t="s">
        <v>5201</v>
      </c>
      <c r="G4440" s="57" t="s">
        <v>5257</v>
      </c>
      <c r="H4440" s="51">
        <v>25</v>
      </c>
      <c r="I4440" s="51" t="s">
        <v>17309</v>
      </c>
      <c r="J4440" s="69">
        <v>27.49</v>
      </c>
      <c r="K4440" s="69">
        <f t="shared" si="209"/>
        <v>687.25</v>
      </c>
      <c r="L4440" s="90">
        <v>25</v>
      </c>
      <c r="M4440" s="51"/>
      <c r="N4440" s="62" t="s">
        <v>5454</v>
      </c>
      <c r="O4440" s="52" t="s">
        <v>5455</v>
      </c>
      <c r="P4440" s="52">
        <v>506</v>
      </c>
      <c r="Q4440" s="52"/>
      <c r="R4440" s="52" t="s">
        <v>5258</v>
      </c>
      <c r="S4440" s="49" t="s">
        <v>21333</v>
      </c>
      <c r="V4440" s="50" t="s">
        <v>15115</v>
      </c>
      <c r="W4440" s="50" t="s">
        <v>5258</v>
      </c>
      <c r="X4440" s="50" t="s">
        <v>14740</v>
      </c>
      <c r="Y4440" s="70" t="s">
        <v>17320</v>
      </c>
      <c r="Z4440" s="53">
        <v>78401</v>
      </c>
    </row>
    <row r="4441" spans="1:26" s="49" customFormat="1" ht="30" x14ac:dyDescent="0.25">
      <c r="A4441" s="75">
        <v>600140474</v>
      </c>
      <c r="B4441" s="73">
        <f t="shared" si="207"/>
        <v>600140474</v>
      </c>
      <c r="C4441" s="73" t="s">
        <v>12363</v>
      </c>
      <c r="D4441" s="68">
        <v>1</v>
      </c>
      <c r="E4441" s="48">
        <f t="shared" si="208"/>
        <v>70990131</v>
      </c>
      <c r="F4441" s="57" t="s">
        <v>5201</v>
      </c>
      <c r="G4441" s="57" t="s">
        <v>5257</v>
      </c>
      <c r="H4441" s="51">
        <v>75</v>
      </c>
      <c r="I4441" s="51" t="s">
        <v>17309</v>
      </c>
      <c r="J4441" s="69">
        <v>27.49</v>
      </c>
      <c r="K4441" s="69">
        <f t="shared" si="209"/>
        <v>2061.75</v>
      </c>
      <c r="L4441" s="90">
        <v>75</v>
      </c>
      <c r="M4441" s="51"/>
      <c r="N4441" s="62" t="s">
        <v>5456</v>
      </c>
      <c r="O4441" s="52"/>
      <c r="P4441" s="52">
        <v>41</v>
      </c>
      <c r="Q4441" s="52"/>
      <c r="R4441" s="52" t="s">
        <v>5457</v>
      </c>
      <c r="S4441" s="49" t="s">
        <v>21333</v>
      </c>
      <c r="V4441" s="50" t="s">
        <v>15115</v>
      </c>
      <c r="W4441" s="50" t="s">
        <v>5258</v>
      </c>
      <c r="X4441" s="50" t="s">
        <v>14740</v>
      </c>
      <c r="Y4441" s="70" t="s">
        <v>17320</v>
      </c>
      <c r="Z4441" s="53">
        <v>78322</v>
      </c>
    </row>
    <row r="4442" spans="1:26" s="49" customFormat="1" x14ac:dyDescent="0.25">
      <c r="A4442" s="75">
        <v>600141225</v>
      </c>
      <c r="B4442" s="73">
        <f t="shared" si="207"/>
        <v>600141225</v>
      </c>
      <c r="C4442" s="73" t="s">
        <v>18140</v>
      </c>
      <c r="D4442" s="68">
        <v>1</v>
      </c>
      <c r="E4442" s="48">
        <f t="shared" si="208"/>
        <v>75026333</v>
      </c>
      <c r="F4442" s="57" t="s">
        <v>5201</v>
      </c>
      <c r="G4442" s="57" t="s">
        <v>5257</v>
      </c>
      <c r="H4442" s="51">
        <v>0</v>
      </c>
      <c r="I4442" s="51" t="s">
        <v>17309</v>
      </c>
      <c r="J4442" s="69">
        <v>27.49</v>
      </c>
      <c r="K4442" s="69">
        <f t="shared" si="209"/>
        <v>0</v>
      </c>
      <c r="L4442" s="90">
        <v>25</v>
      </c>
      <c r="M4442" s="51">
        <v>25</v>
      </c>
      <c r="N4442" s="62" t="s">
        <v>18141</v>
      </c>
      <c r="O4442" s="52" t="s">
        <v>18142</v>
      </c>
      <c r="P4442" s="52">
        <v>91</v>
      </c>
      <c r="Q4442" s="52">
        <v>1</v>
      </c>
      <c r="R4442" s="52" t="s">
        <v>5258</v>
      </c>
      <c r="S4442" s="49" t="s">
        <v>21333</v>
      </c>
      <c r="V4442" s="50" t="s">
        <v>15115</v>
      </c>
      <c r="W4442" s="50" t="s">
        <v>5258</v>
      </c>
      <c r="X4442" s="50" t="s">
        <v>14740</v>
      </c>
      <c r="Y4442" s="70" t="s">
        <v>17320</v>
      </c>
      <c r="Z4442" s="53">
        <v>78401</v>
      </c>
    </row>
    <row r="4443" spans="1:26" s="49" customFormat="1" ht="30" x14ac:dyDescent="0.25">
      <c r="A4443" s="75">
        <v>600138763</v>
      </c>
      <c r="B4443" s="73">
        <f t="shared" si="207"/>
        <v>600138763</v>
      </c>
      <c r="C4443" s="73" t="s">
        <v>12364</v>
      </c>
      <c r="D4443" s="68">
        <v>1</v>
      </c>
      <c r="E4443" s="48">
        <f t="shared" si="208"/>
        <v>70989427</v>
      </c>
      <c r="F4443" s="57" t="s">
        <v>5201</v>
      </c>
      <c r="G4443" s="57" t="s">
        <v>5257</v>
      </c>
      <c r="H4443" s="51">
        <v>0</v>
      </c>
      <c r="I4443" s="51" t="s">
        <v>17309</v>
      </c>
      <c r="J4443" s="69">
        <v>27.49</v>
      </c>
      <c r="K4443" s="69">
        <f t="shared" si="209"/>
        <v>0</v>
      </c>
      <c r="L4443" s="90">
        <v>25</v>
      </c>
      <c r="M4443" s="51">
        <v>25</v>
      </c>
      <c r="N4443" s="62" t="s">
        <v>5458</v>
      </c>
      <c r="O4443" s="52"/>
      <c r="P4443" s="52">
        <v>71</v>
      </c>
      <c r="Q4443" s="52"/>
      <c r="R4443" s="52" t="s">
        <v>5459</v>
      </c>
      <c r="S4443" s="49" t="s">
        <v>21333</v>
      </c>
      <c r="V4443" s="50" t="s">
        <v>15115</v>
      </c>
      <c r="W4443" s="50" t="s">
        <v>5258</v>
      </c>
      <c r="X4443" s="50" t="s">
        <v>14740</v>
      </c>
      <c r="Y4443" s="70" t="s">
        <v>17320</v>
      </c>
      <c r="Z4443" s="53">
        <v>78321</v>
      </c>
    </row>
    <row r="4444" spans="1:26" s="49" customFormat="1" x14ac:dyDescent="0.25">
      <c r="A4444" s="75">
        <v>600139069</v>
      </c>
      <c r="B4444" s="73">
        <f t="shared" si="207"/>
        <v>600139069</v>
      </c>
      <c r="C4444" s="73" t="s">
        <v>12365</v>
      </c>
      <c r="D4444" s="68">
        <v>1</v>
      </c>
      <c r="E4444" s="48">
        <f t="shared" si="208"/>
        <v>75026325</v>
      </c>
      <c r="F4444" s="57" t="s">
        <v>5201</v>
      </c>
      <c r="G4444" s="57" t="s">
        <v>5257</v>
      </c>
      <c r="H4444" s="51">
        <v>0</v>
      </c>
      <c r="I4444" s="51" t="s">
        <v>17309</v>
      </c>
      <c r="J4444" s="69">
        <v>27.49</v>
      </c>
      <c r="K4444" s="69">
        <f t="shared" si="209"/>
        <v>0</v>
      </c>
      <c r="L4444" s="90">
        <v>25</v>
      </c>
      <c r="M4444" s="51">
        <v>25</v>
      </c>
      <c r="N4444" s="62" t="s">
        <v>5460</v>
      </c>
      <c r="O4444" s="52" t="s">
        <v>5461</v>
      </c>
      <c r="P4444" s="52">
        <v>917</v>
      </c>
      <c r="Q4444" s="52">
        <v>19</v>
      </c>
      <c r="R4444" s="52" t="s">
        <v>5258</v>
      </c>
      <c r="S4444" s="49" t="s">
        <v>21333</v>
      </c>
      <c r="V4444" s="50" t="s">
        <v>15115</v>
      </c>
      <c r="W4444" s="50" t="s">
        <v>5258</v>
      </c>
      <c r="X4444" s="50" t="s">
        <v>14740</v>
      </c>
      <c r="Y4444" s="70" t="s">
        <v>17320</v>
      </c>
      <c r="Z4444" s="53">
        <v>78401</v>
      </c>
    </row>
    <row r="4445" spans="1:26" s="49" customFormat="1" ht="30" x14ac:dyDescent="0.25">
      <c r="A4445" s="75">
        <v>600139891</v>
      </c>
      <c r="B4445" s="73">
        <f t="shared" si="207"/>
        <v>600139891</v>
      </c>
      <c r="C4445" s="73" t="s">
        <v>12366</v>
      </c>
      <c r="D4445" s="68">
        <v>1</v>
      </c>
      <c r="E4445" s="48">
        <f t="shared" si="208"/>
        <v>70994528</v>
      </c>
      <c r="F4445" s="57" t="s">
        <v>5201</v>
      </c>
      <c r="G4445" s="57" t="s">
        <v>5257</v>
      </c>
      <c r="H4445" s="51">
        <v>25</v>
      </c>
      <c r="I4445" s="51" t="s">
        <v>17309</v>
      </c>
      <c r="J4445" s="69">
        <v>27.49</v>
      </c>
      <c r="K4445" s="69">
        <f t="shared" si="209"/>
        <v>687.25</v>
      </c>
      <c r="L4445" s="90">
        <v>25</v>
      </c>
      <c r="M4445" s="51"/>
      <c r="N4445" s="62" t="s">
        <v>5462</v>
      </c>
      <c r="O4445" s="52" t="s">
        <v>1716</v>
      </c>
      <c r="P4445" s="52">
        <v>350</v>
      </c>
      <c r="Q4445" s="52"/>
      <c r="R4445" s="52" t="s">
        <v>5463</v>
      </c>
      <c r="S4445" s="49" t="s">
        <v>21333</v>
      </c>
      <c r="V4445" s="50" t="s">
        <v>15115</v>
      </c>
      <c r="W4445" s="50" t="s">
        <v>5258</v>
      </c>
      <c r="X4445" s="50" t="s">
        <v>14740</v>
      </c>
      <c r="Y4445" s="70" t="s">
        <v>17320</v>
      </c>
      <c r="Z4445" s="53">
        <v>78345</v>
      </c>
    </row>
    <row r="4446" spans="1:26" s="49" customFormat="1" x14ac:dyDescent="0.25">
      <c r="A4446" s="75">
        <v>600140091</v>
      </c>
      <c r="B4446" s="73">
        <f t="shared" si="207"/>
        <v>600140091</v>
      </c>
      <c r="C4446" s="73" t="s">
        <v>12367</v>
      </c>
      <c r="D4446" s="68">
        <v>1</v>
      </c>
      <c r="E4446" s="48">
        <f t="shared" si="208"/>
        <v>849324</v>
      </c>
      <c r="F4446" s="57" t="s">
        <v>5201</v>
      </c>
      <c r="G4446" s="57" t="s">
        <v>5257</v>
      </c>
      <c r="H4446" s="51">
        <v>900</v>
      </c>
      <c r="I4446" s="51" t="s">
        <v>17309</v>
      </c>
      <c r="J4446" s="69">
        <v>27.49</v>
      </c>
      <c r="K4446" s="69">
        <f t="shared" si="209"/>
        <v>24741</v>
      </c>
      <c r="L4446" s="90">
        <v>900</v>
      </c>
      <c r="M4446" s="51"/>
      <c r="N4446" s="62" t="s">
        <v>5464</v>
      </c>
      <c r="O4446" s="52" t="s">
        <v>2065</v>
      </c>
      <c r="P4446" s="52">
        <v>1250</v>
      </c>
      <c r="Q4446" s="52">
        <v>31</v>
      </c>
      <c r="R4446" s="52" t="s">
        <v>5258</v>
      </c>
      <c r="S4446" s="49" t="s">
        <v>21333</v>
      </c>
      <c r="V4446" s="50" t="s">
        <v>15115</v>
      </c>
      <c r="W4446" s="50" t="s">
        <v>5258</v>
      </c>
      <c r="X4446" s="50" t="s">
        <v>14740</v>
      </c>
      <c r="Y4446" s="70" t="s">
        <v>17320</v>
      </c>
      <c r="Z4446" s="53">
        <v>78401</v>
      </c>
    </row>
    <row r="4447" spans="1:26" s="49" customFormat="1" ht="30" x14ac:dyDescent="0.25">
      <c r="A4447" s="75">
        <v>600140407</v>
      </c>
      <c r="B4447" s="73">
        <f t="shared" si="207"/>
        <v>600140407</v>
      </c>
      <c r="C4447" s="73" t="s">
        <v>12368</v>
      </c>
      <c r="D4447" s="68">
        <v>1</v>
      </c>
      <c r="E4447" s="48">
        <f t="shared" si="208"/>
        <v>70882398</v>
      </c>
      <c r="F4447" s="57" t="s">
        <v>5201</v>
      </c>
      <c r="G4447" s="57" t="s">
        <v>5257</v>
      </c>
      <c r="H4447" s="51">
        <v>150</v>
      </c>
      <c r="I4447" s="51" t="s">
        <v>17309</v>
      </c>
      <c r="J4447" s="69">
        <v>27.49</v>
      </c>
      <c r="K4447" s="69">
        <f t="shared" si="209"/>
        <v>4123.5</v>
      </c>
      <c r="L4447" s="90">
        <v>150</v>
      </c>
      <c r="M4447" s="51"/>
      <c r="N4447" s="62" t="s">
        <v>5465</v>
      </c>
      <c r="O4447" s="52" t="s">
        <v>340</v>
      </c>
      <c r="P4447" s="52">
        <v>31</v>
      </c>
      <c r="Q4447" s="52"/>
      <c r="R4447" s="52" t="s">
        <v>5466</v>
      </c>
      <c r="S4447" s="49" t="s">
        <v>21333</v>
      </c>
      <c r="V4447" s="50" t="s">
        <v>15115</v>
      </c>
      <c r="W4447" s="50" t="s">
        <v>5258</v>
      </c>
      <c r="X4447" s="50" t="s">
        <v>14740</v>
      </c>
      <c r="Y4447" s="70" t="s">
        <v>17320</v>
      </c>
      <c r="Z4447" s="53">
        <v>78401</v>
      </c>
    </row>
    <row r="4448" spans="1:26" s="49" customFormat="1" x14ac:dyDescent="0.25">
      <c r="A4448" s="75">
        <v>600140415</v>
      </c>
      <c r="B4448" s="73">
        <f t="shared" si="207"/>
        <v>600140415</v>
      </c>
      <c r="C4448" s="73" t="s">
        <v>12369</v>
      </c>
      <c r="D4448" s="68">
        <v>1</v>
      </c>
      <c r="E4448" s="48">
        <f t="shared" si="208"/>
        <v>61989517</v>
      </c>
      <c r="F4448" s="57" t="s">
        <v>5201</v>
      </c>
      <c r="G4448" s="57" t="s">
        <v>5257</v>
      </c>
      <c r="H4448" s="51">
        <v>50</v>
      </c>
      <c r="I4448" s="51" t="s">
        <v>17309</v>
      </c>
      <c r="J4448" s="69">
        <v>27.49</v>
      </c>
      <c r="K4448" s="69">
        <f t="shared" si="209"/>
        <v>1374.5</v>
      </c>
      <c r="L4448" s="90">
        <v>50</v>
      </c>
      <c r="M4448" s="51"/>
      <c r="N4448" s="62" t="s">
        <v>5467</v>
      </c>
      <c r="O4448" s="52"/>
      <c r="P4448" s="52">
        <v>91</v>
      </c>
      <c r="Q4448" s="52"/>
      <c r="R4448" s="52" t="s">
        <v>5258</v>
      </c>
      <c r="S4448" s="49" t="s">
        <v>21333</v>
      </c>
      <c r="V4448" s="50" t="s">
        <v>15115</v>
      </c>
      <c r="W4448" s="50" t="s">
        <v>5258</v>
      </c>
      <c r="X4448" s="50" t="s">
        <v>14740</v>
      </c>
      <c r="Y4448" s="70" t="s">
        <v>17320</v>
      </c>
      <c r="Z4448" s="53">
        <v>78321</v>
      </c>
    </row>
    <row r="4449" spans="1:26" s="49" customFormat="1" ht="30" x14ac:dyDescent="0.25">
      <c r="A4449" s="75">
        <v>600140652</v>
      </c>
      <c r="B4449" s="73">
        <f t="shared" si="207"/>
        <v>600140652</v>
      </c>
      <c r="C4449" s="73" t="s">
        <v>12370</v>
      </c>
      <c r="D4449" s="68">
        <v>1</v>
      </c>
      <c r="E4449" s="48">
        <f t="shared" si="208"/>
        <v>70989419</v>
      </c>
      <c r="F4449" s="57" t="s">
        <v>5201</v>
      </c>
      <c r="G4449" s="57" t="s">
        <v>5257</v>
      </c>
      <c r="H4449" s="51">
        <v>250</v>
      </c>
      <c r="I4449" s="51" t="s">
        <v>17309</v>
      </c>
      <c r="J4449" s="69">
        <v>27.49</v>
      </c>
      <c r="K4449" s="69">
        <f t="shared" si="209"/>
        <v>6872.5</v>
      </c>
      <c r="L4449" s="90">
        <v>250</v>
      </c>
      <c r="M4449" s="51"/>
      <c r="N4449" s="62" t="s">
        <v>5468</v>
      </c>
      <c r="O4449" s="52"/>
      <c r="P4449" s="52">
        <v>56</v>
      </c>
      <c r="Q4449" s="52"/>
      <c r="R4449" s="52" t="s">
        <v>5459</v>
      </c>
      <c r="S4449" s="49" t="s">
        <v>21333</v>
      </c>
      <c r="V4449" s="50" t="s">
        <v>15115</v>
      </c>
      <c r="W4449" s="50" t="s">
        <v>5258</v>
      </c>
      <c r="X4449" s="50" t="s">
        <v>14740</v>
      </c>
      <c r="Y4449" s="70" t="s">
        <v>17320</v>
      </c>
      <c r="Z4449" s="53">
        <v>78321</v>
      </c>
    </row>
    <row r="4450" spans="1:26" s="49" customFormat="1" x14ac:dyDescent="0.25">
      <c r="A4450" s="75">
        <v>600140725</v>
      </c>
      <c r="B4450" s="73">
        <f t="shared" si="207"/>
        <v>600140725</v>
      </c>
      <c r="C4450" s="73" t="s">
        <v>12371</v>
      </c>
      <c r="D4450" s="68">
        <v>1</v>
      </c>
      <c r="E4450" s="48">
        <f t="shared" si="208"/>
        <v>62335448</v>
      </c>
      <c r="F4450" s="57" t="s">
        <v>5201</v>
      </c>
      <c r="G4450" s="57" t="s">
        <v>5257</v>
      </c>
      <c r="H4450" s="51">
        <v>275</v>
      </c>
      <c r="I4450" s="51" t="s">
        <v>17309</v>
      </c>
      <c r="J4450" s="69">
        <v>27.49</v>
      </c>
      <c r="K4450" s="69">
        <f t="shared" si="209"/>
        <v>7559.75</v>
      </c>
      <c r="L4450" s="90">
        <v>275</v>
      </c>
      <c r="M4450" s="51"/>
      <c r="N4450" s="62" t="s">
        <v>5469</v>
      </c>
      <c r="O4450" s="52"/>
      <c r="P4450" s="52">
        <v>192</v>
      </c>
      <c r="Q4450" s="52"/>
      <c r="R4450" s="52" t="s">
        <v>5470</v>
      </c>
      <c r="S4450" s="49" t="s">
        <v>21333</v>
      </c>
      <c r="V4450" s="50" t="s">
        <v>15115</v>
      </c>
      <c r="W4450" s="50" t="s">
        <v>5258</v>
      </c>
      <c r="X4450" s="50" t="s">
        <v>14740</v>
      </c>
      <c r="Y4450" s="70" t="s">
        <v>17320</v>
      </c>
      <c r="Z4450" s="53">
        <v>78401</v>
      </c>
    </row>
    <row r="4451" spans="1:26" s="49" customFormat="1" x14ac:dyDescent="0.25">
      <c r="A4451" s="75">
        <v>600140971</v>
      </c>
      <c r="B4451" s="73">
        <f t="shared" si="207"/>
        <v>600140971</v>
      </c>
      <c r="C4451" s="73" t="s">
        <v>12372</v>
      </c>
      <c r="D4451" s="68">
        <v>1</v>
      </c>
      <c r="E4451" s="48">
        <f t="shared" si="208"/>
        <v>45238782</v>
      </c>
      <c r="F4451" s="57" t="s">
        <v>5201</v>
      </c>
      <c r="G4451" s="57" t="s">
        <v>5257</v>
      </c>
      <c r="H4451" s="51">
        <v>0</v>
      </c>
      <c r="I4451" s="51" t="s">
        <v>17320</v>
      </c>
      <c r="J4451" s="69">
        <v>27.49</v>
      </c>
      <c r="K4451" s="69">
        <f t="shared" si="209"/>
        <v>0</v>
      </c>
      <c r="L4451" s="90">
        <v>0</v>
      </c>
      <c r="M4451" s="51"/>
      <c r="N4451" s="62" t="s">
        <v>5471</v>
      </c>
      <c r="O4451" s="52" t="s">
        <v>1639</v>
      </c>
      <c r="P4451" s="52">
        <v>655</v>
      </c>
      <c r="Q4451" s="52">
        <v>2</v>
      </c>
      <c r="R4451" s="52" t="s">
        <v>5258</v>
      </c>
      <c r="S4451" s="49" t="s">
        <v>21333</v>
      </c>
      <c r="V4451" s="50" t="s">
        <v>15115</v>
      </c>
      <c r="W4451" s="50" t="s">
        <v>5258</v>
      </c>
      <c r="X4451" s="50" t="s">
        <v>14740</v>
      </c>
      <c r="Y4451" s="70">
        <v>44340</v>
      </c>
      <c r="Z4451" s="53">
        <v>78401</v>
      </c>
    </row>
    <row r="4452" spans="1:26" s="49" customFormat="1" ht="30" x14ac:dyDescent="0.25">
      <c r="A4452" s="75">
        <v>600141039</v>
      </c>
      <c r="B4452" s="73">
        <f t="shared" si="207"/>
        <v>600141039</v>
      </c>
      <c r="C4452" s="73" t="s">
        <v>12373</v>
      </c>
      <c r="D4452" s="68">
        <v>1</v>
      </c>
      <c r="E4452" s="48">
        <f t="shared" si="208"/>
        <v>70994510</v>
      </c>
      <c r="F4452" s="57" t="s">
        <v>5201</v>
      </c>
      <c r="G4452" s="57" t="s">
        <v>5257</v>
      </c>
      <c r="H4452" s="51">
        <v>425</v>
      </c>
      <c r="I4452" s="51" t="s">
        <v>17309</v>
      </c>
      <c r="J4452" s="69">
        <v>27.49</v>
      </c>
      <c r="K4452" s="69">
        <f t="shared" si="209"/>
        <v>11683.25</v>
      </c>
      <c r="L4452" s="90">
        <v>425</v>
      </c>
      <c r="M4452" s="51"/>
      <c r="N4452" s="62" t="s">
        <v>5472</v>
      </c>
      <c r="O4452" s="52" t="s">
        <v>2596</v>
      </c>
      <c r="P4452" s="52">
        <v>300</v>
      </c>
      <c r="Q4452" s="52"/>
      <c r="R4452" s="52" t="s">
        <v>5463</v>
      </c>
      <c r="S4452" s="49" t="s">
        <v>21333</v>
      </c>
      <c r="V4452" s="50" t="s">
        <v>15115</v>
      </c>
      <c r="W4452" s="50" t="s">
        <v>5258</v>
      </c>
      <c r="X4452" s="50" t="s">
        <v>14740</v>
      </c>
      <c r="Y4452" s="70" t="s">
        <v>17320</v>
      </c>
      <c r="Z4452" s="53">
        <v>78345</v>
      </c>
    </row>
    <row r="4453" spans="1:26" s="49" customFormat="1" ht="30" x14ac:dyDescent="0.25">
      <c r="A4453" s="75">
        <v>650028007</v>
      </c>
      <c r="B4453" s="73">
        <f t="shared" si="207"/>
        <v>650028007</v>
      </c>
      <c r="C4453" s="73" t="s">
        <v>12374</v>
      </c>
      <c r="D4453" s="68">
        <v>1</v>
      </c>
      <c r="E4453" s="48">
        <f t="shared" si="208"/>
        <v>73184373</v>
      </c>
      <c r="F4453" s="57" t="s">
        <v>5201</v>
      </c>
      <c r="G4453" s="57" t="s">
        <v>5257</v>
      </c>
      <c r="H4453" s="51">
        <v>75</v>
      </c>
      <c r="I4453" s="51" t="s">
        <v>17309</v>
      </c>
      <c r="J4453" s="69">
        <v>27.49</v>
      </c>
      <c r="K4453" s="69">
        <f t="shared" si="209"/>
        <v>2061.75</v>
      </c>
      <c r="L4453" s="90">
        <v>75</v>
      </c>
      <c r="M4453" s="51"/>
      <c r="N4453" s="62" t="s">
        <v>5473</v>
      </c>
      <c r="O4453" s="52"/>
      <c r="P4453" s="52">
        <v>58</v>
      </c>
      <c r="Q4453" s="52"/>
      <c r="R4453" s="52" t="s">
        <v>5474</v>
      </c>
      <c r="S4453" s="49" t="s">
        <v>21333</v>
      </c>
      <c r="V4453" s="50" t="s">
        <v>15115</v>
      </c>
      <c r="W4453" s="50" t="s">
        <v>5258</v>
      </c>
      <c r="X4453" s="50" t="s">
        <v>14740</v>
      </c>
      <c r="Y4453" s="70" t="s">
        <v>17320</v>
      </c>
      <c r="Z4453" s="53">
        <v>78332</v>
      </c>
    </row>
    <row r="4454" spans="1:26" s="49" customFormat="1" ht="30" x14ac:dyDescent="0.25">
      <c r="A4454" s="75">
        <v>650028309</v>
      </c>
      <c r="B4454" s="73">
        <f t="shared" si="207"/>
        <v>650028309</v>
      </c>
      <c r="C4454" s="73" t="s">
        <v>12375</v>
      </c>
      <c r="D4454" s="68">
        <v>1</v>
      </c>
      <c r="E4454" s="48">
        <f t="shared" si="208"/>
        <v>75027658</v>
      </c>
      <c r="F4454" s="57" t="s">
        <v>5201</v>
      </c>
      <c r="G4454" s="57" t="s">
        <v>5257</v>
      </c>
      <c r="H4454" s="51">
        <v>175</v>
      </c>
      <c r="I4454" s="51" t="s">
        <v>17309</v>
      </c>
      <c r="J4454" s="69">
        <v>27.49</v>
      </c>
      <c r="K4454" s="69">
        <f t="shared" si="209"/>
        <v>4810.75</v>
      </c>
      <c r="L4454" s="90">
        <v>175</v>
      </c>
      <c r="M4454" s="51"/>
      <c r="N4454" s="62" t="s">
        <v>5475</v>
      </c>
      <c r="O4454" s="52"/>
      <c r="P4454" s="52">
        <v>48</v>
      </c>
      <c r="Q4454" s="52"/>
      <c r="R4454" s="52" t="s">
        <v>5476</v>
      </c>
      <c r="S4454" s="49" t="s">
        <v>21333</v>
      </c>
      <c r="V4454" s="50" t="s">
        <v>15115</v>
      </c>
      <c r="W4454" s="50" t="s">
        <v>5258</v>
      </c>
      <c r="X4454" s="50" t="s">
        <v>14740</v>
      </c>
      <c r="Y4454" s="70" t="s">
        <v>17320</v>
      </c>
      <c r="Z4454" s="53">
        <v>78325</v>
      </c>
    </row>
    <row r="4455" spans="1:26" s="49" customFormat="1" ht="30" x14ac:dyDescent="0.25">
      <c r="A4455" s="75">
        <v>650037669</v>
      </c>
      <c r="B4455" s="73">
        <f t="shared" si="207"/>
        <v>650037669</v>
      </c>
      <c r="C4455" s="73" t="s">
        <v>12376</v>
      </c>
      <c r="D4455" s="68">
        <v>1</v>
      </c>
      <c r="E4455" s="48">
        <f t="shared" si="208"/>
        <v>70984468</v>
      </c>
      <c r="F4455" s="57" t="s">
        <v>5201</v>
      </c>
      <c r="G4455" s="57" t="s">
        <v>5257</v>
      </c>
      <c r="H4455" s="51">
        <v>50</v>
      </c>
      <c r="I4455" s="51" t="s">
        <v>17309</v>
      </c>
      <c r="J4455" s="69">
        <v>27.49</v>
      </c>
      <c r="K4455" s="69">
        <f t="shared" si="209"/>
        <v>1374.5</v>
      </c>
      <c r="L4455" s="90">
        <v>50</v>
      </c>
      <c r="M4455" s="51"/>
      <c r="N4455" s="62" t="s">
        <v>5477</v>
      </c>
      <c r="O4455" s="52"/>
      <c r="P4455" s="52">
        <v>24</v>
      </c>
      <c r="Q4455" s="52"/>
      <c r="R4455" s="52" t="s">
        <v>5478</v>
      </c>
      <c r="S4455" s="49" t="s">
        <v>21333</v>
      </c>
      <c r="V4455" s="50" t="s">
        <v>15115</v>
      </c>
      <c r="W4455" s="50" t="s">
        <v>5258</v>
      </c>
      <c r="X4455" s="50" t="s">
        <v>14740</v>
      </c>
      <c r="Y4455" s="70" t="s">
        <v>17320</v>
      </c>
      <c r="Z4455" s="53">
        <v>78321</v>
      </c>
    </row>
    <row r="4456" spans="1:26" s="49" customFormat="1" ht="30" x14ac:dyDescent="0.25">
      <c r="A4456" s="75">
        <v>650041984</v>
      </c>
      <c r="B4456" s="73">
        <f t="shared" si="207"/>
        <v>650041984</v>
      </c>
      <c r="C4456" s="73" t="s">
        <v>12377</v>
      </c>
      <c r="D4456" s="68">
        <v>1</v>
      </c>
      <c r="E4456" s="48">
        <f t="shared" si="208"/>
        <v>75027623</v>
      </c>
      <c r="F4456" s="57" t="s">
        <v>5201</v>
      </c>
      <c r="G4456" s="57" t="s">
        <v>5257</v>
      </c>
      <c r="H4456" s="51">
        <v>225</v>
      </c>
      <c r="I4456" s="51" t="s">
        <v>17309</v>
      </c>
      <c r="J4456" s="69">
        <v>27.49</v>
      </c>
      <c r="K4456" s="69">
        <f t="shared" si="209"/>
        <v>6185.25</v>
      </c>
      <c r="L4456" s="90">
        <v>225</v>
      </c>
      <c r="M4456" s="51"/>
      <c r="N4456" s="62" t="s">
        <v>5479</v>
      </c>
      <c r="O4456" s="52"/>
      <c r="P4456" s="52">
        <v>4</v>
      </c>
      <c r="Q4456" s="52"/>
      <c r="R4456" s="52" t="s">
        <v>5480</v>
      </c>
      <c r="S4456" s="49" t="s">
        <v>21333</v>
      </c>
      <c r="V4456" s="50" t="s">
        <v>15115</v>
      </c>
      <c r="W4456" s="50" t="s">
        <v>5258</v>
      </c>
      <c r="X4456" s="50" t="s">
        <v>14740</v>
      </c>
      <c r="Y4456" s="70" t="s">
        <v>17320</v>
      </c>
      <c r="Z4456" s="53">
        <v>78324</v>
      </c>
    </row>
    <row r="4457" spans="1:26" s="49" customFormat="1" ht="30" x14ac:dyDescent="0.25">
      <c r="A4457" s="75">
        <v>650042255</v>
      </c>
      <c r="B4457" s="73">
        <f t="shared" si="207"/>
        <v>650042255</v>
      </c>
      <c r="C4457" s="73" t="s">
        <v>12378</v>
      </c>
      <c r="D4457" s="68">
        <v>1</v>
      </c>
      <c r="E4457" s="48">
        <f t="shared" si="208"/>
        <v>75029952</v>
      </c>
      <c r="F4457" s="57" t="s">
        <v>5201</v>
      </c>
      <c r="G4457" s="57" t="s">
        <v>5257</v>
      </c>
      <c r="H4457" s="51">
        <v>400</v>
      </c>
      <c r="I4457" s="51" t="s">
        <v>17309</v>
      </c>
      <c r="J4457" s="69">
        <v>27.49</v>
      </c>
      <c r="K4457" s="69">
        <f t="shared" si="209"/>
        <v>10996</v>
      </c>
      <c r="L4457" s="90">
        <v>400</v>
      </c>
      <c r="M4457" s="51"/>
      <c r="N4457" s="62" t="s">
        <v>5481</v>
      </c>
      <c r="O4457" s="52"/>
      <c r="P4457" s="52">
        <v>126</v>
      </c>
      <c r="Q4457" s="52"/>
      <c r="R4457" s="52" t="s">
        <v>5482</v>
      </c>
      <c r="S4457" s="49" t="s">
        <v>21333</v>
      </c>
      <c r="V4457" s="50" t="s">
        <v>15115</v>
      </c>
      <c r="W4457" s="50" t="s">
        <v>5258</v>
      </c>
      <c r="X4457" s="50" t="s">
        <v>14740</v>
      </c>
      <c r="Y4457" s="70" t="s">
        <v>17320</v>
      </c>
      <c r="Z4457" s="53">
        <v>78332</v>
      </c>
    </row>
    <row r="4458" spans="1:26" s="49" customFormat="1" ht="30" x14ac:dyDescent="0.25">
      <c r="A4458" s="75">
        <v>650058615</v>
      </c>
      <c r="B4458" s="73">
        <f t="shared" si="207"/>
        <v>650058615</v>
      </c>
      <c r="C4458" s="73" t="s">
        <v>12379</v>
      </c>
      <c r="D4458" s="68">
        <v>1</v>
      </c>
      <c r="E4458" s="48">
        <f t="shared" si="208"/>
        <v>70985294</v>
      </c>
      <c r="F4458" s="57" t="s">
        <v>5201</v>
      </c>
      <c r="G4458" s="57" t="s">
        <v>5257</v>
      </c>
      <c r="H4458" s="51">
        <v>75</v>
      </c>
      <c r="I4458" s="51" t="s">
        <v>17309</v>
      </c>
      <c r="J4458" s="69">
        <v>27.49</v>
      </c>
      <c r="K4458" s="69">
        <f t="shared" si="209"/>
        <v>2061.75</v>
      </c>
      <c r="L4458" s="90">
        <v>75</v>
      </c>
      <c r="M4458" s="51"/>
      <c r="N4458" s="62" t="s">
        <v>5483</v>
      </c>
      <c r="O4458" s="52"/>
      <c r="P4458" s="52">
        <v>35</v>
      </c>
      <c r="Q4458" s="52"/>
      <c r="R4458" s="52" t="s">
        <v>5484</v>
      </c>
      <c r="S4458" s="49" t="s">
        <v>21333</v>
      </c>
      <c r="V4458" s="50" t="s">
        <v>15115</v>
      </c>
      <c r="W4458" s="50" t="s">
        <v>5258</v>
      </c>
      <c r="X4458" s="50" t="s">
        <v>14740</v>
      </c>
      <c r="Y4458" s="70" t="s">
        <v>17320</v>
      </c>
      <c r="Z4458" s="53">
        <v>78322</v>
      </c>
    </row>
    <row r="4459" spans="1:26" s="49" customFormat="1" x14ac:dyDescent="0.25">
      <c r="A4459" s="75">
        <v>691001871</v>
      </c>
      <c r="B4459" s="73">
        <f t="shared" si="207"/>
        <v>691001871</v>
      </c>
      <c r="C4459" s="73" t="s">
        <v>12249</v>
      </c>
      <c r="D4459" s="68">
        <v>1</v>
      </c>
      <c r="E4459" s="48">
        <f t="shared" si="208"/>
        <v>71341218</v>
      </c>
      <c r="F4459" s="57" t="s">
        <v>5201</v>
      </c>
      <c r="G4459" s="57" t="s">
        <v>5257</v>
      </c>
      <c r="H4459" s="51">
        <v>25</v>
      </c>
      <c r="I4459" s="51" t="s">
        <v>17309</v>
      </c>
      <c r="J4459" s="69">
        <v>27.49</v>
      </c>
      <c r="K4459" s="69">
        <f t="shared" si="209"/>
        <v>687.25</v>
      </c>
      <c r="L4459" s="90">
        <v>25</v>
      </c>
      <c r="M4459" s="51"/>
      <c r="N4459" s="62" t="s">
        <v>5262</v>
      </c>
      <c r="O4459" s="52" t="s">
        <v>2065</v>
      </c>
      <c r="P4459" s="52">
        <v>1129</v>
      </c>
      <c r="Q4459" s="52" t="s">
        <v>26</v>
      </c>
      <c r="R4459" s="52" t="s">
        <v>5258</v>
      </c>
      <c r="S4459" s="49" t="s">
        <v>21334</v>
      </c>
      <c r="V4459" s="50" t="s">
        <v>15102</v>
      </c>
      <c r="W4459" s="50" t="s">
        <v>5258</v>
      </c>
      <c r="X4459" s="50" t="s">
        <v>14741</v>
      </c>
      <c r="Y4459" s="70" t="s">
        <v>17320</v>
      </c>
      <c r="Z4459" s="53">
        <v>78401</v>
      </c>
    </row>
    <row r="4460" spans="1:26" s="49" customFormat="1" ht="30" x14ac:dyDescent="0.25">
      <c r="A4460" s="74">
        <v>600017982</v>
      </c>
      <c r="B4460" s="73">
        <f t="shared" si="207"/>
        <v>600017982</v>
      </c>
      <c r="C4460" s="73" t="s">
        <v>18143</v>
      </c>
      <c r="D4460" s="68">
        <v>1</v>
      </c>
      <c r="E4460" s="48">
        <f t="shared" si="208"/>
        <v>843105</v>
      </c>
      <c r="F4460" s="57" t="s">
        <v>5201</v>
      </c>
      <c r="G4460" s="57" t="s">
        <v>5820</v>
      </c>
      <c r="H4460" s="51">
        <v>550</v>
      </c>
      <c r="I4460" s="51" t="s">
        <v>17309</v>
      </c>
      <c r="J4460" s="69">
        <v>27.49</v>
      </c>
      <c r="K4460" s="69">
        <f t="shared" si="209"/>
        <v>15119.5</v>
      </c>
      <c r="L4460" s="90">
        <v>550</v>
      </c>
      <c r="M4460" s="51"/>
      <c r="N4460" s="62" t="s">
        <v>18144</v>
      </c>
      <c r="O4460" s="52" t="s">
        <v>3589</v>
      </c>
      <c r="P4460" s="52">
        <v>183</v>
      </c>
      <c r="Q4460" s="52">
        <v>2</v>
      </c>
      <c r="R4460" s="52" t="s">
        <v>5821</v>
      </c>
      <c r="S4460" s="49" t="s">
        <v>21333</v>
      </c>
      <c r="V4460" s="50" t="s">
        <v>15102</v>
      </c>
      <c r="W4460" s="50" t="s">
        <v>5821</v>
      </c>
      <c r="X4460" s="50" t="s">
        <v>14738</v>
      </c>
      <c r="Y4460" s="70" t="s">
        <v>17320</v>
      </c>
      <c r="Z4460" s="53">
        <v>78985</v>
      </c>
    </row>
    <row r="4461" spans="1:26" s="49" customFormat="1" x14ac:dyDescent="0.25">
      <c r="A4461" s="74">
        <v>600027155</v>
      </c>
      <c r="B4461" s="73">
        <f t="shared" si="207"/>
        <v>600027155</v>
      </c>
      <c r="C4461" s="73" t="s">
        <v>12572</v>
      </c>
      <c r="D4461" s="68">
        <v>1</v>
      </c>
      <c r="E4461" s="48">
        <f t="shared" si="208"/>
        <v>62353179</v>
      </c>
      <c r="F4461" s="57" t="s">
        <v>5201</v>
      </c>
      <c r="G4461" s="57" t="s">
        <v>5820</v>
      </c>
      <c r="H4461" s="51">
        <v>0</v>
      </c>
      <c r="I4461" s="51" t="s">
        <v>17309</v>
      </c>
      <c r="J4461" s="69">
        <v>27.49</v>
      </c>
      <c r="K4461" s="69">
        <f t="shared" si="209"/>
        <v>0</v>
      </c>
      <c r="L4461" s="90">
        <v>250</v>
      </c>
      <c r="M4461" s="51">
        <v>250</v>
      </c>
      <c r="N4461" s="62" t="s">
        <v>5822</v>
      </c>
      <c r="O4461" s="52" t="s">
        <v>5313</v>
      </c>
      <c r="P4461" s="52">
        <v>248</v>
      </c>
      <c r="Q4461" s="52">
        <v>27</v>
      </c>
      <c r="R4461" s="52" t="s">
        <v>5821</v>
      </c>
      <c r="S4461" s="49" t="s">
        <v>21333</v>
      </c>
      <c r="V4461" s="50" t="s">
        <v>15102</v>
      </c>
      <c r="W4461" s="50" t="s">
        <v>5821</v>
      </c>
      <c r="X4461" s="50" t="s">
        <v>14738</v>
      </c>
      <c r="Y4461" s="70" t="s">
        <v>17320</v>
      </c>
      <c r="Z4461" s="53">
        <v>78985</v>
      </c>
    </row>
    <row r="4462" spans="1:26" s="49" customFormat="1" x14ac:dyDescent="0.25">
      <c r="A4462" s="75">
        <v>600147401</v>
      </c>
      <c r="B4462" s="73">
        <f t="shared" si="207"/>
        <v>600147401</v>
      </c>
      <c r="C4462" s="73" t="s">
        <v>12588</v>
      </c>
      <c r="D4462" s="68">
        <v>1</v>
      </c>
      <c r="E4462" s="48">
        <f t="shared" si="208"/>
        <v>63696380</v>
      </c>
      <c r="F4462" s="57" t="s">
        <v>5201</v>
      </c>
      <c r="G4462" s="57" t="s">
        <v>5820</v>
      </c>
      <c r="H4462" s="51">
        <v>0</v>
      </c>
      <c r="I4462" s="51" t="s">
        <v>17309</v>
      </c>
      <c r="J4462" s="69">
        <v>27.49</v>
      </c>
      <c r="K4462" s="69">
        <f t="shared" si="209"/>
        <v>0</v>
      </c>
      <c r="L4462" s="90">
        <v>50</v>
      </c>
      <c r="M4462" s="51">
        <v>50</v>
      </c>
      <c r="N4462" s="62" t="s">
        <v>5846</v>
      </c>
      <c r="O4462" s="52" t="s">
        <v>5847</v>
      </c>
      <c r="P4462" s="52">
        <v>858</v>
      </c>
      <c r="Q4462" s="52">
        <v>10</v>
      </c>
      <c r="R4462" s="52" t="s">
        <v>5821</v>
      </c>
      <c r="S4462" s="49" t="s">
        <v>21333</v>
      </c>
      <c r="V4462" s="50" t="s">
        <v>15116</v>
      </c>
      <c r="W4462" s="50" t="s">
        <v>5821</v>
      </c>
      <c r="X4462" s="50" t="s">
        <v>14740</v>
      </c>
      <c r="Y4462" s="70" t="s">
        <v>17320</v>
      </c>
      <c r="Z4462" s="53">
        <v>78985</v>
      </c>
    </row>
    <row r="4463" spans="1:26" s="49" customFormat="1" x14ac:dyDescent="0.25">
      <c r="A4463" s="75">
        <v>600147410</v>
      </c>
      <c r="B4463" s="73">
        <f t="shared" si="207"/>
        <v>600147410</v>
      </c>
      <c r="C4463" s="73" t="s">
        <v>12589</v>
      </c>
      <c r="D4463" s="68">
        <v>1</v>
      </c>
      <c r="E4463" s="48">
        <f t="shared" si="208"/>
        <v>63696398</v>
      </c>
      <c r="F4463" s="57" t="s">
        <v>5201</v>
      </c>
      <c r="G4463" s="57" t="s">
        <v>5820</v>
      </c>
      <c r="H4463" s="51">
        <v>25</v>
      </c>
      <c r="I4463" s="51" t="s">
        <v>17309</v>
      </c>
      <c r="J4463" s="69">
        <v>27.49</v>
      </c>
      <c r="K4463" s="69">
        <f t="shared" si="209"/>
        <v>687.25</v>
      </c>
      <c r="L4463" s="90">
        <v>25</v>
      </c>
      <c r="M4463" s="51"/>
      <c r="N4463" s="62" t="s">
        <v>5848</v>
      </c>
      <c r="O4463" s="52" t="s">
        <v>5366</v>
      </c>
      <c r="P4463" s="52">
        <v>1135</v>
      </c>
      <c r="Q4463" s="52">
        <v>12</v>
      </c>
      <c r="R4463" s="52" t="s">
        <v>5821</v>
      </c>
      <c r="S4463" s="49" t="s">
        <v>21333</v>
      </c>
      <c r="V4463" s="50" t="s">
        <v>15116</v>
      </c>
      <c r="W4463" s="50" t="s">
        <v>5821</v>
      </c>
      <c r="X4463" s="50" t="s">
        <v>14740</v>
      </c>
      <c r="Y4463" s="70" t="s">
        <v>17320</v>
      </c>
      <c r="Z4463" s="53">
        <v>78985</v>
      </c>
    </row>
    <row r="4464" spans="1:26" s="49" customFormat="1" ht="30" x14ac:dyDescent="0.25">
      <c r="A4464" s="75">
        <v>600147347</v>
      </c>
      <c r="B4464" s="73">
        <f t="shared" si="207"/>
        <v>600147347</v>
      </c>
      <c r="C4464" s="73" t="s">
        <v>12590</v>
      </c>
      <c r="D4464" s="68">
        <v>1</v>
      </c>
      <c r="E4464" s="48">
        <f t="shared" si="208"/>
        <v>70985219</v>
      </c>
      <c r="F4464" s="57" t="s">
        <v>5201</v>
      </c>
      <c r="G4464" s="57" t="s">
        <v>5820</v>
      </c>
      <c r="H4464" s="51">
        <v>0</v>
      </c>
      <c r="I4464" s="51" t="s">
        <v>17309</v>
      </c>
      <c r="J4464" s="69">
        <v>27.49</v>
      </c>
      <c r="K4464" s="69">
        <f t="shared" si="209"/>
        <v>0</v>
      </c>
      <c r="L4464" s="90">
        <v>25</v>
      </c>
      <c r="M4464" s="51">
        <v>25</v>
      </c>
      <c r="N4464" s="62" t="s">
        <v>5849</v>
      </c>
      <c r="O4464" s="52" t="s">
        <v>5704</v>
      </c>
      <c r="P4464" s="52">
        <v>595</v>
      </c>
      <c r="Q4464" s="52">
        <v>8</v>
      </c>
      <c r="R4464" s="52" t="s">
        <v>5850</v>
      </c>
      <c r="S4464" s="49" t="s">
        <v>21333</v>
      </c>
      <c r="V4464" s="50" t="s">
        <v>15116</v>
      </c>
      <c r="W4464" s="50" t="s">
        <v>5821</v>
      </c>
      <c r="X4464" s="50" t="s">
        <v>14740</v>
      </c>
      <c r="Y4464" s="70" t="s">
        <v>17320</v>
      </c>
      <c r="Z4464" s="53">
        <v>78983</v>
      </c>
    </row>
    <row r="4465" spans="1:26" s="49" customFormat="1" ht="30" x14ac:dyDescent="0.25">
      <c r="A4465" s="75">
        <v>600147444</v>
      </c>
      <c r="B4465" s="73">
        <f t="shared" si="207"/>
        <v>600147444</v>
      </c>
      <c r="C4465" s="73" t="s">
        <v>12591</v>
      </c>
      <c r="D4465" s="68">
        <v>1</v>
      </c>
      <c r="E4465" s="48">
        <f t="shared" si="208"/>
        <v>71002201</v>
      </c>
      <c r="F4465" s="57" t="s">
        <v>5201</v>
      </c>
      <c r="G4465" s="57" t="s">
        <v>5820</v>
      </c>
      <c r="H4465" s="51">
        <v>0</v>
      </c>
      <c r="I4465" s="51" t="s">
        <v>17309</v>
      </c>
      <c r="J4465" s="69">
        <v>27.49</v>
      </c>
      <c r="K4465" s="69">
        <f t="shared" si="209"/>
        <v>0</v>
      </c>
      <c r="L4465" s="90">
        <v>25</v>
      </c>
      <c r="M4465" s="51">
        <v>25</v>
      </c>
      <c r="N4465" s="62" t="s">
        <v>5851</v>
      </c>
      <c r="O4465" s="52"/>
      <c r="P4465" s="52">
        <v>260</v>
      </c>
      <c r="Q4465" s="52"/>
      <c r="R4465" s="52" t="s">
        <v>5838</v>
      </c>
      <c r="S4465" s="49" t="s">
        <v>21333</v>
      </c>
      <c r="V4465" s="50" t="s">
        <v>15116</v>
      </c>
      <c r="W4465" s="50" t="s">
        <v>5821</v>
      </c>
      <c r="X4465" s="50" t="s">
        <v>14740</v>
      </c>
      <c r="Y4465" s="70" t="s">
        <v>17320</v>
      </c>
      <c r="Z4465" s="53">
        <v>78982</v>
      </c>
    </row>
    <row r="4466" spans="1:26" s="49" customFormat="1" x14ac:dyDescent="0.25">
      <c r="A4466" s="75">
        <v>600147916</v>
      </c>
      <c r="B4466" s="73">
        <f t="shared" si="207"/>
        <v>600147916</v>
      </c>
      <c r="C4466" s="73" t="s">
        <v>12592</v>
      </c>
      <c r="D4466" s="68">
        <v>1</v>
      </c>
      <c r="E4466" s="48">
        <f t="shared" si="208"/>
        <v>852937</v>
      </c>
      <c r="F4466" s="57" t="s">
        <v>5201</v>
      </c>
      <c r="G4466" s="57" t="s">
        <v>5820</v>
      </c>
      <c r="H4466" s="51">
        <v>975</v>
      </c>
      <c r="I4466" s="51" t="s">
        <v>17309</v>
      </c>
      <c r="J4466" s="69">
        <v>27.49</v>
      </c>
      <c r="K4466" s="69">
        <f t="shared" si="209"/>
        <v>26802.75</v>
      </c>
      <c r="L4466" s="90">
        <v>975</v>
      </c>
      <c r="M4466" s="51"/>
      <c r="N4466" s="62" t="s">
        <v>5852</v>
      </c>
      <c r="O4466" s="52" t="s">
        <v>5313</v>
      </c>
      <c r="P4466" s="52">
        <v>248</v>
      </c>
      <c r="Q4466" s="52">
        <v>27</v>
      </c>
      <c r="R4466" s="52" t="s">
        <v>5821</v>
      </c>
      <c r="S4466" s="49" t="s">
        <v>21333</v>
      </c>
      <c r="V4466" s="50" t="s">
        <v>15116</v>
      </c>
      <c r="W4466" s="50" t="s">
        <v>5821</v>
      </c>
      <c r="X4466" s="50" t="s">
        <v>14740</v>
      </c>
      <c r="Y4466" s="70" t="s">
        <v>17320</v>
      </c>
      <c r="Z4466" s="53">
        <v>78985</v>
      </c>
    </row>
    <row r="4467" spans="1:26" s="49" customFormat="1" x14ac:dyDescent="0.25">
      <c r="A4467" s="75">
        <v>600148157</v>
      </c>
      <c r="B4467" s="73">
        <f t="shared" si="207"/>
        <v>600148157</v>
      </c>
      <c r="C4467" s="73" t="s">
        <v>12593</v>
      </c>
      <c r="D4467" s="68">
        <v>1</v>
      </c>
      <c r="E4467" s="48">
        <f t="shared" si="208"/>
        <v>71002219</v>
      </c>
      <c r="F4467" s="57" t="s">
        <v>5201</v>
      </c>
      <c r="G4467" s="57" t="s">
        <v>5820</v>
      </c>
      <c r="H4467" s="51">
        <v>125</v>
      </c>
      <c r="I4467" s="51" t="s">
        <v>17309</v>
      </c>
      <c r="J4467" s="69">
        <v>27.49</v>
      </c>
      <c r="K4467" s="69">
        <f t="shared" si="209"/>
        <v>3436.25</v>
      </c>
      <c r="L4467" s="90">
        <v>125</v>
      </c>
      <c r="M4467" s="51"/>
      <c r="N4467" s="62" t="s">
        <v>5853</v>
      </c>
      <c r="O4467" s="52"/>
      <c r="P4467" s="52">
        <v>213</v>
      </c>
      <c r="Q4467" s="52"/>
      <c r="R4467" s="52" t="s">
        <v>5838</v>
      </c>
      <c r="S4467" s="49" t="s">
        <v>21333</v>
      </c>
      <c r="V4467" s="50" t="s">
        <v>15116</v>
      </c>
      <c r="W4467" s="50" t="s">
        <v>5821</v>
      </c>
      <c r="X4467" s="50" t="s">
        <v>14740</v>
      </c>
      <c r="Y4467" s="70" t="s">
        <v>17320</v>
      </c>
      <c r="Z4467" s="53">
        <v>78982</v>
      </c>
    </row>
    <row r="4468" spans="1:26" s="49" customFormat="1" x14ac:dyDescent="0.25">
      <c r="A4468" s="75">
        <v>600148343</v>
      </c>
      <c r="B4468" s="73">
        <f t="shared" si="207"/>
        <v>600148343</v>
      </c>
      <c r="C4468" s="73" t="s">
        <v>12594</v>
      </c>
      <c r="D4468" s="68">
        <v>1</v>
      </c>
      <c r="E4468" s="48">
        <f t="shared" si="208"/>
        <v>852970</v>
      </c>
      <c r="F4468" s="57" t="s">
        <v>5201</v>
      </c>
      <c r="G4468" s="57" t="s">
        <v>5820</v>
      </c>
      <c r="H4468" s="51">
        <v>1000</v>
      </c>
      <c r="I4468" s="51" t="s">
        <v>17309</v>
      </c>
      <c r="J4468" s="69">
        <v>27.49</v>
      </c>
      <c r="K4468" s="69">
        <f t="shared" si="209"/>
        <v>27490</v>
      </c>
      <c r="L4468" s="90">
        <v>1000</v>
      </c>
      <c r="M4468" s="51"/>
      <c r="N4468" s="62" t="s">
        <v>5854</v>
      </c>
      <c r="O4468" s="52" t="s">
        <v>1230</v>
      </c>
      <c r="P4468" s="52">
        <v>758</v>
      </c>
      <c r="Q4468" s="52">
        <v>1</v>
      </c>
      <c r="R4468" s="52" t="s">
        <v>5821</v>
      </c>
      <c r="S4468" s="49" t="s">
        <v>21333</v>
      </c>
      <c r="V4468" s="50" t="s">
        <v>15116</v>
      </c>
      <c r="W4468" s="50" t="s">
        <v>5821</v>
      </c>
      <c r="X4468" s="50" t="s">
        <v>14740</v>
      </c>
      <c r="Y4468" s="70" t="s">
        <v>17320</v>
      </c>
      <c r="Z4468" s="53">
        <v>78985</v>
      </c>
    </row>
    <row r="4469" spans="1:26" s="49" customFormat="1" ht="30" x14ac:dyDescent="0.25">
      <c r="A4469" s="75">
        <v>600148131</v>
      </c>
      <c r="B4469" s="73">
        <f t="shared" si="207"/>
        <v>600148131</v>
      </c>
      <c r="C4469" s="73" t="s">
        <v>12595</v>
      </c>
      <c r="D4469" s="68">
        <v>1</v>
      </c>
      <c r="E4469" s="48">
        <f t="shared" si="208"/>
        <v>75029065</v>
      </c>
      <c r="F4469" s="57" t="s">
        <v>5201</v>
      </c>
      <c r="G4469" s="57" t="s">
        <v>5820</v>
      </c>
      <c r="H4469" s="51">
        <v>75</v>
      </c>
      <c r="I4469" s="51" t="s">
        <v>17309</v>
      </c>
      <c r="J4469" s="69">
        <v>27.49</v>
      </c>
      <c r="K4469" s="69">
        <f t="shared" si="209"/>
        <v>2061.75</v>
      </c>
      <c r="L4469" s="90">
        <v>75</v>
      </c>
      <c r="M4469" s="51"/>
      <c r="N4469" s="62" t="s">
        <v>5855</v>
      </c>
      <c r="O4469" s="52"/>
      <c r="P4469" s="52">
        <v>94</v>
      </c>
      <c r="Q4469" s="52"/>
      <c r="R4469" s="52" t="s">
        <v>5856</v>
      </c>
      <c r="S4469" s="49" t="s">
        <v>21333</v>
      </c>
      <c r="V4469" s="50" t="s">
        <v>15116</v>
      </c>
      <c r="W4469" s="50" t="s">
        <v>5821</v>
      </c>
      <c r="X4469" s="50" t="s">
        <v>14740</v>
      </c>
      <c r="Y4469" s="70" t="s">
        <v>17320</v>
      </c>
      <c r="Z4469" s="53">
        <v>78901</v>
      </c>
    </row>
    <row r="4470" spans="1:26" s="49" customFormat="1" x14ac:dyDescent="0.25">
      <c r="A4470" s="75">
        <v>600148335</v>
      </c>
      <c r="B4470" s="73">
        <f t="shared" si="207"/>
        <v>600148335</v>
      </c>
      <c r="C4470" s="73" t="s">
        <v>12596</v>
      </c>
      <c r="D4470" s="68">
        <v>1</v>
      </c>
      <c r="E4470" s="48">
        <f t="shared" si="208"/>
        <v>63696355</v>
      </c>
      <c r="F4470" s="57" t="s">
        <v>5201</v>
      </c>
      <c r="G4470" s="57" t="s">
        <v>5820</v>
      </c>
      <c r="H4470" s="51">
        <v>575</v>
      </c>
      <c r="I4470" s="51" t="s">
        <v>17309</v>
      </c>
      <c r="J4470" s="69">
        <v>27.49</v>
      </c>
      <c r="K4470" s="69">
        <f t="shared" si="209"/>
        <v>15806.75</v>
      </c>
      <c r="L4470" s="90">
        <v>575</v>
      </c>
      <c r="M4470" s="51"/>
      <c r="N4470" s="62" t="s">
        <v>5857</v>
      </c>
      <c r="O4470" s="52" t="s">
        <v>340</v>
      </c>
      <c r="P4470" s="52">
        <v>17</v>
      </c>
      <c r="Q4470" s="52">
        <v>10</v>
      </c>
      <c r="R4470" s="52" t="s">
        <v>5850</v>
      </c>
      <c r="S4470" s="49" t="s">
        <v>21333</v>
      </c>
      <c r="V4470" s="50" t="s">
        <v>15116</v>
      </c>
      <c r="W4470" s="50" t="s">
        <v>5821</v>
      </c>
      <c r="X4470" s="50" t="s">
        <v>14740</v>
      </c>
      <c r="Y4470" s="70" t="s">
        <v>17320</v>
      </c>
      <c r="Z4470" s="53">
        <v>78983</v>
      </c>
    </row>
    <row r="4471" spans="1:26" s="49" customFormat="1" x14ac:dyDescent="0.25">
      <c r="A4471" s="75">
        <v>600148475</v>
      </c>
      <c r="B4471" s="73">
        <f t="shared" si="207"/>
        <v>600148475</v>
      </c>
      <c r="C4471" s="73" t="s">
        <v>12597</v>
      </c>
      <c r="D4471" s="68">
        <v>1</v>
      </c>
      <c r="E4471" s="48">
        <f t="shared" si="208"/>
        <v>70944164</v>
      </c>
      <c r="F4471" s="57" t="s">
        <v>5201</v>
      </c>
      <c r="G4471" s="57" t="s">
        <v>5820</v>
      </c>
      <c r="H4471" s="51">
        <v>275</v>
      </c>
      <c r="I4471" s="51" t="s">
        <v>17309</v>
      </c>
      <c r="J4471" s="69">
        <v>27.49</v>
      </c>
      <c r="K4471" s="69">
        <f t="shared" si="209"/>
        <v>7559.75</v>
      </c>
      <c r="L4471" s="90">
        <v>275</v>
      </c>
      <c r="M4471" s="51"/>
      <c r="N4471" s="62" t="s">
        <v>5858</v>
      </c>
      <c r="O4471" s="52" t="s">
        <v>60</v>
      </c>
      <c r="P4471" s="52">
        <v>187</v>
      </c>
      <c r="Q4471" s="52"/>
      <c r="R4471" s="52" t="s">
        <v>5859</v>
      </c>
      <c r="S4471" s="49" t="s">
        <v>21333</v>
      </c>
      <c r="V4471" s="50" t="s">
        <v>15116</v>
      </c>
      <c r="W4471" s="50" t="s">
        <v>5821</v>
      </c>
      <c r="X4471" s="50" t="s">
        <v>14740</v>
      </c>
      <c r="Y4471" s="70" t="s">
        <v>17320</v>
      </c>
      <c r="Z4471" s="53">
        <v>78973</v>
      </c>
    </row>
    <row r="4472" spans="1:26" s="49" customFormat="1" x14ac:dyDescent="0.25">
      <c r="A4472" s="75">
        <v>600171396</v>
      </c>
      <c r="B4472" s="73">
        <f t="shared" si="207"/>
        <v>600171396</v>
      </c>
      <c r="C4472" s="73" t="s">
        <v>12573</v>
      </c>
      <c r="D4472" s="68">
        <v>1</v>
      </c>
      <c r="E4472" s="48">
        <f t="shared" si="208"/>
        <v>851205</v>
      </c>
      <c r="F4472" s="57" t="s">
        <v>5201</v>
      </c>
      <c r="G4472" s="57" t="s">
        <v>5820</v>
      </c>
      <c r="H4472" s="51">
        <v>400</v>
      </c>
      <c r="I4472" s="51" t="s">
        <v>17309</v>
      </c>
      <c r="J4472" s="69">
        <v>27.49</v>
      </c>
      <c r="K4472" s="69">
        <f t="shared" si="209"/>
        <v>10996</v>
      </c>
      <c r="L4472" s="90">
        <v>400</v>
      </c>
      <c r="M4472" s="51"/>
      <c r="N4472" s="62" t="s">
        <v>5823</v>
      </c>
      <c r="O4472" s="52" t="s">
        <v>439</v>
      </c>
      <c r="P4472" s="52">
        <v>667</v>
      </c>
      <c r="Q4472" s="52">
        <v>2</v>
      </c>
      <c r="R4472" s="52" t="s">
        <v>5821</v>
      </c>
      <c r="S4472" s="49" t="s">
        <v>21333</v>
      </c>
      <c r="V4472" s="50" t="s">
        <v>15102</v>
      </c>
      <c r="W4472" s="50" t="s">
        <v>5821</v>
      </c>
      <c r="X4472" s="50" t="s">
        <v>14738</v>
      </c>
      <c r="Y4472" s="70" t="s">
        <v>17320</v>
      </c>
      <c r="Z4472" s="53">
        <v>78985</v>
      </c>
    </row>
    <row r="4473" spans="1:26" s="49" customFormat="1" ht="30" x14ac:dyDescent="0.25">
      <c r="A4473" s="75">
        <v>610551353</v>
      </c>
      <c r="B4473" s="73">
        <f t="shared" si="207"/>
        <v>610551353</v>
      </c>
      <c r="C4473" s="73" t="s">
        <v>12574</v>
      </c>
      <c r="D4473" s="68">
        <v>1</v>
      </c>
      <c r="E4473" s="48">
        <f t="shared" si="208"/>
        <v>60341777</v>
      </c>
      <c r="F4473" s="57" t="s">
        <v>5201</v>
      </c>
      <c r="G4473" s="57" t="s">
        <v>5820</v>
      </c>
      <c r="H4473" s="51">
        <v>125</v>
      </c>
      <c r="I4473" s="51" t="s">
        <v>17309</v>
      </c>
      <c r="J4473" s="69">
        <v>27.49</v>
      </c>
      <c r="K4473" s="69">
        <f t="shared" si="209"/>
        <v>3436.25</v>
      </c>
      <c r="L4473" s="90">
        <v>125</v>
      </c>
      <c r="M4473" s="51"/>
      <c r="N4473" s="62" t="s">
        <v>5824</v>
      </c>
      <c r="O4473" s="52" t="s">
        <v>593</v>
      </c>
      <c r="P4473" s="52">
        <v>434</v>
      </c>
      <c r="Q4473" s="52">
        <v>4</v>
      </c>
      <c r="R4473" s="52" t="s">
        <v>5821</v>
      </c>
      <c r="S4473" s="49" t="s">
        <v>21333</v>
      </c>
      <c r="V4473" s="50" t="s">
        <v>15102</v>
      </c>
      <c r="W4473" s="50" t="s">
        <v>5821</v>
      </c>
      <c r="X4473" s="50" t="s">
        <v>14738</v>
      </c>
      <c r="Y4473" s="70" t="s">
        <v>17320</v>
      </c>
      <c r="Z4473" s="53">
        <v>78985</v>
      </c>
    </row>
    <row r="4474" spans="1:26" s="49" customFormat="1" ht="30" x14ac:dyDescent="0.25">
      <c r="A4474" s="75">
        <v>650032446</v>
      </c>
      <c r="B4474" s="73">
        <f t="shared" si="207"/>
        <v>650032446</v>
      </c>
      <c r="C4474" s="73" t="s">
        <v>12598</v>
      </c>
      <c r="D4474" s="68">
        <v>1</v>
      </c>
      <c r="E4474" s="48">
        <f t="shared" si="208"/>
        <v>70989320</v>
      </c>
      <c r="F4474" s="57" t="s">
        <v>5201</v>
      </c>
      <c r="G4474" s="57" t="s">
        <v>5820</v>
      </c>
      <c r="H4474" s="51">
        <v>0</v>
      </c>
      <c r="I4474" s="51" t="s">
        <v>17309</v>
      </c>
      <c r="J4474" s="69">
        <v>27.49</v>
      </c>
      <c r="K4474" s="69">
        <f t="shared" si="209"/>
        <v>0</v>
      </c>
      <c r="L4474" s="90">
        <v>50</v>
      </c>
      <c r="M4474" s="51">
        <v>50</v>
      </c>
      <c r="N4474" s="62" t="s">
        <v>5860</v>
      </c>
      <c r="O4474" s="52"/>
      <c r="P4474" s="52">
        <v>45</v>
      </c>
      <c r="Q4474" s="52"/>
      <c r="R4474" s="52" t="s">
        <v>1998</v>
      </c>
      <c r="S4474" s="49" t="s">
        <v>21333</v>
      </c>
      <c r="V4474" s="50" t="s">
        <v>15116</v>
      </c>
      <c r="W4474" s="50" t="s">
        <v>5821</v>
      </c>
      <c r="X4474" s="50" t="s">
        <v>14740</v>
      </c>
      <c r="Y4474" s="70" t="s">
        <v>17320</v>
      </c>
      <c r="Z4474" s="53">
        <v>78985</v>
      </c>
    </row>
    <row r="4475" spans="1:26" s="49" customFormat="1" ht="30" x14ac:dyDescent="0.25">
      <c r="A4475" s="74">
        <v>600017125</v>
      </c>
      <c r="B4475" s="73">
        <f t="shared" si="207"/>
        <v>600017125</v>
      </c>
      <c r="C4475" s="73" t="s">
        <v>12250</v>
      </c>
      <c r="D4475" s="68">
        <v>1</v>
      </c>
      <c r="E4475" s="48">
        <f t="shared" si="208"/>
        <v>602035</v>
      </c>
      <c r="F4475" s="57" t="s">
        <v>5201</v>
      </c>
      <c r="G4475" s="57" t="s">
        <v>5257</v>
      </c>
      <c r="H4475" s="51">
        <v>850</v>
      </c>
      <c r="I4475" s="51" t="s">
        <v>17309</v>
      </c>
      <c r="J4475" s="69">
        <v>27.49</v>
      </c>
      <c r="K4475" s="69">
        <f t="shared" si="209"/>
        <v>23366.5</v>
      </c>
      <c r="L4475" s="90">
        <v>850</v>
      </c>
      <c r="M4475" s="51"/>
      <c r="N4475" s="62" t="s">
        <v>5264</v>
      </c>
      <c r="O4475" s="52" t="s">
        <v>5265</v>
      </c>
      <c r="P4475" s="52">
        <v>7</v>
      </c>
      <c r="Q4475" s="52">
        <v>4</v>
      </c>
      <c r="R4475" s="52" t="s">
        <v>5263</v>
      </c>
      <c r="S4475" s="49" t="s">
        <v>21333</v>
      </c>
      <c r="V4475" s="50" t="s">
        <v>15102</v>
      </c>
      <c r="W4475" s="50" t="s">
        <v>5263</v>
      </c>
      <c r="X4475" s="50" t="s">
        <v>14738</v>
      </c>
      <c r="Y4475" s="70" t="s">
        <v>17320</v>
      </c>
      <c r="Z4475" s="53">
        <v>77900</v>
      </c>
    </row>
    <row r="4476" spans="1:26" s="49" customFormat="1" x14ac:dyDescent="0.25">
      <c r="A4476" s="74">
        <v>600017133</v>
      </c>
      <c r="B4476" s="73">
        <f t="shared" si="207"/>
        <v>600017133</v>
      </c>
      <c r="C4476" s="73" t="s">
        <v>18145</v>
      </c>
      <c r="D4476" s="68">
        <v>1</v>
      </c>
      <c r="E4476" s="48">
        <f t="shared" si="208"/>
        <v>14451085</v>
      </c>
      <c r="F4476" s="57" t="s">
        <v>5201</v>
      </c>
      <c r="G4476" s="57" t="s">
        <v>5257</v>
      </c>
      <c r="H4476" s="51">
        <v>875</v>
      </c>
      <c r="I4476" s="51" t="s">
        <v>17309</v>
      </c>
      <c r="J4476" s="69">
        <v>27.49</v>
      </c>
      <c r="K4476" s="69">
        <f t="shared" si="209"/>
        <v>24053.75</v>
      </c>
      <c r="L4476" s="90">
        <v>875</v>
      </c>
      <c r="M4476" s="51"/>
      <c r="N4476" s="62" t="s">
        <v>18146</v>
      </c>
      <c r="O4476" s="52" t="s">
        <v>5266</v>
      </c>
      <c r="P4476" s="52">
        <v>872</v>
      </c>
      <c r="Q4476" s="52">
        <v>4</v>
      </c>
      <c r="R4476" s="52" t="s">
        <v>5263</v>
      </c>
      <c r="S4476" s="49" t="s">
        <v>21333</v>
      </c>
      <c r="V4476" s="50" t="s">
        <v>15102</v>
      </c>
      <c r="W4476" s="50" t="s">
        <v>5263</v>
      </c>
      <c r="X4476" s="50" t="s">
        <v>14738</v>
      </c>
      <c r="Y4476" s="70" t="s">
        <v>17320</v>
      </c>
      <c r="Z4476" s="53">
        <v>77900</v>
      </c>
    </row>
    <row r="4477" spans="1:26" s="49" customFormat="1" x14ac:dyDescent="0.25">
      <c r="A4477" s="74">
        <v>600017141</v>
      </c>
      <c r="B4477" s="73">
        <f t="shared" si="207"/>
        <v>600017141</v>
      </c>
      <c r="C4477" s="73" t="s">
        <v>18147</v>
      </c>
      <c r="D4477" s="68">
        <v>1</v>
      </c>
      <c r="E4477" s="48">
        <f t="shared" si="208"/>
        <v>25377655</v>
      </c>
      <c r="F4477" s="57" t="s">
        <v>5201</v>
      </c>
      <c r="G4477" s="57" t="s">
        <v>5257</v>
      </c>
      <c r="H4477" s="51">
        <v>325</v>
      </c>
      <c r="I4477" s="51" t="s">
        <v>17309</v>
      </c>
      <c r="J4477" s="69">
        <v>27.49</v>
      </c>
      <c r="K4477" s="69">
        <f t="shared" si="209"/>
        <v>8934.25</v>
      </c>
      <c r="L4477" s="90">
        <v>325</v>
      </c>
      <c r="M4477" s="51"/>
      <c r="N4477" s="62" t="s">
        <v>18148</v>
      </c>
      <c r="O4477" s="52" t="s">
        <v>18149</v>
      </c>
      <c r="P4477" s="52">
        <v>239</v>
      </c>
      <c r="Q4477" s="52">
        <v>101</v>
      </c>
      <c r="R4477" s="52" t="s">
        <v>5263</v>
      </c>
      <c r="S4477" s="49" t="s">
        <v>21334</v>
      </c>
      <c r="V4477" s="50" t="s">
        <v>15102</v>
      </c>
      <c r="W4477" s="50" t="s">
        <v>5263</v>
      </c>
      <c r="X4477" s="50" t="s">
        <v>14742</v>
      </c>
      <c r="Y4477" s="70" t="s">
        <v>17320</v>
      </c>
      <c r="Z4477" s="53">
        <v>77900</v>
      </c>
    </row>
    <row r="4478" spans="1:26" s="49" customFormat="1" x14ac:dyDescent="0.25">
      <c r="A4478" s="74">
        <v>600017168</v>
      </c>
      <c r="B4478" s="73">
        <f t="shared" si="207"/>
        <v>600017168</v>
      </c>
      <c r="C4478" s="73" t="s">
        <v>12251</v>
      </c>
      <c r="D4478" s="68">
        <v>1</v>
      </c>
      <c r="E4478" s="48">
        <f t="shared" si="208"/>
        <v>848778</v>
      </c>
      <c r="F4478" s="57" t="s">
        <v>5201</v>
      </c>
      <c r="G4478" s="57" t="s">
        <v>5257</v>
      </c>
      <c r="H4478" s="51">
        <v>500</v>
      </c>
      <c r="I4478" s="51" t="s">
        <v>17309</v>
      </c>
      <c r="J4478" s="69">
        <v>27.49</v>
      </c>
      <c r="K4478" s="69">
        <f t="shared" si="209"/>
        <v>13745</v>
      </c>
      <c r="L4478" s="90">
        <v>500</v>
      </c>
      <c r="M4478" s="51"/>
      <c r="N4478" s="62" t="s">
        <v>5267</v>
      </c>
      <c r="O4478" s="52" t="s">
        <v>5268</v>
      </c>
      <c r="P4478" s="52">
        <v>87</v>
      </c>
      <c r="Q4478" s="52">
        <v>53</v>
      </c>
      <c r="R4478" s="52" t="s">
        <v>5263</v>
      </c>
      <c r="S4478" s="49" t="s">
        <v>21333</v>
      </c>
      <c r="V4478" s="50" t="s">
        <v>15102</v>
      </c>
      <c r="W4478" s="50" t="s">
        <v>5263</v>
      </c>
      <c r="X4478" s="50" t="s">
        <v>14738</v>
      </c>
      <c r="Y4478" s="70" t="s">
        <v>17320</v>
      </c>
      <c r="Z4478" s="53">
        <v>77900</v>
      </c>
    </row>
    <row r="4479" spans="1:26" s="49" customFormat="1" ht="30" x14ac:dyDescent="0.25">
      <c r="A4479" s="74">
        <v>600017176</v>
      </c>
      <c r="B4479" s="73">
        <f t="shared" si="207"/>
        <v>600017176</v>
      </c>
      <c r="C4479" s="73" t="s">
        <v>12252</v>
      </c>
      <c r="D4479" s="68">
        <v>1</v>
      </c>
      <c r="E4479" s="48">
        <f t="shared" si="208"/>
        <v>844012</v>
      </c>
      <c r="F4479" s="57" t="s">
        <v>5201</v>
      </c>
      <c r="G4479" s="57" t="s">
        <v>5257</v>
      </c>
      <c r="H4479" s="51">
        <v>675</v>
      </c>
      <c r="I4479" s="51" t="s">
        <v>17309</v>
      </c>
      <c r="J4479" s="69">
        <v>27.49</v>
      </c>
      <c r="K4479" s="69">
        <f t="shared" si="209"/>
        <v>18555.75</v>
      </c>
      <c r="L4479" s="90">
        <v>675</v>
      </c>
      <c r="M4479" s="51"/>
      <c r="N4479" s="62" t="s">
        <v>5269</v>
      </c>
      <c r="O4479" s="52" t="s">
        <v>1302</v>
      </c>
      <c r="P4479" s="52">
        <v>755</v>
      </c>
      <c r="Q4479" s="52">
        <v>3</v>
      </c>
      <c r="R4479" s="52" t="s">
        <v>5263</v>
      </c>
      <c r="S4479" s="49" t="s">
        <v>21333</v>
      </c>
      <c r="V4479" s="50" t="s">
        <v>15102</v>
      </c>
      <c r="W4479" s="50" t="s">
        <v>5263</v>
      </c>
      <c r="X4479" s="50" t="s">
        <v>14738</v>
      </c>
      <c r="Y4479" s="70" t="s">
        <v>17320</v>
      </c>
      <c r="Z4479" s="53">
        <v>77900</v>
      </c>
    </row>
    <row r="4480" spans="1:26" s="49" customFormat="1" x14ac:dyDescent="0.25">
      <c r="A4480" s="74">
        <v>600017192</v>
      </c>
      <c r="B4480" s="73">
        <f t="shared" si="207"/>
        <v>600017192</v>
      </c>
      <c r="C4480" s="73" t="s">
        <v>12253</v>
      </c>
      <c r="D4480" s="68">
        <v>1</v>
      </c>
      <c r="E4480" s="48">
        <f t="shared" si="208"/>
        <v>66935733</v>
      </c>
      <c r="F4480" s="57" t="s">
        <v>5201</v>
      </c>
      <c r="G4480" s="57" t="s">
        <v>5257</v>
      </c>
      <c r="H4480" s="51">
        <v>0</v>
      </c>
      <c r="I4480" s="51" t="s">
        <v>17309</v>
      </c>
      <c r="J4480" s="69">
        <v>27.49</v>
      </c>
      <c r="K4480" s="69">
        <f t="shared" si="209"/>
        <v>0</v>
      </c>
      <c r="L4480" s="90">
        <v>700</v>
      </c>
      <c r="M4480" s="51">
        <v>700</v>
      </c>
      <c r="N4480" s="62" t="s">
        <v>5270</v>
      </c>
      <c r="O4480" s="52" t="s">
        <v>5271</v>
      </c>
      <c r="P4480" s="52">
        <v>242</v>
      </c>
      <c r="Q4480" s="52"/>
      <c r="R4480" s="52" t="s">
        <v>5272</v>
      </c>
      <c r="S4480" s="49" t="s">
        <v>21333</v>
      </c>
      <c r="V4480" s="50" t="s">
        <v>15102</v>
      </c>
      <c r="W4480" s="50" t="s">
        <v>5263</v>
      </c>
      <c r="X4480" s="50" t="s">
        <v>14738</v>
      </c>
      <c r="Y4480" s="70" t="s">
        <v>17320</v>
      </c>
      <c r="Z4480" s="53">
        <v>78349</v>
      </c>
    </row>
    <row r="4481" spans="1:26" s="49" customFormat="1" ht="30" x14ac:dyDescent="0.25">
      <c r="A4481" s="74">
        <v>600017231</v>
      </c>
      <c r="B4481" s="73">
        <f t="shared" si="207"/>
        <v>600017231</v>
      </c>
      <c r="C4481" s="73" t="s">
        <v>12254</v>
      </c>
      <c r="D4481" s="68">
        <v>1</v>
      </c>
      <c r="E4481" s="48">
        <f t="shared" si="208"/>
        <v>25373587</v>
      </c>
      <c r="F4481" s="57" t="s">
        <v>5201</v>
      </c>
      <c r="G4481" s="57" t="s">
        <v>5257</v>
      </c>
      <c r="H4481" s="51">
        <v>400</v>
      </c>
      <c r="I4481" s="51" t="s">
        <v>17309</v>
      </c>
      <c r="J4481" s="69">
        <v>27.49</v>
      </c>
      <c r="K4481" s="69">
        <f t="shared" si="209"/>
        <v>10996</v>
      </c>
      <c r="L4481" s="90">
        <v>400</v>
      </c>
      <c r="M4481" s="51"/>
      <c r="N4481" s="62" t="s">
        <v>5273</v>
      </c>
      <c r="O4481" s="52" t="s">
        <v>5274</v>
      </c>
      <c r="P4481" s="52">
        <v>321</v>
      </c>
      <c r="Q4481" s="52"/>
      <c r="R4481" s="52" t="s">
        <v>5275</v>
      </c>
      <c r="S4481" s="49" t="s">
        <v>21334</v>
      </c>
      <c r="V4481" s="50" t="s">
        <v>15102</v>
      </c>
      <c r="W4481" s="50" t="s">
        <v>5263</v>
      </c>
      <c r="X4481" s="50" t="s">
        <v>14742</v>
      </c>
      <c r="Y4481" s="70" t="s">
        <v>17320</v>
      </c>
      <c r="Z4481" s="53">
        <v>78355</v>
      </c>
    </row>
    <row r="4482" spans="1:26" s="49" customFormat="1" x14ac:dyDescent="0.25">
      <c r="A4482" s="74">
        <v>600019349</v>
      </c>
      <c r="B4482" s="73">
        <f t="shared" si="207"/>
        <v>600019349</v>
      </c>
      <c r="C4482" s="73" t="s">
        <v>12255</v>
      </c>
      <c r="D4482" s="68">
        <v>1</v>
      </c>
      <c r="E4482" s="48">
        <f t="shared" si="208"/>
        <v>25379925</v>
      </c>
      <c r="F4482" s="57" t="s">
        <v>5201</v>
      </c>
      <c r="G4482" s="57" t="s">
        <v>5257</v>
      </c>
      <c r="H4482" s="51">
        <v>675</v>
      </c>
      <c r="I4482" s="51" t="s">
        <v>17309</v>
      </c>
      <c r="J4482" s="69">
        <v>27.49</v>
      </c>
      <c r="K4482" s="69">
        <f t="shared" si="209"/>
        <v>18555.75</v>
      </c>
      <c r="L4482" s="90">
        <v>675</v>
      </c>
      <c r="M4482" s="51"/>
      <c r="N4482" s="62" t="s">
        <v>5276</v>
      </c>
      <c r="O4482" s="52" t="s">
        <v>4955</v>
      </c>
      <c r="P4482" s="52">
        <v>935</v>
      </c>
      <c r="Q4482" s="52" t="s">
        <v>63</v>
      </c>
      <c r="R4482" s="52" t="s">
        <v>5263</v>
      </c>
      <c r="S4482" s="49" t="s">
        <v>21334</v>
      </c>
      <c r="V4482" s="50" t="s">
        <v>15102</v>
      </c>
      <c r="W4482" s="50" t="s">
        <v>5263</v>
      </c>
      <c r="X4482" s="50" t="s">
        <v>14742</v>
      </c>
      <c r="Y4482" s="70" t="s">
        <v>17320</v>
      </c>
      <c r="Z4482" s="53">
        <v>77900</v>
      </c>
    </row>
    <row r="4483" spans="1:26" s="49" customFormat="1" ht="45" x14ac:dyDescent="0.25">
      <c r="A4483" s="74">
        <v>600020053</v>
      </c>
      <c r="B4483" s="73">
        <f t="shared" si="207"/>
        <v>600020053</v>
      </c>
      <c r="C4483" s="73" t="s">
        <v>12256</v>
      </c>
      <c r="D4483" s="68">
        <v>1</v>
      </c>
      <c r="E4483" s="48">
        <f t="shared" si="208"/>
        <v>600938</v>
      </c>
      <c r="F4483" s="57" t="s">
        <v>5201</v>
      </c>
      <c r="G4483" s="57" t="s">
        <v>5257</v>
      </c>
      <c r="H4483" s="51">
        <v>1400</v>
      </c>
      <c r="I4483" s="51" t="s">
        <v>17309</v>
      </c>
      <c r="J4483" s="69">
        <v>27.49</v>
      </c>
      <c r="K4483" s="69">
        <f t="shared" si="209"/>
        <v>38486</v>
      </c>
      <c r="L4483" s="90">
        <v>1400</v>
      </c>
      <c r="M4483" s="51"/>
      <c r="N4483" s="62" t="s">
        <v>5277</v>
      </c>
      <c r="O4483" s="52" t="s">
        <v>5278</v>
      </c>
      <c r="P4483" s="52">
        <v>624</v>
      </c>
      <c r="Q4483" s="52">
        <v>2</v>
      </c>
      <c r="R4483" s="52" t="s">
        <v>5263</v>
      </c>
      <c r="S4483" s="49" t="s">
        <v>21333</v>
      </c>
      <c r="V4483" s="50" t="s">
        <v>15102</v>
      </c>
      <c r="W4483" s="50" t="s">
        <v>5263</v>
      </c>
      <c r="X4483" s="50" t="s">
        <v>14738</v>
      </c>
      <c r="Y4483" s="70" t="s">
        <v>17320</v>
      </c>
      <c r="Z4483" s="53">
        <v>77900</v>
      </c>
    </row>
    <row r="4484" spans="1:26" s="49" customFormat="1" x14ac:dyDescent="0.25">
      <c r="A4484" s="74">
        <v>600020576</v>
      </c>
      <c r="B4484" s="73">
        <f t="shared" ref="B4484:B4547" si="210">A4484/1</f>
        <v>600020576</v>
      </c>
      <c r="C4484" s="73" t="s">
        <v>18150</v>
      </c>
      <c r="D4484" s="68">
        <v>1</v>
      </c>
      <c r="E4484" s="48">
        <f t="shared" ref="E4484:E4547" si="211">C4484/1</f>
        <v>64627233</v>
      </c>
      <c r="F4484" s="57" t="s">
        <v>5201</v>
      </c>
      <c r="G4484" s="57" t="s">
        <v>5257</v>
      </c>
      <c r="H4484" s="51">
        <v>0</v>
      </c>
      <c r="I4484" s="51" t="s">
        <v>17309</v>
      </c>
      <c r="J4484" s="69">
        <v>27.49</v>
      </c>
      <c r="K4484" s="69">
        <f t="shared" ref="K4484:K4547" si="212">H4484*J4484</f>
        <v>0</v>
      </c>
      <c r="L4484" s="90">
        <v>550</v>
      </c>
      <c r="M4484" s="51">
        <v>550</v>
      </c>
      <c r="N4484" s="62" t="s">
        <v>18151</v>
      </c>
      <c r="O4484" s="52" t="s">
        <v>468</v>
      </c>
      <c r="P4484" s="52">
        <v>422</v>
      </c>
      <c r="Q4484" s="52">
        <v>3</v>
      </c>
      <c r="R4484" s="52" t="s">
        <v>5263</v>
      </c>
      <c r="S4484" s="49" t="s">
        <v>21334</v>
      </c>
      <c r="V4484" s="50" t="s">
        <v>15102</v>
      </c>
      <c r="W4484" s="50" t="s">
        <v>5263</v>
      </c>
      <c r="X4484" s="50" t="s">
        <v>14741</v>
      </c>
      <c r="Y4484" s="70" t="s">
        <v>17320</v>
      </c>
      <c r="Z4484" s="53">
        <v>77900</v>
      </c>
    </row>
    <row r="4485" spans="1:26" s="49" customFormat="1" x14ac:dyDescent="0.25">
      <c r="A4485" s="74">
        <v>600020584</v>
      </c>
      <c r="B4485" s="73">
        <f t="shared" si="210"/>
        <v>600020584</v>
      </c>
      <c r="C4485" s="73" t="s">
        <v>18152</v>
      </c>
      <c r="D4485" s="68">
        <v>1</v>
      </c>
      <c r="E4485" s="48">
        <f t="shared" si="211"/>
        <v>848859</v>
      </c>
      <c r="F4485" s="57" t="s">
        <v>5201</v>
      </c>
      <c r="G4485" s="57" t="s">
        <v>5257</v>
      </c>
      <c r="H4485" s="51">
        <v>0</v>
      </c>
      <c r="I4485" s="51" t="s">
        <v>17309</v>
      </c>
      <c r="J4485" s="69">
        <v>27.49</v>
      </c>
      <c r="K4485" s="69">
        <f t="shared" si="212"/>
        <v>0</v>
      </c>
      <c r="L4485" s="90">
        <v>100</v>
      </c>
      <c r="M4485" s="51">
        <v>100</v>
      </c>
      <c r="N4485" s="62" t="s">
        <v>18153</v>
      </c>
      <c r="O4485" s="52" t="s">
        <v>18154</v>
      </c>
      <c r="P4485" s="52">
        <v>84</v>
      </c>
      <c r="Q4485" s="52">
        <v>9</v>
      </c>
      <c r="R4485" s="52" t="s">
        <v>5263</v>
      </c>
      <c r="S4485" s="49" t="s">
        <v>21334</v>
      </c>
      <c r="V4485" s="50" t="s">
        <v>15102</v>
      </c>
      <c r="W4485" s="50" t="s">
        <v>5263</v>
      </c>
      <c r="X4485" s="50" t="s">
        <v>14742</v>
      </c>
      <c r="Y4485" s="70" t="s">
        <v>17320</v>
      </c>
      <c r="Z4485" s="53">
        <v>77900</v>
      </c>
    </row>
    <row r="4486" spans="1:26" s="49" customFormat="1" x14ac:dyDescent="0.25">
      <c r="A4486" s="74">
        <v>600015025</v>
      </c>
      <c r="B4486" s="73">
        <f t="shared" si="210"/>
        <v>600015025</v>
      </c>
      <c r="C4486" s="73" t="s">
        <v>12257</v>
      </c>
      <c r="D4486" s="68">
        <v>1</v>
      </c>
      <c r="E4486" s="48">
        <f t="shared" si="211"/>
        <v>838144</v>
      </c>
      <c r="F4486" s="57" t="s">
        <v>5201</v>
      </c>
      <c r="G4486" s="57" t="s">
        <v>5257</v>
      </c>
      <c r="H4486" s="51">
        <v>300</v>
      </c>
      <c r="I4486" s="51" t="s">
        <v>17309</v>
      </c>
      <c r="J4486" s="69">
        <v>27.49</v>
      </c>
      <c r="K4486" s="69">
        <f t="shared" si="212"/>
        <v>8247</v>
      </c>
      <c r="L4486" s="90">
        <v>300</v>
      </c>
      <c r="M4486" s="51"/>
      <c r="N4486" s="62" t="s">
        <v>5279</v>
      </c>
      <c r="O4486" s="52" t="s">
        <v>2053</v>
      </c>
      <c r="P4486" s="52">
        <v>526</v>
      </c>
      <c r="Q4486" s="52">
        <v>13</v>
      </c>
      <c r="R4486" s="52" t="s">
        <v>5263</v>
      </c>
      <c r="S4486" s="49" t="s">
        <v>21334</v>
      </c>
      <c r="V4486" s="50" t="s">
        <v>15102</v>
      </c>
      <c r="W4486" s="50" t="s">
        <v>5263</v>
      </c>
      <c r="X4486" s="50" t="s">
        <v>14741</v>
      </c>
      <c r="Y4486" s="70" t="s">
        <v>17320</v>
      </c>
      <c r="Z4486" s="53">
        <v>77900</v>
      </c>
    </row>
    <row r="4487" spans="1:26" s="49" customFormat="1" x14ac:dyDescent="0.25">
      <c r="A4487" s="74">
        <v>600016927</v>
      </c>
      <c r="B4487" s="73">
        <f t="shared" si="210"/>
        <v>600016927</v>
      </c>
      <c r="C4487" s="73" t="s">
        <v>12258</v>
      </c>
      <c r="D4487" s="68">
        <v>1</v>
      </c>
      <c r="E4487" s="48">
        <f t="shared" si="211"/>
        <v>601799</v>
      </c>
      <c r="F4487" s="57" t="s">
        <v>5201</v>
      </c>
      <c r="G4487" s="57" t="s">
        <v>5257</v>
      </c>
      <c r="H4487" s="51">
        <v>1150</v>
      </c>
      <c r="I4487" s="51" t="s">
        <v>17309</v>
      </c>
      <c r="J4487" s="69">
        <v>27.49</v>
      </c>
      <c r="K4487" s="69">
        <f t="shared" si="212"/>
        <v>31613.5</v>
      </c>
      <c r="L4487" s="90">
        <v>1150</v>
      </c>
      <c r="M4487" s="51"/>
      <c r="N4487" s="62" t="s">
        <v>5280</v>
      </c>
      <c r="O4487" s="52" t="s">
        <v>5281</v>
      </c>
      <c r="P4487" s="52">
        <v>314</v>
      </c>
      <c r="Q4487" s="52">
        <v>45</v>
      </c>
      <c r="R4487" s="52" t="s">
        <v>5263</v>
      </c>
      <c r="S4487" s="49" t="s">
        <v>21333</v>
      </c>
      <c r="V4487" s="50" t="s">
        <v>15102</v>
      </c>
      <c r="W4487" s="50" t="s">
        <v>5263</v>
      </c>
      <c r="X4487" s="50" t="s">
        <v>14738</v>
      </c>
      <c r="Y4487" s="70" t="s">
        <v>17320</v>
      </c>
      <c r="Z4487" s="53">
        <v>77900</v>
      </c>
    </row>
    <row r="4488" spans="1:26" s="49" customFormat="1" x14ac:dyDescent="0.25">
      <c r="A4488" s="74">
        <v>600016935</v>
      </c>
      <c r="B4488" s="73">
        <f t="shared" si="210"/>
        <v>600016935</v>
      </c>
      <c r="C4488" s="73" t="s">
        <v>12259</v>
      </c>
      <c r="D4488" s="68">
        <v>1</v>
      </c>
      <c r="E4488" s="48">
        <f t="shared" si="211"/>
        <v>848956</v>
      </c>
      <c r="F4488" s="57" t="s">
        <v>5201</v>
      </c>
      <c r="G4488" s="57" t="s">
        <v>5257</v>
      </c>
      <c r="H4488" s="51">
        <v>725</v>
      </c>
      <c r="I4488" s="51" t="s">
        <v>17309</v>
      </c>
      <c r="J4488" s="69">
        <v>27.49</v>
      </c>
      <c r="K4488" s="69">
        <f t="shared" si="212"/>
        <v>19930.25</v>
      </c>
      <c r="L4488" s="90">
        <v>725</v>
      </c>
      <c r="M4488" s="51"/>
      <c r="N4488" s="62" t="s">
        <v>5282</v>
      </c>
      <c r="O4488" s="52" t="s">
        <v>49</v>
      </c>
      <c r="P4488" s="52">
        <v>68</v>
      </c>
      <c r="Q4488" s="52">
        <v>9</v>
      </c>
      <c r="R4488" s="52" t="s">
        <v>5263</v>
      </c>
      <c r="S4488" s="49" t="s">
        <v>21333</v>
      </c>
      <c r="V4488" s="50" t="s">
        <v>15102</v>
      </c>
      <c r="W4488" s="50" t="s">
        <v>5263</v>
      </c>
      <c r="X4488" s="50" t="s">
        <v>14738</v>
      </c>
      <c r="Y4488" s="70" t="s">
        <v>17320</v>
      </c>
      <c r="Z4488" s="53">
        <v>77900</v>
      </c>
    </row>
    <row r="4489" spans="1:26" s="49" customFormat="1" x14ac:dyDescent="0.25">
      <c r="A4489" s="74">
        <v>600016943</v>
      </c>
      <c r="B4489" s="73">
        <f t="shared" si="210"/>
        <v>600016943</v>
      </c>
      <c r="C4489" s="73" t="s">
        <v>15118</v>
      </c>
      <c r="D4489" s="68">
        <v>1</v>
      </c>
      <c r="E4489" s="48">
        <f t="shared" si="211"/>
        <v>601781</v>
      </c>
      <c r="F4489" s="57" t="s">
        <v>5201</v>
      </c>
      <c r="G4489" s="57" t="s">
        <v>5257</v>
      </c>
      <c r="H4489" s="51">
        <v>875</v>
      </c>
      <c r="I4489" s="51" t="s">
        <v>17309</v>
      </c>
      <c r="J4489" s="69">
        <v>27.49</v>
      </c>
      <c r="K4489" s="69">
        <f t="shared" si="212"/>
        <v>24053.75</v>
      </c>
      <c r="L4489" s="90">
        <v>875</v>
      </c>
      <c r="M4489" s="51"/>
      <c r="N4489" s="62" t="s">
        <v>15119</v>
      </c>
      <c r="O4489" s="52" t="s">
        <v>4246</v>
      </c>
      <c r="P4489" s="52">
        <v>936</v>
      </c>
      <c r="Q4489" s="52">
        <v>13</v>
      </c>
      <c r="R4489" s="52" t="s">
        <v>5263</v>
      </c>
      <c r="S4489" s="49" t="s">
        <v>21333</v>
      </c>
      <c r="V4489" s="50" t="s">
        <v>15102</v>
      </c>
      <c r="W4489" s="50" t="s">
        <v>5263</v>
      </c>
      <c r="X4489" s="50" t="s">
        <v>14738</v>
      </c>
      <c r="Y4489" s="70" t="s">
        <v>17320</v>
      </c>
      <c r="Z4489" s="53">
        <v>77900</v>
      </c>
    </row>
    <row r="4490" spans="1:26" s="49" customFormat="1" x14ac:dyDescent="0.25">
      <c r="A4490" s="74">
        <v>600016986</v>
      </c>
      <c r="B4490" s="73">
        <f t="shared" si="210"/>
        <v>600016986</v>
      </c>
      <c r="C4490" s="73" t="s">
        <v>12260</v>
      </c>
      <c r="D4490" s="68">
        <v>1</v>
      </c>
      <c r="E4490" s="48">
        <f t="shared" si="211"/>
        <v>845337</v>
      </c>
      <c r="F4490" s="57" t="s">
        <v>5201</v>
      </c>
      <c r="G4490" s="57" t="s">
        <v>5257</v>
      </c>
      <c r="H4490" s="51">
        <v>775</v>
      </c>
      <c r="I4490" s="51" t="s">
        <v>17309</v>
      </c>
      <c r="J4490" s="69">
        <v>27.49</v>
      </c>
      <c r="K4490" s="69">
        <f t="shared" si="212"/>
        <v>21304.75</v>
      </c>
      <c r="L4490" s="90">
        <v>775</v>
      </c>
      <c r="M4490" s="51"/>
      <c r="N4490" s="62" t="s">
        <v>5283</v>
      </c>
      <c r="O4490" s="52" t="s">
        <v>5265</v>
      </c>
      <c r="P4490" s="52">
        <v>157</v>
      </c>
      <c r="Q4490" s="52">
        <v>29</v>
      </c>
      <c r="R4490" s="52" t="s">
        <v>5263</v>
      </c>
      <c r="S4490" s="49" t="s">
        <v>21333</v>
      </c>
      <c r="V4490" s="50" t="s">
        <v>15102</v>
      </c>
      <c r="W4490" s="50" t="s">
        <v>5263</v>
      </c>
      <c r="X4490" s="50" t="s">
        <v>14738</v>
      </c>
      <c r="Y4490" s="70" t="s">
        <v>17320</v>
      </c>
      <c r="Z4490" s="53">
        <v>77900</v>
      </c>
    </row>
    <row r="4491" spans="1:26" s="49" customFormat="1" x14ac:dyDescent="0.25">
      <c r="A4491" s="74">
        <v>600017010</v>
      </c>
      <c r="B4491" s="73">
        <f t="shared" si="210"/>
        <v>600017010</v>
      </c>
      <c r="C4491" s="73" t="s">
        <v>12261</v>
      </c>
      <c r="D4491" s="68">
        <v>1</v>
      </c>
      <c r="E4491" s="48">
        <f t="shared" si="211"/>
        <v>601748</v>
      </c>
      <c r="F4491" s="57" t="s">
        <v>5201</v>
      </c>
      <c r="G4491" s="57" t="s">
        <v>5257</v>
      </c>
      <c r="H4491" s="51">
        <v>775</v>
      </c>
      <c r="I4491" s="51" t="s">
        <v>17309</v>
      </c>
      <c r="J4491" s="69">
        <v>27.49</v>
      </c>
      <c r="K4491" s="69">
        <f t="shared" si="212"/>
        <v>21304.75</v>
      </c>
      <c r="L4491" s="90">
        <v>775</v>
      </c>
      <c r="M4491" s="51"/>
      <c r="N4491" s="62" t="s">
        <v>5284</v>
      </c>
      <c r="O4491" s="52" t="s">
        <v>2799</v>
      </c>
      <c r="P4491" s="52">
        <v>995</v>
      </c>
      <c r="Q4491" s="52">
        <v>49</v>
      </c>
      <c r="R4491" s="52" t="s">
        <v>5263</v>
      </c>
      <c r="S4491" s="49" t="s">
        <v>21333</v>
      </c>
      <c r="V4491" s="50" t="s">
        <v>15102</v>
      </c>
      <c r="W4491" s="50" t="s">
        <v>5263</v>
      </c>
      <c r="X4491" s="50" t="s">
        <v>14738</v>
      </c>
      <c r="Y4491" s="70" t="s">
        <v>17320</v>
      </c>
      <c r="Z4491" s="53">
        <v>77900</v>
      </c>
    </row>
    <row r="4492" spans="1:26" s="49" customFormat="1" x14ac:dyDescent="0.25">
      <c r="A4492" s="74">
        <v>600017028</v>
      </c>
      <c r="B4492" s="73">
        <f t="shared" si="210"/>
        <v>600017028</v>
      </c>
      <c r="C4492" s="73" t="s">
        <v>12262</v>
      </c>
      <c r="D4492" s="68">
        <v>1</v>
      </c>
      <c r="E4492" s="48">
        <f t="shared" si="211"/>
        <v>25365061</v>
      </c>
      <c r="F4492" s="57" t="s">
        <v>5201</v>
      </c>
      <c r="G4492" s="57" t="s">
        <v>5257</v>
      </c>
      <c r="H4492" s="51">
        <v>275</v>
      </c>
      <c r="I4492" s="51" t="s">
        <v>17309</v>
      </c>
      <c r="J4492" s="69">
        <v>27.49</v>
      </c>
      <c r="K4492" s="69">
        <f t="shared" si="212"/>
        <v>7559.75</v>
      </c>
      <c r="L4492" s="90">
        <v>275</v>
      </c>
      <c r="M4492" s="51"/>
      <c r="N4492" s="62" t="s">
        <v>5285</v>
      </c>
      <c r="O4492" s="52" t="s">
        <v>5286</v>
      </c>
      <c r="P4492" s="52">
        <v>16</v>
      </c>
      <c r="Q4492" s="52">
        <v>51</v>
      </c>
      <c r="R4492" s="52" t="s">
        <v>5263</v>
      </c>
      <c r="S4492" s="49" t="s">
        <v>21334</v>
      </c>
      <c r="V4492" s="50" t="s">
        <v>15102</v>
      </c>
      <c r="W4492" s="50" t="s">
        <v>5263</v>
      </c>
      <c r="X4492" s="50" t="s">
        <v>14742</v>
      </c>
      <c r="Y4492" s="70" t="s">
        <v>17320</v>
      </c>
      <c r="Z4492" s="53">
        <v>77200</v>
      </c>
    </row>
    <row r="4493" spans="1:26" s="49" customFormat="1" x14ac:dyDescent="0.25">
      <c r="A4493" s="74">
        <v>600017036</v>
      </c>
      <c r="B4493" s="73">
        <f t="shared" si="210"/>
        <v>600017036</v>
      </c>
      <c r="C4493" s="73" t="s">
        <v>15120</v>
      </c>
      <c r="D4493" s="68">
        <v>1</v>
      </c>
      <c r="E4493" s="48">
        <f t="shared" si="211"/>
        <v>61942839</v>
      </c>
      <c r="F4493" s="57" t="s">
        <v>5201</v>
      </c>
      <c r="G4493" s="57" t="s">
        <v>5257</v>
      </c>
      <c r="H4493" s="51">
        <v>350</v>
      </c>
      <c r="I4493" s="51" t="s">
        <v>17309</v>
      </c>
      <c r="J4493" s="69">
        <v>27.49</v>
      </c>
      <c r="K4493" s="69">
        <f t="shared" si="212"/>
        <v>9621.5</v>
      </c>
      <c r="L4493" s="90">
        <v>350</v>
      </c>
      <c r="M4493" s="51"/>
      <c r="N4493" s="62" t="s">
        <v>15121</v>
      </c>
      <c r="O4493" s="52" t="s">
        <v>5311</v>
      </c>
      <c r="P4493" s="52">
        <v>693</v>
      </c>
      <c r="Q4493" s="52">
        <v>1</v>
      </c>
      <c r="R4493" s="52" t="s">
        <v>5263</v>
      </c>
      <c r="S4493" s="49" t="s">
        <v>21334</v>
      </c>
      <c r="V4493" s="50" t="s">
        <v>15102</v>
      </c>
      <c r="W4493" s="50" t="s">
        <v>5263</v>
      </c>
      <c r="X4493" s="50" t="s">
        <v>14741</v>
      </c>
      <c r="Y4493" s="70" t="s">
        <v>17320</v>
      </c>
      <c r="Z4493" s="53">
        <v>77900</v>
      </c>
    </row>
    <row r="4494" spans="1:26" s="49" customFormat="1" ht="30" x14ac:dyDescent="0.25">
      <c r="A4494" s="74">
        <v>600017061</v>
      </c>
      <c r="B4494" s="73">
        <f t="shared" si="210"/>
        <v>600017061</v>
      </c>
      <c r="C4494" s="73" t="s">
        <v>12263</v>
      </c>
      <c r="D4494" s="68">
        <v>1</v>
      </c>
      <c r="E4494" s="48">
        <f t="shared" si="211"/>
        <v>577448</v>
      </c>
      <c r="F4494" s="57" t="s">
        <v>5201</v>
      </c>
      <c r="G4494" s="57" t="s">
        <v>5257</v>
      </c>
      <c r="H4494" s="51">
        <v>800</v>
      </c>
      <c r="I4494" s="51" t="s">
        <v>17309</v>
      </c>
      <c r="J4494" s="69">
        <v>27.49</v>
      </c>
      <c r="K4494" s="69">
        <f t="shared" si="212"/>
        <v>21992</v>
      </c>
      <c r="L4494" s="90">
        <v>800</v>
      </c>
      <c r="M4494" s="51"/>
      <c r="N4494" s="62" t="s">
        <v>5287</v>
      </c>
      <c r="O4494" s="52" t="s">
        <v>5288</v>
      </c>
      <c r="P4494" s="52">
        <v>904</v>
      </c>
      <c r="Q4494" s="52">
        <v>14</v>
      </c>
      <c r="R4494" s="52" t="s">
        <v>5263</v>
      </c>
      <c r="S4494" s="49" t="s">
        <v>21333</v>
      </c>
      <c r="V4494" s="50" t="s">
        <v>15102</v>
      </c>
      <c r="W4494" s="50" t="s">
        <v>5263</v>
      </c>
      <c r="X4494" s="50" t="s">
        <v>14738</v>
      </c>
      <c r="Y4494" s="70" t="s">
        <v>17320</v>
      </c>
      <c r="Z4494" s="53">
        <v>77900</v>
      </c>
    </row>
    <row r="4495" spans="1:26" s="49" customFormat="1" x14ac:dyDescent="0.25">
      <c r="A4495" s="74">
        <v>600017095</v>
      </c>
      <c r="B4495" s="73">
        <f t="shared" si="210"/>
        <v>600017095</v>
      </c>
      <c r="C4495" s="73" t="s">
        <v>12264</v>
      </c>
      <c r="D4495" s="68">
        <v>1</v>
      </c>
      <c r="E4495" s="48">
        <f t="shared" si="211"/>
        <v>13643606</v>
      </c>
      <c r="F4495" s="57" t="s">
        <v>5201</v>
      </c>
      <c r="G4495" s="57" t="s">
        <v>5257</v>
      </c>
      <c r="H4495" s="51">
        <v>1000</v>
      </c>
      <c r="I4495" s="51" t="s">
        <v>17309</v>
      </c>
      <c r="J4495" s="69">
        <v>27.49</v>
      </c>
      <c r="K4495" s="69">
        <f t="shared" si="212"/>
        <v>27490</v>
      </c>
      <c r="L4495" s="90">
        <v>1000</v>
      </c>
      <c r="M4495" s="51"/>
      <c r="N4495" s="62" t="s">
        <v>5289</v>
      </c>
      <c r="O4495" s="52" t="s">
        <v>83</v>
      </c>
      <c r="P4495" s="52">
        <v>472</v>
      </c>
      <c r="Q4495" s="52">
        <v>79</v>
      </c>
      <c r="R4495" s="52" t="s">
        <v>5263</v>
      </c>
      <c r="S4495" s="49" t="s">
        <v>21333</v>
      </c>
      <c r="V4495" s="50" t="s">
        <v>15102</v>
      </c>
      <c r="W4495" s="50" t="s">
        <v>5263</v>
      </c>
      <c r="X4495" s="50" t="s">
        <v>14738</v>
      </c>
      <c r="Y4495" s="70" t="s">
        <v>17320</v>
      </c>
      <c r="Z4495" s="53">
        <v>77900</v>
      </c>
    </row>
    <row r="4496" spans="1:26" s="49" customFormat="1" x14ac:dyDescent="0.25">
      <c r="A4496" s="74">
        <v>600017109</v>
      </c>
      <c r="B4496" s="73">
        <f t="shared" si="210"/>
        <v>600017109</v>
      </c>
      <c r="C4496" s="73" t="s">
        <v>15122</v>
      </c>
      <c r="D4496" s="68">
        <v>1</v>
      </c>
      <c r="E4496" s="48">
        <f t="shared" si="211"/>
        <v>601721</v>
      </c>
      <c r="F4496" s="57" t="s">
        <v>5201</v>
      </c>
      <c r="G4496" s="57" t="s">
        <v>5257</v>
      </c>
      <c r="H4496" s="51">
        <v>525</v>
      </c>
      <c r="I4496" s="51" t="s">
        <v>17309</v>
      </c>
      <c r="J4496" s="69">
        <v>27.49</v>
      </c>
      <c r="K4496" s="69">
        <f t="shared" si="212"/>
        <v>14432.25</v>
      </c>
      <c r="L4496" s="90">
        <v>525</v>
      </c>
      <c r="M4496" s="51"/>
      <c r="N4496" s="62" t="s">
        <v>15123</v>
      </c>
      <c r="O4496" s="52" t="s">
        <v>5361</v>
      </c>
      <c r="P4496" s="52">
        <v>745</v>
      </c>
      <c r="Q4496" s="52">
        <v>11</v>
      </c>
      <c r="R4496" s="52" t="s">
        <v>5263</v>
      </c>
      <c r="S4496" s="49" t="s">
        <v>21333</v>
      </c>
      <c r="V4496" s="50" t="s">
        <v>15102</v>
      </c>
      <c r="W4496" s="50" t="s">
        <v>5263</v>
      </c>
      <c r="X4496" s="50" t="s">
        <v>14738</v>
      </c>
      <c r="Y4496" s="70" t="s">
        <v>17320</v>
      </c>
      <c r="Z4496" s="53">
        <v>77900</v>
      </c>
    </row>
    <row r="4497" spans="1:26" s="49" customFormat="1" x14ac:dyDescent="0.25">
      <c r="A4497" s="74">
        <v>600001709</v>
      </c>
      <c r="B4497" s="73">
        <f t="shared" si="210"/>
        <v>600001709</v>
      </c>
      <c r="C4497" s="73" t="s">
        <v>12265</v>
      </c>
      <c r="D4497" s="68">
        <v>1</v>
      </c>
      <c r="E4497" s="48">
        <f t="shared" si="211"/>
        <v>49588095</v>
      </c>
      <c r="F4497" s="57" t="s">
        <v>5201</v>
      </c>
      <c r="G4497" s="57" t="s">
        <v>5257</v>
      </c>
      <c r="H4497" s="51">
        <v>475</v>
      </c>
      <c r="I4497" s="51" t="s">
        <v>17309</v>
      </c>
      <c r="J4497" s="69">
        <v>27.49</v>
      </c>
      <c r="K4497" s="69">
        <f t="shared" si="212"/>
        <v>13057.75</v>
      </c>
      <c r="L4497" s="90">
        <v>475</v>
      </c>
      <c r="M4497" s="51"/>
      <c r="N4497" s="62" t="s">
        <v>5290</v>
      </c>
      <c r="O4497" s="52" t="s">
        <v>5291</v>
      </c>
      <c r="P4497" s="52">
        <v>707</v>
      </c>
      <c r="Q4497" s="52">
        <v>6</v>
      </c>
      <c r="R4497" s="52" t="s">
        <v>5263</v>
      </c>
      <c r="S4497" s="49" t="s">
        <v>21334</v>
      </c>
      <c r="V4497" s="50" t="s">
        <v>15102</v>
      </c>
      <c r="W4497" s="50" t="s">
        <v>5263</v>
      </c>
      <c r="X4497" s="50" t="s">
        <v>14741</v>
      </c>
      <c r="Y4497" s="70" t="s">
        <v>17320</v>
      </c>
      <c r="Z4497" s="53">
        <v>77900</v>
      </c>
    </row>
    <row r="4498" spans="1:26" s="49" customFormat="1" ht="30" x14ac:dyDescent="0.25">
      <c r="A4498" s="74">
        <v>600026612</v>
      </c>
      <c r="B4498" s="73">
        <f t="shared" si="210"/>
        <v>600026612</v>
      </c>
      <c r="C4498" s="73" t="s">
        <v>12266</v>
      </c>
      <c r="D4498" s="68">
        <v>1</v>
      </c>
      <c r="E4498" s="48">
        <f t="shared" si="211"/>
        <v>601691</v>
      </c>
      <c r="F4498" s="57" t="s">
        <v>5201</v>
      </c>
      <c r="G4498" s="57" t="s">
        <v>5257</v>
      </c>
      <c r="H4498" s="51">
        <v>875</v>
      </c>
      <c r="I4498" s="51" t="s">
        <v>17309</v>
      </c>
      <c r="J4498" s="69">
        <v>27.49</v>
      </c>
      <c r="K4498" s="69">
        <f t="shared" si="212"/>
        <v>24053.75</v>
      </c>
      <c r="L4498" s="90">
        <v>875</v>
      </c>
      <c r="M4498" s="51"/>
      <c r="N4498" s="62" t="s">
        <v>5292</v>
      </c>
      <c r="O4498" s="52" t="s">
        <v>5281</v>
      </c>
      <c r="P4498" s="52">
        <v>411</v>
      </c>
      <c r="Q4498" s="52">
        <v>42</v>
      </c>
      <c r="R4498" s="52" t="s">
        <v>5263</v>
      </c>
      <c r="S4498" s="49" t="s">
        <v>21333</v>
      </c>
      <c r="V4498" s="50" t="s">
        <v>15102</v>
      </c>
      <c r="W4498" s="50" t="s">
        <v>5263</v>
      </c>
      <c r="X4498" s="50" t="s">
        <v>14738</v>
      </c>
      <c r="Y4498" s="70" t="s">
        <v>17320</v>
      </c>
      <c r="Z4498" s="53">
        <v>77900</v>
      </c>
    </row>
    <row r="4499" spans="1:26" s="49" customFormat="1" x14ac:dyDescent="0.25">
      <c r="A4499" s="74">
        <v>600026655</v>
      </c>
      <c r="B4499" s="73">
        <f t="shared" si="210"/>
        <v>600026655</v>
      </c>
      <c r="C4499" s="73" t="s">
        <v>12267</v>
      </c>
      <c r="D4499" s="68">
        <v>1</v>
      </c>
      <c r="E4499" s="48">
        <f t="shared" si="211"/>
        <v>25378376</v>
      </c>
      <c r="F4499" s="57" t="s">
        <v>5201</v>
      </c>
      <c r="G4499" s="57" t="s">
        <v>5257</v>
      </c>
      <c r="H4499" s="51">
        <v>25</v>
      </c>
      <c r="I4499" s="51" t="s">
        <v>17309</v>
      </c>
      <c r="J4499" s="69">
        <v>27.49</v>
      </c>
      <c r="K4499" s="69">
        <f t="shared" si="212"/>
        <v>687.25</v>
      </c>
      <c r="L4499" s="90">
        <v>25</v>
      </c>
      <c r="M4499" s="51"/>
      <c r="N4499" s="62" t="s">
        <v>5293</v>
      </c>
      <c r="O4499" s="52" t="s">
        <v>5274</v>
      </c>
      <c r="P4499" s="52">
        <v>321</v>
      </c>
      <c r="Q4499" s="52"/>
      <c r="R4499" s="52" t="s">
        <v>5275</v>
      </c>
      <c r="S4499" s="49" t="s">
        <v>21334</v>
      </c>
      <c r="V4499" s="50" t="s">
        <v>15102</v>
      </c>
      <c r="W4499" s="50" t="s">
        <v>5263</v>
      </c>
      <c r="X4499" s="50" t="s">
        <v>14742</v>
      </c>
      <c r="Y4499" s="70" t="s">
        <v>17320</v>
      </c>
      <c r="Z4499" s="53">
        <v>78355</v>
      </c>
    </row>
    <row r="4500" spans="1:26" s="49" customFormat="1" x14ac:dyDescent="0.25">
      <c r="A4500" s="74">
        <v>600026663</v>
      </c>
      <c r="B4500" s="73">
        <f t="shared" si="210"/>
        <v>600026663</v>
      </c>
      <c r="C4500" s="73" t="s">
        <v>12268</v>
      </c>
      <c r="D4500" s="68">
        <v>1</v>
      </c>
      <c r="E4500" s="48">
        <f t="shared" si="211"/>
        <v>601683</v>
      </c>
      <c r="F4500" s="57" t="s">
        <v>5201</v>
      </c>
      <c r="G4500" s="57" t="s">
        <v>5257</v>
      </c>
      <c r="H4500" s="51">
        <v>450</v>
      </c>
      <c r="I4500" s="51" t="s">
        <v>17309</v>
      </c>
      <c r="J4500" s="69">
        <v>27.49</v>
      </c>
      <c r="K4500" s="69">
        <f t="shared" si="212"/>
        <v>12370.5</v>
      </c>
      <c r="L4500" s="90">
        <v>450</v>
      </c>
      <c r="M4500" s="51"/>
      <c r="N4500" s="62" t="s">
        <v>5294</v>
      </c>
      <c r="O4500" s="52" t="s">
        <v>5295</v>
      </c>
      <c r="P4500" s="52">
        <v>900</v>
      </c>
      <c r="Q4500" s="52">
        <v>37</v>
      </c>
      <c r="R4500" s="52" t="s">
        <v>5263</v>
      </c>
      <c r="S4500" s="49" t="s">
        <v>21333</v>
      </c>
      <c r="V4500" s="50" t="s">
        <v>15102</v>
      </c>
      <c r="W4500" s="50" t="s">
        <v>5263</v>
      </c>
      <c r="X4500" s="50" t="s">
        <v>14738</v>
      </c>
      <c r="Y4500" s="70" t="s">
        <v>17320</v>
      </c>
      <c r="Z4500" s="53">
        <v>77900</v>
      </c>
    </row>
    <row r="4501" spans="1:26" s="49" customFormat="1" x14ac:dyDescent="0.25">
      <c r="A4501" s="74">
        <v>600026671</v>
      </c>
      <c r="B4501" s="73">
        <f t="shared" si="210"/>
        <v>600026671</v>
      </c>
      <c r="C4501" s="73" t="s">
        <v>12269</v>
      </c>
      <c r="D4501" s="68">
        <v>1</v>
      </c>
      <c r="E4501" s="48">
        <f t="shared" si="211"/>
        <v>25385461</v>
      </c>
      <c r="F4501" s="57" t="s">
        <v>5201</v>
      </c>
      <c r="G4501" s="57" t="s">
        <v>5257</v>
      </c>
      <c r="H4501" s="51">
        <v>200</v>
      </c>
      <c r="I4501" s="51" t="s">
        <v>17309</v>
      </c>
      <c r="J4501" s="69">
        <v>27.49</v>
      </c>
      <c r="K4501" s="69">
        <f t="shared" si="212"/>
        <v>5498</v>
      </c>
      <c r="L4501" s="90">
        <v>200</v>
      </c>
      <c r="M4501" s="51"/>
      <c r="N4501" s="62" t="s">
        <v>5296</v>
      </c>
      <c r="O4501" s="52" t="s">
        <v>5297</v>
      </c>
      <c r="P4501" s="52">
        <v>36</v>
      </c>
      <c r="Q4501" s="52">
        <v>27</v>
      </c>
      <c r="R4501" s="52" t="s">
        <v>5263</v>
      </c>
      <c r="S4501" s="49" t="s">
        <v>21334</v>
      </c>
      <c r="V4501" s="50" t="s">
        <v>15102</v>
      </c>
      <c r="W4501" s="50" t="s">
        <v>5263</v>
      </c>
      <c r="X4501" s="50" t="s">
        <v>14742</v>
      </c>
      <c r="Y4501" s="70" t="s">
        <v>17320</v>
      </c>
      <c r="Z4501" s="53">
        <v>77900</v>
      </c>
    </row>
    <row r="4502" spans="1:26" s="49" customFormat="1" x14ac:dyDescent="0.25">
      <c r="A4502" s="74">
        <v>600026701</v>
      </c>
      <c r="B4502" s="73">
        <f t="shared" si="210"/>
        <v>600026701</v>
      </c>
      <c r="C4502" s="73" t="s">
        <v>12270</v>
      </c>
      <c r="D4502" s="68">
        <v>1</v>
      </c>
      <c r="E4502" s="48">
        <f t="shared" si="211"/>
        <v>25386573</v>
      </c>
      <c r="F4502" s="57" t="s">
        <v>5201</v>
      </c>
      <c r="G4502" s="57" t="s">
        <v>5257</v>
      </c>
      <c r="H4502" s="51">
        <v>125</v>
      </c>
      <c r="I4502" s="51" t="s">
        <v>17309</v>
      </c>
      <c r="J4502" s="69">
        <v>27.49</v>
      </c>
      <c r="K4502" s="69">
        <f t="shared" si="212"/>
        <v>3436.25</v>
      </c>
      <c r="L4502" s="90">
        <v>125</v>
      </c>
      <c r="M4502" s="51"/>
      <c r="N4502" s="62" t="s">
        <v>5298</v>
      </c>
      <c r="O4502" s="52" t="s">
        <v>2663</v>
      </c>
      <c r="P4502" s="52">
        <v>1161</v>
      </c>
      <c r="Q4502" s="52">
        <v>43</v>
      </c>
      <c r="R4502" s="52" t="s">
        <v>5263</v>
      </c>
      <c r="S4502" s="49" t="s">
        <v>21334</v>
      </c>
      <c r="V4502" s="50" t="s">
        <v>15102</v>
      </c>
      <c r="W4502" s="50" t="s">
        <v>5263</v>
      </c>
      <c r="X4502" s="50" t="s">
        <v>14742</v>
      </c>
      <c r="Y4502" s="70" t="s">
        <v>17320</v>
      </c>
      <c r="Z4502" s="53">
        <v>77900</v>
      </c>
    </row>
    <row r="4503" spans="1:26" s="49" customFormat="1" x14ac:dyDescent="0.25">
      <c r="A4503" s="74">
        <v>600031535</v>
      </c>
      <c r="B4503" s="73">
        <f t="shared" si="210"/>
        <v>600031535</v>
      </c>
      <c r="C4503" s="73" t="s">
        <v>18155</v>
      </c>
      <c r="D4503" s="68">
        <v>1</v>
      </c>
      <c r="E4503" s="48">
        <f t="shared" si="211"/>
        <v>849235</v>
      </c>
      <c r="F4503" s="57" t="s">
        <v>5201</v>
      </c>
      <c r="G4503" s="57" t="s">
        <v>5257</v>
      </c>
      <c r="H4503" s="51">
        <v>50</v>
      </c>
      <c r="I4503" s="51" t="s">
        <v>17309</v>
      </c>
      <c r="J4503" s="69">
        <v>27.49</v>
      </c>
      <c r="K4503" s="69">
        <f t="shared" si="212"/>
        <v>1374.5</v>
      </c>
      <c r="L4503" s="90">
        <v>50</v>
      </c>
      <c r="M4503" s="51"/>
      <c r="N4503" s="62" t="s">
        <v>18156</v>
      </c>
      <c r="O4503" s="52" t="s">
        <v>18157</v>
      </c>
      <c r="P4503" s="52">
        <v>544</v>
      </c>
      <c r="Q4503" s="52" t="s">
        <v>19</v>
      </c>
      <c r="R4503" s="52" t="s">
        <v>5263</v>
      </c>
      <c r="S4503" s="49" t="s">
        <v>21333</v>
      </c>
      <c r="V4503" s="50" t="s">
        <v>15102</v>
      </c>
      <c r="W4503" s="50" t="s">
        <v>5263</v>
      </c>
      <c r="X4503" s="50" t="s">
        <v>14738</v>
      </c>
      <c r="Y4503" s="70" t="s">
        <v>17320</v>
      </c>
      <c r="Z4503" s="53">
        <v>77900</v>
      </c>
    </row>
    <row r="4504" spans="1:26" s="49" customFormat="1" x14ac:dyDescent="0.25">
      <c r="A4504" s="75">
        <v>600139328</v>
      </c>
      <c r="B4504" s="73">
        <f t="shared" si="210"/>
        <v>600139328</v>
      </c>
      <c r="C4504" s="73" t="s">
        <v>12289</v>
      </c>
      <c r="D4504" s="68">
        <v>1</v>
      </c>
      <c r="E4504" s="48">
        <f t="shared" si="211"/>
        <v>61989894</v>
      </c>
      <c r="F4504" s="57" t="s">
        <v>5201</v>
      </c>
      <c r="G4504" s="57" t="s">
        <v>5257</v>
      </c>
      <c r="H4504" s="51">
        <v>50</v>
      </c>
      <c r="I4504" s="51" t="s">
        <v>17309</v>
      </c>
      <c r="J4504" s="69">
        <v>27.49</v>
      </c>
      <c r="K4504" s="69">
        <f t="shared" si="212"/>
        <v>1374.5</v>
      </c>
      <c r="L4504" s="90">
        <v>50</v>
      </c>
      <c r="M4504" s="51"/>
      <c r="N4504" s="62" t="s">
        <v>5330</v>
      </c>
      <c r="O4504" s="52" t="s">
        <v>1107</v>
      </c>
      <c r="P4504" s="52">
        <v>300</v>
      </c>
      <c r="Q4504" s="52">
        <v>41</v>
      </c>
      <c r="R4504" s="52" t="s">
        <v>5263</v>
      </c>
      <c r="S4504" s="49" t="s">
        <v>21333</v>
      </c>
      <c r="V4504" s="50" t="s">
        <v>15117</v>
      </c>
      <c r="W4504" s="50" t="s">
        <v>5263</v>
      </c>
      <c r="X4504" s="50" t="s">
        <v>14740</v>
      </c>
      <c r="Y4504" s="70" t="s">
        <v>17320</v>
      </c>
      <c r="Z4504" s="53">
        <v>77900</v>
      </c>
    </row>
    <row r="4505" spans="1:26" s="49" customFormat="1" ht="30" x14ac:dyDescent="0.25">
      <c r="A4505" s="75">
        <v>600138771</v>
      </c>
      <c r="B4505" s="73">
        <f t="shared" si="210"/>
        <v>600138771</v>
      </c>
      <c r="C4505" s="73" t="s">
        <v>12290</v>
      </c>
      <c r="D4505" s="68">
        <v>1</v>
      </c>
      <c r="E4505" s="48">
        <f t="shared" si="211"/>
        <v>75029359</v>
      </c>
      <c r="F4505" s="57" t="s">
        <v>5201</v>
      </c>
      <c r="G4505" s="57" t="s">
        <v>5257</v>
      </c>
      <c r="H4505" s="51">
        <v>25</v>
      </c>
      <c r="I4505" s="51" t="s">
        <v>17309</v>
      </c>
      <c r="J4505" s="69">
        <v>27.49</v>
      </c>
      <c r="K4505" s="69">
        <f t="shared" si="212"/>
        <v>687.25</v>
      </c>
      <c r="L4505" s="90">
        <v>25</v>
      </c>
      <c r="M4505" s="51"/>
      <c r="N4505" s="62" t="s">
        <v>5331</v>
      </c>
      <c r="O4505" s="52" t="s">
        <v>215</v>
      </c>
      <c r="P4505" s="52">
        <v>36</v>
      </c>
      <c r="Q4505" s="52"/>
      <c r="R4505" s="52" t="s">
        <v>5332</v>
      </c>
      <c r="S4505" s="49" t="s">
        <v>21333</v>
      </c>
      <c r="V4505" s="50" t="s">
        <v>15117</v>
      </c>
      <c r="W4505" s="50" t="s">
        <v>5263</v>
      </c>
      <c r="X4505" s="50" t="s">
        <v>14740</v>
      </c>
      <c r="Y4505" s="70" t="s">
        <v>17320</v>
      </c>
      <c r="Z4505" s="53">
        <v>78314</v>
      </c>
    </row>
    <row r="4506" spans="1:26" s="49" customFormat="1" ht="30" x14ac:dyDescent="0.25">
      <c r="A4506" s="75">
        <v>600138852</v>
      </c>
      <c r="B4506" s="73">
        <f t="shared" si="210"/>
        <v>600138852</v>
      </c>
      <c r="C4506" s="73" t="s">
        <v>12291</v>
      </c>
      <c r="D4506" s="68">
        <v>1</v>
      </c>
      <c r="E4506" s="48">
        <f t="shared" si="211"/>
        <v>70989401</v>
      </c>
      <c r="F4506" s="57" t="s">
        <v>5201</v>
      </c>
      <c r="G4506" s="57" t="s">
        <v>5257</v>
      </c>
      <c r="H4506" s="51">
        <v>0</v>
      </c>
      <c r="I4506" s="51" t="s">
        <v>17309</v>
      </c>
      <c r="J4506" s="69">
        <v>27.49</v>
      </c>
      <c r="K4506" s="69">
        <f t="shared" si="212"/>
        <v>0</v>
      </c>
      <c r="L4506" s="90">
        <v>25</v>
      </c>
      <c r="M4506" s="51">
        <v>25</v>
      </c>
      <c r="N4506" s="62" t="s">
        <v>5333</v>
      </c>
      <c r="O4506" s="52"/>
      <c r="P4506" s="52">
        <v>217</v>
      </c>
      <c r="Q4506" s="52"/>
      <c r="R4506" s="52" t="s">
        <v>5334</v>
      </c>
      <c r="S4506" s="49" t="s">
        <v>21333</v>
      </c>
      <c r="V4506" s="50" t="s">
        <v>15117</v>
      </c>
      <c r="W4506" s="50" t="s">
        <v>5263</v>
      </c>
      <c r="X4506" s="50" t="s">
        <v>14740</v>
      </c>
      <c r="Y4506" s="70" t="s">
        <v>17320</v>
      </c>
      <c r="Z4506" s="53">
        <v>78356</v>
      </c>
    </row>
    <row r="4507" spans="1:26" s="49" customFormat="1" ht="30" x14ac:dyDescent="0.25">
      <c r="A4507" s="75">
        <v>600138895</v>
      </c>
      <c r="B4507" s="73">
        <f t="shared" si="210"/>
        <v>600138895</v>
      </c>
      <c r="C4507" s="73" t="s">
        <v>12292</v>
      </c>
      <c r="D4507" s="68">
        <v>1</v>
      </c>
      <c r="E4507" s="48">
        <f t="shared" si="211"/>
        <v>70985545</v>
      </c>
      <c r="F4507" s="57" t="s">
        <v>5201</v>
      </c>
      <c r="G4507" s="57" t="s">
        <v>5257</v>
      </c>
      <c r="H4507" s="51">
        <v>0</v>
      </c>
      <c r="I4507" s="51" t="s">
        <v>17309</v>
      </c>
      <c r="J4507" s="69">
        <v>27.49</v>
      </c>
      <c r="K4507" s="69">
        <f t="shared" si="212"/>
        <v>0</v>
      </c>
      <c r="L4507" s="90">
        <v>25</v>
      </c>
      <c r="M4507" s="51">
        <v>25</v>
      </c>
      <c r="N4507" s="62" t="s">
        <v>5335</v>
      </c>
      <c r="O4507" s="52"/>
      <c r="P4507" s="52">
        <v>325</v>
      </c>
      <c r="Q4507" s="52"/>
      <c r="R4507" s="52" t="s">
        <v>5336</v>
      </c>
      <c r="S4507" s="49" t="s">
        <v>21333</v>
      </c>
      <c r="V4507" s="50" t="s">
        <v>15117</v>
      </c>
      <c r="W4507" s="50" t="s">
        <v>5263</v>
      </c>
      <c r="X4507" s="50" t="s">
        <v>14740</v>
      </c>
      <c r="Y4507" s="70" t="s">
        <v>17320</v>
      </c>
      <c r="Z4507" s="53">
        <v>78375</v>
      </c>
    </row>
    <row r="4508" spans="1:26" s="49" customFormat="1" ht="30" x14ac:dyDescent="0.25">
      <c r="A4508" s="75">
        <v>600139263</v>
      </c>
      <c r="B4508" s="73">
        <f t="shared" si="210"/>
        <v>600139263</v>
      </c>
      <c r="C4508" s="73" t="s">
        <v>12293</v>
      </c>
      <c r="D4508" s="68">
        <v>1</v>
      </c>
      <c r="E4508" s="48">
        <f t="shared" si="211"/>
        <v>75029600</v>
      </c>
      <c r="F4508" s="57" t="s">
        <v>5201</v>
      </c>
      <c r="G4508" s="57" t="s">
        <v>5257</v>
      </c>
      <c r="H4508" s="51">
        <v>25</v>
      </c>
      <c r="I4508" s="51" t="s">
        <v>17309</v>
      </c>
      <c r="J4508" s="69">
        <v>27.49</v>
      </c>
      <c r="K4508" s="69">
        <f t="shared" si="212"/>
        <v>687.25</v>
      </c>
      <c r="L4508" s="90">
        <v>25</v>
      </c>
      <c r="M4508" s="51"/>
      <c r="N4508" s="62" t="s">
        <v>5337</v>
      </c>
      <c r="O4508" s="52" t="s">
        <v>94</v>
      </c>
      <c r="P4508" s="52">
        <v>349</v>
      </c>
      <c r="Q4508" s="52" t="s">
        <v>5338</v>
      </c>
      <c r="R4508" s="52" t="s">
        <v>5263</v>
      </c>
      <c r="S4508" s="49" t="s">
        <v>21333</v>
      </c>
      <c r="V4508" s="50" t="s">
        <v>15117</v>
      </c>
      <c r="W4508" s="50" t="s">
        <v>5263</v>
      </c>
      <c r="X4508" s="50" t="s">
        <v>14740</v>
      </c>
      <c r="Y4508" s="70" t="s">
        <v>17320</v>
      </c>
      <c r="Z4508" s="53">
        <v>77900</v>
      </c>
    </row>
    <row r="4509" spans="1:26" s="49" customFormat="1" ht="30" x14ac:dyDescent="0.25">
      <c r="A4509" s="75">
        <v>600139379</v>
      </c>
      <c r="B4509" s="73">
        <f t="shared" si="210"/>
        <v>600139379</v>
      </c>
      <c r="C4509" s="73" t="s">
        <v>12294</v>
      </c>
      <c r="D4509" s="68">
        <v>1</v>
      </c>
      <c r="E4509" s="48">
        <f t="shared" si="211"/>
        <v>75029626</v>
      </c>
      <c r="F4509" s="57" t="s">
        <v>5201</v>
      </c>
      <c r="G4509" s="57" t="s">
        <v>5257</v>
      </c>
      <c r="H4509" s="51">
        <v>50</v>
      </c>
      <c r="I4509" s="51" t="s">
        <v>17309</v>
      </c>
      <c r="J4509" s="69">
        <v>27.49</v>
      </c>
      <c r="K4509" s="69">
        <f t="shared" si="212"/>
        <v>1374.5</v>
      </c>
      <c r="L4509" s="90">
        <v>50</v>
      </c>
      <c r="M4509" s="51"/>
      <c r="N4509" s="62" t="s">
        <v>5339</v>
      </c>
      <c r="O4509" s="52" t="s">
        <v>5340</v>
      </c>
      <c r="P4509" s="52">
        <v>782</v>
      </c>
      <c r="Q4509" s="52">
        <v>11</v>
      </c>
      <c r="R4509" s="52" t="s">
        <v>5263</v>
      </c>
      <c r="S4509" s="49" t="s">
        <v>21333</v>
      </c>
      <c r="V4509" s="50" t="s">
        <v>15117</v>
      </c>
      <c r="W4509" s="50" t="s">
        <v>5263</v>
      </c>
      <c r="X4509" s="50" t="s">
        <v>14740</v>
      </c>
      <c r="Y4509" s="70" t="s">
        <v>17320</v>
      </c>
      <c r="Z4509" s="53">
        <v>77900</v>
      </c>
    </row>
    <row r="4510" spans="1:26" s="49" customFormat="1" x14ac:dyDescent="0.25">
      <c r="A4510" s="75">
        <v>600139395</v>
      </c>
      <c r="B4510" s="73">
        <f t="shared" si="210"/>
        <v>600139395</v>
      </c>
      <c r="C4510" s="73" t="s">
        <v>12295</v>
      </c>
      <c r="D4510" s="68">
        <v>1</v>
      </c>
      <c r="E4510" s="48">
        <f t="shared" si="211"/>
        <v>75029634</v>
      </c>
      <c r="F4510" s="57" t="s">
        <v>5201</v>
      </c>
      <c r="G4510" s="57" t="s">
        <v>5257</v>
      </c>
      <c r="H4510" s="51">
        <v>25</v>
      </c>
      <c r="I4510" s="51" t="s">
        <v>17309</v>
      </c>
      <c r="J4510" s="69">
        <v>27.49</v>
      </c>
      <c r="K4510" s="69">
        <f t="shared" si="212"/>
        <v>687.25</v>
      </c>
      <c r="L4510" s="90">
        <v>25</v>
      </c>
      <c r="M4510" s="51"/>
      <c r="N4510" s="62" t="s">
        <v>5341</v>
      </c>
      <c r="O4510" s="52" t="s">
        <v>2663</v>
      </c>
      <c r="P4510" s="52">
        <v>152</v>
      </c>
      <c r="Q4510" s="52">
        <v>6</v>
      </c>
      <c r="R4510" s="52" t="s">
        <v>5263</v>
      </c>
      <c r="S4510" s="49" t="s">
        <v>21333</v>
      </c>
      <c r="V4510" s="50" t="s">
        <v>15117</v>
      </c>
      <c r="W4510" s="50" t="s">
        <v>5263</v>
      </c>
      <c r="X4510" s="50" t="s">
        <v>14740</v>
      </c>
      <c r="Y4510" s="70" t="s">
        <v>17320</v>
      </c>
      <c r="Z4510" s="53">
        <v>77900</v>
      </c>
    </row>
    <row r="4511" spans="1:26" s="49" customFormat="1" ht="30" x14ac:dyDescent="0.25">
      <c r="A4511" s="75">
        <v>600139441</v>
      </c>
      <c r="B4511" s="73">
        <f t="shared" si="210"/>
        <v>600139441</v>
      </c>
      <c r="C4511" s="73" t="s">
        <v>12296</v>
      </c>
      <c r="D4511" s="68">
        <v>1</v>
      </c>
      <c r="E4511" s="48">
        <f t="shared" si="211"/>
        <v>75029651</v>
      </c>
      <c r="F4511" s="57" t="s">
        <v>5201</v>
      </c>
      <c r="G4511" s="57" t="s">
        <v>5257</v>
      </c>
      <c r="H4511" s="51">
        <v>50</v>
      </c>
      <c r="I4511" s="51" t="s">
        <v>17309</v>
      </c>
      <c r="J4511" s="69">
        <v>27.49</v>
      </c>
      <c r="K4511" s="69">
        <f t="shared" si="212"/>
        <v>1374.5</v>
      </c>
      <c r="L4511" s="90">
        <v>50</v>
      </c>
      <c r="M4511" s="51"/>
      <c r="N4511" s="62" t="s">
        <v>5342</v>
      </c>
      <c r="O4511" s="52" t="s">
        <v>83</v>
      </c>
      <c r="P4511" s="52">
        <v>109</v>
      </c>
      <c r="Q4511" s="52">
        <v>101</v>
      </c>
      <c r="R4511" s="52" t="s">
        <v>5263</v>
      </c>
      <c r="S4511" s="49" t="s">
        <v>21333</v>
      </c>
      <c r="V4511" s="50" t="s">
        <v>15117</v>
      </c>
      <c r="W4511" s="50" t="s">
        <v>5263</v>
      </c>
      <c r="X4511" s="50" t="s">
        <v>14740</v>
      </c>
      <c r="Y4511" s="70" t="s">
        <v>17320</v>
      </c>
      <c r="Z4511" s="53">
        <v>77900</v>
      </c>
    </row>
    <row r="4512" spans="1:26" s="49" customFormat="1" ht="30" x14ac:dyDescent="0.25">
      <c r="A4512" s="75">
        <v>600139476</v>
      </c>
      <c r="B4512" s="73">
        <f t="shared" si="210"/>
        <v>600139476</v>
      </c>
      <c r="C4512" s="73" t="s">
        <v>12297</v>
      </c>
      <c r="D4512" s="68">
        <v>1</v>
      </c>
      <c r="E4512" s="48">
        <f t="shared" si="211"/>
        <v>61989916</v>
      </c>
      <c r="F4512" s="57" t="s">
        <v>5201</v>
      </c>
      <c r="G4512" s="57" t="s">
        <v>5257</v>
      </c>
      <c r="H4512" s="51">
        <v>75</v>
      </c>
      <c r="I4512" s="51" t="s">
        <v>17309</v>
      </c>
      <c r="J4512" s="69">
        <v>27.49</v>
      </c>
      <c r="K4512" s="69">
        <f t="shared" si="212"/>
        <v>2061.75</v>
      </c>
      <c r="L4512" s="90">
        <v>75</v>
      </c>
      <c r="M4512" s="51"/>
      <c r="N4512" s="62" t="s">
        <v>5343</v>
      </c>
      <c r="O4512" s="52" t="s">
        <v>838</v>
      </c>
      <c r="P4512" s="52">
        <v>256</v>
      </c>
      <c r="Q4512" s="52">
        <v>11</v>
      </c>
      <c r="R4512" s="52" t="s">
        <v>5263</v>
      </c>
      <c r="S4512" s="49" t="s">
        <v>21333</v>
      </c>
      <c r="V4512" s="50" t="s">
        <v>15117</v>
      </c>
      <c r="W4512" s="50" t="s">
        <v>5263</v>
      </c>
      <c r="X4512" s="50" t="s">
        <v>14740</v>
      </c>
      <c r="Y4512" s="70" t="s">
        <v>17320</v>
      </c>
      <c r="Z4512" s="53">
        <v>77900</v>
      </c>
    </row>
    <row r="4513" spans="1:26" s="49" customFormat="1" x14ac:dyDescent="0.25">
      <c r="A4513" s="75">
        <v>600139484</v>
      </c>
      <c r="B4513" s="73">
        <f t="shared" si="210"/>
        <v>600139484</v>
      </c>
      <c r="C4513" s="73" t="s">
        <v>12298</v>
      </c>
      <c r="D4513" s="68">
        <v>1</v>
      </c>
      <c r="E4513" s="48">
        <f t="shared" si="211"/>
        <v>75029642</v>
      </c>
      <c r="F4513" s="57" t="s">
        <v>5201</v>
      </c>
      <c r="G4513" s="57" t="s">
        <v>5257</v>
      </c>
      <c r="H4513" s="51">
        <v>25</v>
      </c>
      <c r="I4513" s="51" t="s">
        <v>17309</v>
      </c>
      <c r="J4513" s="69">
        <v>27.49</v>
      </c>
      <c r="K4513" s="69">
        <f t="shared" si="212"/>
        <v>687.25</v>
      </c>
      <c r="L4513" s="90">
        <v>25</v>
      </c>
      <c r="M4513" s="51"/>
      <c r="N4513" s="62" t="s">
        <v>5344</v>
      </c>
      <c r="O4513" s="52" t="s">
        <v>243</v>
      </c>
      <c r="P4513" s="52">
        <v>974</v>
      </c>
      <c r="Q4513" s="52">
        <v>23</v>
      </c>
      <c r="R4513" s="52" t="s">
        <v>5263</v>
      </c>
      <c r="S4513" s="49" t="s">
        <v>21333</v>
      </c>
      <c r="V4513" s="50" t="s">
        <v>15117</v>
      </c>
      <c r="W4513" s="50" t="s">
        <v>5263</v>
      </c>
      <c r="X4513" s="50" t="s">
        <v>14740</v>
      </c>
      <c r="Y4513" s="70" t="s">
        <v>17320</v>
      </c>
      <c r="Z4513" s="53">
        <v>77900</v>
      </c>
    </row>
    <row r="4514" spans="1:26" s="49" customFormat="1" x14ac:dyDescent="0.25">
      <c r="A4514" s="75">
        <v>600139620</v>
      </c>
      <c r="B4514" s="73">
        <f t="shared" si="210"/>
        <v>600139620</v>
      </c>
      <c r="C4514" s="73" t="s">
        <v>12299</v>
      </c>
      <c r="D4514" s="68">
        <v>1</v>
      </c>
      <c r="E4514" s="48">
        <f t="shared" si="211"/>
        <v>70640106</v>
      </c>
      <c r="F4514" s="57" t="s">
        <v>5201</v>
      </c>
      <c r="G4514" s="57" t="s">
        <v>5257</v>
      </c>
      <c r="H4514" s="51">
        <v>0</v>
      </c>
      <c r="I4514" s="51" t="s">
        <v>17309</v>
      </c>
      <c r="J4514" s="69">
        <v>27.49</v>
      </c>
      <c r="K4514" s="69">
        <f t="shared" si="212"/>
        <v>0</v>
      </c>
      <c r="L4514" s="90">
        <v>25</v>
      </c>
      <c r="M4514" s="51">
        <v>25</v>
      </c>
      <c r="N4514" s="62" t="s">
        <v>5346</v>
      </c>
      <c r="O4514" s="52" t="s">
        <v>329</v>
      </c>
      <c r="P4514" s="52">
        <v>555</v>
      </c>
      <c r="Q4514" s="52"/>
      <c r="R4514" s="52" t="s">
        <v>5345</v>
      </c>
      <c r="S4514" s="49" t="s">
        <v>21333</v>
      </c>
      <c r="V4514" s="50" t="s">
        <v>15117</v>
      </c>
      <c r="W4514" s="50" t="s">
        <v>5263</v>
      </c>
      <c r="X4514" s="50" t="s">
        <v>14740</v>
      </c>
      <c r="Y4514" s="70" t="s">
        <v>17320</v>
      </c>
      <c r="Z4514" s="53">
        <v>78313</v>
      </c>
    </row>
    <row r="4515" spans="1:26" s="49" customFormat="1" ht="30" x14ac:dyDescent="0.25">
      <c r="A4515" s="75">
        <v>600139719</v>
      </c>
      <c r="B4515" s="73">
        <f t="shared" si="210"/>
        <v>600139719</v>
      </c>
      <c r="C4515" s="73" t="s">
        <v>12300</v>
      </c>
      <c r="D4515" s="68">
        <v>1</v>
      </c>
      <c r="E4515" s="48">
        <f t="shared" si="211"/>
        <v>75026759</v>
      </c>
      <c r="F4515" s="57" t="s">
        <v>5201</v>
      </c>
      <c r="G4515" s="57" t="s">
        <v>5257</v>
      </c>
      <c r="H4515" s="51">
        <v>0</v>
      </c>
      <c r="I4515" s="51" t="s">
        <v>17309</v>
      </c>
      <c r="J4515" s="69">
        <v>27.49</v>
      </c>
      <c r="K4515" s="69">
        <f t="shared" si="212"/>
        <v>0</v>
      </c>
      <c r="L4515" s="90">
        <v>25</v>
      </c>
      <c r="M4515" s="51">
        <v>25</v>
      </c>
      <c r="N4515" s="62" t="s">
        <v>5347</v>
      </c>
      <c r="O4515" s="52"/>
      <c r="P4515" s="52">
        <v>46</v>
      </c>
      <c r="Q4515" s="52"/>
      <c r="R4515" s="52" t="s">
        <v>5348</v>
      </c>
      <c r="S4515" s="49" t="s">
        <v>21333</v>
      </c>
      <c r="V4515" s="50" t="s">
        <v>15117</v>
      </c>
      <c r="W4515" s="50" t="s">
        <v>5263</v>
      </c>
      <c r="X4515" s="50" t="s">
        <v>14740</v>
      </c>
      <c r="Y4515" s="70" t="s">
        <v>17320</v>
      </c>
      <c r="Z4515" s="53">
        <v>78357</v>
      </c>
    </row>
    <row r="4516" spans="1:26" s="49" customFormat="1" x14ac:dyDescent="0.25">
      <c r="A4516" s="75">
        <v>600139808</v>
      </c>
      <c r="B4516" s="73">
        <f t="shared" si="210"/>
        <v>600139808</v>
      </c>
      <c r="C4516" s="73" t="s">
        <v>12301</v>
      </c>
      <c r="D4516" s="68">
        <v>1</v>
      </c>
      <c r="E4516" s="48">
        <f t="shared" si="211"/>
        <v>70631115</v>
      </c>
      <c r="F4516" s="57" t="s">
        <v>5201</v>
      </c>
      <c r="G4516" s="57" t="s">
        <v>5257</v>
      </c>
      <c r="H4516" s="51">
        <v>25</v>
      </c>
      <c r="I4516" s="51" t="s">
        <v>17309</v>
      </c>
      <c r="J4516" s="69">
        <v>27.49</v>
      </c>
      <c r="K4516" s="69">
        <f t="shared" si="212"/>
        <v>687.25</v>
      </c>
      <c r="L4516" s="90">
        <v>25</v>
      </c>
      <c r="M4516" s="51"/>
      <c r="N4516" s="62" t="s">
        <v>5349</v>
      </c>
      <c r="O4516" s="52" t="s">
        <v>5350</v>
      </c>
      <c r="P4516" s="52">
        <v>437</v>
      </c>
      <c r="Q4516" s="52"/>
      <c r="R4516" s="52" t="s">
        <v>5351</v>
      </c>
      <c r="S4516" s="49" t="s">
        <v>21333</v>
      </c>
      <c r="V4516" s="50" t="s">
        <v>15117</v>
      </c>
      <c r="W4516" s="50" t="s">
        <v>5263</v>
      </c>
      <c r="X4516" s="50" t="s">
        <v>14740</v>
      </c>
      <c r="Y4516" s="70" t="s">
        <v>17320</v>
      </c>
      <c r="Z4516" s="53">
        <v>78365</v>
      </c>
    </row>
    <row r="4517" spans="1:26" s="49" customFormat="1" ht="30" x14ac:dyDescent="0.25">
      <c r="A4517" s="75">
        <v>600139841</v>
      </c>
      <c r="B4517" s="73">
        <f t="shared" si="210"/>
        <v>600139841</v>
      </c>
      <c r="C4517" s="73" t="s">
        <v>12302</v>
      </c>
      <c r="D4517" s="68">
        <v>1</v>
      </c>
      <c r="E4517" s="48">
        <f t="shared" si="211"/>
        <v>61989908</v>
      </c>
      <c r="F4517" s="57" t="s">
        <v>5201</v>
      </c>
      <c r="G4517" s="57" t="s">
        <v>5257</v>
      </c>
      <c r="H4517" s="51">
        <v>0</v>
      </c>
      <c r="I4517" s="51" t="s">
        <v>17309</v>
      </c>
      <c r="J4517" s="69">
        <v>27.49</v>
      </c>
      <c r="K4517" s="69">
        <f t="shared" si="212"/>
        <v>0</v>
      </c>
      <c r="L4517" s="90">
        <v>25</v>
      </c>
      <c r="M4517" s="51">
        <v>25</v>
      </c>
      <c r="N4517" s="62" t="s">
        <v>5352</v>
      </c>
      <c r="O4517" s="52" t="s">
        <v>1361</v>
      </c>
      <c r="P4517" s="52">
        <v>198</v>
      </c>
      <c r="Q4517" s="52">
        <v>2</v>
      </c>
      <c r="R4517" s="52" t="s">
        <v>5263</v>
      </c>
      <c r="S4517" s="49" t="s">
        <v>21333</v>
      </c>
      <c r="V4517" s="50" t="s">
        <v>15117</v>
      </c>
      <c r="W4517" s="50" t="s">
        <v>5263</v>
      </c>
      <c r="X4517" s="50" t="s">
        <v>14740</v>
      </c>
      <c r="Y4517" s="70" t="s">
        <v>17320</v>
      </c>
      <c r="Z4517" s="53">
        <v>77900</v>
      </c>
    </row>
    <row r="4518" spans="1:26" s="49" customFormat="1" x14ac:dyDescent="0.25">
      <c r="A4518" s="75">
        <v>600139921</v>
      </c>
      <c r="B4518" s="73">
        <f t="shared" si="210"/>
        <v>600139921</v>
      </c>
      <c r="C4518" s="73" t="s">
        <v>12303</v>
      </c>
      <c r="D4518" s="68">
        <v>1</v>
      </c>
      <c r="E4518" s="48">
        <f t="shared" si="211"/>
        <v>73184926</v>
      </c>
      <c r="F4518" s="57" t="s">
        <v>5201</v>
      </c>
      <c r="G4518" s="57" t="s">
        <v>5257</v>
      </c>
      <c r="H4518" s="51">
        <v>0</v>
      </c>
      <c r="I4518" s="51" t="s">
        <v>17309</v>
      </c>
      <c r="J4518" s="69">
        <v>27.49</v>
      </c>
      <c r="K4518" s="69">
        <f t="shared" si="212"/>
        <v>0</v>
      </c>
      <c r="L4518" s="90">
        <v>25</v>
      </c>
      <c r="M4518" s="51">
        <v>25</v>
      </c>
      <c r="N4518" s="62" t="s">
        <v>5353</v>
      </c>
      <c r="O4518" s="52" t="s">
        <v>1042</v>
      </c>
      <c r="P4518" s="52">
        <v>422</v>
      </c>
      <c r="Q4518" s="52"/>
      <c r="R4518" s="52" t="s">
        <v>5308</v>
      </c>
      <c r="S4518" s="49" t="s">
        <v>21333</v>
      </c>
      <c r="V4518" s="50" t="s">
        <v>15117</v>
      </c>
      <c r="W4518" s="50" t="s">
        <v>5263</v>
      </c>
      <c r="X4518" s="50" t="s">
        <v>14740</v>
      </c>
      <c r="Y4518" s="70" t="s">
        <v>17320</v>
      </c>
      <c r="Z4518" s="53">
        <v>78372</v>
      </c>
    </row>
    <row r="4519" spans="1:26" s="49" customFormat="1" x14ac:dyDescent="0.25">
      <c r="A4519" s="75">
        <v>600139930</v>
      </c>
      <c r="B4519" s="73">
        <f t="shared" si="210"/>
        <v>600139930</v>
      </c>
      <c r="C4519" s="73" t="s">
        <v>12304</v>
      </c>
      <c r="D4519" s="68">
        <v>1</v>
      </c>
      <c r="E4519" s="48">
        <f t="shared" si="211"/>
        <v>70631107</v>
      </c>
      <c r="F4519" s="57" t="s">
        <v>5201</v>
      </c>
      <c r="G4519" s="57" t="s">
        <v>5257</v>
      </c>
      <c r="H4519" s="51">
        <v>25</v>
      </c>
      <c r="I4519" s="51" t="s">
        <v>17309</v>
      </c>
      <c r="J4519" s="69">
        <v>27.49</v>
      </c>
      <c r="K4519" s="69">
        <f t="shared" si="212"/>
        <v>687.25</v>
      </c>
      <c r="L4519" s="90">
        <v>25</v>
      </c>
      <c r="M4519" s="51"/>
      <c r="N4519" s="62" t="s">
        <v>5354</v>
      </c>
      <c r="O4519" s="52" t="s">
        <v>2611</v>
      </c>
      <c r="P4519" s="52">
        <v>220</v>
      </c>
      <c r="Q4519" s="52"/>
      <c r="R4519" s="52" t="s">
        <v>5351</v>
      </c>
      <c r="S4519" s="49" t="s">
        <v>21333</v>
      </c>
      <c r="V4519" s="50" t="s">
        <v>15117</v>
      </c>
      <c r="W4519" s="50" t="s">
        <v>5263</v>
      </c>
      <c r="X4519" s="50" t="s">
        <v>14740</v>
      </c>
      <c r="Y4519" s="70" t="s">
        <v>17320</v>
      </c>
      <c r="Z4519" s="53">
        <v>78361</v>
      </c>
    </row>
    <row r="4520" spans="1:26" s="49" customFormat="1" x14ac:dyDescent="0.25">
      <c r="A4520" s="75">
        <v>600140113</v>
      </c>
      <c r="B4520" s="73">
        <f t="shared" si="210"/>
        <v>600140113</v>
      </c>
      <c r="C4520" s="73" t="s">
        <v>12305</v>
      </c>
      <c r="D4520" s="68">
        <v>1</v>
      </c>
      <c r="E4520" s="48">
        <f t="shared" si="211"/>
        <v>47654546</v>
      </c>
      <c r="F4520" s="57" t="s">
        <v>5201</v>
      </c>
      <c r="G4520" s="57" t="s">
        <v>5257</v>
      </c>
      <c r="H4520" s="51">
        <v>875</v>
      </c>
      <c r="I4520" s="51" t="s">
        <v>17309</v>
      </c>
      <c r="J4520" s="69">
        <v>27.49</v>
      </c>
      <c r="K4520" s="69">
        <f t="shared" si="212"/>
        <v>24053.75</v>
      </c>
      <c r="L4520" s="90">
        <v>875</v>
      </c>
      <c r="M4520" s="51"/>
      <c r="N4520" s="62" t="s">
        <v>5355</v>
      </c>
      <c r="O4520" s="52" t="s">
        <v>3112</v>
      </c>
      <c r="P4520" s="52">
        <v>326</v>
      </c>
      <c r="Q4520" s="52"/>
      <c r="R4520" s="52" t="s">
        <v>5308</v>
      </c>
      <c r="S4520" s="49" t="s">
        <v>21333</v>
      </c>
      <c r="V4520" s="50" t="s">
        <v>15117</v>
      </c>
      <c r="W4520" s="50" t="s">
        <v>5263</v>
      </c>
      <c r="X4520" s="50" t="s">
        <v>14740</v>
      </c>
      <c r="Y4520" s="70" t="s">
        <v>17320</v>
      </c>
      <c r="Z4520" s="53">
        <v>78372</v>
      </c>
    </row>
    <row r="4521" spans="1:26" s="49" customFormat="1" ht="30" x14ac:dyDescent="0.25">
      <c r="A4521" s="75">
        <v>600140121</v>
      </c>
      <c r="B4521" s="73">
        <f t="shared" si="210"/>
        <v>600140121</v>
      </c>
      <c r="C4521" s="73" t="s">
        <v>12306</v>
      </c>
      <c r="D4521" s="68">
        <v>1</v>
      </c>
      <c r="E4521" s="48">
        <f t="shared" si="211"/>
        <v>47657022</v>
      </c>
      <c r="F4521" s="57" t="s">
        <v>5201</v>
      </c>
      <c r="G4521" s="57" t="s">
        <v>5257</v>
      </c>
      <c r="H4521" s="51">
        <v>1925</v>
      </c>
      <c r="I4521" s="51" t="s">
        <v>17309</v>
      </c>
      <c r="J4521" s="69">
        <v>27.49</v>
      </c>
      <c r="K4521" s="69">
        <f t="shared" si="212"/>
        <v>52918.25</v>
      </c>
      <c r="L4521" s="90">
        <v>1925</v>
      </c>
      <c r="M4521" s="51"/>
      <c r="N4521" s="62" t="s">
        <v>5356</v>
      </c>
      <c r="O4521" s="52" t="s">
        <v>1181</v>
      </c>
      <c r="P4521" s="52">
        <v>460</v>
      </c>
      <c r="Q4521" s="52">
        <v>33</v>
      </c>
      <c r="R4521" s="52" t="s">
        <v>5263</v>
      </c>
      <c r="S4521" s="49" t="s">
        <v>21333</v>
      </c>
      <c r="V4521" s="50" t="s">
        <v>15117</v>
      </c>
      <c r="W4521" s="50" t="s">
        <v>5263</v>
      </c>
      <c r="X4521" s="50" t="s">
        <v>14740</v>
      </c>
      <c r="Y4521" s="70" t="s">
        <v>17320</v>
      </c>
      <c r="Z4521" s="53">
        <v>77900</v>
      </c>
    </row>
    <row r="4522" spans="1:26" s="49" customFormat="1" x14ac:dyDescent="0.25">
      <c r="A4522" s="75">
        <v>600140130</v>
      </c>
      <c r="B4522" s="73">
        <f t="shared" si="210"/>
        <v>600140130</v>
      </c>
      <c r="C4522" s="73" t="s">
        <v>12307</v>
      </c>
      <c r="D4522" s="68">
        <v>1</v>
      </c>
      <c r="E4522" s="48">
        <f t="shared" si="211"/>
        <v>47657162</v>
      </c>
      <c r="F4522" s="57" t="s">
        <v>5201</v>
      </c>
      <c r="G4522" s="57" t="s">
        <v>5257</v>
      </c>
      <c r="H4522" s="51">
        <v>1100</v>
      </c>
      <c r="I4522" s="51" t="s">
        <v>17309</v>
      </c>
      <c r="J4522" s="69">
        <v>27.49</v>
      </c>
      <c r="K4522" s="69">
        <f t="shared" si="212"/>
        <v>30239</v>
      </c>
      <c r="L4522" s="90">
        <v>1100</v>
      </c>
      <c r="M4522" s="51"/>
      <c r="N4522" s="62" t="s">
        <v>5357</v>
      </c>
      <c r="O4522" s="52" t="s">
        <v>243</v>
      </c>
      <c r="P4522" s="52">
        <v>970</v>
      </c>
      <c r="Q4522" s="52">
        <v>28</v>
      </c>
      <c r="R4522" s="52" t="s">
        <v>5263</v>
      </c>
      <c r="S4522" s="49" t="s">
        <v>21333</v>
      </c>
      <c r="V4522" s="50" t="s">
        <v>15117</v>
      </c>
      <c r="W4522" s="50" t="s">
        <v>5263</v>
      </c>
      <c r="X4522" s="50" t="s">
        <v>14740</v>
      </c>
      <c r="Y4522" s="70" t="s">
        <v>17320</v>
      </c>
      <c r="Z4522" s="53">
        <v>77900</v>
      </c>
    </row>
    <row r="4523" spans="1:26" s="49" customFormat="1" x14ac:dyDescent="0.25">
      <c r="A4523" s="75">
        <v>600140148</v>
      </c>
      <c r="B4523" s="73">
        <f t="shared" si="210"/>
        <v>600140148</v>
      </c>
      <c r="C4523" s="73" t="s">
        <v>12308</v>
      </c>
      <c r="D4523" s="68">
        <v>1</v>
      </c>
      <c r="E4523" s="48">
        <f t="shared" si="211"/>
        <v>47657189</v>
      </c>
      <c r="F4523" s="57" t="s">
        <v>5201</v>
      </c>
      <c r="G4523" s="57" t="s">
        <v>5257</v>
      </c>
      <c r="H4523" s="51">
        <v>1200</v>
      </c>
      <c r="I4523" s="51" t="s">
        <v>17309</v>
      </c>
      <c r="J4523" s="69">
        <v>27.49</v>
      </c>
      <c r="K4523" s="69">
        <f t="shared" si="212"/>
        <v>32988</v>
      </c>
      <c r="L4523" s="90">
        <v>1200</v>
      </c>
      <c r="M4523" s="51"/>
      <c r="N4523" s="62" t="s">
        <v>5358</v>
      </c>
      <c r="O4523" s="52" t="s">
        <v>5359</v>
      </c>
      <c r="P4523" s="52">
        <v>953</v>
      </c>
      <c r="Q4523" s="52">
        <v>16</v>
      </c>
      <c r="R4523" s="52" t="s">
        <v>5263</v>
      </c>
      <c r="S4523" s="49" t="s">
        <v>21333</v>
      </c>
      <c r="V4523" s="50" t="s">
        <v>15117</v>
      </c>
      <c r="W4523" s="50" t="s">
        <v>5263</v>
      </c>
      <c r="X4523" s="50" t="s">
        <v>14740</v>
      </c>
      <c r="Y4523" s="70" t="s">
        <v>17320</v>
      </c>
      <c r="Z4523" s="53">
        <v>77900</v>
      </c>
    </row>
    <row r="4524" spans="1:26" s="49" customFormat="1" ht="30" x14ac:dyDescent="0.25">
      <c r="A4524" s="75">
        <v>600140156</v>
      </c>
      <c r="B4524" s="73">
        <f t="shared" si="210"/>
        <v>600140156</v>
      </c>
      <c r="C4524" s="73" t="s">
        <v>12309</v>
      </c>
      <c r="D4524" s="68">
        <v>1</v>
      </c>
      <c r="E4524" s="48">
        <f t="shared" si="211"/>
        <v>60338571</v>
      </c>
      <c r="F4524" s="57" t="s">
        <v>5201</v>
      </c>
      <c r="G4524" s="57" t="s">
        <v>5257</v>
      </c>
      <c r="H4524" s="51">
        <v>875</v>
      </c>
      <c r="I4524" s="51" t="s">
        <v>17309</v>
      </c>
      <c r="J4524" s="69">
        <v>27.49</v>
      </c>
      <c r="K4524" s="69">
        <f t="shared" si="212"/>
        <v>24053.75</v>
      </c>
      <c r="L4524" s="90">
        <v>875</v>
      </c>
      <c r="M4524" s="51"/>
      <c r="N4524" s="62" t="s">
        <v>5360</v>
      </c>
      <c r="O4524" s="52" t="s">
        <v>5361</v>
      </c>
      <c r="P4524" s="52">
        <v>702</v>
      </c>
      <c r="Q4524" s="52">
        <v>8</v>
      </c>
      <c r="R4524" s="52" t="s">
        <v>5263</v>
      </c>
      <c r="S4524" s="49" t="s">
        <v>21333</v>
      </c>
      <c r="V4524" s="50" t="s">
        <v>15117</v>
      </c>
      <c r="W4524" s="50" t="s">
        <v>5263</v>
      </c>
      <c r="X4524" s="50" t="s">
        <v>14740</v>
      </c>
      <c r="Y4524" s="70" t="s">
        <v>17320</v>
      </c>
      <c r="Z4524" s="53">
        <v>77900</v>
      </c>
    </row>
    <row r="4525" spans="1:26" s="49" customFormat="1" x14ac:dyDescent="0.25">
      <c r="A4525" s="75">
        <v>600140164</v>
      </c>
      <c r="B4525" s="73">
        <f t="shared" si="210"/>
        <v>600140164</v>
      </c>
      <c r="C4525" s="73" t="s">
        <v>12310</v>
      </c>
      <c r="D4525" s="68">
        <v>1</v>
      </c>
      <c r="E4525" s="48">
        <f t="shared" si="211"/>
        <v>60780843</v>
      </c>
      <c r="F4525" s="57" t="s">
        <v>5201</v>
      </c>
      <c r="G4525" s="57" t="s">
        <v>5257</v>
      </c>
      <c r="H4525" s="51">
        <v>900</v>
      </c>
      <c r="I4525" s="51" t="s">
        <v>17309</v>
      </c>
      <c r="J4525" s="69">
        <v>27.49</v>
      </c>
      <c r="K4525" s="69">
        <f t="shared" si="212"/>
        <v>24741</v>
      </c>
      <c r="L4525" s="90">
        <v>900</v>
      </c>
      <c r="M4525" s="51"/>
      <c r="N4525" s="62" t="s">
        <v>5362</v>
      </c>
      <c r="O4525" s="52" t="s">
        <v>5363</v>
      </c>
      <c r="P4525" s="52">
        <v>67</v>
      </c>
      <c r="Q4525" s="52"/>
      <c r="R4525" s="52" t="s">
        <v>5364</v>
      </c>
      <c r="S4525" s="49" t="s">
        <v>21333</v>
      </c>
      <c r="V4525" s="50" t="s">
        <v>15117</v>
      </c>
      <c r="W4525" s="50" t="s">
        <v>5263</v>
      </c>
      <c r="X4525" s="50" t="s">
        <v>14740</v>
      </c>
      <c r="Y4525" s="70" t="s">
        <v>17320</v>
      </c>
      <c r="Z4525" s="53">
        <v>78353</v>
      </c>
    </row>
    <row r="4526" spans="1:26" s="49" customFormat="1" ht="30" x14ac:dyDescent="0.25">
      <c r="A4526" s="75">
        <v>600140181</v>
      </c>
      <c r="B4526" s="73">
        <f t="shared" si="210"/>
        <v>600140181</v>
      </c>
      <c r="C4526" s="73" t="s">
        <v>12311</v>
      </c>
      <c r="D4526" s="68">
        <v>1</v>
      </c>
      <c r="E4526" s="48">
        <f t="shared" si="211"/>
        <v>70631026</v>
      </c>
      <c r="F4526" s="57" t="s">
        <v>5201</v>
      </c>
      <c r="G4526" s="57" t="s">
        <v>5257</v>
      </c>
      <c r="H4526" s="51">
        <v>950</v>
      </c>
      <c r="I4526" s="51" t="s">
        <v>17309</v>
      </c>
      <c r="J4526" s="69">
        <v>27.49</v>
      </c>
      <c r="K4526" s="69">
        <f t="shared" si="212"/>
        <v>26115.5</v>
      </c>
      <c r="L4526" s="90">
        <v>950</v>
      </c>
      <c r="M4526" s="51"/>
      <c r="N4526" s="62" t="s">
        <v>5365</v>
      </c>
      <c r="O4526" s="52" t="s">
        <v>5366</v>
      </c>
      <c r="P4526" s="52">
        <v>335</v>
      </c>
      <c r="Q4526" s="52">
        <v>4</v>
      </c>
      <c r="R4526" s="52" t="s">
        <v>5263</v>
      </c>
      <c r="S4526" s="49" t="s">
        <v>21333</v>
      </c>
      <c r="V4526" s="50" t="s">
        <v>15117</v>
      </c>
      <c r="W4526" s="50" t="s">
        <v>5263</v>
      </c>
      <c r="X4526" s="50" t="s">
        <v>14740</v>
      </c>
      <c r="Y4526" s="70" t="s">
        <v>17320</v>
      </c>
      <c r="Z4526" s="53">
        <v>77900</v>
      </c>
    </row>
    <row r="4527" spans="1:26" s="49" customFormat="1" ht="30" x14ac:dyDescent="0.25">
      <c r="A4527" s="75">
        <v>600140199</v>
      </c>
      <c r="B4527" s="73">
        <f t="shared" si="210"/>
        <v>600140199</v>
      </c>
      <c r="C4527" s="73" t="s">
        <v>12312</v>
      </c>
      <c r="D4527" s="68">
        <v>1</v>
      </c>
      <c r="E4527" s="48">
        <f t="shared" si="211"/>
        <v>61989631</v>
      </c>
      <c r="F4527" s="57" t="s">
        <v>5201</v>
      </c>
      <c r="G4527" s="57" t="s">
        <v>5257</v>
      </c>
      <c r="H4527" s="51">
        <v>550</v>
      </c>
      <c r="I4527" s="51" t="s">
        <v>17309</v>
      </c>
      <c r="J4527" s="69">
        <v>27.49</v>
      </c>
      <c r="K4527" s="69">
        <f t="shared" si="212"/>
        <v>15119.5</v>
      </c>
      <c r="L4527" s="90">
        <v>550</v>
      </c>
      <c r="M4527" s="51"/>
      <c r="N4527" s="62" t="s">
        <v>5367</v>
      </c>
      <c r="O4527" s="52" t="s">
        <v>5368</v>
      </c>
      <c r="P4527" s="52">
        <v>218</v>
      </c>
      <c r="Q4527" s="52" t="s">
        <v>107</v>
      </c>
      <c r="R4527" s="52" t="s">
        <v>5263</v>
      </c>
      <c r="S4527" s="49" t="s">
        <v>21333</v>
      </c>
      <c r="V4527" s="50" t="s">
        <v>15117</v>
      </c>
      <c r="W4527" s="50" t="s">
        <v>5263</v>
      </c>
      <c r="X4527" s="50" t="s">
        <v>14740</v>
      </c>
      <c r="Y4527" s="70" t="s">
        <v>17320</v>
      </c>
      <c r="Z4527" s="53">
        <v>77900</v>
      </c>
    </row>
    <row r="4528" spans="1:26" s="49" customFormat="1" ht="30" x14ac:dyDescent="0.25">
      <c r="A4528" s="75">
        <v>600140211</v>
      </c>
      <c r="B4528" s="73">
        <f t="shared" si="210"/>
        <v>600140211</v>
      </c>
      <c r="C4528" s="73" t="s">
        <v>12313</v>
      </c>
      <c r="D4528" s="68">
        <v>1</v>
      </c>
      <c r="E4528" s="48">
        <f t="shared" si="211"/>
        <v>61989584</v>
      </c>
      <c r="F4528" s="57" t="s">
        <v>5201</v>
      </c>
      <c r="G4528" s="57" t="s">
        <v>5257</v>
      </c>
      <c r="H4528" s="51">
        <v>800</v>
      </c>
      <c r="I4528" s="51" t="s">
        <v>17309</v>
      </c>
      <c r="J4528" s="69">
        <v>27.49</v>
      </c>
      <c r="K4528" s="69">
        <f t="shared" si="212"/>
        <v>21992</v>
      </c>
      <c r="L4528" s="90">
        <v>800</v>
      </c>
      <c r="M4528" s="51"/>
      <c r="N4528" s="62" t="s">
        <v>5369</v>
      </c>
      <c r="O4528" s="52" t="s">
        <v>2663</v>
      </c>
      <c r="P4528" s="52">
        <v>252</v>
      </c>
      <c r="Q4528" s="52">
        <v>48</v>
      </c>
      <c r="R4528" s="52" t="s">
        <v>5263</v>
      </c>
      <c r="S4528" s="49" t="s">
        <v>21333</v>
      </c>
      <c r="V4528" s="50" t="s">
        <v>15117</v>
      </c>
      <c r="W4528" s="50" t="s">
        <v>5263</v>
      </c>
      <c r="X4528" s="50" t="s">
        <v>14740</v>
      </c>
      <c r="Y4528" s="70" t="s">
        <v>17320</v>
      </c>
      <c r="Z4528" s="53">
        <v>77900</v>
      </c>
    </row>
    <row r="4529" spans="1:26" s="49" customFormat="1" ht="30" x14ac:dyDescent="0.25">
      <c r="A4529" s="75">
        <v>600140237</v>
      </c>
      <c r="B4529" s="73">
        <f t="shared" si="210"/>
        <v>600140237</v>
      </c>
      <c r="C4529" s="73" t="s">
        <v>12314</v>
      </c>
      <c r="D4529" s="68">
        <v>1</v>
      </c>
      <c r="E4529" s="48">
        <f t="shared" si="211"/>
        <v>70234019</v>
      </c>
      <c r="F4529" s="57" t="s">
        <v>5201</v>
      </c>
      <c r="G4529" s="57" t="s">
        <v>5257</v>
      </c>
      <c r="H4529" s="51">
        <v>1350</v>
      </c>
      <c r="I4529" s="51" t="s">
        <v>17309</v>
      </c>
      <c r="J4529" s="69">
        <v>27.49</v>
      </c>
      <c r="K4529" s="69">
        <f t="shared" si="212"/>
        <v>37111.5</v>
      </c>
      <c r="L4529" s="90">
        <v>1350</v>
      </c>
      <c r="M4529" s="51"/>
      <c r="N4529" s="62" t="s">
        <v>5370</v>
      </c>
      <c r="O4529" s="52" t="s">
        <v>5371</v>
      </c>
      <c r="P4529" s="52">
        <v>919</v>
      </c>
      <c r="Q4529" s="52">
        <v>1</v>
      </c>
      <c r="R4529" s="52" t="s">
        <v>5263</v>
      </c>
      <c r="S4529" s="49" t="s">
        <v>21333</v>
      </c>
      <c r="V4529" s="50" t="s">
        <v>15117</v>
      </c>
      <c r="W4529" s="50" t="s">
        <v>5263</v>
      </c>
      <c r="X4529" s="50" t="s">
        <v>14740</v>
      </c>
      <c r="Y4529" s="70" t="s">
        <v>17320</v>
      </c>
      <c r="Z4529" s="53">
        <v>77900</v>
      </c>
    </row>
    <row r="4530" spans="1:26" s="49" customFormat="1" ht="30" x14ac:dyDescent="0.25">
      <c r="A4530" s="75">
        <v>600140245</v>
      </c>
      <c r="B4530" s="73">
        <f t="shared" si="210"/>
        <v>600140245</v>
      </c>
      <c r="C4530" s="73" t="s">
        <v>12315</v>
      </c>
      <c r="D4530" s="68">
        <v>1</v>
      </c>
      <c r="E4530" s="48">
        <f t="shared" si="211"/>
        <v>61989665</v>
      </c>
      <c r="F4530" s="57" t="s">
        <v>5201</v>
      </c>
      <c r="G4530" s="57" t="s">
        <v>5257</v>
      </c>
      <c r="H4530" s="51">
        <v>1225</v>
      </c>
      <c r="I4530" s="51" t="s">
        <v>17309</v>
      </c>
      <c r="J4530" s="69">
        <v>27.49</v>
      </c>
      <c r="K4530" s="69">
        <f t="shared" si="212"/>
        <v>33675.25</v>
      </c>
      <c r="L4530" s="90">
        <v>1225</v>
      </c>
      <c r="M4530" s="51"/>
      <c r="N4530" s="62" t="s">
        <v>5372</v>
      </c>
      <c r="O4530" s="52" t="s">
        <v>5373</v>
      </c>
      <c r="P4530" s="52">
        <v>518</v>
      </c>
      <c r="Q4530" s="52">
        <v>18</v>
      </c>
      <c r="R4530" s="52" t="s">
        <v>5263</v>
      </c>
      <c r="S4530" s="49" t="s">
        <v>21333</v>
      </c>
      <c r="V4530" s="50" t="s">
        <v>15117</v>
      </c>
      <c r="W4530" s="50" t="s">
        <v>5263</v>
      </c>
      <c r="X4530" s="50" t="s">
        <v>14740</v>
      </c>
      <c r="Y4530" s="70" t="s">
        <v>17320</v>
      </c>
      <c r="Z4530" s="53">
        <v>77900</v>
      </c>
    </row>
    <row r="4531" spans="1:26" s="49" customFormat="1" ht="30" x14ac:dyDescent="0.25">
      <c r="A4531" s="75">
        <v>600140253</v>
      </c>
      <c r="B4531" s="73">
        <f t="shared" si="210"/>
        <v>600140253</v>
      </c>
      <c r="C4531" s="73" t="s">
        <v>12316</v>
      </c>
      <c r="D4531" s="68">
        <v>1</v>
      </c>
      <c r="E4531" s="48">
        <f t="shared" si="211"/>
        <v>61989851</v>
      </c>
      <c r="F4531" s="57" t="s">
        <v>5201</v>
      </c>
      <c r="G4531" s="57" t="s">
        <v>5257</v>
      </c>
      <c r="H4531" s="51">
        <v>975</v>
      </c>
      <c r="I4531" s="51" t="s">
        <v>17309</v>
      </c>
      <c r="J4531" s="69">
        <v>27.49</v>
      </c>
      <c r="K4531" s="69">
        <f t="shared" si="212"/>
        <v>26802.75</v>
      </c>
      <c r="L4531" s="90">
        <v>975</v>
      </c>
      <c r="M4531" s="51"/>
      <c r="N4531" s="62" t="s">
        <v>5374</v>
      </c>
      <c r="O4531" s="52" t="s">
        <v>5375</v>
      </c>
      <c r="P4531" s="52">
        <v>366</v>
      </c>
      <c r="Q4531" s="52">
        <v>17</v>
      </c>
      <c r="R4531" s="52" t="s">
        <v>5263</v>
      </c>
      <c r="S4531" s="49" t="s">
        <v>21333</v>
      </c>
      <c r="V4531" s="50" t="s">
        <v>15117</v>
      </c>
      <c r="W4531" s="50" t="s">
        <v>5263</v>
      </c>
      <c r="X4531" s="50" t="s">
        <v>14740</v>
      </c>
      <c r="Y4531" s="70" t="s">
        <v>17320</v>
      </c>
      <c r="Z4531" s="53">
        <v>77900</v>
      </c>
    </row>
    <row r="4532" spans="1:26" s="49" customFormat="1" ht="30" x14ac:dyDescent="0.25">
      <c r="A4532" s="75">
        <v>600140261</v>
      </c>
      <c r="B4532" s="73">
        <f t="shared" si="210"/>
        <v>600140261</v>
      </c>
      <c r="C4532" s="73" t="s">
        <v>12317</v>
      </c>
      <c r="D4532" s="68">
        <v>1</v>
      </c>
      <c r="E4532" s="48">
        <f t="shared" si="211"/>
        <v>45238685</v>
      </c>
      <c r="F4532" s="57" t="s">
        <v>5201</v>
      </c>
      <c r="G4532" s="57" t="s">
        <v>5257</v>
      </c>
      <c r="H4532" s="51">
        <v>550</v>
      </c>
      <c r="I4532" s="51" t="s">
        <v>17309</v>
      </c>
      <c r="J4532" s="69">
        <v>27.49</v>
      </c>
      <c r="K4532" s="69">
        <f t="shared" si="212"/>
        <v>15119.5</v>
      </c>
      <c r="L4532" s="90">
        <v>550</v>
      </c>
      <c r="M4532" s="51"/>
      <c r="N4532" s="62" t="s">
        <v>5376</v>
      </c>
      <c r="O4532" s="52" t="s">
        <v>340</v>
      </c>
      <c r="P4532" s="52">
        <v>283</v>
      </c>
      <c r="Q4532" s="52"/>
      <c r="R4532" s="52" t="s">
        <v>5377</v>
      </c>
      <c r="S4532" s="49" t="s">
        <v>21333</v>
      </c>
      <c r="V4532" s="50" t="s">
        <v>15117</v>
      </c>
      <c r="W4532" s="50" t="s">
        <v>5263</v>
      </c>
      <c r="X4532" s="50" t="s">
        <v>14740</v>
      </c>
      <c r="Y4532" s="70" t="s">
        <v>17320</v>
      </c>
      <c r="Z4532" s="53">
        <v>78344</v>
      </c>
    </row>
    <row r="4533" spans="1:26" s="49" customFormat="1" ht="30" x14ac:dyDescent="0.25">
      <c r="A4533" s="75">
        <v>600140270</v>
      </c>
      <c r="B4533" s="73">
        <f t="shared" si="210"/>
        <v>600140270</v>
      </c>
      <c r="C4533" s="73" t="s">
        <v>12318</v>
      </c>
      <c r="D4533" s="68">
        <v>1</v>
      </c>
      <c r="E4533" s="48">
        <f t="shared" si="211"/>
        <v>60338598</v>
      </c>
      <c r="F4533" s="57" t="s">
        <v>5201</v>
      </c>
      <c r="G4533" s="57" t="s">
        <v>5257</v>
      </c>
      <c r="H4533" s="51">
        <v>750</v>
      </c>
      <c r="I4533" s="51" t="s">
        <v>17309</v>
      </c>
      <c r="J4533" s="69">
        <v>27.49</v>
      </c>
      <c r="K4533" s="69">
        <f t="shared" si="212"/>
        <v>20617.5</v>
      </c>
      <c r="L4533" s="90">
        <v>750</v>
      </c>
      <c r="M4533" s="51"/>
      <c r="N4533" s="62" t="s">
        <v>5378</v>
      </c>
      <c r="O4533" s="52" t="s">
        <v>5379</v>
      </c>
      <c r="P4533" s="52">
        <v>25</v>
      </c>
      <c r="Q4533" s="52">
        <v>1</v>
      </c>
      <c r="R4533" s="52" t="s">
        <v>5263</v>
      </c>
      <c r="S4533" s="49" t="s">
        <v>21333</v>
      </c>
      <c r="V4533" s="50" t="s">
        <v>15117</v>
      </c>
      <c r="W4533" s="50" t="s">
        <v>5263</v>
      </c>
      <c r="X4533" s="50" t="s">
        <v>14740</v>
      </c>
      <c r="Y4533" s="70" t="s">
        <v>17320</v>
      </c>
      <c r="Z4533" s="53">
        <v>77900</v>
      </c>
    </row>
    <row r="4534" spans="1:26" s="49" customFormat="1" ht="30" x14ac:dyDescent="0.25">
      <c r="A4534" s="75">
        <v>600140326</v>
      </c>
      <c r="B4534" s="73">
        <f t="shared" si="210"/>
        <v>600140326</v>
      </c>
      <c r="C4534" s="73" t="s">
        <v>12319</v>
      </c>
      <c r="D4534" s="68">
        <v>1</v>
      </c>
      <c r="E4534" s="48">
        <f t="shared" si="211"/>
        <v>75029341</v>
      </c>
      <c r="F4534" s="57" t="s">
        <v>5201</v>
      </c>
      <c r="G4534" s="57" t="s">
        <v>5257</v>
      </c>
      <c r="H4534" s="51">
        <v>75</v>
      </c>
      <c r="I4534" s="51" t="s">
        <v>17309</v>
      </c>
      <c r="J4534" s="69">
        <v>27.49</v>
      </c>
      <c r="K4534" s="69">
        <f t="shared" si="212"/>
        <v>2061.75</v>
      </c>
      <c r="L4534" s="90">
        <v>75</v>
      </c>
      <c r="M4534" s="51"/>
      <c r="N4534" s="62" t="s">
        <v>5380</v>
      </c>
      <c r="O4534" s="52"/>
      <c r="P4534" s="52">
        <v>65</v>
      </c>
      <c r="Q4534" s="52"/>
      <c r="R4534" s="52" t="s">
        <v>5381</v>
      </c>
      <c r="S4534" s="49" t="s">
        <v>21333</v>
      </c>
      <c r="V4534" s="50" t="s">
        <v>15117</v>
      </c>
      <c r="W4534" s="50" t="s">
        <v>5263</v>
      </c>
      <c r="X4534" s="50" t="s">
        <v>14740</v>
      </c>
      <c r="Y4534" s="70" t="s">
        <v>17320</v>
      </c>
      <c r="Z4534" s="53">
        <v>77900</v>
      </c>
    </row>
    <row r="4535" spans="1:26" s="49" customFormat="1" ht="30" x14ac:dyDescent="0.25">
      <c r="A4535" s="75">
        <v>600140342</v>
      </c>
      <c r="B4535" s="73">
        <f t="shared" si="210"/>
        <v>600140342</v>
      </c>
      <c r="C4535" s="73" t="s">
        <v>12320</v>
      </c>
      <c r="D4535" s="68">
        <v>1</v>
      </c>
      <c r="E4535" s="48">
        <f t="shared" si="211"/>
        <v>70985553</v>
      </c>
      <c r="F4535" s="57" t="s">
        <v>5201</v>
      </c>
      <c r="G4535" s="57" t="s">
        <v>5257</v>
      </c>
      <c r="H4535" s="51">
        <v>0</v>
      </c>
      <c r="I4535" s="51" t="s">
        <v>17309</v>
      </c>
      <c r="J4535" s="69">
        <v>27.49</v>
      </c>
      <c r="K4535" s="69">
        <f t="shared" si="212"/>
        <v>0</v>
      </c>
      <c r="L4535" s="90">
        <v>50</v>
      </c>
      <c r="M4535" s="51">
        <v>50</v>
      </c>
      <c r="N4535" s="62" t="s">
        <v>5382</v>
      </c>
      <c r="O4535" s="52"/>
      <c r="P4535" s="52">
        <v>102</v>
      </c>
      <c r="Q4535" s="52"/>
      <c r="R4535" s="52" t="s">
        <v>5336</v>
      </c>
      <c r="S4535" s="49" t="s">
        <v>21333</v>
      </c>
      <c r="V4535" s="50" t="s">
        <v>15117</v>
      </c>
      <c r="W4535" s="50" t="s">
        <v>5263</v>
      </c>
      <c r="X4535" s="50" t="s">
        <v>14740</v>
      </c>
      <c r="Y4535" s="70" t="s">
        <v>17320</v>
      </c>
      <c r="Z4535" s="53">
        <v>78375</v>
      </c>
    </row>
    <row r="4536" spans="1:26" s="49" customFormat="1" ht="30" x14ac:dyDescent="0.25">
      <c r="A4536" s="75">
        <v>600140431</v>
      </c>
      <c r="B4536" s="73">
        <f t="shared" si="210"/>
        <v>600140431</v>
      </c>
      <c r="C4536" s="73" t="s">
        <v>12321</v>
      </c>
      <c r="D4536" s="68">
        <v>1</v>
      </c>
      <c r="E4536" s="48">
        <f t="shared" si="211"/>
        <v>75029464</v>
      </c>
      <c r="F4536" s="57" t="s">
        <v>5201</v>
      </c>
      <c r="G4536" s="57" t="s">
        <v>5257</v>
      </c>
      <c r="H4536" s="51">
        <v>125</v>
      </c>
      <c r="I4536" s="51" t="s">
        <v>17309</v>
      </c>
      <c r="J4536" s="69">
        <v>27.49</v>
      </c>
      <c r="K4536" s="69">
        <f t="shared" si="212"/>
        <v>3436.25</v>
      </c>
      <c r="L4536" s="90">
        <v>125</v>
      </c>
      <c r="M4536" s="51"/>
      <c r="N4536" s="62" t="s">
        <v>5383</v>
      </c>
      <c r="O4536" s="52" t="s">
        <v>60</v>
      </c>
      <c r="P4536" s="52">
        <v>126</v>
      </c>
      <c r="Q4536" s="52"/>
      <c r="R4536" s="52" t="s">
        <v>5384</v>
      </c>
      <c r="S4536" s="49" t="s">
        <v>21333</v>
      </c>
      <c r="V4536" s="50" t="s">
        <v>15117</v>
      </c>
      <c r="W4536" s="50" t="s">
        <v>5263</v>
      </c>
      <c r="X4536" s="50" t="s">
        <v>14740</v>
      </c>
      <c r="Y4536" s="70" t="s">
        <v>17320</v>
      </c>
      <c r="Z4536" s="53">
        <v>75103</v>
      </c>
    </row>
    <row r="4537" spans="1:26" s="49" customFormat="1" ht="30" x14ac:dyDescent="0.25">
      <c r="A4537" s="75">
        <v>600140491</v>
      </c>
      <c r="B4537" s="73">
        <f t="shared" si="210"/>
        <v>600140491</v>
      </c>
      <c r="C4537" s="73" t="s">
        <v>12322</v>
      </c>
      <c r="D4537" s="68">
        <v>1</v>
      </c>
      <c r="E4537" s="48">
        <f t="shared" si="211"/>
        <v>70989397</v>
      </c>
      <c r="F4537" s="57" t="s">
        <v>5201</v>
      </c>
      <c r="G4537" s="57" t="s">
        <v>5257</v>
      </c>
      <c r="H4537" s="51">
        <v>150</v>
      </c>
      <c r="I4537" s="51" t="s">
        <v>17309</v>
      </c>
      <c r="J4537" s="69">
        <v>27.49</v>
      </c>
      <c r="K4537" s="69">
        <f t="shared" si="212"/>
        <v>4123.5</v>
      </c>
      <c r="L4537" s="90">
        <v>150</v>
      </c>
      <c r="M4537" s="51"/>
      <c r="N4537" s="62" t="s">
        <v>5385</v>
      </c>
      <c r="O4537" s="52"/>
      <c r="P4537" s="52">
        <v>145</v>
      </c>
      <c r="Q4537" s="52"/>
      <c r="R4537" s="52" t="s">
        <v>5334</v>
      </c>
      <c r="S4537" s="49" t="s">
        <v>21333</v>
      </c>
      <c r="V4537" s="50" t="s">
        <v>15117</v>
      </c>
      <c r="W4537" s="50" t="s">
        <v>5263</v>
      </c>
      <c r="X4537" s="50" t="s">
        <v>14740</v>
      </c>
      <c r="Y4537" s="70" t="s">
        <v>17320</v>
      </c>
      <c r="Z4537" s="53">
        <v>78356</v>
      </c>
    </row>
    <row r="4538" spans="1:26" s="49" customFormat="1" ht="30" x14ac:dyDescent="0.25">
      <c r="A4538" s="75">
        <v>600140571</v>
      </c>
      <c r="B4538" s="73">
        <f t="shared" si="210"/>
        <v>600140571</v>
      </c>
      <c r="C4538" s="73" t="s">
        <v>12323</v>
      </c>
      <c r="D4538" s="68">
        <v>1</v>
      </c>
      <c r="E4538" s="48">
        <f t="shared" si="211"/>
        <v>70982031</v>
      </c>
      <c r="F4538" s="57" t="s">
        <v>5201</v>
      </c>
      <c r="G4538" s="57" t="s">
        <v>5257</v>
      </c>
      <c r="H4538" s="51">
        <v>200</v>
      </c>
      <c r="I4538" s="51" t="s">
        <v>17309</v>
      </c>
      <c r="J4538" s="69">
        <v>27.49</v>
      </c>
      <c r="K4538" s="69">
        <f t="shared" si="212"/>
        <v>5498</v>
      </c>
      <c r="L4538" s="90">
        <v>200</v>
      </c>
      <c r="M4538" s="51"/>
      <c r="N4538" s="62" t="s">
        <v>5386</v>
      </c>
      <c r="O4538" s="52" t="s">
        <v>1212</v>
      </c>
      <c r="P4538" s="52">
        <v>355</v>
      </c>
      <c r="Q4538" s="52"/>
      <c r="R4538" s="52" t="s">
        <v>5351</v>
      </c>
      <c r="S4538" s="49" t="s">
        <v>21333</v>
      </c>
      <c r="V4538" s="50" t="s">
        <v>15117</v>
      </c>
      <c r="W4538" s="50" t="s">
        <v>5263</v>
      </c>
      <c r="X4538" s="50" t="s">
        <v>14740</v>
      </c>
      <c r="Y4538" s="70" t="s">
        <v>17320</v>
      </c>
      <c r="Z4538" s="53">
        <v>78365</v>
      </c>
    </row>
    <row r="4539" spans="1:26" s="49" customFormat="1" ht="30" x14ac:dyDescent="0.25">
      <c r="A4539" s="75">
        <v>600140580</v>
      </c>
      <c r="B4539" s="73">
        <f t="shared" si="210"/>
        <v>600140580</v>
      </c>
      <c r="C4539" s="73" t="s">
        <v>12324</v>
      </c>
      <c r="D4539" s="68">
        <v>1</v>
      </c>
      <c r="E4539" s="48">
        <f t="shared" si="211"/>
        <v>70983941</v>
      </c>
      <c r="F4539" s="57" t="s">
        <v>5201</v>
      </c>
      <c r="G4539" s="57" t="s">
        <v>5257</v>
      </c>
      <c r="H4539" s="51">
        <v>125</v>
      </c>
      <c r="I4539" s="51" t="s">
        <v>17309</v>
      </c>
      <c r="J4539" s="69">
        <v>27.49</v>
      </c>
      <c r="K4539" s="69">
        <f t="shared" si="212"/>
        <v>3436.25</v>
      </c>
      <c r="L4539" s="90">
        <v>125</v>
      </c>
      <c r="M4539" s="51"/>
      <c r="N4539" s="62" t="s">
        <v>5387</v>
      </c>
      <c r="O4539" s="52"/>
      <c r="P4539" s="52">
        <v>22</v>
      </c>
      <c r="Q4539" s="52"/>
      <c r="R4539" s="52" t="s">
        <v>5388</v>
      </c>
      <c r="S4539" s="49" t="s">
        <v>21333</v>
      </c>
      <c r="V4539" s="50" t="s">
        <v>15117</v>
      </c>
      <c r="W4539" s="50" t="s">
        <v>5263</v>
      </c>
      <c r="X4539" s="50" t="s">
        <v>14740</v>
      </c>
      <c r="Y4539" s="70" t="s">
        <v>17320</v>
      </c>
      <c r="Z4539" s="53">
        <v>78333</v>
      </c>
    </row>
    <row r="4540" spans="1:26" s="49" customFormat="1" ht="30" x14ac:dyDescent="0.25">
      <c r="A4540" s="75">
        <v>600140598</v>
      </c>
      <c r="B4540" s="73">
        <f t="shared" si="210"/>
        <v>600140598</v>
      </c>
      <c r="C4540" s="73" t="s">
        <v>12325</v>
      </c>
      <c r="D4540" s="68">
        <v>1</v>
      </c>
      <c r="E4540" s="48">
        <f t="shared" si="211"/>
        <v>75029511</v>
      </c>
      <c r="F4540" s="57" t="s">
        <v>5201</v>
      </c>
      <c r="G4540" s="57" t="s">
        <v>5257</v>
      </c>
      <c r="H4540" s="51">
        <v>700</v>
      </c>
      <c r="I4540" s="51" t="s">
        <v>17309</v>
      </c>
      <c r="J4540" s="69">
        <v>27.49</v>
      </c>
      <c r="K4540" s="69">
        <f t="shared" si="212"/>
        <v>19243</v>
      </c>
      <c r="L4540" s="90">
        <v>700</v>
      </c>
      <c r="M4540" s="51"/>
      <c r="N4540" s="62" t="s">
        <v>5389</v>
      </c>
      <c r="O4540" s="52" t="s">
        <v>5390</v>
      </c>
      <c r="P4540" s="52">
        <v>15</v>
      </c>
      <c r="Q4540" s="52">
        <v>1</v>
      </c>
      <c r="R4540" s="52" t="s">
        <v>5263</v>
      </c>
      <c r="S4540" s="49" t="s">
        <v>21333</v>
      </c>
      <c r="V4540" s="50" t="s">
        <v>15117</v>
      </c>
      <c r="W4540" s="50" t="s">
        <v>5263</v>
      </c>
      <c r="X4540" s="50" t="s">
        <v>14740</v>
      </c>
      <c r="Y4540" s="70" t="s">
        <v>17320</v>
      </c>
      <c r="Z4540" s="53">
        <v>78301</v>
      </c>
    </row>
    <row r="4541" spans="1:26" s="49" customFormat="1" ht="30" x14ac:dyDescent="0.25">
      <c r="A4541" s="75">
        <v>600140628</v>
      </c>
      <c r="B4541" s="73">
        <f t="shared" si="210"/>
        <v>600140628</v>
      </c>
      <c r="C4541" s="73" t="s">
        <v>12326</v>
      </c>
      <c r="D4541" s="68">
        <v>1</v>
      </c>
      <c r="E4541" s="48">
        <f t="shared" si="211"/>
        <v>70631018</v>
      </c>
      <c r="F4541" s="57" t="s">
        <v>5201</v>
      </c>
      <c r="G4541" s="57" t="s">
        <v>5257</v>
      </c>
      <c r="H4541" s="51">
        <v>500</v>
      </c>
      <c r="I4541" s="51" t="s">
        <v>17309</v>
      </c>
      <c r="J4541" s="69">
        <v>27.49</v>
      </c>
      <c r="K4541" s="69">
        <f t="shared" si="212"/>
        <v>13745</v>
      </c>
      <c r="L4541" s="90">
        <v>500</v>
      </c>
      <c r="M4541" s="51"/>
      <c r="N4541" s="62" t="s">
        <v>5391</v>
      </c>
      <c r="O4541" s="52" t="s">
        <v>5363</v>
      </c>
      <c r="P4541" s="52">
        <v>501</v>
      </c>
      <c r="Q4541" s="52">
        <v>29</v>
      </c>
      <c r="R4541" s="52" t="s">
        <v>5263</v>
      </c>
      <c r="S4541" s="49" t="s">
        <v>21333</v>
      </c>
      <c r="V4541" s="50" t="s">
        <v>15117</v>
      </c>
      <c r="W4541" s="50" t="s">
        <v>5263</v>
      </c>
      <c r="X4541" s="50" t="s">
        <v>14740</v>
      </c>
      <c r="Y4541" s="70" t="s">
        <v>17320</v>
      </c>
      <c r="Z4541" s="53">
        <v>77900</v>
      </c>
    </row>
    <row r="4542" spans="1:26" s="49" customFormat="1" ht="30" x14ac:dyDescent="0.25">
      <c r="A4542" s="75">
        <v>600140636</v>
      </c>
      <c r="B4542" s="73">
        <f t="shared" si="210"/>
        <v>600140636</v>
      </c>
      <c r="C4542" s="73" t="s">
        <v>12327</v>
      </c>
      <c r="D4542" s="68">
        <v>1</v>
      </c>
      <c r="E4542" s="48">
        <f t="shared" si="211"/>
        <v>70631000</v>
      </c>
      <c r="F4542" s="57" t="s">
        <v>5201</v>
      </c>
      <c r="G4542" s="57" t="s">
        <v>5257</v>
      </c>
      <c r="H4542" s="51">
        <v>1325</v>
      </c>
      <c r="I4542" s="51" t="s">
        <v>17309</v>
      </c>
      <c r="J4542" s="69">
        <v>27.49</v>
      </c>
      <c r="K4542" s="69">
        <f t="shared" si="212"/>
        <v>36424.25</v>
      </c>
      <c r="L4542" s="90">
        <v>1325</v>
      </c>
      <c r="M4542" s="51"/>
      <c r="N4542" s="62" t="s">
        <v>5392</v>
      </c>
      <c r="O4542" s="52" t="s">
        <v>158</v>
      </c>
      <c r="P4542" s="52">
        <v>193</v>
      </c>
      <c r="Q4542" s="52">
        <v>10</v>
      </c>
      <c r="R4542" s="52" t="s">
        <v>5263</v>
      </c>
      <c r="S4542" s="49" t="s">
        <v>21333</v>
      </c>
      <c r="V4542" s="50" t="s">
        <v>15117</v>
      </c>
      <c r="W4542" s="50" t="s">
        <v>5263</v>
      </c>
      <c r="X4542" s="50" t="s">
        <v>14740</v>
      </c>
      <c r="Y4542" s="70" t="s">
        <v>17320</v>
      </c>
      <c r="Z4542" s="53">
        <v>77900</v>
      </c>
    </row>
    <row r="4543" spans="1:26" s="49" customFormat="1" ht="30" x14ac:dyDescent="0.25">
      <c r="A4543" s="75">
        <v>600140644</v>
      </c>
      <c r="B4543" s="73">
        <f t="shared" si="210"/>
        <v>600140644</v>
      </c>
      <c r="C4543" s="73" t="s">
        <v>12328</v>
      </c>
      <c r="D4543" s="68">
        <v>1</v>
      </c>
      <c r="E4543" s="48">
        <f t="shared" si="211"/>
        <v>70631034</v>
      </c>
      <c r="F4543" s="57" t="s">
        <v>5201</v>
      </c>
      <c r="G4543" s="57" t="s">
        <v>5257</v>
      </c>
      <c r="H4543" s="51">
        <v>750</v>
      </c>
      <c r="I4543" s="51" t="s">
        <v>17309</v>
      </c>
      <c r="J4543" s="69">
        <v>27.49</v>
      </c>
      <c r="K4543" s="69">
        <f t="shared" si="212"/>
        <v>20617.5</v>
      </c>
      <c r="L4543" s="90">
        <v>750</v>
      </c>
      <c r="M4543" s="51"/>
      <c r="N4543" s="62" t="s">
        <v>5393</v>
      </c>
      <c r="O4543" s="52" t="s">
        <v>2010</v>
      </c>
      <c r="P4543" s="52">
        <v>65</v>
      </c>
      <c r="Q4543" s="52">
        <v>11</v>
      </c>
      <c r="R4543" s="52" t="s">
        <v>5263</v>
      </c>
      <c r="S4543" s="49" t="s">
        <v>21333</v>
      </c>
      <c r="V4543" s="50" t="s">
        <v>15117</v>
      </c>
      <c r="W4543" s="50" t="s">
        <v>5263</v>
      </c>
      <c r="X4543" s="50" t="s">
        <v>14740</v>
      </c>
      <c r="Y4543" s="70" t="s">
        <v>17320</v>
      </c>
      <c r="Z4543" s="53">
        <v>77900</v>
      </c>
    </row>
    <row r="4544" spans="1:26" s="49" customFormat="1" ht="30" x14ac:dyDescent="0.25">
      <c r="A4544" s="75">
        <v>600140709</v>
      </c>
      <c r="B4544" s="73">
        <f t="shared" si="210"/>
        <v>600140709</v>
      </c>
      <c r="C4544" s="73" t="s">
        <v>12329</v>
      </c>
      <c r="D4544" s="68">
        <v>1</v>
      </c>
      <c r="E4544" s="48">
        <f t="shared" si="211"/>
        <v>70982040</v>
      </c>
      <c r="F4544" s="57" t="s">
        <v>5201</v>
      </c>
      <c r="G4544" s="57" t="s">
        <v>5257</v>
      </c>
      <c r="H4544" s="51">
        <v>425</v>
      </c>
      <c r="I4544" s="51" t="s">
        <v>17309</v>
      </c>
      <c r="J4544" s="69">
        <v>27.49</v>
      </c>
      <c r="K4544" s="69">
        <f t="shared" si="212"/>
        <v>11683.25</v>
      </c>
      <c r="L4544" s="90">
        <v>425</v>
      </c>
      <c r="M4544" s="51"/>
      <c r="N4544" s="62" t="s">
        <v>5394</v>
      </c>
      <c r="O4544" s="52" t="s">
        <v>1212</v>
      </c>
      <c r="P4544" s="52">
        <v>116</v>
      </c>
      <c r="Q4544" s="52"/>
      <c r="R4544" s="52" t="s">
        <v>5351</v>
      </c>
      <c r="S4544" s="49" t="s">
        <v>21333</v>
      </c>
      <c r="V4544" s="50" t="s">
        <v>15117</v>
      </c>
      <c r="W4544" s="50" t="s">
        <v>5263</v>
      </c>
      <c r="X4544" s="50" t="s">
        <v>14740</v>
      </c>
      <c r="Y4544" s="70" t="s">
        <v>17320</v>
      </c>
      <c r="Z4544" s="53">
        <v>78361</v>
      </c>
    </row>
    <row r="4545" spans="1:26" s="49" customFormat="1" ht="30" x14ac:dyDescent="0.25">
      <c r="A4545" s="75">
        <v>600140776</v>
      </c>
      <c r="B4545" s="73">
        <f t="shared" si="210"/>
        <v>600140776</v>
      </c>
      <c r="C4545" s="73" t="s">
        <v>12330</v>
      </c>
      <c r="D4545" s="68">
        <v>1</v>
      </c>
      <c r="E4545" s="48">
        <f t="shared" si="211"/>
        <v>70928622</v>
      </c>
      <c r="F4545" s="57" t="s">
        <v>5201</v>
      </c>
      <c r="G4545" s="57" t="s">
        <v>5257</v>
      </c>
      <c r="H4545" s="51">
        <v>675</v>
      </c>
      <c r="I4545" s="51" t="s">
        <v>17309</v>
      </c>
      <c r="J4545" s="69">
        <v>27.49</v>
      </c>
      <c r="K4545" s="69">
        <f t="shared" si="212"/>
        <v>18555.75</v>
      </c>
      <c r="L4545" s="90">
        <v>675</v>
      </c>
      <c r="M4545" s="51"/>
      <c r="N4545" s="62" t="s">
        <v>5395</v>
      </c>
      <c r="O4545" s="52" t="s">
        <v>995</v>
      </c>
      <c r="P4545" s="52">
        <v>597</v>
      </c>
      <c r="Q4545" s="52" t="s">
        <v>63</v>
      </c>
      <c r="R4545" s="52" t="s">
        <v>5345</v>
      </c>
      <c r="S4545" s="49" t="s">
        <v>21333</v>
      </c>
      <c r="V4545" s="50" t="s">
        <v>15117</v>
      </c>
      <c r="W4545" s="50" t="s">
        <v>5263</v>
      </c>
      <c r="X4545" s="50" t="s">
        <v>14740</v>
      </c>
      <c r="Y4545" s="70" t="s">
        <v>17320</v>
      </c>
      <c r="Z4545" s="53">
        <v>78313</v>
      </c>
    </row>
    <row r="4546" spans="1:26" s="49" customFormat="1" x14ac:dyDescent="0.25">
      <c r="A4546" s="75">
        <v>600140849</v>
      </c>
      <c r="B4546" s="73">
        <f t="shared" si="210"/>
        <v>600140849</v>
      </c>
      <c r="C4546" s="73" t="s">
        <v>12331</v>
      </c>
      <c r="D4546" s="68">
        <v>1</v>
      </c>
      <c r="E4546" s="48">
        <f t="shared" si="211"/>
        <v>73184675</v>
      </c>
      <c r="F4546" s="57" t="s">
        <v>5201</v>
      </c>
      <c r="G4546" s="57" t="s">
        <v>5257</v>
      </c>
      <c r="H4546" s="51">
        <v>400</v>
      </c>
      <c r="I4546" s="51" t="s">
        <v>17309</v>
      </c>
      <c r="J4546" s="69">
        <v>27.49</v>
      </c>
      <c r="K4546" s="69">
        <f t="shared" si="212"/>
        <v>10996</v>
      </c>
      <c r="L4546" s="90">
        <v>400</v>
      </c>
      <c r="M4546" s="51"/>
      <c r="N4546" s="62" t="s">
        <v>5396</v>
      </c>
      <c r="O4546" s="52"/>
      <c r="P4546" s="52">
        <v>183</v>
      </c>
      <c r="Q4546" s="52"/>
      <c r="R4546" s="52" t="s">
        <v>5397</v>
      </c>
      <c r="S4546" s="49" t="s">
        <v>21333</v>
      </c>
      <c r="V4546" s="50" t="s">
        <v>15117</v>
      </c>
      <c r="W4546" s="50" t="s">
        <v>5263</v>
      </c>
      <c r="X4546" s="50" t="s">
        <v>14740</v>
      </c>
      <c r="Y4546" s="70" t="s">
        <v>17320</v>
      </c>
      <c r="Z4546" s="53">
        <v>78357</v>
      </c>
    </row>
    <row r="4547" spans="1:26" s="49" customFormat="1" ht="30" x14ac:dyDescent="0.25">
      <c r="A4547" s="75">
        <v>600140890</v>
      </c>
      <c r="B4547" s="73">
        <f t="shared" si="210"/>
        <v>600140890</v>
      </c>
      <c r="C4547" s="73" t="s">
        <v>12332</v>
      </c>
      <c r="D4547" s="68">
        <v>1</v>
      </c>
      <c r="E4547" s="48">
        <f t="shared" si="211"/>
        <v>70985901</v>
      </c>
      <c r="F4547" s="57" t="s">
        <v>5201</v>
      </c>
      <c r="G4547" s="57" t="s">
        <v>5257</v>
      </c>
      <c r="H4547" s="51">
        <v>50</v>
      </c>
      <c r="I4547" s="51" t="s">
        <v>17309</v>
      </c>
      <c r="J4547" s="69">
        <v>27.49</v>
      </c>
      <c r="K4547" s="69">
        <f t="shared" si="212"/>
        <v>1374.5</v>
      </c>
      <c r="L4547" s="90">
        <v>50</v>
      </c>
      <c r="M4547" s="51"/>
      <c r="N4547" s="62" t="s">
        <v>5398</v>
      </c>
      <c r="O4547" s="52"/>
      <c r="P4547" s="52">
        <v>72</v>
      </c>
      <c r="Q4547" s="52"/>
      <c r="R4547" s="52" t="s">
        <v>5399</v>
      </c>
      <c r="S4547" s="49" t="s">
        <v>21333</v>
      </c>
      <c r="V4547" s="50" t="s">
        <v>15117</v>
      </c>
      <c r="W4547" s="50" t="s">
        <v>5263</v>
      </c>
      <c r="X4547" s="50" t="s">
        <v>14740</v>
      </c>
      <c r="Y4547" s="70" t="s">
        <v>17320</v>
      </c>
      <c r="Z4547" s="53">
        <v>77900</v>
      </c>
    </row>
    <row r="4548" spans="1:26" s="49" customFormat="1" ht="30" x14ac:dyDescent="0.25">
      <c r="A4548" s="75">
        <v>600140938</v>
      </c>
      <c r="B4548" s="73">
        <f t="shared" ref="B4548:B4611" si="213">A4548/1</f>
        <v>600140938</v>
      </c>
      <c r="C4548" s="73" t="s">
        <v>12333</v>
      </c>
      <c r="D4548" s="68">
        <v>1</v>
      </c>
      <c r="E4548" s="48">
        <f t="shared" ref="E4548:E4611" si="214">C4548/1</f>
        <v>70234001</v>
      </c>
      <c r="F4548" s="57" t="s">
        <v>5201</v>
      </c>
      <c r="G4548" s="57" t="s">
        <v>5257</v>
      </c>
      <c r="H4548" s="51">
        <v>1050</v>
      </c>
      <c r="I4548" s="51" t="s">
        <v>17309</v>
      </c>
      <c r="J4548" s="69">
        <v>27.49</v>
      </c>
      <c r="K4548" s="69">
        <f t="shared" ref="K4548:K4611" si="215">H4548*J4548</f>
        <v>28864.5</v>
      </c>
      <c r="L4548" s="90">
        <v>1050</v>
      </c>
      <c r="M4548" s="51"/>
      <c r="N4548" s="62" t="s">
        <v>5400</v>
      </c>
      <c r="O4548" s="52" t="s">
        <v>5401</v>
      </c>
      <c r="P4548" s="52">
        <v>728</v>
      </c>
      <c r="Q4548" s="52">
        <v>21</v>
      </c>
      <c r="R4548" s="52" t="s">
        <v>5263</v>
      </c>
      <c r="S4548" s="49" t="s">
        <v>21333</v>
      </c>
      <c r="V4548" s="50" t="s">
        <v>15117</v>
      </c>
      <c r="W4548" s="50" t="s">
        <v>5263</v>
      </c>
      <c r="X4548" s="50" t="s">
        <v>14740</v>
      </c>
      <c r="Y4548" s="70" t="s">
        <v>17320</v>
      </c>
      <c r="Z4548" s="53">
        <v>77900</v>
      </c>
    </row>
    <row r="4549" spans="1:26" s="49" customFormat="1" ht="30" x14ac:dyDescent="0.25">
      <c r="A4549" s="75">
        <v>600140946</v>
      </c>
      <c r="B4549" s="73">
        <f t="shared" si="213"/>
        <v>600140946</v>
      </c>
      <c r="C4549" s="73" t="s">
        <v>12334</v>
      </c>
      <c r="D4549" s="68">
        <v>1</v>
      </c>
      <c r="E4549" s="48">
        <f t="shared" si="214"/>
        <v>70631069</v>
      </c>
      <c r="F4549" s="57" t="s">
        <v>5201</v>
      </c>
      <c r="G4549" s="57" t="s">
        <v>5257</v>
      </c>
      <c r="H4549" s="51">
        <v>150</v>
      </c>
      <c r="I4549" s="51" t="s">
        <v>17309</v>
      </c>
      <c r="J4549" s="69">
        <v>27.49</v>
      </c>
      <c r="K4549" s="69">
        <f t="shared" si="215"/>
        <v>4123.5</v>
      </c>
      <c r="L4549" s="90">
        <v>150</v>
      </c>
      <c r="M4549" s="51"/>
      <c r="N4549" s="62" t="s">
        <v>5402</v>
      </c>
      <c r="O4549" s="52" t="s">
        <v>88</v>
      </c>
      <c r="P4549" s="52">
        <v>1</v>
      </c>
      <c r="Q4549" s="52">
        <v>19</v>
      </c>
      <c r="R4549" s="52" t="s">
        <v>5263</v>
      </c>
      <c r="S4549" s="49" t="s">
        <v>21333</v>
      </c>
      <c r="V4549" s="50" t="s">
        <v>15117</v>
      </c>
      <c r="W4549" s="50" t="s">
        <v>5263</v>
      </c>
      <c r="X4549" s="50" t="s">
        <v>14740</v>
      </c>
      <c r="Y4549" s="70" t="s">
        <v>17320</v>
      </c>
      <c r="Z4549" s="53">
        <v>77900</v>
      </c>
    </row>
    <row r="4550" spans="1:26" s="49" customFormat="1" x14ac:dyDescent="0.25">
      <c r="A4550" s="75">
        <v>600140962</v>
      </c>
      <c r="B4550" s="73">
        <f t="shared" si="213"/>
        <v>600140962</v>
      </c>
      <c r="C4550" s="73" t="s">
        <v>12335</v>
      </c>
      <c r="D4550" s="68">
        <v>1</v>
      </c>
      <c r="E4550" s="48">
        <f t="shared" si="214"/>
        <v>849251</v>
      </c>
      <c r="F4550" s="57" t="s">
        <v>5201</v>
      </c>
      <c r="G4550" s="57" t="s">
        <v>5257</v>
      </c>
      <c r="H4550" s="51">
        <v>600</v>
      </c>
      <c r="I4550" s="51" t="s">
        <v>17309</v>
      </c>
      <c r="J4550" s="69">
        <v>27.49</v>
      </c>
      <c r="K4550" s="69">
        <f t="shared" si="215"/>
        <v>16494</v>
      </c>
      <c r="L4550" s="90">
        <v>600</v>
      </c>
      <c r="M4550" s="51"/>
      <c r="N4550" s="62" t="s">
        <v>5403</v>
      </c>
      <c r="O4550" s="52" t="s">
        <v>5404</v>
      </c>
      <c r="P4550" s="52">
        <v>210</v>
      </c>
      <c r="Q4550" s="52"/>
      <c r="R4550" s="52" t="s">
        <v>5405</v>
      </c>
      <c r="S4550" s="49" t="s">
        <v>21333</v>
      </c>
      <c r="V4550" s="50" t="s">
        <v>15117</v>
      </c>
      <c r="W4550" s="50" t="s">
        <v>5263</v>
      </c>
      <c r="X4550" s="50" t="s">
        <v>14740</v>
      </c>
      <c r="Y4550" s="70" t="s">
        <v>17320</v>
      </c>
      <c r="Z4550" s="53">
        <v>78314</v>
      </c>
    </row>
    <row r="4551" spans="1:26" s="49" customFormat="1" ht="30" x14ac:dyDescent="0.25">
      <c r="A4551" s="75">
        <v>600141004</v>
      </c>
      <c r="B4551" s="73">
        <f t="shared" si="213"/>
        <v>600141004</v>
      </c>
      <c r="C4551" s="73" t="s">
        <v>12336</v>
      </c>
      <c r="D4551" s="68">
        <v>1</v>
      </c>
      <c r="E4551" s="48">
        <f t="shared" si="214"/>
        <v>75029529</v>
      </c>
      <c r="F4551" s="57" t="s">
        <v>5201</v>
      </c>
      <c r="G4551" s="57" t="s">
        <v>5257</v>
      </c>
      <c r="H4551" s="51">
        <v>525</v>
      </c>
      <c r="I4551" s="51" t="s">
        <v>17309</v>
      </c>
      <c r="J4551" s="69">
        <v>27.49</v>
      </c>
      <c r="K4551" s="69">
        <f t="shared" si="215"/>
        <v>14432.25</v>
      </c>
      <c r="L4551" s="90">
        <v>525</v>
      </c>
      <c r="M4551" s="51"/>
      <c r="N4551" s="62" t="s">
        <v>5406</v>
      </c>
      <c r="O4551" s="52" t="s">
        <v>4468</v>
      </c>
      <c r="P4551" s="52">
        <v>96</v>
      </c>
      <c r="Q4551" s="52">
        <v>39</v>
      </c>
      <c r="R4551" s="52" t="s">
        <v>5263</v>
      </c>
      <c r="S4551" s="49" t="s">
        <v>21333</v>
      </c>
      <c r="V4551" s="50" t="s">
        <v>15117</v>
      </c>
      <c r="W4551" s="50" t="s">
        <v>5263</v>
      </c>
      <c r="X4551" s="50" t="s">
        <v>14740</v>
      </c>
      <c r="Y4551" s="70" t="s">
        <v>17320</v>
      </c>
      <c r="Z4551" s="53">
        <v>77900</v>
      </c>
    </row>
    <row r="4552" spans="1:26" s="49" customFormat="1" ht="30" x14ac:dyDescent="0.25">
      <c r="A4552" s="75">
        <v>600141071</v>
      </c>
      <c r="B4552" s="73">
        <f t="shared" si="213"/>
        <v>600141071</v>
      </c>
      <c r="C4552" s="73" t="s">
        <v>12337</v>
      </c>
      <c r="D4552" s="68">
        <v>1</v>
      </c>
      <c r="E4552" s="48">
        <f t="shared" si="214"/>
        <v>70631042</v>
      </c>
      <c r="F4552" s="57" t="s">
        <v>5201</v>
      </c>
      <c r="G4552" s="57" t="s">
        <v>5257</v>
      </c>
      <c r="H4552" s="51">
        <v>425</v>
      </c>
      <c r="I4552" s="51" t="s">
        <v>17309</v>
      </c>
      <c r="J4552" s="69">
        <v>27.49</v>
      </c>
      <c r="K4552" s="69">
        <f t="shared" si="215"/>
        <v>11683.25</v>
      </c>
      <c r="L4552" s="90">
        <v>425</v>
      </c>
      <c r="M4552" s="51"/>
      <c r="N4552" s="62" t="s">
        <v>5407</v>
      </c>
      <c r="O4552" s="52" t="s">
        <v>5408</v>
      </c>
      <c r="P4552" s="52">
        <v>115</v>
      </c>
      <c r="Q4552" s="52">
        <v>33</v>
      </c>
      <c r="R4552" s="52" t="s">
        <v>5263</v>
      </c>
      <c r="S4552" s="49" t="s">
        <v>21333</v>
      </c>
      <c r="V4552" s="50" t="s">
        <v>15117</v>
      </c>
      <c r="W4552" s="50" t="s">
        <v>5263</v>
      </c>
      <c r="X4552" s="50" t="s">
        <v>14740</v>
      </c>
      <c r="Y4552" s="70" t="s">
        <v>17320</v>
      </c>
      <c r="Z4552" s="53">
        <v>77900</v>
      </c>
    </row>
    <row r="4553" spans="1:26" s="49" customFormat="1" ht="30" x14ac:dyDescent="0.25">
      <c r="A4553" s="75">
        <v>650022599</v>
      </c>
      <c r="B4553" s="73">
        <f t="shared" si="213"/>
        <v>650022599</v>
      </c>
      <c r="C4553" s="73" t="s">
        <v>12338</v>
      </c>
      <c r="D4553" s="68">
        <v>1</v>
      </c>
      <c r="E4553" s="48">
        <f t="shared" si="214"/>
        <v>70987386</v>
      </c>
      <c r="F4553" s="57" t="s">
        <v>5201</v>
      </c>
      <c r="G4553" s="57" t="s">
        <v>5257</v>
      </c>
      <c r="H4553" s="51">
        <v>25</v>
      </c>
      <c r="I4553" s="51" t="s">
        <v>17309</v>
      </c>
      <c r="J4553" s="69">
        <v>27.49</v>
      </c>
      <c r="K4553" s="69">
        <f t="shared" si="215"/>
        <v>687.25</v>
      </c>
      <c r="L4553" s="90">
        <v>25</v>
      </c>
      <c r="M4553" s="51"/>
      <c r="N4553" s="62" t="s">
        <v>5409</v>
      </c>
      <c r="O4553" s="52"/>
      <c r="P4553" s="52">
        <v>68</v>
      </c>
      <c r="Q4553" s="52"/>
      <c r="R4553" s="52" t="s">
        <v>5410</v>
      </c>
      <c r="S4553" s="49" t="s">
        <v>21333</v>
      </c>
      <c r="V4553" s="50" t="s">
        <v>15117</v>
      </c>
      <c r="W4553" s="50" t="s">
        <v>5263</v>
      </c>
      <c r="X4553" s="50" t="s">
        <v>14740</v>
      </c>
      <c r="Y4553" s="70" t="s">
        <v>17320</v>
      </c>
      <c r="Z4553" s="53">
        <v>78375</v>
      </c>
    </row>
    <row r="4554" spans="1:26" s="49" customFormat="1" ht="30" x14ac:dyDescent="0.25">
      <c r="A4554" s="75">
        <v>650022742</v>
      </c>
      <c r="B4554" s="73">
        <f t="shared" si="213"/>
        <v>650022742</v>
      </c>
      <c r="C4554" s="73" t="s">
        <v>12339</v>
      </c>
      <c r="D4554" s="68">
        <v>1</v>
      </c>
      <c r="E4554" s="48">
        <f t="shared" si="214"/>
        <v>75026481</v>
      </c>
      <c r="F4554" s="57" t="s">
        <v>5201</v>
      </c>
      <c r="G4554" s="57" t="s">
        <v>5257</v>
      </c>
      <c r="H4554" s="51">
        <v>150</v>
      </c>
      <c r="I4554" s="51" t="s">
        <v>17309</v>
      </c>
      <c r="J4554" s="69">
        <v>27.49</v>
      </c>
      <c r="K4554" s="69">
        <f t="shared" si="215"/>
        <v>4123.5</v>
      </c>
      <c r="L4554" s="90">
        <v>150</v>
      </c>
      <c r="M4554" s="51"/>
      <c r="N4554" s="62" t="s">
        <v>5411</v>
      </c>
      <c r="O4554" s="52" t="s">
        <v>340</v>
      </c>
      <c r="P4554" s="52">
        <v>72</v>
      </c>
      <c r="Q4554" s="52"/>
      <c r="R4554" s="52" t="s">
        <v>5412</v>
      </c>
      <c r="S4554" s="49" t="s">
        <v>21333</v>
      </c>
      <c r="V4554" s="50" t="s">
        <v>15117</v>
      </c>
      <c r="W4554" s="50" t="s">
        <v>5263</v>
      </c>
      <c r="X4554" s="50" t="s">
        <v>14740</v>
      </c>
      <c r="Y4554" s="70" t="s">
        <v>17320</v>
      </c>
      <c r="Z4554" s="53">
        <v>78373</v>
      </c>
    </row>
    <row r="4555" spans="1:26" s="49" customFormat="1" ht="30" x14ac:dyDescent="0.25">
      <c r="A4555" s="75">
        <v>650023030</v>
      </c>
      <c r="B4555" s="73">
        <f t="shared" si="213"/>
        <v>650023030</v>
      </c>
      <c r="C4555" s="73" t="s">
        <v>12340</v>
      </c>
      <c r="D4555" s="68">
        <v>1</v>
      </c>
      <c r="E4555" s="48">
        <f t="shared" si="214"/>
        <v>70996423</v>
      </c>
      <c r="F4555" s="57" t="s">
        <v>5201</v>
      </c>
      <c r="G4555" s="57" t="s">
        <v>5257</v>
      </c>
      <c r="H4555" s="51">
        <v>100</v>
      </c>
      <c r="I4555" s="51" t="s">
        <v>17309</v>
      </c>
      <c r="J4555" s="69">
        <v>27.49</v>
      </c>
      <c r="K4555" s="69">
        <f t="shared" si="215"/>
        <v>2749</v>
      </c>
      <c r="L4555" s="90">
        <v>100</v>
      </c>
      <c r="M4555" s="51"/>
      <c r="N4555" s="62" t="s">
        <v>5413</v>
      </c>
      <c r="O4555" s="52" t="s">
        <v>4393</v>
      </c>
      <c r="P4555" s="52">
        <v>23</v>
      </c>
      <c r="Q4555" s="52">
        <v>2</v>
      </c>
      <c r="R4555" s="52" t="s">
        <v>5414</v>
      </c>
      <c r="S4555" s="49" t="s">
        <v>21333</v>
      </c>
      <c r="V4555" s="50" t="s">
        <v>15117</v>
      </c>
      <c r="W4555" s="50" t="s">
        <v>5263</v>
      </c>
      <c r="X4555" s="50" t="s">
        <v>14740</v>
      </c>
      <c r="Y4555" s="70" t="s">
        <v>17320</v>
      </c>
      <c r="Z4555" s="53">
        <v>77900</v>
      </c>
    </row>
    <row r="4556" spans="1:26" s="49" customFormat="1" x14ac:dyDescent="0.25">
      <c r="A4556" s="75">
        <v>650023218</v>
      </c>
      <c r="B4556" s="73">
        <f t="shared" si="213"/>
        <v>650023218</v>
      </c>
      <c r="C4556" s="73" t="s">
        <v>12341</v>
      </c>
      <c r="D4556" s="68">
        <v>1</v>
      </c>
      <c r="E4556" s="48">
        <f t="shared" si="214"/>
        <v>70986207</v>
      </c>
      <c r="F4556" s="57" t="s">
        <v>5201</v>
      </c>
      <c r="G4556" s="57" t="s">
        <v>5257</v>
      </c>
      <c r="H4556" s="51">
        <v>700</v>
      </c>
      <c r="I4556" s="51" t="s">
        <v>17309</v>
      </c>
      <c r="J4556" s="69">
        <v>27.49</v>
      </c>
      <c r="K4556" s="69">
        <f t="shared" si="215"/>
        <v>19243</v>
      </c>
      <c r="L4556" s="90">
        <v>700</v>
      </c>
      <c r="M4556" s="51"/>
      <c r="N4556" s="62" t="s">
        <v>5415</v>
      </c>
      <c r="O4556" s="52" t="s">
        <v>60</v>
      </c>
      <c r="P4556" s="52">
        <v>80</v>
      </c>
      <c r="Q4556" s="52"/>
      <c r="R4556" s="52" t="s">
        <v>5272</v>
      </c>
      <c r="S4556" s="49" t="s">
        <v>21333</v>
      </c>
      <c r="V4556" s="50" t="s">
        <v>15117</v>
      </c>
      <c r="W4556" s="50" t="s">
        <v>5263</v>
      </c>
      <c r="X4556" s="50" t="s">
        <v>14740</v>
      </c>
      <c r="Y4556" s="70" t="s">
        <v>17320</v>
      </c>
      <c r="Z4556" s="53">
        <v>78349</v>
      </c>
    </row>
    <row r="4557" spans="1:26" s="49" customFormat="1" ht="30" x14ac:dyDescent="0.25">
      <c r="A4557" s="75">
        <v>650023846</v>
      </c>
      <c r="B4557" s="73">
        <f t="shared" si="213"/>
        <v>650023846</v>
      </c>
      <c r="C4557" s="73" t="s">
        <v>12342</v>
      </c>
      <c r="D4557" s="68">
        <v>1</v>
      </c>
      <c r="E4557" s="48">
        <f t="shared" si="214"/>
        <v>70640203</v>
      </c>
      <c r="F4557" s="57" t="s">
        <v>5201</v>
      </c>
      <c r="G4557" s="57" t="s">
        <v>5257</v>
      </c>
      <c r="H4557" s="51">
        <v>150</v>
      </c>
      <c r="I4557" s="51" t="s">
        <v>17309</v>
      </c>
      <c r="J4557" s="69">
        <v>27.49</v>
      </c>
      <c r="K4557" s="69">
        <f t="shared" si="215"/>
        <v>4123.5</v>
      </c>
      <c r="L4557" s="90">
        <v>150</v>
      </c>
      <c r="M4557" s="51"/>
      <c r="N4557" s="62" t="s">
        <v>5416</v>
      </c>
      <c r="O4557" s="52" t="s">
        <v>5417</v>
      </c>
      <c r="P4557" s="52">
        <v>108</v>
      </c>
      <c r="Q4557" s="52">
        <v>1</v>
      </c>
      <c r="R4557" s="52" t="s">
        <v>5418</v>
      </c>
      <c r="S4557" s="49" t="s">
        <v>21333</v>
      </c>
      <c r="V4557" s="50" t="s">
        <v>15117</v>
      </c>
      <c r="W4557" s="50" t="s">
        <v>5263</v>
      </c>
      <c r="X4557" s="50" t="s">
        <v>14740</v>
      </c>
      <c r="Y4557" s="70" t="s">
        <v>17320</v>
      </c>
      <c r="Z4557" s="53">
        <v>77900</v>
      </c>
    </row>
    <row r="4558" spans="1:26" s="49" customFormat="1" ht="30" x14ac:dyDescent="0.25">
      <c r="A4558" s="75">
        <v>650028465</v>
      </c>
      <c r="B4558" s="73">
        <f t="shared" si="213"/>
        <v>650028465</v>
      </c>
      <c r="C4558" s="73" t="s">
        <v>12343</v>
      </c>
      <c r="D4558" s="68">
        <v>1</v>
      </c>
      <c r="E4558" s="48">
        <f t="shared" si="214"/>
        <v>70983259</v>
      </c>
      <c r="F4558" s="57" t="s">
        <v>5201</v>
      </c>
      <c r="G4558" s="57" t="s">
        <v>5257</v>
      </c>
      <c r="H4558" s="51">
        <v>0</v>
      </c>
      <c r="I4558" s="51" t="s">
        <v>17320</v>
      </c>
      <c r="J4558" s="69">
        <v>27.49</v>
      </c>
      <c r="K4558" s="69">
        <f t="shared" si="215"/>
        <v>0</v>
      </c>
      <c r="L4558" s="90">
        <v>0</v>
      </c>
      <c r="M4558" s="51"/>
      <c r="N4558" s="62" t="s">
        <v>5419</v>
      </c>
      <c r="O4558" s="52"/>
      <c r="P4558" s="52">
        <v>174</v>
      </c>
      <c r="Q4558" s="52"/>
      <c r="R4558" s="52" t="s">
        <v>3120</v>
      </c>
      <c r="S4558" s="49" t="s">
        <v>21333</v>
      </c>
      <c r="V4558" s="50" t="s">
        <v>15117</v>
      </c>
      <c r="W4558" s="50" t="s">
        <v>5263</v>
      </c>
      <c r="X4558" s="50" t="s">
        <v>14740</v>
      </c>
      <c r="Y4558" s="70">
        <v>44340</v>
      </c>
      <c r="Z4558" s="53">
        <v>78316</v>
      </c>
    </row>
    <row r="4559" spans="1:26" s="49" customFormat="1" ht="30" x14ac:dyDescent="0.25">
      <c r="A4559" s="75">
        <v>650031008</v>
      </c>
      <c r="B4559" s="73">
        <f t="shared" si="213"/>
        <v>650031008</v>
      </c>
      <c r="C4559" s="73" t="s">
        <v>12344</v>
      </c>
      <c r="D4559" s="68">
        <v>1</v>
      </c>
      <c r="E4559" s="48">
        <f t="shared" si="214"/>
        <v>70998400</v>
      </c>
      <c r="F4559" s="57" t="s">
        <v>5201</v>
      </c>
      <c r="G4559" s="57" t="s">
        <v>5257</v>
      </c>
      <c r="H4559" s="51">
        <v>325</v>
      </c>
      <c r="I4559" s="51" t="s">
        <v>17309</v>
      </c>
      <c r="J4559" s="69">
        <v>27.49</v>
      </c>
      <c r="K4559" s="69">
        <f t="shared" si="215"/>
        <v>8934.25</v>
      </c>
      <c r="L4559" s="90">
        <v>325</v>
      </c>
      <c r="M4559" s="51"/>
      <c r="N4559" s="62" t="s">
        <v>5420</v>
      </c>
      <c r="O4559" s="52"/>
      <c r="P4559" s="52">
        <v>124</v>
      </c>
      <c r="Q4559" s="52"/>
      <c r="R4559" s="52" t="s">
        <v>5421</v>
      </c>
      <c r="S4559" s="49" t="s">
        <v>21333</v>
      </c>
      <c r="V4559" s="50" t="s">
        <v>15117</v>
      </c>
      <c r="W4559" s="50" t="s">
        <v>5263</v>
      </c>
      <c r="X4559" s="50" t="s">
        <v>14740</v>
      </c>
      <c r="Y4559" s="70" t="s">
        <v>17320</v>
      </c>
      <c r="Z4559" s="53">
        <v>78342</v>
      </c>
    </row>
    <row r="4560" spans="1:26" s="49" customFormat="1" ht="30" x14ac:dyDescent="0.25">
      <c r="A4560" s="75">
        <v>650037260</v>
      </c>
      <c r="B4560" s="73">
        <f t="shared" si="213"/>
        <v>650037260</v>
      </c>
      <c r="C4560" s="73" t="s">
        <v>12345</v>
      </c>
      <c r="D4560" s="68">
        <v>1</v>
      </c>
      <c r="E4560" s="48">
        <f t="shared" si="214"/>
        <v>70986215</v>
      </c>
      <c r="F4560" s="57" t="s">
        <v>5201</v>
      </c>
      <c r="G4560" s="57" t="s">
        <v>5257</v>
      </c>
      <c r="H4560" s="51">
        <v>150</v>
      </c>
      <c r="I4560" s="51" t="s">
        <v>17309</v>
      </c>
      <c r="J4560" s="69">
        <v>27.49</v>
      </c>
      <c r="K4560" s="69">
        <f t="shared" si="215"/>
        <v>4123.5</v>
      </c>
      <c r="L4560" s="90">
        <v>150</v>
      </c>
      <c r="M4560" s="51"/>
      <c r="N4560" s="62" t="s">
        <v>5422</v>
      </c>
      <c r="O4560" s="52" t="s">
        <v>30</v>
      </c>
      <c r="P4560" s="52">
        <v>122</v>
      </c>
      <c r="Q4560" s="52">
        <v>1</v>
      </c>
      <c r="R4560" s="52" t="s">
        <v>5423</v>
      </c>
      <c r="S4560" s="49" t="s">
        <v>21333</v>
      </c>
      <c r="V4560" s="50" t="s">
        <v>15117</v>
      </c>
      <c r="W4560" s="50" t="s">
        <v>5263</v>
      </c>
      <c r="X4560" s="50" t="s">
        <v>14740</v>
      </c>
      <c r="Y4560" s="70" t="s">
        <v>17320</v>
      </c>
      <c r="Z4560" s="53">
        <v>78335</v>
      </c>
    </row>
    <row r="4561" spans="1:26" s="49" customFormat="1" ht="30" x14ac:dyDescent="0.25">
      <c r="A4561" s="75">
        <v>650037430</v>
      </c>
      <c r="B4561" s="73">
        <f t="shared" si="213"/>
        <v>650037430</v>
      </c>
      <c r="C4561" s="73" t="s">
        <v>12346</v>
      </c>
      <c r="D4561" s="68">
        <v>1</v>
      </c>
      <c r="E4561" s="48">
        <f t="shared" si="214"/>
        <v>71005790</v>
      </c>
      <c r="F4561" s="57" t="s">
        <v>5201</v>
      </c>
      <c r="G4561" s="57" t="s">
        <v>5257</v>
      </c>
      <c r="H4561" s="51">
        <v>325</v>
      </c>
      <c r="I4561" s="51" t="s">
        <v>17309</v>
      </c>
      <c r="J4561" s="69">
        <v>27.49</v>
      </c>
      <c r="K4561" s="69">
        <f t="shared" si="215"/>
        <v>8934.25</v>
      </c>
      <c r="L4561" s="90">
        <v>325</v>
      </c>
      <c r="M4561" s="51"/>
      <c r="N4561" s="62" t="s">
        <v>5424</v>
      </c>
      <c r="O4561" s="52"/>
      <c r="P4561" s="52">
        <v>148</v>
      </c>
      <c r="Q4561" s="52"/>
      <c r="R4561" s="52" t="s">
        <v>2393</v>
      </c>
      <c r="S4561" s="49" t="s">
        <v>21333</v>
      </c>
      <c r="V4561" s="50" t="s">
        <v>15117</v>
      </c>
      <c r="W4561" s="50" t="s">
        <v>5263</v>
      </c>
      <c r="X4561" s="50" t="s">
        <v>14740</v>
      </c>
      <c r="Y4561" s="70" t="s">
        <v>17320</v>
      </c>
      <c r="Z4561" s="53">
        <v>78346</v>
      </c>
    </row>
    <row r="4562" spans="1:26" s="49" customFormat="1" ht="30" x14ac:dyDescent="0.25">
      <c r="A4562" s="75">
        <v>650037952</v>
      </c>
      <c r="B4562" s="73">
        <f t="shared" si="213"/>
        <v>650037952</v>
      </c>
      <c r="C4562" s="73" t="s">
        <v>12347</v>
      </c>
      <c r="D4562" s="68">
        <v>1</v>
      </c>
      <c r="E4562" s="48">
        <f t="shared" si="214"/>
        <v>75028867</v>
      </c>
      <c r="F4562" s="57" t="s">
        <v>5201</v>
      </c>
      <c r="G4562" s="57" t="s">
        <v>5257</v>
      </c>
      <c r="H4562" s="51">
        <v>150</v>
      </c>
      <c r="I4562" s="51" t="s">
        <v>17309</v>
      </c>
      <c r="J4562" s="69">
        <v>27.49</v>
      </c>
      <c r="K4562" s="69">
        <f t="shared" si="215"/>
        <v>4123.5</v>
      </c>
      <c r="L4562" s="90">
        <v>150</v>
      </c>
      <c r="M4562" s="51"/>
      <c r="N4562" s="62" t="s">
        <v>5425</v>
      </c>
      <c r="O4562" s="52"/>
      <c r="P4562" s="52">
        <v>18</v>
      </c>
      <c r="Q4562" s="52"/>
      <c r="R4562" s="52" t="s">
        <v>5426</v>
      </c>
      <c r="S4562" s="49" t="s">
        <v>21333</v>
      </c>
      <c r="V4562" s="50" t="s">
        <v>15117</v>
      </c>
      <c r="W4562" s="50" t="s">
        <v>5263</v>
      </c>
      <c r="X4562" s="50" t="s">
        <v>14740</v>
      </c>
      <c r="Y4562" s="70" t="s">
        <v>17320</v>
      </c>
      <c r="Z4562" s="53">
        <v>78354</v>
      </c>
    </row>
    <row r="4563" spans="1:26" s="49" customFormat="1" ht="30" x14ac:dyDescent="0.25">
      <c r="A4563" s="75">
        <v>650038011</v>
      </c>
      <c r="B4563" s="73">
        <f t="shared" si="213"/>
        <v>650038011</v>
      </c>
      <c r="C4563" s="73" t="s">
        <v>12348</v>
      </c>
      <c r="D4563" s="68">
        <v>1</v>
      </c>
      <c r="E4563" s="48">
        <f t="shared" si="214"/>
        <v>70981493</v>
      </c>
      <c r="F4563" s="57" t="s">
        <v>5201</v>
      </c>
      <c r="G4563" s="57" t="s">
        <v>5257</v>
      </c>
      <c r="H4563" s="51">
        <v>875</v>
      </c>
      <c r="I4563" s="51" t="s">
        <v>17309</v>
      </c>
      <c r="J4563" s="69">
        <v>27.49</v>
      </c>
      <c r="K4563" s="69">
        <f t="shared" si="215"/>
        <v>24053.75</v>
      </c>
      <c r="L4563" s="90">
        <v>875</v>
      </c>
      <c r="M4563" s="51"/>
      <c r="N4563" s="62" t="s">
        <v>5427</v>
      </c>
      <c r="O4563" s="52" t="s">
        <v>204</v>
      </c>
      <c r="P4563" s="52">
        <v>396</v>
      </c>
      <c r="Q4563" s="52">
        <v>9</v>
      </c>
      <c r="R4563" s="52" t="s">
        <v>5314</v>
      </c>
      <c r="S4563" s="49" t="s">
        <v>21333</v>
      </c>
      <c r="V4563" s="50" t="s">
        <v>15117</v>
      </c>
      <c r="W4563" s="50" t="s">
        <v>5263</v>
      </c>
      <c r="X4563" s="50" t="s">
        <v>14740</v>
      </c>
      <c r="Y4563" s="70" t="s">
        <v>17320</v>
      </c>
      <c r="Z4563" s="53">
        <v>78335</v>
      </c>
    </row>
    <row r="4564" spans="1:26" s="49" customFormat="1" ht="30" x14ac:dyDescent="0.25">
      <c r="A4564" s="75">
        <v>650041224</v>
      </c>
      <c r="B4564" s="73">
        <f t="shared" si="213"/>
        <v>650041224</v>
      </c>
      <c r="C4564" s="73" t="s">
        <v>12349</v>
      </c>
      <c r="D4564" s="68">
        <v>1</v>
      </c>
      <c r="E4564" s="48">
        <f t="shared" si="214"/>
        <v>70987572</v>
      </c>
      <c r="F4564" s="57" t="s">
        <v>5201</v>
      </c>
      <c r="G4564" s="57" t="s">
        <v>5257</v>
      </c>
      <c r="H4564" s="51">
        <v>75</v>
      </c>
      <c r="I4564" s="51" t="s">
        <v>17309</v>
      </c>
      <c r="J4564" s="69">
        <v>27.49</v>
      </c>
      <c r="K4564" s="69">
        <f t="shared" si="215"/>
        <v>2061.75</v>
      </c>
      <c r="L4564" s="90">
        <v>75</v>
      </c>
      <c r="M4564" s="51"/>
      <c r="N4564" s="62" t="s">
        <v>5428</v>
      </c>
      <c r="O4564" s="52"/>
      <c r="P4564" s="52">
        <v>21</v>
      </c>
      <c r="Q4564" s="52"/>
      <c r="R4564" s="52" t="s">
        <v>5429</v>
      </c>
      <c r="S4564" s="49" t="s">
        <v>21333</v>
      </c>
      <c r="V4564" s="50" t="s">
        <v>15117</v>
      </c>
      <c r="W4564" s="50" t="s">
        <v>5263</v>
      </c>
      <c r="X4564" s="50" t="s">
        <v>14740</v>
      </c>
      <c r="Y4564" s="70" t="s">
        <v>17320</v>
      </c>
      <c r="Z4564" s="53">
        <v>78375</v>
      </c>
    </row>
    <row r="4565" spans="1:26" s="49" customFormat="1" ht="30" x14ac:dyDescent="0.25">
      <c r="A4565" s="75">
        <v>650041275</v>
      </c>
      <c r="B4565" s="73">
        <f t="shared" si="213"/>
        <v>650041275</v>
      </c>
      <c r="C4565" s="73" t="s">
        <v>12350</v>
      </c>
      <c r="D4565" s="68">
        <v>1</v>
      </c>
      <c r="E4565" s="48">
        <f t="shared" si="214"/>
        <v>70985979</v>
      </c>
      <c r="F4565" s="57" t="s">
        <v>5201</v>
      </c>
      <c r="G4565" s="57" t="s">
        <v>5257</v>
      </c>
      <c r="H4565" s="51">
        <v>400</v>
      </c>
      <c r="I4565" s="51" t="s">
        <v>17309</v>
      </c>
      <c r="J4565" s="69">
        <v>27.49</v>
      </c>
      <c r="K4565" s="69">
        <f t="shared" si="215"/>
        <v>10996</v>
      </c>
      <c r="L4565" s="90">
        <v>400</v>
      </c>
      <c r="M4565" s="51"/>
      <c r="N4565" s="62" t="s">
        <v>5430</v>
      </c>
      <c r="O4565" s="52"/>
      <c r="P4565" s="52">
        <v>250</v>
      </c>
      <c r="Q4565" s="52"/>
      <c r="R4565" s="52" t="s">
        <v>5431</v>
      </c>
      <c r="S4565" s="49" t="s">
        <v>21333</v>
      </c>
      <c r="V4565" s="50" t="s">
        <v>15117</v>
      </c>
      <c r="W4565" s="50" t="s">
        <v>5263</v>
      </c>
      <c r="X4565" s="50" t="s">
        <v>14740</v>
      </c>
      <c r="Y4565" s="70" t="s">
        <v>17320</v>
      </c>
      <c r="Z4565" s="53">
        <v>78347</v>
      </c>
    </row>
    <row r="4566" spans="1:26" s="49" customFormat="1" ht="30" x14ac:dyDescent="0.25">
      <c r="A4566" s="75">
        <v>650041887</v>
      </c>
      <c r="B4566" s="73">
        <f t="shared" si="213"/>
        <v>650041887</v>
      </c>
      <c r="C4566" s="73" t="s">
        <v>12351</v>
      </c>
      <c r="D4566" s="68">
        <v>1</v>
      </c>
      <c r="E4566" s="48">
        <f t="shared" si="214"/>
        <v>70990158</v>
      </c>
      <c r="F4566" s="57" t="s">
        <v>5201</v>
      </c>
      <c r="G4566" s="57" t="s">
        <v>5257</v>
      </c>
      <c r="H4566" s="51">
        <v>275</v>
      </c>
      <c r="I4566" s="51" t="s">
        <v>17309</v>
      </c>
      <c r="J4566" s="69">
        <v>27.49</v>
      </c>
      <c r="K4566" s="69">
        <f t="shared" si="215"/>
        <v>7559.75</v>
      </c>
      <c r="L4566" s="90">
        <v>275</v>
      </c>
      <c r="M4566" s="51"/>
      <c r="N4566" s="62" t="s">
        <v>5432</v>
      </c>
      <c r="O4566" s="52"/>
      <c r="P4566" s="52">
        <v>373</v>
      </c>
      <c r="Q4566" s="52"/>
      <c r="R4566" s="52" t="s">
        <v>5433</v>
      </c>
      <c r="S4566" s="49" t="s">
        <v>21333</v>
      </c>
      <c r="V4566" s="50" t="s">
        <v>15117</v>
      </c>
      <c r="W4566" s="50" t="s">
        <v>5263</v>
      </c>
      <c r="X4566" s="50" t="s">
        <v>14740</v>
      </c>
      <c r="Y4566" s="70" t="s">
        <v>17320</v>
      </c>
      <c r="Z4566" s="53">
        <v>78316</v>
      </c>
    </row>
    <row r="4567" spans="1:26" s="49" customFormat="1" ht="30" x14ac:dyDescent="0.25">
      <c r="A4567" s="75">
        <v>650044266</v>
      </c>
      <c r="B4567" s="73">
        <f t="shared" si="213"/>
        <v>650044266</v>
      </c>
      <c r="C4567" s="73" t="s">
        <v>12352</v>
      </c>
      <c r="D4567" s="68">
        <v>1</v>
      </c>
      <c r="E4567" s="48">
        <f t="shared" si="214"/>
        <v>70987025</v>
      </c>
      <c r="F4567" s="57" t="s">
        <v>5201</v>
      </c>
      <c r="G4567" s="57" t="s">
        <v>5257</v>
      </c>
      <c r="H4567" s="51">
        <v>575</v>
      </c>
      <c r="I4567" s="51" t="s">
        <v>17309</v>
      </c>
      <c r="J4567" s="69">
        <v>27.49</v>
      </c>
      <c r="K4567" s="69">
        <f t="shared" si="215"/>
        <v>15806.75</v>
      </c>
      <c r="L4567" s="90">
        <v>575</v>
      </c>
      <c r="M4567" s="51"/>
      <c r="N4567" s="62" t="s">
        <v>5434</v>
      </c>
      <c r="O4567" s="52" t="s">
        <v>1992</v>
      </c>
      <c r="P4567" s="52">
        <v>209</v>
      </c>
      <c r="Q4567" s="52"/>
      <c r="R4567" s="52" t="s">
        <v>5435</v>
      </c>
      <c r="S4567" s="49" t="s">
        <v>21333</v>
      </c>
      <c r="V4567" s="50" t="s">
        <v>15117</v>
      </c>
      <c r="W4567" s="50" t="s">
        <v>5263</v>
      </c>
      <c r="X4567" s="50" t="s">
        <v>14740</v>
      </c>
      <c r="Y4567" s="70" t="s">
        <v>17320</v>
      </c>
      <c r="Z4567" s="53">
        <v>78375</v>
      </c>
    </row>
    <row r="4568" spans="1:26" s="49" customFormat="1" ht="30" x14ac:dyDescent="0.25">
      <c r="A4568" s="75">
        <v>650056019</v>
      </c>
      <c r="B4568" s="73">
        <f t="shared" si="213"/>
        <v>650056019</v>
      </c>
      <c r="C4568" s="73" t="s">
        <v>12353</v>
      </c>
      <c r="D4568" s="68">
        <v>1</v>
      </c>
      <c r="E4568" s="48">
        <f t="shared" si="214"/>
        <v>75027640</v>
      </c>
      <c r="F4568" s="57" t="s">
        <v>5201</v>
      </c>
      <c r="G4568" s="57" t="s">
        <v>5257</v>
      </c>
      <c r="H4568" s="51">
        <v>525</v>
      </c>
      <c r="I4568" s="51" t="s">
        <v>17309</v>
      </c>
      <c r="J4568" s="69">
        <v>27.49</v>
      </c>
      <c r="K4568" s="69">
        <f t="shared" si="215"/>
        <v>14432.25</v>
      </c>
      <c r="L4568" s="90">
        <v>525</v>
      </c>
      <c r="M4568" s="51"/>
      <c r="N4568" s="62" t="s">
        <v>5436</v>
      </c>
      <c r="O4568" s="52" t="s">
        <v>5274</v>
      </c>
      <c r="P4568" s="52">
        <v>321</v>
      </c>
      <c r="Q4568" s="52"/>
      <c r="R4568" s="52" t="s">
        <v>5275</v>
      </c>
      <c r="S4568" s="49" t="s">
        <v>21333</v>
      </c>
      <c r="V4568" s="50" t="s">
        <v>15117</v>
      </c>
      <c r="W4568" s="50" t="s">
        <v>5263</v>
      </c>
      <c r="X4568" s="50" t="s">
        <v>14740</v>
      </c>
      <c r="Y4568" s="70" t="s">
        <v>17320</v>
      </c>
      <c r="Z4568" s="53">
        <v>78355</v>
      </c>
    </row>
    <row r="4569" spans="1:26" s="49" customFormat="1" ht="30" x14ac:dyDescent="0.25">
      <c r="A4569" s="75">
        <v>650056701</v>
      </c>
      <c r="B4569" s="73">
        <f t="shared" si="213"/>
        <v>650056701</v>
      </c>
      <c r="C4569" s="73" t="s">
        <v>12354</v>
      </c>
      <c r="D4569" s="68">
        <v>1</v>
      </c>
      <c r="E4569" s="48">
        <f t="shared" si="214"/>
        <v>75028921</v>
      </c>
      <c r="F4569" s="57" t="s">
        <v>5201</v>
      </c>
      <c r="G4569" s="57" t="s">
        <v>5257</v>
      </c>
      <c r="H4569" s="51">
        <v>125</v>
      </c>
      <c r="I4569" s="51" t="s">
        <v>17309</v>
      </c>
      <c r="J4569" s="69">
        <v>27.49</v>
      </c>
      <c r="K4569" s="69">
        <f t="shared" si="215"/>
        <v>3436.25</v>
      </c>
      <c r="L4569" s="90">
        <v>125</v>
      </c>
      <c r="M4569" s="51"/>
      <c r="N4569" s="62" t="s">
        <v>5437</v>
      </c>
      <c r="O4569" s="52"/>
      <c r="P4569" s="52">
        <v>44</v>
      </c>
      <c r="Q4569" s="52"/>
      <c r="R4569" s="52" t="s">
        <v>5438</v>
      </c>
      <c r="S4569" s="49" t="s">
        <v>21333</v>
      </c>
      <c r="V4569" s="50" t="s">
        <v>15117</v>
      </c>
      <c r="W4569" s="50" t="s">
        <v>5263</v>
      </c>
      <c r="X4569" s="50" t="s">
        <v>14740</v>
      </c>
      <c r="Y4569" s="70" t="s">
        <v>17320</v>
      </c>
      <c r="Z4569" s="53">
        <v>78344</v>
      </c>
    </row>
    <row r="4570" spans="1:26" s="49" customFormat="1" ht="30" x14ac:dyDescent="0.25">
      <c r="A4570" s="75">
        <v>650060547</v>
      </c>
      <c r="B4570" s="73">
        <f t="shared" si="213"/>
        <v>650060547</v>
      </c>
      <c r="C4570" s="73" t="s">
        <v>12355</v>
      </c>
      <c r="D4570" s="68">
        <v>1</v>
      </c>
      <c r="E4570" s="48">
        <f t="shared" si="214"/>
        <v>70985332</v>
      </c>
      <c r="F4570" s="57" t="s">
        <v>5201</v>
      </c>
      <c r="G4570" s="57" t="s">
        <v>5257</v>
      </c>
      <c r="H4570" s="51">
        <v>50</v>
      </c>
      <c r="I4570" s="51" t="s">
        <v>17309</v>
      </c>
      <c r="J4570" s="69">
        <v>27.49</v>
      </c>
      <c r="K4570" s="69">
        <f t="shared" si="215"/>
        <v>1374.5</v>
      </c>
      <c r="L4570" s="90">
        <v>50</v>
      </c>
      <c r="M4570" s="51"/>
      <c r="N4570" s="62" t="s">
        <v>5439</v>
      </c>
      <c r="O4570" s="52"/>
      <c r="P4570" s="52">
        <v>723</v>
      </c>
      <c r="Q4570" s="52"/>
      <c r="R4570" s="52" t="s">
        <v>5440</v>
      </c>
      <c r="S4570" s="49" t="s">
        <v>21333</v>
      </c>
      <c r="V4570" s="50" t="s">
        <v>15117</v>
      </c>
      <c r="W4570" s="50" t="s">
        <v>5263</v>
      </c>
      <c r="X4570" s="50" t="s">
        <v>14740</v>
      </c>
      <c r="Y4570" s="70" t="s">
        <v>17320</v>
      </c>
      <c r="Z4570" s="53">
        <v>78344</v>
      </c>
    </row>
    <row r="4571" spans="1:26" s="49" customFormat="1" ht="30" x14ac:dyDescent="0.25">
      <c r="A4571" s="75">
        <v>650060741</v>
      </c>
      <c r="B4571" s="73">
        <f t="shared" si="213"/>
        <v>650060741</v>
      </c>
      <c r="C4571" s="73" t="s">
        <v>12356</v>
      </c>
      <c r="D4571" s="68">
        <v>1</v>
      </c>
      <c r="E4571" s="48">
        <f t="shared" si="214"/>
        <v>70990166</v>
      </c>
      <c r="F4571" s="57" t="s">
        <v>5201</v>
      </c>
      <c r="G4571" s="57" t="s">
        <v>5257</v>
      </c>
      <c r="H4571" s="51">
        <v>75</v>
      </c>
      <c r="I4571" s="51" t="s">
        <v>17309</v>
      </c>
      <c r="J4571" s="69">
        <v>27.49</v>
      </c>
      <c r="K4571" s="69">
        <f t="shared" si="215"/>
        <v>2061.75</v>
      </c>
      <c r="L4571" s="90">
        <v>75</v>
      </c>
      <c r="M4571" s="51"/>
      <c r="N4571" s="62" t="s">
        <v>5441</v>
      </c>
      <c r="O4571" s="52"/>
      <c r="P4571" s="52">
        <v>79</v>
      </c>
      <c r="Q4571" s="52"/>
      <c r="R4571" s="52" t="s">
        <v>5442</v>
      </c>
      <c r="S4571" s="49" t="s">
        <v>21333</v>
      </c>
      <c r="V4571" s="50" t="s">
        <v>15117</v>
      </c>
      <c r="W4571" s="50" t="s">
        <v>5263</v>
      </c>
      <c r="X4571" s="50" t="s">
        <v>14740</v>
      </c>
      <c r="Y4571" s="70" t="s">
        <v>17320</v>
      </c>
      <c r="Z4571" s="53">
        <v>78375</v>
      </c>
    </row>
    <row r="4572" spans="1:26" s="49" customFormat="1" ht="30" x14ac:dyDescent="0.25">
      <c r="A4572" s="75">
        <v>650061357</v>
      </c>
      <c r="B4572" s="73">
        <f t="shared" si="213"/>
        <v>650061357</v>
      </c>
      <c r="C4572" s="73" t="s">
        <v>12357</v>
      </c>
      <c r="D4572" s="68">
        <v>1</v>
      </c>
      <c r="E4572" s="48">
        <f t="shared" si="214"/>
        <v>70996318</v>
      </c>
      <c r="F4572" s="57" t="s">
        <v>5201</v>
      </c>
      <c r="G4572" s="57" t="s">
        <v>5257</v>
      </c>
      <c r="H4572" s="51">
        <v>100</v>
      </c>
      <c r="I4572" s="51" t="s">
        <v>17309</v>
      </c>
      <c r="J4572" s="69">
        <v>27.49</v>
      </c>
      <c r="K4572" s="69">
        <f t="shared" si="215"/>
        <v>2749</v>
      </c>
      <c r="L4572" s="90">
        <v>100</v>
      </c>
      <c r="M4572" s="51"/>
      <c r="N4572" s="62" t="s">
        <v>5443</v>
      </c>
      <c r="O4572" s="52" t="s">
        <v>5444</v>
      </c>
      <c r="P4572" s="52">
        <v>29</v>
      </c>
      <c r="Q4572" s="52">
        <v>18</v>
      </c>
      <c r="R4572" s="52" t="s">
        <v>5445</v>
      </c>
      <c r="S4572" s="49" t="s">
        <v>21333</v>
      </c>
      <c r="V4572" s="50" t="s">
        <v>15117</v>
      </c>
      <c r="W4572" s="50" t="s">
        <v>5263</v>
      </c>
      <c r="X4572" s="50" t="s">
        <v>14740</v>
      </c>
      <c r="Y4572" s="70" t="s">
        <v>17320</v>
      </c>
      <c r="Z4572" s="53">
        <v>78336</v>
      </c>
    </row>
    <row r="4573" spans="1:26" s="49" customFormat="1" x14ac:dyDescent="0.25">
      <c r="A4573" s="75">
        <v>651035741</v>
      </c>
      <c r="B4573" s="73">
        <f t="shared" si="213"/>
        <v>651035741</v>
      </c>
      <c r="C4573" s="73" t="s">
        <v>12271</v>
      </c>
      <c r="D4573" s="68">
        <v>1</v>
      </c>
      <c r="E4573" s="48">
        <f t="shared" si="214"/>
        <v>71340807</v>
      </c>
      <c r="F4573" s="57" t="s">
        <v>5201</v>
      </c>
      <c r="G4573" s="57" t="s">
        <v>5257</v>
      </c>
      <c r="H4573" s="51">
        <v>150</v>
      </c>
      <c r="I4573" s="51" t="s">
        <v>17309</v>
      </c>
      <c r="J4573" s="69">
        <v>27.49</v>
      </c>
      <c r="K4573" s="69">
        <f t="shared" si="215"/>
        <v>4123.5</v>
      </c>
      <c r="L4573" s="90">
        <v>150</v>
      </c>
      <c r="M4573" s="51"/>
      <c r="N4573" s="62" t="s">
        <v>5299</v>
      </c>
      <c r="O4573" s="52" t="s">
        <v>5300</v>
      </c>
      <c r="P4573" s="52">
        <v>16</v>
      </c>
      <c r="Q4573" s="52">
        <v>3</v>
      </c>
      <c r="R4573" s="52" t="s">
        <v>5263</v>
      </c>
      <c r="S4573" s="49" t="s">
        <v>21334</v>
      </c>
      <c r="V4573" s="50" t="s">
        <v>15102</v>
      </c>
      <c r="W4573" s="50" t="s">
        <v>5263</v>
      </c>
      <c r="X4573" s="50" t="s">
        <v>14742</v>
      </c>
      <c r="Y4573" s="70" t="s">
        <v>17320</v>
      </c>
      <c r="Z4573" s="53">
        <v>77900</v>
      </c>
    </row>
    <row r="4574" spans="1:26" s="49" customFormat="1" ht="30" x14ac:dyDescent="0.25">
      <c r="A4574" s="75">
        <v>672000491</v>
      </c>
      <c r="B4574" s="73">
        <f t="shared" si="213"/>
        <v>672000491</v>
      </c>
      <c r="C4574" s="73" t="s">
        <v>12358</v>
      </c>
      <c r="D4574" s="68">
        <v>1</v>
      </c>
      <c r="E4574" s="48">
        <f t="shared" si="214"/>
        <v>75029561</v>
      </c>
      <c r="F4574" s="57" t="s">
        <v>5201</v>
      </c>
      <c r="G4574" s="57" t="s">
        <v>5257</v>
      </c>
      <c r="H4574" s="51">
        <v>50</v>
      </c>
      <c r="I4574" s="51" t="s">
        <v>17309</v>
      </c>
      <c r="J4574" s="69">
        <v>27.49</v>
      </c>
      <c r="K4574" s="69">
        <f t="shared" si="215"/>
        <v>1374.5</v>
      </c>
      <c r="L4574" s="90">
        <v>50</v>
      </c>
      <c r="M4574" s="51"/>
      <c r="N4574" s="62" t="s">
        <v>5446</v>
      </c>
      <c r="O4574" s="52" t="s">
        <v>5447</v>
      </c>
      <c r="P4574" s="52">
        <v>510</v>
      </c>
      <c r="Q4574" s="52">
        <v>1</v>
      </c>
      <c r="R4574" s="52" t="s">
        <v>5263</v>
      </c>
      <c r="S4574" s="49" t="s">
        <v>21333</v>
      </c>
      <c r="V4574" s="50" t="s">
        <v>15117</v>
      </c>
      <c r="W4574" s="50" t="s">
        <v>5263</v>
      </c>
      <c r="X4574" s="50" t="s">
        <v>14740</v>
      </c>
      <c r="Y4574" s="70" t="s">
        <v>17320</v>
      </c>
      <c r="Z4574" s="53">
        <v>77900</v>
      </c>
    </row>
    <row r="4575" spans="1:26" s="49" customFormat="1" ht="30" x14ac:dyDescent="0.25">
      <c r="A4575" s="75">
        <v>672000521</v>
      </c>
      <c r="B4575" s="73">
        <f t="shared" si="213"/>
        <v>672000521</v>
      </c>
      <c r="C4575" s="73" t="s">
        <v>12359</v>
      </c>
      <c r="D4575" s="68">
        <v>1</v>
      </c>
      <c r="E4575" s="48">
        <f t="shared" si="214"/>
        <v>75029588</v>
      </c>
      <c r="F4575" s="57" t="s">
        <v>5201</v>
      </c>
      <c r="G4575" s="57" t="s">
        <v>5257</v>
      </c>
      <c r="H4575" s="51">
        <v>50</v>
      </c>
      <c r="I4575" s="51" t="s">
        <v>17309</v>
      </c>
      <c r="J4575" s="69">
        <v>27.49</v>
      </c>
      <c r="K4575" s="69">
        <f t="shared" si="215"/>
        <v>1374.5</v>
      </c>
      <c r="L4575" s="90">
        <v>50</v>
      </c>
      <c r="M4575" s="51"/>
      <c r="N4575" s="62" t="s">
        <v>5448</v>
      </c>
      <c r="O4575" s="52" t="s">
        <v>3506</v>
      </c>
      <c r="P4575" s="52">
        <v>796</v>
      </c>
      <c r="Q4575" s="52" t="s">
        <v>5449</v>
      </c>
      <c r="R4575" s="52" t="s">
        <v>5263</v>
      </c>
      <c r="S4575" s="49" t="s">
        <v>21333</v>
      </c>
      <c r="V4575" s="50" t="s">
        <v>15117</v>
      </c>
      <c r="W4575" s="50" t="s">
        <v>5263</v>
      </c>
      <c r="X4575" s="50" t="s">
        <v>14740</v>
      </c>
      <c r="Y4575" s="70" t="s">
        <v>17320</v>
      </c>
      <c r="Z4575" s="53">
        <v>77900</v>
      </c>
    </row>
    <row r="4576" spans="1:26" s="49" customFormat="1" ht="30" x14ac:dyDescent="0.25">
      <c r="A4576" s="75">
        <v>672000547</v>
      </c>
      <c r="B4576" s="73">
        <f t="shared" si="213"/>
        <v>672000547</v>
      </c>
      <c r="C4576" s="73" t="s">
        <v>12360</v>
      </c>
      <c r="D4576" s="68">
        <v>1</v>
      </c>
      <c r="E4576" s="48">
        <f t="shared" si="214"/>
        <v>75029553</v>
      </c>
      <c r="F4576" s="57" t="s">
        <v>5201</v>
      </c>
      <c r="G4576" s="57" t="s">
        <v>5257</v>
      </c>
      <c r="H4576" s="51">
        <v>25</v>
      </c>
      <c r="I4576" s="51" t="s">
        <v>17309</v>
      </c>
      <c r="J4576" s="69">
        <v>27.49</v>
      </c>
      <c r="K4576" s="69">
        <f t="shared" si="215"/>
        <v>687.25</v>
      </c>
      <c r="L4576" s="90">
        <v>25</v>
      </c>
      <c r="M4576" s="51"/>
      <c r="N4576" s="62" t="s">
        <v>5450</v>
      </c>
      <c r="O4576" s="52" t="s">
        <v>5451</v>
      </c>
      <c r="P4576" s="52">
        <v>888</v>
      </c>
      <c r="Q4576" s="52">
        <v>3</v>
      </c>
      <c r="R4576" s="52" t="s">
        <v>5263</v>
      </c>
      <c r="S4576" s="49" t="s">
        <v>21333</v>
      </c>
      <c r="V4576" s="50" t="s">
        <v>15117</v>
      </c>
      <c r="W4576" s="50" t="s">
        <v>5263</v>
      </c>
      <c r="X4576" s="50" t="s">
        <v>14740</v>
      </c>
      <c r="Y4576" s="70" t="s">
        <v>17320</v>
      </c>
      <c r="Z4576" s="53">
        <v>77900</v>
      </c>
    </row>
    <row r="4577" spans="1:26" s="49" customFormat="1" ht="30" x14ac:dyDescent="0.25">
      <c r="A4577" s="75">
        <v>672000563</v>
      </c>
      <c r="B4577" s="73">
        <f t="shared" si="213"/>
        <v>672000563</v>
      </c>
      <c r="C4577" s="73" t="s">
        <v>12361</v>
      </c>
      <c r="D4577" s="68">
        <v>1</v>
      </c>
      <c r="E4577" s="48">
        <f t="shared" si="214"/>
        <v>75029545</v>
      </c>
      <c r="F4577" s="57" t="s">
        <v>5201</v>
      </c>
      <c r="G4577" s="57" t="s">
        <v>5257</v>
      </c>
      <c r="H4577" s="51">
        <v>25</v>
      </c>
      <c r="I4577" s="51" t="s">
        <v>17309</v>
      </c>
      <c r="J4577" s="69">
        <v>27.49</v>
      </c>
      <c r="K4577" s="69">
        <f t="shared" si="215"/>
        <v>687.25</v>
      </c>
      <c r="L4577" s="90">
        <v>25</v>
      </c>
      <c r="M4577" s="51"/>
      <c r="N4577" s="62" t="s">
        <v>5452</v>
      </c>
      <c r="O4577" s="52" t="s">
        <v>5453</v>
      </c>
      <c r="P4577" s="52">
        <v>346</v>
      </c>
      <c r="Q4577" s="52">
        <v>10</v>
      </c>
      <c r="R4577" s="52" t="s">
        <v>5263</v>
      </c>
      <c r="S4577" s="49" t="s">
        <v>21333</v>
      </c>
      <c r="V4577" s="50" t="s">
        <v>15117</v>
      </c>
      <c r="W4577" s="50" t="s">
        <v>5263</v>
      </c>
      <c r="X4577" s="50" t="s">
        <v>14740</v>
      </c>
      <c r="Y4577" s="70" t="s">
        <v>17320</v>
      </c>
      <c r="Z4577" s="53">
        <v>77900</v>
      </c>
    </row>
    <row r="4578" spans="1:26" s="49" customFormat="1" x14ac:dyDescent="0.25">
      <c r="A4578" s="75">
        <v>691001359</v>
      </c>
      <c r="B4578" s="73">
        <f t="shared" si="213"/>
        <v>691001359</v>
      </c>
      <c r="C4578" s="73" t="s">
        <v>12272</v>
      </c>
      <c r="D4578" s="68">
        <v>1</v>
      </c>
      <c r="E4578" s="48">
        <f t="shared" si="214"/>
        <v>28595475</v>
      </c>
      <c r="F4578" s="57" t="s">
        <v>5201</v>
      </c>
      <c r="G4578" s="57" t="s">
        <v>5257</v>
      </c>
      <c r="H4578" s="51">
        <v>325</v>
      </c>
      <c r="I4578" s="51" t="s">
        <v>17309</v>
      </c>
      <c r="J4578" s="69">
        <v>27.49</v>
      </c>
      <c r="K4578" s="69">
        <f t="shared" si="215"/>
        <v>8934.25</v>
      </c>
      <c r="L4578" s="90">
        <v>325</v>
      </c>
      <c r="M4578" s="51"/>
      <c r="N4578" s="62" t="s">
        <v>5301</v>
      </c>
      <c r="O4578" s="52" t="s">
        <v>5266</v>
      </c>
      <c r="P4578" s="52">
        <v>876</v>
      </c>
      <c r="Q4578" s="52">
        <v>3</v>
      </c>
      <c r="R4578" s="52" t="s">
        <v>5263</v>
      </c>
      <c r="S4578" s="49" t="s">
        <v>21334</v>
      </c>
      <c r="V4578" s="50" t="s">
        <v>15102</v>
      </c>
      <c r="W4578" s="50" t="s">
        <v>5263</v>
      </c>
      <c r="X4578" s="50" t="s">
        <v>14742</v>
      </c>
      <c r="Y4578" s="70" t="s">
        <v>17320</v>
      </c>
      <c r="Z4578" s="53">
        <v>77900</v>
      </c>
    </row>
    <row r="4579" spans="1:26" s="49" customFormat="1" x14ac:dyDescent="0.25">
      <c r="A4579" s="75">
        <v>691002436</v>
      </c>
      <c r="B4579" s="73">
        <f t="shared" si="213"/>
        <v>691002436</v>
      </c>
      <c r="C4579" s="73" t="s">
        <v>12273</v>
      </c>
      <c r="D4579" s="68">
        <v>1</v>
      </c>
      <c r="E4579" s="48">
        <f t="shared" si="214"/>
        <v>28631528</v>
      </c>
      <c r="F4579" s="57" t="s">
        <v>5201</v>
      </c>
      <c r="G4579" s="57" t="s">
        <v>5257</v>
      </c>
      <c r="H4579" s="51">
        <v>50</v>
      </c>
      <c r="I4579" s="51" t="s">
        <v>17309</v>
      </c>
      <c r="J4579" s="69">
        <v>27.49</v>
      </c>
      <c r="K4579" s="69">
        <f t="shared" si="215"/>
        <v>1374.5</v>
      </c>
      <c r="L4579" s="90">
        <v>50</v>
      </c>
      <c r="M4579" s="51"/>
      <c r="N4579" s="62" t="s">
        <v>5302</v>
      </c>
      <c r="O4579" s="52" t="s">
        <v>5303</v>
      </c>
      <c r="P4579" s="52">
        <v>895</v>
      </c>
      <c r="Q4579" s="52" t="s">
        <v>1279</v>
      </c>
      <c r="R4579" s="52" t="s">
        <v>5263</v>
      </c>
      <c r="S4579" s="49" t="s">
        <v>21334</v>
      </c>
      <c r="V4579" s="50" t="s">
        <v>15102</v>
      </c>
      <c r="W4579" s="50" t="s">
        <v>5263</v>
      </c>
      <c r="X4579" s="50" t="s">
        <v>14742</v>
      </c>
      <c r="Y4579" s="70" t="s">
        <v>17320</v>
      </c>
      <c r="Z4579" s="53">
        <v>77900</v>
      </c>
    </row>
    <row r="4580" spans="1:26" s="49" customFormat="1" x14ac:dyDescent="0.25">
      <c r="A4580" s="75">
        <v>691002126</v>
      </c>
      <c r="B4580" s="73">
        <f t="shared" si="213"/>
        <v>691002126</v>
      </c>
      <c r="C4580" s="73" t="s">
        <v>12274</v>
      </c>
      <c r="D4580" s="68">
        <v>1</v>
      </c>
      <c r="E4580" s="48">
        <f t="shared" si="214"/>
        <v>71341242</v>
      </c>
      <c r="F4580" s="57" t="s">
        <v>5201</v>
      </c>
      <c r="G4580" s="57" t="s">
        <v>5257</v>
      </c>
      <c r="H4580" s="51">
        <v>0</v>
      </c>
      <c r="I4580" s="51" t="s">
        <v>17309</v>
      </c>
      <c r="J4580" s="69">
        <v>27.49</v>
      </c>
      <c r="K4580" s="69">
        <f t="shared" si="215"/>
        <v>0</v>
      </c>
      <c r="L4580" s="90">
        <v>25</v>
      </c>
      <c r="M4580" s="51">
        <v>25</v>
      </c>
      <c r="N4580" s="62" t="s">
        <v>5304</v>
      </c>
      <c r="O4580" s="52" t="s">
        <v>5305</v>
      </c>
      <c r="P4580" s="52">
        <v>246</v>
      </c>
      <c r="Q4580" s="52">
        <v>2</v>
      </c>
      <c r="R4580" s="52" t="s">
        <v>5263</v>
      </c>
      <c r="S4580" s="49" t="s">
        <v>21334</v>
      </c>
      <c r="V4580" s="50" t="s">
        <v>15102</v>
      </c>
      <c r="W4580" s="50" t="s">
        <v>5263</v>
      </c>
      <c r="X4580" s="50" t="s">
        <v>14741</v>
      </c>
      <c r="Y4580" s="70" t="s">
        <v>17320</v>
      </c>
      <c r="Z4580" s="53">
        <v>77900</v>
      </c>
    </row>
    <row r="4581" spans="1:26" s="49" customFormat="1" x14ac:dyDescent="0.25">
      <c r="A4581" s="75">
        <v>691004064</v>
      </c>
      <c r="B4581" s="73">
        <f t="shared" si="213"/>
        <v>691004064</v>
      </c>
      <c r="C4581" s="73" t="s">
        <v>18158</v>
      </c>
      <c r="D4581" s="68">
        <v>1</v>
      </c>
      <c r="E4581" s="48">
        <f t="shared" si="214"/>
        <v>28654498</v>
      </c>
      <c r="F4581" s="57" t="s">
        <v>5201</v>
      </c>
      <c r="G4581" s="57" t="s">
        <v>5257</v>
      </c>
      <c r="H4581" s="51">
        <v>0</v>
      </c>
      <c r="I4581" s="51" t="s">
        <v>17309</v>
      </c>
      <c r="J4581" s="69">
        <v>27.49</v>
      </c>
      <c r="K4581" s="69">
        <f t="shared" si="215"/>
        <v>0</v>
      </c>
      <c r="L4581" s="90">
        <v>25</v>
      </c>
      <c r="M4581" s="51">
        <v>25</v>
      </c>
      <c r="N4581" s="62" t="s">
        <v>18159</v>
      </c>
      <c r="O4581" s="52" t="s">
        <v>18160</v>
      </c>
      <c r="P4581" s="52">
        <v>158</v>
      </c>
      <c r="Q4581" s="52">
        <v>3</v>
      </c>
      <c r="R4581" s="52" t="s">
        <v>5263</v>
      </c>
      <c r="S4581" s="49" t="s">
        <v>21334</v>
      </c>
      <c r="V4581" s="50" t="s">
        <v>15102</v>
      </c>
      <c r="W4581" s="50" t="s">
        <v>5263</v>
      </c>
      <c r="X4581" s="50" t="s">
        <v>14742</v>
      </c>
      <c r="Y4581" s="70" t="s">
        <v>17320</v>
      </c>
      <c r="Z4581" s="53">
        <v>77900</v>
      </c>
    </row>
    <row r="4582" spans="1:26" s="49" customFormat="1" x14ac:dyDescent="0.25">
      <c r="A4582" s="75">
        <v>691007438</v>
      </c>
      <c r="B4582" s="73">
        <f t="shared" si="213"/>
        <v>691007438</v>
      </c>
      <c r="C4582" s="73" t="s">
        <v>12275</v>
      </c>
      <c r="D4582" s="68">
        <v>1</v>
      </c>
      <c r="E4582" s="48">
        <f t="shared" si="214"/>
        <v>3060071</v>
      </c>
      <c r="F4582" s="57" t="s">
        <v>5201</v>
      </c>
      <c r="G4582" s="57" t="s">
        <v>5257</v>
      </c>
      <c r="H4582" s="51">
        <v>25</v>
      </c>
      <c r="I4582" s="51" t="s">
        <v>17309</v>
      </c>
      <c r="J4582" s="69">
        <v>27.49</v>
      </c>
      <c r="K4582" s="69">
        <f t="shared" si="215"/>
        <v>687.25</v>
      </c>
      <c r="L4582" s="90">
        <v>25</v>
      </c>
      <c r="M4582" s="51"/>
      <c r="N4582" s="62" t="s">
        <v>5306</v>
      </c>
      <c r="O4582" s="52" t="s">
        <v>5307</v>
      </c>
      <c r="P4582" s="52">
        <v>470</v>
      </c>
      <c r="Q4582" s="52"/>
      <c r="R4582" s="52" t="s">
        <v>5308</v>
      </c>
      <c r="S4582" s="49" t="s">
        <v>21334</v>
      </c>
      <c r="V4582" s="50" t="s">
        <v>15102</v>
      </c>
      <c r="W4582" s="50" t="s">
        <v>5263</v>
      </c>
      <c r="X4582" s="50" t="s">
        <v>14742</v>
      </c>
      <c r="Y4582" s="70" t="s">
        <v>17320</v>
      </c>
      <c r="Z4582" s="53">
        <v>78372</v>
      </c>
    </row>
    <row r="4583" spans="1:26" s="49" customFormat="1" ht="30" x14ac:dyDescent="0.25">
      <c r="A4583" s="75">
        <v>691007471</v>
      </c>
      <c r="B4583" s="73">
        <f t="shared" si="213"/>
        <v>691007471</v>
      </c>
      <c r="C4583" s="73" t="s">
        <v>12276</v>
      </c>
      <c r="D4583" s="68">
        <v>1</v>
      </c>
      <c r="E4583" s="48">
        <f t="shared" si="214"/>
        <v>3681041</v>
      </c>
      <c r="F4583" s="57" t="s">
        <v>5201</v>
      </c>
      <c r="G4583" s="57" t="s">
        <v>5257</v>
      </c>
      <c r="H4583" s="51">
        <v>0</v>
      </c>
      <c r="I4583" s="51" t="s">
        <v>17309</v>
      </c>
      <c r="J4583" s="69">
        <v>27.49</v>
      </c>
      <c r="K4583" s="69">
        <f t="shared" si="215"/>
        <v>0</v>
      </c>
      <c r="L4583" s="90">
        <v>75</v>
      </c>
      <c r="M4583" s="51">
        <v>75</v>
      </c>
      <c r="N4583" s="62" t="s">
        <v>5309</v>
      </c>
      <c r="O4583" s="52" t="s">
        <v>56</v>
      </c>
      <c r="P4583" s="52">
        <v>675</v>
      </c>
      <c r="Q4583" s="52">
        <v>5</v>
      </c>
      <c r="R4583" s="52" t="s">
        <v>5263</v>
      </c>
      <c r="S4583" s="49" t="s">
        <v>21334</v>
      </c>
      <c r="V4583" s="50" t="s">
        <v>15102</v>
      </c>
      <c r="W4583" s="50" t="s">
        <v>5263</v>
      </c>
      <c r="X4583" s="50" t="s">
        <v>14742</v>
      </c>
      <c r="Y4583" s="70" t="s">
        <v>17320</v>
      </c>
      <c r="Z4583" s="53">
        <v>77900</v>
      </c>
    </row>
    <row r="4584" spans="1:26" s="49" customFormat="1" x14ac:dyDescent="0.25">
      <c r="A4584" s="75">
        <v>691013896</v>
      </c>
      <c r="B4584" s="73">
        <f t="shared" si="213"/>
        <v>691013896</v>
      </c>
      <c r="C4584" s="73" t="s">
        <v>12277</v>
      </c>
      <c r="D4584" s="68">
        <v>1</v>
      </c>
      <c r="E4584" s="48">
        <f t="shared" si="214"/>
        <v>8857750</v>
      </c>
      <c r="F4584" s="57" t="s">
        <v>5201</v>
      </c>
      <c r="G4584" s="57" t="s">
        <v>5257</v>
      </c>
      <c r="H4584" s="51">
        <v>50</v>
      </c>
      <c r="I4584" s="51" t="s">
        <v>17309</v>
      </c>
      <c r="J4584" s="69">
        <v>27.49</v>
      </c>
      <c r="K4584" s="69">
        <f t="shared" si="215"/>
        <v>1374.5</v>
      </c>
      <c r="L4584" s="90">
        <v>50</v>
      </c>
      <c r="M4584" s="51"/>
      <c r="N4584" s="62" t="s">
        <v>5310</v>
      </c>
      <c r="O4584" s="52" t="s">
        <v>5311</v>
      </c>
      <c r="P4584" s="52">
        <v>693</v>
      </c>
      <c r="Q4584" s="52">
        <v>1</v>
      </c>
      <c r="R4584" s="52" t="s">
        <v>5263</v>
      </c>
      <c r="S4584" s="49" t="s">
        <v>21334</v>
      </c>
      <c r="V4584" s="50" t="s">
        <v>15102</v>
      </c>
      <c r="W4584" s="50" t="s">
        <v>5263</v>
      </c>
      <c r="X4584" s="50" t="s">
        <v>14741</v>
      </c>
      <c r="Y4584" s="70" t="s">
        <v>17320</v>
      </c>
      <c r="Z4584" s="53">
        <v>77900</v>
      </c>
    </row>
    <row r="4585" spans="1:26" s="49" customFormat="1" x14ac:dyDescent="0.25">
      <c r="A4585" s="75">
        <v>691009279</v>
      </c>
      <c r="B4585" s="73">
        <f t="shared" si="213"/>
        <v>691009279</v>
      </c>
      <c r="C4585" s="73" t="s">
        <v>18161</v>
      </c>
      <c r="D4585" s="68">
        <v>1</v>
      </c>
      <c r="E4585" s="48">
        <f t="shared" si="214"/>
        <v>4774485</v>
      </c>
      <c r="F4585" s="57" t="s">
        <v>5201</v>
      </c>
      <c r="G4585" s="57" t="s">
        <v>5257</v>
      </c>
      <c r="H4585" s="51">
        <v>0</v>
      </c>
      <c r="I4585" s="51" t="s">
        <v>17320</v>
      </c>
      <c r="J4585" s="69">
        <v>27.49</v>
      </c>
      <c r="K4585" s="69">
        <f t="shared" si="215"/>
        <v>0</v>
      </c>
      <c r="L4585" s="90">
        <v>0</v>
      </c>
      <c r="M4585" s="51"/>
      <c r="N4585" s="62" t="s">
        <v>18162</v>
      </c>
      <c r="O4585" s="52" t="s">
        <v>3616</v>
      </c>
      <c r="P4585" s="52">
        <v>285</v>
      </c>
      <c r="Q4585" s="52">
        <v>8</v>
      </c>
      <c r="R4585" s="52" t="s">
        <v>5263</v>
      </c>
      <c r="S4585" s="49" t="s">
        <v>21334</v>
      </c>
      <c r="V4585" s="50" t="s">
        <v>15102</v>
      </c>
      <c r="W4585" s="50" t="s">
        <v>5263</v>
      </c>
      <c r="X4585" s="50" t="s">
        <v>14742</v>
      </c>
      <c r="Y4585" s="70">
        <v>44326</v>
      </c>
      <c r="Z4585" s="53">
        <v>77900</v>
      </c>
    </row>
    <row r="4586" spans="1:26" s="49" customFormat="1" ht="30" x14ac:dyDescent="0.25">
      <c r="A4586" s="75">
        <v>691009287</v>
      </c>
      <c r="B4586" s="73">
        <f t="shared" si="213"/>
        <v>691009287</v>
      </c>
      <c r="C4586" s="73" t="s">
        <v>12278</v>
      </c>
      <c r="D4586" s="68">
        <v>1</v>
      </c>
      <c r="E4586" s="48">
        <f t="shared" si="214"/>
        <v>4999738</v>
      </c>
      <c r="F4586" s="57" t="s">
        <v>5201</v>
      </c>
      <c r="G4586" s="57" t="s">
        <v>5257</v>
      </c>
      <c r="H4586" s="51">
        <v>125</v>
      </c>
      <c r="I4586" s="51" t="s">
        <v>17309</v>
      </c>
      <c r="J4586" s="69">
        <v>27.49</v>
      </c>
      <c r="K4586" s="69">
        <f t="shared" si="215"/>
        <v>3436.25</v>
      </c>
      <c r="L4586" s="90">
        <v>125</v>
      </c>
      <c r="M4586" s="51"/>
      <c r="N4586" s="62" t="s">
        <v>5312</v>
      </c>
      <c r="O4586" s="52" t="s">
        <v>1107</v>
      </c>
      <c r="P4586" s="52">
        <v>532</v>
      </c>
      <c r="Q4586" s="52">
        <v>8</v>
      </c>
      <c r="R4586" s="52" t="s">
        <v>5263</v>
      </c>
      <c r="S4586" s="49" t="s">
        <v>21334</v>
      </c>
      <c r="V4586" s="50" t="s">
        <v>15102</v>
      </c>
      <c r="W4586" s="50" t="s">
        <v>5263</v>
      </c>
      <c r="X4586" s="50" t="s">
        <v>14742</v>
      </c>
      <c r="Y4586" s="70" t="s">
        <v>17320</v>
      </c>
      <c r="Z4586" s="53">
        <v>77900</v>
      </c>
    </row>
    <row r="4587" spans="1:26" s="49" customFormat="1" x14ac:dyDescent="0.25">
      <c r="A4587" s="75">
        <v>691012610</v>
      </c>
      <c r="B4587" s="73">
        <f t="shared" si="213"/>
        <v>691012610</v>
      </c>
      <c r="C4587" s="73" t="s">
        <v>12279</v>
      </c>
      <c r="D4587" s="68">
        <v>1</v>
      </c>
      <c r="E4587" s="48">
        <f t="shared" si="214"/>
        <v>28635914</v>
      </c>
      <c r="F4587" s="57" t="s">
        <v>5201</v>
      </c>
      <c r="G4587" s="57" t="s">
        <v>5257</v>
      </c>
      <c r="H4587" s="51">
        <v>0</v>
      </c>
      <c r="I4587" s="51" t="s">
        <v>17309</v>
      </c>
      <c r="J4587" s="69">
        <v>27.49</v>
      </c>
      <c r="K4587" s="69">
        <f t="shared" si="215"/>
        <v>0</v>
      </c>
      <c r="L4587" s="90">
        <v>25</v>
      </c>
      <c r="M4587" s="51">
        <v>25</v>
      </c>
      <c r="N4587" s="62" t="s">
        <v>5315</v>
      </c>
      <c r="O4587" s="52" t="s">
        <v>5316</v>
      </c>
      <c r="P4587" s="52">
        <v>1340</v>
      </c>
      <c r="Q4587" s="52"/>
      <c r="R4587" s="52" t="s">
        <v>5263</v>
      </c>
      <c r="S4587" s="49" t="s">
        <v>21334</v>
      </c>
      <c r="V4587" s="50" t="s">
        <v>15102</v>
      </c>
      <c r="W4587" s="50" t="s">
        <v>5263</v>
      </c>
      <c r="X4587" s="50" t="s">
        <v>14742</v>
      </c>
      <c r="Y4587" s="70" t="s">
        <v>17320</v>
      </c>
      <c r="Z4587" s="53">
        <v>77900</v>
      </c>
    </row>
    <row r="4588" spans="1:26" s="49" customFormat="1" x14ac:dyDescent="0.25">
      <c r="A4588" s="75">
        <v>691012377</v>
      </c>
      <c r="B4588" s="73">
        <f t="shared" si="213"/>
        <v>691012377</v>
      </c>
      <c r="C4588" s="73" t="s">
        <v>12280</v>
      </c>
      <c r="D4588" s="68">
        <v>1</v>
      </c>
      <c r="E4588" s="48">
        <f t="shared" si="214"/>
        <v>7133871</v>
      </c>
      <c r="F4588" s="57" t="s">
        <v>5201</v>
      </c>
      <c r="G4588" s="57" t="s">
        <v>5257</v>
      </c>
      <c r="H4588" s="51">
        <v>25</v>
      </c>
      <c r="I4588" s="51" t="s">
        <v>17309</v>
      </c>
      <c r="J4588" s="69">
        <v>27.49</v>
      </c>
      <c r="K4588" s="69">
        <f t="shared" si="215"/>
        <v>687.25</v>
      </c>
      <c r="L4588" s="90">
        <v>25</v>
      </c>
      <c r="M4588" s="51"/>
      <c r="N4588" s="62" t="s">
        <v>5317</v>
      </c>
      <c r="O4588" s="52"/>
      <c r="P4588" s="52">
        <v>51</v>
      </c>
      <c r="Q4588" s="52"/>
      <c r="R4588" s="52" t="s">
        <v>5263</v>
      </c>
      <c r="S4588" s="49" t="s">
        <v>21334</v>
      </c>
      <c r="V4588" s="50" t="s">
        <v>15102</v>
      </c>
      <c r="W4588" s="50" t="s">
        <v>5263</v>
      </c>
      <c r="X4588" s="50" t="s">
        <v>14742</v>
      </c>
      <c r="Y4588" s="70" t="s">
        <v>17320</v>
      </c>
      <c r="Z4588" s="53">
        <v>77900</v>
      </c>
    </row>
    <row r="4589" spans="1:26" s="49" customFormat="1" ht="30" x14ac:dyDescent="0.25">
      <c r="A4589" s="74">
        <v>600026621</v>
      </c>
      <c r="B4589" s="73">
        <f t="shared" si="213"/>
        <v>600026621</v>
      </c>
      <c r="C4589" s="73" t="s">
        <v>15124</v>
      </c>
      <c r="D4589" s="68">
        <v>1</v>
      </c>
      <c r="E4589" s="48">
        <f t="shared" si="214"/>
        <v>844071</v>
      </c>
      <c r="F4589" s="57" t="s">
        <v>5201</v>
      </c>
      <c r="G4589" s="57" t="s">
        <v>5257</v>
      </c>
      <c r="H4589" s="51">
        <v>325</v>
      </c>
      <c r="I4589" s="51" t="s">
        <v>17309</v>
      </c>
      <c r="J4589" s="69">
        <v>27.49</v>
      </c>
      <c r="K4589" s="69">
        <f t="shared" si="215"/>
        <v>8934.25</v>
      </c>
      <c r="L4589" s="90">
        <v>325</v>
      </c>
      <c r="M4589" s="51"/>
      <c r="N4589" s="63" t="s">
        <v>15125</v>
      </c>
      <c r="O4589" s="50" t="s">
        <v>15126</v>
      </c>
      <c r="P4589" s="50">
        <v>881</v>
      </c>
      <c r="Q4589" s="50">
        <v>4</v>
      </c>
      <c r="R4589" s="50" t="s">
        <v>5263</v>
      </c>
      <c r="S4589" s="49" t="s">
        <v>21333</v>
      </c>
      <c r="V4589" s="50" t="s">
        <v>14745</v>
      </c>
      <c r="W4589" s="50" t="s">
        <v>5263</v>
      </c>
      <c r="X4589" s="50" t="s">
        <v>14746</v>
      </c>
      <c r="Y4589" s="70" t="s">
        <v>17320</v>
      </c>
      <c r="Z4589" s="53">
        <v>77900</v>
      </c>
    </row>
    <row r="4590" spans="1:26" s="49" customFormat="1" ht="30" x14ac:dyDescent="0.25">
      <c r="A4590" s="74">
        <v>600031543</v>
      </c>
      <c r="B4590" s="73">
        <f t="shared" si="213"/>
        <v>600031543</v>
      </c>
      <c r="C4590" s="73" t="s">
        <v>15127</v>
      </c>
      <c r="D4590" s="68">
        <v>1</v>
      </c>
      <c r="E4590" s="48">
        <f t="shared" si="214"/>
        <v>601811</v>
      </c>
      <c r="F4590" s="57" t="s">
        <v>5201</v>
      </c>
      <c r="G4590" s="57" t="s">
        <v>5257</v>
      </c>
      <c r="H4590" s="51">
        <v>0</v>
      </c>
      <c r="I4590" s="51" t="s">
        <v>17309</v>
      </c>
      <c r="J4590" s="69">
        <v>27.49</v>
      </c>
      <c r="K4590" s="69">
        <f t="shared" si="215"/>
        <v>0</v>
      </c>
      <c r="L4590" s="90">
        <v>125</v>
      </c>
      <c r="M4590" s="51">
        <v>125</v>
      </c>
      <c r="N4590" s="63" t="s">
        <v>15128</v>
      </c>
      <c r="O4590" s="50" t="s">
        <v>101</v>
      </c>
      <c r="P4590" s="50">
        <v>97</v>
      </c>
      <c r="Q4590" s="50">
        <v>9</v>
      </c>
      <c r="R4590" s="50" t="s">
        <v>5263</v>
      </c>
      <c r="S4590" s="49" t="s">
        <v>21333</v>
      </c>
      <c r="V4590" s="50" t="s">
        <v>14745</v>
      </c>
      <c r="W4590" s="50" t="s">
        <v>5263</v>
      </c>
      <c r="X4590" s="50" t="s">
        <v>14746</v>
      </c>
      <c r="Y4590" s="70" t="s">
        <v>17320</v>
      </c>
      <c r="Z4590" s="53">
        <v>77900</v>
      </c>
    </row>
    <row r="4591" spans="1:26" s="49" customFormat="1" x14ac:dyDescent="0.25">
      <c r="A4591" s="74">
        <v>600119891</v>
      </c>
      <c r="B4591" s="73">
        <f t="shared" si="213"/>
        <v>600119891</v>
      </c>
      <c r="C4591" s="73" t="s">
        <v>12421</v>
      </c>
      <c r="D4591" s="68">
        <v>1</v>
      </c>
      <c r="E4591" s="48">
        <f t="shared" si="214"/>
        <v>70939292</v>
      </c>
      <c r="F4591" s="57" t="s">
        <v>5201</v>
      </c>
      <c r="G4591" s="57" t="s">
        <v>5533</v>
      </c>
      <c r="H4591" s="51">
        <v>25</v>
      </c>
      <c r="I4591" s="51" t="s">
        <v>17309</v>
      </c>
      <c r="J4591" s="69">
        <v>27.49</v>
      </c>
      <c r="K4591" s="69">
        <f t="shared" si="215"/>
        <v>687.25</v>
      </c>
      <c r="L4591" s="90">
        <v>25</v>
      </c>
      <c r="M4591" s="51"/>
      <c r="N4591" s="62" t="s">
        <v>5551</v>
      </c>
      <c r="O4591" s="52" t="s">
        <v>5552</v>
      </c>
      <c r="P4591" s="52">
        <v>512</v>
      </c>
      <c r="Q4591" s="52"/>
      <c r="R4591" s="52" t="s">
        <v>5547</v>
      </c>
      <c r="S4591" s="49" t="s">
        <v>21333</v>
      </c>
      <c r="V4591" s="50" t="s">
        <v>15129</v>
      </c>
      <c r="W4591" s="50" t="s">
        <v>5534</v>
      </c>
      <c r="X4591" s="50" t="s">
        <v>14740</v>
      </c>
      <c r="Y4591" s="70" t="s">
        <v>17320</v>
      </c>
      <c r="Z4591" s="53">
        <v>79803</v>
      </c>
    </row>
    <row r="4592" spans="1:26" s="49" customFormat="1" x14ac:dyDescent="0.25">
      <c r="A4592" s="74">
        <v>600019951</v>
      </c>
      <c r="B4592" s="73">
        <f t="shared" si="213"/>
        <v>600019951</v>
      </c>
      <c r="C4592" s="73" t="s">
        <v>12411</v>
      </c>
      <c r="D4592" s="68">
        <v>1</v>
      </c>
      <c r="E4592" s="48">
        <f t="shared" si="214"/>
        <v>599212</v>
      </c>
      <c r="F4592" s="57" t="s">
        <v>5201</v>
      </c>
      <c r="G4592" s="57" t="s">
        <v>5533</v>
      </c>
      <c r="H4592" s="51">
        <v>425</v>
      </c>
      <c r="I4592" s="51" t="s">
        <v>17309</v>
      </c>
      <c r="J4592" s="69">
        <v>27.49</v>
      </c>
      <c r="K4592" s="69">
        <f t="shared" si="215"/>
        <v>11683.25</v>
      </c>
      <c r="L4592" s="90">
        <v>425</v>
      </c>
      <c r="M4592" s="51"/>
      <c r="N4592" s="62" t="s">
        <v>5535</v>
      </c>
      <c r="O4592" s="52" t="s">
        <v>5536</v>
      </c>
      <c r="P4592" s="52">
        <v>2985</v>
      </c>
      <c r="Q4592" s="52">
        <v>3</v>
      </c>
      <c r="R4592" s="52" t="s">
        <v>5534</v>
      </c>
      <c r="S4592" s="49" t="s">
        <v>21333</v>
      </c>
      <c r="V4592" s="50" t="s">
        <v>15102</v>
      </c>
      <c r="W4592" s="50" t="s">
        <v>5534</v>
      </c>
      <c r="X4592" s="50" t="s">
        <v>14738</v>
      </c>
      <c r="Y4592" s="70" t="s">
        <v>17320</v>
      </c>
      <c r="Z4592" s="53">
        <v>79601</v>
      </c>
    </row>
    <row r="4593" spans="1:26" s="49" customFormat="1" x14ac:dyDescent="0.25">
      <c r="A4593" s="74">
        <v>600020631</v>
      </c>
      <c r="B4593" s="73">
        <f t="shared" si="213"/>
        <v>600020631</v>
      </c>
      <c r="C4593" s="73" t="s">
        <v>18163</v>
      </c>
      <c r="D4593" s="68">
        <v>1</v>
      </c>
      <c r="E4593" s="48">
        <f t="shared" si="214"/>
        <v>25373609</v>
      </c>
      <c r="F4593" s="57" t="s">
        <v>5201</v>
      </c>
      <c r="G4593" s="57" t="s">
        <v>5533</v>
      </c>
      <c r="H4593" s="51">
        <v>25</v>
      </c>
      <c r="I4593" s="51" t="s">
        <v>17309</v>
      </c>
      <c r="J4593" s="69">
        <v>27.49</v>
      </c>
      <c r="K4593" s="69">
        <f t="shared" si="215"/>
        <v>687.25</v>
      </c>
      <c r="L4593" s="90">
        <v>25</v>
      </c>
      <c r="M4593" s="51"/>
      <c r="N4593" s="62" t="s">
        <v>18164</v>
      </c>
      <c r="O4593" s="52" t="s">
        <v>648</v>
      </c>
      <c r="P4593" s="52">
        <v>2061</v>
      </c>
      <c r="Q4593" s="52">
        <v>91</v>
      </c>
      <c r="R4593" s="52" t="s">
        <v>5534</v>
      </c>
      <c r="S4593" s="49" t="s">
        <v>21334</v>
      </c>
      <c r="V4593" s="50" t="s">
        <v>15102</v>
      </c>
      <c r="W4593" s="50" t="s">
        <v>5534</v>
      </c>
      <c r="X4593" s="50" t="s">
        <v>14742</v>
      </c>
      <c r="Y4593" s="70" t="s">
        <v>17320</v>
      </c>
      <c r="Z4593" s="53">
        <v>79601</v>
      </c>
    </row>
    <row r="4594" spans="1:26" s="49" customFormat="1" x14ac:dyDescent="0.25">
      <c r="A4594" s="74">
        <v>600015157</v>
      </c>
      <c r="B4594" s="73">
        <f t="shared" si="213"/>
        <v>600015157</v>
      </c>
      <c r="C4594" s="73" t="s">
        <v>15130</v>
      </c>
      <c r="D4594" s="68">
        <v>1</v>
      </c>
      <c r="E4594" s="48">
        <f t="shared" si="214"/>
        <v>47922206</v>
      </c>
      <c r="F4594" s="57" t="s">
        <v>5201</v>
      </c>
      <c r="G4594" s="57" t="s">
        <v>5533</v>
      </c>
      <c r="H4594" s="51">
        <v>800</v>
      </c>
      <c r="I4594" s="51" t="s">
        <v>17309</v>
      </c>
      <c r="J4594" s="69">
        <v>27.49</v>
      </c>
      <c r="K4594" s="69">
        <f t="shared" si="215"/>
        <v>21992</v>
      </c>
      <c r="L4594" s="90">
        <v>800</v>
      </c>
      <c r="M4594" s="51"/>
      <c r="N4594" s="62" t="s">
        <v>15131</v>
      </c>
      <c r="O4594" s="52" t="s">
        <v>102</v>
      </c>
      <c r="P4594" s="52">
        <v>2602</v>
      </c>
      <c r="Q4594" s="52">
        <v>3</v>
      </c>
      <c r="R4594" s="52" t="s">
        <v>5534</v>
      </c>
      <c r="S4594" s="49" t="s">
        <v>21333</v>
      </c>
      <c r="V4594" s="50" t="s">
        <v>15102</v>
      </c>
      <c r="W4594" s="50" t="s">
        <v>5534</v>
      </c>
      <c r="X4594" s="50" t="s">
        <v>14738</v>
      </c>
      <c r="Y4594" s="70" t="s">
        <v>17320</v>
      </c>
      <c r="Z4594" s="53">
        <v>79601</v>
      </c>
    </row>
    <row r="4595" spans="1:26" s="49" customFormat="1" x14ac:dyDescent="0.25">
      <c r="A4595" s="74">
        <v>600015165</v>
      </c>
      <c r="B4595" s="73">
        <f t="shared" si="213"/>
        <v>600015165</v>
      </c>
      <c r="C4595" s="73" t="s">
        <v>12412</v>
      </c>
      <c r="D4595" s="68">
        <v>1</v>
      </c>
      <c r="E4595" s="48">
        <f t="shared" si="214"/>
        <v>566896</v>
      </c>
      <c r="F4595" s="57" t="s">
        <v>5201</v>
      </c>
      <c r="G4595" s="57" t="s">
        <v>5533</v>
      </c>
      <c r="H4595" s="51">
        <v>925</v>
      </c>
      <c r="I4595" s="51" t="s">
        <v>17309</v>
      </c>
      <c r="J4595" s="69">
        <v>27.49</v>
      </c>
      <c r="K4595" s="69">
        <f t="shared" si="215"/>
        <v>25428.25</v>
      </c>
      <c r="L4595" s="90">
        <v>925</v>
      </c>
      <c r="M4595" s="51"/>
      <c r="N4595" s="62" t="s">
        <v>5537</v>
      </c>
      <c r="O4595" s="52" t="s">
        <v>5538</v>
      </c>
      <c r="P4595" s="52">
        <v>2555</v>
      </c>
      <c r="Q4595" s="52">
        <v>17</v>
      </c>
      <c r="R4595" s="52" t="s">
        <v>5534</v>
      </c>
      <c r="S4595" s="49" t="s">
        <v>21333</v>
      </c>
      <c r="V4595" s="50" t="s">
        <v>15102</v>
      </c>
      <c r="W4595" s="50" t="s">
        <v>5534</v>
      </c>
      <c r="X4595" s="50" t="s">
        <v>14738</v>
      </c>
      <c r="Y4595" s="70" t="s">
        <v>17320</v>
      </c>
      <c r="Z4595" s="53">
        <v>79601</v>
      </c>
    </row>
    <row r="4596" spans="1:26" s="49" customFormat="1" x14ac:dyDescent="0.25">
      <c r="A4596" s="74">
        <v>600015173</v>
      </c>
      <c r="B4596" s="73">
        <f t="shared" si="213"/>
        <v>600015173</v>
      </c>
      <c r="C4596" s="73" t="s">
        <v>18165</v>
      </c>
      <c r="D4596" s="68">
        <v>1</v>
      </c>
      <c r="E4596" s="48">
        <f t="shared" si="214"/>
        <v>47922117</v>
      </c>
      <c r="F4596" s="57" t="s">
        <v>5201</v>
      </c>
      <c r="G4596" s="57" t="s">
        <v>5533</v>
      </c>
      <c r="H4596" s="51">
        <v>425</v>
      </c>
      <c r="I4596" s="51" t="s">
        <v>17309</v>
      </c>
      <c r="J4596" s="69">
        <v>27.49</v>
      </c>
      <c r="K4596" s="69">
        <f t="shared" si="215"/>
        <v>11683.25</v>
      </c>
      <c r="L4596" s="90">
        <v>425</v>
      </c>
      <c r="M4596" s="51"/>
      <c r="N4596" s="62" t="s">
        <v>18166</v>
      </c>
      <c r="O4596" s="52" t="s">
        <v>764</v>
      </c>
      <c r="P4596" s="52">
        <v>159</v>
      </c>
      <c r="Q4596" s="52">
        <v>18</v>
      </c>
      <c r="R4596" s="52" t="s">
        <v>5534</v>
      </c>
      <c r="S4596" s="49" t="s">
        <v>21333</v>
      </c>
      <c r="V4596" s="50" t="s">
        <v>15102</v>
      </c>
      <c r="W4596" s="50" t="s">
        <v>5534</v>
      </c>
      <c r="X4596" s="50" t="s">
        <v>14738</v>
      </c>
      <c r="Y4596" s="70" t="s">
        <v>17320</v>
      </c>
      <c r="Z4596" s="53">
        <v>79601</v>
      </c>
    </row>
    <row r="4597" spans="1:26" s="49" customFormat="1" x14ac:dyDescent="0.25">
      <c r="A4597" s="74">
        <v>600015181</v>
      </c>
      <c r="B4597" s="73">
        <f t="shared" si="213"/>
        <v>600015181</v>
      </c>
      <c r="C4597" s="73" t="s">
        <v>12413</v>
      </c>
      <c r="D4597" s="68">
        <v>1</v>
      </c>
      <c r="E4597" s="48">
        <f t="shared" si="214"/>
        <v>47922061</v>
      </c>
      <c r="F4597" s="57" t="s">
        <v>5201</v>
      </c>
      <c r="G4597" s="57" t="s">
        <v>5533</v>
      </c>
      <c r="H4597" s="51">
        <v>450</v>
      </c>
      <c r="I4597" s="51" t="s">
        <v>17309</v>
      </c>
      <c r="J4597" s="69">
        <v>27.49</v>
      </c>
      <c r="K4597" s="69">
        <f t="shared" si="215"/>
        <v>12370.5</v>
      </c>
      <c r="L4597" s="90">
        <v>450</v>
      </c>
      <c r="M4597" s="51"/>
      <c r="N4597" s="62" t="s">
        <v>5539</v>
      </c>
      <c r="O4597" s="52" t="s">
        <v>5536</v>
      </c>
      <c r="P4597" s="52">
        <v>2986</v>
      </c>
      <c r="Q4597" s="52">
        <v>1</v>
      </c>
      <c r="R4597" s="52" t="s">
        <v>5534</v>
      </c>
      <c r="S4597" s="49" t="s">
        <v>21333</v>
      </c>
      <c r="V4597" s="50" t="s">
        <v>15102</v>
      </c>
      <c r="W4597" s="50" t="s">
        <v>5534</v>
      </c>
      <c r="X4597" s="50" t="s">
        <v>14738</v>
      </c>
      <c r="Y4597" s="70" t="s">
        <v>17320</v>
      </c>
      <c r="Z4597" s="53">
        <v>79601</v>
      </c>
    </row>
    <row r="4598" spans="1:26" s="49" customFormat="1" ht="30" x14ac:dyDescent="0.25">
      <c r="A4598" s="74">
        <v>600015211</v>
      </c>
      <c r="B4598" s="73">
        <f t="shared" si="213"/>
        <v>600015211</v>
      </c>
      <c r="C4598" s="73" t="s">
        <v>12414</v>
      </c>
      <c r="D4598" s="68">
        <v>1</v>
      </c>
      <c r="E4598" s="48">
        <f t="shared" si="214"/>
        <v>44053916</v>
      </c>
      <c r="F4598" s="57" t="s">
        <v>5201</v>
      </c>
      <c r="G4598" s="57" t="s">
        <v>5533</v>
      </c>
      <c r="H4598" s="51">
        <v>550</v>
      </c>
      <c r="I4598" s="51" t="s">
        <v>17309</v>
      </c>
      <c r="J4598" s="69">
        <v>27.49</v>
      </c>
      <c r="K4598" s="69">
        <f t="shared" si="215"/>
        <v>15119.5</v>
      </c>
      <c r="L4598" s="90">
        <v>550</v>
      </c>
      <c r="M4598" s="51"/>
      <c r="N4598" s="62" t="s">
        <v>5540</v>
      </c>
      <c r="O4598" s="52" t="s">
        <v>340</v>
      </c>
      <c r="P4598" s="52">
        <v>1592</v>
      </c>
      <c r="Q4598" s="52">
        <v>17</v>
      </c>
      <c r="R4598" s="52" t="s">
        <v>5534</v>
      </c>
      <c r="S4598" s="49" t="s">
        <v>21334</v>
      </c>
      <c r="V4598" s="50" t="s">
        <v>15102</v>
      </c>
      <c r="W4598" s="50" t="s">
        <v>5534</v>
      </c>
      <c r="X4598" s="50" t="s">
        <v>14741</v>
      </c>
      <c r="Y4598" s="70" t="s">
        <v>17320</v>
      </c>
      <c r="Z4598" s="53">
        <v>79601</v>
      </c>
    </row>
    <row r="4599" spans="1:26" s="49" customFormat="1" x14ac:dyDescent="0.25">
      <c r="A4599" s="74">
        <v>600015246</v>
      </c>
      <c r="B4599" s="73">
        <f t="shared" si="213"/>
        <v>600015246</v>
      </c>
      <c r="C4599" s="73" t="s">
        <v>18167</v>
      </c>
      <c r="D4599" s="68">
        <v>1</v>
      </c>
      <c r="E4599" s="48">
        <f t="shared" si="214"/>
        <v>25348418</v>
      </c>
      <c r="F4599" s="57" t="s">
        <v>5201</v>
      </c>
      <c r="G4599" s="57" t="s">
        <v>5533</v>
      </c>
      <c r="H4599" s="51">
        <v>400</v>
      </c>
      <c r="I4599" s="51" t="s">
        <v>17309</v>
      </c>
      <c r="J4599" s="69">
        <v>27.49</v>
      </c>
      <c r="K4599" s="69">
        <f t="shared" si="215"/>
        <v>10996</v>
      </c>
      <c r="L4599" s="90">
        <v>400</v>
      </c>
      <c r="M4599" s="51"/>
      <c r="N4599" s="62" t="s">
        <v>18168</v>
      </c>
      <c r="O4599" s="52" t="s">
        <v>18169</v>
      </c>
      <c r="P4599" s="52">
        <v>2987</v>
      </c>
      <c r="Q4599" s="52">
        <v>4</v>
      </c>
      <c r="R4599" s="52" t="s">
        <v>5534</v>
      </c>
      <c r="S4599" s="49" t="s">
        <v>21334</v>
      </c>
      <c r="V4599" s="50" t="s">
        <v>15102</v>
      </c>
      <c r="W4599" s="50" t="s">
        <v>5534</v>
      </c>
      <c r="X4599" s="50" t="s">
        <v>14742</v>
      </c>
      <c r="Y4599" s="70" t="s">
        <v>17320</v>
      </c>
      <c r="Z4599" s="53">
        <v>79601</v>
      </c>
    </row>
    <row r="4600" spans="1:26" s="49" customFormat="1" x14ac:dyDescent="0.25">
      <c r="A4600" s="74">
        <v>600015289</v>
      </c>
      <c r="B4600" s="73">
        <f t="shared" si="213"/>
        <v>600015289</v>
      </c>
      <c r="C4600" s="73" t="s">
        <v>12415</v>
      </c>
      <c r="D4600" s="68">
        <v>1</v>
      </c>
      <c r="E4600" s="48">
        <f t="shared" si="214"/>
        <v>544612</v>
      </c>
      <c r="F4600" s="57" t="s">
        <v>5201</v>
      </c>
      <c r="G4600" s="57" t="s">
        <v>5533</v>
      </c>
      <c r="H4600" s="51">
        <v>625</v>
      </c>
      <c r="I4600" s="51" t="s">
        <v>17309</v>
      </c>
      <c r="J4600" s="69">
        <v>27.49</v>
      </c>
      <c r="K4600" s="69">
        <f t="shared" si="215"/>
        <v>17181.25</v>
      </c>
      <c r="L4600" s="90">
        <v>625</v>
      </c>
      <c r="M4600" s="51"/>
      <c r="N4600" s="62" t="s">
        <v>5541</v>
      </c>
      <c r="O4600" s="52" t="s">
        <v>5542</v>
      </c>
      <c r="P4600" s="52">
        <v>30</v>
      </c>
      <c r="Q4600" s="52">
        <v>1</v>
      </c>
      <c r="R4600" s="52" t="s">
        <v>5534</v>
      </c>
      <c r="S4600" s="49" t="s">
        <v>21333</v>
      </c>
      <c r="V4600" s="50" t="s">
        <v>15102</v>
      </c>
      <c r="W4600" s="50" t="s">
        <v>5534</v>
      </c>
      <c r="X4600" s="50" t="s">
        <v>14738</v>
      </c>
      <c r="Y4600" s="70" t="s">
        <v>17320</v>
      </c>
      <c r="Z4600" s="53">
        <v>79601</v>
      </c>
    </row>
    <row r="4601" spans="1:26" s="49" customFormat="1" x14ac:dyDescent="0.25">
      <c r="A4601" s="74">
        <v>600015297</v>
      </c>
      <c r="B4601" s="73">
        <f t="shared" si="213"/>
        <v>600015297</v>
      </c>
      <c r="C4601" s="73" t="s">
        <v>18170</v>
      </c>
      <c r="D4601" s="68">
        <v>1</v>
      </c>
      <c r="E4601" s="48">
        <f t="shared" si="214"/>
        <v>25500783</v>
      </c>
      <c r="F4601" s="57" t="s">
        <v>5201</v>
      </c>
      <c r="G4601" s="57" t="s">
        <v>5533</v>
      </c>
      <c r="H4601" s="51">
        <v>325</v>
      </c>
      <c r="I4601" s="51" t="s">
        <v>17309</v>
      </c>
      <c r="J4601" s="69">
        <v>27.49</v>
      </c>
      <c r="K4601" s="69">
        <f t="shared" si="215"/>
        <v>8934.25</v>
      </c>
      <c r="L4601" s="90">
        <v>325</v>
      </c>
      <c r="M4601" s="51"/>
      <c r="N4601" s="62" t="s">
        <v>18171</v>
      </c>
      <c r="O4601" s="52" t="s">
        <v>648</v>
      </c>
      <c r="P4601" s="52">
        <v>2061</v>
      </c>
      <c r="Q4601" s="52">
        <v>91</v>
      </c>
      <c r="R4601" s="52" t="s">
        <v>5534</v>
      </c>
      <c r="S4601" s="49" t="s">
        <v>21334</v>
      </c>
      <c r="V4601" s="50" t="s">
        <v>15102</v>
      </c>
      <c r="W4601" s="50" t="s">
        <v>5534</v>
      </c>
      <c r="X4601" s="50" t="s">
        <v>14742</v>
      </c>
      <c r="Y4601" s="70" t="s">
        <v>17320</v>
      </c>
      <c r="Z4601" s="53">
        <v>79601</v>
      </c>
    </row>
    <row r="4602" spans="1:26" s="49" customFormat="1" ht="30" x14ac:dyDescent="0.25">
      <c r="A4602" s="74">
        <v>600015301</v>
      </c>
      <c r="B4602" s="73">
        <f t="shared" si="213"/>
        <v>600015301</v>
      </c>
      <c r="C4602" s="73" t="s">
        <v>12422</v>
      </c>
      <c r="D4602" s="68">
        <v>1</v>
      </c>
      <c r="E4602" s="48">
        <f t="shared" si="214"/>
        <v>44159960</v>
      </c>
      <c r="F4602" s="57" t="s">
        <v>5201</v>
      </c>
      <c r="G4602" s="57" t="s">
        <v>5533</v>
      </c>
      <c r="H4602" s="51">
        <v>1250</v>
      </c>
      <c r="I4602" s="51" t="s">
        <v>17309</v>
      </c>
      <c r="J4602" s="69">
        <v>27.49</v>
      </c>
      <c r="K4602" s="69">
        <f t="shared" si="215"/>
        <v>34362.5</v>
      </c>
      <c r="L4602" s="90">
        <v>1250</v>
      </c>
      <c r="M4602" s="51"/>
      <c r="N4602" s="62" t="s">
        <v>5553</v>
      </c>
      <c r="O4602" s="52" t="s">
        <v>85</v>
      </c>
      <c r="P4602" s="52">
        <v>4</v>
      </c>
      <c r="Q4602" s="52">
        <v>2</v>
      </c>
      <c r="R4602" s="52" t="s">
        <v>5534</v>
      </c>
      <c r="S4602" s="49" t="s">
        <v>21333</v>
      </c>
      <c r="V4602" s="50" t="s">
        <v>15129</v>
      </c>
      <c r="W4602" s="50" t="s">
        <v>5534</v>
      </c>
      <c r="X4602" s="50" t="s">
        <v>14740</v>
      </c>
      <c r="Y4602" s="70" t="s">
        <v>17320</v>
      </c>
      <c r="Z4602" s="53">
        <v>79601</v>
      </c>
    </row>
    <row r="4603" spans="1:26" s="49" customFormat="1" x14ac:dyDescent="0.25">
      <c r="A4603" s="74">
        <v>600015319</v>
      </c>
      <c r="B4603" s="73">
        <f t="shared" si="213"/>
        <v>600015319</v>
      </c>
      <c r="C4603" s="73" t="s">
        <v>12416</v>
      </c>
      <c r="D4603" s="68">
        <v>1</v>
      </c>
      <c r="E4603" s="48">
        <f t="shared" si="214"/>
        <v>63482746</v>
      </c>
      <c r="F4603" s="57" t="s">
        <v>5201</v>
      </c>
      <c r="G4603" s="57" t="s">
        <v>5533</v>
      </c>
      <c r="H4603" s="51">
        <v>350</v>
      </c>
      <c r="I4603" s="51" t="s">
        <v>17309</v>
      </c>
      <c r="J4603" s="69">
        <v>27.49</v>
      </c>
      <c r="K4603" s="69">
        <f t="shared" si="215"/>
        <v>9621.5</v>
      </c>
      <c r="L4603" s="90">
        <v>350</v>
      </c>
      <c r="M4603" s="51"/>
      <c r="N4603" s="62" t="s">
        <v>5543</v>
      </c>
      <c r="O4603" s="52" t="s">
        <v>340</v>
      </c>
      <c r="P4603" s="52">
        <v>61</v>
      </c>
      <c r="Q4603" s="52">
        <v>4</v>
      </c>
      <c r="R4603" s="52" t="s">
        <v>5534</v>
      </c>
      <c r="S4603" s="49" t="s">
        <v>21334</v>
      </c>
      <c r="V4603" s="50" t="s">
        <v>15102</v>
      </c>
      <c r="W4603" s="50" t="s">
        <v>5534</v>
      </c>
      <c r="X4603" s="50" t="s">
        <v>14742</v>
      </c>
      <c r="Y4603" s="70" t="s">
        <v>17320</v>
      </c>
      <c r="Z4603" s="53">
        <v>79601</v>
      </c>
    </row>
    <row r="4604" spans="1:26" s="49" customFormat="1" ht="30" x14ac:dyDescent="0.25">
      <c r="A4604" s="74">
        <v>600025641</v>
      </c>
      <c r="B4604" s="73">
        <f t="shared" si="213"/>
        <v>600025641</v>
      </c>
      <c r="C4604" s="73" t="s">
        <v>12417</v>
      </c>
      <c r="D4604" s="68">
        <v>1</v>
      </c>
      <c r="E4604" s="48">
        <f t="shared" si="214"/>
        <v>47921374</v>
      </c>
      <c r="F4604" s="57" t="s">
        <v>5201</v>
      </c>
      <c r="G4604" s="57" t="s">
        <v>5533</v>
      </c>
      <c r="H4604" s="51">
        <v>450</v>
      </c>
      <c r="I4604" s="51" t="s">
        <v>17309</v>
      </c>
      <c r="J4604" s="69">
        <v>27.49</v>
      </c>
      <c r="K4604" s="69">
        <f t="shared" si="215"/>
        <v>12370.5</v>
      </c>
      <c r="L4604" s="90">
        <v>450</v>
      </c>
      <c r="M4604" s="51"/>
      <c r="N4604" s="62" t="s">
        <v>5544</v>
      </c>
      <c r="O4604" s="52" t="s">
        <v>340</v>
      </c>
      <c r="P4604" s="52">
        <v>80</v>
      </c>
      <c r="Q4604" s="52">
        <v>10</v>
      </c>
      <c r="R4604" s="52" t="s">
        <v>5534</v>
      </c>
      <c r="S4604" s="49" t="s">
        <v>21333</v>
      </c>
      <c r="V4604" s="50" t="s">
        <v>15102</v>
      </c>
      <c r="W4604" s="50" t="s">
        <v>5534</v>
      </c>
      <c r="X4604" s="50" t="s">
        <v>14738</v>
      </c>
      <c r="Y4604" s="70" t="s">
        <v>17320</v>
      </c>
      <c r="Z4604" s="53">
        <v>79601</v>
      </c>
    </row>
    <row r="4605" spans="1:26" s="49" customFormat="1" x14ac:dyDescent="0.25">
      <c r="A4605" s="74">
        <v>600025667</v>
      </c>
      <c r="B4605" s="73">
        <f t="shared" si="213"/>
        <v>600025667</v>
      </c>
      <c r="C4605" s="73" t="s">
        <v>12418</v>
      </c>
      <c r="D4605" s="68">
        <v>1</v>
      </c>
      <c r="E4605" s="48">
        <f t="shared" si="214"/>
        <v>25342924</v>
      </c>
      <c r="F4605" s="57" t="s">
        <v>5201</v>
      </c>
      <c r="G4605" s="57" t="s">
        <v>5533</v>
      </c>
      <c r="H4605" s="51">
        <v>175</v>
      </c>
      <c r="I4605" s="51" t="s">
        <v>17309</v>
      </c>
      <c r="J4605" s="69">
        <v>27.49</v>
      </c>
      <c r="K4605" s="69">
        <f t="shared" si="215"/>
        <v>4810.75</v>
      </c>
      <c r="L4605" s="90">
        <v>175</v>
      </c>
      <c r="M4605" s="51"/>
      <c r="N4605" s="62" t="s">
        <v>5545</v>
      </c>
      <c r="O4605" s="52" t="s">
        <v>5546</v>
      </c>
      <c r="P4605" s="52">
        <v>1506</v>
      </c>
      <c r="Q4605" s="52">
        <v>1</v>
      </c>
      <c r="R4605" s="52" t="s">
        <v>5534</v>
      </c>
      <c r="S4605" s="49" t="s">
        <v>21334</v>
      </c>
      <c r="V4605" s="50" t="s">
        <v>15102</v>
      </c>
      <c r="W4605" s="50" t="s">
        <v>5534</v>
      </c>
      <c r="X4605" s="50" t="s">
        <v>14742</v>
      </c>
      <c r="Y4605" s="70" t="s">
        <v>17320</v>
      </c>
      <c r="Z4605" s="53">
        <v>79601</v>
      </c>
    </row>
    <row r="4606" spans="1:26" s="49" customFormat="1" x14ac:dyDescent="0.25">
      <c r="A4606" s="74">
        <v>600030725</v>
      </c>
      <c r="B4606" s="73">
        <f t="shared" si="213"/>
        <v>600030725</v>
      </c>
      <c r="C4606" s="73" t="s">
        <v>18172</v>
      </c>
      <c r="D4606" s="68">
        <v>1</v>
      </c>
      <c r="E4606" s="48">
        <f t="shared" si="214"/>
        <v>47922320</v>
      </c>
      <c r="F4606" s="57" t="s">
        <v>5201</v>
      </c>
      <c r="G4606" s="57" t="s">
        <v>5533</v>
      </c>
      <c r="H4606" s="51">
        <v>50</v>
      </c>
      <c r="I4606" s="51" t="s">
        <v>17309</v>
      </c>
      <c r="J4606" s="69">
        <v>27.49</v>
      </c>
      <c r="K4606" s="69">
        <f t="shared" si="215"/>
        <v>1374.5</v>
      </c>
      <c r="L4606" s="90">
        <v>50</v>
      </c>
      <c r="M4606" s="51"/>
      <c r="N4606" s="62" t="s">
        <v>18173</v>
      </c>
      <c r="O4606" s="52" t="s">
        <v>18174</v>
      </c>
      <c r="P4606" s="52">
        <v>333</v>
      </c>
      <c r="Q4606" s="52"/>
      <c r="R4606" s="52" t="s">
        <v>5547</v>
      </c>
      <c r="S4606" s="49" t="s">
        <v>21333</v>
      </c>
      <c r="V4606" s="50" t="s">
        <v>15102</v>
      </c>
      <c r="W4606" s="50" t="s">
        <v>5534</v>
      </c>
      <c r="X4606" s="50" t="s">
        <v>14738</v>
      </c>
      <c r="Y4606" s="70" t="s">
        <v>17320</v>
      </c>
      <c r="Z4606" s="53">
        <v>79803</v>
      </c>
    </row>
    <row r="4607" spans="1:26" s="49" customFormat="1" x14ac:dyDescent="0.25">
      <c r="A4607" s="75">
        <v>600119459</v>
      </c>
      <c r="B4607" s="73">
        <f t="shared" si="213"/>
        <v>600119459</v>
      </c>
      <c r="C4607" s="73" t="s">
        <v>12423</v>
      </c>
      <c r="D4607" s="68">
        <v>1</v>
      </c>
      <c r="E4607" s="48">
        <f t="shared" si="214"/>
        <v>47922435</v>
      </c>
      <c r="F4607" s="57" t="s">
        <v>5201</v>
      </c>
      <c r="G4607" s="57" t="s">
        <v>5533</v>
      </c>
      <c r="H4607" s="51">
        <v>75</v>
      </c>
      <c r="I4607" s="51" t="s">
        <v>17309</v>
      </c>
      <c r="J4607" s="69">
        <v>27.49</v>
      </c>
      <c r="K4607" s="69">
        <f t="shared" si="215"/>
        <v>2061.75</v>
      </c>
      <c r="L4607" s="90">
        <v>75</v>
      </c>
      <c r="M4607" s="51"/>
      <c r="N4607" s="62" t="s">
        <v>5555</v>
      </c>
      <c r="O4607" s="52" t="s">
        <v>5556</v>
      </c>
      <c r="P4607" s="52">
        <v>4348</v>
      </c>
      <c r="Q4607" s="52" t="s">
        <v>84</v>
      </c>
      <c r="R4607" s="52" t="s">
        <v>5534</v>
      </c>
      <c r="S4607" s="49" t="s">
        <v>21333</v>
      </c>
      <c r="V4607" s="50" t="s">
        <v>15129</v>
      </c>
      <c r="W4607" s="50" t="s">
        <v>5534</v>
      </c>
      <c r="X4607" s="50" t="s">
        <v>14740</v>
      </c>
      <c r="Y4607" s="70" t="s">
        <v>17320</v>
      </c>
      <c r="Z4607" s="53">
        <v>79601</v>
      </c>
    </row>
    <row r="4608" spans="1:26" s="49" customFormat="1" x14ac:dyDescent="0.25">
      <c r="A4608" s="75">
        <v>600120180</v>
      </c>
      <c r="B4608" s="73">
        <f t="shared" si="213"/>
        <v>600120180</v>
      </c>
      <c r="C4608" s="73" t="s">
        <v>12424</v>
      </c>
      <c r="D4608" s="68">
        <v>1</v>
      </c>
      <c r="E4608" s="48">
        <f t="shared" si="214"/>
        <v>75021498</v>
      </c>
      <c r="F4608" s="57" t="s">
        <v>5201</v>
      </c>
      <c r="G4608" s="57" t="s">
        <v>5533</v>
      </c>
      <c r="H4608" s="51">
        <v>50</v>
      </c>
      <c r="I4608" s="51" t="s">
        <v>17309</v>
      </c>
      <c r="J4608" s="69">
        <v>27.49</v>
      </c>
      <c r="K4608" s="69">
        <f t="shared" si="215"/>
        <v>1374.5</v>
      </c>
      <c r="L4608" s="90">
        <v>50</v>
      </c>
      <c r="M4608" s="51"/>
      <c r="N4608" s="62" t="s">
        <v>5557</v>
      </c>
      <c r="O4608" s="52"/>
      <c r="P4608" s="52">
        <v>37</v>
      </c>
      <c r="Q4608" s="52"/>
      <c r="R4608" s="52" t="s">
        <v>5558</v>
      </c>
      <c r="S4608" s="49" t="s">
        <v>21333</v>
      </c>
      <c r="V4608" s="50" t="s">
        <v>15129</v>
      </c>
      <c r="W4608" s="50" t="s">
        <v>5534</v>
      </c>
      <c r="X4608" s="50" t="s">
        <v>14740</v>
      </c>
      <c r="Y4608" s="70" t="s">
        <v>17320</v>
      </c>
      <c r="Z4608" s="53">
        <v>79821</v>
      </c>
    </row>
    <row r="4609" spans="1:26" s="49" customFormat="1" x14ac:dyDescent="0.25">
      <c r="A4609" s="75">
        <v>600120210</v>
      </c>
      <c r="B4609" s="73">
        <f t="shared" si="213"/>
        <v>600120210</v>
      </c>
      <c r="C4609" s="73" t="s">
        <v>12425</v>
      </c>
      <c r="D4609" s="68">
        <v>1</v>
      </c>
      <c r="E4609" s="48">
        <f t="shared" si="214"/>
        <v>47922338</v>
      </c>
      <c r="F4609" s="57" t="s">
        <v>5201</v>
      </c>
      <c r="G4609" s="57" t="s">
        <v>5533</v>
      </c>
      <c r="H4609" s="51">
        <v>100</v>
      </c>
      <c r="I4609" s="51" t="s">
        <v>17309</v>
      </c>
      <c r="J4609" s="69">
        <v>27.49</v>
      </c>
      <c r="K4609" s="69">
        <f t="shared" si="215"/>
        <v>2749</v>
      </c>
      <c r="L4609" s="90">
        <v>100</v>
      </c>
      <c r="M4609" s="51"/>
      <c r="N4609" s="62" t="s">
        <v>5559</v>
      </c>
      <c r="O4609" s="52"/>
      <c r="P4609" s="52">
        <v>55</v>
      </c>
      <c r="Q4609" s="52"/>
      <c r="R4609" s="52" t="s">
        <v>5560</v>
      </c>
      <c r="S4609" s="49" t="s">
        <v>21333</v>
      </c>
      <c r="V4609" s="50" t="s">
        <v>15129</v>
      </c>
      <c r="W4609" s="50" t="s">
        <v>5534</v>
      </c>
      <c r="X4609" s="50" t="s">
        <v>14740</v>
      </c>
      <c r="Y4609" s="70" t="s">
        <v>17320</v>
      </c>
      <c r="Z4609" s="53">
        <v>79803</v>
      </c>
    </row>
    <row r="4610" spans="1:26" s="49" customFormat="1" x14ac:dyDescent="0.25">
      <c r="A4610" s="75">
        <v>600120601</v>
      </c>
      <c r="B4610" s="73">
        <f t="shared" si="213"/>
        <v>600120601</v>
      </c>
      <c r="C4610" s="73" t="s">
        <v>12426</v>
      </c>
      <c r="D4610" s="68">
        <v>1</v>
      </c>
      <c r="E4610" s="48">
        <f t="shared" si="214"/>
        <v>75022761</v>
      </c>
      <c r="F4610" s="57" t="s">
        <v>5201</v>
      </c>
      <c r="G4610" s="57" t="s">
        <v>5533</v>
      </c>
      <c r="H4610" s="51">
        <v>50</v>
      </c>
      <c r="I4610" s="51" t="s">
        <v>17309</v>
      </c>
      <c r="J4610" s="69">
        <v>27.49</v>
      </c>
      <c r="K4610" s="69">
        <f t="shared" si="215"/>
        <v>1374.5</v>
      </c>
      <c r="L4610" s="90">
        <v>50</v>
      </c>
      <c r="M4610" s="51"/>
      <c r="N4610" s="62" t="s">
        <v>5561</v>
      </c>
      <c r="O4610" s="52"/>
      <c r="P4610" s="52">
        <v>170</v>
      </c>
      <c r="Q4610" s="52"/>
      <c r="R4610" s="52" t="s">
        <v>5554</v>
      </c>
      <c r="S4610" s="49" t="s">
        <v>21333</v>
      </c>
      <c r="V4610" s="50" t="s">
        <v>15129</v>
      </c>
      <c r="W4610" s="50" t="s">
        <v>5534</v>
      </c>
      <c r="X4610" s="50" t="s">
        <v>14740</v>
      </c>
      <c r="Y4610" s="70" t="s">
        <v>17320</v>
      </c>
      <c r="Z4610" s="53">
        <v>79824</v>
      </c>
    </row>
    <row r="4611" spans="1:26" s="49" customFormat="1" ht="30" x14ac:dyDescent="0.25">
      <c r="A4611" s="75">
        <v>600119181</v>
      </c>
      <c r="B4611" s="73">
        <f t="shared" si="213"/>
        <v>600119181</v>
      </c>
      <c r="C4611" s="73" t="s">
        <v>12427</v>
      </c>
      <c r="D4611" s="68">
        <v>1</v>
      </c>
      <c r="E4611" s="48">
        <f t="shared" si="214"/>
        <v>70982945</v>
      </c>
      <c r="F4611" s="57" t="s">
        <v>5201</v>
      </c>
      <c r="G4611" s="57" t="s">
        <v>5533</v>
      </c>
      <c r="H4611" s="51">
        <v>25</v>
      </c>
      <c r="I4611" s="51" t="s">
        <v>17309</v>
      </c>
      <c r="J4611" s="69">
        <v>27.49</v>
      </c>
      <c r="K4611" s="69">
        <f t="shared" si="215"/>
        <v>687.25</v>
      </c>
      <c r="L4611" s="90">
        <v>25</v>
      </c>
      <c r="M4611" s="51"/>
      <c r="N4611" s="62" t="s">
        <v>5563</v>
      </c>
      <c r="O4611" s="52" t="s">
        <v>2505</v>
      </c>
      <c r="P4611" s="52">
        <v>323</v>
      </c>
      <c r="Q4611" s="52">
        <v>30</v>
      </c>
      <c r="R4611" s="52" t="s">
        <v>5534</v>
      </c>
      <c r="S4611" s="49" t="s">
        <v>21333</v>
      </c>
      <c r="V4611" s="50" t="s">
        <v>15129</v>
      </c>
      <c r="W4611" s="50" t="s">
        <v>5534</v>
      </c>
      <c r="X4611" s="50" t="s">
        <v>14740</v>
      </c>
      <c r="Y4611" s="70" t="s">
        <v>17320</v>
      </c>
      <c r="Z4611" s="53">
        <v>79601</v>
      </c>
    </row>
    <row r="4612" spans="1:26" s="49" customFormat="1" ht="30" x14ac:dyDescent="0.25">
      <c r="A4612" s="75">
        <v>600119301</v>
      </c>
      <c r="B4612" s="73">
        <f t="shared" ref="B4612:B4675" si="216">A4612/1</f>
        <v>600119301</v>
      </c>
      <c r="C4612" s="73" t="s">
        <v>18175</v>
      </c>
      <c r="D4612" s="68">
        <v>1</v>
      </c>
      <c r="E4612" s="48">
        <f t="shared" ref="E4612:E4675" si="217">C4612/1</f>
        <v>70981264</v>
      </c>
      <c r="F4612" s="57" t="s">
        <v>5201</v>
      </c>
      <c r="G4612" s="57" t="s">
        <v>5533</v>
      </c>
      <c r="H4612" s="51">
        <v>25</v>
      </c>
      <c r="I4612" s="51" t="s">
        <v>17309</v>
      </c>
      <c r="J4612" s="69">
        <v>27.49</v>
      </c>
      <c r="K4612" s="69">
        <f t="shared" ref="K4612:K4675" si="218">H4612*J4612</f>
        <v>687.25</v>
      </c>
      <c r="L4612" s="90">
        <v>25</v>
      </c>
      <c r="M4612" s="51"/>
      <c r="N4612" s="62" t="s">
        <v>18176</v>
      </c>
      <c r="O4612" s="52" t="s">
        <v>762</v>
      </c>
      <c r="P4612" s="52">
        <v>91</v>
      </c>
      <c r="Q4612" s="52"/>
      <c r="R4612" s="52" t="s">
        <v>5565</v>
      </c>
      <c r="S4612" s="49" t="s">
        <v>21333</v>
      </c>
      <c r="V4612" s="50" t="s">
        <v>15129</v>
      </c>
      <c r="W4612" s="50" t="s">
        <v>5534</v>
      </c>
      <c r="X4612" s="50" t="s">
        <v>14740</v>
      </c>
      <c r="Y4612" s="70" t="s">
        <v>17320</v>
      </c>
      <c r="Z4612" s="53">
        <v>79812</v>
      </c>
    </row>
    <row r="4613" spans="1:26" s="49" customFormat="1" ht="30" x14ac:dyDescent="0.25">
      <c r="A4613" s="75">
        <v>600119343</v>
      </c>
      <c r="B4613" s="73">
        <f t="shared" si="216"/>
        <v>600119343</v>
      </c>
      <c r="C4613" s="73" t="s">
        <v>12428</v>
      </c>
      <c r="D4613" s="68">
        <v>1</v>
      </c>
      <c r="E4613" s="48">
        <f t="shared" si="217"/>
        <v>75021684</v>
      </c>
      <c r="F4613" s="57" t="s">
        <v>5201</v>
      </c>
      <c r="G4613" s="57" t="s">
        <v>5533</v>
      </c>
      <c r="H4613" s="51">
        <v>25</v>
      </c>
      <c r="I4613" s="51" t="s">
        <v>17309</v>
      </c>
      <c r="J4613" s="69">
        <v>27.49</v>
      </c>
      <c r="K4613" s="69">
        <f t="shared" si="218"/>
        <v>687.25</v>
      </c>
      <c r="L4613" s="90">
        <v>25</v>
      </c>
      <c r="M4613" s="51"/>
      <c r="N4613" s="62" t="s">
        <v>5566</v>
      </c>
      <c r="O4613" s="52" t="s">
        <v>5567</v>
      </c>
      <c r="P4613" s="52">
        <v>201</v>
      </c>
      <c r="Q4613" s="52"/>
      <c r="R4613" s="52" t="s">
        <v>5550</v>
      </c>
      <c r="S4613" s="49" t="s">
        <v>21333</v>
      </c>
      <c r="V4613" s="50" t="s">
        <v>15129</v>
      </c>
      <c r="W4613" s="50" t="s">
        <v>5534</v>
      </c>
      <c r="X4613" s="50" t="s">
        <v>14740</v>
      </c>
      <c r="Y4613" s="70" t="s">
        <v>17320</v>
      </c>
      <c r="Z4613" s="53">
        <v>79827</v>
      </c>
    </row>
    <row r="4614" spans="1:26" s="49" customFormat="1" ht="30" x14ac:dyDescent="0.25">
      <c r="A4614" s="75">
        <v>600119441</v>
      </c>
      <c r="B4614" s="73">
        <f t="shared" si="216"/>
        <v>600119441</v>
      </c>
      <c r="C4614" s="73" t="s">
        <v>12429</v>
      </c>
      <c r="D4614" s="68">
        <v>1</v>
      </c>
      <c r="E4614" s="48">
        <f t="shared" si="217"/>
        <v>70982821</v>
      </c>
      <c r="F4614" s="57" t="s">
        <v>5201</v>
      </c>
      <c r="G4614" s="57" t="s">
        <v>5533</v>
      </c>
      <c r="H4614" s="51">
        <v>0</v>
      </c>
      <c r="I4614" s="51" t="s">
        <v>17309</v>
      </c>
      <c r="J4614" s="69">
        <v>27.49</v>
      </c>
      <c r="K4614" s="69">
        <f t="shared" si="218"/>
        <v>0</v>
      </c>
      <c r="L4614" s="90">
        <v>25</v>
      </c>
      <c r="M4614" s="51">
        <v>25</v>
      </c>
      <c r="N4614" s="62" t="s">
        <v>5568</v>
      </c>
      <c r="O4614" s="52" t="s">
        <v>5569</v>
      </c>
      <c r="P4614" s="52">
        <v>1348</v>
      </c>
      <c r="Q4614" s="52">
        <v>23</v>
      </c>
      <c r="R4614" s="52" t="s">
        <v>5534</v>
      </c>
      <c r="S4614" s="49" t="s">
        <v>21333</v>
      </c>
      <c r="V4614" s="50" t="s">
        <v>15129</v>
      </c>
      <c r="W4614" s="50" t="s">
        <v>5534</v>
      </c>
      <c r="X4614" s="50" t="s">
        <v>14740</v>
      </c>
      <c r="Y4614" s="70" t="s">
        <v>17320</v>
      </c>
      <c r="Z4614" s="53">
        <v>79601</v>
      </c>
    </row>
    <row r="4615" spans="1:26" s="49" customFormat="1" ht="30" x14ac:dyDescent="0.25">
      <c r="A4615" s="75">
        <v>600119637</v>
      </c>
      <c r="B4615" s="73">
        <f t="shared" si="216"/>
        <v>600119637</v>
      </c>
      <c r="C4615" s="73" t="s">
        <v>12430</v>
      </c>
      <c r="D4615" s="68">
        <v>1</v>
      </c>
      <c r="E4615" s="48">
        <f t="shared" si="217"/>
        <v>75021111</v>
      </c>
      <c r="F4615" s="57" t="s">
        <v>5201</v>
      </c>
      <c r="G4615" s="57" t="s">
        <v>5533</v>
      </c>
      <c r="H4615" s="51">
        <v>125</v>
      </c>
      <c r="I4615" s="51" t="s">
        <v>17309</v>
      </c>
      <c r="J4615" s="69">
        <v>27.49</v>
      </c>
      <c r="K4615" s="69">
        <f t="shared" si="218"/>
        <v>3436.25</v>
      </c>
      <c r="L4615" s="90">
        <v>125</v>
      </c>
      <c r="M4615" s="51"/>
      <c r="N4615" s="62" t="s">
        <v>5570</v>
      </c>
      <c r="O4615" s="52"/>
      <c r="P4615" s="52">
        <v>107</v>
      </c>
      <c r="Q4615" s="52"/>
      <c r="R4615" s="52" t="s">
        <v>2038</v>
      </c>
      <c r="S4615" s="49" t="s">
        <v>21333</v>
      </c>
      <c r="V4615" s="50" t="s">
        <v>15129</v>
      </c>
      <c r="W4615" s="50" t="s">
        <v>5534</v>
      </c>
      <c r="X4615" s="50" t="s">
        <v>14740</v>
      </c>
      <c r="Y4615" s="70" t="s">
        <v>17320</v>
      </c>
      <c r="Z4615" s="53">
        <v>79809</v>
      </c>
    </row>
    <row r="4616" spans="1:26" s="49" customFormat="1" x14ac:dyDescent="0.25">
      <c r="A4616" s="75">
        <v>600119769</v>
      </c>
      <c r="B4616" s="73">
        <f t="shared" si="216"/>
        <v>600119769</v>
      </c>
      <c r="C4616" s="73" t="s">
        <v>12431</v>
      </c>
      <c r="D4616" s="68">
        <v>1</v>
      </c>
      <c r="E4616" s="48">
        <f t="shared" si="217"/>
        <v>75021277</v>
      </c>
      <c r="F4616" s="57" t="s">
        <v>5201</v>
      </c>
      <c r="G4616" s="57" t="s">
        <v>5533</v>
      </c>
      <c r="H4616" s="51">
        <v>25</v>
      </c>
      <c r="I4616" s="51" t="s">
        <v>17309</v>
      </c>
      <c r="J4616" s="69">
        <v>27.49</v>
      </c>
      <c r="K4616" s="69">
        <f t="shared" si="218"/>
        <v>687.25</v>
      </c>
      <c r="L4616" s="90">
        <v>25</v>
      </c>
      <c r="M4616" s="51"/>
      <c r="N4616" s="62" t="s">
        <v>5571</v>
      </c>
      <c r="O4616" s="52" t="s">
        <v>1042</v>
      </c>
      <c r="P4616" s="52">
        <v>348</v>
      </c>
      <c r="Q4616" s="52"/>
      <c r="R4616" s="52" t="s">
        <v>5572</v>
      </c>
      <c r="S4616" s="49" t="s">
        <v>21333</v>
      </c>
      <c r="V4616" s="50" t="s">
        <v>15129</v>
      </c>
      <c r="W4616" s="50" t="s">
        <v>5534</v>
      </c>
      <c r="X4616" s="50" t="s">
        <v>14740</v>
      </c>
      <c r="Y4616" s="70" t="s">
        <v>17320</v>
      </c>
      <c r="Z4616" s="53">
        <v>79807</v>
      </c>
    </row>
    <row r="4617" spans="1:26" s="49" customFormat="1" ht="30" x14ac:dyDescent="0.25">
      <c r="A4617" s="75">
        <v>600119785</v>
      </c>
      <c r="B4617" s="73">
        <f t="shared" si="216"/>
        <v>600119785</v>
      </c>
      <c r="C4617" s="73" t="s">
        <v>12432</v>
      </c>
      <c r="D4617" s="68">
        <v>1</v>
      </c>
      <c r="E4617" s="48">
        <f t="shared" si="217"/>
        <v>70981574</v>
      </c>
      <c r="F4617" s="57" t="s">
        <v>5201</v>
      </c>
      <c r="G4617" s="57" t="s">
        <v>5533</v>
      </c>
      <c r="H4617" s="51">
        <v>25</v>
      </c>
      <c r="I4617" s="51" t="s">
        <v>17309</v>
      </c>
      <c r="J4617" s="69">
        <v>27.49</v>
      </c>
      <c r="K4617" s="69">
        <f t="shared" si="218"/>
        <v>687.25</v>
      </c>
      <c r="L4617" s="90">
        <v>25</v>
      </c>
      <c r="M4617" s="51"/>
      <c r="N4617" s="62" t="s">
        <v>5573</v>
      </c>
      <c r="O4617" s="52"/>
      <c r="P4617" s="52">
        <v>327</v>
      </c>
      <c r="Q4617" s="52"/>
      <c r="R4617" s="52" t="s">
        <v>5574</v>
      </c>
      <c r="S4617" s="49" t="s">
        <v>21333</v>
      </c>
      <c r="V4617" s="50" t="s">
        <v>15129</v>
      </c>
      <c r="W4617" s="50" t="s">
        <v>5534</v>
      </c>
      <c r="X4617" s="50" t="s">
        <v>14740</v>
      </c>
      <c r="Y4617" s="70" t="s">
        <v>17320</v>
      </c>
      <c r="Z4617" s="53">
        <v>79825</v>
      </c>
    </row>
    <row r="4618" spans="1:26" s="49" customFormat="1" ht="30" x14ac:dyDescent="0.25">
      <c r="A4618" s="75">
        <v>600119815</v>
      </c>
      <c r="B4618" s="73">
        <f t="shared" si="216"/>
        <v>600119815</v>
      </c>
      <c r="C4618" s="73" t="s">
        <v>12433</v>
      </c>
      <c r="D4618" s="68">
        <v>1</v>
      </c>
      <c r="E4618" s="48">
        <f t="shared" si="217"/>
        <v>75023385</v>
      </c>
      <c r="F4618" s="57" t="s">
        <v>5201</v>
      </c>
      <c r="G4618" s="57" t="s">
        <v>5533</v>
      </c>
      <c r="H4618" s="51">
        <v>25</v>
      </c>
      <c r="I4618" s="51" t="s">
        <v>17309</v>
      </c>
      <c r="J4618" s="69">
        <v>27.49</v>
      </c>
      <c r="K4618" s="69">
        <f t="shared" si="218"/>
        <v>687.25</v>
      </c>
      <c r="L4618" s="90">
        <v>25</v>
      </c>
      <c r="M4618" s="51"/>
      <c r="N4618" s="62" t="s">
        <v>5575</v>
      </c>
      <c r="O4618" s="52"/>
      <c r="P4618" s="52">
        <v>70</v>
      </c>
      <c r="Q4618" s="52"/>
      <c r="R4618" s="52" t="s">
        <v>5576</v>
      </c>
      <c r="S4618" s="49" t="s">
        <v>21333</v>
      </c>
      <c r="V4618" s="50" t="s">
        <v>15129</v>
      </c>
      <c r="W4618" s="50" t="s">
        <v>5534</v>
      </c>
      <c r="X4618" s="50" t="s">
        <v>14740</v>
      </c>
      <c r="Y4618" s="70" t="s">
        <v>17320</v>
      </c>
      <c r="Z4618" s="53">
        <v>79841</v>
      </c>
    </row>
    <row r="4619" spans="1:26" s="49" customFormat="1" x14ac:dyDescent="0.25">
      <c r="A4619" s="75">
        <v>600119912</v>
      </c>
      <c r="B4619" s="73">
        <f t="shared" si="216"/>
        <v>600119912</v>
      </c>
      <c r="C4619" s="73" t="s">
        <v>12434</v>
      </c>
      <c r="D4619" s="68">
        <v>1</v>
      </c>
      <c r="E4619" s="48">
        <f t="shared" si="217"/>
        <v>47922427</v>
      </c>
      <c r="F4619" s="57" t="s">
        <v>5201</v>
      </c>
      <c r="G4619" s="57" t="s">
        <v>5533</v>
      </c>
      <c r="H4619" s="51">
        <v>0</v>
      </c>
      <c r="I4619" s="51" t="s">
        <v>17309</v>
      </c>
      <c r="J4619" s="69">
        <v>27.49</v>
      </c>
      <c r="K4619" s="69">
        <f t="shared" si="218"/>
        <v>0</v>
      </c>
      <c r="L4619" s="90">
        <v>75</v>
      </c>
      <c r="M4619" s="51">
        <v>75</v>
      </c>
      <c r="N4619" s="62" t="s">
        <v>5577</v>
      </c>
      <c r="O4619" s="52" t="s">
        <v>3559</v>
      </c>
      <c r="P4619" s="52">
        <v>3974</v>
      </c>
      <c r="Q4619" s="52">
        <v>34</v>
      </c>
      <c r="R4619" s="52" t="s">
        <v>5534</v>
      </c>
      <c r="S4619" s="49" t="s">
        <v>21333</v>
      </c>
      <c r="V4619" s="50" t="s">
        <v>15129</v>
      </c>
      <c r="W4619" s="50" t="s">
        <v>5534</v>
      </c>
      <c r="X4619" s="50" t="s">
        <v>14740</v>
      </c>
      <c r="Y4619" s="70" t="s">
        <v>17320</v>
      </c>
      <c r="Z4619" s="53">
        <v>79601</v>
      </c>
    </row>
    <row r="4620" spans="1:26" s="49" customFormat="1" ht="30" x14ac:dyDescent="0.25">
      <c r="A4620" s="75">
        <v>600120104</v>
      </c>
      <c r="B4620" s="73">
        <f t="shared" si="216"/>
        <v>600120104</v>
      </c>
      <c r="C4620" s="73" t="s">
        <v>12435</v>
      </c>
      <c r="D4620" s="68">
        <v>1</v>
      </c>
      <c r="E4620" s="48">
        <f t="shared" si="217"/>
        <v>70287431</v>
      </c>
      <c r="F4620" s="57" t="s">
        <v>5201</v>
      </c>
      <c r="G4620" s="57" t="s">
        <v>5533</v>
      </c>
      <c r="H4620" s="51">
        <v>25</v>
      </c>
      <c r="I4620" s="51" t="s">
        <v>17309</v>
      </c>
      <c r="J4620" s="69">
        <v>27.49</v>
      </c>
      <c r="K4620" s="69">
        <f t="shared" si="218"/>
        <v>687.25</v>
      </c>
      <c r="L4620" s="90">
        <v>25</v>
      </c>
      <c r="M4620" s="51"/>
      <c r="N4620" s="62" t="s">
        <v>5579</v>
      </c>
      <c r="O4620" s="52" t="s">
        <v>725</v>
      </c>
      <c r="P4620" s="52">
        <v>746</v>
      </c>
      <c r="Q4620" s="52">
        <v>24</v>
      </c>
      <c r="R4620" s="52" t="s">
        <v>5534</v>
      </c>
      <c r="S4620" s="49" t="s">
        <v>21333</v>
      </c>
      <c r="V4620" s="50" t="s">
        <v>15129</v>
      </c>
      <c r="W4620" s="50" t="s">
        <v>5534</v>
      </c>
      <c r="X4620" s="50" t="s">
        <v>14740</v>
      </c>
      <c r="Y4620" s="70" t="s">
        <v>17320</v>
      </c>
      <c r="Z4620" s="53">
        <v>79811</v>
      </c>
    </row>
    <row r="4621" spans="1:26" s="49" customFormat="1" ht="30" x14ac:dyDescent="0.25">
      <c r="A4621" s="75">
        <v>600120155</v>
      </c>
      <c r="B4621" s="73">
        <f t="shared" si="216"/>
        <v>600120155</v>
      </c>
      <c r="C4621" s="73" t="s">
        <v>12436</v>
      </c>
      <c r="D4621" s="68">
        <v>1</v>
      </c>
      <c r="E4621" s="48">
        <f t="shared" si="217"/>
        <v>70981612</v>
      </c>
      <c r="F4621" s="57" t="s">
        <v>5201</v>
      </c>
      <c r="G4621" s="57" t="s">
        <v>5533</v>
      </c>
      <c r="H4621" s="51">
        <v>75</v>
      </c>
      <c r="I4621" s="51" t="s">
        <v>17309</v>
      </c>
      <c r="J4621" s="69">
        <v>27.49</v>
      </c>
      <c r="K4621" s="69">
        <f t="shared" si="218"/>
        <v>2061.75</v>
      </c>
      <c r="L4621" s="90">
        <v>75</v>
      </c>
      <c r="M4621" s="51"/>
      <c r="N4621" s="62" t="s">
        <v>5580</v>
      </c>
      <c r="O4621" s="52"/>
      <c r="P4621" s="52">
        <v>21</v>
      </c>
      <c r="Q4621" s="52"/>
      <c r="R4621" s="52" t="s">
        <v>5581</v>
      </c>
      <c r="S4621" s="49" t="s">
        <v>21333</v>
      </c>
      <c r="V4621" s="50" t="s">
        <v>15129</v>
      </c>
      <c r="W4621" s="50" t="s">
        <v>5534</v>
      </c>
      <c r="X4621" s="50" t="s">
        <v>14740</v>
      </c>
      <c r="Y4621" s="70" t="s">
        <v>17320</v>
      </c>
      <c r="Z4621" s="53">
        <v>79857</v>
      </c>
    </row>
    <row r="4622" spans="1:26" s="49" customFormat="1" ht="30" x14ac:dyDescent="0.25">
      <c r="A4622" s="75">
        <v>600120163</v>
      </c>
      <c r="B4622" s="73">
        <f t="shared" si="216"/>
        <v>600120163</v>
      </c>
      <c r="C4622" s="73" t="s">
        <v>12437</v>
      </c>
      <c r="D4622" s="68">
        <v>1</v>
      </c>
      <c r="E4622" s="48">
        <f t="shared" si="217"/>
        <v>70993386</v>
      </c>
      <c r="F4622" s="57" t="s">
        <v>5201</v>
      </c>
      <c r="G4622" s="57" t="s">
        <v>5533</v>
      </c>
      <c r="H4622" s="51">
        <v>75</v>
      </c>
      <c r="I4622" s="51" t="s">
        <v>17309</v>
      </c>
      <c r="J4622" s="69">
        <v>27.49</v>
      </c>
      <c r="K4622" s="69">
        <f t="shared" si="218"/>
        <v>2061.75</v>
      </c>
      <c r="L4622" s="90">
        <v>75</v>
      </c>
      <c r="M4622" s="51"/>
      <c r="N4622" s="62" t="s">
        <v>5582</v>
      </c>
      <c r="O4622" s="52"/>
      <c r="P4622" s="52">
        <v>1</v>
      </c>
      <c r="Q4622" s="52"/>
      <c r="R4622" s="52" t="s">
        <v>5583</v>
      </c>
      <c r="S4622" s="49" t="s">
        <v>21333</v>
      </c>
      <c r="V4622" s="50" t="s">
        <v>15129</v>
      </c>
      <c r="W4622" s="50" t="s">
        <v>5534</v>
      </c>
      <c r="X4622" s="50" t="s">
        <v>14740</v>
      </c>
      <c r="Y4622" s="70" t="s">
        <v>17320</v>
      </c>
      <c r="Z4622" s="53">
        <v>79805</v>
      </c>
    </row>
    <row r="4623" spans="1:26" s="49" customFormat="1" ht="30" x14ac:dyDescent="0.25">
      <c r="A4623" s="75">
        <v>600120236</v>
      </c>
      <c r="B4623" s="73">
        <f t="shared" si="216"/>
        <v>600120236</v>
      </c>
      <c r="C4623" s="73" t="s">
        <v>12438</v>
      </c>
      <c r="D4623" s="68">
        <v>1</v>
      </c>
      <c r="E4623" s="48">
        <f t="shared" si="217"/>
        <v>70983968</v>
      </c>
      <c r="F4623" s="57" t="s">
        <v>5201</v>
      </c>
      <c r="G4623" s="57" t="s">
        <v>5533</v>
      </c>
      <c r="H4623" s="51">
        <v>75</v>
      </c>
      <c r="I4623" s="51" t="s">
        <v>17309</v>
      </c>
      <c r="J4623" s="69">
        <v>27.49</v>
      </c>
      <c r="K4623" s="69">
        <f t="shared" si="218"/>
        <v>2061.75</v>
      </c>
      <c r="L4623" s="90">
        <v>75</v>
      </c>
      <c r="M4623" s="51"/>
      <c r="N4623" s="62" t="s">
        <v>5584</v>
      </c>
      <c r="O4623" s="52"/>
      <c r="P4623" s="52">
        <v>25</v>
      </c>
      <c r="Q4623" s="52"/>
      <c r="R4623" s="52" t="s">
        <v>5585</v>
      </c>
      <c r="S4623" s="49" t="s">
        <v>21333</v>
      </c>
      <c r="V4623" s="50" t="s">
        <v>15129</v>
      </c>
      <c r="W4623" s="50" t="s">
        <v>5534</v>
      </c>
      <c r="X4623" s="50" t="s">
        <v>14740</v>
      </c>
      <c r="Y4623" s="70" t="s">
        <v>17320</v>
      </c>
      <c r="Z4623" s="53">
        <v>79862</v>
      </c>
    </row>
    <row r="4624" spans="1:26" s="49" customFormat="1" x14ac:dyDescent="0.25">
      <c r="A4624" s="75">
        <v>600120252</v>
      </c>
      <c r="B4624" s="73">
        <f t="shared" si="216"/>
        <v>600120252</v>
      </c>
      <c r="C4624" s="73" t="s">
        <v>12439</v>
      </c>
      <c r="D4624" s="68">
        <v>1</v>
      </c>
      <c r="E4624" s="48">
        <f t="shared" si="217"/>
        <v>62859056</v>
      </c>
      <c r="F4624" s="57" t="s">
        <v>5201</v>
      </c>
      <c r="G4624" s="57" t="s">
        <v>5533</v>
      </c>
      <c r="H4624" s="51">
        <v>600</v>
      </c>
      <c r="I4624" s="51" t="s">
        <v>17309</v>
      </c>
      <c r="J4624" s="69">
        <v>27.49</v>
      </c>
      <c r="K4624" s="69">
        <f t="shared" si="218"/>
        <v>16494</v>
      </c>
      <c r="L4624" s="90">
        <v>600</v>
      </c>
      <c r="M4624" s="51"/>
      <c r="N4624" s="62" t="s">
        <v>5586</v>
      </c>
      <c r="O4624" s="52" t="s">
        <v>4498</v>
      </c>
      <c r="P4624" s="52">
        <v>131</v>
      </c>
      <c r="Q4624" s="52">
        <v>1</v>
      </c>
      <c r="R4624" s="52" t="s">
        <v>5534</v>
      </c>
      <c r="S4624" s="49" t="s">
        <v>21333</v>
      </c>
      <c r="V4624" s="50" t="s">
        <v>15129</v>
      </c>
      <c r="W4624" s="50" t="s">
        <v>5534</v>
      </c>
      <c r="X4624" s="50" t="s">
        <v>14740</v>
      </c>
      <c r="Y4624" s="70" t="s">
        <v>17320</v>
      </c>
      <c r="Z4624" s="53">
        <v>79811</v>
      </c>
    </row>
    <row r="4625" spans="1:26" s="49" customFormat="1" x14ac:dyDescent="0.25">
      <c r="A4625" s="75">
        <v>600120261</v>
      </c>
      <c r="B4625" s="73">
        <f t="shared" si="216"/>
        <v>600120261</v>
      </c>
      <c r="C4625" s="73" t="s">
        <v>12440</v>
      </c>
      <c r="D4625" s="68">
        <v>1</v>
      </c>
      <c r="E4625" s="48">
        <f t="shared" si="217"/>
        <v>70880883</v>
      </c>
      <c r="F4625" s="57" t="s">
        <v>5201</v>
      </c>
      <c r="G4625" s="57" t="s">
        <v>5533</v>
      </c>
      <c r="H4625" s="51">
        <v>175</v>
      </c>
      <c r="I4625" s="51" t="s">
        <v>17309</v>
      </c>
      <c r="J4625" s="69">
        <v>27.49</v>
      </c>
      <c r="K4625" s="69">
        <f t="shared" si="218"/>
        <v>4810.75</v>
      </c>
      <c r="L4625" s="90">
        <v>175</v>
      </c>
      <c r="M4625" s="51"/>
      <c r="N4625" s="62" t="s">
        <v>5587</v>
      </c>
      <c r="O4625" s="52"/>
      <c r="P4625" s="52">
        <v>243</v>
      </c>
      <c r="Q4625" s="52"/>
      <c r="R4625" s="52" t="s">
        <v>5588</v>
      </c>
      <c r="S4625" s="49" t="s">
        <v>21333</v>
      </c>
      <c r="V4625" s="50" t="s">
        <v>15129</v>
      </c>
      <c r="W4625" s="50" t="s">
        <v>5534</v>
      </c>
      <c r="X4625" s="50" t="s">
        <v>14740</v>
      </c>
      <c r="Y4625" s="70" t="s">
        <v>17320</v>
      </c>
      <c r="Z4625" s="53">
        <v>79802</v>
      </c>
    </row>
    <row r="4626" spans="1:26" s="49" customFormat="1" ht="30" x14ac:dyDescent="0.25">
      <c r="A4626" s="75">
        <v>600120279</v>
      </c>
      <c r="B4626" s="73">
        <f t="shared" si="216"/>
        <v>600120279</v>
      </c>
      <c r="C4626" s="73" t="s">
        <v>12441</v>
      </c>
      <c r="D4626" s="68">
        <v>1</v>
      </c>
      <c r="E4626" s="48">
        <f t="shared" si="217"/>
        <v>75021099</v>
      </c>
      <c r="F4626" s="57" t="s">
        <v>5201</v>
      </c>
      <c r="G4626" s="57" t="s">
        <v>5533</v>
      </c>
      <c r="H4626" s="51">
        <v>125</v>
      </c>
      <c r="I4626" s="51" t="s">
        <v>17309</v>
      </c>
      <c r="J4626" s="69">
        <v>27.49</v>
      </c>
      <c r="K4626" s="69">
        <f t="shared" si="218"/>
        <v>3436.25</v>
      </c>
      <c r="L4626" s="90">
        <v>125</v>
      </c>
      <c r="M4626" s="51"/>
      <c r="N4626" s="62" t="s">
        <v>5589</v>
      </c>
      <c r="O4626" s="52" t="s">
        <v>340</v>
      </c>
      <c r="P4626" s="52">
        <v>5</v>
      </c>
      <c r="Q4626" s="52"/>
      <c r="R4626" s="52" t="s">
        <v>5590</v>
      </c>
      <c r="S4626" s="49" t="s">
        <v>21333</v>
      </c>
      <c r="V4626" s="50" t="s">
        <v>15129</v>
      </c>
      <c r="W4626" s="50" t="s">
        <v>5534</v>
      </c>
      <c r="X4626" s="50" t="s">
        <v>14740</v>
      </c>
      <c r="Y4626" s="70" t="s">
        <v>17320</v>
      </c>
      <c r="Z4626" s="53">
        <v>79858</v>
      </c>
    </row>
    <row r="4627" spans="1:26" s="49" customFormat="1" ht="30" x14ac:dyDescent="0.25">
      <c r="A4627" s="75">
        <v>600120295</v>
      </c>
      <c r="B4627" s="73">
        <f t="shared" si="216"/>
        <v>600120295</v>
      </c>
      <c r="C4627" s="73" t="s">
        <v>12442</v>
      </c>
      <c r="D4627" s="68">
        <v>1</v>
      </c>
      <c r="E4627" s="48">
        <f t="shared" si="217"/>
        <v>70981256</v>
      </c>
      <c r="F4627" s="57" t="s">
        <v>5201</v>
      </c>
      <c r="G4627" s="57" t="s">
        <v>5533</v>
      </c>
      <c r="H4627" s="51">
        <v>150</v>
      </c>
      <c r="I4627" s="51" t="s">
        <v>17309</v>
      </c>
      <c r="J4627" s="69">
        <v>27.49</v>
      </c>
      <c r="K4627" s="69">
        <f t="shared" si="218"/>
        <v>4123.5</v>
      </c>
      <c r="L4627" s="90">
        <v>150</v>
      </c>
      <c r="M4627" s="51"/>
      <c r="N4627" s="62" t="s">
        <v>5591</v>
      </c>
      <c r="O4627" s="52" t="s">
        <v>1088</v>
      </c>
      <c r="P4627" s="52">
        <v>59</v>
      </c>
      <c r="Q4627" s="52"/>
      <c r="R4627" s="52" t="s">
        <v>5565</v>
      </c>
      <c r="S4627" s="49" t="s">
        <v>21333</v>
      </c>
      <c r="V4627" s="50" t="s">
        <v>15129</v>
      </c>
      <c r="W4627" s="50" t="s">
        <v>5534</v>
      </c>
      <c r="X4627" s="50" t="s">
        <v>14740</v>
      </c>
      <c r="Y4627" s="70" t="s">
        <v>17320</v>
      </c>
      <c r="Z4627" s="53">
        <v>79812</v>
      </c>
    </row>
    <row r="4628" spans="1:26" s="49" customFormat="1" ht="30" x14ac:dyDescent="0.25">
      <c r="A4628" s="75">
        <v>600120325</v>
      </c>
      <c r="B4628" s="73">
        <f t="shared" si="216"/>
        <v>600120325</v>
      </c>
      <c r="C4628" s="73" t="s">
        <v>18177</v>
      </c>
      <c r="D4628" s="68">
        <v>1</v>
      </c>
      <c r="E4628" s="48">
        <f t="shared" si="217"/>
        <v>75024322</v>
      </c>
      <c r="F4628" s="57" t="s">
        <v>5201</v>
      </c>
      <c r="G4628" s="57" t="s">
        <v>5533</v>
      </c>
      <c r="H4628" s="51">
        <v>50</v>
      </c>
      <c r="I4628" s="51" t="s">
        <v>17309</v>
      </c>
      <c r="J4628" s="69">
        <v>27.49</v>
      </c>
      <c r="K4628" s="69">
        <f t="shared" si="218"/>
        <v>1374.5</v>
      </c>
      <c r="L4628" s="90">
        <v>50</v>
      </c>
      <c r="M4628" s="51"/>
      <c r="N4628" s="62" t="s">
        <v>18178</v>
      </c>
      <c r="O4628" s="52"/>
      <c r="P4628" s="52">
        <v>1</v>
      </c>
      <c r="Q4628" s="52"/>
      <c r="R4628" s="52" t="s">
        <v>18179</v>
      </c>
      <c r="S4628" s="49" t="s">
        <v>21333</v>
      </c>
      <c r="V4628" s="50" t="s">
        <v>15129</v>
      </c>
      <c r="W4628" s="50" t="s">
        <v>5534</v>
      </c>
      <c r="X4628" s="50" t="s">
        <v>14740</v>
      </c>
      <c r="Y4628" s="70" t="s">
        <v>17320</v>
      </c>
      <c r="Z4628" s="53">
        <v>79827</v>
      </c>
    </row>
    <row r="4629" spans="1:26" s="49" customFormat="1" x14ac:dyDescent="0.25">
      <c r="A4629" s="75">
        <v>600120333</v>
      </c>
      <c r="B4629" s="73">
        <f t="shared" si="216"/>
        <v>600120333</v>
      </c>
      <c r="C4629" s="73" t="s">
        <v>12443</v>
      </c>
      <c r="D4629" s="68">
        <v>1</v>
      </c>
      <c r="E4629" s="48">
        <f t="shared" si="217"/>
        <v>70941611</v>
      </c>
      <c r="F4629" s="57" t="s">
        <v>5201</v>
      </c>
      <c r="G4629" s="57" t="s">
        <v>5533</v>
      </c>
      <c r="H4629" s="51">
        <v>325</v>
      </c>
      <c r="I4629" s="51" t="s">
        <v>17309</v>
      </c>
      <c r="J4629" s="69">
        <v>27.49</v>
      </c>
      <c r="K4629" s="69">
        <f t="shared" si="218"/>
        <v>8934.25</v>
      </c>
      <c r="L4629" s="90">
        <v>325</v>
      </c>
      <c r="M4629" s="51"/>
      <c r="N4629" s="62" t="s">
        <v>5592</v>
      </c>
      <c r="O4629" s="52" t="s">
        <v>1901</v>
      </c>
      <c r="P4629" s="52">
        <v>275</v>
      </c>
      <c r="Q4629" s="52"/>
      <c r="R4629" s="52" t="s">
        <v>5593</v>
      </c>
      <c r="S4629" s="49" t="s">
        <v>21333</v>
      </c>
      <c r="V4629" s="50" t="s">
        <v>15129</v>
      </c>
      <c r="W4629" s="50" t="s">
        <v>5534</v>
      </c>
      <c r="X4629" s="50" t="s">
        <v>14740</v>
      </c>
      <c r="Y4629" s="70" t="s">
        <v>17320</v>
      </c>
      <c r="Z4629" s="53">
        <v>79816</v>
      </c>
    </row>
    <row r="4630" spans="1:26" s="49" customFormat="1" x14ac:dyDescent="0.25">
      <c r="A4630" s="75">
        <v>600120350</v>
      </c>
      <c r="B4630" s="73">
        <f t="shared" si="216"/>
        <v>600120350</v>
      </c>
      <c r="C4630" s="73" t="s">
        <v>12444</v>
      </c>
      <c r="D4630" s="68">
        <v>1</v>
      </c>
      <c r="E4630" s="48">
        <f t="shared" si="217"/>
        <v>47922486</v>
      </c>
      <c r="F4630" s="57" t="s">
        <v>5201</v>
      </c>
      <c r="G4630" s="57" t="s">
        <v>5533</v>
      </c>
      <c r="H4630" s="51">
        <v>1250</v>
      </c>
      <c r="I4630" s="51" t="s">
        <v>17309</v>
      </c>
      <c r="J4630" s="69">
        <v>27.49</v>
      </c>
      <c r="K4630" s="69">
        <f t="shared" si="218"/>
        <v>34362.5</v>
      </c>
      <c r="L4630" s="90">
        <v>1250</v>
      </c>
      <c r="M4630" s="51"/>
      <c r="N4630" s="62" t="s">
        <v>5594</v>
      </c>
      <c r="O4630" s="52" t="s">
        <v>764</v>
      </c>
      <c r="P4630" s="52">
        <v>152</v>
      </c>
      <c r="Q4630" s="52">
        <v>14</v>
      </c>
      <c r="R4630" s="52" t="s">
        <v>5534</v>
      </c>
      <c r="S4630" s="49" t="s">
        <v>21333</v>
      </c>
      <c r="V4630" s="50" t="s">
        <v>15129</v>
      </c>
      <c r="W4630" s="50" t="s">
        <v>5534</v>
      </c>
      <c r="X4630" s="50" t="s">
        <v>14740</v>
      </c>
      <c r="Y4630" s="70" t="s">
        <v>17320</v>
      </c>
      <c r="Z4630" s="53">
        <v>79601</v>
      </c>
    </row>
    <row r="4631" spans="1:26" s="49" customFormat="1" x14ac:dyDescent="0.25">
      <c r="A4631" s="75">
        <v>600120384</v>
      </c>
      <c r="B4631" s="73">
        <f t="shared" si="216"/>
        <v>600120384</v>
      </c>
      <c r="C4631" s="73" t="s">
        <v>12445</v>
      </c>
      <c r="D4631" s="68">
        <v>1</v>
      </c>
      <c r="E4631" s="48">
        <f t="shared" si="217"/>
        <v>47922770</v>
      </c>
      <c r="F4631" s="57" t="s">
        <v>5201</v>
      </c>
      <c r="G4631" s="57" t="s">
        <v>5533</v>
      </c>
      <c r="H4631" s="51">
        <v>1350</v>
      </c>
      <c r="I4631" s="51" t="s">
        <v>17309</v>
      </c>
      <c r="J4631" s="69">
        <v>27.49</v>
      </c>
      <c r="K4631" s="69">
        <f t="shared" si="218"/>
        <v>37111.5</v>
      </c>
      <c r="L4631" s="90">
        <v>1350</v>
      </c>
      <c r="M4631" s="51"/>
      <c r="N4631" s="62" t="s">
        <v>5595</v>
      </c>
      <c r="O4631" s="52" t="s">
        <v>5596</v>
      </c>
      <c r="P4631" s="52">
        <v>3578</v>
      </c>
      <c r="Q4631" s="52">
        <v>79</v>
      </c>
      <c r="R4631" s="52" t="s">
        <v>5534</v>
      </c>
      <c r="S4631" s="49" t="s">
        <v>21333</v>
      </c>
      <c r="V4631" s="50" t="s">
        <v>15129</v>
      </c>
      <c r="W4631" s="50" t="s">
        <v>5534</v>
      </c>
      <c r="X4631" s="50" t="s">
        <v>14740</v>
      </c>
      <c r="Y4631" s="70" t="s">
        <v>17320</v>
      </c>
      <c r="Z4631" s="53">
        <v>79601</v>
      </c>
    </row>
    <row r="4632" spans="1:26" s="49" customFormat="1" x14ac:dyDescent="0.25">
      <c r="A4632" s="75">
        <v>600120392</v>
      </c>
      <c r="B4632" s="73">
        <f t="shared" si="216"/>
        <v>600120392</v>
      </c>
      <c r="C4632" s="73" t="s">
        <v>12446</v>
      </c>
      <c r="D4632" s="68">
        <v>1</v>
      </c>
      <c r="E4632" s="48">
        <f t="shared" si="217"/>
        <v>47922303</v>
      </c>
      <c r="F4632" s="57" t="s">
        <v>5201</v>
      </c>
      <c r="G4632" s="57" t="s">
        <v>5533</v>
      </c>
      <c r="H4632" s="51">
        <v>1150</v>
      </c>
      <c r="I4632" s="51" t="s">
        <v>17309</v>
      </c>
      <c r="J4632" s="69">
        <v>27.49</v>
      </c>
      <c r="K4632" s="69">
        <f t="shared" si="218"/>
        <v>31613.5</v>
      </c>
      <c r="L4632" s="90">
        <v>1150</v>
      </c>
      <c r="M4632" s="51"/>
      <c r="N4632" s="62" t="s">
        <v>5597</v>
      </c>
      <c r="O4632" s="52" t="s">
        <v>5598</v>
      </c>
      <c r="P4632" s="52">
        <v>3970</v>
      </c>
      <c r="Q4632" s="52">
        <v>52</v>
      </c>
      <c r="R4632" s="52" t="s">
        <v>5534</v>
      </c>
      <c r="S4632" s="49" t="s">
        <v>21333</v>
      </c>
      <c r="V4632" s="50" t="s">
        <v>15129</v>
      </c>
      <c r="W4632" s="50" t="s">
        <v>5534</v>
      </c>
      <c r="X4632" s="50" t="s">
        <v>14740</v>
      </c>
      <c r="Y4632" s="70" t="s">
        <v>17320</v>
      </c>
      <c r="Z4632" s="53">
        <v>79603</v>
      </c>
    </row>
    <row r="4633" spans="1:26" s="49" customFormat="1" x14ac:dyDescent="0.25">
      <c r="A4633" s="75">
        <v>600120406</v>
      </c>
      <c r="B4633" s="73">
        <f t="shared" si="216"/>
        <v>600120406</v>
      </c>
      <c r="C4633" s="73" t="s">
        <v>12447</v>
      </c>
      <c r="D4633" s="68">
        <v>1</v>
      </c>
      <c r="E4633" s="48">
        <f t="shared" si="217"/>
        <v>47922516</v>
      </c>
      <c r="F4633" s="57" t="s">
        <v>5201</v>
      </c>
      <c r="G4633" s="57" t="s">
        <v>5533</v>
      </c>
      <c r="H4633" s="51">
        <v>1100</v>
      </c>
      <c r="I4633" s="51" t="s">
        <v>17309</v>
      </c>
      <c r="J4633" s="69">
        <v>27.49</v>
      </c>
      <c r="K4633" s="69">
        <f t="shared" si="218"/>
        <v>30239</v>
      </c>
      <c r="L4633" s="90">
        <v>1100</v>
      </c>
      <c r="M4633" s="51"/>
      <c r="N4633" s="62" t="s">
        <v>5599</v>
      </c>
      <c r="O4633" s="52" t="s">
        <v>5600</v>
      </c>
      <c r="P4633" s="52">
        <v>2611</v>
      </c>
      <c r="Q4633" s="52">
        <v>24</v>
      </c>
      <c r="R4633" s="52" t="s">
        <v>5534</v>
      </c>
      <c r="S4633" s="49" t="s">
        <v>21333</v>
      </c>
      <c r="V4633" s="50" t="s">
        <v>15129</v>
      </c>
      <c r="W4633" s="50" t="s">
        <v>5534</v>
      </c>
      <c r="X4633" s="50" t="s">
        <v>14740</v>
      </c>
      <c r="Y4633" s="70" t="s">
        <v>17320</v>
      </c>
      <c r="Z4633" s="53">
        <v>79601</v>
      </c>
    </row>
    <row r="4634" spans="1:26" s="49" customFormat="1" x14ac:dyDescent="0.25">
      <c r="A4634" s="75">
        <v>600120414</v>
      </c>
      <c r="B4634" s="73">
        <f t="shared" si="216"/>
        <v>600120414</v>
      </c>
      <c r="C4634" s="73" t="s">
        <v>12448</v>
      </c>
      <c r="D4634" s="68">
        <v>1</v>
      </c>
      <c r="E4634" s="48">
        <f t="shared" si="217"/>
        <v>47922494</v>
      </c>
      <c r="F4634" s="57" t="s">
        <v>5201</v>
      </c>
      <c r="G4634" s="57" t="s">
        <v>5533</v>
      </c>
      <c r="H4634" s="51">
        <v>650</v>
      </c>
      <c r="I4634" s="51" t="s">
        <v>17309</v>
      </c>
      <c r="J4634" s="69">
        <v>27.49</v>
      </c>
      <c r="K4634" s="69">
        <f t="shared" si="218"/>
        <v>17868.5</v>
      </c>
      <c r="L4634" s="90">
        <v>650</v>
      </c>
      <c r="M4634" s="51"/>
      <c r="N4634" s="62" t="s">
        <v>5601</v>
      </c>
      <c r="O4634" s="52" t="s">
        <v>102</v>
      </c>
      <c r="P4634" s="52">
        <v>2596</v>
      </c>
      <c r="Q4634" s="52">
        <v>4</v>
      </c>
      <c r="R4634" s="52" t="s">
        <v>5534</v>
      </c>
      <c r="S4634" s="49" t="s">
        <v>21333</v>
      </c>
      <c r="V4634" s="50" t="s">
        <v>15129</v>
      </c>
      <c r="W4634" s="50" t="s">
        <v>5534</v>
      </c>
      <c r="X4634" s="50" t="s">
        <v>14740</v>
      </c>
      <c r="Y4634" s="70" t="s">
        <v>17320</v>
      </c>
      <c r="Z4634" s="53">
        <v>79601</v>
      </c>
    </row>
    <row r="4635" spans="1:26" s="49" customFormat="1" x14ac:dyDescent="0.25">
      <c r="A4635" s="75">
        <v>600120422</v>
      </c>
      <c r="B4635" s="73">
        <f t="shared" si="216"/>
        <v>600120422</v>
      </c>
      <c r="C4635" s="73" t="s">
        <v>12449</v>
      </c>
      <c r="D4635" s="68">
        <v>1</v>
      </c>
      <c r="E4635" s="48">
        <f t="shared" si="217"/>
        <v>62860666</v>
      </c>
      <c r="F4635" s="57" t="s">
        <v>5201</v>
      </c>
      <c r="G4635" s="57" t="s">
        <v>5533</v>
      </c>
      <c r="H4635" s="51">
        <v>525</v>
      </c>
      <c r="I4635" s="51" t="s">
        <v>17309</v>
      </c>
      <c r="J4635" s="69">
        <v>27.49</v>
      </c>
      <c r="K4635" s="69">
        <f t="shared" si="218"/>
        <v>14432.25</v>
      </c>
      <c r="L4635" s="90">
        <v>525</v>
      </c>
      <c r="M4635" s="51"/>
      <c r="N4635" s="62" t="s">
        <v>5602</v>
      </c>
      <c r="O4635" s="52" t="s">
        <v>340</v>
      </c>
      <c r="P4635" s="52">
        <v>86</v>
      </c>
      <c r="Q4635" s="52"/>
      <c r="R4635" s="52" t="s">
        <v>5603</v>
      </c>
      <c r="S4635" s="49" t="s">
        <v>21333</v>
      </c>
      <c r="V4635" s="50" t="s">
        <v>15129</v>
      </c>
      <c r="W4635" s="50" t="s">
        <v>5534</v>
      </c>
      <c r="X4635" s="50" t="s">
        <v>14740</v>
      </c>
      <c r="Y4635" s="70" t="s">
        <v>17320</v>
      </c>
      <c r="Z4635" s="53">
        <v>79821</v>
      </c>
    </row>
    <row r="4636" spans="1:26" s="49" customFormat="1" x14ac:dyDescent="0.25">
      <c r="A4636" s="75">
        <v>600120457</v>
      </c>
      <c r="B4636" s="73">
        <f t="shared" si="216"/>
        <v>600120457</v>
      </c>
      <c r="C4636" s="73" t="s">
        <v>12450</v>
      </c>
      <c r="D4636" s="68">
        <v>1</v>
      </c>
      <c r="E4636" s="48">
        <f t="shared" si="217"/>
        <v>47921242</v>
      </c>
      <c r="F4636" s="57" t="s">
        <v>5201</v>
      </c>
      <c r="G4636" s="57" t="s">
        <v>5533</v>
      </c>
      <c r="H4636" s="51">
        <v>425</v>
      </c>
      <c r="I4636" s="51" t="s">
        <v>17309</v>
      </c>
      <c r="J4636" s="69">
        <v>27.49</v>
      </c>
      <c r="K4636" s="69">
        <f t="shared" si="218"/>
        <v>11683.25</v>
      </c>
      <c r="L4636" s="90">
        <v>425</v>
      </c>
      <c r="M4636" s="51"/>
      <c r="N4636" s="62" t="s">
        <v>5604</v>
      </c>
      <c r="O4636" s="52" t="s">
        <v>5605</v>
      </c>
      <c r="P4636" s="52">
        <v>65</v>
      </c>
      <c r="Q4636" s="52"/>
      <c r="R4636" s="52" t="s">
        <v>5572</v>
      </c>
      <c r="S4636" s="49" t="s">
        <v>21333</v>
      </c>
      <c r="V4636" s="50" t="s">
        <v>15129</v>
      </c>
      <c r="W4636" s="50" t="s">
        <v>5534</v>
      </c>
      <c r="X4636" s="50" t="s">
        <v>14740</v>
      </c>
      <c r="Y4636" s="70" t="s">
        <v>17320</v>
      </c>
      <c r="Z4636" s="53">
        <v>79807</v>
      </c>
    </row>
    <row r="4637" spans="1:26" s="49" customFormat="1" x14ac:dyDescent="0.25">
      <c r="A4637" s="75">
        <v>600120465</v>
      </c>
      <c r="B4637" s="73">
        <f t="shared" si="216"/>
        <v>600120465</v>
      </c>
      <c r="C4637" s="73" t="s">
        <v>12451</v>
      </c>
      <c r="D4637" s="68">
        <v>1</v>
      </c>
      <c r="E4637" s="48">
        <f t="shared" si="217"/>
        <v>62859005</v>
      </c>
      <c r="F4637" s="57" t="s">
        <v>5201</v>
      </c>
      <c r="G4637" s="57" t="s">
        <v>5533</v>
      </c>
      <c r="H4637" s="51">
        <v>50</v>
      </c>
      <c r="I4637" s="51" t="s">
        <v>17309</v>
      </c>
      <c r="J4637" s="69">
        <v>27.49</v>
      </c>
      <c r="K4637" s="69">
        <f t="shared" si="218"/>
        <v>1374.5</v>
      </c>
      <c r="L4637" s="90">
        <v>50</v>
      </c>
      <c r="M4637" s="51"/>
      <c r="N4637" s="62" t="s">
        <v>5606</v>
      </c>
      <c r="O4637" s="52"/>
      <c r="P4637" s="52">
        <v>133</v>
      </c>
      <c r="Q4637" s="52"/>
      <c r="R4637" s="52" t="s">
        <v>5607</v>
      </c>
      <c r="S4637" s="49" t="s">
        <v>21333</v>
      </c>
      <c r="V4637" s="50" t="s">
        <v>15129</v>
      </c>
      <c r="W4637" s="50" t="s">
        <v>5534</v>
      </c>
      <c r="X4637" s="50" t="s">
        <v>14740</v>
      </c>
      <c r="Y4637" s="70" t="s">
        <v>17320</v>
      </c>
      <c r="Z4637" s="53">
        <v>79861</v>
      </c>
    </row>
    <row r="4638" spans="1:26" s="49" customFormat="1" ht="30" x14ac:dyDescent="0.25">
      <c r="A4638" s="75">
        <v>600120481</v>
      </c>
      <c r="B4638" s="73">
        <f t="shared" si="216"/>
        <v>600120481</v>
      </c>
      <c r="C4638" s="73" t="s">
        <v>12452</v>
      </c>
      <c r="D4638" s="68">
        <v>1</v>
      </c>
      <c r="E4638" s="48">
        <f t="shared" si="217"/>
        <v>75020378</v>
      </c>
      <c r="F4638" s="57" t="s">
        <v>5201</v>
      </c>
      <c r="G4638" s="57" t="s">
        <v>5533</v>
      </c>
      <c r="H4638" s="51">
        <v>350</v>
      </c>
      <c r="I4638" s="51" t="s">
        <v>17309</v>
      </c>
      <c r="J4638" s="69">
        <v>27.49</v>
      </c>
      <c r="K4638" s="69">
        <f t="shared" si="218"/>
        <v>9621.5</v>
      </c>
      <c r="L4638" s="90">
        <v>350</v>
      </c>
      <c r="M4638" s="51"/>
      <c r="N4638" s="62" t="s">
        <v>5608</v>
      </c>
      <c r="O4638" s="52"/>
      <c r="P4638" s="52">
        <v>231</v>
      </c>
      <c r="Q4638" s="52"/>
      <c r="R4638" s="52" t="s">
        <v>5564</v>
      </c>
      <c r="S4638" s="49" t="s">
        <v>21333</v>
      </c>
      <c r="V4638" s="50" t="s">
        <v>15129</v>
      </c>
      <c r="W4638" s="50" t="s">
        <v>5534</v>
      </c>
      <c r="X4638" s="50" t="s">
        <v>14740</v>
      </c>
      <c r="Y4638" s="70" t="s">
        <v>17320</v>
      </c>
      <c r="Z4638" s="53">
        <v>79823</v>
      </c>
    </row>
    <row r="4639" spans="1:26" s="49" customFormat="1" ht="30" x14ac:dyDescent="0.25">
      <c r="A4639" s="75">
        <v>600120490</v>
      </c>
      <c r="B4639" s="73">
        <f t="shared" si="216"/>
        <v>600120490</v>
      </c>
      <c r="C4639" s="73" t="s">
        <v>12453</v>
      </c>
      <c r="D4639" s="68">
        <v>1</v>
      </c>
      <c r="E4639" s="48">
        <f t="shared" si="217"/>
        <v>62858939</v>
      </c>
      <c r="F4639" s="57" t="s">
        <v>5201</v>
      </c>
      <c r="G4639" s="57" t="s">
        <v>5533</v>
      </c>
      <c r="H4639" s="51">
        <v>750</v>
      </c>
      <c r="I4639" s="51" t="s">
        <v>17309</v>
      </c>
      <c r="J4639" s="69">
        <v>27.49</v>
      </c>
      <c r="K4639" s="69">
        <f t="shared" si="218"/>
        <v>20617.5</v>
      </c>
      <c r="L4639" s="90">
        <v>750</v>
      </c>
      <c r="M4639" s="51"/>
      <c r="N4639" s="62" t="s">
        <v>5609</v>
      </c>
      <c r="O4639" s="52" t="s">
        <v>516</v>
      </c>
      <c r="P4639" s="52">
        <v>850</v>
      </c>
      <c r="Q4639" s="52"/>
      <c r="R4639" s="52" t="s">
        <v>5610</v>
      </c>
      <c r="S4639" s="49" t="s">
        <v>21333</v>
      </c>
      <c r="V4639" s="50" t="s">
        <v>15129</v>
      </c>
      <c r="W4639" s="50" t="s">
        <v>5534</v>
      </c>
      <c r="X4639" s="50" t="s">
        <v>14740</v>
      </c>
      <c r="Y4639" s="70" t="s">
        <v>17320</v>
      </c>
      <c r="Z4639" s="53">
        <v>79841</v>
      </c>
    </row>
    <row r="4640" spans="1:26" s="49" customFormat="1" x14ac:dyDescent="0.25">
      <c r="A4640" s="75">
        <v>600120503</v>
      </c>
      <c r="B4640" s="73">
        <f t="shared" si="216"/>
        <v>600120503</v>
      </c>
      <c r="C4640" s="73" t="s">
        <v>12454</v>
      </c>
      <c r="D4640" s="68">
        <v>1</v>
      </c>
      <c r="E4640" s="48">
        <f t="shared" si="217"/>
        <v>47922346</v>
      </c>
      <c r="F4640" s="57" t="s">
        <v>5201</v>
      </c>
      <c r="G4640" s="57" t="s">
        <v>5533</v>
      </c>
      <c r="H4640" s="51">
        <v>725</v>
      </c>
      <c r="I4640" s="51" t="s">
        <v>17309</v>
      </c>
      <c r="J4640" s="69">
        <v>27.49</v>
      </c>
      <c r="K4640" s="69">
        <f t="shared" si="218"/>
        <v>19930.25</v>
      </c>
      <c r="L4640" s="90">
        <v>725</v>
      </c>
      <c r="M4640" s="51"/>
      <c r="N4640" s="62" t="s">
        <v>5611</v>
      </c>
      <c r="O4640" s="52" t="s">
        <v>519</v>
      </c>
      <c r="P4640" s="52">
        <v>360</v>
      </c>
      <c r="Q4640" s="52"/>
      <c r="R4640" s="52" t="s">
        <v>5550</v>
      </c>
      <c r="S4640" s="49" t="s">
        <v>21333</v>
      </c>
      <c r="V4640" s="50" t="s">
        <v>15129</v>
      </c>
      <c r="W4640" s="50" t="s">
        <v>5534</v>
      </c>
      <c r="X4640" s="50" t="s">
        <v>14740</v>
      </c>
      <c r="Y4640" s="70" t="s">
        <v>17320</v>
      </c>
      <c r="Z4640" s="53">
        <v>79827</v>
      </c>
    </row>
    <row r="4641" spans="1:26" s="49" customFormat="1" x14ac:dyDescent="0.25">
      <c r="A4641" s="75">
        <v>600120511</v>
      </c>
      <c r="B4641" s="73">
        <f t="shared" si="216"/>
        <v>600120511</v>
      </c>
      <c r="C4641" s="73" t="s">
        <v>12455</v>
      </c>
      <c r="D4641" s="68">
        <v>1</v>
      </c>
      <c r="E4641" s="48">
        <f t="shared" si="217"/>
        <v>70881707</v>
      </c>
      <c r="F4641" s="57" t="s">
        <v>5201</v>
      </c>
      <c r="G4641" s="57" t="s">
        <v>5533</v>
      </c>
      <c r="H4641" s="51">
        <v>475</v>
      </c>
      <c r="I4641" s="51" t="s">
        <v>17309</v>
      </c>
      <c r="J4641" s="69">
        <v>27.49</v>
      </c>
      <c r="K4641" s="69">
        <f t="shared" si="218"/>
        <v>13057.75</v>
      </c>
      <c r="L4641" s="90">
        <v>475</v>
      </c>
      <c r="M4641" s="51"/>
      <c r="N4641" s="62" t="s">
        <v>5612</v>
      </c>
      <c r="O4641" s="52"/>
      <c r="P4641" s="52">
        <v>3</v>
      </c>
      <c r="Q4641" s="52"/>
      <c r="R4641" s="52" t="s">
        <v>5613</v>
      </c>
      <c r="S4641" s="49" t="s">
        <v>21333</v>
      </c>
      <c r="V4641" s="50" t="s">
        <v>15129</v>
      </c>
      <c r="W4641" s="50" t="s">
        <v>5534</v>
      </c>
      <c r="X4641" s="50" t="s">
        <v>14740</v>
      </c>
      <c r="Y4641" s="70" t="s">
        <v>17320</v>
      </c>
      <c r="Z4641" s="53">
        <v>79814</v>
      </c>
    </row>
    <row r="4642" spans="1:26" s="49" customFormat="1" ht="30" x14ac:dyDescent="0.25">
      <c r="A4642" s="75">
        <v>600120520</v>
      </c>
      <c r="B4642" s="73">
        <f t="shared" si="216"/>
        <v>600120520</v>
      </c>
      <c r="C4642" s="73" t="s">
        <v>12456</v>
      </c>
      <c r="D4642" s="68">
        <v>1</v>
      </c>
      <c r="E4642" s="48">
        <f t="shared" si="217"/>
        <v>380601</v>
      </c>
      <c r="F4642" s="57" t="s">
        <v>5201</v>
      </c>
      <c r="G4642" s="57" t="s">
        <v>5533</v>
      </c>
      <c r="H4642" s="51">
        <v>325</v>
      </c>
      <c r="I4642" s="51" t="s">
        <v>17309</v>
      </c>
      <c r="J4642" s="69">
        <v>27.49</v>
      </c>
      <c r="K4642" s="69">
        <f t="shared" si="218"/>
        <v>8934.25</v>
      </c>
      <c r="L4642" s="90">
        <v>325</v>
      </c>
      <c r="M4642" s="51"/>
      <c r="N4642" s="62" t="s">
        <v>5614</v>
      </c>
      <c r="O4642" s="52"/>
      <c r="P4642" s="52">
        <v>117</v>
      </c>
      <c r="Q4642" s="52"/>
      <c r="R4642" s="52" t="s">
        <v>5615</v>
      </c>
      <c r="S4642" s="49" t="s">
        <v>21333</v>
      </c>
      <c r="V4642" s="50" t="s">
        <v>15129</v>
      </c>
      <c r="W4642" s="50" t="s">
        <v>5534</v>
      </c>
      <c r="X4642" s="50" t="s">
        <v>14740</v>
      </c>
      <c r="Y4642" s="70" t="s">
        <v>17320</v>
      </c>
      <c r="Z4642" s="53">
        <v>79806</v>
      </c>
    </row>
    <row r="4643" spans="1:26" s="49" customFormat="1" ht="30" x14ac:dyDescent="0.25">
      <c r="A4643" s="75">
        <v>600120538</v>
      </c>
      <c r="B4643" s="73">
        <f t="shared" si="216"/>
        <v>600120538</v>
      </c>
      <c r="C4643" s="73" t="s">
        <v>12457</v>
      </c>
      <c r="D4643" s="68">
        <v>1</v>
      </c>
      <c r="E4643" s="48">
        <f t="shared" si="217"/>
        <v>65765478</v>
      </c>
      <c r="F4643" s="57" t="s">
        <v>5201</v>
      </c>
      <c r="G4643" s="57" t="s">
        <v>5533</v>
      </c>
      <c r="H4643" s="51">
        <v>575</v>
      </c>
      <c r="I4643" s="51" t="s">
        <v>17309</v>
      </c>
      <c r="J4643" s="69">
        <v>27.49</v>
      </c>
      <c r="K4643" s="69">
        <f t="shared" si="218"/>
        <v>15806.75</v>
      </c>
      <c r="L4643" s="90">
        <v>575</v>
      </c>
      <c r="M4643" s="51"/>
      <c r="N4643" s="62" t="s">
        <v>5616</v>
      </c>
      <c r="O4643" s="52" t="s">
        <v>5617</v>
      </c>
      <c r="P4643" s="52">
        <v>300</v>
      </c>
      <c r="Q4643" s="52"/>
      <c r="R4643" s="52" t="s">
        <v>5547</v>
      </c>
      <c r="S4643" s="49" t="s">
        <v>21333</v>
      </c>
      <c r="V4643" s="50" t="s">
        <v>15129</v>
      </c>
      <c r="W4643" s="50" t="s">
        <v>5534</v>
      </c>
      <c r="X4643" s="50" t="s">
        <v>14740</v>
      </c>
      <c r="Y4643" s="70" t="s">
        <v>17320</v>
      </c>
      <c r="Z4643" s="53">
        <v>79803</v>
      </c>
    </row>
    <row r="4644" spans="1:26" s="49" customFormat="1" x14ac:dyDescent="0.25">
      <c r="A4644" s="75">
        <v>600120546</v>
      </c>
      <c r="B4644" s="73">
        <f t="shared" si="216"/>
        <v>600120546</v>
      </c>
      <c r="C4644" s="73" t="s">
        <v>12458</v>
      </c>
      <c r="D4644" s="68">
        <v>1</v>
      </c>
      <c r="E4644" s="48">
        <f t="shared" si="217"/>
        <v>47922354</v>
      </c>
      <c r="F4644" s="57" t="s">
        <v>5201</v>
      </c>
      <c r="G4644" s="57" t="s">
        <v>5533</v>
      </c>
      <c r="H4644" s="51">
        <v>325</v>
      </c>
      <c r="I4644" s="51" t="s">
        <v>17309</v>
      </c>
      <c r="J4644" s="69">
        <v>27.49</v>
      </c>
      <c r="K4644" s="69">
        <f t="shared" si="218"/>
        <v>8934.25</v>
      </c>
      <c r="L4644" s="90">
        <v>325</v>
      </c>
      <c r="M4644" s="51"/>
      <c r="N4644" s="62" t="s">
        <v>5618</v>
      </c>
      <c r="O4644" s="52" t="s">
        <v>60</v>
      </c>
      <c r="P4644" s="52">
        <v>292</v>
      </c>
      <c r="Q4644" s="52"/>
      <c r="R4644" s="52" t="s">
        <v>5578</v>
      </c>
      <c r="S4644" s="49" t="s">
        <v>21333</v>
      </c>
      <c r="V4644" s="50" t="s">
        <v>15129</v>
      </c>
      <c r="W4644" s="50" t="s">
        <v>5534</v>
      </c>
      <c r="X4644" s="50" t="s">
        <v>14740</v>
      </c>
      <c r="Y4644" s="70" t="s">
        <v>17320</v>
      </c>
      <c r="Z4644" s="53">
        <v>79848</v>
      </c>
    </row>
    <row r="4645" spans="1:26" s="49" customFormat="1" x14ac:dyDescent="0.25">
      <c r="A4645" s="75">
        <v>600120562</v>
      </c>
      <c r="B4645" s="73">
        <f t="shared" si="216"/>
        <v>600120562</v>
      </c>
      <c r="C4645" s="73" t="s">
        <v>12459</v>
      </c>
      <c r="D4645" s="68">
        <v>1</v>
      </c>
      <c r="E4645" s="48">
        <f t="shared" si="217"/>
        <v>47922583</v>
      </c>
      <c r="F4645" s="57" t="s">
        <v>5201</v>
      </c>
      <c r="G4645" s="57" t="s">
        <v>5533</v>
      </c>
      <c r="H4645" s="51">
        <v>450</v>
      </c>
      <c r="I4645" s="51" t="s">
        <v>17309</v>
      </c>
      <c r="J4645" s="69">
        <v>27.49</v>
      </c>
      <c r="K4645" s="69">
        <f t="shared" si="218"/>
        <v>12370.5</v>
      </c>
      <c r="L4645" s="90">
        <v>450</v>
      </c>
      <c r="M4645" s="51"/>
      <c r="N4645" s="62" t="s">
        <v>5619</v>
      </c>
      <c r="O4645" s="52"/>
      <c r="P4645" s="52">
        <v>157</v>
      </c>
      <c r="Q4645" s="52"/>
      <c r="R4645" s="52" t="s">
        <v>5620</v>
      </c>
      <c r="S4645" s="49" t="s">
        <v>21333</v>
      </c>
      <c r="V4645" s="50" t="s">
        <v>15129</v>
      </c>
      <c r="W4645" s="50" t="s">
        <v>5534</v>
      </c>
      <c r="X4645" s="50" t="s">
        <v>14740</v>
      </c>
      <c r="Y4645" s="70" t="s">
        <v>17320</v>
      </c>
      <c r="Z4645" s="53">
        <v>79843</v>
      </c>
    </row>
    <row r="4646" spans="1:26" s="49" customFormat="1" x14ac:dyDescent="0.25">
      <c r="A4646" s="75">
        <v>600120571</v>
      </c>
      <c r="B4646" s="73">
        <f t="shared" si="216"/>
        <v>600120571</v>
      </c>
      <c r="C4646" s="73" t="s">
        <v>12460</v>
      </c>
      <c r="D4646" s="68">
        <v>1</v>
      </c>
      <c r="E4646" s="48">
        <f t="shared" si="217"/>
        <v>62859129</v>
      </c>
      <c r="F4646" s="57" t="s">
        <v>5201</v>
      </c>
      <c r="G4646" s="57" t="s">
        <v>5533</v>
      </c>
      <c r="H4646" s="51">
        <v>500</v>
      </c>
      <c r="I4646" s="51" t="s">
        <v>17309</v>
      </c>
      <c r="J4646" s="69">
        <v>27.49</v>
      </c>
      <c r="K4646" s="69">
        <f t="shared" si="218"/>
        <v>13745</v>
      </c>
      <c r="L4646" s="90">
        <v>500</v>
      </c>
      <c r="M4646" s="51"/>
      <c r="N4646" s="62" t="s">
        <v>5621</v>
      </c>
      <c r="O4646" s="52"/>
      <c r="P4646" s="52">
        <v>400</v>
      </c>
      <c r="Q4646" s="52"/>
      <c r="R4646" s="52" t="s">
        <v>5622</v>
      </c>
      <c r="S4646" s="49" t="s">
        <v>21333</v>
      </c>
      <c r="V4646" s="50" t="s">
        <v>15129</v>
      </c>
      <c r="W4646" s="50" t="s">
        <v>5534</v>
      </c>
      <c r="X4646" s="50" t="s">
        <v>14740</v>
      </c>
      <c r="Y4646" s="70" t="s">
        <v>17320</v>
      </c>
      <c r="Z4646" s="53">
        <v>79804</v>
      </c>
    </row>
    <row r="4647" spans="1:26" s="49" customFormat="1" ht="30" x14ac:dyDescent="0.25">
      <c r="A4647" s="75">
        <v>600120589</v>
      </c>
      <c r="B4647" s="73">
        <f t="shared" si="216"/>
        <v>600120589</v>
      </c>
      <c r="C4647" s="73" t="s">
        <v>12461</v>
      </c>
      <c r="D4647" s="68">
        <v>1</v>
      </c>
      <c r="E4647" s="48">
        <f t="shared" si="217"/>
        <v>47922290</v>
      </c>
      <c r="F4647" s="57" t="s">
        <v>5201</v>
      </c>
      <c r="G4647" s="57" t="s">
        <v>5533</v>
      </c>
      <c r="H4647" s="51">
        <v>400</v>
      </c>
      <c r="I4647" s="51" t="s">
        <v>17309</v>
      </c>
      <c r="J4647" s="69">
        <v>27.49</v>
      </c>
      <c r="K4647" s="69">
        <f t="shared" si="218"/>
        <v>10996</v>
      </c>
      <c r="L4647" s="90">
        <v>400</v>
      </c>
      <c r="M4647" s="51"/>
      <c r="N4647" s="62" t="s">
        <v>5623</v>
      </c>
      <c r="O4647" s="52"/>
      <c r="P4647" s="52">
        <v>83</v>
      </c>
      <c r="Q4647" s="52"/>
      <c r="R4647" s="52" t="s">
        <v>5624</v>
      </c>
      <c r="S4647" s="49" t="s">
        <v>21333</v>
      </c>
      <c r="V4647" s="50" t="s">
        <v>15129</v>
      </c>
      <c r="W4647" s="50" t="s">
        <v>5534</v>
      </c>
      <c r="X4647" s="50" t="s">
        <v>14740</v>
      </c>
      <c r="Y4647" s="70" t="s">
        <v>17320</v>
      </c>
      <c r="Z4647" s="53">
        <v>79813</v>
      </c>
    </row>
    <row r="4648" spans="1:26" s="49" customFormat="1" ht="30" x14ac:dyDescent="0.25">
      <c r="A4648" s="75">
        <v>600120597</v>
      </c>
      <c r="B4648" s="73">
        <f t="shared" si="216"/>
        <v>600120597</v>
      </c>
      <c r="C4648" s="73" t="s">
        <v>12462</v>
      </c>
      <c r="D4648" s="68">
        <v>1</v>
      </c>
      <c r="E4648" s="48">
        <f t="shared" si="217"/>
        <v>62860500</v>
      </c>
      <c r="F4648" s="57" t="s">
        <v>5201</v>
      </c>
      <c r="G4648" s="57" t="s">
        <v>5533</v>
      </c>
      <c r="H4648" s="51">
        <v>850</v>
      </c>
      <c r="I4648" s="51" t="s">
        <v>17309</v>
      </c>
      <c r="J4648" s="69">
        <v>27.49</v>
      </c>
      <c r="K4648" s="69">
        <f t="shared" si="218"/>
        <v>23366.5</v>
      </c>
      <c r="L4648" s="90">
        <v>850</v>
      </c>
      <c r="M4648" s="51"/>
      <c r="N4648" s="62" t="s">
        <v>5625</v>
      </c>
      <c r="O4648" s="52" t="s">
        <v>5626</v>
      </c>
      <c r="P4648" s="52">
        <v>4082</v>
      </c>
      <c r="Q4648" s="52">
        <v>60</v>
      </c>
      <c r="R4648" s="52" t="s">
        <v>5534</v>
      </c>
      <c r="S4648" s="49" t="s">
        <v>21333</v>
      </c>
      <c r="V4648" s="50" t="s">
        <v>15129</v>
      </c>
      <c r="W4648" s="50" t="s">
        <v>5534</v>
      </c>
      <c r="X4648" s="50" t="s">
        <v>14740</v>
      </c>
      <c r="Y4648" s="70" t="s">
        <v>17320</v>
      </c>
      <c r="Z4648" s="53">
        <v>79601</v>
      </c>
    </row>
    <row r="4649" spans="1:26" s="49" customFormat="1" x14ac:dyDescent="0.25">
      <c r="A4649" s="75">
        <v>600120619</v>
      </c>
      <c r="B4649" s="73">
        <f t="shared" si="216"/>
        <v>600120619</v>
      </c>
      <c r="C4649" s="73" t="s">
        <v>12463</v>
      </c>
      <c r="D4649" s="68">
        <v>1</v>
      </c>
      <c r="E4649" s="48">
        <f t="shared" si="217"/>
        <v>47922214</v>
      </c>
      <c r="F4649" s="57" t="s">
        <v>5201</v>
      </c>
      <c r="G4649" s="57" t="s">
        <v>5533</v>
      </c>
      <c r="H4649" s="51">
        <v>650</v>
      </c>
      <c r="I4649" s="51" t="s">
        <v>17309</v>
      </c>
      <c r="J4649" s="69">
        <v>27.49</v>
      </c>
      <c r="K4649" s="69">
        <f t="shared" si="218"/>
        <v>17868.5</v>
      </c>
      <c r="L4649" s="90">
        <v>650</v>
      </c>
      <c r="M4649" s="51"/>
      <c r="N4649" s="62" t="s">
        <v>5627</v>
      </c>
      <c r="O4649" s="52" t="s">
        <v>439</v>
      </c>
      <c r="P4649" s="52">
        <v>234</v>
      </c>
      <c r="Q4649" s="52"/>
      <c r="R4649" s="52" t="s">
        <v>5628</v>
      </c>
      <c r="S4649" s="49" t="s">
        <v>21333</v>
      </c>
      <c r="V4649" s="50" t="s">
        <v>15129</v>
      </c>
      <c r="W4649" s="50" t="s">
        <v>5534</v>
      </c>
      <c r="X4649" s="50" t="s">
        <v>14740</v>
      </c>
      <c r="Y4649" s="70" t="s">
        <v>17320</v>
      </c>
      <c r="Z4649" s="53">
        <v>79826</v>
      </c>
    </row>
    <row r="4650" spans="1:26" s="49" customFormat="1" ht="30" x14ac:dyDescent="0.25">
      <c r="A4650" s="75">
        <v>610300580</v>
      </c>
      <c r="B4650" s="73">
        <f t="shared" si="216"/>
        <v>610300580</v>
      </c>
      <c r="C4650" s="73" t="s">
        <v>12419</v>
      </c>
      <c r="D4650" s="68">
        <v>1</v>
      </c>
      <c r="E4650" s="48">
        <f t="shared" si="217"/>
        <v>69650721</v>
      </c>
      <c r="F4650" s="57" t="s">
        <v>5201</v>
      </c>
      <c r="G4650" s="57" t="s">
        <v>5533</v>
      </c>
      <c r="H4650" s="51">
        <v>625</v>
      </c>
      <c r="I4650" s="51" t="s">
        <v>17309</v>
      </c>
      <c r="J4650" s="69">
        <v>27.49</v>
      </c>
      <c r="K4650" s="69">
        <f t="shared" si="218"/>
        <v>17181.25</v>
      </c>
      <c r="L4650" s="90">
        <v>625</v>
      </c>
      <c r="M4650" s="51"/>
      <c r="N4650" s="62" t="s">
        <v>5548</v>
      </c>
      <c r="O4650" s="52" t="s">
        <v>204</v>
      </c>
      <c r="P4650" s="52">
        <v>1686</v>
      </c>
      <c r="Q4650" s="52">
        <v>4</v>
      </c>
      <c r="R4650" s="52" t="s">
        <v>5534</v>
      </c>
      <c r="S4650" s="49" t="s">
        <v>21333</v>
      </c>
      <c r="V4650" s="50" t="s">
        <v>15102</v>
      </c>
      <c r="W4650" s="50" t="s">
        <v>5534</v>
      </c>
      <c r="X4650" s="50" t="s">
        <v>14738</v>
      </c>
      <c r="Y4650" s="70" t="s">
        <v>17320</v>
      </c>
      <c r="Z4650" s="53">
        <v>79601</v>
      </c>
    </row>
    <row r="4651" spans="1:26" s="49" customFormat="1" x14ac:dyDescent="0.25">
      <c r="A4651" s="75">
        <v>610300971</v>
      </c>
      <c r="B4651" s="73">
        <f t="shared" si="216"/>
        <v>610300971</v>
      </c>
      <c r="C4651" s="73" t="s">
        <v>12420</v>
      </c>
      <c r="D4651" s="68">
        <v>1</v>
      </c>
      <c r="E4651" s="48">
        <f t="shared" si="217"/>
        <v>47922265</v>
      </c>
      <c r="F4651" s="57" t="s">
        <v>5201</v>
      </c>
      <c r="G4651" s="57" t="s">
        <v>5533</v>
      </c>
      <c r="H4651" s="51">
        <v>75</v>
      </c>
      <c r="I4651" s="51" t="s">
        <v>17309</v>
      </c>
      <c r="J4651" s="69">
        <v>27.49</v>
      </c>
      <c r="K4651" s="69">
        <f t="shared" si="218"/>
        <v>2061.75</v>
      </c>
      <c r="L4651" s="90">
        <v>75</v>
      </c>
      <c r="M4651" s="51"/>
      <c r="N4651" s="62" t="s">
        <v>5549</v>
      </c>
      <c r="O4651" s="52" t="s">
        <v>204</v>
      </c>
      <c r="P4651" s="52">
        <v>3313</v>
      </c>
      <c r="Q4651" s="52">
        <v>86</v>
      </c>
      <c r="R4651" s="52" t="s">
        <v>5534</v>
      </c>
      <c r="S4651" s="49" t="s">
        <v>21333</v>
      </c>
      <c r="V4651" s="50" t="s">
        <v>15102</v>
      </c>
      <c r="W4651" s="50" t="s">
        <v>5534</v>
      </c>
      <c r="X4651" s="50" t="s">
        <v>14738</v>
      </c>
      <c r="Y4651" s="70" t="s">
        <v>17320</v>
      </c>
      <c r="Z4651" s="53">
        <v>79601</v>
      </c>
    </row>
    <row r="4652" spans="1:26" s="49" customFormat="1" x14ac:dyDescent="0.25">
      <c r="A4652" s="75">
        <v>650003578</v>
      </c>
      <c r="B4652" s="73">
        <f t="shared" si="216"/>
        <v>650003578</v>
      </c>
      <c r="C4652" s="73" t="s">
        <v>18180</v>
      </c>
      <c r="D4652" s="68">
        <v>1</v>
      </c>
      <c r="E4652" s="48">
        <f t="shared" si="217"/>
        <v>27678296</v>
      </c>
      <c r="F4652" s="57" t="s">
        <v>5201</v>
      </c>
      <c r="G4652" s="57" t="s">
        <v>5533</v>
      </c>
      <c r="H4652" s="51">
        <v>400</v>
      </c>
      <c r="I4652" s="51" t="s">
        <v>17309</v>
      </c>
      <c r="J4652" s="69">
        <v>27.49</v>
      </c>
      <c r="K4652" s="69">
        <f t="shared" si="218"/>
        <v>10996</v>
      </c>
      <c r="L4652" s="90">
        <v>400</v>
      </c>
      <c r="M4652" s="51"/>
      <c r="N4652" s="62" t="s">
        <v>18181</v>
      </c>
      <c r="O4652" s="52" t="s">
        <v>1557</v>
      </c>
      <c r="P4652" s="52">
        <v>2920</v>
      </c>
      <c r="Q4652" s="52">
        <v>24</v>
      </c>
      <c r="R4652" s="52" t="s">
        <v>5534</v>
      </c>
      <c r="S4652" s="49" t="s">
        <v>21334</v>
      </c>
      <c r="V4652" s="50" t="s">
        <v>15102</v>
      </c>
      <c r="W4652" s="50" t="s">
        <v>5534</v>
      </c>
      <c r="X4652" s="50" t="s">
        <v>14742</v>
      </c>
      <c r="Y4652" s="70" t="s">
        <v>17320</v>
      </c>
      <c r="Z4652" s="53">
        <v>79601</v>
      </c>
    </row>
    <row r="4653" spans="1:26" s="49" customFormat="1" ht="30" x14ac:dyDescent="0.25">
      <c r="A4653" s="75">
        <v>650035992</v>
      </c>
      <c r="B4653" s="73">
        <f t="shared" si="216"/>
        <v>650035992</v>
      </c>
      <c r="C4653" s="73" t="s">
        <v>12464</v>
      </c>
      <c r="D4653" s="68">
        <v>1</v>
      </c>
      <c r="E4653" s="48">
        <f t="shared" si="217"/>
        <v>75001624</v>
      </c>
      <c r="F4653" s="57" t="s">
        <v>5201</v>
      </c>
      <c r="G4653" s="57" t="s">
        <v>5533</v>
      </c>
      <c r="H4653" s="51">
        <v>175</v>
      </c>
      <c r="I4653" s="51" t="s">
        <v>17309</v>
      </c>
      <c r="J4653" s="69">
        <v>27.49</v>
      </c>
      <c r="K4653" s="69">
        <f t="shared" si="218"/>
        <v>4810.75</v>
      </c>
      <c r="L4653" s="90">
        <v>175</v>
      </c>
      <c r="M4653" s="51"/>
      <c r="N4653" s="62" t="s">
        <v>5629</v>
      </c>
      <c r="O4653" s="52" t="s">
        <v>1088</v>
      </c>
      <c r="P4653" s="52">
        <v>143</v>
      </c>
      <c r="Q4653" s="52">
        <v>1</v>
      </c>
      <c r="R4653" s="52" t="s">
        <v>5630</v>
      </c>
      <c r="S4653" s="49" t="s">
        <v>21333</v>
      </c>
      <c r="V4653" s="50" t="s">
        <v>15129</v>
      </c>
      <c r="W4653" s="50" t="s">
        <v>5534</v>
      </c>
      <c r="X4653" s="50" t="s">
        <v>14740</v>
      </c>
      <c r="Y4653" s="70" t="s">
        <v>17320</v>
      </c>
      <c r="Z4653" s="53">
        <v>79817</v>
      </c>
    </row>
    <row r="4654" spans="1:26" s="49" customFormat="1" ht="30" x14ac:dyDescent="0.25">
      <c r="A4654" s="75">
        <v>650036239</v>
      </c>
      <c r="B4654" s="73">
        <f t="shared" si="216"/>
        <v>650036239</v>
      </c>
      <c r="C4654" s="73" t="s">
        <v>12465</v>
      </c>
      <c r="D4654" s="68">
        <v>1</v>
      </c>
      <c r="E4654" s="48">
        <f t="shared" si="217"/>
        <v>70989851</v>
      </c>
      <c r="F4654" s="57" t="s">
        <v>5201</v>
      </c>
      <c r="G4654" s="57" t="s">
        <v>5533</v>
      </c>
      <c r="H4654" s="51">
        <v>200</v>
      </c>
      <c r="I4654" s="51" t="s">
        <v>17309</v>
      </c>
      <c r="J4654" s="69">
        <v>27.49</v>
      </c>
      <c r="K4654" s="69">
        <f t="shared" si="218"/>
        <v>5498</v>
      </c>
      <c r="L4654" s="90">
        <v>200</v>
      </c>
      <c r="M4654" s="51"/>
      <c r="N4654" s="62" t="s">
        <v>5631</v>
      </c>
      <c r="O4654" s="52"/>
      <c r="P4654" s="52">
        <v>353</v>
      </c>
      <c r="Q4654" s="52"/>
      <c r="R4654" s="52" t="s">
        <v>5632</v>
      </c>
      <c r="S4654" s="49" t="s">
        <v>21333</v>
      </c>
      <c r="V4654" s="50" t="s">
        <v>15129</v>
      </c>
      <c r="W4654" s="50" t="s">
        <v>5534</v>
      </c>
      <c r="X4654" s="50" t="s">
        <v>14740</v>
      </c>
      <c r="Y4654" s="70" t="s">
        <v>17320</v>
      </c>
      <c r="Z4654" s="53">
        <v>79851</v>
      </c>
    </row>
    <row r="4655" spans="1:26" s="49" customFormat="1" ht="30" x14ac:dyDescent="0.25">
      <c r="A4655" s="75">
        <v>650043995</v>
      </c>
      <c r="B4655" s="73">
        <f t="shared" si="216"/>
        <v>650043995</v>
      </c>
      <c r="C4655" s="73" t="s">
        <v>12466</v>
      </c>
      <c r="D4655" s="68">
        <v>1</v>
      </c>
      <c r="E4655" s="48">
        <f t="shared" si="217"/>
        <v>70992843</v>
      </c>
      <c r="F4655" s="57" t="s">
        <v>5201</v>
      </c>
      <c r="G4655" s="57" t="s">
        <v>5533</v>
      </c>
      <c r="H4655" s="51">
        <v>50</v>
      </c>
      <c r="I4655" s="51" t="s">
        <v>17309</v>
      </c>
      <c r="J4655" s="69">
        <v>27.49</v>
      </c>
      <c r="K4655" s="69">
        <f t="shared" si="218"/>
        <v>1374.5</v>
      </c>
      <c r="L4655" s="90">
        <v>50</v>
      </c>
      <c r="M4655" s="51"/>
      <c r="N4655" s="62" t="s">
        <v>5633</v>
      </c>
      <c r="O4655" s="52"/>
      <c r="P4655" s="52">
        <v>21</v>
      </c>
      <c r="Q4655" s="52"/>
      <c r="R4655" s="52" t="s">
        <v>5634</v>
      </c>
      <c r="S4655" s="49" t="s">
        <v>21333</v>
      </c>
      <c r="V4655" s="50" t="s">
        <v>15129</v>
      </c>
      <c r="W4655" s="50" t="s">
        <v>5534</v>
      </c>
      <c r="X4655" s="50" t="s">
        <v>14740</v>
      </c>
      <c r="Y4655" s="70" t="s">
        <v>17320</v>
      </c>
      <c r="Z4655" s="53">
        <v>79829</v>
      </c>
    </row>
    <row r="4656" spans="1:26" s="49" customFormat="1" ht="30" x14ac:dyDescent="0.25">
      <c r="A4656" s="75">
        <v>650053095</v>
      </c>
      <c r="B4656" s="73">
        <f t="shared" si="216"/>
        <v>650053095</v>
      </c>
      <c r="C4656" s="73" t="s">
        <v>18182</v>
      </c>
      <c r="D4656" s="68">
        <v>1</v>
      </c>
      <c r="E4656" s="48">
        <f t="shared" si="217"/>
        <v>71011617</v>
      </c>
      <c r="F4656" s="57" t="s">
        <v>5201</v>
      </c>
      <c r="G4656" s="57" t="s">
        <v>5533</v>
      </c>
      <c r="H4656" s="51">
        <v>75</v>
      </c>
      <c r="I4656" s="51" t="s">
        <v>17309</v>
      </c>
      <c r="J4656" s="69">
        <v>27.49</v>
      </c>
      <c r="K4656" s="69">
        <f t="shared" si="218"/>
        <v>2061.75</v>
      </c>
      <c r="L4656" s="90">
        <v>75</v>
      </c>
      <c r="M4656" s="51"/>
      <c r="N4656" s="62" t="s">
        <v>18183</v>
      </c>
      <c r="O4656" s="52"/>
      <c r="P4656" s="52">
        <v>17</v>
      </c>
      <c r="Q4656" s="52"/>
      <c r="R4656" s="52" t="s">
        <v>3708</v>
      </c>
      <c r="S4656" s="49" t="s">
        <v>21333</v>
      </c>
      <c r="V4656" s="50" t="s">
        <v>15129</v>
      </c>
      <c r="W4656" s="50" t="s">
        <v>5534</v>
      </c>
      <c r="X4656" s="50" t="s">
        <v>14740</v>
      </c>
      <c r="Y4656" s="70" t="s">
        <v>17320</v>
      </c>
      <c r="Z4656" s="53">
        <v>79857</v>
      </c>
    </row>
    <row r="4657" spans="1:26" s="49" customFormat="1" x14ac:dyDescent="0.25">
      <c r="A4657" s="75">
        <v>691009198</v>
      </c>
      <c r="B4657" s="73">
        <f t="shared" si="216"/>
        <v>691009198</v>
      </c>
      <c r="C4657" s="73" t="s">
        <v>18184</v>
      </c>
      <c r="D4657" s="68">
        <v>1</v>
      </c>
      <c r="E4657" s="48">
        <f t="shared" si="217"/>
        <v>4778847</v>
      </c>
      <c r="F4657" s="57" t="s">
        <v>5201</v>
      </c>
      <c r="G4657" s="57" t="s">
        <v>5533</v>
      </c>
      <c r="H4657" s="51">
        <v>350</v>
      </c>
      <c r="I4657" s="51" t="s">
        <v>17309</v>
      </c>
      <c r="J4657" s="69">
        <v>27.49</v>
      </c>
      <c r="K4657" s="69">
        <f t="shared" si="218"/>
        <v>9621.5</v>
      </c>
      <c r="L4657" s="90">
        <v>350</v>
      </c>
      <c r="M4657" s="51"/>
      <c r="N4657" s="62" t="s">
        <v>18185</v>
      </c>
      <c r="O4657" s="52" t="s">
        <v>1557</v>
      </c>
      <c r="P4657" s="52">
        <v>378</v>
      </c>
      <c r="Q4657" s="52"/>
      <c r="R4657" s="52" t="s">
        <v>5550</v>
      </c>
      <c r="S4657" s="49" t="s">
        <v>21334</v>
      </c>
      <c r="V4657" s="50" t="s">
        <v>15102</v>
      </c>
      <c r="W4657" s="50" t="s">
        <v>5534</v>
      </c>
      <c r="X4657" s="50" t="s">
        <v>14742</v>
      </c>
      <c r="Y4657" s="70" t="s">
        <v>17320</v>
      </c>
      <c r="Z4657" s="53">
        <v>79827</v>
      </c>
    </row>
    <row r="4658" spans="1:26" s="49" customFormat="1" ht="30" x14ac:dyDescent="0.25">
      <c r="A4658" s="74">
        <v>600017796</v>
      </c>
      <c r="B4658" s="73">
        <f t="shared" si="216"/>
        <v>600017796</v>
      </c>
      <c r="C4658" s="73" t="s">
        <v>12485</v>
      </c>
      <c r="D4658" s="68">
        <v>1</v>
      </c>
      <c r="E4658" s="48">
        <f t="shared" si="217"/>
        <v>61985996</v>
      </c>
      <c r="F4658" s="57" t="s">
        <v>5201</v>
      </c>
      <c r="G4658" s="57" t="s">
        <v>5649</v>
      </c>
      <c r="H4658" s="51">
        <v>550</v>
      </c>
      <c r="I4658" s="51" t="s">
        <v>17309</v>
      </c>
      <c r="J4658" s="69">
        <v>27.49</v>
      </c>
      <c r="K4658" s="69">
        <f t="shared" si="218"/>
        <v>15119.5</v>
      </c>
      <c r="L4658" s="90">
        <v>550</v>
      </c>
      <c r="M4658" s="51"/>
      <c r="N4658" s="62" t="s">
        <v>5668</v>
      </c>
      <c r="O4658" s="52" t="s">
        <v>5669</v>
      </c>
      <c r="P4658" s="52">
        <v>1940</v>
      </c>
      <c r="Q4658" s="52">
        <v>24</v>
      </c>
      <c r="R4658" s="52" t="s">
        <v>5667</v>
      </c>
      <c r="S4658" s="49" t="s">
        <v>21333</v>
      </c>
      <c r="V4658" s="50" t="s">
        <v>15102</v>
      </c>
      <c r="W4658" s="50" t="s">
        <v>5667</v>
      </c>
      <c r="X4658" s="50" t="s">
        <v>14738</v>
      </c>
      <c r="Y4658" s="70" t="s">
        <v>17320</v>
      </c>
      <c r="Z4658" s="53">
        <v>75002</v>
      </c>
    </row>
    <row r="4659" spans="1:26" s="49" customFormat="1" x14ac:dyDescent="0.25">
      <c r="A4659" s="74">
        <v>600017818</v>
      </c>
      <c r="B4659" s="73">
        <f t="shared" si="216"/>
        <v>600017818</v>
      </c>
      <c r="C4659" s="73" t="s">
        <v>12486</v>
      </c>
      <c r="D4659" s="68">
        <v>1</v>
      </c>
      <c r="E4659" s="48">
        <f t="shared" si="217"/>
        <v>70259925</v>
      </c>
      <c r="F4659" s="57" t="s">
        <v>5201</v>
      </c>
      <c r="G4659" s="57" t="s">
        <v>5649</v>
      </c>
      <c r="H4659" s="51">
        <v>575</v>
      </c>
      <c r="I4659" s="51" t="s">
        <v>17309</v>
      </c>
      <c r="J4659" s="69">
        <v>27.49</v>
      </c>
      <c r="K4659" s="69">
        <f t="shared" si="218"/>
        <v>15806.75</v>
      </c>
      <c r="L4659" s="90">
        <v>575</v>
      </c>
      <c r="M4659" s="51"/>
      <c r="N4659" s="62" t="s">
        <v>5670</v>
      </c>
      <c r="O4659" s="52" t="s">
        <v>1557</v>
      </c>
      <c r="P4659" s="52">
        <v>377</v>
      </c>
      <c r="Q4659" s="52">
        <v>2</v>
      </c>
      <c r="R4659" s="52" t="s">
        <v>5667</v>
      </c>
      <c r="S4659" s="49" t="s">
        <v>21333</v>
      </c>
      <c r="V4659" s="50" t="s">
        <v>15102</v>
      </c>
      <c r="W4659" s="50" t="s">
        <v>5667</v>
      </c>
      <c r="X4659" s="50" t="s">
        <v>14738</v>
      </c>
      <c r="Y4659" s="70" t="s">
        <v>17320</v>
      </c>
      <c r="Z4659" s="53">
        <v>75002</v>
      </c>
    </row>
    <row r="4660" spans="1:26" s="49" customFormat="1" x14ac:dyDescent="0.25">
      <c r="A4660" s="74">
        <v>600017834</v>
      </c>
      <c r="B4660" s="73">
        <f t="shared" si="216"/>
        <v>600017834</v>
      </c>
      <c r="C4660" s="73" t="s">
        <v>18186</v>
      </c>
      <c r="D4660" s="68">
        <v>1</v>
      </c>
      <c r="E4660" s="48">
        <f t="shared" si="217"/>
        <v>63701171</v>
      </c>
      <c r="F4660" s="57" t="s">
        <v>5201</v>
      </c>
      <c r="G4660" s="57" t="s">
        <v>5649</v>
      </c>
      <c r="H4660" s="51">
        <v>575</v>
      </c>
      <c r="I4660" s="51" t="s">
        <v>17309</v>
      </c>
      <c r="J4660" s="69">
        <v>27.49</v>
      </c>
      <c r="K4660" s="69">
        <f t="shared" si="218"/>
        <v>15806.75</v>
      </c>
      <c r="L4660" s="90">
        <v>575</v>
      </c>
      <c r="M4660" s="51"/>
      <c r="N4660" s="62" t="s">
        <v>18187</v>
      </c>
      <c r="O4660" s="52" t="s">
        <v>18188</v>
      </c>
      <c r="P4660" s="52">
        <v>367</v>
      </c>
      <c r="Q4660" s="52">
        <v>47</v>
      </c>
      <c r="R4660" s="52" t="s">
        <v>5667</v>
      </c>
      <c r="S4660" s="49" t="s">
        <v>21333</v>
      </c>
      <c r="V4660" s="50" t="s">
        <v>15102</v>
      </c>
      <c r="W4660" s="50" t="s">
        <v>5667</v>
      </c>
      <c r="X4660" s="50" t="s">
        <v>14738</v>
      </c>
      <c r="Y4660" s="70" t="s">
        <v>17320</v>
      </c>
      <c r="Z4660" s="53">
        <v>75002</v>
      </c>
    </row>
    <row r="4661" spans="1:26" s="49" customFormat="1" ht="30" x14ac:dyDescent="0.25">
      <c r="A4661" s="74">
        <v>600017842</v>
      </c>
      <c r="B4661" s="73">
        <f t="shared" si="216"/>
        <v>600017842</v>
      </c>
      <c r="C4661" s="73" t="s">
        <v>12487</v>
      </c>
      <c r="D4661" s="68">
        <v>1</v>
      </c>
      <c r="E4661" s="48">
        <f t="shared" si="217"/>
        <v>61985759</v>
      </c>
      <c r="F4661" s="57" t="s">
        <v>5201</v>
      </c>
      <c r="G4661" s="57" t="s">
        <v>5649</v>
      </c>
      <c r="H4661" s="51">
        <v>1125</v>
      </c>
      <c r="I4661" s="51" t="s">
        <v>17309</v>
      </c>
      <c r="J4661" s="69">
        <v>27.49</v>
      </c>
      <c r="K4661" s="69">
        <f t="shared" si="218"/>
        <v>30926.25</v>
      </c>
      <c r="L4661" s="90">
        <v>1125</v>
      </c>
      <c r="M4661" s="51"/>
      <c r="N4661" s="62" t="s">
        <v>5671</v>
      </c>
      <c r="O4661" s="52" t="s">
        <v>5672</v>
      </c>
      <c r="P4661" s="52">
        <v>2390</v>
      </c>
      <c r="Q4661" s="52">
        <v>3</v>
      </c>
      <c r="R4661" s="52" t="s">
        <v>5667</v>
      </c>
      <c r="S4661" s="49" t="s">
        <v>21333</v>
      </c>
      <c r="V4661" s="50" t="s">
        <v>15102</v>
      </c>
      <c r="W4661" s="50" t="s">
        <v>5667</v>
      </c>
      <c r="X4661" s="50" t="s">
        <v>14738</v>
      </c>
      <c r="Y4661" s="70" t="s">
        <v>17320</v>
      </c>
      <c r="Z4661" s="53">
        <v>75002</v>
      </c>
    </row>
    <row r="4662" spans="1:26" s="49" customFormat="1" x14ac:dyDescent="0.25">
      <c r="A4662" s="74">
        <v>600017915</v>
      </c>
      <c r="B4662" s="73">
        <f t="shared" si="216"/>
        <v>600017915</v>
      </c>
      <c r="C4662" s="73" t="s">
        <v>15132</v>
      </c>
      <c r="D4662" s="68">
        <v>1</v>
      </c>
      <c r="E4662" s="48">
        <f t="shared" si="217"/>
        <v>842966</v>
      </c>
      <c r="F4662" s="57" t="s">
        <v>5201</v>
      </c>
      <c r="G4662" s="57" t="s">
        <v>5649</v>
      </c>
      <c r="H4662" s="51">
        <v>775</v>
      </c>
      <c r="I4662" s="51" t="s">
        <v>17309</v>
      </c>
      <c r="J4662" s="69">
        <v>27.49</v>
      </c>
      <c r="K4662" s="69">
        <f t="shared" si="218"/>
        <v>21304.75</v>
      </c>
      <c r="L4662" s="90">
        <v>775</v>
      </c>
      <c r="M4662" s="51"/>
      <c r="N4662" s="62" t="s">
        <v>15133</v>
      </c>
      <c r="O4662" s="52" t="s">
        <v>340</v>
      </c>
      <c r="P4662" s="52">
        <v>800</v>
      </c>
      <c r="Q4662" s="52">
        <v>29</v>
      </c>
      <c r="R4662" s="52" t="s">
        <v>5667</v>
      </c>
      <c r="S4662" s="49" t="s">
        <v>21333</v>
      </c>
      <c r="V4662" s="50" t="s">
        <v>15102</v>
      </c>
      <c r="W4662" s="50" t="s">
        <v>5667</v>
      </c>
      <c r="X4662" s="50" t="s">
        <v>14738</v>
      </c>
      <c r="Y4662" s="70" t="s">
        <v>17320</v>
      </c>
      <c r="Z4662" s="53">
        <v>75002</v>
      </c>
    </row>
    <row r="4663" spans="1:26" s="49" customFormat="1" x14ac:dyDescent="0.25">
      <c r="A4663" s="74">
        <v>600017958</v>
      </c>
      <c r="B4663" s="73">
        <f t="shared" si="216"/>
        <v>600017958</v>
      </c>
      <c r="C4663" s="73" t="s">
        <v>12488</v>
      </c>
      <c r="D4663" s="68">
        <v>1</v>
      </c>
      <c r="E4663" s="48">
        <f t="shared" si="217"/>
        <v>14616831</v>
      </c>
      <c r="F4663" s="57" t="s">
        <v>5201</v>
      </c>
      <c r="G4663" s="57" t="s">
        <v>5649</v>
      </c>
      <c r="H4663" s="51">
        <v>300</v>
      </c>
      <c r="I4663" s="51" t="s">
        <v>17309</v>
      </c>
      <c r="J4663" s="69">
        <v>27.49</v>
      </c>
      <c r="K4663" s="69">
        <f t="shared" si="218"/>
        <v>8247</v>
      </c>
      <c r="L4663" s="90">
        <v>300</v>
      </c>
      <c r="M4663" s="51"/>
      <c r="N4663" s="62" t="s">
        <v>5673</v>
      </c>
      <c r="O4663" s="52" t="s">
        <v>1716</v>
      </c>
      <c r="P4663" s="52">
        <v>146</v>
      </c>
      <c r="Q4663" s="52"/>
      <c r="R4663" s="52" t="s">
        <v>5674</v>
      </c>
      <c r="S4663" s="49" t="s">
        <v>21333</v>
      </c>
      <c r="V4663" s="50" t="s">
        <v>15102</v>
      </c>
      <c r="W4663" s="50" t="s">
        <v>5667</v>
      </c>
      <c r="X4663" s="50" t="s">
        <v>14738</v>
      </c>
      <c r="Y4663" s="70" t="s">
        <v>17320</v>
      </c>
      <c r="Z4663" s="53">
        <v>75101</v>
      </c>
    </row>
    <row r="4664" spans="1:26" s="49" customFormat="1" x14ac:dyDescent="0.25">
      <c r="A4664" s="74">
        <v>600017974</v>
      </c>
      <c r="B4664" s="73">
        <f t="shared" si="216"/>
        <v>600017974</v>
      </c>
      <c r="C4664" s="73" t="s">
        <v>12489</v>
      </c>
      <c r="D4664" s="68">
        <v>1</v>
      </c>
      <c r="E4664" s="48">
        <f t="shared" si="217"/>
        <v>70259861</v>
      </c>
      <c r="F4664" s="57" t="s">
        <v>5201</v>
      </c>
      <c r="G4664" s="57" t="s">
        <v>5649</v>
      </c>
      <c r="H4664" s="51">
        <v>350</v>
      </c>
      <c r="I4664" s="51" t="s">
        <v>17309</v>
      </c>
      <c r="J4664" s="69">
        <v>27.49</v>
      </c>
      <c r="K4664" s="69">
        <f t="shared" si="218"/>
        <v>9621.5</v>
      </c>
      <c r="L4664" s="90">
        <v>350</v>
      </c>
      <c r="M4664" s="51"/>
      <c r="N4664" s="62" t="s">
        <v>5675</v>
      </c>
      <c r="O4664" s="52" t="s">
        <v>5676</v>
      </c>
      <c r="P4664" s="52">
        <v>683</v>
      </c>
      <c r="Q4664" s="52"/>
      <c r="R4664" s="52" t="s">
        <v>5677</v>
      </c>
      <c r="S4664" s="49" t="s">
        <v>21333</v>
      </c>
      <c r="V4664" s="50" t="s">
        <v>15102</v>
      </c>
      <c r="W4664" s="50" t="s">
        <v>5667</v>
      </c>
      <c r="X4664" s="50" t="s">
        <v>14738</v>
      </c>
      <c r="Y4664" s="70" t="s">
        <v>17320</v>
      </c>
      <c r="Z4664" s="53">
        <v>75201</v>
      </c>
    </row>
    <row r="4665" spans="1:26" s="49" customFormat="1" x14ac:dyDescent="0.25">
      <c r="A4665" s="74">
        <v>600145590</v>
      </c>
      <c r="B4665" s="73">
        <f t="shared" si="216"/>
        <v>600145590</v>
      </c>
      <c r="C4665" s="73" t="s">
        <v>12496</v>
      </c>
      <c r="D4665" s="68">
        <v>1</v>
      </c>
      <c r="E4665" s="48">
        <f t="shared" si="217"/>
        <v>49558960</v>
      </c>
      <c r="F4665" s="57" t="s">
        <v>5201</v>
      </c>
      <c r="G4665" s="57" t="s">
        <v>5649</v>
      </c>
      <c r="H4665" s="51">
        <v>50</v>
      </c>
      <c r="I4665" s="51" t="s">
        <v>17309</v>
      </c>
      <c r="J4665" s="69">
        <v>27.49</v>
      </c>
      <c r="K4665" s="69">
        <f t="shared" si="218"/>
        <v>1374.5</v>
      </c>
      <c r="L4665" s="90">
        <v>50</v>
      </c>
      <c r="M4665" s="51"/>
      <c r="N4665" s="62" t="s">
        <v>5689</v>
      </c>
      <c r="O4665" s="52" t="s">
        <v>4936</v>
      </c>
      <c r="P4665" s="52">
        <v>134</v>
      </c>
      <c r="Q4665" s="52">
        <v>19</v>
      </c>
      <c r="R4665" s="52" t="s">
        <v>5667</v>
      </c>
      <c r="S4665" s="49" t="s">
        <v>21333</v>
      </c>
      <c r="V4665" s="50" t="s">
        <v>15134</v>
      </c>
      <c r="W4665" s="50" t="s">
        <v>5667</v>
      </c>
      <c r="X4665" s="50" t="s">
        <v>14740</v>
      </c>
      <c r="Y4665" s="70" t="s">
        <v>17320</v>
      </c>
      <c r="Z4665" s="53">
        <v>75002</v>
      </c>
    </row>
    <row r="4666" spans="1:26" s="49" customFormat="1" x14ac:dyDescent="0.25">
      <c r="A4666" s="74">
        <v>600145981</v>
      </c>
      <c r="B4666" s="73">
        <f t="shared" si="216"/>
        <v>600145981</v>
      </c>
      <c r="C4666" s="73" t="s">
        <v>12497</v>
      </c>
      <c r="D4666" s="68">
        <v>1</v>
      </c>
      <c r="E4666" s="48">
        <f t="shared" si="217"/>
        <v>62350170</v>
      </c>
      <c r="F4666" s="57" t="s">
        <v>5201</v>
      </c>
      <c r="G4666" s="57" t="s">
        <v>5649</v>
      </c>
      <c r="H4666" s="51">
        <v>0</v>
      </c>
      <c r="I4666" s="51" t="s">
        <v>17309</v>
      </c>
      <c r="J4666" s="69">
        <v>27.49</v>
      </c>
      <c r="K4666" s="69">
        <f t="shared" si="218"/>
        <v>0</v>
      </c>
      <c r="L4666" s="90">
        <v>25</v>
      </c>
      <c r="M4666" s="51">
        <v>25</v>
      </c>
      <c r="N4666" s="62" t="s">
        <v>5690</v>
      </c>
      <c r="O4666" s="52" t="s">
        <v>2334</v>
      </c>
      <c r="P4666" s="52">
        <v>407</v>
      </c>
      <c r="Q4666" s="52">
        <v>23</v>
      </c>
      <c r="R4666" s="52" t="s">
        <v>5667</v>
      </c>
      <c r="S4666" s="49" t="s">
        <v>21333</v>
      </c>
      <c r="V4666" s="50" t="s">
        <v>15134</v>
      </c>
      <c r="W4666" s="50" t="s">
        <v>5667</v>
      </c>
      <c r="X4666" s="50" t="s">
        <v>14740</v>
      </c>
      <c r="Y4666" s="70" t="s">
        <v>17320</v>
      </c>
      <c r="Z4666" s="53">
        <v>75002</v>
      </c>
    </row>
    <row r="4667" spans="1:26" s="49" customFormat="1" x14ac:dyDescent="0.25">
      <c r="A4667" s="74">
        <v>600146065</v>
      </c>
      <c r="B4667" s="73">
        <f t="shared" si="216"/>
        <v>600146065</v>
      </c>
      <c r="C4667" s="73" t="s">
        <v>12498</v>
      </c>
      <c r="D4667" s="68">
        <v>1</v>
      </c>
      <c r="E4667" s="48">
        <f t="shared" si="217"/>
        <v>62350145</v>
      </c>
      <c r="F4667" s="57" t="s">
        <v>5201</v>
      </c>
      <c r="G4667" s="57" t="s">
        <v>5649</v>
      </c>
      <c r="H4667" s="51">
        <v>50</v>
      </c>
      <c r="I4667" s="51" t="s">
        <v>17309</v>
      </c>
      <c r="J4667" s="69">
        <v>27.49</v>
      </c>
      <c r="K4667" s="69">
        <f t="shared" si="218"/>
        <v>1374.5</v>
      </c>
      <c r="L4667" s="90">
        <v>50</v>
      </c>
      <c r="M4667" s="51"/>
      <c r="N4667" s="62" t="s">
        <v>5691</v>
      </c>
      <c r="O4667" s="52" t="s">
        <v>749</v>
      </c>
      <c r="P4667" s="52">
        <v>2032</v>
      </c>
      <c r="Q4667" s="52">
        <v>8</v>
      </c>
      <c r="R4667" s="52" t="s">
        <v>5667</v>
      </c>
      <c r="S4667" s="49" t="s">
        <v>21333</v>
      </c>
      <c r="V4667" s="50" t="s">
        <v>15134</v>
      </c>
      <c r="W4667" s="50" t="s">
        <v>5667</v>
      </c>
      <c r="X4667" s="50" t="s">
        <v>14740</v>
      </c>
      <c r="Y4667" s="70" t="s">
        <v>17320</v>
      </c>
      <c r="Z4667" s="53">
        <v>75002</v>
      </c>
    </row>
    <row r="4668" spans="1:26" s="49" customFormat="1" x14ac:dyDescent="0.25">
      <c r="A4668" s="74">
        <v>600146464</v>
      </c>
      <c r="B4668" s="73">
        <f t="shared" si="216"/>
        <v>600146464</v>
      </c>
      <c r="C4668" s="73" t="s">
        <v>12499</v>
      </c>
      <c r="D4668" s="68">
        <v>1</v>
      </c>
      <c r="E4668" s="48">
        <f t="shared" si="217"/>
        <v>61985414</v>
      </c>
      <c r="F4668" s="57" t="s">
        <v>5201</v>
      </c>
      <c r="G4668" s="57" t="s">
        <v>5649</v>
      </c>
      <c r="H4668" s="51">
        <v>250</v>
      </c>
      <c r="I4668" s="51" t="s">
        <v>17309</v>
      </c>
      <c r="J4668" s="69">
        <v>27.49</v>
      </c>
      <c r="K4668" s="69">
        <f t="shared" si="218"/>
        <v>6872.5</v>
      </c>
      <c r="L4668" s="90">
        <v>250</v>
      </c>
      <c r="M4668" s="51"/>
      <c r="N4668" s="62" t="s">
        <v>5692</v>
      </c>
      <c r="O4668" s="52"/>
      <c r="P4668" s="52">
        <v>251</v>
      </c>
      <c r="Q4668" s="52"/>
      <c r="R4668" s="52" t="s">
        <v>5693</v>
      </c>
      <c r="S4668" s="49" t="s">
        <v>21333</v>
      </c>
      <c r="V4668" s="50" t="s">
        <v>15134</v>
      </c>
      <c r="W4668" s="50" t="s">
        <v>5667</v>
      </c>
      <c r="X4668" s="50" t="s">
        <v>14740</v>
      </c>
      <c r="Y4668" s="70" t="s">
        <v>17320</v>
      </c>
      <c r="Z4668" s="53">
        <v>75105</v>
      </c>
    </row>
    <row r="4669" spans="1:26" s="49" customFormat="1" x14ac:dyDescent="0.25">
      <c r="A4669" s="74">
        <v>600001750</v>
      </c>
      <c r="B4669" s="73">
        <f t="shared" si="216"/>
        <v>600001750</v>
      </c>
      <c r="C4669" s="73" t="s">
        <v>12490</v>
      </c>
      <c r="D4669" s="68">
        <v>1</v>
      </c>
      <c r="E4669" s="48">
        <f t="shared" si="217"/>
        <v>25366564</v>
      </c>
      <c r="F4669" s="57" t="s">
        <v>5201</v>
      </c>
      <c r="G4669" s="57" t="s">
        <v>5649</v>
      </c>
      <c r="H4669" s="51">
        <v>125</v>
      </c>
      <c r="I4669" s="51" t="s">
        <v>17309</v>
      </c>
      <c r="J4669" s="69">
        <v>27.49</v>
      </c>
      <c r="K4669" s="69">
        <f t="shared" si="218"/>
        <v>3436.25</v>
      </c>
      <c r="L4669" s="90">
        <v>125</v>
      </c>
      <c r="M4669" s="51"/>
      <c r="N4669" s="62" t="s">
        <v>5679</v>
      </c>
      <c r="O4669" s="52" t="s">
        <v>5678</v>
      </c>
      <c r="P4669" s="52">
        <v>2883</v>
      </c>
      <c r="Q4669" s="52">
        <v>2</v>
      </c>
      <c r="R4669" s="52" t="s">
        <v>5667</v>
      </c>
      <c r="S4669" s="49" t="s">
        <v>21334</v>
      </c>
      <c r="V4669" s="50" t="s">
        <v>15102</v>
      </c>
      <c r="W4669" s="50" t="s">
        <v>5667</v>
      </c>
      <c r="X4669" s="50" t="s">
        <v>14742</v>
      </c>
      <c r="Y4669" s="70" t="s">
        <v>17320</v>
      </c>
      <c r="Z4669" s="53">
        <v>75000</v>
      </c>
    </row>
    <row r="4670" spans="1:26" s="49" customFormat="1" x14ac:dyDescent="0.25">
      <c r="A4670" s="74">
        <v>600026990</v>
      </c>
      <c r="B4670" s="73">
        <f t="shared" si="216"/>
        <v>600026990</v>
      </c>
      <c r="C4670" s="73" t="s">
        <v>12491</v>
      </c>
      <c r="D4670" s="68">
        <v>1</v>
      </c>
      <c r="E4670" s="48">
        <f t="shared" si="217"/>
        <v>25378759</v>
      </c>
      <c r="F4670" s="57" t="s">
        <v>5201</v>
      </c>
      <c r="G4670" s="57" t="s">
        <v>5649</v>
      </c>
      <c r="H4670" s="51">
        <v>25</v>
      </c>
      <c r="I4670" s="51" t="s">
        <v>17309</v>
      </c>
      <c r="J4670" s="69">
        <v>27.49</v>
      </c>
      <c r="K4670" s="69">
        <f t="shared" si="218"/>
        <v>687.25</v>
      </c>
      <c r="L4670" s="90">
        <v>25</v>
      </c>
      <c r="M4670" s="51"/>
      <c r="N4670" s="62" t="s">
        <v>5680</v>
      </c>
      <c r="O4670" s="52" t="s">
        <v>5678</v>
      </c>
      <c r="P4670" s="52">
        <v>2883</v>
      </c>
      <c r="Q4670" s="52">
        <v>2</v>
      </c>
      <c r="R4670" s="52" t="s">
        <v>5667</v>
      </c>
      <c r="S4670" s="49" t="s">
        <v>21334</v>
      </c>
      <c r="V4670" s="50" t="s">
        <v>15102</v>
      </c>
      <c r="W4670" s="50" t="s">
        <v>5667</v>
      </c>
      <c r="X4670" s="50" t="s">
        <v>14742</v>
      </c>
      <c r="Y4670" s="70" t="s">
        <v>17320</v>
      </c>
      <c r="Z4670" s="53">
        <v>75002</v>
      </c>
    </row>
    <row r="4671" spans="1:26" s="49" customFormat="1" x14ac:dyDescent="0.25">
      <c r="A4671" s="74">
        <v>600026973</v>
      </c>
      <c r="B4671" s="73">
        <f t="shared" si="216"/>
        <v>600026973</v>
      </c>
      <c r="C4671" s="73" t="s">
        <v>12492</v>
      </c>
      <c r="D4671" s="68">
        <v>1</v>
      </c>
      <c r="E4671" s="48">
        <f t="shared" si="217"/>
        <v>842800</v>
      </c>
      <c r="F4671" s="57" t="s">
        <v>5201</v>
      </c>
      <c r="G4671" s="57" t="s">
        <v>5649</v>
      </c>
      <c r="H4671" s="51">
        <v>300</v>
      </c>
      <c r="I4671" s="51" t="s">
        <v>17309</v>
      </c>
      <c r="J4671" s="69">
        <v>27.49</v>
      </c>
      <c r="K4671" s="69">
        <f t="shared" si="218"/>
        <v>8247</v>
      </c>
      <c r="L4671" s="90">
        <v>300</v>
      </c>
      <c r="M4671" s="51"/>
      <c r="N4671" s="62" t="s">
        <v>5681</v>
      </c>
      <c r="O4671" s="52"/>
      <c r="P4671" s="52">
        <v>8</v>
      </c>
      <c r="Q4671" s="52"/>
      <c r="R4671" s="52" t="s">
        <v>2254</v>
      </c>
      <c r="S4671" s="49" t="s">
        <v>21333</v>
      </c>
      <c r="V4671" s="50" t="s">
        <v>15102</v>
      </c>
      <c r="W4671" s="50" t="s">
        <v>5667</v>
      </c>
      <c r="X4671" s="50" t="s">
        <v>14738</v>
      </c>
      <c r="Y4671" s="70" t="s">
        <v>17320</v>
      </c>
      <c r="Z4671" s="53">
        <v>75201</v>
      </c>
    </row>
    <row r="4672" spans="1:26" s="49" customFormat="1" ht="30" x14ac:dyDescent="0.25">
      <c r="A4672" s="74">
        <v>600027023</v>
      </c>
      <c r="B4672" s="73">
        <f t="shared" si="216"/>
        <v>600027023</v>
      </c>
      <c r="C4672" s="73" t="s">
        <v>12493</v>
      </c>
      <c r="D4672" s="68">
        <v>1</v>
      </c>
      <c r="E4672" s="48">
        <f t="shared" si="217"/>
        <v>49558978</v>
      </c>
      <c r="F4672" s="57" t="s">
        <v>5201</v>
      </c>
      <c r="G4672" s="57" t="s">
        <v>5649</v>
      </c>
      <c r="H4672" s="51">
        <v>275</v>
      </c>
      <c r="I4672" s="51" t="s">
        <v>17309</v>
      </c>
      <c r="J4672" s="69">
        <v>27.49</v>
      </c>
      <c r="K4672" s="69">
        <f t="shared" si="218"/>
        <v>7559.75</v>
      </c>
      <c r="L4672" s="90">
        <v>275</v>
      </c>
      <c r="M4672" s="51"/>
      <c r="N4672" s="62" t="s">
        <v>5682</v>
      </c>
      <c r="O4672" s="52" t="s">
        <v>5683</v>
      </c>
      <c r="P4672" s="52">
        <v>589</v>
      </c>
      <c r="Q4672" s="52">
        <v>4</v>
      </c>
      <c r="R4672" s="52" t="s">
        <v>5667</v>
      </c>
      <c r="S4672" s="49" t="s">
        <v>21333</v>
      </c>
      <c r="V4672" s="50" t="s">
        <v>15102</v>
      </c>
      <c r="W4672" s="50" t="s">
        <v>5667</v>
      </c>
      <c r="X4672" s="50" t="s">
        <v>14738</v>
      </c>
      <c r="Y4672" s="70" t="s">
        <v>17320</v>
      </c>
      <c r="Z4672" s="53">
        <v>75002</v>
      </c>
    </row>
    <row r="4673" spans="1:26" s="49" customFormat="1" x14ac:dyDescent="0.25">
      <c r="A4673" s="74">
        <v>600031853</v>
      </c>
      <c r="B4673" s="73">
        <f t="shared" si="216"/>
        <v>600031853</v>
      </c>
      <c r="C4673" s="73" t="s">
        <v>18189</v>
      </c>
      <c r="D4673" s="68">
        <v>1</v>
      </c>
      <c r="E4673" s="48">
        <f t="shared" si="217"/>
        <v>63701332</v>
      </c>
      <c r="F4673" s="57" t="s">
        <v>5201</v>
      </c>
      <c r="G4673" s="57" t="s">
        <v>5649</v>
      </c>
      <c r="H4673" s="51">
        <v>25</v>
      </c>
      <c r="I4673" s="51" t="s">
        <v>17309</v>
      </c>
      <c r="J4673" s="69">
        <v>27.49</v>
      </c>
      <c r="K4673" s="69">
        <f t="shared" si="218"/>
        <v>687.25</v>
      </c>
      <c r="L4673" s="90">
        <v>25</v>
      </c>
      <c r="M4673" s="51"/>
      <c r="N4673" s="62" t="s">
        <v>18190</v>
      </c>
      <c r="O4673" s="52" t="s">
        <v>5684</v>
      </c>
      <c r="P4673" s="52">
        <v>2392</v>
      </c>
      <c r="Q4673" s="52">
        <v>25</v>
      </c>
      <c r="R4673" s="52" t="s">
        <v>5667</v>
      </c>
      <c r="S4673" s="49" t="s">
        <v>21333</v>
      </c>
      <c r="V4673" s="50" t="s">
        <v>15102</v>
      </c>
      <c r="W4673" s="50" t="s">
        <v>5667</v>
      </c>
      <c r="X4673" s="50" t="s">
        <v>14738</v>
      </c>
      <c r="Y4673" s="70" t="s">
        <v>17320</v>
      </c>
      <c r="Z4673" s="53">
        <v>75002</v>
      </c>
    </row>
    <row r="4674" spans="1:26" s="49" customFormat="1" x14ac:dyDescent="0.25">
      <c r="A4674" s="75">
        <v>600146391</v>
      </c>
      <c r="B4674" s="73">
        <f t="shared" si="216"/>
        <v>600146391</v>
      </c>
      <c r="C4674" s="73" t="s">
        <v>12500</v>
      </c>
      <c r="D4674" s="68">
        <v>1</v>
      </c>
      <c r="E4674" s="48">
        <f t="shared" si="217"/>
        <v>47858052</v>
      </c>
      <c r="F4674" s="57" t="s">
        <v>5201</v>
      </c>
      <c r="G4674" s="57" t="s">
        <v>5649</v>
      </c>
      <c r="H4674" s="51">
        <v>750</v>
      </c>
      <c r="I4674" s="51" t="s">
        <v>17309</v>
      </c>
      <c r="J4674" s="69">
        <v>27.49</v>
      </c>
      <c r="K4674" s="69">
        <f t="shared" si="218"/>
        <v>20617.5</v>
      </c>
      <c r="L4674" s="90">
        <v>750</v>
      </c>
      <c r="M4674" s="51"/>
      <c r="N4674" s="62" t="s">
        <v>5694</v>
      </c>
      <c r="O4674" s="52" t="s">
        <v>5695</v>
      </c>
      <c r="P4674" s="52">
        <v>133</v>
      </c>
      <c r="Q4674" s="52">
        <v>13</v>
      </c>
      <c r="R4674" s="52" t="s">
        <v>5667</v>
      </c>
      <c r="S4674" s="49" t="s">
        <v>21333</v>
      </c>
      <c r="V4674" s="50" t="s">
        <v>15134</v>
      </c>
      <c r="W4674" s="50" t="s">
        <v>5667</v>
      </c>
      <c r="X4674" s="50" t="s">
        <v>14740</v>
      </c>
      <c r="Y4674" s="70" t="s">
        <v>17320</v>
      </c>
      <c r="Z4674" s="53">
        <v>75002</v>
      </c>
    </row>
    <row r="4675" spans="1:26" s="49" customFormat="1" x14ac:dyDescent="0.25">
      <c r="A4675" s="75">
        <v>600146049</v>
      </c>
      <c r="B4675" s="73">
        <f t="shared" si="216"/>
        <v>600146049</v>
      </c>
      <c r="C4675" s="73" t="s">
        <v>12501</v>
      </c>
      <c r="D4675" s="68">
        <v>1</v>
      </c>
      <c r="E4675" s="48">
        <f t="shared" si="217"/>
        <v>62350153</v>
      </c>
      <c r="F4675" s="57" t="s">
        <v>5201</v>
      </c>
      <c r="G4675" s="57" t="s">
        <v>5649</v>
      </c>
      <c r="H4675" s="51">
        <v>25</v>
      </c>
      <c r="I4675" s="51" t="s">
        <v>17309</v>
      </c>
      <c r="J4675" s="69">
        <v>27.49</v>
      </c>
      <c r="K4675" s="69">
        <f t="shared" si="218"/>
        <v>687.25</v>
      </c>
      <c r="L4675" s="90">
        <v>25</v>
      </c>
      <c r="M4675" s="51"/>
      <c r="N4675" s="62" t="s">
        <v>5697</v>
      </c>
      <c r="O4675" s="52" t="s">
        <v>340</v>
      </c>
      <c r="P4675" s="52">
        <v>968</v>
      </c>
      <c r="Q4675" s="52">
        <v>25</v>
      </c>
      <c r="R4675" s="52" t="s">
        <v>5667</v>
      </c>
      <c r="S4675" s="49" t="s">
        <v>21333</v>
      </c>
      <c r="V4675" s="50" t="s">
        <v>15134</v>
      </c>
      <c r="W4675" s="50" t="s">
        <v>5667</v>
      </c>
      <c r="X4675" s="50" t="s">
        <v>14740</v>
      </c>
      <c r="Y4675" s="70" t="s">
        <v>17320</v>
      </c>
      <c r="Z4675" s="53">
        <v>75002</v>
      </c>
    </row>
    <row r="4676" spans="1:26" s="49" customFormat="1" x14ac:dyDescent="0.25">
      <c r="A4676" s="75">
        <v>600146057</v>
      </c>
      <c r="B4676" s="73">
        <f t="shared" ref="B4676:B4739" si="219">A4676/1</f>
        <v>600146057</v>
      </c>
      <c r="C4676" s="73" t="s">
        <v>12502</v>
      </c>
      <c r="D4676" s="68">
        <v>1</v>
      </c>
      <c r="E4676" s="48">
        <f t="shared" ref="E4676:E4739" si="220">C4676/1</f>
        <v>62350161</v>
      </c>
      <c r="F4676" s="57" t="s">
        <v>5201</v>
      </c>
      <c r="G4676" s="57" t="s">
        <v>5649</v>
      </c>
      <c r="H4676" s="51">
        <v>25</v>
      </c>
      <c r="I4676" s="51" t="s">
        <v>17309</v>
      </c>
      <c r="J4676" s="69">
        <v>27.49</v>
      </c>
      <c r="K4676" s="69">
        <f t="shared" ref="K4676:K4739" si="221">H4676*J4676</f>
        <v>687.25</v>
      </c>
      <c r="L4676" s="90">
        <v>25</v>
      </c>
      <c r="M4676" s="51"/>
      <c r="N4676" s="62" t="s">
        <v>5698</v>
      </c>
      <c r="O4676" s="52" t="s">
        <v>749</v>
      </c>
      <c r="P4676" s="52">
        <v>2388</v>
      </c>
      <c r="Q4676" s="52">
        <v>14</v>
      </c>
      <c r="R4676" s="52" t="s">
        <v>5667</v>
      </c>
      <c r="S4676" s="49" t="s">
        <v>21333</v>
      </c>
      <c r="V4676" s="50" t="s">
        <v>15134</v>
      </c>
      <c r="W4676" s="50" t="s">
        <v>5667</v>
      </c>
      <c r="X4676" s="50" t="s">
        <v>14740</v>
      </c>
      <c r="Y4676" s="70" t="s">
        <v>17320</v>
      </c>
      <c r="Z4676" s="53">
        <v>75002</v>
      </c>
    </row>
    <row r="4677" spans="1:26" s="49" customFormat="1" x14ac:dyDescent="0.25">
      <c r="A4677" s="75">
        <v>600146081</v>
      </c>
      <c r="B4677" s="73">
        <f t="shared" si="219"/>
        <v>600146081</v>
      </c>
      <c r="C4677" s="73" t="s">
        <v>12503</v>
      </c>
      <c r="D4677" s="68">
        <v>1</v>
      </c>
      <c r="E4677" s="48">
        <f t="shared" si="220"/>
        <v>75029979</v>
      </c>
      <c r="F4677" s="57" t="s">
        <v>5201</v>
      </c>
      <c r="G4677" s="57" t="s">
        <v>5649</v>
      </c>
      <c r="H4677" s="51">
        <v>25</v>
      </c>
      <c r="I4677" s="51" t="s">
        <v>17309</v>
      </c>
      <c r="J4677" s="69">
        <v>27.49</v>
      </c>
      <c r="K4677" s="69">
        <f t="shared" si="221"/>
        <v>687.25</v>
      </c>
      <c r="L4677" s="90">
        <v>25</v>
      </c>
      <c r="M4677" s="51"/>
      <c r="N4677" s="62" t="s">
        <v>5700</v>
      </c>
      <c r="O4677" s="52"/>
      <c r="P4677" s="52">
        <v>73</v>
      </c>
      <c r="Q4677" s="52"/>
      <c r="R4677" s="52" t="s">
        <v>5701</v>
      </c>
      <c r="S4677" s="49" t="s">
        <v>21333</v>
      </c>
      <c r="V4677" s="50" t="s">
        <v>15134</v>
      </c>
      <c r="W4677" s="50" t="s">
        <v>5667</v>
      </c>
      <c r="X4677" s="50" t="s">
        <v>14740</v>
      </c>
      <c r="Y4677" s="70" t="s">
        <v>17320</v>
      </c>
      <c r="Z4677" s="53">
        <v>75115</v>
      </c>
    </row>
    <row r="4678" spans="1:26" s="49" customFormat="1" x14ac:dyDescent="0.25">
      <c r="A4678" s="75">
        <v>600145565</v>
      </c>
      <c r="B4678" s="73">
        <f t="shared" si="219"/>
        <v>600145565</v>
      </c>
      <c r="C4678" s="73" t="s">
        <v>12504</v>
      </c>
      <c r="D4678" s="68">
        <v>1</v>
      </c>
      <c r="E4678" s="48">
        <f t="shared" si="220"/>
        <v>49558510</v>
      </c>
      <c r="F4678" s="57" t="s">
        <v>5201</v>
      </c>
      <c r="G4678" s="57" t="s">
        <v>5649</v>
      </c>
      <c r="H4678" s="51">
        <v>25</v>
      </c>
      <c r="I4678" s="51" t="s">
        <v>17309</v>
      </c>
      <c r="J4678" s="69">
        <v>27.49</v>
      </c>
      <c r="K4678" s="69">
        <f t="shared" si="221"/>
        <v>687.25</v>
      </c>
      <c r="L4678" s="90">
        <v>25</v>
      </c>
      <c r="M4678" s="51"/>
      <c r="N4678" s="62" t="s">
        <v>5702</v>
      </c>
      <c r="O4678" s="52" t="s">
        <v>5688</v>
      </c>
      <c r="P4678" s="52">
        <v>830</v>
      </c>
      <c r="Q4678" s="52">
        <v>2</v>
      </c>
      <c r="R4678" s="52" t="s">
        <v>5667</v>
      </c>
      <c r="S4678" s="49" t="s">
        <v>21333</v>
      </c>
      <c r="V4678" s="50" t="s">
        <v>15134</v>
      </c>
      <c r="W4678" s="50" t="s">
        <v>5667</v>
      </c>
      <c r="X4678" s="50" t="s">
        <v>14740</v>
      </c>
      <c r="Y4678" s="70" t="s">
        <v>17320</v>
      </c>
      <c r="Z4678" s="53">
        <v>75002</v>
      </c>
    </row>
    <row r="4679" spans="1:26" s="49" customFormat="1" x14ac:dyDescent="0.25">
      <c r="A4679" s="75">
        <v>600146774</v>
      </c>
      <c r="B4679" s="73">
        <f t="shared" si="219"/>
        <v>600146774</v>
      </c>
      <c r="C4679" s="73" t="s">
        <v>12505</v>
      </c>
      <c r="D4679" s="68">
        <v>1</v>
      </c>
      <c r="E4679" s="48">
        <f t="shared" si="220"/>
        <v>45180091</v>
      </c>
      <c r="F4679" s="57" t="s">
        <v>5201</v>
      </c>
      <c r="G4679" s="57" t="s">
        <v>5649</v>
      </c>
      <c r="H4679" s="51">
        <v>1400</v>
      </c>
      <c r="I4679" s="51" t="s">
        <v>17309</v>
      </c>
      <c r="J4679" s="69">
        <v>27.49</v>
      </c>
      <c r="K4679" s="69">
        <f t="shared" si="221"/>
        <v>38486</v>
      </c>
      <c r="L4679" s="90">
        <v>1400</v>
      </c>
      <c r="M4679" s="51"/>
      <c r="N4679" s="62" t="s">
        <v>5703</v>
      </c>
      <c r="O4679" s="52" t="s">
        <v>5704</v>
      </c>
      <c r="P4679" s="52">
        <v>165</v>
      </c>
      <c r="Q4679" s="52">
        <v>27</v>
      </c>
      <c r="R4679" s="52" t="s">
        <v>5667</v>
      </c>
      <c r="S4679" s="49" t="s">
        <v>21333</v>
      </c>
      <c r="V4679" s="50" t="s">
        <v>15134</v>
      </c>
      <c r="W4679" s="50" t="s">
        <v>5667</v>
      </c>
      <c r="X4679" s="50" t="s">
        <v>14740</v>
      </c>
      <c r="Y4679" s="70" t="s">
        <v>17320</v>
      </c>
      <c r="Z4679" s="53">
        <v>75002</v>
      </c>
    </row>
    <row r="4680" spans="1:26" s="49" customFormat="1" x14ac:dyDescent="0.25">
      <c r="A4680" s="75">
        <v>600146839</v>
      </c>
      <c r="B4680" s="73">
        <f t="shared" si="219"/>
        <v>600146839</v>
      </c>
      <c r="C4680" s="73" t="s">
        <v>12506</v>
      </c>
      <c r="D4680" s="68">
        <v>1</v>
      </c>
      <c r="E4680" s="48">
        <f t="shared" si="220"/>
        <v>47858311</v>
      </c>
      <c r="F4680" s="57" t="s">
        <v>5201</v>
      </c>
      <c r="G4680" s="57" t="s">
        <v>5649</v>
      </c>
      <c r="H4680" s="51">
        <v>750</v>
      </c>
      <c r="I4680" s="51" t="s">
        <v>17309</v>
      </c>
      <c r="J4680" s="69">
        <v>27.49</v>
      </c>
      <c r="K4680" s="69">
        <f t="shared" si="221"/>
        <v>20617.5</v>
      </c>
      <c r="L4680" s="90">
        <v>750</v>
      </c>
      <c r="M4680" s="51"/>
      <c r="N4680" s="62" t="s">
        <v>5705</v>
      </c>
      <c r="O4680" s="52" t="s">
        <v>5706</v>
      </c>
      <c r="P4680" s="52">
        <v>1250</v>
      </c>
      <c r="Q4680" s="52">
        <v>1</v>
      </c>
      <c r="R4680" s="52" t="s">
        <v>5667</v>
      </c>
      <c r="S4680" s="49" t="s">
        <v>21333</v>
      </c>
      <c r="V4680" s="50" t="s">
        <v>15134</v>
      </c>
      <c r="W4680" s="50" t="s">
        <v>5667</v>
      </c>
      <c r="X4680" s="50" t="s">
        <v>14740</v>
      </c>
      <c r="Y4680" s="70" t="s">
        <v>17320</v>
      </c>
      <c r="Z4680" s="53">
        <v>75002</v>
      </c>
    </row>
    <row r="4681" spans="1:26" s="49" customFormat="1" x14ac:dyDescent="0.25">
      <c r="A4681" s="75">
        <v>600145603</v>
      </c>
      <c r="B4681" s="73">
        <f t="shared" si="219"/>
        <v>600145603</v>
      </c>
      <c r="C4681" s="73" t="s">
        <v>12507</v>
      </c>
      <c r="D4681" s="68">
        <v>1</v>
      </c>
      <c r="E4681" s="48">
        <f t="shared" si="220"/>
        <v>60782081</v>
      </c>
      <c r="F4681" s="57" t="s">
        <v>5201</v>
      </c>
      <c r="G4681" s="57" t="s">
        <v>5649</v>
      </c>
      <c r="H4681" s="51">
        <v>0</v>
      </c>
      <c r="I4681" s="51" t="s">
        <v>17309</v>
      </c>
      <c r="J4681" s="69">
        <v>27.49</v>
      </c>
      <c r="K4681" s="69">
        <f t="shared" si="221"/>
        <v>0</v>
      </c>
      <c r="L4681" s="90">
        <v>25</v>
      </c>
      <c r="M4681" s="51">
        <v>25</v>
      </c>
      <c r="N4681" s="62" t="s">
        <v>5707</v>
      </c>
      <c r="O4681" s="52" t="s">
        <v>5708</v>
      </c>
      <c r="P4681" s="52">
        <v>214</v>
      </c>
      <c r="Q4681" s="52">
        <v>44</v>
      </c>
      <c r="R4681" s="52" t="s">
        <v>5667</v>
      </c>
      <c r="S4681" s="49" t="s">
        <v>21333</v>
      </c>
      <c r="V4681" s="50" t="s">
        <v>15134</v>
      </c>
      <c r="W4681" s="50" t="s">
        <v>5667</v>
      </c>
      <c r="X4681" s="50" t="s">
        <v>14740</v>
      </c>
      <c r="Y4681" s="70" t="s">
        <v>17320</v>
      </c>
      <c r="Z4681" s="53">
        <v>75002</v>
      </c>
    </row>
    <row r="4682" spans="1:26" s="49" customFormat="1" x14ac:dyDescent="0.25">
      <c r="A4682" s="75">
        <v>600145760</v>
      </c>
      <c r="B4682" s="73">
        <f t="shared" si="219"/>
        <v>600145760</v>
      </c>
      <c r="C4682" s="73" t="s">
        <v>12508</v>
      </c>
      <c r="D4682" s="68">
        <v>1</v>
      </c>
      <c r="E4682" s="48">
        <f t="shared" si="220"/>
        <v>49558871</v>
      </c>
      <c r="F4682" s="57" t="s">
        <v>5201</v>
      </c>
      <c r="G4682" s="57" t="s">
        <v>5649</v>
      </c>
      <c r="H4682" s="51">
        <v>25</v>
      </c>
      <c r="I4682" s="51" t="s">
        <v>17309</v>
      </c>
      <c r="J4682" s="69">
        <v>27.49</v>
      </c>
      <c r="K4682" s="69">
        <f t="shared" si="221"/>
        <v>687.25</v>
      </c>
      <c r="L4682" s="90">
        <v>25</v>
      </c>
      <c r="M4682" s="51"/>
      <c r="N4682" s="62" t="s">
        <v>5709</v>
      </c>
      <c r="O4682" s="52" t="s">
        <v>5710</v>
      </c>
      <c r="P4682" s="52">
        <v>2584</v>
      </c>
      <c r="Q4682" s="52">
        <v>5</v>
      </c>
      <c r="R4682" s="52" t="s">
        <v>5667</v>
      </c>
      <c r="S4682" s="49" t="s">
        <v>21333</v>
      </c>
      <c r="V4682" s="50" t="s">
        <v>15134</v>
      </c>
      <c r="W4682" s="50" t="s">
        <v>5667</v>
      </c>
      <c r="X4682" s="50" t="s">
        <v>14740</v>
      </c>
      <c r="Y4682" s="70" t="s">
        <v>17320</v>
      </c>
      <c r="Z4682" s="53">
        <v>75002</v>
      </c>
    </row>
    <row r="4683" spans="1:26" s="49" customFormat="1" x14ac:dyDescent="0.25">
      <c r="A4683" s="75">
        <v>600145778</v>
      </c>
      <c r="B4683" s="73">
        <f t="shared" si="219"/>
        <v>600145778</v>
      </c>
      <c r="C4683" s="73" t="s">
        <v>12509</v>
      </c>
      <c r="D4683" s="68">
        <v>1</v>
      </c>
      <c r="E4683" s="48">
        <f t="shared" si="220"/>
        <v>60782382</v>
      </c>
      <c r="F4683" s="57" t="s">
        <v>5201</v>
      </c>
      <c r="G4683" s="57" t="s">
        <v>5649</v>
      </c>
      <c r="H4683" s="51">
        <v>0</v>
      </c>
      <c r="I4683" s="51" t="s">
        <v>17309</v>
      </c>
      <c r="J4683" s="69">
        <v>27.49</v>
      </c>
      <c r="K4683" s="69">
        <f t="shared" si="221"/>
        <v>0</v>
      </c>
      <c r="L4683" s="90">
        <v>25</v>
      </c>
      <c r="M4683" s="51">
        <v>25</v>
      </c>
      <c r="N4683" s="62" t="s">
        <v>5711</v>
      </c>
      <c r="O4683" s="52" t="s">
        <v>5712</v>
      </c>
      <c r="P4683" s="52">
        <v>2714</v>
      </c>
      <c r="Q4683" s="52">
        <v>14</v>
      </c>
      <c r="R4683" s="52" t="s">
        <v>5667</v>
      </c>
      <c r="S4683" s="49" t="s">
        <v>21333</v>
      </c>
      <c r="V4683" s="50" t="s">
        <v>15134</v>
      </c>
      <c r="W4683" s="50" t="s">
        <v>5667</v>
      </c>
      <c r="X4683" s="50" t="s">
        <v>14740</v>
      </c>
      <c r="Y4683" s="70" t="s">
        <v>17320</v>
      </c>
      <c r="Z4683" s="53">
        <v>75002</v>
      </c>
    </row>
    <row r="4684" spans="1:26" s="49" customFormat="1" x14ac:dyDescent="0.25">
      <c r="A4684" s="75">
        <v>600145786</v>
      </c>
      <c r="B4684" s="73">
        <f t="shared" si="219"/>
        <v>600145786</v>
      </c>
      <c r="C4684" s="73" t="s">
        <v>12510</v>
      </c>
      <c r="D4684" s="68">
        <v>1</v>
      </c>
      <c r="E4684" s="48">
        <f t="shared" si="220"/>
        <v>60782200</v>
      </c>
      <c r="F4684" s="57" t="s">
        <v>5201</v>
      </c>
      <c r="G4684" s="57" t="s">
        <v>5649</v>
      </c>
      <c r="H4684" s="51">
        <v>0</v>
      </c>
      <c r="I4684" s="51" t="s">
        <v>17309</v>
      </c>
      <c r="J4684" s="69">
        <v>27.49</v>
      </c>
      <c r="K4684" s="69">
        <f t="shared" si="221"/>
        <v>0</v>
      </c>
      <c r="L4684" s="90">
        <v>50</v>
      </c>
      <c r="M4684" s="51">
        <v>50</v>
      </c>
      <c r="N4684" s="62" t="s">
        <v>5713</v>
      </c>
      <c r="O4684" s="52" t="s">
        <v>5714</v>
      </c>
      <c r="P4684" s="52">
        <v>170</v>
      </c>
      <c r="Q4684" s="52">
        <v>2</v>
      </c>
      <c r="R4684" s="52" t="s">
        <v>5667</v>
      </c>
      <c r="S4684" s="49" t="s">
        <v>21333</v>
      </c>
      <c r="V4684" s="50" t="s">
        <v>15134</v>
      </c>
      <c r="W4684" s="50" t="s">
        <v>5667</v>
      </c>
      <c r="X4684" s="50" t="s">
        <v>14740</v>
      </c>
      <c r="Y4684" s="70" t="s">
        <v>17320</v>
      </c>
      <c r="Z4684" s="53">
        <v>75002</v>
      </c>
    </row>
    <row r="4685" spans="1:26" s="49" customFormat="1" ht="30" x14ac:dyDescent="0.25">
      <c r="A4685" s="75">
        <v>600146022</v>
      </c>
      <c r="B4685" s="73">
        <f t="shared" si="219"/>
        <v>600146022</v>
      </c>
      <c r="C4685" s="73" t="s">
        <v>12511</v>
      </c>
      <c r="D4685" s="68">
        <v>1</v>
      </c>
      <c r="E4685" s="48">
        <f t="shared" si="220"/>
        <v>71004815</v>
      </c>
      <c r="F4685" s="57" t="s">
        <v>5201</v>
      </c>
      <c r="G4685" s="57" t="s">
        <v>5649</v>
      </c>
      <c r="H4685" s="51">
        <v>25</v>
      </c>
      <c r="I4685" s="51" t="s">
        <v>17309</v>
      </c>
      <c r="J4685" s="69">
        <v>27.49</v>
      </c>
      <c r="K4685" s="69">
        <f t="shared" si="221"/>
        <v>687.25</v>
      </c>
      <c r="L4685" s="90">
        <v>25</v>
      </c>
      <c r="M4685" s="51"/>
      <c r="N4685" s="62" t="s">
        <v>5716</v>
      </c>
      <c r="O4685" s="52" t="s">
        <v>60</v>
      </c>
      <c r="P4685" s="52">
        <v>367</v>
      </c>
      <c r="Q4685" s="52"/>
      <c r="R4685" s="52" t="s">
        <v>5717</v>
      </c>
      <c r="S4685" s="49" t="s">
        <v>21333</v>
      </c>
      <c r="V4685" s="50" t="s">
        <v>15134</v>
      </c>
      <c r="W4685" s="50" t="s">
        <v>5667</v>
      </c>
      <c r="X4685" s="50" t="s">
        <v>14740</v>
      </c>
      <c r="Y4685" s="70" t="s">
        <v>17320</v>
      </c>
      <c r="Z4685" s="53">
        <v>75114</v>
      </c>
    </row>
    <row r="4686" spans="1:26" s="49" customFormat="1" ht="30" x14ac:dyDescent="0.25">
      <c r="A4686" s="75">
        <v>600146154</v>
      </c>
      <c r="B4686" s="73">
        <f t="shared" si="219"/>
        <v>600146154</v>
      </c>
      <c r="C4686" s="73" t="s">
        <v>12512</v>
      </c>
      <c r="D4686" s="68">
        <v>1</v>
      </c>
      <c r="E4686" s="48">
        <f t="shared" si="220"/>
        <v>70984280</v>
      </c>
      <c r="F4686" s="57" t="s">
        <v>5201</v>
      </c>
      <c r="G4686" s="57" t="s">
        <v>5649</v>
      </c>
      <c r="H4686" s="51">
        <v>0</v>
      </c>
      <c r="I4686" s="51" t="s">
        <v>17309</v>
      </c>
      <c r="J4686" s="69">
        <v>27.49</v>
      </c>
      <c r="K4686" s="69">
        <f t="shared" si="221"/>
        <v>0</v>
      </c>
      <c r="L4686" s="90">
        <v>50</v>
      </c>
      <c r="M4686" s="51">
        <v>50</v>
      </c>
      <c r="N4686" s="62" t="s">
        <v>5718</v>
      </c>
      <c r="O4686" s="52" t="s">
        <v>519</v>
      </c>
      <c r="P4686" s="52">
        <v>217</v>
      </c>
      <c r="Q4686" s="52"/>
      <c r="R4686" s="52" t="s">
        <v>5719</v>
      </c>
      <c r="S4686" s="49" t="s">
        <v>21333</v>
      </c>
      <c r="V4686" s="50" t="s">
        <v>15134</v>
      </c>
      <c r="W4686" s="50" t="s">
        <v>5667</v>
      </c>
      <c r="X4686" s="50" t="s">
        <v>14740</v>
      </c>
      <c r="Y4686" s="70" t="s">
        <v>17320</v>
      </c>
      <c r="Z4686" s="53">
        <v>75103</v>
      </c>
    </row>
    <row r="4687" spans="1:26" s="49" customFormat="1" x14ac:dyDescent="0.25">
      <c r="A4687" s="75">
        <v>600146278</v>
      </c>
      <c r="B4687" s="73">
        <f t="shared" si="219"/>
        <v>600146278</v>
      </c>
      <c r="C4687" s="73" t="s">
        <v>12513</v>
      </c>
      <c r="D4687" s="68">
        <v>1</v>
      </c>
      <c r="E4687" s="48">
        <f t="shared" si="220"/>
        <v>70932590</v>
      </c>
      <c r="F4687" s="57" t="s">
        <v>5201</v>
      </c>
      <c r="G4687" s="57" t="s">
        <v>5649</v>
      </c>
      <c r="H4687" s="51">
        <v>25</v>
      </c>
      <c r="I4687" s="51" t="s">
        <v>17309</v>
      </c>
      <c r="J4687" s="69">
        <v>27.49</v>
      </c>
      <c r="K4687" s="69">
        <f t="shared" si="221"/>
        <v>687.25</v>
      </c>
      <c r="L4687" s="90">
        <v>25</v>
      </c>
      <c r="M4687" s="51"/>
      <c r="N4687" s="62" t="s">
        <v>5720</v>
      </c>
      <c r="O4687" s="52" t="s">
        <v>5721</v>
      </c>
      <c r="P4687" s="52">
        <v>10</v>
      </c>
      <c r="Q4687" s="52"/>
      <c r="R4687" s="52" t="s">
        <v>5677</v>
      </c>
      <c r="S4687" s="49" t="s">
        <v>21333</v>
      </c>
      <c r="V4687" s="50" t="s">
        <v>15134</v>
      </c>
      <c r="W4687" s="50" t="s">
        <v>5667</v>
      </c>
      <c r="X4687" s="50" t="s">
        <v>14740</v>
      </c>
      <c r="Y4687" s="70" t="s">
        <v>17320</v>
      </c>
      <c r="Z4687" s="53">
        <v>75201</v>
      </c>
    </row>
    <row r="4688" spans="1:26" s="49" customFormat="1" x14ac:dyDescent="0.25">
      <c r="A4688" s="75">
        <v>600146405</v>
      </c>
      <c r="B4688" s="73">
        <f t="shared" si="219"/>
        <v>600146405</v>
      </c>
      <c r="C4688" s="73" t="s">
        <v>12514</v>
      </c>
      <c r="D4688" s="68">
        <v>1</v>
      </c>
      <c r="E4688" s="48">
        <f t="shared" si="220"/>
        <v>47858354</v>
      </c>
      <c r="F4688" s="57" t="s">
        <v>5201</v>
      </c>
      <c r="G4688" s="57" t="s">
        <v>5649</v>
      </c>
      <c r="H4688" s="51">
        <v>825</v>
      </c>
      <c r="I4688" s="51" t="s">
        <v>17309</v>
      </c>
      <c r="J4688" s="69">
        <v>27.49</v>
      </c>
      <c r="K4688" s="69">
        <f t="shared" si="221"/>
        <v>22679.25</v>
      </c>
      <c r="L4688" s="90">
        <v>825</v>
      </c>
      <c r="M4688" s="51"/>
      <c r="N4688" s="62" t="s">
        <v>5722</v>
      </c>
      <c r="O4688" s="52" t="s">
        <v>5723</v>
      </c>
      <c r="P4688" s="52">
        <v>914</v>
      </c>
      <c r="Q4688" s="52">
        <v>5</v>
      </c>
      <c r="R4688" s="52" t="s">
        <v>5667</v>
      </c>
      <c r="S4688" s="49" t="s">
        <v>21333</v>
      </c>
      <c r="V4688" s="50" t="s">
        <v>15134</v>
      </c>
      <c r="W4688" s="50" t="s">
        <v>5667</v>
      </c>
      <c r="X4688" s="50" t="s">
        <v>14740</v>
      </c>
      <c r="Y4688" s="70" t="s">
        <v>17320</v>
      </c>
      <c r="Z4688" s="53">
        <v>75002</v>
      </c>
    </row>
    <row r="4689" spans="1:26" s="49" customFormat="1" x14ac:dyDescent="0.25">
      <c r="A4689" s="75">
        <v>600146421</v>
      </c>
      <c r="B4689" s="73">
        <f t="shared" si="219"/>
        <v>600146421</v>
      </c>
      <c r="C4689" s="73" t="s">
        <v>12515</v>
      </c>
      <c r="D4689" s="68">
        <v>1</v>
      </c>
      <c r="E4689" s="48">
        <f t="shared" si="220"/>
        <v>60782358</v>
      </c>
      <c r="F4689" s="57" t="s">
        <v>5201</v>
      </c>
      <c r="G4689" s="57" t="s">
        <v>5649</v>
      </c>
      <c r="H4689" s="51">
        <v>1200</v>
      </c>
      <c r="I4689" s="51" t="s">
        <v>17309</v>
      </c>
      <c r="J4689" s="69">
        <v>27.49</v>
      </c>
      <c r="K4689" s="69">
        <f t="shared" si="221"/>
        <v>32988</v>
      </c>
      <c r="L4689" s="90">
        <v>1200</v>
      </c>
      <c r="M4689" s="51"/>
      <c r="N4689" s="62" t="s">
        <v>5724</v>
      </c>
      <c r="O4689" s="52" t="s">
        <v>5714</v>
      </c>
      <c r="P4689" s="52">
        <v>171</v>
      </c>
      <c r="Q4689" s="52">
        <v>4</v>
      </c>
      <c r="R4689" s="52" t="s">
        <v>5667</v>
      </c>
      <c r="S4689" s="49" t="s">
        <v>21333</v>
      </c>
      <c r="V4689" s="50" t="s">
        <v>15134</v>
      </c>
      <c r="W4689" s="50" t="s">
        <v>5667</v>
      </c>
      <c r="X4689" s="50" t="s">
        <v>14740</v>
      </c>
      <c r="Y4689" s="70" t="s">
        <v>17320</v>
      </c>
      <c r="Z4689" s="53">
        <v>75002</v>
      </c>
    </row>
    <row r="4690" spans="1:26" s="49" customFormat="1" x14ac:dyDescent="0.25">
      <c r="A4690" s="75">
        <v>600146481</v>
      </c>
      <c r="B4690" s="73">
        <f t="shared" si="219"/>
        <v>600146481</v>
      </c>
      <c r="C4690" s="73" t="s">
        <v>12516</v>
      </c>
      <c r="D4690" s="68">
        <v>1</v>
      </c>
      <c r="E4690" s="48">
        <f t="shared" si="220"/>
        <v>49558820</v>
      </c>
      <c r="F4690" s="57" t="s">
        <v>5201</v>
      </c>
      <c r="G4690" s="57" t="s">
        <v>5649</v>
      </c>
      <c r="H4690" s="51">
        <v>0</v>
      </c>
      <c r="I4690" s="51" t="s">
        <v>17320</v>
      </c>
      <c r="J4690" s="69">
        <v>27.49</v>
      </c>
      <c r="K4690" s="69">
        <f t="shared" si="221"/>
        <v>0</v>
      </c>
      <c r="L4690" s="90">
        <v>0</v>
      </c>
      <c r="M4690" s="51"/>
      <c r="N4690" s="62" t="s">
        <v>5725</v>
      </c>
      <c r="O4690" s="52" t="s">
        <v>5726</v>
      </c>
      <c r="P4690" s="52">
        <v>353</v>
      </c>
      <c r="Q4690" s="52"/>
      <c r="R4690" s="52" t="s">
        <v>5674</v>
      </c>
      <c r="S4690" s="49" t="s">
        <v>21333</v>
      </c>
      <c r="V4690" s="50" t="s">
        <v>15134</v>
      </c>
      <c r="W4690" s="50" t="s">
        <v>5667</v>
      </c>
      <c r="X4690" s="50" t="s">
        <v>14740</v>
      </c>
      <c r="Y4690" s="70">
        <v>44326</v>
      </c>
      <c r="Z4690" s="53">
        <v>75101</v>
      </c>
    </row>
    <row r="4691" spans="1:26" s="49" customFormat="1" x14ac:dyDescent="0.25">
      <c r="A4691" s="75">
        <v>600146499</v>
      </c>
      <c r="B4691" s="73">
        <f t="shared" si="219"/>
        <v>600146499</v>
      </c>
      <c r="C4691" s="73" t="s">
        <v>12517</v>
      </c>
      <c r="D4691" s="68">
        <v>1</v>
      </c>
      <c r="E4691" s="48">
        <f t="shared" si="220"/>
        <v>61985406</v>
      </c>
      <c r="F4691" s="57" t="s">
        <v>5201</v>
      </c>
      <c r="G4691" s="57" t="s">
        <v>5649</v>
      </c>
      <c r="H4691" s="51">
        <v>0</v>
      </c>
      <c r="I4691" s="51" t="s">
        <v>17309</v>
      </c>
      <c r="J4691" s="69">
        <v>27.49</v>
      </c>
      <c r="K4691" s="69">
        <f t="shared" si="221"/>
        <v>0</v>
      </c>
      <c r="L4691" s="90">
        <v>450</v>
      </c>
      <c r="M4691" s="51">
        <v>450</v>
      </c>
      <c r="N4691" s="62" t="s">
        <v>5727</v>
      </c>
      <c r="O4691" s="52" t="s">
        <v>5728</v>
      </c>
      <c r="P4691" s="52">
        <v>10</v>
      </c>
      <c r="Q4691" s="52">
        <v>36</v>
      </c>
      <c r="R4691" s="52" t="s">
        <v>5729</v>
      </c>
      <c r="S4691" s="49" t="s">
        <v>21333</v>
      </c>
      <c r="V4691" s="50" t="s">
        <v>15134</v>
      </c>
      <c r="W4691" s="50" t="s">
        <v>5667</v>
      </c>
      <c r="X4691" s="50" t="s">
        <v>14740</v>
      </c>
      <c r="Y4691" s="70" t="s">
        <v>17320</v>
      </c>
      <c r="Z4691" s="53">
        <v>75102</v>
      </c>
    </row>
    <row r="4692" spans="1:26" s="49" customFormat="1" ht="30" x14ac:dyDescent="0.25">
      <c r="A4692" s="75">
        <v>600146511</v>
      </c>
      <c r="B4692" s="73">
        <f t="shared" si="219"/>
        <v>600146511</v>
      </c>
      <c r="C4692" s="73" t="s">
        <v>12518</v>
      </c>
      <c r="D4692" s="68">
        <v>1</v>
      </c>
      <c r="E4692" s="48">
        <f t="shared" si="220"/>
        <v>70989346</v>
      </c>
      <c r="F4692" s="57" t="s">
        <v>5201</v>
      </c>
      <c r="G4692" s="57" t="s">
        <v>5649</v>
      </c>
      <c r="H4692" s="51">
        <v>75</v>
      </c>
      <c r="I4692" s="51" t="s">
        <v>17309</v>
      </c>
      <c r="J4692" s="69">
        <v>27.49</v>
      </c>
      <c r="K4692" s="69">
        <f t="shared" si="221"/>
        <v>2061.75</v>
      </c>
      <c r="L4692" s="90">
        <v>75</v>
      </c>
      <c r="M4692" s="51"/>
      <c r="N4692" s="62" t="s">
        <v>5730</v>
      </c>
      <c r="O4692" s="52"/>
      <c r="P4692" s="52">
        <v>95</v>
      </c>
      <c r="Q4692" s="52"/>
      <c r="R4692" s="52" t="s">
        <v>5715</v>
      </c>
      <c r="S4692" s="49" t="s">
        <v>21333</v>
      </c>
      <c r="V4692" s="50" t="s">
        <v>15134</v>
      </c>
      <c r="W4692" s="50" t="s">
        <v>5667</v>
      </c>
      <c r="X4692" s="50" t="s">
        <v>14740</v>
      </c>
      <c r="Y4692" s="70" t="s">
        <v>17320</v>
      </c>
      <c r="Z4692" s="53">
        <v>75116</v>
      </c>
    </row>
    <row r="4693" spans="1:26" s="49" customFormat="1" ht="30" x14ac:dyDescent="0.25">
      <c r="A4693" s="75">
        <v>600146545</v>
      </c>
      <c r="B4693" s="73">
        <f t="shared" si="219"/>
        <v>600146545</v>
      </c>
      <c r="C4693" s="73" t="s">
        <v>12519</v>
      </c>
      <c r="D4693" s="68">
        <v>1</v>
      </c>
      <c r="E4693" s="48">
        <f t="shared" si="220"/>
        <v>75026511</v>
      </c>
      <c r="F4693" s="57" t="s">
        <v>5201</v>
      </c>
      <c r="G4693" s="57" t="s">
        <v>5649</v>
      </c>
      <c r="H4693" s="51">
        <v>100</v>
      </c>
      <c r="I4693" s="51" t="s">
        <v>17309</v>
      </c>
      <c r="J4693" s="69">
        <v>27.49</v>
      </c>
      <c r="K4693" s="69">
        <f t="shared" si="221"/>
        <v>2749</v>
      </c>
      <c r="L4693" s="90">
        <v>100</v>
      </c>
      <c r="M4693" s="51"/>
      <c r="N4693" s="62" t="s">
        <v>5731</v>
      </c>
      <c r="O4693" s="52"/>
      <c r="P4693" s="52">
        <v>49</v>
      </c>
      <c r="Q4693" s="52"/>
      <c r="R4693" s="52" t="s">
        <v>4168</v>
      </c>
      <c r="S4693" s="49" t="s">
        <v>21333</v>
      </c>
      <c r="V4693" s="50" t="s">
        <v>15134</v>
      </c>
      <c r="W4693" s="50" t="s">
        <v>5667</v>
      </c>
      <c r="X4693" s="50" t="s">
        <v>14740</v>
      </c>
      <c r="Y4693" s="70" t="s">
        <v>17320</v>
      </c>
      <c r="Z4693" s="53">
        <v>75002</v>
      </c>
    </row>
    <row r="4694" spans="1:26" s="49" customFormat="1" ht="30" x14ac:dyDescent="0.25">
      <c r="A4694" s="75">
        <v>600146570</v>
      </c>
      <c r="B4694" s="73">
        <f t="shared" si="219"/>
        <v>600146570</v>
      </c>
      <c r="C4694" s="73" t="s">
        <v>12520</v>
      </c>
      <c r="D4694" s="68">
        <v>1</v>
      </c>
      <c r="E4694" s="48">
        <f t="shared" si="220"/>
        <v>70989371</v>
      </c>
      <c r="F4694" s="57" t="s">
        <v>5201</v>
      </c>
      <c r="G4694" s="57" t="s">
        <v>5649</v>
      </c>
      <c r="H4694" s="51">
        <v>50</v>
      </c>
      <c r="I4694" s="51" t="s">
        <v>17309</v>
      </c>
      <c r="J4694" s="69">
        <v>27.49</v>
      </c>
      <c r="K4694" s="69">
        <f t="shared" si="221"/>
        <v>1374.5</v>
      </c>
      <c r="L4694" s="90">
        <v>50</v>
      </c>
      <c r="M4694" s="51"/>
      <c r="N4694" s="62" t="s">
        <v>5732</v>
      </c>
      <c r="O4694" s="52"/>
      <c r="P4694" s="52">
        <v>13</v>
      </c>
      <c r="Q4694" s="52"/>
      <c r="R4694" s="52" t="s">
        <v>5733</v>
      </c>
      <c r="S4694" s="49" t="s">
        <v>21333</v>
      </c>
      <c r="V4694" s="50" t="s">
        <v>15134</v>
      </c>
      <c r="W4694" s="50" t="s">
        <v>5667</v>
      </c>
      <c r="X4694" s="50" t="s">
        <v>14740</v>
      </c>
      <c r="Y4694" s="70" t="s">
        <v>17320</v>
      </c>
      <c r="Z4694" s="53">
        <v>75125</v>
      </c>
    </row>
    <row r="4695" spans="1:26" s="49" customFormat="1" ht="30" x14ac:dyDescent="0.25">
      <c r="A4695" s="75">
        <v>600146596</v>
      </c>
      <c r="B4695" s="73">
        <f t="shared" si="219"/>
        <v>600146596</v>
      </c>
      <c r="C4695" s="73" t="s">
        <v>12521</v>
      </c>
      <c r="D4695" s="68">
        <v>1</v>
      </c>
      <c r="E4695" s="48">
        <f t="shared" si="220"/>
        <v>70982651</v>
      </c>
      <c r="F4695" s="57" t="s">
        <v>5201</v>
      </c>
      <c r="G4695" s="57" t="s">
        <v>5649</v>
      </c>
      <c r="H4695" s="51">
        <v>100</v>
      </c>
      <c r="I4695" s="51" t="s">
        <v>17309</v>
      </c>
      <c r="J4695" s="69">
        <v>27.49</v>
      </c>
      <c r="K4695" s="69">
        <f t="shared" si="221"/>
        <v>2749</v>
      </c>
      <c r="L4695" s="90">
        <v>100</v>
      </c>
      <c r="M4695" s="51"/>
      <c r="N4695" s="62" t="s">
        <v>5734</v>
      </c>
      <c r="O4695" s="52" t="s">
        <v>60</v>
      </c>
      <c r="P4695" s="52">
        <v>49</v>
      </c>
      <c r="Q4695" s="52"/>
      <c r="R4695" s="52" t="s">
        <v>5735</v>
      </c>
      <c r="S4695" s="49" t="s">
        <v>21333</v>
      </c>
      <c r="V4695" s="50" t="s">
        <v>15134</v>
      </c>
      <c r="W4695" s="50" t="s">
        <v>5667</v>
      </c>
      <c r="X4695" s="50" t="s">
        <v>14740</v>
      </c>
      <c r="Y4695" s="70" t="s">
        <v>17320</v>
      </c>
      <c r="Z4695" s="53">
        <v>75121</v>
      </c>
    </row>
    <row r="4696" spans="1:26" s="49" customFormat="1" x14ac:dyDescent="0.25">
      <c r="A4696" s="75">
        <v>600146634</v>
      </c>
      <c r="B4696" s="73">
        <f t="shared" si="219"/>
        <v>600146634</v>
      </c>
      <c r="C4696" s="73" t="s">
        <v>12522</v>
      </c>
      <c r="D4696" s="68">
        <v>1</v>
      </c>
      <c r="E4696" s="48">
        <f t="shared" si="220"/>
        <v>70985537</v>
      </c>
      <c r="F4696" s="57" t="s">
        <v>5201</v>
      </c>
      <c r="G4696" s="57" t="s">
        <v>5649</v>
      </c>
      <c r="H4696" s="51">
        <v>100</v>
      </c>
      <c r="I4696" s="51" t="s">
        <v>17309</v>
      </c>
      <c r="J4696" s="69">
        <v>27.49</v>
      </c>
      <c r="K4696" s="69">
        <f t="shared" si="221"/>
        <v>2749</v>
      </c>
      <c r="L4696" s="90">
        <v>100</v>
      </c>
      <c r="M4696" s="51"/>
      <c r="N4696" s="62" t="s">
        <v>5736</v>
      </c>
      <c r="O4696" s="52" t="s">
        <v>60</v>
      </c>
      <c r="P4696" s="52">
        <v>213</v>
      </c>
      <c r="Q4696" s="52">
        <v>13</v>
      </c>
      <c r="R4696" s="52" t="s">
        <v>5696</v>
      </c>
      <c r="S4696" s="49" t="s">
        <v>21333</v>
      </c>
      <c r="V4696" s="50" t="s">
        <v>15134</v>
      </c>
      <c r="W4696" s="50" t="s">
        <v>5667</v>
      </c>
      <c r="X4696" s="50" t="s">
        <v>14740</v>
      </c>
      <c r="Y4696" s="70" t="s">
        <v>17320</v>
      </c>
      <c r="Z4696" s="53">
        <v>75002</v>
      </c>
    </row>
    <row r="4697" spans="1:26" s="49" customFormat="1" ht="30" x14ac:dyDescent="0.25">
      <c r="A4697" s="75">
        <v>600146642</v>
      </c>
      <c r="B4697" s="73">
        <f t="shared" si="219"/>
        <v>600146642</v>
      </c>
      <c r="C4697" s="73" t="s">
        <v>12523</v>
      </c>
      <c r="D4697" s="68">
        <v>1</v>
      </c>
      <c r="E4697" s="48">
        <f t="shared" si="220"/>
        <v>70994382</v>
      </c>
      <c r="F4697" s="57" t="s">
        <v>5201</v>
      </c>
      <c r="G4697" s="57" t="s">
        <v>5649</v>
      </c>
      <c r="H4697" s="51">
        <v>175</v>
      </c>
      <c r="I4697" s="51" t="s">
        <v>17309</v>
      </c>
      <c r="J4697" s="69">
        <v>27.49</v>
      </c>
      <c r="K4697" s="69">
        <f t="shared" si="221"/>
        <v>4810.75</v>
      </c>
      <c r="L4697" s="90">
        <v>175</v>
      </c>
      <c r="M4697" s="51"/>
      <c r="N4697" s="62" t="s">
        <v>5737</v>
      </c>
      <c r="O4697" s="52" t="s">
        <v>60</v>
      </c>
      <c r="P4697" s="52">
        <v>5</v>
      </c>
      <c r="Q4697" s="52"/>
      <c r="R4697" s="52" t="s">
        <v>2282</v>
      </c>
      <c r="S4697" s="49" t="s">
        <v>21333</v>
      </c>
      <c r="V4697" s="50" t="s">
        <v>15134</v>
      </c>
      <c r="W4697" s="50" t="s">
        <v>5667</v>
      </c>
      <c r="X4697" s="50" t="s">
        <v>14740</v>
      </c>
      <c r="Y4697" s="70" t="s">
        <v>17320</v>
      </c>
      <c r="Z4697" s="53">
        <v>75111</v>
      </c>
    </row>
    <row r="4698" spans="1:26" s="49" customFormat="1" ht="30" x14ac:dyDescent="0.25">
      <c r="A4698" s="75">
        <v>600146669</v>
      </c>
      <c r="B4698" s="73">
        <f t="shared" si="219"/>
        <v>600146669</v>
      </c>
      <c r="C4698" s="73" t="s">
        <v>12524</v>
      </c>
      <c r="D4698" s="68">
        <v>1</v>
      </c>
      <c r="E4698" s="48">
        <f t="shared" si="220"/>
        <v>45180083</v>
      </c>
      <c r="F4698" s="57" t="s">
        <v>5201</v>
      </c>
      <c r="G4698" s="57" t="s">
        <v>5649</v>
      </c>
      <c r="H4698" s="51">
        <v>1000</v>
      </c>
      <c r="I4698" s="51" t="s">
        <v>17309</v>
      </c>
      <c r="J4698" s="69">
        <v>27.49</v>
      </c>
      <c r="K4698" s="69">
        <f t="shared" si="221"/>
        <v>27490</v>
      </c>
      <c r="L4698" s="90">
        <v>1000</v>
      </c>
      <c r="M4698" s="51"/>
      <c r="N4698" s="62" t="s">
        <v>5738</v>
      </c>
      <c r="O4698" s="52" t="s">
        <v>5739</v>
      </c>
      <c r="P4698" s="52">
        <v>425</v>
      </c>
      <c r="Q4698" s="52">
        <v>14</v>
      </c>
      <c r="R4698" s="52" t="s">
        <v>5667</v>
      </c>
      <c r="S4698" s="49" t="s">
        <v>21333</v>
      </c>
      <c r="V4698" s="50" t="s">
        <v>15134</v>
      </c>
      <c r="W4698" s="50" t="s">
        <v>5667</v>
      </c>
      <c r="X4698" s="50" t="s">
        <v>14740</v>
      </c>
      <c r="Y4698" s="70" t="s">
        <v>17320</v>
      </c>
      <c r="Z4698" s="53">
        <v>75124</v>
      </c>
    </row>
    <row r="4699" spans="1:26" s="49" customFormat="1" x14ac:dyDescent="0.25">
      <c r="A4699" s="75">
        <v>600146677</v>
      </c>
      <c r="B4699" s="73">
        <f t="shared" si="219"/>
        <v>600146677</v>
      </c>
      <c r="C4699" s="73" t="s">
        <v>12525</v>
      </c>
      <c r="D4699" s="68">
        <v>1</v>
      </c>
      <c r="E4699" s="48">
        <f t="shared" si="220"/>
        <v>49558862</v>
      </c>
      <c r="F4699" s="57" t="s">
        <v>5201</v>
      </c>
      <c r="G4699" s="57" t="s">
        <v>5649</v>
      </c>
      <c r="H4699" s="51">
        <v>600</v>
      </c>
      <c r="I4699" s="51" t="s">
        <v>17309</v>
      </c>
      <c r="J4699" s="69">
        <v>27.49</v>
      </c>
      <c r="K4699" s="69">
        <f t="shared" si="221"/>
        <v>16494</v>
      </c>
      <c r="L4699" s="90">
        <v>600</v>
      </c>
      <c r="M4699" s="51"/>
      <c r="N4699" s="62" t="s">
        <v>5740</v>
      </c>
      <c r="O4699" s="52" t="s">
        <v>5741</v>
      </c>
      <c r="P4699" s="52">
        <v>2583</v>
      </c>
      <c r="Q4699" s="52">
        <v>8</v>
      </c>
      <c r="R4699" s="52" t="s">
        <v>5667</v>
      </c>
      <c r="S4699" s="49" t="s">
        <v>21333</v>
      </c>
      <c r="V4699" s="50" t="s">
        <v>15134</v>
      </c>
      <c r="W4699" s="50" t="s">
        <v>5667</v>
      </c>
      <c r="X4699" s="50" t="s">
        <v>14740</v>
      </c>
      <c r="Y4699" s="70" t="s">
        <v>17320</v>
      </c>
      <c r="Z4699" s="53">
        <v>75002</v>
      </c>
    </row>
    <row r="4700" spans="1:26" s="49" customFormat="1" ht="30" x14ac:dyDescent="0.25">
      <c r="A4700" s="75">
        <v>600146723</v>
      </c>
      <c r="B4700" s="73">
        <f t="shared" si="219"/>
        <v>600146723</v>
      </c>
      <c r="C4700" s="73" t="s">
        <v>12526</v>
      </c>
      <c r="D4700" s="68">
        <v>1</v>
      </c>
      <c r="E4700" s="48">
        <f t="shared" si="220"/>
        <v>70981698</v>
      </c>
      <c r="F4700" s="57" t="s">
        <v>5201</v>
      </c>
      <c r="G4700" s="57" t="s">
        <v>5649</v>
      </c>
      <c r="H4700" s="51">
        <v>475</v>
      </c>
      <c r="I4700" s="51" t="s">
        <v>17309</v>
      </c>
      <c r="J4700" s="69">
        <v>27.49</v>
      </c>
      <c r="K4700" s="69">
        <f t="shared" si="221"/>
        <v>13057.75</v>
      </c>
      <c r="L4700" s="90">
        <v>475</v>
      </c>
      <c r="M4700" s="51"/>
      <c r="N4700" s="62" t="s">
        <v>5742</v>
      </c>
      <c r="O4700" s="52" t="s">
        <v>5743</v>
      </c>
      <c r="P4700" s="52">
        <v>232</v>
      </c>
      <c r="Q4700" s="52">
        <v>30</v>
      </c>
      <c r="R4700" s="52" t="s">
        <v>5744</v>
      </c>
      <c r="S4700" s="49" t="s">
        <v>21333</v>
      </c>
      <c r="V4700" s="50" t="s">
        <v>15134</v>
      </c>
      <c r="W4700" s="50" t="s">
        <v>5667</v>
      </c>
      <c r="X4700" s="50" t="s">
        <v>14740</v>
      </c>
      <c r="Y4700" s="70" t="s">
        <v>17320</v>
      </c>
      <c r="Z4700" s="53">
        <v>75117</v>
      </c>
    </row>
    <row r="4701" spans="1:26" s="49" customFormat="1" x14ac:dyDescent="0.25">
      <c r="A4701" s="75">
        <v>600146782</v>
      </c>
      <c r="B4701" s="73">
        <f t="shared" si="219"/>
        <v>600146782</v>
      </c>
      <c r="C4701" s="73" t="s">
        <v>12527</v>
      </c>
      <c r="D4701" s="68">
        <v>1</v>
      </c>
      <c r="E4701" s="48">
        <f t="shared" si="220"/>
        <v>47184213</v>
      </c>
      <c r="F4701" s="57" t="s">
        <v>5201</v>
      </c>
      <c r="G4701" s="57" t="s">
        <v>5649</v>
      </c>
      <c r="H4701" s="51">
        <v>325</v>
      </c>
      <c r="I4701" s="51" t="s">
        <v>17309</v>
      </c>
      <c r="J4701" s="69">
        <v>27.49</v>
      </c>
      <c r="K4701" s="69">
        <f t="shared" si="221"/>
        <v>8934.25</v>
      </c>
      <c r="L4701" s="90">
        <v>325</v>
      </c>
      <c r="M4701" s="51"/>
      <c r="N4701" s="62" t="s">
        <v>5745</v>
      </c>
      <c r="O4701" s="52" t="s">
        <v>5746</v>
      </c>
      <c r="P4701" s="52">
        <v>275</v>
      </c>
      <c r="Q4701" s="52"/>
      <c r="R4701" s="52" t="s">
        <v>5719</v>
      </c>
      <c r="S4701" s="49" t="s">
        <v>21333</v>
      </c>
      <c r="V4701" s="50" t="s">
        <v>15134</v>
      </c>
      <c r="W4701" s="50" t="s">
        <v>5667</v>
      </c>
      <c r="X4701" s="50" t="s">
        <v>14740</v>
      </c>
      <c r="Y4701" s="70" t="s">
        <v>17320</v>
      </c>
      <c r="Z4701" s="53">
        <v>75103</v>
      </c>
    </row>
    <row r="4702" spans="1:26" s="49" customFormat="1" ht="30" x14ac:dyDescent="0.25">
      <c r="A4702" s="75">
        <v>600146812</v>
      </c>
      <c r="B4702" s="73">
        <f t="shared" si="219"/>
        <v>600146812</v>
      </c>
      <c r="C4702" s="73" t="s">
        <v>12528</v>
      </c>
      <c r="D4702" s="68">
        <v>1</v>
      </c>
      <c r="E4702" s="48">
        <f t="shared" si="220"/>
        <v>70983747</v>
      </c>
      <c r="F4702" s="57" t="s">
        <v>5201</v>
      </c>
      <c r="G4702" s="57" t="s">
        <v>5649</v>
      </c>
      <c r="H4702" s="51">
        <v>25</v>
      </c>
      <c r="I4702" s="51" t="s">
        <v>17309</v>
      </c>
      <c r="J4702" s="69">
        <v>27.49</v>
      </c>
      <c r="K4702" s="69">
        <f t="shared" si="221"/>
        <v>687.25</v>
      </c>
      <c r="L4702" s="90">
        <v>25</v>
      </c>
      <c r="M4702" s="51"/>
      <c r="N4702" s="62" t="s">
        <v>5747</v>
      </c>
      <c r="O4702" s="52"/>
      <c r="P4702" s="52">
        <v>73</v>
      </c>
      <c r="Q4702" s="52"/>
      <c r="R4702" s="52" t="s">
        <v>5748</v>
      </c>
      <c r="S4702" s="49" t="s">
        <v>21333</v>
      </c>
      <c r="V4702" s="50" t="s">
        <v>15134</v>
      </c>
      <c r="W4702" s="50" t="s">
        <v>5667</v>
      </c>
      <c r="X4702" s="50" t="s">
        <v>14740</v>
      </c>
      <c r="Y4702" s="70" t="s">
        <v>17320</v>
      </c>
      <c r="Z4702" s="53">
        <v>75002</v>
      </c>
    </row>
    <row r="4703" spans="1:26" s="49" customFormat="1" ht="30" x14ac:dyDescent="0.25">
      <c r="A4703" s="75">
        <v>600146847</v>
      </c>
      <c r="B4703" s="73">
        <f t="shared" si="219"/>
        <v>600146847</v>
      </c>
      <c r="C4703" s="73" t="s">
        <v>12529</v>
      </c>
      <c r="D4703" s="68">
        <v>1</v>
      </c>
      <c r="E4703" s="48">
        <f t="shared" si="220"/>
        <v>70040656</v>
      </c>
      <c r="F4703" s="57" t="s">
        <v>5201</v>
      </c>
      <c r="G4703" s="57" t="s">
        <v>5649</v>
      </c>
      <c r="H4703" s="51">
        <v>350</v>
      </c>
      <c r="I4703" s="51" t="s">
        <v>17309</v>
      </c>
      <c r="J4703" s="69">
        <v>27.49</v>
      </c>
      <c r="K4703" s="69">
        <f t="shared" si="221"/>
        <v>9621.5</v>
      </c>
      <c r="L4703" s="90">
        <v>350</v>
      </c>
      <c r="M4703" s="51"/>
      <c r="N4703" s="62" t="s">
        <v>5749</v>
      </c>
      <c r="O4703" s="52" t="s">
        <v>60</v>
      </c>
      <c r="P4703" s="52">
        <v>355</v>
      </c>
      <c r="Q4703" s="52"/>
      <c r="R4703" s="52" t="s">
        <v>5717</v>
      </c>
      <c r="S4703" s="49" t="s">
        <v>21333</v>
      </c>
      <c r="V4703" s="50" t="s">
        <v>15134</v>
      </c>
      <c r="W4703" s="50" t="s">
        <v>5667</v>
      </c>
      <c r="X4703" s="50" t="s">
        <v>14740</v>
      </c>
      <c r="Y4703" s="70" t="s">
        <v>17320</v>
      </c>
      <c r="Z4703" s="53">
        <v>75114</v>
      </c>
    </row>
    <row r="4704" spans="1:26" s="49" customFormat="1" x14ac:dyDescent="0.25">
      <c r="A4704" s="75">
        <v>600146855</v>
      </c>
      <c r="B4704" s="73">
        <f t="shared" si="219"/>
        <v>600146855</v>
      </c>
      <c r="C4704" s="73" t="s">
        <v>12530</v>
      </c>
      <c r="D4704" s="68">
        <v>1</v>
      </c>
      <c r="E4704" s="48">
        <f t="shared" si="220"/>
        <v>61985589</v>
      </c>
      <c r="F4704" s="57" t="s">
        <v>5201</v>
      </c>
      <c r="G4704" s="57" t="s">
        <v>5649</v>
      </c>
      <c r="H4704" s="51">
        <v>225</v>
      </c>
      <c r="I4704" s="51" t="s">
        <v>17309</v>
      </c>
      <c r="J4704" s="69">
        <v>27.49</v>
      </c>
      <c r="K4704" s="69">
        <f t="shared" si="221"/>
        <v>6185.25</v>
      </c>
      <c r="L4704" s="90">
        <v>225</v>
      </c>
      <c r="M4704" s="51"/>
      <c r="N4704" s="62" t="s">
        <v>5750</v>
      </c>
      <c r="O4704" s="52" t="s">
        <v>5676</v>
      </c>
      <c r="P4704" s="52">
        <v>586</v>
      </c>
      <c r="Q4704" s="52"/>
      <c r="R4704" s="52" t="s">
        <v>5677</v>
      </c>
      <c r="S4704" s="49" t="s">
        <v>21333</v>
      </c>
      <c r="V4704" s="50" t="s">
        <v>15134</v>
      </c>
      <c r="W4704" s="50" t="s">
        <v>5667</v>
      </c>
      <c r="X4704" s="50" t="s">
        <v>14740</v>
      </c>
      <c r="Y4704" s="70" t="s">
        <v>17320</v>
      </c>
      <c r="Z4704" s="53">
        <v>75201</v>
      </c>
    </row>
    <row r="4705" spans="1:26" s="49" customFormat="1" x14ac:dyDescent="0.25">
      <c r="A4705" s="75">
        <v>600146880</v>
      </c>
      <c r="B4705" s="73">
        <f t="shared" si="219"/>
        <v>600146880</v>
      </c>
      <c r="C4705" s="73" t="s">
        <v>12531</v>
      </c>
      <c r="D4705" s="68">
        <v>1</v>
      </c>
      <c r="E4705" s="48">
        <f t="shared" si="220"/>
        <v>45180059</v>
      </c>
      <c r="F4705" s="57" t="s">
        <v>5201</v>
      </c>
      <c r="G4705" s="57" t="s">
        <v>5649</v>
      </c>
      <c r="H4705" s="51">
        <v>425</v>
      </c>
      <c r="I4705" s="51" t="s">
        <v>17309</v>
      </c>
      <c r="J4705" s="69">
        <v>27.49</v>
      </c>
      <c r="K4705" s="69">
        <f t="shared" si="221"/>
        <v>11683.25</v>
      </c>
      <c r="L4705" s="90">
        <v>425</v>
      </c>
      <c r="M4705" s="51"/>
      <c r="N4705" s="62" t="s">
        <v>5751</v>
      </c>
      <c r="O4705" s="52" t="s">
        <v>3345</v>
      </c>
      <c r="P4705" s="52">
        <v>101</v>
      </c>
      <c r="Q4705" s="52">
        <v>16</v>
      </c>
      <c r="R4705" s="52" t="s">
        <v>5667</v>
      </c>
      <c r="S4705" s="49" t="s">
        <v>21333</v>
      </c>
      <c r="V4705" s="50" t="s">
        <v>15134</v>
      </c>
      <c r="W4705" s="50" t="s">
        <v>5667</v>
      </c>
      <c r="X4705" s="50" t="s">
        <v>14740</v>
      </c>
      <c r="Y4705" s="70" t="s">
        <v>17320</v>
      </c>
      <c r="Z4705" s="53">
        <v>75002</v>
      </c>
    </row>
    <row r="4706" spans="1:26" s="49" customFormat="1" ht="30" x14ac:dyDescent="0.25">
      <c r="A4706" s="75">
        <v>600146901</v>
      </c>
      <c r="B4706" s="73">
        <f t="shared" si="219"/>
        <v>600146901</v>
      </c>
      <c r="C4706" s="73" t="s">
        <v>12532</v>
      </c>
      <c r="D4706" s="68">
        <v>1</v>
      </c>
      <c r="E4706" s="48">
        <f t="shared" si="220"/>
        <v>75029219</v>
      </c>
      <c r="F4706" s="57" t="s">
        <v>5201</v>
      </c>
      <c r="G4706" s="57" t="s">
        <v>5649</v>
      </c>
      <c r="H4706" s="51">
        <v>75</v>
      </c>
      <c r="I4706" s="51" t="s">
        <v>17309</v>
      </c>
      <c r="J4706" s="69">
        <v>27.49</v>
      </c>
      <c r="K4706" s="69">
        <f t="shared" si="221"/>
        <v>2061.75</v>
      </c>
      <c r="L4706" s="90">
        <v>75</v>
      </c>
      <c r="M4706" s="51"/>
      <c r="N4706" s="62" t="s">
        <v>5752</v>
      </c>
      <c r="O4706" s="52"/>
      <c r="P4706" s="52">
        <v>85</v>
      </c>
      <c r="Q4706" s="52"/>
      <c r="R4706" s="52" t="s">
        <v>5753</v>
      </c>
      <c r="S4706" s="49" t="s">
        <v>21333</v>
      </c>
      <c r="V4706" s="50" t="s">
        <v>15134</v>
      </c>
      <c r="W4706" s="50" t="s">
        <v>5667</v>
      </c>
      <c r="X4706" s="50" t="s">
        <v>14740</v>
      </c>
      <c r="Y4706" s="70" t="s">
        <v>17320</v>
      </c>
      <c r="Z4706" s="53">
        <v>75144</v>
      </c>
    </row>
    <row r="4707" spans="1:26" s="49" customFormat="1" x14ac:dyDescent="0.25">
      <c r="A4707" s="75">
        <v>600146910</v>
      </c>
      <c r="B4707" s="73">
        <f t="shared" si="219"/>
        <v>600146910</v>
      </c>
      <c r="C4707" s="73" t="s">
        <v>12533</v>
      </c>
      <c r="D4707" s="68">
        <v>1</v>
      </c>
      <c r="E4707" s="48">
        <f t="shared" si="220"/>
        <v>61985571</v>
      </c>
      <c r="F4707" s="57" t="s">
        <v>5201</v>
      </c>
      <c r="G4707" s="57" t="s">
        <v>5649</v>
      </c>
      <c r="H4707" s="51">
        <v>800</v>
      </c>
      <c r="I4707" s="51" t="s">
        <v>17309</v>
      </c>
      <c r="J4707" s="69">
        <v>27.49</v>
      </c>
      <c r="K4707" s="69">
        <f t="shared" si="221"/>
        <v>21992</v>
      </c>
      <c r="L4707" s="90">
        <v>800</v>
      </c>
      <c r="M4707" s="51"/>
      <c r="N4707" s="62" t="s">
        <v>5754</v>
      </c>
      <c r="O4707" s="52" t="s">
        <v>35</v>
      </c>
      <c r="P4707" s="52">
        <v>83</v>
      </c>
      <c r="Q4707" s="52"/>
      <c r="R4707" s="52" t="s">
        <v>5677</v>
      </c>
      <c r="S4707" s="49" t="s">
        <v>21333</v>
      </c>
      <c r="V4707" s="50" t="s">
        <v>15134</v>
      </c>
      <c r="W4707" s="50" t="s">
        <v>5667</v>
      </c>
      <c r="X4707" s="50" t="s">
        <v>14740</v>
      </c>
      <c r="Y4707" s="70" t="s">
        <v>17320</v>
      </c>
      <c r="Z4707" s="53">
        <v>75201</v>
      </c>
    </row>
    <row r="4708" spans="1:26" s="49" customFormat="1" ht="30" x14ac:dyDescent="0.25">
      <c r="A4708" s="75">
        <v>600146936</v>
      </c>
      <c r="B4708" s="73">
        <f t="shared" si="219"/>
        <v>600146936</v>
      </c>
      <c r="C4708" s="73" t="s">
        <v>12534</v>
      </c>
      <c r="D4708" s="68">
        <v>1</v>
      </c>
      <c r="E4708" s="48">
        <f t="shared" si="220"/>
        <v>71003908</v>
      </c>
      <c r="F4708" s="57" t="s">
        <v>5201</v>
      </c>
      <c r="G4708" s="57" t="s">
        <v>5649</v>
      </c>
      <c r="H4708" s="51">
        <v>50</v>
      </c>
      <c r="I4708" s="51" t="s">
        <v>17309</v>
      </c>
      <c r="J4708" s="69">
        <v>27.49</v>
      </c>
      <c r="K4708" s="69">
        <f t="shared" si="221"/>
        <v>1374.5</v>
      </c>
      <c r="L4708" s="90">
        <v>50</v>
      </c>
      <c r="M4708" s="51"/>
      <c r="N4708" s="62" t="s">
        <v>5755</v>
      </c>
      <c r="O4708" s="52"/>
      <c r="P4708" s="52">
        <v>13</v>
      </c>
      <c r="Q4708" s="52"/>
      <c r="R4708" s="52" t="s">
        <v>5756</v>
      </c>
      <c r="S4708" s="49" t="s">
        <v>21333</v>
      </c>
      <c r="V4708" s="50" t="s">
        <v>15134</v>
      </c>
      <c r="W4708" s="50" t="s">
        <v>5667</v>
      </c>
      <c r="X4708" s="50" t="s">
        <v>14740</v>
      </c>
      <c r="Y4708" s="70" t="s">
        <v>17320</v>
      </c>
      <c r="Z4708" s="53">
        <v>75115</v>
      </c>
    </row>
    <row r="4709" spans="1:26" s="49" customFormat="1" x14ac:dyDescent="0.25">
      <c r="A4709" s="75">
        <v>600147100</v>
      </c>
      <c r="B4709" s="73">
        <f t="shared" si="219"/>
        <v>600147100</v>
      </c>
      <c r="C4709" s="73" t="s">
        <v>18191</v>
      </c>
      <c r="D4709" s="68">
        <v>1</v>
      </c>
      <c r="E4709" s="48">
        <f t="shared" si="220"/>
        <v>70946957</v>
      </c>
      <c r="F4709" s="57" t="s">
        <v>5201</v>
      </c>
      <c r="G4709" s="57" t="s">
        <v>5649</v>
      </c>
      <c r="H4709" s="51">
        <v>25</v>
      </c>
      <c r="I4709" s="51" t="s">
        <v>17309</v>
      </c>
      <c r="J4709" s="69">
        <v>27.49</v>
      </c>
      <c r="K4709" s="69">
        <f t="shared" si="221"/>
        <v>687.25</v>
      </c>
      <c r="L4709" s="90">
        <v>25</v>
      </c>
      <c r="M4709" s="51"/>
      <c r="N4709" s="62" t="s">
        <v>18192</v>
      </c>
      <c r="O4709" s="52" t="s">
        <v>5721</v>
      </c>
      <c r="P4709" s="52">
        <v>283</v>
      </c>
      <c r="Q4709" s="52"/>
      <c r="R4709" s="52" t="s">
        <v>5677</v>
      </c>
      <c r="S4709" s="49" t="s">
        <v>21333</v>
      </c>
      <c r="V4709" s="50" t="s">
        <v>15134</v>
      </c>
      <c r="W4709" s="50" t="s">
        <v>5667</v>
      </c>
      <c r="X4709" s="50" t="s">
        <v>14740</v>
      </c>
      <c r="Y4709" s="70" t="s">
        <v>17320</v>
      </c>
      <c r="Z4709" s="53">
        <v>75201</v>
      </c>
    </row>
    <row r="4710" spans="1:26" s="49" customFormat="1" x14ac:dyDescent="0.25">
      <c r="A4710" s="75">
        <v>600147118</v>
      </c>
      <c r="B4710" s="73">
        <f t="shared" si="219"/>
        <v>600147118</v>
      </c>
      <c r="C4710" s="73" t="s">
        <v>12535</v>
      </c>
      <c r="D4710" s="68">
        <v>1</v>
      </c>
      <c r="E4710" s="48">
        <f t="shared" si="220"/>
        <v>49558277</v>
      </c>
      <c r="F4710" s="57" t="s">
        <v>5201</v>
      </c>
      <c r="G4710" s="57" t="s">
        <v>5649</v>
      </c>
      <c r="H4710" s="51">
        <v>200</v>
      </c>
      <c r="I4710" s="51" t="s">
        <v>17309</v>
      </c>
      <c r="J4710" s="69">
        <v>27.49</v>
      </c>
      <c r="K4710" s="69">
        <f t="shared" si="221"/>
        <v>5498</v>
      </c>
      <c r="L4710" s="90">
        <v>200</v>
      </c>
      <c r="M4710" s="51"/>
      <c r="N4710" s="62" t="s">
        <v>5757</v>
      </c>
      <c r="O4710" s="52" t="s">
        <v>4936</v>
      </c>
      <c r="P4710" s="52">
        <v>359</v>
      </c>
      <c r="Q4710" s="52">
        <v>30</v>
      </c>
      <c r="R4710" s="52" t="s">
        <v>5667</v>
      </c>
      <c r="S4710" s="49" t="s">
        <v>21333</v>
      </c>
      <c r="V4710" s="50" t="s">
        <v>15134</v>
      </c>
      <c r="W4710" s="50" t="s">
        <v>5667</v>
      </c>
      <c r="X4710" s="50" t="s">
        <v>14740</v>
      </c>
      <c r="Y4710" s="70" t="s">
        <v>17320</v>
      </c>
      <c r="Z4710" s="53">
        <v>75002</v>
      </c>
    </row>
    <row r="4711" spans="1:26" s="49" customFormat="1" x14ac:dyDescent="0.25">
      <c r="A4711" s="75">
        <v>600171361</v>
      </c>
      <c r="B4711" s="73">
        <f t="shared" si="219"/>
        <v>600171361</v>
      </c>
      <c r="C4711" s="73" t="s">
        <v>12494</v>
      </c>
      <c r="D4711" s="68">
        <v>1</v>
      </c>
      <c r="E4711" s="48">
        <f t="shared" si="220"/>
        <v>577227</v>
      </c>
      <c r="F4711" s="57" t="s">
        <v>5201</v>
      </c>
      <c r="G4711" s="57" t="s">
        <v>5649</v>
      </c>
      <c r="H4711" s="51">
        <v>950</v>
      </c>
      <c r="I4711" s="51" t="s">
        <v>17309</v>
      </c>
      <c r="J4711" s="69">
        <v>27.49</v>
      </c>
      <c r="K4711" s="69">
        <f t="shared" si="221"/>
        <v>26115.5</v>
      </c>
      <c r="L4711" s="90">
        <v>950</v>
      </c>
      <c r="M4711" s="51"/>
      <c r="N4711" s="62" t="s">
        <v>5685</v>
      </c>
      <c r="O4711" s="52" t="s">
        <v>5686</v>
      </c>
      <c r="P4711" s="52">
        <v>670</v>
      </c>
      <c r="Q4711" s="52">
        <v>7</v>
      </c>
      <c r="R4711" s="52" t="s">
        <v>5667</v>
      </c>
      <c r="S4711" s="49" t="s">
        <v>21333</v>
      </c>
      <c r="V4711" s="50" t="s">
        <v>15102</v>
      </c>
      <c r="W4711" s="50" t="s">
        <v>5667</v>
      </c>
      <c r="X4711" s="50" t="s">
        <v>14738</v>
      </c>
      <c r="Y4711" s="70" t="s">
        <v>17320</v>
      </c>
      <c r="Z4711" s="53">
        <v>75002</v>
      </c>
    </row>
    <row r="4712" spans="1:26" s="49" customFormat="1" x14ac:dyDescent="0.25">
      <c r="A4712" s="75">
        <v>600171370</v>
      </c>
      <c r="B4712" s="73">
        <f t="shared" si="219"/>
        <v>600171370</v>
      </c>
      <c r="C4712" s="73" t="s">
        <v>12495</v>
      </c>
      <c r="D4712" s="68">
        <v>1</v>
      </c>
      <c r="E4712" s="48">
        <f t="shared" si="220"/>
        <v>19013833</v>
      </c>
      <c r="F4712" s="57" t="s">
        <v>5201</v>
      </c>
      <c r="G4712" s="57" t="s">
        <v>5649</v>
      </c>
      <c r="H4712" s="51">
        <v>650</v>
      </c>
      <c r="I4712" s="51" t="s">
        <v>17309</v>
      </c>
      <c r="J4712" s="69">
        <v>27.49</v>
      </c>
      <c r="K4712" s="69">
        <f t="shared" si="221"/>
        <v>17868.5</v>
      </c>
      <c r="L4712" s="90">
        <v>650</v>
      </c>
      <c r="M4712" s="51"/>
      <c r="N4712" s="62" t="s">
        <v>5687</v>
      </c>
      <c r="O4712" s="52" t="s">
        <v>5688</v>
      </c>
      <c r="P4712" s="52">
        <v>1028</v>
      </c>
      <c r="Q4712" s="52">
        <v>8</v>
      </c>
      <c r="R4712" s="52" t="s">
        <v>5667</v>
      </c>
      <c r="S4712" s="49" t="s">
        <v>21333</v>
      </c>
      <c r="V4712" s="50" t="s">
        <v>15102</v>
      </c>
      <c r="W4712" s="50" t="s">
        <v>5667</v>
      </c>
      <c r="X4712" s="50" t="s">
        <v>14738</v>
      </c>
      <c r="Y4712" s="70" t="s">
        <v>17320</v>
      </c>
      <c r="Z4712" s="53">
        <v>75002</v>
      </c>
    </row>
    <row r="4713" spans="1:26" s="49" customFormat="1" x14ac:dyDescent="0.25">
      <c r="A4713" s="75">
        <v>650007786</v>
      </c>
      <c r="B4713" s="73">
        <f t="shared" si="219"/>
        <v>650007786</v>
      </c>
      <c r="C4713" s="73" t="s">
        <v>18193</v>
      </c>
      <c r="D4713" s="68">
        <v>1</v>
      </c>
      <c r="E4713" s="48">
        <f t="shared" si="220"/>
        <v>70941165</v>
      </c>
      <c r="F4713" s="57" t="s">
        <v>5201</v>
      </c>
      <c r="G4713" s="57" t="s">
        <v>5649</v>
      </c>
      <c r="H4713" s="51">
        <v>25</v>
      </c>
      <c r="I4713" s="51" t="s">
        <v>17309</v>
      </c>
      <c r="J4713" s="69">
        <v>27.49</v>
      </c>
      <c r="K4713" s="69">
        <f t="shared" si="221"/>
        <v>687.25</v>
      </c>
      <c r="L4713" s="90">
        <v>25</v>
      </c>
      <c r="M4713" s="51"/>
      <c r="N4713" s="62" t="s">
        <v>18194</v>
      </c>
      <c r="O4713" s="52"/>
      <c r="P4713" s="52">
        <v>204</v>
      </c>
      <c r="Q4713" s="52"/>
      <c r="R4713" s="52" t="s">
        <v>4168</v>
      </c>
      <c r="S4713" s="49" t="s">
        <v>21334</v>
      </c>
      <c r="V4713" s="50" t="s">
        <v>15102</v>
      </c>
      <c r="W4713" s="50" t="s">
        <v>5667</v>
      </c>
      <c r="X4713" s="50" t="s">
        <v>14741</v>
      </c>
      <c r="Y4713" s="70" t="s">
        <v>17320</v>
      </c>
      <c r="Z4713" s="53">
        <v>75002</v>
      </c>
    </row>
    <row r="4714" spans="1:26" s="49" customFormat="1" x14ac:dyDescent="0.25">
      <c r="A4714" s="75">
        <v>650041674</v>
      </c>
      <c r="B4714" s="73">
        <f t="shared" si="219"/>
        <v>650041674</v>
      </c>
      <c r="C4714" s="73" t="s">
        <v>12536</v>
      </c>
      <c r="D4714" s="68">
        <v>1</v>
      </c>
      <c r="E4714" s="48">
        <f t="shared" si="220"/>
        <v>70989362</v>
      </c>
      <c r="F4714" s="57" t="s">
        <v>5201</v>
      </c>
      <c r="G4714" s="57" t="s">
        <v>5649</v>
      </c>
      <c r="H4714" s="51">
        <v>75</v>
      </c>
      <c r="I4714" s="51" t="s">
        <v>17309</v>
      </c>
      <c r="J4714" s="69">
        <v>27.49</v>
      </c>
      <c r="K4714" s="69">
        <f t="shared" si="221"/>
        <v>2061.75</v>
      </c>
      <c r="L4714" s="90">
        <v>75</v>
      </c>
      <c r="M4714" s="51"/>
      <c r="N4714" s="62" t="s">
        <v>5758</v>
      </c>
      <c r="O4714" s="52" t="s">
        <v>1100</v>
      </c>
      <c r="P4714" s="52">
        <v>43</v>
      </c>
      <c r="Q4714" s="52">
        <v>7</v>
      </c>
      <c r="R4714" s="52" t="s">
        <v>2139</v>
      </c>
      <c r="S4714" s="49" t="s">
        <v>21333</v>
      </c>
      <c r="V4714" s="50" t="s">
        <v>15134</v>
      </c>
      <c r="W4714" s="50" t="s">
        <v>5667</v>
      </c>
      <c r="X4714" s="50" t="s">
        <v>14740</v>
      </c>
      <c r="Y4714" s="70" t="s">
        <v>17320</v>
      </c>
      <c r="Z4714" s="53">
        <v>75119</v>
      </c>
    </row>
    <row r="4715" spans="1:26" s="49" customFormat="1" ht="30" x14ac:dyDescent="0.25">
      <c r="A4715" s="75">
        <v>650041780</v>
      </c>
      <c r="B4715" s="73">
        <f t="shared" si="219"/>
        <v>650041780</v>
      </c>
      <c r="C4715" s="73" t="s">
        <v>12537</v>
      </c>
      <c r="D4715" s="68">
        <v>1</v>
      </c>
      <c r="E4715" s="48">
        <f t="shared" si="220"/>
        <v>70987548</v>
      </c>
      <c r="F4715" s="57" t="s">
        <v>5201</v>
      </c>
      <c r="G4715" s="57" t="s">
        <v>5649</v>
      </c>
      <c r="H4715" s="51">
        <v>0</v>
      </c>
      <c r="I4715" s="51" t="s">
        <v>17320</v>
      </c>
      <c r="J4715" s="69">
        <v>27.49</v>
      </c>
      <c r="K4715" s="69">
        <f t="shared" si="221"/>
        <v>0</v>
      </c>
      <c r="L4715" s="90">
        <v>0</v>
      </c>
      <c r="M4715" s="51"/>
      <c r="N4715" s="62" t="s">
        <v>5759</v>
      </c>
      <c r="O4715" s="52"/>
      <c r="P4715" s="52">
        <v>39</v>
      </c>
      <c r="Q4715" s="52"/>
      <c r="R4715" s="52" t="s">
        <v>5760</v>
      </c>
      <c r="S4715" s="49" t="s">
        <v>21333</v>
      </c>
      <c r="V4715" s="50" t="s">
        <v>15134</v>
      </c>
      <c r="W4715" s="50" t="s">
        <v>5667</v>
      </c>
      <c r="X4715" s="50" t="s">
        <v>14740</v>
      </c>
      <c r="Y4715" s="70">
        <v>44340</v>
      </c>
      <c r="Z4715" s="53">
        <v>75101</v>
      </c>
    </row>
    <row r="4716" spans="1:26" s="49" customFormat="1" ht="30" x14ac:dyDescent="0.25">
      <c r="A4716" s="75">
        <v>650044061</v>
      </c>
      <c r="B4716" s="73">
        <f t="shared" si="219"/>
        <v>650044061</v>
      </c>
      <c r="C4716" s="73" t="s">
        <v>12538</v>
      </c>
      <c r="D4716" s="68">
        <v>1</v>
      </c>
      <c r="E4716" s="48">
        <f t="shared" si="220"/>
        <v>70990174</v>
      </c>
      <c r="F4716" s="57" t="s">
        <v>5201</v>
      </c>
      <c r="G4716" s="57" t="s">
        <v>5649</v>
      </c>
      <c r="H4716" s="51">
        <v>75</v>
      </c>
      <c r="I4716" s="51" t="s">
        <v>17309</v>
      </c>
      <c r="J4716" s="69">
        <v>27.49</v>
      </c>
      <c r="K4716" s="69">
        <f t="shared" si="221"/>
        <v>2061.75</v>
      </c>
      <c r="L4716" s="90">
        <v>75</v>
      </c>
      <c r="M4716" s="51"/>
      <c r="N4716" s="62" t="s">
        <v>5761</v>
      </c>
      <c r="O4716" s="52"/>
      <c r="P4716" s="52">
        <v>28</v>
      </c>
      <c r="Q4716" s="52"/>
      <c r="R4716" s="52" t="s">
        <v>5762</v>
      </c>
      <c r="S4716" s="49" t="s">
        <v>21333</v>
      </c>
      <c r="V4716" s="50" t="s">
        <v>15134</v>
      </c>
      <c r="W4716" s="50" t="s">
        <v>5667</v>
      </c>
      <c r="X4716" s="50" t="s">
        <v>14740</v>
      </c>
      <c r="Y4716" s="70" t="s">
        <v>17320</v>
      </c>
      <c r="Z4716" s="53">
        <v>75201</v>
      </c>
    </row>
    <row r="4717" spans="1:26" s="49" customFormat="1" ht="30" x14ac:dyDescent="0.25">
      <c r="A4717" s="75">
        <v>650048211</v>
      </c>
      <c r="B4717" s="73">
        <f t="shared" si="219"/>
        <v>650048211</v>
      </c>
      <c r="C4717" s="73" t="s">
        <v>12539</v>
      </c>
      <c r="D4717" s="68">
        <v>1</v>
      </c>
      <c r="E4717" s="48">
        <f t="shared" si="220"/>
        <v>70992886</v>
      </c>
      <c r="F4717" s="57" t="s">
        <v>5201</v>
      </c>
      <c r="G4717" s="57" t="s">
        <v>5649</v>
      </c>
      <c r="H4717" s="51">
        <v>75</v>
      </c>
      <c r="I4717" s="51" t="s">
        <v>17309</v>
      </c>
      <c r="J4717" s="69">
        <v>27.49</v>
      </c>
      <c r="K4717" s="69">
        <f t="shared" si="221"/>
        <v>2061.75</v>
      </c>
      <c r="L4717" s="90">
        <v>75</v>
      </c>
      <c r="M4717" s="51"/>
      <c r="N4717" s="62" t="s">
        <v>5763</v>
      </c>
      <c r="O4717" s="52"/>
      <c r="P4717" s="52">
        <v>4</v>
      </c>
      <c r="Q4717" s="52"/>
      <c r="R4717" s="52" t="s">
        <v>2254</v>
      </c>
      <c r="S4717" s="49" t="s">
        <v>21333</v>
      </c>
      <c r="V4717" s="50" t="s">
        <v>15134</v>
      </c>
      <c r="W4717" s="50" t="s">
        <v>5667</v>
      </c>
      <c r="X4717" s="50" t="s">
        <v>14740</v>
      </c>
      <c r="Y4717" s="70" t="s">
        <v>17320</v>
      </c>
      <c r="Z4717" s="53">
        <v>75201</v>
      </c>
    </row>
    <row r="4718" spans="1:26" s="49" customFormat="1" ht="30" x14ac:dyDescent="0.25">
      <c r="A4718" s="75">
        <v>650056531</v>
      </c>
      <c r="B4718" s="73">
        <f t="shared" si="219"/>
        <v>650056531</v>
      </c>
      <c r="C4718" s="73" t="s">
        <v>12540</v>
      </c>
      <c r="D4718" s="68">
        <v>1</v>
      </c>
      <c r="E4718" s="48">
        <f t="shared" si="220"/>
        <v>73184098</v>
      </c>
      <c r="F4718" s="57" t="s">
        <v>5201</v>
      </c>
      <c r="G4718" s="57" t="s">
        <v>5649</v>
      </c>
      <c r="H4718" s="51">
        <v>225</v>
      </c>
      <c r="I4718" s="51" t="s">
        <v>17309</v>
      </c>
      <c r="J4718" s="69">
        <v>27.49</v>
      </c>
      <c r="K4718" s="69">
        <f t="shared" si="221"/>
        <v>6185.25</v>
      </c>
      <c r="L4718" s="90">
        <v>225</v>
      </c>
      <c r="M4718" s="51"/>
      <c r="N4718" s="62" t="s">
        <v>5764</v>
      </c>
      <c r="O4718" s="52"/>
      <c r="P4718" s="52">
        <v>133</v>
      </c>
      <c r="Q4718" s="52"/>
      <c r="R4718" s="52" t="s">
        <v>5765</v>
      </c>
      <c r="S4718" s="49" t="s">
        <v>21333</v>
      </c>
      <c r="V4718" s="50" t="s">
        <v>15134</v>
      </c>
      <c r="W4718" s="50" t="s">
        <v>5667</v>
      </c>
      <c r="X4718" s="50" t="s">
        <v>14740</v>
      </c>
      <c r="Y4718" s="70" t="s">
        <v>17320</v>
      </c>
      <c r="Z4718" s="53">
        <v>75111</v>
      </c>
    </row>
    <row r="4719" spans="1:26" s="49" customFormat="1" ht="30" x14ac:dyDescent="0.25">
      <c r="A4719" s="75">
        <v>650056612</v>
      </c>
      <c r="B4719" s="73">
        <f t="shared" si="219"/>
        <v>650056612</v>
      </c>
      <c r="C4719" s="73" t="s">
        <v>12541</v>
      </c>
      <c r="D4719" s="68">
        <v>1</v>
      </c>
      <c r="E4719" s="48">
        <f t="shared" si="220"/>
        <v>75029201</v>
      </c>
      <c r="F4719" s="57" t="s">
        <v>5201</v>
      </c>
      <c r="G4719" s="57" t="s">
        <v>5649</v>
      </c>
      <c r="H4719" s="51">
        <v>175</v>
      </c>
      <c r="I4719" s="51" t="s">
        <v>17309</v>
      </c>
      <c r="J4719" s="69">
        <v>27.49</v>
      </c>
      <c r="K4719" s="69">
        <f t="shared" si="221"/>
        <v>4810.75</v>
      </c>
      <c r="L4719" s="90">
        <v>175</v>
      </c>
      <c r="M4719" s="51"/>
      <c r="N4719" s="62" t="s">
        <v>5766</v>
      </c>
      <c r="O4719" s="52"/>
      <c r="P4719" s="52">
        <v>89</v>
      </c>
      <c r="Q4719" s="52"/>
      <c r="R4719" s="52" t="s">
        <v>5767</v>
      </c>
      <c r="S4719" s="49" t="s">
        <v>21333</v>
      </c>
      <c r="V4719" s="50" t="s">
        <v>15134</v>
      </c>
      <c r="W4719" s="50" t="s">
        <v>5667</v>
      </c>
      <c r="X4719" s="50" t="s">
        <v>14740</v>
      </c>
      <c r="Y4719" s="70" t="s">
        <v>17320</v>
      </c>
      <c r="Z4719" s="53">
        <v>75104</v>
      </c>
    </row>
    <row r="4720" spans="1:26" s="49" customFormat="1" x14ac:dyDescent="0.25">
      <c r="A4720" s="74">
        <v>600031829</v>
      </c>
      <c r="B4720" s="73">
        <f t="shared" si="219"/>
        <v>600031829</v>
      </c>
      <c r="C4720" s="73" t="s">
        <v>15135</v>
      </c>
      <c r="D4720" s="68">
        <v>1</v>
      </c>
      <c r="E4720" s="48">
        <f t="shared" si="220"/>
        <v>70259917</v>
      </c>
      <c r="F4720" s="57" t="s">
        <v>5201</v>
      </c>
      <c r="G4720" s="57" t="s">
        <v>5649</v>
      </c>
      <c r="H4720" s="51">
        <v>100</v>
      </c>
      <c r="I4720" s="51" t="s">
        <v>17309</v>
      </c>
      <c r="J4720" s="69">
        <v>27.49</v>
      </c>
      <c r="K4720" s="69">
        <f t="shared" si="221"/>
        <v>2749</v>
      </c>
      <c r="L4720" s="90">
        <v>100</v>
      </c>
      <c r="M4720" s="51"/>
      <c r="N4720" s="63" t="s">
        <v>15136</v>
      </c>
      <c r="O4720" s="50" t="s">
        <v>1766</v>
      </c>
      <c r="P4720" s="50">
        <v>248</v>
      </c>
      <c r="Q4720" s="50"/>
      <c r="R4720" s="50" t="s">
        <v>5717</v>
      </c>
      <c r="S4720" s="49" t="s">
        <v>21333</v>
      </c>
      <c r="V4720" s="50" t="s">
        <v>14745</v>
      </c>
      <c r="W4720" s="50" t="s">
        <v>5667</v>
      </c>
      <c r="X4720" s="50" t="s">
        <v>14746</v>
      </c>
      <c r="Y4720" s="70" t="s">
        <v>17320</v>
      </c>
      <c r="Z4720" s="53">
        <v>75114</v>
      </c>
    </row>
    <row r="4721" spans="1:26" s="49" customFormat="1" x14ac:dyDescent="0.25">
      <c r="A4721" s="74">
        <v>600016951</v>
      </c>
      <c r="B4721" s="73">
        <f t="shared" si="219"/>
        <v>600016951</v>
      </c>
      <c r="C4721" s="73" t="s">
        <v>12281</v>
      </c>
      <c r="D4721" s="68">
        <v>1</v>
      </c>
      <c r="E4721" s="48">
        <f t="shared" si="220"/>
        <v>601764</v>
      </c>
      <c r="F4721" s="57" t="s">
        <v>5201</v>
      </c>
      <c r="G4721" s="57" t="s">
        <v>5257</v>
      </c>
      <c r="H4721" s="51">
        <v>425</v>
      </c>
      <c r="I4721" s="51" t="s">
        <v>17309</v>
      </c>
      <c r="J4721" s="69">
        <v>27.49</v>
      </c>
      <c r="K4721" s="69">
        <f t="shared" si="221"/>
        <v>11683.25</v>
      </c>
      <c r="L4721" s="90">
        <v>425</v>
      </c>
      <c r="M4721" s="51"/>
      <c r="N4721" s="62" t="s">
        <v>5319</v>
      </c>
      <c r="O4721" s="52" t="s">
        <v>3616</v>
      </c>
      <c r="P4721" s="52">
        <v>167</v>
      </c>
      <c r="Q4721" s="52">
        <v>5</v>
      </c>
      <c r="R4721" s="52" t="s">
        <v>5318</v>
      </c>
      <c r="S4721" s="49" t="s">
        <v>21333</v>
      </c>
      <c r="V4721" s="50" t="s">
        <v>15102</v>
      </c>
      <c r="W4721" s="50" t="s">
        <v>5318</v>
      </c>
      <c r="X4721" s="50" t="s">
        <v>14738</v>
      </c>
      <c r="Y4721" s="70" t="s">
        <v>17320</v>
      </c>
      <c r="Z4721" s="53">
        <v>78501</v>
      </c>
    </row>
    <row r="4722" spans="1:26" s="49" customFormat="1" x14ac:dyDescent="0.25">
      <c r="A4722" s="74">
        <v>600016994</v>
      </c>
      <c r="B4722" s="73">
        <f t="shared" si="219"/>
        <v>600016994</v>
      </c>
      <c r="C4722" s="73" t="s">
        <v>12282</v>
      </c>
      <c r="D4722" s="68">
        <v>1</v>
      </c>
      <c r="E4722" s="48">
        <f t="shared" si="220"/>
        <v>848794</v>
      </c>
      <c r="F4722" s="57" t="s">
        <v>5201</v>
      </c>
      <c r="G4722" s="57" t="s">
        <v>5257</v>
      </c>
      <c r="H4722" s="51">
        <v>450</v>
      </c>
      <c r="I4722" s="51" t="s">
        <v>17309</v>
      </c>
      <c r="J4722" s="69">
        <v>27.49</v>
      </c>
      <c r="K4722" s="69">
        <f t="shared" si="221"/>
        <v>12370.5</v>
      </c>
      <c r="L4722" s="90">
        <v>450</v>
      </c>
      <c r="M4722" s="51"/>
      <c r="N4722" s="62" t="s">
        <v>5320</v>
      </c>
      <c r="O4722" s="52" t="s">
        <v>4731</v>
      </c>
      <c r="P4722" s="52">
        <v>55</v>
      </c>
      <c r="Q4722" s="52">
        <v>8</v>
      </c>
      <c r="R4722" s="52" t="s">
        <v>5318</v>
      </c>
      <c r="S4722" s="49" t="s">
        <v>21333</v>
      </c>
      <c r="V4722" s="50" t="s">
        <v>15102</v>
      </c>
      <c r="W4722" s="50" t="s">
        <v>5318</v>
      </c>
      <c r="X4722" s="50" t="s">
        <v>14738</v>
      </c>
      <c r="Y4722" s="70" t="s">
        <v>17320</v>
      </c>
      <c r="Z4722" s="53">
        <v>78501</v>
      </c>
    </row>
    <row r="4723" spans="1:26" s="49" customFormat="1" x14ac:dyDescent="0.25">
      <c r="A4723" s="74">
        <v>600026558</v>
      </c>
      <c r="B4723" s="73">
        <f t="shared" si="219"/>
        <v>600026558</v>
      </c>
      <c r="C4723" s="73" t="s">
        <v>12283</v>
      </c>
      <c r="D4723" s="68">
        <v>1</v>
      </c>
      <c r="E4723" s="48">
        <f t="shared" si="220"/>
        <v>61989789</v>
      </c>
      <c r="F4723" s="57" t="s">
        <v>5201</v>
      </c>
      <c r="G4723" s="57" t="s">
        <v>5257</v>
      </c>
      <c r="H4723" s="51">
        <v>75</v>
      </c>
      <c r="I4723" s="51" t="s">
        <v>17309</v>
      </c>
      <c r="J4723" s="69">
        <v>27.49</v>
      </c>
      <c r="K4723" s="69">
        <f t="shared" si="221"/>
        <v>2061.75</v>
      </c>
      <c r="L4723" s="90">
        <v>75</v>
      </c>
      <c r="M4723" s="51"/>
      <c r="N4723" s="62" t="s">
        <v>5321</v>
      </c>
      <c r="O4723" s="52" t="s">
        <v>1212</v>
      </c>
      <c r="P4723" s="52">
        <v>2098</v>
      </c>
      <c r="Q4723" s="52">
        <v>76</v>
      </c>
      <c r="R4723" s="52" t="s">
        <v>5318</v>
      </c>
      <c r="S4723" s="49" t="s">
        <v>21333</v>
      </c>
      <c r="V4723" s="50" t="s">
        <v>15102</v>
      </c>
      <c r="W4723" s="50" t="s">
        <v>5318</v>
      </c>
      <c r="X4723" s="50" t="s">
        <v>14738</v>
      </c>
      <c r="Y4723" s="70" t="s">
        <v>17320</v>
      </c>
      <c r="Z4723" s="53">
        <v>78501</v>
      </c>
    </row>
    <row r="4724" spans="1:26" s="49" customFormat="1" x14ac:dyDescent="0.25">
      <c r="A4724" s="75">
        <v>600131220</v>
      </c>
      <c r="B4724" s="73">
        <f t="shared" si="219"/>
        <v>600131220</v>
      </c>
      <c r="C4724" s="73" t="s">
        <v>12380</v>
      </c>
      <c r="D4724" s="68">
        <v>1</v>
      </c>
      <c r="E4724" s="48">
        <f t="shared" si="220"/>
        <v>63024586</v>
      </c>
      <c r="F4724" s="57" t="s">
        <v>5201</v>
      </c>
      <c r="G4724" s="57" t="s">
        <v>5257</v>
      </c>
      <c r="H4724" s="51">
        <v>0</v>
      </c>
      <c r="I4724" s="51" t="s">
        <v>17309</v>
      </c>
      <c r="J4724" s="69">
        <v>27.49</v>
      </c>
      <c r="K4724" s="69">
        <f t="shared" si="221"/>
        <v>0</v>
      </c>
      <c r="L4724" s="90">
        <v>50</v>
      </c>
      <c r="M4724" s="51">
        <v>50</v>
      </c>
      <c r="N4724" s="62" t="s">
        <v>5485</v>
      </c>
      <c r="O4724" s="52" t="s">
        <v>970</v>
      </c>
      <c r="P4724" s="52">
        <v>595</v>
      </c>
      <c r="Q4724" s="52"/>
      <c r="R4724" s="52" t="s">
        <v>5486</v>
      </c>
      <c r="S4724" s="49" t="s">
        <v>21333</v>
      </c>
      <c r="V4724" s="50" t="s">
        <v>15137</v>
      </c>
      <c r="W4724" s="50" t="s">
        <v>5318</v>
      </c>
      <c r="X4724" s="50" t="s">
        <v>14740</v>
      </c>
      <c r="Y4724" s="70" t="s">
        <v>17320</v>
      </c>
      <c r="Z4724" s="53">
        <v>79305</v>
      </c>
    </row>
    <row r="4725" spans="1:26" s="49" customFormat="1" ht="30" x14ac:dyDescent="0.25">
      <c r="A4725" s="75">
        <v>600131718</v>
      </c>
      <c r="B4725" s="73">
        <f t="shared" si="219"/>
        <v>600131718</v>
      </c>
      <c r="C4725" s="73" t="s">
        <v>12381</v>
      </c>
      <c r="D4725" s="68">
        <v>1</v>
      </c>
      <c r="E4725" s="48">
        <f t="shared" si="220"/>
        <v>70640220</v>
      </c>
      <c r="F4725" s="57" t="s">
        <v>5201</v>
      </c>
      <c r="G4725" s="57" t="s">
        <v>5257</v>
      </c>
      <c r="H4725" s="51">
        <v>50</v>
      </c>
      <c r="I4725" s="51" t="s">
        <v>17309</v>
      </c>
      <c r="J4725" s="69">
        <v>27.49</v>
      </c>
      <c r="K4725" s="69">
        <f t="shared" si="221"/>
        <v>1374.5</v>
      </c>
      <c r="L4725" s="90">
        <v>50</v>
      </c>
      <c r="M4725" s="51"/>
      <c r="N4725" s="62" t="s">
        <v>5487</v>
      </c>
      <c r="O4725" s="52"/>
      <c r="P4725" s="52">
        <v>256</v>
      </c>
      <c r="Q4725" s="52"/>
      <c r="R4725" s="52" t="s">
        <v>5488</v>
      </c>
      <c r="S4725" s="49" t="s">
        <v>21333</v>
      </c>
      <c r="V4725" s="50" t="s">
        <v>15137</v>
      </c>
      <c r="W4725" s="50" t="s">
        <v>5318</v>
      </c>
      <c r="X4725" s="50" t="s">
        <v>14740</v>
      </c>
      <c r="Y4725" s="70" t="s">
        <v>17320</v>
      </c>
      <c r="Z4725" s="53">
        <v>79351</v>
      </c>
    </row>
    <row r="4726" spans="1:26" s="49" customFormat="1" ht="30" x14ac:dyDescent="0.25">
      <c r="A4726" s="75">
        <v>600131955</v>
      </c>
      <c r="B4726" s="73">
        <f t="shared" si="219"/>
        <v>600131955</v>
      </c>
      <c r="C4726" s="73" t="s">
        <v>12382</v>
      </c>
      <c r="D4726" s="68">
        <v>1</v>
      </c>
      <c r="E4726" s="48">
        <f t="shared" si="220"/>
        <v>60802693</v>
      </c>
      <c r="F4726" s="57" t="s">
        <v>5201</v>
      </c>
      <c r="G4726" s="57" t="s">
        <v>5257</v>
      </c>
      <c r="H4726" s="51">
        <v>500</v>
      </c>
      <c r="I4726" s="51" t="s">
        <v>17309</v>
      </c>
      <c r="J4726" s="69">
        <v>27.49</v>
      </c>
      <c r="K4726" s="69">
        <f t="shared" si="221"/>
        <v>13745</v>
      </c>
      <c r="L4726" s="90">
        <v>500</v>
      </c>
      <c r="M4726" s="51"/>
      <c r="N4726" s="62" t="s">
        <v>5489</v>
      </c>
      <c r="O4726" s="52" t="s">
        <v>4731</v>
      </c>
      <c r="P4726" s="52">
        <v>128</v>
      </c>
      <c r="Q4726" s="52"/>
      <c r="R4726" s="52" t="s">
        <v>5486</v>
      </c>
      <c r="S4726" s="49" t="s">
        <v>21333</v>
      </c>
      <c r="V4726" s="50" t="s">
        <v>15137</v>
      </c>
      <c r="W4726" s="50" t="s">
        <v>5318</v>
      </c>
      <c r="X4726" s="50" t="s">
        <v>14740</v>
      </c>
      <c r="Y4726" s="70" t="s">
        <v>17320</v>
      </c>
      <c r="Z4726" s="53">
        <v>79305</v>
      </c>
    </row>
    <row r="4727" spans="1:26" s="49" customFormat="1" x14ac:dyDescent="0.25">
      <c r="A4727" s="75">
        <v>600139867</v>
      </c>
      <c r="B4727" s="73">
        <f t="shared" si="219"/>
        <v>600139867</v>
      </c>
      <c r="C4727" s="73" t="s">
        <v>12383</v>
      </c>
      <c r="D4727" s="68">
        <v>1</v>
      </c>
      <c r="E4727" s="48">
        <f t="shared" si="220"/>
        <v>70997144</v>
      </c>
      <c r="F4727" s="57" t="s">
        <v>5201</v>
      </c>
      <c r="G4727" s="57" t="s">
        <v>5257</v>
      </c>
      <c r="H4727" s="51">
        <v>0</v>
      </c>
      <c r="I4727" s="51" t="s">
        <v>17309</v>
      </c>
      <c r="J4727" s="69">
        <v>27.49</v>
      </c>
      <c r="K4727" s="69">
        <f t="shared" si="221"/>
        <v>0</v>
      </c>
      <c r="L4727" s="90">
        <v>25</v>
      </c>
      <c r="M4727" s="51">
        <v>25</v>
      </c>
      <c r="N4727" s="62" t="s">
        <v>5490</v>
      </c>
      <c r="O4727" s="52"/>
      <c r="P4727" s="52">
        <v>71</v>
      </c>
      <c r="Q4727" s="52"/>
      <c r="R4727" s="52" t="s">
        <v>2030</v>
      </c>
      <c r="S4727" s="49" t="s">
        <v>21333</v>
      </c>
      <c r="V4727" s="50" t="s">
        <v>15137</v>
      </c>
      <c r="W4727" s="50" t="s">
        <v>5318</v>
      </c>
      <c r="X4727" s="50" t="s">
        <v>14740</v>
      </c>
      <c r="Y4727" s="70" t="s">
        <v>17320</v>
      </c>
      <c r="Z4727" s="53">
        <v>78501</v>
      </c>
    </row>
    <row r="4728" spans="1:26" s="49" customFormat="1" ht="30" x14ac:dyDescent="0.25">
      <c r="A4728" s="75">
        <v>600138682</v>
      </c>
      <c r="B4728" s="73">
        <f t="shared" si="219"/>
        <v>600138682</v>
      </c>
      <c r="C4728" s="73" t="s">
        <v>12384</v>
      </c>
      <c r="D4728" s="68">
        <v>1</v>
      </c>
      <c r="E4728" s="48">
        <f t="shared" si="220"/>
        <v>47654597</v>
      </c>
      <c r="F4728" s="57" t="s">
        <v>5201</v>
      </c>
      <c r="G4728" s="57" t="s">
        <v>5257</v>
      </c>
      <c r="H4728" s="51">
        <v>50</v>
      </c>
      <c r="I4728" s="51" t="s">
        <v>17309</v>
      </c>
      <c r="J4728" s="69">
        <v>27.49</v>
      </c>
      <c r="K4728" s="69">
        <f t="shared" si="221"/>
        <v>1374.5</v>
      </c>
      <c r="L4728" s="90">
        <v>50</v>
      </c>
      <c r="M4728" s="51"/>
      <c r="N4728" s="62" t="s">
        <v>5491</v>
      </c>
      <c r="O4728" s="52" t="s">
        <v>340</v>
      </c>
      <c r="P4728" s="52">
        <v>2147</v>
      </c>
      <c r="Q4728" s="52">
        <v>44</v>
      </c>
      <c r="R4728" s="52" t="s">
        <v>5318</v>
      </c>
      <c r="S4728" s="49" t="s">
        <v>21333</v>
      </c>
      <c r="V4728" s="50" t="s">
        <v>15137</v>
      </c>
      <c r="W4728" s="50" t="s">
        <v>5318</v>
      </c>
      <c r="X4728" s="50" t="s">
        <v>14740</v>
      </c>
      <c r="Y4728" s="70" t="s">
        <v>17320</v>
      </c>
      <c r="Z4728" s="53">
        <v>78501</v>
      </c>
    </row>
    <row r="4729" spans="1:26" s="49" customFormat="1" ht="30" x14ac:dyDescent="0.25">
      <c r="A4729" s="75">
        <v>600139000</v>
      </c>
      <c r="B4729" s="73">
        <f t="shared" si="219"/>
        <v>600139000</v>
      </c>
      <c r="C4729" s="73" t="s">
        <v>12385</v>
      </c>
      <c r="D4729" s="68">
        <v>1</v>
      </c>
      <c r="E4729" s="48">
        <f t="shared" si="220"/>
        <v>70985286</v>
      </c>
      <c r="F4729" s="57" t="s">
        <v>5201</v>
      </c>
      <c r="G4729" s="57" t="s">
        <v>5257</v>
      </c>
      <c r="H4729" s="51">
        <v>100</v>
      </c>
      <c r="I4729" s="51" t="s">
        <v>17309</v>
      </c>
      <c r="J4729" s="69">
        <v>27.49</v>
      </c>
      <c r="K4729" s="69">
        <f t="shared" si="221"/>
        <v>2749</v>
      </c>
      <c r="L4729" s="90">
        <v>100</v>
      </c>
      <c r="M4729" s="51"/>
      <c r="N4729" s="62" t="s">
        <v>5492</v>
      </c>
      <c r="O4729" s="52"/>
      <c r="P4729" s="52">
        <v>20</v>
      </c>
      <c r="Q4729" s="52"/>
      <c r="R4729" s="52" t="s">
        <v>5493</v>
      </c>
      <c r="S4729" s="49" t="s">
        <v>21333</v>
      </c>
      <c r="V4729" s="50" t="s">
        <v>15137</v>
      </c>
      <c r="W4729" s="50" t="s">
        <v>5318</v>
      </c>
      <c r="X4729" s="50" t="s">
        <v>14740</v>
      </c>
      <c r="Y4729" s="70" t="s">
        <v>17320</v>
      </c>
      <c r="Z4729" s="53">
        <v>78316</v>
      </c>
    </row>
    <row r="4730" spans="1:26" s="49" customFormat="1" x14ac:dyDescent="0.25">
      <c r="A4730" s="75">
        <v>600139875</v>
      </c>
      <c r="B4730" s="73">
        <f t="shared" si="219"/>
        <v>600139875</v>
      </c>
      <c r="C4730" s="73" t="s">
        <v>12386</v>
      </c>
      <c r="D4730" s="68">
        <v>1</v>
      </c>
      <c r="E4730" s="48">
        <f t="shared" si="220"/>
        <v>61989924</v>
      </c>
      <c r="F4730" s="57" t="s">
        <v>5201</v>
      </c>
      <c r="G4730" s="57" t="s">
        <v>5257</v>
      </c>
      <c r="H4730" s="51">
        <v>25</v>
      </c>
      <c r="I4730" s="51" t="s">
        <v>17309</v>
      </c>
      <c r="J4730" s="69">
        <v>27.49</v>
      </c>
      <c r="K4730" s="69">
        <f t="shared" si="221"/>
        <v>687.25</v>
      </c>
      <c r="L4730" s="90">
        <v>25</v>
      </c>
      <c r="M4730" s="51"/>
      <c r="N4730" s="62" t="s">
        <v>5494</v>
      </c>
      <c r="O4730" s="52" t="s">
        <v>1716</v>
      </c>
      <c r="P4730" s="52">
        <v>1302</v>
      </c>
      <c r="Q4730" s="52">
        <v>7</v>
      </c>
      <c r="R4730" s="52" t="s">
        <v>5318</v>
      </c>
      <c r="S4730" s="49" t="s">
        <v>21333</v>
      </c>
      <c r="V4730" s="50" t="s">
        <v>15137</v>
      </c>
      <c r="W4730" s="50" t="s">
        <v>5318</v>
      </c>
      <c r="X4730" s="50" t="s">
        <v>14740</v>
      </c>
      <c r="Y4730" s="70" t="s">
        <v>17320</v>
      </c>
      <c r="Z4730" s="53">
        <v>78501</v>
      </c>
    </row>
    <row r="4731" spans="1:26" s="49" customFormat="1" ht="30" x14ac:dyDescent="0.25">
      <c r="A4731" s="75">
        <v>600140784</v>
      </c>
      <c r="B4731" s="73">
        <f t="shared" si="219"/>
        <v>600140784</v>
      </c>
      <c r="C4731" s="73" t="s">
        <v>12387</v>
      </c>
      <c r="D4731" s="68">
        <v>1</v>
      </c>
      <c r="E4731" s="48">
        <f t="shared" si="220"/>
        <v>61989991</v>
      </c>
      <c r="F4731" s="57" t="s">
        <v>5201</v>
      </c>
      <c r="G4731" s="57" t="s">
        <v>5257</v>
      </c>
      <c r="H4731" s="51">
        <v>975</v>
      </c>
      <c r="I4731" s="51" t="s">
        <v>17309</v>
      </c>
      <c r="J4731" s="69">
        <v>27.49</v>
      </c>
      <c r="K4731" s="69">
        <f t="shared" si="221"/>
        <v>26802.75</v>
      </c>
      <c r="L4731" s="90">
        <v>975</v>
      </c>
      <c r="M4731" s="51"/>
      <c r="N4731" s="62" t="s">
        <v>5495</v>
      </c>
      <c r="O4731" s="52" t="s">
        <v>5496</v>
      </c>
      <c r="P4731" s="52">
        <v>319</v>
      </c>
      <c r="Q4731" s="52">
        <v>2</v>
      </c>
      <c r="R4731" s="52" t="s">
        <v>5318</v>
      </c>
      <c r="S4731" s="49" t="s">
        <v>21333</v>
      </c>
      <c r="V4731" s="50" t="s">
        <v>15137</v>
      </c>
      <c r="W4731" s="50" t="s">
        <v>5318</v>
      </c>
      <c r="X4731" s="50" t="s">
        <v>14740</v>
      </c>
      <c r="Y4731" s="70" t="s">
        <v>17320</v>
      </c>
      <c r="Z4731" s="53">
        <v>78501</v>
      </c>
    </row>
    <row r="4732" spans="1:26" s="49" customFormat="1" ht="30" x14ac:dyDescent="0.25">
      <c r="A4732" s="75">
        <v>600140792</v>
      </c>
      <c r="B4732" s="73">
        <f t="shared" si="219"/>
        <v>600140792</v>
      </c>
      <c r="C4732" s="73" t="s">
        <v>12388</v>
      </c>
      <c r="D4732" s="68">
        <v>1</v>
      </c>
      <c r="E4732" s="48">
        <f t="shared" si="220"/>
        <v>61989967</v>
      </c>
      <c r="F4732" s="57" t="s">
        <v>5201</v>
      </c>
      <c r="G4732" s="57" t="s">
        <v>5257</v>
      </c>
      <c r="H4732" s="51">
        <v>725</v>
      </c>
      <c r="I4732" s="51" t="s">
        <v>17309</v>
      </c>
      <c r="J4732" s="69">
        <v>27.49</v>
      </c>
      <c r="K4732" s="69">
        <f t="shared" si="221"/>
        <v>19930.25</v>
      </c>
      <c r="L4732" s="90">
        <v>725</v>
      </c>
      <c r="M4732" s="51"/>
      <c r="N4732" s="62" t="s">
        <v>5497</v>
      </c>
      <c r="O4732" s="52" t="s">
        <v>93</v>
      </c>
      <c r="P4732" s="52">
        <v>1264</v>
      </c>
      <c r="Q4732" s="52">
        <v>3</v>
      </c>
      <c r="R4732" s="52" t="s">
        <v>5318</v>
      </c>
      <c r="S4732" s="49" t="s">
        <v>21333</v>
      </c>
      <c r="V4732" s="50" t="s">
        <v>15137</v>
      </c>
      <c r="W4732" s="50" t="s">
        <v>5318</v>
      </c>
      <c r="X4732" s="50" t="s">
        <v>14740</v>
      </c>
      <c r="Y4732" s="70" t="s">
        <v>17320</v>
      </c>
      <c r="Z4732" s="53">
        <v>78501</v>
      </c>
    </row>
    <row r="4733" spans="1:26" s="49" customFormat="1" ht="30" x14ac:dyDescent="0.25">
      <c r="A4733" s="75">
        <v>600140997</v>
      </c>
      <c r="B4733" s="73">
        <f t="shared" si="219"/>
        <v>600140997</v>
      </c>
      <c r="C4733" s="73" t="s">
        <v>12389</v>
      </c>
      <c r="D4733" s="68">
        <v>1</v>
      </c>
      <c r="E4733" s="48">
        <f t="shared" si="220"/>
        <v>70996482</v>
      </c>
      <c r="F4733" s="57" t="s">
        <v>5201</v>
      </c>
      <c r="G4733" s="57" t="s">
        <v>5257</v>
      </c>
      <c r="H4733" s="51">
        <v>75</v>
      </c>
      <c r="I4733" s="51" t="s">
        <v>17309</v>
      </c>
      <c r="J4733" s="69">
        <v>27.49</v>
      </c>
      <c r="K4733" s="69">
        <f t="shared" si="221"/>
        <v>2061.75</v>
      </c>
      <c r="L4733" s="90">
        <v>75</v>
      </c>
      <c r="M4733" s="51"/>
      <c r="N4733" s="62" t="s">
        <v>5498</v>
      </c>
      <c r="O4733" s="52"/>
      <c r="P4733" s="52">
        <v>52</v>
      </c>
      <c r="Q4733" s="52"/>
      <c r="R4733" s="52" t="s">
        <v>5499</v>
      </c>
      <c r="S4733" s="49" t="s">
        <v>21333</v>
      </c>
      <c r="V4733" s="50" t="s">
        <v>15137</v>
      </c>
      <c r="W4733" s="50" t="s">
        <v>5318</v>
      </c>
      <c r="X4733" s="50" t="s">
        <v>14740</v>
      </c>
      <c r="Y4733" s="70" t="s">
        <v>17320</v>
      </c>
      <c r="Z4733" s="53">
        <v>78314</v>
      </c>
    </row>
    <row r="4734" spans="1:26" s="49" customFormat="1" ht="30" x14ac:dyDescent="0.25">
      <c r="A4734" s="75">
        <v>600141047</v>
      </c>
      <c r="B4734" s="73">
        <f t="shared" si="219"/>
        <v>600141047</v>
      </c>
      <c r="C4734" s="73" t="s">
        <v>12390</v>
      </c>
      <c r="D4734" s="68">
        <v>1</v>
      </c>
      <c r="E4734" s="48">
        <f t="shared" si="220"/>
        <v>61989860</v>
      </c>
      <c r="F4734" s="57" t="s">
        <v>5201</v>
      </c>
      <c r="G4734" s="57" t="s">
        <v>5257</v>
      </c>
      <c r="H4734" s="51">
        <v>950</v>
      </c>
      <c r="I4734" s="51" t="s">
        <v>17309</v>
      </c>
      <c r="J4734" s="69">
        <v>27.49</v>
      </c>
      <c r="K4734" s="69">
        <f t="shared" si="221"/>
        <v>26115.5</v>
      </c>
      <c r="L4734" s="90">
        <v>950</v>
      </c>
      <c r="M4734" s="51"/>
      <c r="N4734" s="62" t="s">
        <v>5500</v>
      </c>
      <c r="O4734" s="52" t="s">
        <v>2010</v>
      </c>
      <c r="P4734" s="52">
        <v>1419</v>
      </c>
      <c r="Q4734" s="52">
        <v>7</v>
      </c>
      <c r="R4734" s="52" t="s">
        <v>5318</v>
      </c>
      <c r="S4734" s="49" t="s">
        <v>21333</v>
      </c>
      <c r="V4734" s="50" t="s">
        <v>15137</v>
      </c>
      <c r="W4734" s="50" t="s">
        <v>5318</v>
      </c>
      <c r="X4734" s="50" t="s">
        <v>14740</v>
      </c>
      <c r="Y4734" s="70" t="s">
        <v>17320</v>
      </c>
      <c r="Z4734" s="53">
        <v>78501</v>
      </c>
    </row>
    <row r="4735" spans="1:26" s="49" customFormat="1" ht="30" x14ac:dyDescent="0.25">
      <c r="A4735" s="75">
        <v>600141055</v>
      </c>
      <c r="B4735" s="73">
        <f t="shared" si="219"/>
        <v>600141055</v>
      </c>
      <c r="C4735" s="73" t="s">
        <v>12391</v>
      </c>
      <c r="D4735" s="68">
        <v>1</v>
      </c>
      <c r="E4735" s="48">
        <f t="shared" si="220"/>
        <v>75029481</v>
      </c>
      <c r="F4735" s="57" t="s">
        <v>5201</v>
      </c>
      <c r="G4735" s="57" t="s">
        <v>5257</v>
      </c>
      <c r="H4735" s="51">
        <v>50</v>
      </c>
      <c r="I4735" s="51" t="s">
        <v>17309</v>
      </c>
      <c r="J4735" s="69">
        <v>27.49</v>
      </c>
      <c r="K4735" s="69">
        <f t="shared" si="221"/>
        <v>1374.5</v>
      </c>
      <c r="L4735" s="90">
        <v>50</v>
      </c>
      <c r="M4735" s="51"/>
      <c r="N4735" s="62" t="s">
        <v>5501</v>
      </c>
      <c r="O4735" s="52"/>
      <c r="P4735" s="52">
        <v>40</v>
      </c>
      <c r="Q4735" s="52"/>
      <c r="R4735" s="52" t="s">
        <v>5502</v>
      </c>
      <c r="S4735" s="49" t="s">
        <v>21333</v>
      </c>
      <c r="V4735" s="50" t="s">
        <v>15137</v>
      </c>
      <c r="W4735" s="50" t="s">
        <v>5318</v>
      </c>
      <c r="X4735" s="50" t="s">
        <v>14740</v>
      </c>
      <c r="Y4735" s="70" t="s">
        <v>17320</v>
      </c>
      <c r="Z4735" s="53">
        <v>78501</v>
      </c>
    </row>
    <row r="4736" spans="1:26" s="49" customFormat="1" x14ac:dyDescent="0.25">
      <c r="A4736" s="75">
        <v>600141403</v>
      </c>
      <c r="B4736" s="73">
        <f t="shared" si="219"/>
        <v>600141403</v>
      </c>
      <c r="C4736" s="73" t="s">
        <v>18195</v>
      </c>
      <c r="D4736" s="68">
        <v>1</v>
      </c>
      <c r="E4736" s="48">
        <f t="shared" si="220"/>
        <v>75009749</v>
      </c>
      <c r="F4736" s="57" t="s">
        <v>5201</v>
      </c>
      <c r="G4736" s="57" t="s">
        <v>5257</v>
      </c>
      <c r="H4736" s="51">
        <v>50</v>
      </c>
      <c r="I4736" s="51" t="s">
        <v>17309</v>
      </c>
      <c r="J4736" s="69">
        <v>27.49</v>
      </c>
      <c r="K4736" s="69">
        <f t="shared" si="221"/>
        <v>1374.5</v>
      </c>
      <c r="L4736" s="90">
        <v>50</v>
      </c>
      <c r="M4736" s="51"/>
      <c r="N4736" s="62" t="s">
        <v>18196</v>
      </c>
      <c r="O4736" s="52" t="s">
        <v>2010</v>
      </c>
      <c r="P4736" s="52">
        <v>1419</v>
      </c>
      <c r="Q4736" s="52">
        <v>7</v>
      </c>
      <c r="R4736" s="52" t="s">
        <v>5318</v>
      </c>
      <c r="S4736" s="49" t="s">
        <v>21333</v>
      </c>
      <c r="V4736" s="50" t="s">
        <v>15137</v>
      </c>
      <c r="W4736" s="50" t="s">
        <v>5318</v>
      </c>
      <c r="X4736" s="50" t="s">
        <v>14740</v>
      </c>
      <c r="Y4736" s="70" t="s">
        <v>17320</v>
      </c>
      <c r="Z4736" s="53">
        <v>78501</v>
      </c>
    </row>
    <row r="4737" spans="1:26" s="49" customFormat="1" ht="30" x14ac:dyDescent="0.25">
      <c r="A4737" s="75">
        <v>650036417</v>
      </c>
      <c r="B4737" s="73">
        <f t="shared" si="219"/>
        <v>650036417</v>
      </c>
      <c r="C4737" s="73" t="s">
        <v>12392</v>
      </c>
      <c r="D4737" s="68">
        <v>1</v>
      </c>
      <c r="E4737" s="48">
        <f t="shared" si="220"/>
        <v>75027631</v>
      </c>
      <c r="F4737" s="57" t="s">
        <v>5201</v>
      </c>
      <c r="G4737" s="57" t="s">
        <v>5257</v>
      </c>
      <c r="H4737" s="51">
        <v>75</v>
      </c>
      <c r="I4737" s="51" t="s">
        <v>17309</v>
      </c>
      <c r="J4737" s="69">
        <v>27.49</v>
      </c>
      <c r="K4737" s="69">
        <f t="shared" si="221"/>
        <v>2061.75</v>
      </c>
      <c r="L4737" s="90">
        <v>75</v>
      </c>
      <c r="M4737" s="51"/>
      <c r="N4737" s="62" t="s">
        <v>5503</v>
      </c>
      <c r="O4737" s="52"/>
      <c r="P4737" s="52">
        <v>64</v>
      </c>
      <c r="Q4737" s="52"/>
      <c r="R4737" s="52" t="s">
        <v>5504</v>
      </c>
      <c r="S4737" s="49" t="s">
        <v>21333</v>
      </c>
      <c r="V4737" s="50" t="s">
        <v>15137</v>
      </c>
      <c r="W4737" s="50" t="s">
        <v>5318</v>
      </c>
      <c r="X4737" s="50" t="s">
        <v>14740</v>
      </c>
      <c r="Y4737" s="70" t="s">
        <v>17320</v>
      </c>
      <c r="Z4737" s="53">
        <v>78401</v>
      </c>
    </row>
    <row r="4738" spans="1:26" s="49" customFormat="1" ht="30" x14ac:dyDescent="0.25">
      <c r="A4738" s="75">
        <v>650036620</v>
      </c>
      <c r="B4738" s="73">
        <f t="shared" si="219"/>
        <v>650036620</v>
      </c>
      <c r="C4738" s="73" t="s">
        <v>12393</v>
      </c>
      <c r="D4738" s="68">
        <v>1</v>
      </c>
      <c r="E4738" s="48">
        <f t="shared" si="220"/>
        <v>70998396</v>
      </c>
      <c r="F4738" s="57" t="s">
        <v>5201</v>
      </c>
      <c r="G4738" s="57" t="s">
        <v>5257</v>
      </c>
      <c r="H4738" s="51">
        <v>50</v>
      </c>
      <c r="I4738" s="51" t="s">
        <v>17309</v>
      </c>
      <c r="J4738" s="69">
        <v>27.49</v>
      </c>
      <c r="K4738" s="69">
        <f t="shared" si="221"/>
        <v>1374.5</v>
      </c>
      <c r="L4738" s="90">
        <v>50</v>
      </c>
      <c r="M4738" s="51"/>
      <c r="N4738" s="62" t="s">
        <v>5505</v>
      </c>
      <c r="O4738" s="52"/>
      <c r="P4738" s="52">
        <v>113</v>
      </c>
      <c r="Q4738" s="52"/>
      <c r="R4738" s="52" t="s">
        <v>5506</v>
      </c>
      <c r="S4738" s="49" t="s">
        <v>21333</v>
      </c>
      <c r="V4738" s="50" t="s">
        <v>15137</v>
      </c>
      <c r="W4738" s="50" t="s">
        <v>5318</v>
      </c>
      <c r="X4738" s="50" t="s">
        <v>14740</v>
      </c>
      <c r="Y4738" s="70" t="s">
        <v>17320</v>
      </c>
      <c r="Z4738" s="53">
        <v>78501</v>
      </c>
    </row>
    <row r="4739" spans="1:26" s="49" customFormat="1" ht="30" x14ac:dyDescent="0.25">
      <c r="A4739" s="75">
        <v>691009660</v>
      </c>
      <c r="B4739" s="73">
        <f t="shared" si="219"/>
        <v>691009660</v>
      </c>
      <c r="C4739" s="73" t="s">
        <v>12394</v>
      </c>
      <c r="D4739" s="68">
        <v>1</v>
      </c>
      <c r="E4739" s="48">
        <f t="shared" si="220"/>
        <v>5388864</v>
      </c>
      <c r="F4739" s="57" t="s">
        <v>5201</v>
      </c>
      <c r="G4739" s="57" t="s">
        <v>5257</v>
      </c>
      <c r="H4739" s="51">
        <v>150</v>
      </c>
      <c r="I4739" s="51" t="s">
        <v>17309</v>
      </c>
      <c r="J4739" s="69">
        <v>27.49</v>
      </c>
      <c r="K4739" s="69">
        <f t="shared" si="221"/>
        <v>4123.5</v>
      </c>
      <c r="L4739" s="90">
        <v>150</v>
      </c>
      <c r="M4739" s="51"/>
      <c r="N4739" s="62" t="s">
        <v>5507</v>
      </c>
      <c r="O4739" s="52" t="s">
        <v>259</v>
      </c>
      <c r="P4739" s="52">
        <v>150</v>
      </c>
      <c r="Q4739" s="52"/>
      <c r="R4739" s="52" t="s">
        <v>5508</v>
      </c>
      <c r="S4739" s="49" t="s">
        <v>21333</v>
      </c>
      <c r="V4739" s="50" t="s">
        <v>15137</v>
      </c>
      <c r="W4739" s="50" t="s">
        <v>5318</v>
      </c>
      <c r="X4739" s="50" t="s">
        <v>14740</v>
      </c>
      <c r="Y4739" s="70" t="s">
        <v>17320</v>
      </c>
      <c r="Z4739" s="53">
        <v>78307</v>
      </c>
    </row>
    <row r="4740" spans="1:26" s="49" customFormat="1" x14ac:dyDescent="0.25">
      <c r="A4740" s="75">
        <v>691012628</v>
      </c>
      <c r="B4740" s="73">
        <f t="shared" ref="B4740:B4803" si="222">A4740/1</f>
        <v>691012628</v>
      </c>
      <c r="C4740" s="73" t="s">
        <v>12395</v>
      </c>
      <c r="D4740" s="68">
        <v>1</v>
      </c>
      <c r="E4740" s="48">
        <f t="shared" ref="E4740:E4803" si="223">C4740/1</f>
        <v>7280238</v>
      </c>
      <c r="F4740" s="57" t="s">
        <v>5201</v>
      </c>
      <c r="G4740" s="57" t="s">
        <v>5257</v>
      </c>
      <c r="H4740" s="51">
        <v>0</v>
      </c>
      <c r="I4740" s="51" t="s">
        <v>17309</v>
      </c>
      <c r="J4740" s="69">
        <v>27.49</v>
      </c>
      <c r="K4740" s="69">
        <f t="shared" ref="K4740:K4803" si="224">H4740*J4740</f>
        <v>0</v>
      </c>
      <c r="L4740" s="90">
        <v>25</v>
      </c>
      <c r="M4740" s="51">
        <v>25</v>
      </c>
      <c r="N4740" s="62" t="s">
        <v>5509</v>
      </c>
      <c r="O4740" s="52" t="s">
        <v>5510</v>
      </c>
      <c r="P4740" s="52">
        <v>2592</v>
      </c>
      <c r="Q4740" s="52">
        <v>21</v>
      </c>
      <c r="R4740" s="52" t="s">
        <v>5318</v>
      </c>
      <c r="S4740" s="49" t="s">
        <v>21333</v>
      </c>
      <c r="V4740" s="50" t="s">
        <v>15137</v>
      </c>
      <c r="W4740" s="50" t="s">
        <v>5318</v>
      </c>
      <c r="X4740" s="50" t="s">
        <v>14740</v>
      </c>
      <c r="Y4740" s="70" t="s">
        <v>17320</v>
      </c>
      <c r="Z4740" s="53">
        <v>78501</v>
      </c>
    </row>
    <row r="4741" spans="1:26" s="49" customFormat="1" x14ac:dyDescent="0.25">
      <c r="A4741" s="74">
        <v>600018016</v>
      </c>
      <c r="B4741" s="73">
        <f t="shared" si="222"/>
        <v>600018016</v>
      </c>
      <c r="C4741" s="73" t="s">
        <v>12575</v>
      </c>
      <c r="D4741" s="68">
        <v>1</v>
      </c>
      <c r="E4741" s="48">
        <f t="shared" si="223"/>
        <v>49589792</v>
      </c>
      <c r="F4741" s="57" t="s">
        <v>5201</v>
      </c>
      <c r="G4741" s="57" t="s">
        <v>5820</v>
      </c>
      <c r="H4741" s="51">
        <v>600</v>
      </c>
      <c r="I4741" s="51" t="s">
        <v>17309</v>
      </c>
      <c r="J4741" s="69">
        <v>27.49</v>
      </c>
      <c r="K4741" s="69">
        <f t="shared" si="224"/>
        <v>16494</v>
      </c>
      <c r="L4741" s="90">
        <v>600</v>
      </c>
      <c r="M4741" s="51"/>
      <c r="N4741" s="62" t="s">
        <v>5826</v>
      </c>
      <c r="O4741" s="52" t="s">
        <v>1865</v>
      </c>
      <c r="P4741" s="52">
        <v>1207</v>
      </c>
      <c r="Q4741" s="52">
        <v>8</v>
      </c>
      <c r="R4741" s="52" t="s">
        <v>5825</v>
      </c>
      <c r="S4741" s="49" t="s">
        <v>21333</v>
      </c>
      <c r="V4741" s="50" t="s">
        <v>15102</v>
      </c>
      <c r="W4741" s="50" t="s">
        <v>5825</v>
      </c>
      <c r="X4741" s="50" t="s">
        <v>14738</v>
      </c>
      <c r="Y4741" s="70" t="s">
        <v>17320</v>
      </c>
      <c r="Z4741" s="53">
        <v>78701</v>
      </c>
    </row>
    <row r="4742" spans="1:26" s="49" customFormat="1" ht="30" x14ac:dyDescent="0.25">
      <c r="A4742" s="74">
        <v>600018041</v>
      </c>
      <c r="B4742" s="73">
        <f t="shared" si="222"/>
        <v>600018041</v>
      </c>
      <c r="C4742" s="73" t="s">
        <v>12576</v>
      </c>
      <c r="D4742" s="68">
        <v>1</v>
      </c>
      <c r="E4742" s="48">
        <f t="shared" si="223"/>
        <v>49589679</v>
      </c>
      <c r="F4742" s="57" t="s">
        <v>5201</v>
      </c>
      <c r="G4742" s="57" t="s">
        <v>5820</v>
      </c>
      <c r="H4742" s="51">
        <v>350</v>
      </c>
      <c r="I4742" s="51" t="s">
        <v>17309</v>
      </c>
      <c r="J4742" s="69">
        <v>27.49</v>
      </c>
      <c r="K4742" s="69">
        <f t="shared" si="224"/>
        <v>9621.5</v>
      </c>
      <c r="L4742" s="90">
        <v>350</v>
      </c>
      <c r="M4742" s="51"/>
      <c r="N4742" s="62" t="s">
        <v>5827</v>
      </c>
      <c r="O4742" s="52" t="s">
        <v>2562</v>
      </c>
      <c r="P4742" s="52">
        <v>652</v>
      </c>
      <c r="Q4742" s="52">
        <v>31</v>
      </c>
      <c r="R4742" s="52" t="s">
        <v>5825</v>
      </c>
      <c r="S4742" s="49" t="s">
        <v>21333</v>
      </c>
      <c r="V4742" s="50" t="s">
        <v>15102</v>
      </c>
      <c r="W4742" s="50" t="s">
        <v>5825</v>
      </c>
      <c r="X4742" s="50" t="s">
        <v>14738</v>
      </c>
      <c r="Y4742" s="70" t="s">
        <v>17320</v>
      </c>
      <c r="Z4742" s="53">
        <v>78701</v>
      </c>
    </row>
    <row r="4743" spans="1:26" s="49" customFormat="1" x14ac:dyDescent="0.25">
      <c r="A4743" s="74">
        <v>600018075</v>
      </c>
      <c r="B4743" s="73">
        <f t="shared" si="222"/>
        <v>600018075</v>
      </c>
      <c r="C4743" s="73" t="s">
        <v>12577</v>
      </c>
      <c r="D4743" s="68">
        <v>1</v>
      </c>
      <c r="E4743" s="48">
        <f t="shared" si="223"/>
        <v>852384</v>
      </c>
      <c r="F4743" s="57" t="s">
        <v>5201</v>
      </c>
      <c r="G4743" s="57" t="s">
        <v>5820</v>
      </c>
      <c r="H4743" s="51">
        <v>600</v>
      </c>
      <c r="I4743" s="51" t="s">
        <v>17309</v>
      </c>
      <c r="J4743" s="69">
        <v>27.49</v>
      </c>
      <c r="K4743" s="69">
        <f t="shared" si="224"/>
        <v>16494</v>
      </c>
      <c r="L4743" s="90">
        <v>600</v>
      </c>
      <c r="M4743" s="51"/>
      <c r="N4743" s="62" t="s">
        <v>5828</v>
      </c>
      <c r="O4743" s="52" t="s">
        <v>1522</v>
      </c>
      <c r="P4743" s="52">
        <v>2115</v>
      </c>
      <c r="Q4743" s="52">
        <v>3</v>
      </c>
      <c r="R4743" s="52" t="s">
        <v>5825</v>
      </c>
      <c r="S4743" s="49" t="s">
        <v>21333</v>
      </c>
      <c r="V4743" s="50" t="s">
        <v>15102</v>
      </c>
      <c r="W4743" s="50" t="s">
        <v>5825</v>
      </c>
      <c r="X4743" s="50" t="s">
        <v>14738</v>
      </c>
      <c r="Y4743" s="70" t="s">
        <v>17320</v>
      </c>
      <c r="Z4743" s="53">
        <v>78701</v>
      </c>
    </row>
    <row r="4744" spans="1:26" s="49" customFormat="1" ht="30" x14ac:dyDescent="0.25">
      <c r="A4744" s="74">
        <v>600018083</v>
      </c>
      <c r="B4744" s="73">
        <f t="shared" si="222"/>
        <v>600018083</v>
      </c>
      <c r="C4744" s="73" t="s">
        <v>12578</v>
      </c>
      <c r="D4744" s="68">
        <v>1</v>
      </c>
      <c r="E4744" s="48">
        <f t="shared" si="223"/>
        <v>843113</v>
      </c>
      <c r="F4744" s="57" t="s">
        <v>5201</v>
      </c>
      <c r="G4744" s="57" t="s">
        <v>5820</v>
      </c>
      <c r="H4744" s="51">
        <v>1250</v>
      </c>
      <c r="I4744" s="51" t="s">
        <v>17309</v>
      </c>
      <c r="J4744" s="69">
        <v>27.49</v>
      </c>
      <c r="K4744" s="69">
        <f t="shared" si="224"/>
        <v>34362.5</v>
      </c>
      <c r="L4744" s="90">
        <v>1250</v>
      </c>
      <c r="M4744" s="51"/>
      <c r="N4744" s="62" t="s">
        <v>5829</v>
      </c>
      <c r="O4744" s="52" t="s">
        <v>5830</v>
      </c>
      <c r="P4744" s="52">
        <v>950</v>
      </c>
      <c r="Q4744" s="52">
        <v>1</v>
      </c>
      <c r="R4744" s="52" t="s">
        <v>5825</v>
      </c>
      <c r="S4744" s="49" t="s">
        <v>21333</v>
      </c>
      <c r="V4744" s="50" t="s">
        <v>15102</v>
      </c>
      <c r="W4744" s="50" t="s">
        <v>5825</v>
      </c>
      <c r="X4744" s="50" t="s">
        <v>14738</v>
      </c>
      <c r="Y4744" s="70" t="s">
        <v>17320</v>
      </c>
      <c r="Z4744" s="53">
        <v>78701</v>
      </c>
    </row>
    <row r="4745" spans="1:26" s="49" customFormat="1" x14ac:dyDescent="0.25">
      <c r="A4745" s="74">
        <v>600020096</v>
      </c>
      <c r="B4745" s="73">
        <f t="shared" si="222"/>
        <v>600020096</v>
      </c>
      <c r="C4745" s="73" t="s">
        <v>12579</v>
      </c>
      <c r="D4745" s="68">
        <v>1</v>
      </c>
      <c r="E4745" s="48">
        <f t="shared" si="223"/>
        <v>851213</v>
      </c>
      <c r="F4745" s="57" t="s">
        <v>5201</v>
      </c>
      <c r="G4745" s="57" t="s">
        <v>5820</v>
      </c>
      <c r="H4745" s="51">
        <v>525</v>
      </c>
      <c r="I4745" s="51" t="s">
        <v>17309</v>
      </c>
      <c r="J4745" s="69">
        <v>27.49</v>
      </c>
      <c r="K4745" s="69">
        <f t="shared" si="224"/>
        <v>14432.25</v>
      </c>
      <c r="L4745" s="90">
        <v>525</v>
      </c>
      <c r="M4745" s="51"/>
      <c r="N4745" s="62" t="s">
        <v>5831</v>
      </c>
      <c r="O4745" s="52" t="s">
        <v>42</v>
      </c>
      <c r="P4745" s="52">
        <v>234</v>
      </c>
      <c r="Q4745" s="52">
        <v>2</v>
      </c>
      <c r="R4745" s="52" t="s">
        <v>5825</v>
      </c>
      <c r="S4745" s="49" t="s">
        <v>21333</v>
      </c>
      <c r="V4745" s="50" t="s">
        <v>15102</v>
      </c>
      <c r="W4745" s="50" t="s">
        <v>5825</v>
      </c>
      <c r="X4745" s="50" t="s">
        <v>14738</v>
      </c>
      <c r="Y4745" s="70" t="s">
        <v>17320</v>
      </c>
      <c r="Z4745" s="53">
        <v>78701</v>
      </c>
    </row>
    <row r="4746" spans="1:26" s="49" customFormat="1" x14ac:dyDescent="0.25">
      <c r="A4746" s="74">
        <v>600148467</v>
      </c>
      <c r="B4746" s="73">
        <f t="shared" si="222"/>
        <v>600148467</v>
      </c>
      <c r="C4746" s="73" t="s">
        <v>12599</v>
      </c>
      <c r="D4746" s="68">
        <v>1</v>
      </c>
      <c r="E4746" s="48">
        <f t="shared" si="223"/>
        <v>852287</v>
      </c>
      <c r="F4746" s="57" t="s">
        <v>5201</v>
      </c>
      <c r="G4746" s="57" t="s">
        <v>5820</v>
      </c>
      <c r="H4746" s="51">
        <v>1100</v>
      </c>
      <c r="I4746" s="51" t="s">
        <v>17309</v>
      </c>
      <c r="J4746" s="69">
        <v>27.49</v>
      </c>
      <c r="K4746" s="69">
        <f t="shared" si="224"/>
        <v>30239</v>
      </c>
      <c r="L4746" s="90">
        <v>1100</v>
      </c>
      <c r="M4746" s="51"/>
      <c r="N4746" s="62" t="s">
        <v>5862</v>
      </c>
      <c r="O4746" s="52" t="s">
        <v>43</v>
      </c>
      <c r="P4746" s="52">
        <v>2325</v>
      </c>
      <c r="Q4746" s="52">
        <v>21</v>
      </c>
      <c r="R4746" s="52" t="s">
        <v>5825</v>
      </c>
      <c r="S4746" s="49" t="s">
        <v>21333</v>
      </c>
      <c r="V4746" s="50" t="s">
        <v>15138</v>
      </c>
      <c r="W4746" s="50" t="s">
        <v>5825</v>
      </c>
      <c r="X4746" s="50" t="s">
        <v>14740</v>
      </c>
      <c r="Y4746" s="70" t="s">
        <v>17320</v>
      </c>
      <c r="Z4746" s="53">
        <v>78701</v>
      </c>
    </row>
    <row r="4747" spans="1:26" s="49" customFormat="1" ht="30" x14ac:dyDescent="0.25">
      <c r="A4747" s="74">
        <v>600027121</v>
      </c>
      <c r="B4747" s="73">
        <f t="shared" si="222"/>
        <v>600027121</v>
      </c>
      <c r="C4747" s="73" t="s">
        <v>12580</v>
      </c>
      <c r="D4747" s="68">
        <v>1</v>
      </c>
      <c r="E4747" s="48">
        <f t="shared" si="223"/>
        <v>49589768</v>
      </c>
      <c r="F4747" s="57" t="s">
        <v>5201</v>
      </c>
      <c r="G4747" s="57" t="s">
        <v>5820</v>
      </c>
      <c r="H4747" s="51">
        <v>325</v>
      </c>
      <c r="I4747" s="51" t="s">
        <v>17309</v>
      </c>
      <c r="J4747" s="69">
        <v>27.49</v>
      </c>
      <c r="K4747" s="69">
        <f t="shared" si="224"/>
        <v>8934.25</v>
      </c>
      <c r="L4747" s="90">
        <v>325</v>
      </c>
      <c r="M4747" s="51"/>
      <c r="N4747" s="62" t="s">
        <v>5833</v>
      </c>
      <c r="O4747" s="52" t="s">
        <v>5834</v>
      </c>
      <c r="P4747" s="52">
        <v>145</v>
      </c>
      <c r="Q4747" s="52">
        <v>3</v>
      </c>
      <c r="R4747" s="52" t="s">
        <v>5825</v>
      </c>
      <c r="S4747" s="49" t="s">
        <v>21333</v>
      </c>
      <c r="V4747" s="50" t="s">
        <v>15102</v>
      </c>
      <c r="W4747" s="50" t="s">
        <v>5825</v>
      </c>
      <c r="X4747" s="50" t="s">
        <v>14738</v>
      </c>
      <c r="Y4747" s="70" t="s">
        <v>17320</v>
      </c>
      <c r="Z4747" s="53">
        <v>78701</v>
      </c>
    </row>
    <row r="4748" spans="1:26" s="49" customFormat="1" ht="30" x14ac:dyDescent="0.25">
      <c r="A4748" s="74">
        <v>600027139</v>
      </c>
      <c r="B4748" s="73">
        <f t="shared" si="222"/>
        <v>600027139</v>
      </c>
      <c r="C4748" s="73" t="s">
        <v>12581</v>
      </c>
      <c r="D4748" s="68">
        <v>1</v>
      </c>
      <c r="E4748" s="48">
        <f t="shared" si="223"/>
        <v>25827707</v>
      </c>
      <c r="F4748" s="57" t="s">
        <v>5201</v>
      </c>
      <c r="G4748" s="57" t="s">
        <v>5820</v>
      </c>
      <c r="H4748" s="51">
        <v>400</v>
      </c>
      <c r="I4748" s="51" t="s">
        <v>17309</v>
      </c>
      <c r="J4748" s="69">
        <v>27.49</v>
      </c>
      <c r="K4748" s="69">
        <f t="shared" si="224"/>
        <v>10996</v>
      </c>
      <c r="L4748" s="90">
        <v>400</v>
      </c>
      <c r="M4748" s="51"/>
      <c r="N4748" s="62" t="s">
        <v>5835</v>
      </c>
      <c r="O4748" s="52" t="s">
        <v>611</v>
      </c>
      <c r="P4748" s="52">
        <v>2298</v>
      </c>
      <c r="Q4748" s="52">
        <v>16</v>
      </c>
      <c r="R4748" s="52" t="s">
        <v>5825</v>
      </c>
      <c r="S4748" s="49" t="s">
        <v>21334</v>
      </c>
      <c r="V4748" s="50" t="s">
        <v>15102</v>
      </c>
      <c r="W4748" s="50" t="s">
        <v>5825</v>
      </c>
      <c r="X4748" s="50" t="s">
        <v>14742</v>
      </c>
      <c r="Y4748" s="70" t="s">
        <v>17320</v>
      </c>
      <c r="Z4748" s="53">
        <v>78701</v>
      </c>
    </row>
    <row r="4749" spans="1:26" s="49" customFormat="1" x14ac:dyDescent="0.25">
      <c r="A4749" s="74">
        <v>600027147</v>
      </c>
      <c r="B4749" s="73">
        <f t="shared" si="222"/>
        <v>600027147</v>
      </c>
      <c r="C4749" s="73" t="s">
        <v>12582</v>
      </c>
      <c r="D4749" s="68">
        <v>1</v>
      </c>
      <c r="E4749" s="48">
        <f t="shared" si="223"/>
        <v>25828274</v>
      </c>
      <c r="F4749" s="57" t="s">
        <v>5201</v>
      </c>
      <c r="G4749" s="57" t="s">
        <v>5820</v>
      </c>
      <c r="H4749" s="51">
        <v>125</v>
      </c>
      <c r="I4749" s="51" t="s">
        <v>17309</v>
      </c>
      <c r="J4749" s="69">
        <v>27.49</v>
      </c>
      <c r="K4749" s="69">
        <f t="shared" si="224"/>
        <v>3436.25</v>
      </c>
      <c r="L4749" s="90">
        <v>125</v>
      </c>
      <c r="M4749" s="51"/>
      <c r="N4749" s="62" t="s">
        <v>5836</v>
      </c>
      <c r="O4749" s="52" t="s">
        <v>43</v>
      </c>
      <c r="P4749" s="52">
        <v>1915</v>
      </c>
      <c r="Q4749" s="52">
        <v>13</v>
      </c>
      <c r="R4749" s="52" t="s">
        <v>5825</v>
      </c>
      <c r="S4749" s="49" t="s">
        <v>21334</v>
      </c>
      <c r="V4749" s="50" t="s">
        <v>15102</v>
      </c>
      <c r="W4749" s="50" t="s">
        <v>5825</v>
      </c>
      <c r="X4749" s="50" t="s">
        <v>14742</v>
      </c>
      <c r="Y4749" s="70" t="s">
        <v>17320</v>
      </c>
      <c r="Z4749" s="53">
        <v>78701</v>
      </c>
    </row>
    <row r="4750" spans="1:26" s="49" customFormat="1" x14ac:dyDescent="0.25">
      <c r="A4750" s="75">
        <v>600148530</v>
      </c>
      <c r="B4750" s="73">
        <f t="shared" si="222"/>
        <v>600148530</v>
      </c>
      <c r="C4750" s="73" t="s">
        <v>12600</v>
      </c>
      <c r="D4750" s="68">
        <v>1</v>
      </c>
      <c r="E4750" s="48">
        <f t="shared" si="223"/>
        <v>852864</v>
      </c>
      <c r="F4750" s="57" t="s">
        <v>5201</v>
      </c>
      <c r="G4750" s="57" t="s">
        <v>5820</v>
      </c>
      <c r="H4750" s="51">
        <v>850</v>
      </c>
      <c r="I4750" s="51" t="s">
        <v>17309</v>
      </c>
      <c r="J4750" s="69">
        <v>27.49</v>
      </c>
      <c r="K4750" s="69">
        <f t="shared" si="224"/>
        <v>23366.5</v>
      </c>
      <c r="L4750" s="90">
        <v>850</v>
      </c>
      <c r="M4750" s="51"/>
      <c r="N4750" s="62" t="s">
        <v>5863</v>
      </c>
      <c r="O4750" s="52" t="s">
        <v>32</v>
      </c>
      <c r="P4750" s="52">
        <v>2692</v>
      </c>
      <c r="Q4750" s="52">
        <v>38</v>
      </c>
      <c r="R4750" s="52" t="s">
        <v>5825</v>
      </c>
      <c r="S4750" s="49" t="s">
        <v>21333</v>
      </c>
      <c r="V4750" s="50" t="s">
        <v>15138</v>
      </c>
      <c r="W4750" s="50" t="s">
        <v>5825</v>
      </c>
      <c r="X4750" s="50" t="s">
        <v>14740</v>
      </c>
      <c r="Y4750" s="70" t="s">
        <v>17320</v>
      </c>
      <c r="Z4750" s="53">
        <v>78701</v>
      </c>
    </row>
    <row r="4751" spans="1:26" s="49" customFormat="1" x14ac:dyDescent="0.25">
      <c r="A4751" s="75">
        <v>600148581</v>
      </c>
      <c r="B4751" s="73">
        <f t="shared" si="222"/>
        <v>600148581</v>
      </c>
      <c r="C4751" s="73" t="s">
        <v>12601</v>
      </c>
      <c r="D4751" s="68">
        <v>1</v>
      </c>
      <c r="E4751" s="48">
        <f t="shared" si="223"/>
        <v>852295</v>
      </c>
      <c r="F4751" s="57" t="s">
        <v>5201</v>
      </c>
      <c r="G4751" s="57" t="s">
        <v>5820</v>
      </c>
      <c r="H4751" s="51">
        <v>1000</v>
      </c>
      <c r="I4751" s="51" t="s">
        <v>17309</v>
      </c>
      <c r="J4751" s="69">
        <v>27.49</v>
      </c>
      <c r="K4751" s="69">
        <f t="shared" si="224"/>
        <v>27490</v>
      </c>
      <c r="L4751" s="90">
        <v>1000</v>
      </c>
      <c r="M4751" s="51"/>
      <c r="N4751" s="62" t="s">
        <v>5864</v>
      </c>
      <c r="O4751" s="52" t="s">
        <v>5865</v>
      </c>
      <c r="P4751" s="52">
        <v>974</v>
      </c>
      <c r="Q4751" s="52">
        <v>1</v>
      </c>
      <c r="R4751" s="52" t="s">
        <v>5825</v>
      </c>
      <c r="S4751" s="49" t="s">
        <v>21333</v>
      </c>
      <c r="V4751" s="50" t="s">
        <v>15138</v>
      </c>
      <c r="W4751" s="50" t="s">
        <v>5825</v>
      </c>
      <c r="X4751" s="50" t="s">
        <v>14740</v>
      </c>
      <c r="Y4751" s="70" t="s">
        <v>17320</v>
      </c>
      <c r="Z4751" s="53">
        <v>78701</v>
      </c>
    </row>
    <row r="4752" spans="1:26" s="49" customFormat="1" x14ac:dyDescent="0.25">
      <c r="A4752" s="75">
        <v>600147321</v>
      </c>
      <c r="B4752" s="73">
        <f t="shared" si="222"/>
        <v>600147321</v>
      </c>
      <c r="C4752" s="73" t="s">
        <v>12602</v>
      </c>
      <c r="D4752" s="68">
        <v>1</v>
      </c>
      <c r="E4752" s="48">
        <f t="shared" si="223"/>
        <v>70991120</v>
      </c>
      <c r="F4752" s="57" t="s">
        <v>5201</v>
      </c>
      <c r="G4752" s="57" t="s">
        <v>5820</v>
      </c>
      <c r="H4752" s="51">
        <v>0</v>
      </c>
      <c r="I4752" s="51" t="s">
        <v>17309</v>
      </c>
      <c r="J4752" s="69">
        <v>27.49</v>
      </c>
      <c r="K4752" s="69">
        <f t="shared" si="224"/>
        <v>0</v>
      </c>
      <c r="L4752" s="90">
        <v>25</v>
      </c>
      <c r="M4752" s="51">
        <v>25</v>
      </c>
      <c r="N4752" s="62" t="s">
        <v>5866</v>
      </c>
      <c r="O4752" s="52"/>
      <c r="P4752" s="52">
        <v>211</v>
      </c>
      <c r="Q4752" s="52"/>
      <c r="R4752" s="52" t="s">
        <v>5867</v>
      </c>
      <c r="S4752" s="49" t="s">
        <v>21333</v>
      </c>
      <c r="V4752" s="50" t="s">
        <v>15138</v>
      </c>
      <c r="W4752" s="50" t="s">
        <v>5825</v>
      </c>
      <c r="X4752" s="50" t="s">
        <v>14740</v>
      </c>
      <c r="Y4752" s="70" t="s">
        <v>17320</v>
      </c>
      <c r="Z4752" s="53">
        <v>78805</v>
      </c>
    </row>
    <row r="4753" spans="1:26" s="49" customFormat="1" ht="30" x14ac:dyDescent="0.25">
      <c r="A4753" s="75">
        <v>600147479</v>
      </c>
      <c r="B4753" s="73">
        <f t="shared" si="222"/>
        <v>600147479</v>
      </c>
      <c r="C4753" s="73" t="s">
        <v>12603</v>
      </c>
      <c r="D4753" s="68">
        <v>1</v>
      </c>
      <c r="E4753" s="48">
        <f t="shared" si="223"/>
        <v>71008489</v>
      </c>
      <c r="F4753" s="57" t="s">
        <v>5201</v>
      </c>
      <c r="G4753" s="57" t="s">
        <v>5820</v>
      </c>
      <c r="H4753" s="51">
        <v>25</v>
      </c>
      <c r="I4753" s="51" t="s">
        <v>17309</v>
      </c>
      <c r="J4753" s="69">
        <v>27.49</v>
      </c>
      <c r="K4753" s="69">
        <f t="shared" si="224"/>
        <v>687.25</v>
      </c>
      <c r="L4753" s="90">
        <v>25</v>
      </c>
      <c r="M4753" s="51"/>
      <c r="N4753" s="62" t="s">
        <v>5868</v>
      </c>
      <c r="O4753" s="52"/>
      <c r="P4753" s="52">
        <v>145</v>
      </c>
      <c r="Q4753" s="52"/>
      <c r="R4753" s="52" t="s">
        <v>5869</v>
      </c>
      <c r="S4753" s="49" t="s">
        <v>21333</v>
      </c>
      <c r="V4753" s="50" t="s">
        <v>15138</v>
      </c>
      <c r="W4753" s="50" t="s">
        <v>5825</v>
      </c>
      <c r="X4753" s="50" t="s">
        <v>14740</v>
      </c>
      <c r="Y4753" s="70" t="s">
        <v>17320</v>
      </c>
      <c r="Z4753" s="53">
        <v>78962</v>
      </c>
    </row>
    <row r="4754" spans="1:26" s="49" customFormat="1" x14ac:dyDescent="0.25">
      <c r="A4754" s="75">
        <v>600147525</v>
      </c>
      <c r="B4754" s="73">
        <f t="shared" si="222"/>
        <v>600147525</v>
      </c>
      <c r="C4754" s="73" t="s">
        <v>12604</v>
      </c>
      <c r="D4754" s="68">
        <v>1</v>
      </c>
      <c r="E4754" s="48">
        <f t="shared" si="223"/>
        <v>75029413</v>
      </c>
      <c r="F4754" s="57" t="s">
        <v>5201</v>
      </c>
      <c r="G4754" s="57" t="s">
        <v>5820</v>
      </c>
      <c r="H4754" s="51">
        <v>25</v>
      </c>
      <c r="I4754" s="51" t="s">
        <v>17309</v>
      </c>
      <c r="J4754" s="69">
        <v>27.49</v>
      </c>
      <c r="K4754" s="69">
        <f t="shared" si="224"/>
        <v>687.25</v>
      </c>
      <c r="L4754" s="90">
        <v>25</v>
      </c>
      <c r="M4754" s="51"/>
      <c r="N4754" s="62" t="s">
        <v>5870</v>
      </c>
      <c r="O4754" s="52" t="s">
        <v>202</v>
      </c>
      <c r="P4754" s="52">
        <v>195</v>
      </c>
      <c r="Q4754" s="52"/>
      <c r="R4754" s="52" t="s">
        <v>5871</v>
      </c>
      <c r="S4754" s="49" t="s">
        <v>21333</v>
      </c>
      <c r="V4754" s="50" t="s">
        <v>15138</v>
      </c>
      <c r="W4754" s="50" t="s">
        <v>5825</v>
      </c>
      <c r="X4754" s="50" t="s">
        <v>14740</v>
      </c>
      <c r="Y4754" s="70" t="s">
        <v>17320</v>
      </c>
      <c r="Z4754" s="53">
        <v>78963</v>
      </c>
    </row>
    <row r="4755" spans="1:26" s="49" customFormat="1" x14ac:dyDescent="0.25">
      <c r="A4755" s="75">
        <v>600147801</v>
      </c>
      <c r="B4755" s="73">
        <f t="shared" si="222"/>
        <v>600147801</v>
      </c>
      <c r="C4755" s="73" t="s">
        <v>12605</v>
      </c>
      <c r="D4755" s="68">
        <v>1</v>
      </c>
      <c r="E4755" s="48">
        <f t="shared" si="223"/>
        <v>70997837</v>
      </c>
      <c r="F4755" s="57" t="s">
        <v>5201</v>
      </c>
      <c r="G4755" s="57" t="s">
        <v>5820</v>
      </c>
      <c r="H4755" s="51">
        <v>25</v>
      </c>
      <c r="I4755" s="51" t="s">
        <v>17309</v>
      </c>
      <c r="J4755" s="69">
        <v>27.49</v>
      </c>
      <c r="K4755" s="69">
        <f t="shared" si="224"/>
        <v>687.25</v>
      </c>
      <c r="L4755" s="90">
        <v>25</v>
      </c>
      <c r="M4755" s="51"/>
      <c r="N4755" s="62" t="s">
        <v>5872</v>
      </c>
      <c r="O4755" s="52" t="s">
        <v>5873</v>
      </c>
      <c r="P4755" s="52">
        <v>502</v>
      </c>
      <c r="Q4755" s="52"/>
      <c r="R4755" s="52" t="s">
        <v>5874</v>
      </c>
      <c r="S4755" s="49" t="s">
        <v>21333</v>
      </c>
      <c r="V4755" s="50" t="s">
        <v>15138</v>
      </c>
      <c r="W4755" s="50" t="s">
        <v>5825</v>
      </c>
      <c r="X4755" s="50" t="s">
        <v>14740</v>
      </c>
      <c r="Y4755" s="70" t="s">
        <v>17320</v>
      </c>
      <c r="Z4755" s="53">
        <v>78961</v>
      </c>
    </row>
    <row r="4756" spans="1:26" s="49" customFormat="1" ht="30" x14ac:dyDescent="0.25">
      <c r="A4756" s="75">
        <v>600147819</v>
      </c>
      <c r="B4756" s="73">
        <f t="shared" si="222"/>
        <v>600147819</v>
      </c>
      <c r="C4756" s="73" t="s">
        <v>12606</v>
      </c>
      <c r="D4756" s="68">
        <v>1</v>
      </c>
      <c r="E4756" s="48">
        <f t="shared" si="223"/>
        <v>60801085</v>
      </c>
      <c r="F4756" s="57" t="s">
        <v>5201</v>
      </c>
      <c r="G4756" s="57" t="s">
        <v>5820</v>
      </c>
      <c r="H4756" s="51">
        <v>75</v>
      </c>
      <c r="I4756" s="51" t="s">
        <v>17309</v>
      </c>
      <c r="J4756" s="69">
        <v>27.49</v>
      </c>
      <c r="K4756" s="69">
        <f t="shared" si="224"/>
        <v>2061.75</v>
      </c>
      <c r="L4756" s="90">
        <v>75</v>
      </c>
      <c r="M4756" s="51"/>
      <c r="N4756" s="62" t="s">
        <v>5875</v>
      </c>
      <c r="O4756" s="52" t="s">
        <v>5876</v>
      </c>
      <c r="P4756" s="52">
        <v>1907</v>
      </c>
      <c r="Q4756" s="52">
        <v>25</v>
      </c>
      <c r="R4756" s="52" t="s">
        <v>5825</v>
      </c>
      <c r="S4756" s="49" t="s">
        <v>21333</v>
      </c>
      <c r="V4756" s="50" t="s">
        <v>15138</v>
      </c>
      <c r="W4756" s="50" t="s">
        <v>5825</v>
      </c>
      <c r="X4756" s="50" t="s">
        <v>14740</v>
      </c>
      <c r="Y4756" s="70" t="s">
        <v>17320</v>
      </c>
      <c r="Z4756" s="53">
        <v>78701</v>
      </c>
    </row>
    <row r="4757" spans="1:26" s="49" customFormat="1" ht="30" x14ac:dyDescent="0.25">
      <c r="A4757" s="75">
        <v>600147835</v>
      </c>
      <c r="B4757" s="73">
        <f t="shared" si="222"/>
        <v>600147835</v>
      </c>
      <c r="C4757" s="73" t="s">
        <v>12607</v>
      </c>
      <c r="D4757" s="68">
        <v>1</v>
      </c>
      <c r="E4757" s="48">
        <f t="shared" si="223"/>
        <v>852091</v>
      </c>
      <c r="F4757" s="57" t="s">
        <v>5201</v>
      </c>
      <c r="G4757" s="57" t="s">
        <v>5820</v>
      </c>
      <c r="H4757" s="51">
        <v>100</v>
      </c>
      <c r="I4757" s="51" t="s">
        <v>17309</v>
      </c>
      <c r="J4757" s="69">
        <v>27.49</v>
      </c>
      <c r="K4757" s="69">
        <f t="shared" si="224"/>
        <v>2749</v>
      </c>
      <c r="L4757" s="90">
        <v>100</v>
      </c>
      <c r="M4757" s="51"/>
      <c r="N4757" s="62" t="s">
        <v>5877</v>
      </c>
      <c r="O4757" s="52" t="s">
        <v>5878</v>
      </c>
      <c r="P4757" s="52">
        <v>2613</v>
      </c>
      <c r="Q4757" s="52">
        <v>1</v>
      </c>
      <c r="R4757" s="52" t="s">
        <v>5825</v>
      </c>
      <c r="S4757" s="49" t="s">
        <v>21333</v>
      </c>
      <c r="V4757" s="50" t="s">
        <v>15138</v>
      </c>
      <c r="W4757" s="50" t="s">
        <v>5825</v>
      </c>
      <c r="X4757" s="50" t="s">
        <v>14740</v>
      </c>
      <c r="Y4757" s="70" t="s">
        <v>17320</v>
      </c>
      <c r="Z4757" s="53">
        <v>78701</v>
      </c>
    </row>
    <row r="4758" spans="1:26" s="49" customFormat="1" ht="30" x14ac:dyDescent="0.25">
      <c r="A4758" s="75">
        <v>600147932</v>
      </c>
      <c r="B4758" s="73">
        <f t="shared" si="222"/>
        <v>600147932</v>
      </c>
      <c r="C4758" s="73" t="s">
        <v>12608</v>
      </c>
      <c r="D4758" s="68">
        <v>1</v>
      </c>
      <c r="E4758" s="48">
        <f t="shared" si="223"/>
        <v>70985235</v>
      </c>
      <c r="F4758" s="57" t="s">
        <v>5201</v>
      </c>
      <c r="G4758" s="57" t="s">
        <v>5820</v>
      </c>
      <c r="H4758" s="51">
        <v>75</v>
      </c>
      <c r="I4758" s="51" t="s">
        <v>17309</v>
      </c>
      <c r="J4758" s="69">
        <v>27.49</v>
      </c>
      <c r="K4758" s="69">
        <f t="shared" si="224"/>
        <v>2061.75</v>
      </c>
      <c r="L4758" s="90">
        <v>75</v>
      </c>
      <c r="M4758" s="51"/>
      <c r="N4758" s="62" t="s">
        <v>5879</v>
      </c>
      <c r="O4758" s="52"/>
      <c r="P4758" s="52">
        <v>12</v>
      </c>
      <c r="Q4758" s="52"/>
      <c r="R4758" s="52" t="s">
        <v>5861</v>
      </c>
      <c r="S4758" s="49" t="s">
        <v>21333</v>
      </c>
      <c r="V4758" s="50" t="s">
        <v>15138</v>
      </c>
      <c r="W4758" s="50" t="s">
        <v>5825</v>
      </c>
      <c r="X4758" s="50" t="s">
        <v>14740</v>
      </c>
      <c r="Y4758" s="70" t="s">
        <v>17320</v>
      </c>
      <c r="Z4758" s="53">
        <v>78901</v>
      </c>
    </row>
    <row r="4759" spans="1:26" s="49" customFormat="1" x14ac:dyDescent="0.25">
      <c r="A4759" s="75">
        <v>600148441</v>
      </c>
      <c r="B4759" s="73">
        <f t="shared" si="222"/>
        <v>600148441</v>
      </c>
      <c r="C4759" s="73" t="s">
        <v>12609</v>
      </c>
      <c r="D4759" s="68">
        <v>1</v>
      </c>
      <c r="E4759" s="48">
        <f t="shared" si="223"/>
        <v>60339381</v>
      </c>
      <c r="F4759" s="57" t="s">
        <v>5201</v>
      </c>
      <c r="G4759" s="57" t="s">
        <v>5820</v>
      </c>
      <c r="H4759" s="51">
        <v>875</v>
      </c>
      <c r="I4759" s="51" t="s">
        <v>17309</v>
      </c>
      <c r="J4759" s="69">
        <v>27.49</v>
      </c>
      <c r="K4759" s="69">
        <f t="shared" si="224"/>
        <v>24053.75</v>
      </c>
      <c r="L4759" s="90">
        <v>875</v>
      </c>
      <c r="M4759" s="51"/>
      <c r="N4759" s="62" t="s">
        <v>5880</v>
      </c>
      <c r="O4759" s="52" t="s">
        <v>481</v>
      </c>
      <c r="P4759" s="52">
        <v>1846</v>
      </c>
      <c r="Q4759" s="52">
        <v>22</v>
      </c>
      <c r="R4759" s="52" t="s">
        <v>5825</v>
      </c>
      <c r="S4759" s="49" t="s">
        <v>21333</v>
      </c>
      <c r="V4759" s="50" t="s">
        <v>15138</v>
      </c>
      <c r="W4759" s="50" t="s">
        <v>5825</v>
      </c>
      <c r="X4759" s="50" t="s">
        <v>14740</v>
      </c>
      <c r="Y4759" s="70" t="s">
        <v>17320</v>
      </c>
      <c r="Z4759" s="53">
        <v>78701</v>
      </c>
    </row>
    <row r="4760" spans="1:26" s="49" customFormat="1" ht="30" x14ac:dyDescent="0.25">
      <c r="A4760" s="75">
        <v>600147941</v>
      </c>
      <c r="B4760" s="73">
        <f t="shared" si="222"/>
        <v>600147941</v>
      </c>
      <c r="C4760" s="73" t="s">
        <v>12610</v>
      </c>
      <c r="D4760" s="68">
        <v>1</v>
      </c>
      <c r="E4760" s="48">
        <f t="shared" si="223"/>
        <v>70984531</v>
      </c>
      <c r="F4760" s="57" t="s">
        <v>5201</v>
      </c>
      <c r="G4760" s="57" t="s">
        <v>5820</v>
      </c>
      <c r="H4760" s="51">
        <v>125</v>
      </c>
      <c r="I4760" s="51" t="s">
        <v>17309</v>
      </c>
      <c r="J4760" s="69">
        <v>27.49</v>
      </c>
      <c r="K4760" s="69">
        <f t="shared" si="224"/>
        <v>3436.25</v>
      </c>
      <c r="L4760" s="90">
        <v>125</v>
      </c>
      <c r="M4760" s="51"/>
      <c r="N4760" s="62" t="s">
        <v>5881</v>
      </c>
      <c r="O4760" s="52"/>
      <c r="P4760" s="52">
        <v>48</v>
      </c>
      <c r="Q4760" s="52"/>
      <c r="R4760" s="52" t="s">
        <v>5882</v>
      </c>
      <c r="S4760" s="49" t="s">
        <v>21333</v>
      </c>
      <c r="V4760" s="50" t="s">
        <v>15138</v>
      </c>
      <c r="W4760" s="50" t="s">
        <v>5825</v>
      </c>
      <c r="X4760" s="50" t="s">
        <v>14740</v>
      </c>
      <c r="Y4760" s="70" t="s">
        <v>17320</v>
      </c>
      <c r="Z4760" s="53">
        <v>78964</v>
      </c>
    </row>
    <row r="4761" spans="1:26" s="49" customFormat="1" ht="30" x14ac:dyDescent="0.25">
      <c r="A4761" s="75">
        <v>600147975</v>
      </c>
      <c r="B4761" s="73">
        <f t="shared" si="222"/>
        <v>600147975</v>
      </c>
      <c r="C4761" s="73" t="s">
        <v>12611</v>
      </c>
      <c r="D4761" s="68">
        <v>1</v>
      </c>
      <c r="E4761" s="48">
        <f t="shared" si="223"/>
        <v>71008497</v>
      </c>
      <c r="F4761" s="57" t="s">
        <v>5201</v>
      </c>
      <c r="G4761" s="57" t="s">
        <v>5820</v>
      </c>
      <c r="H4761" s="51">
        <v>150</v>
      </c>
      <c r="I4761" s="51" t="s">
        <v>17309</v>
      </c>
      <c r="J4761" s="69">
        <v>27.49</v>
      </c>
      <c r="K4761" s="69">
        <f t="shared" si="224"/>
        <v>4123.5</v>
      </c>
      <c r="L4761" s="90">
        <v>150</v>
      </c>
      <c r="M4761" s="51"/>
      <c r="N4761" s="62" t="s">
        <v>5883</v>
      </c>
      <c r="O4761" s="52"/>
      <c r="P4761" s="52">
        <v>103</v>
      </c>
      <c r="Q4761" s="52"/>
      <c r="R4761" s="52" t="s">
        <v>5869</v>
      </c>
      <c r="S4761" s="49" t="s">
        <v>21333</v>
      </c>
      <c r="V4761" s="50" t="s">
        <v>15138</v>
      </c>
      <c r="W4761" s="50" t="s">
        <v>5825</v>
      </c>
      <c r="X4761" s="50" t="s">
        <v>14740</v>
      </c>
      <c r="Y4761" s="70" t="s">
        <v>17320</v>
      </c>
      <c r="Z4761" s="53">
        <v>78962</v>
      </c>
    </row>
    <row r="4762" spans="1:26" s="49" customFormat="1" ht="30" x14ac:dyDescent="0.25">
      <c r="A4762" s="75">
        <v>600148033</v>
      </c>
      <c r="B4762" s="73">
        <f t="shared" si="222"/>
        <v>600148033</v>
      </c>
      <c r="C4762" s="73" t="s">
        <v>12612</v>
      </c>
      <c r="D4762" s="68">
        <v>1</v>
      </c>
      <c r="E4762" s="48">
        <f t="shared" si="223"/>
        <v>70992908</v>
      </c>
      <c r="F4762" s="57" t="s">
        <v>5201</v>
      </c>
      <c r="G4762" s="57" t="s">
        <v>5820</v>
      </c>
      <c r="H4762" s="51">
        <v>75</v>
      </c>
      <c r="I4762" s="51" t="s">
        <v>17309</v>
      </c>
      <c r="J4762" s="69">
        <v>27.49</v>
      </c>
      <c r="K4762" s="69">
        <f t="shared" si="224"/>
        <v>2061.75</v>
      </c>
      <c r="L4762" s="90">
        <v>75</v>
      </c>
      <c r="M4762" s="51"/>
      <c r="N4762" s="62" t="s">
        <v>5884</v>
      </c>
      <c r="O4762" s="52"/>
      <c r="P4762" s="52">
        <v>175</v>
      </c>
      <c r="Q4762" s="52"/>
      <c r="R4762" s="52" t="s">
        <v>5871</v>
      </c>
      <c r="S4762" s="49" t="s">
        <v>21333</v>
      </c>
      <c r="V4762" s="50" t="s">
        <v>15138</v>
      </c>
      <c r="W4762" s="50" t="s">
        <v>5825</v>
      </c>
      <c r="X4762" s="50" t="s">
        <v>14740</v>
      </c>
      <c r="Y4762" s="70" t="s">
        <v>17320</v>
      </c>
      <c r="Z4762" s="53">
        <v>78963</v>
      </c>
    </row>
    <row r="4763" spans="1:26" s="49" customFormat="1" ht="30" x14ac:dyDescent="0.25">
      <c r="A4763" s="75">
        <v>600148068</v>
      </c>
      <c r="B4763" s="73">
        <f t="shared" si="222"/>
        <v>600148068</v>
      </c>
      <c r="C4763" s="73" t="s">
        <v>12613</v>
      </c>
      <c r="D4763" s="68">
        <v>1</v>
      </c>
      <c r="E4763" s="48">
        <f t="shared" si="223"/>
        <v>70994366</v>
      </c>
      <c r="F4763" s="57" t="s">
        <v>5201</v>
      </c>
      <c r="G4763" s="57" t="s">
        <v>5820</v>
      </c>
      <c r="H4763" s="51">
        <v>100</v>
      </c>
      <c r="I4763" s="51" t="s">
        <v>17309</v>
      </c>
      <c r="J4763" s="69">
        <v>27.49</v>
      </c>
      <c r="K4763" s="69">
        <f t="shared" si="224"/>
        <v>2749</v>
      </c>
      <c r="L4763" s="90">
        <v>100</v>
      </c>
      <c r="M4763" s="51"/>
      <c r="N4763" s="62" t="s">
        <v>5885</v>
      </c>
      <c r="O4763" s="52"/>
      <c r="P4763" s="52">
        <v>18</v>
      </c>
      <c r="Q4763" s="52"/>
      <c r="R4763" s="52" t="s">
        <v>4134</v>
      </c>
      <c r="S4763" s="49" t="s">
        <v>21333</v>
      </c>
      <c r="V4763" s="50" t="s">
        <v>15138</v>
      </c>
      <c r="W4763" s="50" t="s">
        <v>5825</v>
      </c>
      <c r="X4763" s="50" t="s">
        <v>14740</v>
      </c>
      <c r="Y4763" s="70" t="s">
        <v>17320</v>
      </c>
      <c r="Z4763" s="53">
        <v>78823</v>
      </c>
    </row>
    <row r="4764" spans="1:26" s="49" customFormat="1" ht="30" x14ac:dyDescent="0.25">
      <c r="A4764" s="75">
        <v>600148211</v>
      </c>
      <c r="B4764" s="73">
        <f t="shared" si="222"/>
        <v>600148211</v>
      </c>
      <c r="C4764" s="73" t="s">
        <v>12614</v>
      </c>
      <c r="D4764" s="68">
        <v>1</v>
      </c>
      <c r="E4764" s="48">
        <f t="shared" si="223"/>
        <v>70996237</v>
      </c>
      <c r="F4764" s="57" t="s">
        <v>5201</v>
      </c>
      <c r="G4764" s="57" t="s">
        <v>5820</v>
      </c>
      <c r="H4764" s="51">
        <v>50</v>
      </c>
      <c r="I4764" s="51" t="s">
        <v>17309</v>
      </c>
      <c r="J4764" s="69">
        <v>27.49</v>
      </c>
      <c r="K4764" s="69">
        <f t="shared" si="224"/>
        <v>1374.5</v>
      </c>
      <c r="L4764" s="90">
        <v>50</v>
      </c>
      <c r="M4764" s="51"/>
      <c r="N4764" s="62" t="s">
        <v>5886</v>
      </c>
      <c r="O4764" s="52"/>
      <c r="P4764" s="52">
        <v>133</v>
      </c>
      <c r="Q4764" s="52"/>
      <c r="R4764" s="52" t="s">
        <v>5887</v>
      </c>
      <c r="S4764" s="49" t="s">
        <v>21333</v>
      </c>
      <c r="V4764" s="50" t="s">
        <v>15138</v>
      </c>
      <c r="W4764" s="50" t="s">
        <v>5825</v>
      </c>
      <c r="X4764" s="50" t="s">
        <v>14740</v>
      </c>
      <c r="Y4764" s="70" t="s">
        <v>17320</v>
      </c>
      <c r="Z4764" s="53">
        <v>78701</v>
      </c>
    </row>
    <row r="4765" spans="1:26" s="49" customFormat="1" ht="30" x14ac:dyDescent="0.25">
      <c r="A4765" s="75">
        <v>600148271</v>
      </c>
      <c r="B4765" s="73">
        <f t="shared" si="222"/>
        <v>600148271</v>
      </c>
      <c r="C4765" s="73" t="s">
        <v>12615</v>
      </c>
      <c r="D4765" s="68">
        <v>1</v>
      </c>
      <c r="E4765" s="48">
        <f t="shared" si="223"/>
        <v>70640092</v>
      </c>
      <c r="F4765" s="57" t="s">
        <v>5201</v>
      </c>
      <c r="G4765" s="57" t="s">
        <v>5820</v>
      </c>
      <c r="H4765" s="51">
        <v>275</v>
      </c>
      <c r="I4765" s="51" t="s">
        <v>17309</v>
      </c>
      <c r="J4765" s="69">
        <v>27.49</v>
      </c>
      <c r="K4765" s="69">
        <f t="shared" si="224"/>
        <v>7559.75</v>
      </c>
      <c r="L4765" s="90">
        <v>275</v>
      </c>
      <c r="M4765" s="51"/>
      <c r="N4765" s="62" t="s">
        <v>5888</v>
      </c>
      <c r="O4765" s="52"/>
      <c r="P4765" s="52">
        <v>139</v>
      </c>
      <c r="Q4765" s="52"/>
      <c r="R4765" s="52" t="s">
        <v>5889</v>
      </c>
      <c r="S4765" s="49" t="s">
        <v>21333</v>
      </c>
      <c r="V4765" s="50" t="s">
        <v>15138</v>
      </c>
      <c r="W4765" s="50" t="s">
        <v>5825</v>
      </c>
      <c r="X4765" s="50" t="s">
        <v>14740</v>
      </c>
      <c r="Y4765" s="70" t="s">
        <v>17320</v>
      </c>
      <c r="Z4765" s="53">
        <v>78804</v>
      </c>
    </row>
    <row r="4766" spans="1:26" s="49" customFormat="1" x14ac:dyDescent="0.25">
      <c r="A4766" s="75">
        <v>600148301</v>
      </c>
      <c r="B4766" s="73">
        <f t="shared" si="222"/>
        <v>600148301</v>
      </c>
      <c r="C4766" s="73" t="s">
        <v>12616</v>
      </c>
      <c r="D4766" s="68">
        <v>1</v>
      </c>
      <c r="E4766" s="48">
        <f t="shared" si="223"/>
        <v>63696487</v>
      </c>
      <c r="F4766" s="57" t="s">
        <v>5201</v>
      </c>
      <c r="G4766" s="57" t="s">
        <v>5820</v>
      </c>
      <c r="H4766" s="51">
        <v>675</v>
      </c>
      <c r="I4766" s="51" t="s">
        <v>17309</v>
      </c>
      <c r="J4766" s="69">
        <v>27.49</v>
      </c>
      <c r="K4766" s="69">
        <f t="shared" si="224"/>
        <v>18555.75</v>
      </c>
      <c r="L4766" s="90">
        <v>675</v>
      </c>
      <c r="M4766" s="51"/>
      <c r="N4766" s="62" t="s">
        <v>5890</v>
      </c>
      <c r="O4766" s="52" t="s">
        <v>5891</v>
      </c>
      <c r="P4766" s="52">
        <v>368</v>
      </c>
      <c r="Q4766" s="52"/>
      <c r="R4766" s="52" t="s">
        <v>5874</v>
      </c>
      <c r="S4766" s="49" t="s">
        <v>21333</v>
      </c>
      <c r="V4766" s="50" t="s">
        <v>15138</v>
      </c>
      <c r="W4766" s="50" t="s">
        <v>5825</v>
      </c>
      <c r="X4766" s="50" t="s">
        <v>14740</v>
      </c>
      <c r="Y4766" s="70" t="s">
        <v>17320</v>
      </c>
      <c r="Z4766" s="53">
        <v>78961</v>
      </c>
    </row>
    <row r="4767" spans="1:26" s="49" customFormat="1" x14ac:dyDescent="0.25">
      <c r="A4767" s="75">
        <v>600148319</v>
      </c>
      <c r="B4767" s="73">
        <f t="shared" si="222"/>
        <v>600148319</v>
      </c>
      <c r="C4767" s="73" t="s">
        <v>12617</v>
      </c>
      <c r="D4767" s="68">
        <v>1</v>
      </c>
      <c r="E4767" s="48">
        <f t="shared" si="223"/>
        <v>60341807</v>
      </c>
      <c r="F4767" s="57" t="s">
        <v>5201</v>
      </c>
      <c r="G4767" s="57" t="s">
        <v>5820</v>
      </c>
      <c r="H4767" s="51">
        <v>650</v>
      </c>
      <c r="I4767" s="51" t="s">
        <v>17309</v>
      </c>
      <c r="J4767" s="69">
        <v>27.49</v>
      </c>
      <c r="K4767" s="69">
        <f t="shared" si="224"/>
        <v>17868.5</v>
      </c>
      <c r="L4767" s="90">
        <v>650</v>
      </c>
      <c r="M4767" s="51"/>
      <c r="N4767" s="62" t="s">
        <v>5892</v>
      </c>
      <c r="O4767" s="52" t="s">
        <v>215</v>
      </c>
      <c r="P4767" s="52">
        <v>145</v>
      </c>
      <c r="Q4767" s="52"/>
      <c r="R4767" s="52" t="s">
        <v>5893</v>
      </c>
      <c r="S4767" s="49" t="s">
        <v>21333</v>
      </c>
      <c r="V4767" s="50" t="s">
        <v>15138</v>
      </c>
      <c r="W4767" s="50" t="s">
        <v>5825</v>
      </c>
      <c r="X4767" s="50" t="s">
        <v>14740</v>
      </c>
      <c r="Y4767" s="70" t="s">
        <v>17320</v>
      </c>
      <c r="Z4767" s="53">
        <v>78833</v>
      </c>
    </row>
    <row r="4768" spans="1:26" s="49" customFormat="1" x14ac:dyDescent="0.25">
      <c r="A4768" s="75">
        <v>600148327</v>
      </c>
      <c r="B4768" s="73">
        <f t="shared" si="222"/>
        <v>600148327</v>
      </c>
      <c r="C4768" s="73" t="s">
        <v>12618</v>
      </c>
      <c r="D4768" s="68">
        <v>1</v>
      </c>
      <c r="E4768" s="48">
        <f t="shared" si="223"/>
        <v>70870861</v>
      </c>
      <c r="F4768" s="57" t="s">
        <v>5201</v>
      </c>
      <c r="G4768" s="57" t="s">
        <v>5820</v>
      </c>
      <c r="H4768" s="51">
        <v>0</v>
      </c>
      <c r="I4768" s="51" t="s">
        <v>17320</v>
      </c>
      <c r="J4768" s="69">
        <v>27.49</v>
      </c>
      <c r="K4768" s="69">
        <f t="shared" si="224"/>
        <v>0</v>
      </c>
      <c r="L4768" s="90">
        <v>0</v>
      </c>
      <c r="M4768" s="51"/>
      <c r="N4768" s="62" t="s">
        <v>5894</v>
      </c>
      <c r="O4768" s="52"/>
      <c r="P4768" s="52">
        <v>548</v>
      </c>
      <c r="Q4768" s="52"/>
      <c r="R4768" s="52" t="s">
        <v>5867</v>
      </c>
      <c r="S4768" s="49" t="s">
        <v>21333</v>
      </c>
      <c r="V4768" s="50" t="s">
        <v>15138</v>
      </c>
      <c r="W4768" s="50" t="s">
        <v>5825</v>
      </c>
      <c r="X4768" s="50" t="s">
        <v>14740</v>
      </c>
      <c r="Y4768" s="70">
        <v>44340</v>
      </c>
      <c r="Z4768" s="53">
        <v>78805</v>
      </c>
    </row>
    <row r="4769" spans="1:26" s="49" customFormat="1" x14ac:dyDescent="0.25">
      <c r="A4769" s="75">
        <v>600148386</v>
      </c>
      <c r="B4769" s="73">
        <f t="shared" si="222"/>
        <v>600148386</v>
      </c>
      <c r="C4769" s="73" t="s">
        <v>12619</v>
      </c>
      <c r="D4769" s="68">
        <v>1</v>
      </c>
      <c r="E4769" s="48">
        <f t="shared" si="223"/>
        <v>852015</v>
      </c>
      <c r="F4769" s="57" t="s">
        <v>5201</v>
      </c>
      <c r="G4769" s="57" t="s">
        <v>5820</v>
      </c>
      <c r="H4769" s="51">
        <v>625</v>
      </c>
      <c r="I4769" s="51" t="s">
        <v>17309</v>
      </c>
      <c r="J4769" s="69">
        <v>27.49</v>
      </c>
      <c r="K4769" s="69">
        <f t="shared" si="224"/>
        <v>17181.25</v>
      </c>
      <c r="L4769" s="90">
        <v>625</v>
      </c>
      <c r="M4769" s="51"/>
      <c r="N4769" s="62" t="s">
        <v>5895</v>
      </c>
      <c r="O4769" s="52" t="s">
        <v>516</v>
      </c>
      <c r="P4769" s="52">
        <v>300</v>
      </c>
      <c r="Q4769" s="52"/>
      <c r="R4769" s="52" t="s">
        <v>5871</v>
      </c>
      <c r="S4769" s="49" t="s">
        <v>21333</v>
      </c>
      <c r="V4769" s="50" t="s">
        <v>15138</v>
      </c>
      <c r="W4769" s="50" t="s">
        <v>5825</v>
      </c>
      <c r="X4769" s="50" t="s">
        <v>14740</v>
      </c>
      <c r="Y4769" s="70" t="s">
        <v>17320</v>
      </c>
      <c r="Z4769" s="53">
        <v>78963</v>
      </c>
    </row>
    <row r="4770" spans="1:26" s="49" customFormat="1" x14ac:dyDescent="0.25">
      <c r="A4770" s="75">
        <v>600148408</v>
      </c>
      <c r="B4770" s="73">
        <f t="shared" si="222"/>
        <v>600148408</v>
      </c>
      <c r="C4770" s="73" t="s">
        <v>12620</v>
      </c>
      <c r="D4770" s="68">
        <v>1</v>
      </c>
      <c r="E4770" s="48">
        <f t="shared" si="223"/>
        <v>65497279</v>
      </c>
      <c r="F4770" s="57" t="s">
        <v>5201</v>
      </c>
      <c r="G4770" s="57" t="s">
        <v>5820</v>
      </c>
      <c r="H4770" s="51">
        <v>350</v>
      </c>
      <c r="I4770" s="51" t="s">
        <v>17309</v>
      </c>
      <c r="J4770" s="69">
        <v>27.49</v>
      </c>
      <c r="K4770" s="69">
        <f t="shared" si="224"/>
        <v>9621.5</v>
      </c>
      <c r="L4770" s="90">
        <v>350</v>
      </c>
      <c r="M4770" s="51"/>
      <c r="N4770" s="62" t="s">
        <v>5896</v>
      </c>
      <c r="O4770" s="52" t="s">
        <v>1716</v>
      </c>
      <c r="P4770" s="52">
        <v>77</v>
      </c>
      <c r="Q4770" s="52"/>
      <c r="R4770" s="52" t="s">
        <v>4087</v>
      </c>
      <c r="S4770" s="49" t="s">
        <v>21333</v>
      </c>
      <c r="V4770" s="50" t="s">
        <v>15138</v>
      </c>
      <c r="W4770" s="50" t="s">
        <v>5825</v>
      </c>
      <c r="X4770" s="50" t="s">
        <v>14740</v>
      </c>
      <c r="Y4770" s="70" t="s">
        <v>17320</v>
      </c>
      <c r="Z4770" s="53">
        <v>78832</v>
      </c>
    </row>
    <row r="4771" spans="1:26" s="49" customFormat="1" ht="30" x14ac:dyDescent="0.25">
      <c r="A4771" s="75">
        <v>600148416</v>
      </c>
      <c r="B4771" s="73">
        <f t="shared" si="222"/>
        <v>600148416</v>
      </c>
      <c r="C4771" s="73" t="s">
        <v>12621</v>
      </c>
      <c r="D4771" s="68">
        <v>1</v>
      </c>
      <c r="E4771" s="48">
        <f t="shared" si="223"/>
        <v>70990930</v>
      </c>
      <c r="F4771" s="57" t="s">
        <v>5201</v>
      </c>
      <c r="G4771" s="57" t="s">
        <v>5820</v>
      </c>
      <c r="H4771" s="51">
        <v>325</v>
      </c>
      <c r="I4771" s="51" t="s">
        <v>17309</v>
      </c>
      <c r="J4771" s="69">
        <v>27.49</v>
      </c>
      <c r="K4771" s="69">
        <f t="shared" si="224"/>
        <v>8934.25</v>
      </c>
      <c r="L4771" s="90">
        <v>325</v>
      </c>
      <c r="M4771" s="51"/>
      <c r="N4771" s="62" t="s">
        <v>5897</v>
      </c>
      <c r="O4771" s="52"/>
      <c r="P4771" s="52">
        <v>176</v>
      </c>
      <c r="Q4771" s="52"/>
      <c r="R4771" s="52" t="s">
        <v>5898</v>
      </c>
      <c r="S4771" s="49" t="s">
        <v>21333</v>
      </c>
      <c r="V4771" s="50" t="s">
        <v>15138</v>
      </c>
      <c r="W4771" s="50" t="s">
        <v>5825</v>
      </c>
      <c r="X4771" s="50" t="s">
        <v>14740</v>
      </c>
      <c r="Y4771" s="70" t="s">
        <v>17320</v>
      </c>
      <c r="Z4771" s="53">
        <v>78821</v>
      </c>
    </row>
    <row r="4772" spans="1:26" s="49" customFormat="1" x14ac:dyDescent="0.25">
      <c r="A4772" s="75">
        <v>600148459</v>
      </c>
      <c r="B4772" s="73">
        <f t="shared" si="222"/>
        <v>600148459</v>
      </c>
      <c r="C4772" s="73" t="s">
        <v>12622</v>
      </c>
      <c r="D4772" s="68">
        <v>1</v>
      </c>
      <c r="E4772" s="48">
        <f t="shared" si="223"/>
        <v>852317</v>
      </c>
      <c r="F4772" s="57" t="s">
        <v>5201</v>
      </c>
      <c r="G4772" s="57" t="s">
        <v>5820</v>
      </c>
      <c r="H4772" s="51">
        <v>1050</v>
      </c>
      <c r="I4772" s="51" t="s">
        <v>17309</v>
      </c>
      <c r="J4772" s="69">
        <v>27.49</v>
      </c>
      <c r="K4772" s="69">
        <f t="shared" si="224"/>
        <v>28864.5</v>
      </c>
      <c r="L4772" s="90">
        <v>1050</v>
      </c>
      <c r="M4772" s="51"/>
      <c r="N4772" s="62" t="s">
        <v>5899</v>
      </c>
      <c r="O4772" s="52" t="s">
        <v>5363</v>
      </c>
      <c r="P4772" s="52">
        <v>870</v>
      </c>
      <c r="Q4772" s="52">
        <v>63</v>
      </c>
      <c r="R4772" s="52" t="s">
        <v>5825</v>
      </c>
      <c r="S4772" s="49" t="s">
        <v>21333</v>
      </c>
      <c r="V4772" s="50" t="s">
        <v>15138</v>
      </c>
      <c r="W4772" s="50" t="s">
        <v>5825</v>
      </c>
      <c r="X4772" s="50" t="s">
        <v>14740</v>
      </c>
      <c r="Y4772" s="70" t="s">
        <v>17320</v>
      </c>
      <c r="Z4772" s="53">
        <v>78701</v>
      </c>
    </row>
    <row r="4773" spans="1:26" s="49" customFormat="1" ht="30" x14ac:dyDescent="0.25">
      <c r="A4773" s="75">
        <v>600148483</v>
      </c>
      <c r="B4773" s="73">
        <f t="shared" si="222"/>
        <v>600148483</v>
      </c>
      <c r="C4773" s="73" t="s">
        <v>12623</v>
      </c>
      <c r="D4773" s="68">
        <v>1</v>
      </c>
      <c r="E4773" s="48">
        <f t="shared" si="223"/>
        <v>70940045</v>
      </c>
      <c r="F4773" s="57" t="s">
        <v>5201</v>
      </c>
      <c r="G4773" s="57" t="s">
        <v>5820</v>
      </c>
      <c r="H4773" s="51">
        <v>350</v>
      </c>
      <c r="I4773" s="51" t="s">
        <v>17309</v>
      </c>
      <c r="J4773" s="69">
        <v>27.49</v>
      </c>
      <c r="K4773" s="69">
        <f t="shared" si="224"/>
        <v>9621.5</v>
      </c>
      <c r="L4773" s="90">
        <v>350</v>
      </c>
      <c r="M4773" s="51"/>
      <c r="N4773" s="62" t="s">
        <v>5900</v>
      </c>
      <c r="O4773" s="52" t="s">
        <v>930</v>
      </c>
      <c r="P4773" s="52">
        <v>350</v>
      </c>
      <c r="Q4773" s="52"/>
      <c r="R4773" s="52" t="s">
        <v>5832</v>
      </c>
      <c r="S4773" s="49" t="s">
        <v>21333</v>
      </c>
      <c r="V4773" s="50" t="s">
        <v>15138</v>
      </c>
      <c r="W4773" s="50" t="s">
        <v>5825</v>
      </c>
      <c r="X4773" s="50" t="s">
        <v>14740</v>
      </c>
      <c r="Y4773" s="70" t="s">
        <v>17320</v>
      </c>
      <c r="Z4773" s="53">
        <v>78815</v>
      </c>
    </row>
    <row r="4774" spans="1:26" s="49" customFormat="1" ht="30" x14ac:dyDescent="0.25">
      <c r="A4774" s="75">
        <v>600148521</v>
      </c>
      <c r="B4774" s="73">
        <f t="shared" si="222"/>
        <v>600148521</v>
      </c>
      <c r="C4774" s="73" t="s">
        <v>12624</v>
      </c>
      <c r="D4774" s="68">
        <v>1</v>
      </c>
      <c r="E4774" s="48">
        <f t="shared" si="223"/>
        <v>60341661</v>
      </c>
      <c r="F4774" s="57" t="s">
        <v>5201</v>
      </c>
      <c r="G4774" s="57" t="s">
        <v>5820</v>
      </c>
      <c r="H4774" s="51">
        <v>250</v>
      </c>
      <c r="I4774" s="51" t="s">
        <v>17309</v>
      </c>
      <c r="J4774" s="69">
        <v>27.49</v>
      </c>
      <c r="K4774" s="69">
        <f t="shared" si="224"/>
        <v>6872.5</v>
      </c>
      <c r="L4774" s="90">
        <v>250</v>
      </c>
      <c r="M4774" s="51"/>
      <c r="N4774" s="62" t="s">
        <v>5901</v>
      </c>
      <c r="O4774" s="52"/>
      <c r="P4774" s="52">
        <v>58</v>
      </c>
      <c r="Q4774" s="52"/>
      <c r="R4774" s="52" t="s">
        <v>5902</v>
      </c>
      <c r="S4774" s="49" t="s">
        <v>21333</v>
      </c>
      <c r="V4774" s="50" t="s">
        <v>15138</v>
      </c>
      <c r="W4774" s="50" t="s">
        <v>5825</v>
      </c>
      <c r="X4774" s="50" t="s">
        <v>14740</v>
      </c>
      <c r="Y4774" s="70" t="s">
        <v>17320</v>
      </c>
      <c r="Z4774" s="53">
        <v>78811</v>
      </c>
    </row>
    <row r="4775" spans="1:26" s="49" customFormat="1" ht="30" x14ac:dyDescent="0.25">
      <c r="A4775" s="75">
        <v>600148572</v>
      </c>
      <c r="B4775" s="73">
        <f t="shared" si="222"/>
        <v>600148572</v>
      </c>
      <c r="C4775" s="73" t="s">
        <v>12625</v>
      </c>
      <c r="D4775" s="68">
        <v>1</v>
      </c>
      <c r="E4775" s="48">
        <f t="shared" si="223"/>
        <v>70985481</v>
      </c>
      <c r="F4775" s="57" t="s">
        <v>5201</v>
      </c>
      <c r="G4775" s="57" t="s">
        <v>5820</v>
      </c>
      <c r="H4775" s="51">
        <v>50</v>
      </c>
      <c r="I4775" s="51" t="s">
        <v>17309</v>
      </c>
      <c r="J4775" s="69">
        <v>27.49</v>
      </c>
      <c r="K4775" s="69">
        <f t="shared" si="224"/>
        <v>1374.5</v>
      </c>
      <c r="L4775" s="90">
        <v>50</v>
      </c>
      <c r="M4775" s="51"/>
      <c r="N4775" s="62" t="s">
        <v>5903</v>
      </c>
      <c r="O4775" s="52"/>
      <c r="P4775" s="52">
        <v>150</v>
      </c>
      <c r="Q4775" s="52"/>
      <c r="R4775" s="52" t="s">
        <v>5904</v>
      </c>
      <c r="S4775" s="49" t="s">
        <v>21333</v>
      </c>
      <c r="V4775" s="50" t="s">
        <v>15138</v>
      </c>
      <c r="W4775" s="50" t="s">
        <v>5825</v>
      </c>
      <c r="X4775" s="50" t="s">
        <v>14740</v>
      </c>
      <c r="Y4775" s="70" t="s">
        <v>17320</v>
      </c>
      <c r="Z4775" s="53">
        <v>78962</v>
      </c>
    </row>
    <row r="4776" spans="1:26" s="49" customFormat="1" x14ac:dyDescent="0.25">
      <c r="A4776" s="75">
        <v>600171388</v>
      </c>
      <c r="B4776" s="73">
        <f t="shared" si="222"/>
        <v>600171388</v>
      </c>
      <c r="C4776" s="73" t="s">
        <v>12583</v>
      </c>
      <c r="D4776" s="68">
        <v>1</v>
      </c>
      <c r="E4776" s="48">
        <f t="shared" si="223"/>
        <v>851167</v>
      </c>
      <c r="F4776" s="57" t="s">
        <v>5201</v>
      </c>
      <c r="G4776" s="57" t="s">
        <v>5820</v>
      </c>
      <c r="H4776" s="51">
        <v>1250</v>
      </c>
      <c r="I4776" s="51" t="s">
        <v>17309</v>
      </c>
      <c r="J4776" s="69">
        <v>27.49</v>
      </c>
      <c r="K4776" s="69">
        <f t="shared" si="224"/>
        <v>34362.5</v>
      </c>
      <c r="L4776" s="90">
        <v>1250</v>
      </c>
      <c r="M4776" s="51"/>
      <c r="N4776" s="62" t="s">
        <v>5837</v>
      </c>
      <c r="O4776" s="52" t="s">
        <v>5830</v>
      </c>
      <c r="P4776" s="52">
        <v>1799</v>
      </c>
      <c r="Q4776" s="52">
        <v>30</v>
      </c>
      <c r="R4776" s="52" t="s">
        <v>5825</v>
      </c>
      <c r="S4776" s="49" t="s">
        <v>21333</v>
      </c>
      <c r="V4776" s="50" t="s">
        <v>15102</v>
      </c>
      <c r="W4776" s="50" t="s">
        <v>5825</v>
      </c>
      <c r="X4776" s="50" t="s">
        <v>14738</v>
      </c>
      <c r="Y4776" s="70" t="s">
        <v>17320</v>
      </c>
      <c r="Z4776" s="53">
        <v>78701</v>
      </c>
    </row>
    <row r="4777" spans="1:26" s="49" customFormat="1" ht="30" x14ac:dyDescent="0.25">
      <c r="A4777" s="75">
        <v>650022831</v>
      </c>
      <c r="B4777" s="73">
        <f t="shared" si="222"/>
        <v>650022831</v>
      </c>
      <c r="C4777" s="73" t="s">
        <v>12626</v>
      </c>
      <c r="D4777" s="68">
        <v>1</v>
      </c>
      <c r="E4777" s="48">
        <f t="shared" si="223"/>
        <v>75029472</v>
      </c>
      <c r="F4777" s="57" t="s">
        <v>5201</v>
      </c>
      <c r="G4777" s="57" t="s">
        <v>5820</v>
      </c>
      <c r="H4777" s="51">
        <v>100</v>
      </c>
      <c r="I4777" s="51" t="s">
        <v>17309</v>
      </c>
      <c r="J4777" s="69">
        <v>27.49</v>
      </c>
      <c r="K4777" s="69">
        <f t="shared" si="224"/>
        <v>2749</v>
      </c>
      <c r="L4777" s="90">
        <v>100</v>
      </c>
      <c r="M4777" s="51"/>
      <c r="N4777" s="62" t="s">
        <v>5905</v>
      </c>
      <c r="O4777" s="52"/>
      <c r="P4777" s="52">
        <v>216</v>
      </c>
      <c r="Q4777" s="52"/>
      <c r="R4777" s="52" t="s">
        <v>5906</v>
      </c>
      <c r="S4777" s="49" t="s">
        <v>21333</v>
      </c>
      <c r="V4777" s="50" t="s">
        <v>15138</v>
      </c>
      <c r="W4777" s="50" t="s">
        <v>5825</v>
      </c>
      <c r="X4777" s="50" t="s">
        <v>14740</v>
      </c>
      <c r="Y4777" s="70" t="s">
        <v>17320</v>
      </c>
      <c r="Z4777" s="53">
        <v>78991</v>
      </c>
    </row>
    <row r="4778" spans="1:26" s="49" customFormat="1" ht="30" x14ac:dyDescent="0.25">
      <c r="A4778" s="75">
        <v>650027892</v>
      </c>
      <c r="B4778" s="73">
        <f t="shared" si="222"/>
        <v>650027892</v>
      </c>
      <c r="C4778" s="73" t="s">
        <v>12627</v>
      </c>
      <c r="D4778" s="68">
        <v>1</v>
      </c>
      <c r="E4778" s="48">
        <f t="shared" si="223"/>
        <v>70985197</v>
      </c>
      <c r="F4778" s="57" t="s">
        <v>5201</v>
      </c>
      <c r="G4778" s="57" t="s">
        <v>5820</v>
      </c>
      <c r="H4778" s="51">
        <v>200</v>
      </c>
      <c r="I4778" s="51" t="s">
        <v>17309</v>
      </c>
      <c r="J4778" s="69">
        <v>27.49</v>
      </c>
      <c r="K4778" s="69">
        <f t="shared" si="224"/>
        <v>5498</v>
      </c>
      <c r="L4778" s="90">
        <v>200</v>
      </c>
      <c r="M4778" s="51"/>
      <c r="N4778" s="62" t="s">
        <v>5907</v>
      </c>
      <c r="O4778" s="52"/>
      <c r="P4778" s="52">
        <v>66</v>
      </c>
      <c r="Q4778" s="52"/>
      <c r="R4778" s="52" t="s">
        <v>5908</v>
      </c>
      <c r="S4778" s="49" t="s">
        <v>21333</v>
      </c>
      <c r="V4778" s="50" t="s">
        <v>15138</v>
      </c>
      <c r="W4778" s="50" t="s">
        <v>5825</v>
      </c>
      <c r="X4778" s="50" t="s">
        <v>14740</v>
      </c>
      <c r="Y4778" s="70" t="s">
        <v>17320</v>
      </c>
      <c r="Z4778" s="53">
        <v>78801</v>
      </c>
    </row>
    <row r="4779" spans="1:26" s="49" customFormat="1" ht="30" x14ac:dyDescent="0.25">
      <c r="A4779" s="75">
        <v>650028597</v>
      </c>
      <c r="B4779" s="73">
        <f t="shared" si="222"/>
        <v>650028597</v>
      </c>
      <c r="C4779" s="73" t="s">
        <v>12628</v>
      </c>
      <c r="D4779" s="68">
        <v>1</v>
      </c>
      <c r="E4779" s="48">
        <f t="shared" si="223"/>
        <v>70983313</v>
      </c>
      <c r="F4779" s="57" t="s">
        <v>5201</v>
      </c>
      <c r="G4779" s="57" t="s">
        <v>5820</v>
      </c>
      <c r="H4779" s="51">
        <v>100</v>
      </c>
      <c r="I4779" s="51" t="s">
        <v>17309</v>
      </c>
      <c r="J4779" s="69">
        <v>27.49</v>
      </c>
      <c r="K4779" s="69">
        <f t="shared" si="224"/>
        <v>2749</v>
      </c>
      <c r="L4779" s="90">
        <v>100</v>
      </c>
      <c r="M4779" s="51"/>
      <c r="N4779" s="62" t="s">
        <v>5909</v>
      </c>
      <c r="O4779" s="52"/>
      <c r="P4779" s="52">
        <v>87</v>
      </c>
      <c r="Q4779" s="52"/>
      <c r="R4779" s="52" t="s">
        <v>5910</v>
      </c>
      <c r="S4779" s="49" t="s">
        <v>21333</v>
      </c>
      <c r="V4779" s="50" t="s">
        <v>15138</v>
      </c>
      <c r="W4779" s="50" t="s">
        <v>5825</v>
      </c>
      <c r="X4779" s="50" t="s">
        <v>14740</v>
      </c>
      <c r="Y4779" s="70" t="s">
        <v>17320</v>
      </c>
      <c r="Z4779" s="53">
        <v>78820</v>
      </c>
    </row>
    <row r="4780" spans="1:26" s="49" customFormat="1" ht="30" x14ac:dyDescent="0.25">
      <c r="A4780" s="75">
        <v>650031067</v>
      </c>
      <c r="B4780" s="73">
        <f t="shared" si="222"/>
        <v>650031067</v>
      </c>
      <c r="C4780" s="73" t="s">
        <v>12629</v>
      </c>
      <c r="D4780" s="68">
        <v>1</v>
      </c>
      <c r="E4780" s="48">
        <f t="shared" si="223"/>
        <v>73184837</v>
      </c>
      <c r="F4780" s="57" t="s">
        <v>5201</v>
      </c>
      <c r="G4780" s="57" t="s">
        <v>5820</v>
      </c>
      <c r="H4780" s="51">
        <v>700</v>
      </c>
      <c r="I4780" s="51" t="s">
        <v>17309</v>
      </c>
      <c r="J4780" s="69">
        <v>27.49</v>
      </c>
      <c r="K4780" s="69">
        <f t="shared" si="224"/>
        <v>19243</v>
      </c>
      <c r="L4780" s="90">
        <v>700</v>
      </c>
      <c r="M4780" s="51"/>
      <c r="N4780" s="62" t="s">
        <v>5911</v>
      </c>
      <c r="O4780" s="52"/>
      <c r="P4780" s="52">
        <v>274</v>
      </c>
      <c r="Q4780" s="52"/>
      <c r="R4780" s="52" t="s">
        <v>5912</v>
      </c>
      <c r="S4780" s="49" t="s">
        <v>21333</v>
      </c>
      <c r="V4780" s="50" t="s">
        <v>15138</v>
      </c>
      <c r="W4780" s="50" t="s">
        <v>5825</v>
      </c>
      <c r="X4780" s="50" t="s">
        <v>14740</v>
      </c>
      <c r="Y4780" s="70" t="s">
        <v>17320</v>
      </c>
      <c r="Z4780" s="53">
        <v>78803</v>
      </c>
    </row>
    <row r="4781" spans="1:26" s="49" customFormat="1" ht="30" x14ac:dyDescent="0.25">
      <c r="A4781" s="75">
        <v>650038754</v>
      </c>
      <c r="B4781" s="73">
        <f t="shared" si="222"/>
        <v>650038754</v>
      </c>
      <c r="C4781" s="73" t="s">
        <v>12630</v>
      </c>
      <c r="D4781" s="68">
        <v>1</v>
      </c>
      <c r="E4781" s="48">
        <f t="shared" si="223"/>
        <v>75027101</v>
      </c>
      <c r="F4781" s="57" t="s">
        <v>5201</v>
      </c>
      <c r="G4781" s="57" t="s">
        <v>5820</v>
      </c>
      <c r="H4781" s="51">
        <v>175</v>
      </c>
      <c r="I4781" s="51" t="s">
        <v>17309</v>
      </c>
      <c r="J4781" s="69">
        <v>27.49</v>
      </c>
      <c r="K4781" s="69">
        <f t="shared" si="224"/>
        <v>4810.75</v>
      </c>
      <c r="L4781" s="90">
        <v>175</v>
      </c>
      <c r="M4781" s="51"/>
      <c r="N4781" s="62" t="s">
        <v>5913</v>
      </c>
      <c r="O4781" s="52" t="s">
        <v>60</v>
      </c>
      <c r="P4781" s="52">
        <v>122</v>
      </c>
      <c r="Q4781" s="52"/>
      <c r="R4781" s="52" t="s">
        <v>5914</v>
      </c>
      <c r="S4781" s="49" t="s">
        <v>21333</v>
      </c>
      <c r="V4781" s="50" t="s">
        <v>15138</v>
      </c>
      <c r="W4781" s="50" t="s">
        <v>5825</v>
      </c>
      <c r="X4781" s="50" t="s">
        <v>14740</v>
      </c>
      <c r="Y4781" s="70" t="s">
        <v>17320</v>
      </c>
      <c r="Z4781" s="53">
        <v>78813</v>
      </c>
    </row>
    <row r="4782" spans="1:26" s="49" customFormat="1" ht="30" x14ac:dyDescent="0.25">
      <c r="A4782" s="75">
        <v>650043243</v>
      </c>
      <c r="B4782" s="73">
        <f t="shared" si="222"/>
        <v>650043243</v>
      </c>
      <c r="C4782" s="73" t="s">
        <v>12631</v>
      </c>
      <c r="D4782" s="68">
        <v>1</v>
      </c>
      <c r="E4782" s="48">
        <f t="shared" si="223"/>
        <v>70992771</v>
      </c>
      <c r="F4782" s="57" t="s">
        <v>5201</v>
      </c>
      <c r="G4782" s="57" t="s">
        <v>5820</v>
      </c>
      <c r="H4782" s="51">
        <v>75</v>
      </c>
      <c r="I4782" s="51" t="s">
        <v>17309</v>
      </c>
      <c r="J4782" s="69">
        <v>27.49</v>
      </c>
      <c r="K4782" s="69">
        <f t="shared" si="224"/>
        <v>2061.75</v>
      </c>
      <c r="L4782" s="90">
        <v>75</v>
      </c>
      <c r="M4782" s="51"/>
      <c r="N4782" s="62" t="s">
        <v>5915</v>
      </c>
      <c r="O4782" s="52"/>
      <c r="P4782" s="52">
        <v>64</v>
      </c>
      <c r="Q4782" s="52"/>
      <c r="R4782" s="52" t="s">
        <v>2271</v>
      </c>
      <c r="S4782" s="49" t="s">
        <v>21333</v>
      </c>
      <c r="V4782" s="50" t="s">
        <v>15138</v>
      </c>
      <c r="W4782" s="50" t="s">
        <v>5825</v>
      </c>
      <c r="X4782" s="50" t="s">
        <v>14740</v>
      </c>
      <c r="Y4782" s="70" t="s">
        <v>17320</v>
      </c>
      <c r="Z4782" s="53">
        <v>78962</v>
      </c>
    </row>
    <row r="4783" spans="1:26" s="49" customFormat="1" x14ac:dyDescent="0.25">
      <c r="A4783" s="75">
        <v>651039860</v>
      </c>
      <c r="B4783" s="73">
        <f t="shared" si="222"/>
        <v>651039860</v>
      </c>
      <c r="C4783" s="73" t="s">
        <v>12632</v>
      </c>
      <c r="D4783" s="68">
        <v>1</v>
      </c>
      <c r="E4783" s="48">
        <f t="shared" si="223"/>
        <v>71340874</v>
      </c>
      <c r="F4783" s="57" t="s">
        <v>5201</v>
      </c>
      <c r="G4783" s="57" t="s">
        <v>5820</v>
      </c>
      <c r="H4783" s="51">
        <v>725</v>
      </c>
      <c r="I4783" s="51" t="s">
        <v>17309</v>
      </c>
      <c r="J4783" s="69">
        <v>27.49</v>
      </c>
      <c r="K4783" s="69">
        <f t="shared" si="224"/>
        <v>19930.25</v>
      </c>
      <c r="L4783" s="90">
        <v>725</v>
      </c>
      <c r="M4783" s="51"/>
      <c r="N4783" s="62" t="s">
        <v>5916</v>
      </c>
      <c r="O4783" s="52" t="s">
        <v>5917</v>
      </c>
      <c r="P4783" s="52">
        <v>775</v>
      </c>
      <c r="Q4783" s="52"/>
      <c r="R4783" s="52" t="s">
        <v>5918</v>
      </c>
      <c r="S4783" s="49" t="s">
        <v>21334</v>
      </c>
      <c r="V4783" s="50" t="s">
        <v>15138</v>
      </c>
      <c r="W4783" s="50" t="s">
        <v>5825</v>
      </c>
      <c r="X4783" s="50" t="s">
        <v>14740</v>
      </c>
      <c r="Y4783" s="70" t="s">
        <v>17320</v>
      </c>
      <c r="Z4783" s="53">
        <v>78814</v>
      </c>
    </row>
    <row r="4784" spans="1:26" s="49" customFormat="1" ht="30" x14ac:dyDescent="0.25">
      <c r="A4784" s="75">
        <v>672000059</v>
      </c>
      <c r="B4784" s="73">
        <f t="shared" si="222"/>
        <v>672000059</v>
      </c>
      <c r="C4784" s="73" t="s">
        <v>12633</v>
      </c>
      <c r="D4784" s="68">
        <v>1</v>
      </c>
      <c r="E4784" s="48">
        <f t="shared" si="223"/>
        <v>71011994</v>
      </c>
      <c r="F4784" s="57" t="s">
        <v>5201</v>
      </c>
      <c r="G4784" s="57" t="s">
        <v>5820</v>
      </c>
      <c r="H4784" s="51">
        <v>50</v>
      </c>
      <c r="I4784" s="51" t="s">
        <v>17309</v>
      </c>
      <c r="J4784" s="69">
        <v>27.49</v>
      </c>
      <c r="K4784" s="69">
        <f t="shared" si="224"/>
        <v>1374.5</v>
      </c>
      <c r="L4784" s="90">
        <v>50</v>
      </c>
      <c r="M4784" s="51"/>
      <c r="N4784" s="62" t="s">
        <v>5919</v>
      </c>
      <c r="O4784" s="52" t="s">
        <v>165</v>
      </c>
      <c r="P4784" s="52">
        <v>567</v>
      </c>
      <c r="Q4784" s="52" t="s">
        <v>5920</v>
      </c>
      <c r="R4784" s="52" t="s">
        <v>5825</v>
      </c>
      <c r="S4784" s="49" t="s">
        <v>21333</v>
      </c>
      <c r="V4784" s="50" t="s">
        <v>15138</v>
      </c>
      <c r="W4784" s="50" t="s">
        <v>5825</v>
      </c>
      <c r="X4784" s="50" t="s">
        <v>14740</v>
      </c>
      <c r="Y4784" s="70" t="s">
        <v>17320</v>
      </c>
      <c r="Z4784" s="53">
        <v>78701</v>
      </c>
    </row>
    <row r="4785" spans="1:26" s="49" customFormat="1" ht="30" x14ac:dyDescent="0.25">
      <c r="A4785" s="74">
        <v>600031896</v>
      </c>
      <c r="B4785" s="73">
        <f t="shared" si="222"/>
        <v>600031896</v>
      </c>
      <c r="C4785" s="73" t="s">
        <v>15139</v>
      </c>
      <c r="D4785" s="68">
        <v>1</v>
      </c>
      <c r="E4785" s="48">
        <f t="shared" si="223"/>
        <v>843016</v>
      </c>
      <c r="F4785" s="57" t="s">
        <v>5201</v>
      </c>
      <c r="G4785" s="57" t="s">
        <v>5820</v>
      </c>
      <c r="H4785" s="51">
        <v>0</v>
      </c>
      <c r="I4785" s="51" t="s">
        <v>17309</v>
      </c>
      <c r="J4785" s="69">
        <v>27.49</v>
      </c>
      <c r="K4785" s="69">
        <f t="shared" si="224"/>
        <v>0</v>
      </c>
      <c r="L4785" s="90">
        <v>150</v>
      </c>
      <c r="M4785" s="51">
        <v>150</v>
      </c>
      <c r="N4785" s="63" t="s">
        <v>15140</v>
      </c>
      <c r="O4785" s="50" t="s">
        <v>15141</v>
      </c>
      <c r="P4785" s="50">
        <v>369</v>
      </c>
      <c r="Q4785" s="50">
        <v>1</v>
      </c>
      <c r="R4785" s="50" t="s">
        <v>5825</v>
      </c>
      <c r="S4785" s="49" t="s">
        <v>21333</v>
      </c>
      <c r="V4785" s="50" t="s">
        <v>14745</v>
      </c>
      <c r="W4785" s="50" t="s">
        <v>5825</v>
      </c>
      <c r="X4785" s="50" t="s">
        <v>14746</v>
      </c>
      <c r="Y4785" s="70" t="s">
        <v>17320</v>
      </c>
      <c r="Z4785" s="53">
        <v>78701</v>
      </c>
    </row>
    <row r="4786" spans="1:26" s="49" customFormat="1" x14ac:dyDescent="0.25">
      <c r="A4786" s="74">
        <v>600017214</v>
      </c>
      <c r="B4786" s="73">
        <f t="shared" si="222"/>
        <v>600017214</v>
      </c>
      <c r="C4786" s="73" t="s">
        <v>12284</v>
      </c>
      <c r="D4786" s="68">
        <v>1</v>
      </c>
      <c r="E4786" s="48">
        <f t="shared" si="223"/>
        <v>25370006</v>
      </c>
      <c r="F4786" s="57" t="s">
        <v>5201</v>
      </c>
      <c r="G4786" s="57" t="s">
        <v>5257</v>
      </c>
      <c r="H4786" s="51">
        <v>125</v>
      </c>
      <c r="I4786" s="51" t="s">
        <v>17309</v>
      </c>
      <c r="J4786" s="69">
        <v>27.49</v>
      </c>
      <c r="K4786" s="69">
        <f t="shared" si="224"/>
        <v>3436.25</v>
      </c>
      <c r="L4786" s="90">
        <v>125</v>
      </c>
      <c r="M4786" s="51"/>
      <c r="N4786" s="62" t="s">
        <v>5323</v>
      </c>
      <c r="O4786" s="52" t="s">
        <v>5324</v>
      </c>
      <c r="P4786" s="52">
        <v>420</v>
      </c>
      <c r="Q4786" s="52"/>
      <c r="R4786" s="52" t="s">
        <v>5322</v>
      </c>
      <c r="S4786" s="49" t="s">
        <v>21334</v>
      </c>
      <c r="V4786" s="50" t="s">
        <v>15102</v>
      </c>
      <c r="W4786" s="50" t="s">
        <v>5322</v>
      </c>
      <c r="X4786" s="50" t="s">
        <v>14742</v>
      </c>
      <c r="Y4786" s="70" t="s">
        <v>17320</v>
      </c>
      <c r="Z4786" s="53">
        <v>78391</v>
      </c>
    </row>
    <row r="4787" spans="1:26" s="49" customFormat="1" x14ac:dyDescent="0.25">
      <c r="A4787" s="74">
        <v>600140873</v>
      </c>
      <c r="B4787" s="73">
        <f t="shared" si="222"/>
        <v>600140873</v>
      </c>
      <c r="C4787" s="73" t="s">
        <v>12396</v>
      </c>
      <c r="D4787" s="68">
        <v>1</v>
      </c>
      <c r="E4787" s="48">
        <f t="shared" si="223"/>
        <v>64627501</v>
      </c>
      <c r="F4787" s="57" t="s">
        <v>5201</v>
      </c>
      <c r="G4787" s="57" t="s">
        <v>5257</v>
      </c>
      <c r="H4787" s="51">
        <v>650</v>
      </c>
      <c r="I4787" s="51" t="s">
        <v>17309</v>
      </c>
      <c r="J4787" s="69">
        <v>27.49</v>
      </c>
      <c r="K4787" s="69">
        <f t="shared" si="224"/>
        <v>17868.5</v>
      </c>
      <c r="L4787" s="90">
        <v>650</v>
      </c>
      <c r="M4787" s="51"/>
      <c r="N4787" s="62" t="s">
        <v>5511</v>
      </c>
      <c r="O4787" s="52" t="s">
        <v>2740</v>
      </c>
      <c r="P4787" s="52">
        <v>685</v>
      </c>
      <c r="Q4787" s="52"/>
      <c r="R4787" s="52" t="s">
        <v>5322</v>
      </c>
      <c r="S4787" s="49" t="s">
        <v>21333</v>
      </c>
      <c r="V4787" s="50" t="s">
        <v>15142</v>
      </c>
      <c r="W4787" s="50" t="s">
        <v>5322</v>
      </c>
      <c r="X4787" s="50" t="s">
        <v>14740</v>
      </c>
      <c r="Y4787" s="70" t="s">
        <v>17320</v>
      </c>
      <c r="Z4787" s="53">
        <v>78391</v>
      </c>
    </row>
    <row r="4788" spans="1:26" s="49" customFormat="1" x14ac:dyDescent="0.25">
      <c r="A4788" s="74">
        <v>600016960</v>
      </c>
      <c r="B4788" s="73">
        <f t="shared" si="222"/>
        <v>600016960</v>
      </c>
      <c r="C4788" s="73" t="s">
        <v>15143</v>
      </c>
      <c r="D4788" s="68">
        <v>1</v>
      </c>
      <c r="E4788" s="48">
        <f t="shared" si="223"/>
        <v>601756</v>
      </c>
      <c r="F4788" s="57" t="s">
        <v>5201</v>
      </c>
      <c r="G4788" s="57" t="s">
        <v>5257</v>
      </c>
      <c r="H4788" s="51">
        <v>375</v>
      </c>
      <c r="I4788" s="51" t="s">
        <v>17309</v>
      </c>
      <c r="J4788" s="69">
        <v>27.49</v>
      </c>
      <c r="K4788" s="69">
        <f t="shared" si="224"/>
        <v>10308.75</v>
      </c>
      <c r="L4788" s="90">
        <v>375</v>
      </c>
      <c r="M4788" s="51"/>
      <c r="N4788" s="62" t="s">
        <v>15144</v>
      </c>
      <c r="O4788" s="52" t="s">
        <v>14773</v>
      </c>
      <c r="P4788" s="52">
        <v>257</v>
      </c>
      <c r="Q4788" s="52"/>
      <c r="R4788" s="52" t="s">
        <v>5322</v>
      </c>
      <c r="S4788" s="49" t="s">
        <v>21333</v>
      </c>
      <c r="V4788" s="50" t="s">
        <v>15102</v>
      </c>
      <c r="W4788" s="50" t="s">
        <v>5322</v>
      </c>
      <c r="X4788" s="50" t="s">
        <v>14738</v>
      </c>
      <c r="Y4788" s="70" t="s">
        <v>17320</v>
      </c>
      <c r="Z4788" s="53">
        <v>78391</v>
      </c>
    </row>
    <row r="4789" spans="1:26" s="49" customFormat="1" x14ac:dyDescent="0.25">
      <c r="A4789" s="74">
        <v>600017079</v>
      </c>
      <c r="B4789" s="73">
        <f t="shared" si="222"/>
        <v>600017079</v>
      </c>
      <c r="C4789" s="73" t="s">
        <v>12285</v>
      </c>
      <c r="D4789" s="68">
        <v>1</v>
      </c>
      <c r="E4789" s="48">
        <f t="shared" si="223"/>
        <v>601730</v>
      </c>
      <c r="F4789" s="57" t="s">
        <v>5201</v>
      </c>
      <c r="G4789" s="57" t="s">
        <v>5257</v>
      </c>
      <c r="H4789" s="51">
        <v>650</v>
      </c>
      <c r="I4789" s="51" t="s">
        <v>17309</v>
      </c>
      <c r="J4789" s="69">
        <v>27.49</v>
      </c>
      <c r="K4789" s="69">
        <f t="shared" si="224"/>
        <v>17868.5</v>
      </c>
      <c r="L4789" s="90">
        <v>650</v>
      </c>
      <c r="M4789" s="51"/>
      <c r="N4789" s="62" t="s">
        <v>5325</v>
      </c>
      <c r="O4789" s="52" t="s">
        <v>60</v>
      </c>
      <c r="P4789" s="52">
        <v>164</v>
      </c>
      <c r="Q4789" s="52"/>
      <c r="R4789" s="52" t="s">
        <v>5322</v>
      </c>
      <c r="S4789" s="49" t="s">
        <v>21333</v>
      </c>
      <c r="V4789" s="50" t="s">
        <v>15102</v>
      </c>
      <c r="W4789" s="50" t="s">
        <v>5322</v>
      </c>
      <c r="X4789" s="50" t="s">
        <v>14738</v>
      </c>
      <c r="Y4789" s="70" t="s">
        <v>17320</v>
      </c>
      <c r="Z4789" s="53">
        <v>78391</v>
      </c>
    </row>
    <row r="4790" spans="1:26" s="49" customFormat="1" x14ac:dyDescent="0.25">
      <c r="A4790" s="74">
        <v>600026710</v>
      </c>
      <c r="B4790" s="73">
        <f t="shared" si="222"/>
        <v>600026710</v>
      </c>
      <c r="C4790" s="73" t="s">
        <v>12286</v>
      </c>
      <c r="D4790" s="68">
        <v>1</v>
      </c>
      <c r="E4790" s="48">
        <f t="shared" si="223"/>
        <v>25385488</v>
      </c>
      <c r="F4790" s="57" t="s">
        <v>5201</v>
      </c>
      <c r="G4790" s="57" t="s">
        <v>5257</v>
      </c>
      <c r="H4790" s="51">
        <v>50</v>
      </c>
      <c r="I4790" s="51" t="s">
        <v>17309</v>
      </c>
      <c r="J4790" s="69">
        <v>27.49</v>
      </c>
      <c r="K4790" s="69">
        <f t="shared" si="224"/>
        <v>1374.5</v>
      </c>
      <c r="L4790" s="90">
        <v>50</v>
      </c>
      <c r="M4790" s="51"/>
      <c r="N4790" s="62" t="s">
        <v>5326</v>
      </c>
      <c r="O4790" s="52" t="s">
        <v>416</v>
      </c>
      <c r="P4790" s="52">
        <v>772</v>
      </c>
      <c r="Q4790" s="52"/>
      <c r="R4790" s="52" t="s">
        <v>5322</v>
      </c>
      <c r="S4790" s="49" t="s">
        <v>21334</v>
      </c>
      <c r="V4790" s="50" t="s">
        <v>15102</v>
      </c>
      <c r="W4790" s="50" t="s">
        <v>5322</v>
      </c>
      <c r="X4790" s="50" t="s">
        <v>14742</v>
      </c>
      <c r="Y4790" s="70" t="s">
        <v>17320</v>
      </c>
      <c r="Z4790" s="53">
        <v>78391</v>
      </c>
    </row>
    <row r="4791" spans="1:26" s="49" customFormat="1" x14ac:dyDescent="0.25">
      <c r="A4791" s="74">
        <v>600026582</v>
      </c>
      <c r="B4791" s="73">
        <f t="shared" si="222"/>
        <v>600026582</v>
      </c>
      <c r="C4791" s="73" t="s">
        <v>12287</v>
      </c>
      <c r="D4791" s="68">
        <v>1</v>
      </c>
      <c r="E4791" s="48">
        <f t="shared" si="223"/>
        <v>61989762</v>
      </c>
      <c r="F4791" s="57" t="s">
        <v>5201</v>
      </c>
      <c r="G4791" s="57" t="s">
        <v>5257</v>
      </c>
      <c r="H4791" s="51">
        <v>0</v>
      </c>
      <c r="I4791" s="51" t="s">
        <v>17309</v>
      </c>
      <c r="J4791" s="69">
        <v>27.49</v>
      </c>
      <c r="K4791" s="69">
        <f t="shared" si="224"/>
        <v>0</v>
      </c>
      <c r="L4791" s="90">
        <v>125</v>
      </c>
      <c r="M4791" s="51">
        <v>125</v>
      </c>
      <c r="N4791" s="62" t="s">
        <v>5327</v>
      </c>
      <c r="O4791" s="52" t="s">
        <v>5328</v>
      </c>
      <c r="P4791" s="52">
        <v>456</v>
      </c>
      <c r="Q4791" s="52"/>
      <c r="R4791" s="52" t="s">
        <v>5322</v>
      </c>
      <c r="S4791" s="49" t="s">
        <v>21333</v>
      </c>
      <c r="V4791" s="50" t="s">
        <v>15102</v>
      </c>
      <c r="W4791" s="50" t="s">
        <v>5322</v>
      </c>
      <c r="X4791" s="50" t="s">
        <v>14738</v>
      </c>
      <c r="Y4791" s="70" t="s">
        <v>17320</v>
      </c>
      <c r="Z4791" s="53">
        <v>78391</v>
      </c>
    </row>
    <row r="4792" spans="1:26" s="49" customFormat="1" x14ac:dyDescent="0.25">
      <c r="A4792" s="75">
        <v>600139506</v>
      </c>
      <c r="B4792" s="73">
        <f t="shared" si="222"/>
        <v>600139506</v>
      </c>
      <c r="C4792" s="73" t="s">
        <v>12397</v>
      </c>
      <c r="D4792" s="68">
        <v>1</v>
      </c>
      <c r="E4792" s="48">
        <f t="shared" si="223"/>
        <v>70645949</v>
      </c>
      <c r="F4792" s="57" t="s">
        <v>5201</v>
      </c>
      <c r="G4792" s="57" t="s">
        <v>5257</v>
      </c>
      <c r="H4792" s="51">
        <v>25</v>
      </c>
      <c r="I4792" s="51" t="s">
        <v>17309</v>
      </c>
      <c r="J4792" s="69">
        <v>27.49</v>
      </c>
      <c r="K4792" s="69">
        <f t="shared" si="224"/>
        <v>687.25</v>
      </c>
      <c r="L4792" s="90">
        <v>25</v>
      </c>
      <c r="M4792" s="51"/>
      <c r="N4792" s="62" t="s">
        <v>5512</v>
      </c>
      <c r="O4792" s="52"/>
      <c r="P4792" s="52">
        <v>143</v>
      </c>
      <c r="Q4792" s="52"/>
      <c r="R4792" s="52" t="s">
        <v>5513</v>
      </c>
      <c r="S4792" s="49" t="s">
        <v>21333</v>
      </c>
      <c r="V4792" s="50" t="s">
        <v>15142</v>
      </c>
      <c r="W4792" s="50" t="s">
        <v>5322</v>
      </c>
      <c r="X4792" s="50" t="s">
        <v>14740</v>
      </c>
      <c r="Y4792" s="70" t="s">
        <v>17320</v>
      </c>
      <c r="Z4792" s="53">
        <v>78397</v>
      </c>
    </row>
    <row r="4793" spans="1:26" s="49" customFormat="1" ht="30" x14ac:dyDescent="0.25">
      <c r="A4793" s="75">
        <v>600139905</v>
      </c>
      <c r="B4793" s="73">
        <f t="shared" si="222"/>
        <v>600139905</v>
      </c>
      <c r="C4793" s="73" t="s">
        <v>12398</v>
      </c>
      <c r="D4793" s="68">
        <v>1</v>
      </c>
      <c r="E4793" s="48">
        <f t="shared" si="223"/>
        <v>75026627</v>
      </c>
      <c r="F4793" s="57" t="s">
        <v>5201</v>
      </c>
      <c r="G4793" s="57" t="s">
        <v>5257</v>
      </c>
      <c r="H4793" s="51">
        <v>0</v>
      </c>
      <c r="I4793" s="51" t="s">
        <v>17309</v>
      </c>
      <c r="J4793" s="69">
        <v>27.49</v>
      </c>
      <c r="K4793" s="69">
        <f t="shared" si="224"/>
        <v>0</v>
      </c>
      <c r="L4793" s="90">
        <v>25</v>
      </c>
      <c r="M4793" s="51">
        <v>25</v>
      </c>
      <c r="N4793" s="62" t="s">
        <v>5514</v>
      </c>
      <c r="O4793" s="52"/>
      <c r="P4793" s="52">
        <v>199</v>
      </c>
      <c r="Q4793" s="52"/>
      <c r="R4793" s="52" t="s">
        <v>5515</v>
      </c>
      <c r="S4793" s="49" t="s">
        <v>21333</v>
      </c>
      <c r="V4793" s="50" t="s">
        <v>15142</v>
      </c>
      <c r="W4793" s="50" t="s">
        <v>5322</v>
      </c>
      <c r="X4793" s="50" t="s">
        <v>14740</v>
      </c>
      <c r="Y4793" s="70" t="s">
        <v>17320</v>
      </c>
      <c r="Z4793" s="53">
        <v>78385</v>
      </c>
    </row>
    <row r="4794" spans="1:26" s="49" customFormat="1" x14ac:dyDescent="0.25">
      <c r="A4794" s="75">
        <v>600140865</v>
      </c>
      <c r="B4794" s="73">
        <f t="shared" si="222"/>
        <v>600140865</v>
      </c>
      <c r="C4794" s="73" t="s">
        <v>12399</v>
      </c>
      <c r="D4794" s="68">
        <v>1</v>
      </c>
      <c r="E4794" s="48">
        <f t="shared" si="223"/>
        <v>64627519</v>
      </c>
      <c r="F4794" s="57" t="s">
        <v>5201</v>
      </c>
      <c r="G4794" s="57" t="s">
        <v>5257</v>
      </c>
      <c r="H4794" s="51">
        <v>725</v>
      </c>
      <c r="I4794" s="51" t="s">
        <v>17309</v>
      </c>
      <c r="J4794" s="69">
        <v>27.49</v>
      </c>
      <c r="K4794" s="69">
        <f t="shared" si="224"/>
        <v>19930.25</v>
      </c>
      <c r="L4794" s="90">
        <v>725</v>
      </c>
      <c r="M4794" s="51"/>
      <c r="N4794" s="62" t="s">
        <v>5516</v>
      </c>
      <c r="O4794" s="52" t="s">
        <v>3238</v>
      </c>
      <c r="P4794" s="52">
        <v>849</v>
      </c>
      <c r="Q4794" s="52"/>
      <c r="R4794" s="52" t="s">
        <v>5322</v>
      </c>
      <c r="S4794" s="49" t="s">
        <v>21333</v>
      </c>
      <c r="V4794" s="50" t="s">
        <v>15142</v>
      </c>
      <c r="W4794" s="50" t="s">
        <v>5322</v>
      </c>
      <c r="X4794" s="50" t="s">
        <v>14740</v>
      </c>
      <c r="Y4794" s="70" t="s">
        <v>17320</v>
      </c>
      <c r="Z4794" s="53">
        <v>78391</v>
      </c>
    </row>
    <row r="4795" spans="1:26" s="49" customFormat="1" x14ac:dyDescent="0.25">
      <c r="A4795" s="75">
        <v>600139697</v>
      </c>
      <c r="B4795" s="73">
        <f t="shared" si="222"/>
        <v>600139697</v>
      </c>
      <c r="C4795" s="73" t="s">
        <v>12400</v>
      </c>
      <c r="D4795" s="68">
        <v>1</v>
      </c>
      <c r="E4795" s="48">
        <f t="shared" si="223"/>
        <v>75028883</v>
      </c>
      <c r="F4795" s="57" t="s">
        <v>5201</v>
      </c>
      <c r="G4795" s="57" t="s">
        <v>5257</v>
      </c>
      <c r="H4795" s="51">
        <v>0</v>
      </c>
      <c r="I4795" s="51" t="s">
        <v>17309</v>
      </c>
      <c r="J4795" s="69">
        <v>27.49</v>
      </c>
      <c r="K4795" s="69">
        <f t="shared" si="224"/>
        <v>0</v>
      </c>
      <c r="L4795" s="90">
        <v>25</v>
      </c>
      <c r="M4795" s="51">
        <v>25</v>
      </c>
      <c r="N4795" s="62" t="s">
        <v>5517</v>
      </c>
      <c r="O4795" s="52"/>
      <c r="P4795" s="52">
        <v>336</v>
      </c>
      <c r="Q4795" s="52"/>
      <c r="R4795" s="52" t="s">
        <v>5518</v>
      </c>
      <c r="S4795" s="49" t="s">
        <v>21333</v>
      </c>
      <c r="V4795" s="50" t="s">
        <v>15142</v>
      </c>
      <c r="W4795" s="50" t="s">
        <v>5322</v>
      </c>
      <c r="X4795" s="50" t="s">
        <v>14740</v>
      </c>
      <c r="Y4795" s="70" t="s">
        <v>17320</v>
      </c>
      <c r="Z4795" s="53">
        <v>78383</v>
      </c>
    </row>
    <row r="4796" spans="1:26" s="49" customFormat="1" x14ac:dyDescent="0.25">
      <c r="A4796" s="75">
        <v>600140105</v>
      </c>
      <c r="B4796" s="73">
        <f t="shared" si="222"/>
        <v>600140105</v>
      </c>
      <c r="C4796" s="73" t="s">
        <v>12401</v>
      </c>
      <c r="D4796" s="68">
        <v>1</v>
      </c>
      <c r="E4796" s="48">
        <f t="shared" si="223"/>
        <v>45213071</v>
      </c>
      <c r="F4796" s="57" t="s">
        <v>5201</v>
      </c>
      <c r="G4796" s="57" t="s">
        <v>5257</v>
      </c>
      <c r="H4796" s="51">
        <v>525</v>
      </c>
      <c r="I4796" s="51" t="s">
        <v>17309</v>
      </c>
      <c r="J4796" s="69">
        <v>27.49</v>
      </c>
      <c r="K4796" s="69">
        <f t="shared" si="224"/>
        <v>14432.25</v>
      </c>
      <c r="L4796" s="90">
        <v>525</v>
      </c>
      <c r="M4796" s="51"/>
      <c r="N4796" s="62" t="s">
        <v>5520</v>
      </c>
      <c r="O4796" s="52" t="s">
        <v>5521</v>
      </c>
      <c r="P4796" s="52">
        <v>211</v>
      </c>
      <c r="Q4796" s="52"/>
      <c r="R4796" s="52" t="s">
        <v>5322</v>
      </c>
      <c r="S4796" s="49" t="s">
        <v>21333</v>
      </c>
      <c r="V4796" s="50" t="s">
        <v>15142</v>
      </c>
      <c r="W4796" s="50" t="s">
        <v>5322</v>
      </c>
      <c r="X4796" s="50" t="s">
        <v>14740</v>
      </c>
      <c r="Y4796" s="70" t="s">
        <v>17320</v>
      </c>
      <c r="Z4796" s="53">
        <v>78391</v>
      </c>
    </row>
    <row r="4797" spans="1:26" s="49" customFormat="1" x14ac:dyDescent="0.25">
      <c r="A4797" s="75">
        <v>600140466</v>
      </c>
      <c r="B4797" s="73">
        <f t="shared" si="222"/>
        <v>600140466</v>
      </c>
      <c r="C4797" s="73" t="s">
        <v>12402</v>
      </c>
      <c r="D4797" s="68">
        <v>1</v>
      </c>
      <c r="E4797" s="48">
        <f t="shared" si="223"/>
        <v>70645957</v>
      </c>
      <c r="F4797" s="57" t="s">
        <v>5201</v>
      </c>
      <c r="G4797" s="57" t="s">
        <v>5257</v>
      </c>
      <c r="H4797" s="51">
        <v>125</v>
      </c>
      <c r="I4797" s="51" t="s">
        <v>17309</v>
      </c>
      <c r="J4797" s="69">
        <v>27.49</v>
      </c>
      <c r="K4797" s="69">
        <f t="shared" si="224"/>
        <v>3436.25</v>
      </c>
      <c r="L4797" s="90">
        <v>125</v>
      </c>
      <c r="M4797" s="51"/>
      <c r="N4797" s="62" t="s">
        <v>5522</v>
      </c>
      <c r="O4797" s="52"/>
      <c r="P4797" s="52">
        <v>200</v>
      </c>
      <c r="Q4797" s="52"/>
      <c r="R4797" s="52" t="s">
        <v>5513</v>
      </c>
      <c r="S4797" s="49" t="s">
        <v>21333</v>
      </c>
      <c r="V4797" s="50" t="s">
        <v>15142</v>
      </c>
      <c r="W4797" s="50" t="s">
        <v>5322</v>
      </c>
      <c r="X4797" s="50" t="s">
        <v>14740</v>
      </c>
      <c r="Y4797" s="70" t="s">
        <v>17320</v>
      </c>
      <c r="Z4797" s="53">
        <v>78397</v>
      </c>
    </row>
    <row r="4798" spans="1:26" s="49" customFormat="1" ht="30" x14ac:dyDescent="0.25">
      <c r="A4798" s="75">
        <v>600140806</v>
      </c>
      <c r="B4798" s="73">
        <f t="shared" si="222"/>
        <v>600140806</v>
      </c>
      <c r="C4798" s="73" t="s">
        <v>12403</v>
      </c>
      <c r="D4798" s="68">
        <v>1</v>
      </c>
      <c r="E4798" s="48">
        <f t="shared" si="223"/>
        <v>70978590</v>
      </c>
      <c r="F4798" s="57" t="s">
        <v>5201</v>
      </c>
      <c r="G4798" s="57" t="s">
        <v>5257</v>
      </c>
      <c r="H4798" s="51">
        <v>275</v>
      </c>
      <c r="I4798" s="51" t="s">
        <v>17309</v>
      </c>
      <c r="J4798" s="69">
        <v>27.49</v>
      </c>
      <c r="K4798" s="69">
        <f t="shared" si="224"/>
        <v>7559.75</v>
      </c>
      <c r="L4798" s="90">
        <v>275</v>
      </c>
      <c r="M4798" s="51"/>
      <c r="N4798" s="62" t="s">
        <v>5523</v>
      </c>
      <c r="O4798" s="52"/>
      <c r="P4798" s="52">
        <v>204</v>
      </c>
      <c r="Q4798" s="52"/>
      <c r="R4798" s="52" t="s">
        <v>5515</v>
      </c>
      <c r="S4798" s="49" t="s">
        <v>21333</v>
      </c>
      <c r="V4798" s="50" t="s">
        <v>15142</v>
      </c>
      <c r="W4798" s="50" t="s">
        <v>5322</v>
      </c>
      <c r="X4798" s="50" t="s">
        <v>14740</v>
      </c>
      <c r="Y4798" s="70" t="s">
        <v>17320</v>
      </c>
      <c r="Z4798" s="53">
        <v>78385</v>
      </c>
    </row>
    <row r="4799" spans="1:26" s="49" customFormat="1" ht="30" x14ac:dyDescent="0.25">
      <c r="A4799" s="75">
        <v>600140822</v>
      </c>
      <c r="B4799" s="73">
        <f t="shared" si="222"/>
        <v>600140822</v>
      </c>
      <c r="C4799" s="73" t="s">
        <v>12404</v>
      </c>
      <c r="D4799" s="68">
        <v>1</v>
      </c>
      <c r="E4799" s="48">
        <f t="shared" si="223"/>
        <v>75028875</v>
      </c>
      <c r="F4799" s="57" t="s">
        <v>5201</v>
      </c>
      <c r="G4799" s="57" t="s">
        <v>5257</v>
      </c>
      <c r="H4799" s="51">
        <v>350</v>
      </c>
      <c r="I4799" s="51" t="s">
        <v>17309</v>
      </c>
      <c r="J4799" s="69">
        <v>27.49</v>
      </c>
      <c r="K4799" s="69">
        <f t="shared" si="224"/>
        <v>9621.5</v>
      </c>
      <c r="L4799" s="90">
        <v>350</v>
      </c>
      <c r="M4799" s="51"/>
      <c r="N4799" s="62" t="s">
        <v>5524</v>
      </c>
      <c r="O4799" s="52"/>
      <c r="P4799" s="52">
        <v>313</v>
      </c>
      <c r="Q4799" s="52"/>
      <c r="R4799" s="52" t="s">
        <v>5518</v>
      </c>
      <c r="S4799" s="49" t="s">
        <v>21333</v>
      </c>
      <c r="V4799" s="50" t="s">
        <v>15142</v>
      </c>
      <c r="W4799" s="50" t="s">
        <v>5322</v>
      </c>
      <c r="X4799" s="50" t="s">
        <v>14740</v>
      </c>
      <c r="Y4799" s="70" t="s">
        <v>17320</v>
      </c>
      <c r="Z4799" s="53">
        <v>78383</v>
      </c>
    </row>
    <row r="4800" spans="1:26" s="49" customFormat="1" ht="30" x14ac:dyDescent="0.25">
      <c r="A4800" s="75">
        <v>600140831</v>
      </c>
      <c r="B4800" s="73">
        <f t="shared" si="222"/>
        <v>600140831</v>
      </c>
      <c r="C4800" s="73" t="s">
        <v>12405</v>
      </c>
      <c r="D4800" s="68">
        <v>1</v>
      </c>
      <c r="E4800" s="48">
        <f t="shared" si="223"/>
        <v>71002162</v>
      </c>
      <c r="F4800" s="57" t="s">
        <v>5201</v>
      </c>
      <c r="G4800" s="57" t="s">
        <v>5257</v>
      </c>
      <c r="H4800" s="51">
        <v>300</v>
      </c>
      <c r="I4800" s="51" t="s">
        <v>17309</v>
      </c>
      <c r="J4800" s="69">
        <v>27.49</v>
      </c>
      <c r="K4800" s="69">
        <f t="shared" si="224"/>
        <v>8247</v>
      </c>
      <c r="L4800" s="90">
        <v>300</v>
      </c>
      <c r="M4800" s="51"/>
      <c r="N4800" s="62" t="s">
        <v>5525</v>
      </c>
      <c r="O4800" s="52"/>
      <c r="P4800" s="52">
        <v>79</v>
      </c>
      <c r="Q4800" s="52"/>
      <c r="R4800" s="52" t="s">
        <v>1825</v>
      </c>
      <c r="S4800" s="49" t="s">
        <v>21333</v>
      </c>
      <c r="V4800" s="50" t="s">
        <v>15142</v>
      </c>
      <c r="W4800" s="50" t="s">
        <v>5322</v>
      </c>
      <c r="X4800" s="50" t="s">
        <v>14740</v>
      </c>
      <c r="Y4800" s="70" t="s">
        <v>17320</v>
      </c>
      <c r="Z4800" s="53">
        <v>78391</v>
      </c>
    </row>
    <row r="4801" spans="1:26" s="49" customFormat="1" ht="30" x14ac:dyDescent="0.25">
      <c r="A4801" s="75">
        <v>600140920</v>
      </c>
      <c r="B4801" s="73">
        <f t="shared" si="222"/>
        <v>600140920</v>
      </c>
      <c r="C4801" s="73" t="s">
        <v>12406</v>
      </c>
      <c r="D4801" s="68">
        <v>1</v>
      </c>
      <c r="E4801" s="48">
        <f t="shared" si="223"/>
        <v>70985413</v>
      </c>
      <c r="F4801" s="57" t="s">
        <v>5201</v>
      </c>
      <c r="G4801" s="57" t="s">
        <v>5257</v>
      </c>
      <c r="H4801" s="51">
        <v>50</v>
      </c>
      <c r="I4801" s="51" t="s">
        <v>17309</v>
      </c>
      <c r="J4801" s="69">
        <v>27.49</v>
      </c>
      <c r="K4801" s="69">
        <f t="shared" si="224"/>
        <v>1374.5</v>
      </c>
      <c r="L4801" s="90">
        <v>50</v>
      </c>
      <c r="M4801" s="51"/>
      <c r="N4801" s="62" t="s">
        <v>5526</v>
      </c>
      <c r="O4801" s="52"/>
      <c r="P4801" s="52">
        <v>123</v>
      </c>
      <c r="Q4801" s="52"/>
      <c r="R4801" s="52" t="s">
        <v>5519</v>
      </c>
      <c r="S4801" s="49" t="s">
        <v>21333</v>
      </c>
      <c r="V4801" s="50" t="s">
        <v>15142</v>
      </c>
      <c r="W4801" s="50" t="s">
        <v>5322</v>
      </c>
      <c r="X4801" s="50" t="s">
        <v>14740</v>
      </c>
      <c r="Y4801" s="70" t="s">
        <v>17320</v>
      </c>
      <c r="Z4801" s="53">
        <v>78383</v>
      </c>
    </row>
    <row r="4802" spans="1:26" s="49" customFormat="1" ht="30" x14ac:dyDescent="0.25">
      <c r="A4802" s="75">
        <v>650039424</v>
      </c>
      <c r="B4802" s="73">
        <f t="shared" si="222"/>
        <v>650039424</v>
      </c>
      <c r="C4802" s="73" t="s">
        <v>12407</v>
      </c>
      <c r="D4802" s="68">
        <v>1</v>
      </c>
      <c r="E4802" s="48">
        <f t="shared" si="223"/>
        <v>73184608</v>
      </c>
      <c r="F4802" s="57" t="s">
        <v>5201</v>
      </c>
      <c r="G4802" s="57" t="s">
        <v>5257</v>
      </c>
      <c r="H4802" s="51">
        <v>350</v>
      </c>
      <c r="I4802" s="51" t="s">
        <v>17309</v>
      </c>
      <c r="J4802" s="69">
        <v>27.49</v>
      </c>
      <c r="K4802" s="69">
        <f t="shared" si="224"/>
        <v>9621.5</v>
      </c>
      <c r="L4802" s="90">
        <v>350</v>
      </c>
      <c r="M4802" s="51"/>
      <c r="N4802" s="62" t="s">
        <v>5527</v>
      </c>
      <c r="O4802" s="52" t="s">
        <v>5528</v>
      </c>
      <c r="P4802" s="52">
        <v>220</v>
      </c>
      <c r="Q4802" s="52"/>
      <c r="R4802" s="52" t="s">
        <v>5529</v>
      </c>
      <c r="S4802" s="49" t="s">
        <v>21333</v>
      </c>
      <c r="V4802" s="50" t="s">
        <v>15142</v>
      </c>
      <c r="W4802" s="50" t="s">
        <v>5322</v>
      </c>
      <c r="X4802" s="50" t="s">
        <v>14740</v>
      </c>
      <c r="Y4802" s="70" t="s">
        <v>17320</v>
      </c>
      <c r="Z4802" s="53">
        <v>78386</v>
      </c>
    </row>
    <row r="4803" spans="1:26" s="49" customFormat="1" x14ac:dyDescent="0.25">
      <c r="A4803" s="75">
        <v>650041623</v>
      </c>
      <c r="B4803" s="73">
        <f t="shared" si="222"/>
        <v>650041623</v>
      </c>
      <c r="C4803" s="73" t="s">
        <v>12408</v>
      </c>
      <c r="D4803" s="68">
        <v>1</v>
      </c>
      <c r="E4803" s="48">
        <f t="shared" si="223"/>
        <v>70984484</v>
      </c>
      <c r="F4803" s="57" t="s">
        <v>5201</v>
      </c>
      <c r="G4803" s="57" t="s">
        <v>5257</v>
      </c>
      <c r="H4803" s="51">
        <v>250</v>
      </c>
      <c r="I4803" s="51" t="s">
        <v>17309</v>
      </c>
      <c r="J4803" s="69">
        <v>27.49</v>
      </c>
      <c r="K4803" s="69">
        <f t="shared" si="224"/>
        <v>6872.5</v>
      </c>
      <c r="L4803" s="90">
        <v>250</v>
      </c>
      <c r="M4803" s="51"/>
      <c r="N4803" s="62" t="s">
        <v>5530</v>
      </c>
      <c r="O4803" s="52"/>
      <c r="P4803" s="52">
        <v>116</v>
      </c>
      <c r="Q4803" s="52"/>
      <c r="R4803" s="52" t="s">
        <v>2117</v>
      </c>
      <c r="S4803" s="49" t="s">
        <v>21333</v>
      </c>
      <c r="V4803" s="50" t="s">
        <v>15142</v>
      </c>
      <c r="W4803" s="50" t="s">
        <v>5322</v>
      </c>
      <c r="X4803" s="50" t="s">
        <v>14740</v>
      </c>
      <c r="Y4803" s="70" t="s">
        <v>17320</v>
      </c>
      <c r="Z4803" s="53">
        <v>78396</v>
      </c>
    </row>
    <row r="4804" spans="1:26" s="49" customFormat="1" x14ac:dyDescent="0.25">
      <c r="A4804" s="75">
        <v>651039681</v>
      </c>
      <c r="B4804" s="73">
        <f t="shared" ref="B4804:B4867" si="225">A4804/1</f>
        <v>651039681</v>
      </c>
      <c r="C4804" s="73" t="s">
        <v>12288</v>
      </c>
      <c r="D4804" s="68">
        <v>1</v>
      </c>
      <c r="E4804" s="48">
        <f t="shared" ref="E4804:E4867" si="226">C4804/1</f>
        <v>27815722</v>
      </c>
      <c r="F4804" s="57" t="s">
        <v>5201</v>
      </c>
      <c r="G4804" s="57" t="s">
        <v>5257</v>
      </c>
      <c r="H4804" s="51">
        <v>125</v>
      </c>
      <c r="I4804" s="51" t="s">
        <v>17309</v>
      </c>
      <c r="J4804" s="69">
        <v>27.49</v>
      </c>
      <c r="K4804" s="69">
        <f t="shared" ref="K4804:K4867" si="227">H4804*J4804</f>
        <v>3436.25</v>
      </c>
      <c r="L4804" s="90">
        <v>125</v>
      </c>
      <c r="M4804" s="51"/>
      <c r="N4804" s="62" t="s">
        <v>5329</v>
      </c>
      <c r="O4804" s="52" t="s">
        <v>5324</v>
      </c>
      <c r="P4804" s="52">
        <v>420</v>
      </c>
      <c r="Q4804" s="52"/>
      <c r="R4804" s="52" t="s">
        <v>5322</v>
      </c>
      <c r="S4804" s="49" t="s">
        <v>21334</v>
      </c>
      <c r="V4804" s="50" t="s">
        <v>15102</v>
      </c>
      <c r="W4804" s="50" t="s">
        <v>5322</v>
      </c>
      <c r="X4804" s="50" t="s">
        <v>14742</v>
      </c>
      <c r="Y4804" s="70" t="s">
        <v>17320</v>
      </c>
      <c r="Z4804" s="53">
        <v>78391</v>
      </c>
    </row>
    <row r="4805" spans="1:26" s="49" customFormat="1" x14ac:dyDescent="0.25">
      <c r="A4805" s="75">
        <v>672000377</v>
      </c>
      <c r="B4805" s="73">
        <f t="shared" si="225"/>
        <v>672000377</v>
      </c>
      <c r="C4805" s="73" t="s">
        <v>12409</v>
      </c>
      <c r="D4805" s="68">
        <v>1</v>
      </c>
      <c r="E4805" s="48">
        <f t="shared" si="226"/>
        <v>75027071</v>
      </c>
      <c r="F4805" s="57" t="s">
        <v>5201</v>
      </c>
      <c r="G4805" s="57" t="s">
        <v>5257</v>
      </c>
      <c r="H4805" s="51">
        <v>0</v>
      </c>
      <c r="I4805" s="51" t="s">
        <v>17309</v>
      </c>
      <c r="J4805" s="69">
        <v>27.49</v>
      </c>
      <c r="K4805" s="69">
        <f t="shared" si="227"/>
        <v>0</v>
      </c>
      <c r="L4805" s="90">
        <v>100</v>
      </c>
      <c r="M4805" s="51">
        <v>100</v>
      </c>
      <c r="N4805" s="62" t="s">
        <v>5531</v>
      </c>
      <c r="O4805" s="52" t="s">
        <v>340</v>
      </c>
      <c r="P4805" s="52">
        <v>680</v>
      </c>
      <c r="Q4805" s="52"/>
      <c r="R4805" s="52" t="s">
        <v>5322</v>
      </c>
      <c r="S4805" s="49" t="s">
        <v>21333</v>
      </c>
      <c r="V4805" s="50" t="s">
        <v>15142</v>
      </c>
      <c r="W4805" s="50" t="s">
        <v>5322</v>
      </c>
      <c r="X4805" s="50" t="s">
        <v>14740</v>
      </c>
      <c r="Y4805" s="70" t="s">
        <v>17320</v>
      </c>
      <c r="Z4805" s="53">
        <v>78391</v>
      </c>
    </row>
    <row r="4806" spans="1:26" s="49" customFormat="1" ht="30" x14ac:dyDescent="0.25">
      <c r="A4806" s="75">
        <v>672000962</v>
      </c>
      <c r="B4806" s="73">
        <f t="shared" si="225"/>
        <v>672000962</v>
      </c>
      <c r="C4806" s="73" t="s">
        <v>12410</v>
      </c>
      <c r="D4806" s="68">
        <v>1</v>
      </c>
      <c r="E4806" s="48">
        <f t="shared" si="226"/>
        <v>71228411</v>
      </c>
      <c r="F4806" s="57" t="s">
        <v>5201</v>
      </c>
      <c r="G4806" s="57" t="s">
        <v>5257</v>
      </c>
      <c r="H4806" s="51">
        <v>25</v>
      </c>
      <c r="I4806" s="51" t="s">
        <v>17309</v>
      </c>
      <c r="J4806" s="69">
        <v>27.49</v>
      </c>
      <c r="K4806" s="69">
        <f t="shared" si="227"/>
        <v>687.25</v>
      </c>
      <c r="L4806" s="90">
        <v>25</v>
      </c>
      <c r="M4806" s="51"/>
      <c r="N4806" s="62" t="s">
        <v>5532</v>
      </c>
      <c r="O4806" s="52" t="s">
        <v>439</v>
      </c>
      <c r="P4806" s="52">
        <v>561</v>
      </c>
      <c r="Q4806" s="52"/>
      <c r="R4806" s="52" t="s">
        <v>5529</v>
      </c>
      <c r="S4806" s="49" t="s">
        <v>21333</v>
      </c>
      <c r="V4806" s="50" t="s">
        <v>15142</v>
      </c>
      <c r="W4806" s="50" t="s">
        <v>5322</v>
      </c>
      <c r="X4806" s="50" t="s">
        <v>14740</v>
      </c>
      <c r="Y4806" s="70" t="s">
        <v>17320</v>
      </c>
      <c r="Z4806" s="53">
        <v>78386</v>
      </c>
    </row>
    <row r="4807" spans="1:26" s="49" customFormat="1" x14ac:dyDescent="0.25">
      <c r="A4807" s="74">
        <v>600018008</v>
      </c>
      <c r="B4807" s="73">
        <f t="shared" si="225"/>
        <v>600018008</v>
      </c>
      <c r="C4807" s="73" t="s">
        <v>12584</v>
      </c>
      <c r="D4807" s="68">
        <v>1</v>
      </c>
      <c r="E4807" s="48">
        <f t="shared" si="226"/>
        <v>49589687</v>
      </c>
      <c r="F4807" s="57" t="s">
        <v>5201</v>
      </c>
      <c r="G4807" s="57" t="s">
        <v>5820</v>
      </c>
      <c r="H4807" s="51">
        <v>425</v>
      </c>
      <c r="I4807" s="51" t="s">
        <v>17309</v>
      </c>
      <c r="J4807" s="69">
        <v>27.49</v>
      </c>
      <c r="K4807" s="69">
        <f t="shared" si="227"/>
        <v>11683.25</v>
      </c>
      <c r="L4807" s="90">
        <v>425</v>
      </c>
      <c r="M4807" s="51"/>
      <c r="N4807" s="62" t="s">
        <v>5840</v>
      </c>
      <c r="O4807" s="52" t="s">
        <v>3496</v>
      </c>
      <c r="P4807" s="52">
        <v>257</v>
      </c>
      <c r="Q4807" s="52">
        <v>20</v>
      </c>
      <c r="R4807" s="52" t="s">
        <v>5839</v>
      </c>
      <c r="S4807" s="49" t="s">
        <v>21333</v>
      </c>
      <c r="V4807" s="50" t="s">
        <v>15102</v>
      </c>
      <c r="W4807" s="50" t="s">
        <v>5839</v>
      </c>
      <c r="X4807" s="50" t="s">
        <v>14738</v>
      </c>
      <c r="Y4807" s="70" t="s">
        <v>17320</v>
      </c>
      <c r="Z4807" s="53">
        <v>78901</v>
      </c>
    </row>
    <row r="4808" spans="1:26" s="49" customFormat="1" x14ac:dyDescent="0.25">
      <c r="A4808" s="74">
        <v>600018067</v>
      </c>
      <c r="B4808" s="73">
        <f t="shared" si="225"/>
        <v>600018067</v>
      </c>
      <c r="C4808" s="73" t="s">
        <v>12585</v>
      </c>
      <c r="D4808" s="68">
        <v>1</v>
      </c>
      <c r="E4808" s="48">
        <f t="shared" si="226"/>
        <v>409014</v>
      </c>
      <c r="F4808" s="57" t="s">
        <v>5201</v>
      </c>
      <c r="G4808" s="57" t="s">
        <v>5820</v>
      </c>
      <c r="H4808" s="51">
        <v>1000</v>
      </c>
      <c r="I4808" s="51" t="s">
        <v>17309</v>
      </c>
      <c r="J4808" s="69">
        <v>27.49</v>
      </c>
      <c r="K4808" s="69">
        <f t="shared" si="227"/>
        <v>27490</v>
      </c>
      <c r="L4808" s="90">
        <v>1000</v>
      </c>
      <c r="M4808" s="51"/>
      <c r="N4808" s="62" t="s">
        <v>5841</v>
      </c>
      <c r="O4808" s="52" t="s">
        <v>5842</v>
      </c>
      <c r="P4808" s="52">
        <v>253</v>
      </c>
      <c r="Q4808" s="52">
        <v>2</v>
      </c>
      <c r="R4808" s="52" t="s">
        <v>5839</v>
      </c>
      <c r="S4808" s="49" t="s">
        <v>21333</v>
      </c>
      <c r="V4808" s="50" t="s">
        <v>15102</v>
      </c>
      <c r="W4808" s="50" t="s">
        <v>5839</v>
      </c>
      <c r="X4808" s="50" t="s">
        <v>14738</v>
      </c>
      <c r="Y4808" s="70" t="s">
        <v>17320</v>
      </c>
      <c r="Z4808" s="53">
        <v>78901</v>
      </c>
    </row>
    <row r="4809" spans="1:26" s="49" customFormat="1" ht="30" x14ac:dyDescent="0.25">
      <c r="A4809" s="74">
        <v>600018091</v>
      </c>
      <c r="B4809" s="73">
        <f t="shared" si="225"/>
        <v>600018091</v>
      </c>
      <c r="C4809" s="73" t="s">
        <v>12586</v>
      </c>
      <c r="D4809" s="68">
        <v>1</v>
      </c>
      <c r="E4809" s="48">
        <f t="shared" si="226"/>
        <v>577324</v>
      </c>
      <c r="F4809" s="57" t="s">
        <v>5201</v>
      </c>
      <c r="G4809" s="57" t="s">
        <v>5820</v>
      </c>
      <c r="H4809" s="51">
        <v>700</v>
      </c>
      <c r="I4809" s="51" t="s">
        <v>17309</v>
      </c>
      <c r="J4809" s="69">
        <v>27.49</v>
      </c>
      <c r="K4809" s="69">
        <f t="shared" si="227"/>
        <v>19243</v>
      </c>
      <c r="L4809" s="90">
        <v>700</v>
      </c>
      <c r="M4809" s="51"/>
      <c r="N4809" s="62" t="s">
        <v>5843</v>
      </c>
      <c r="O4809" s="52" t="s">
        <v>5844</v>
      </c>
      <c r="P4809" s="52">
        <v>827</v>
      </c>
      <c r="Q4809" s="52">
        <v>6</v>
      </c>
      <c r="R4809" s="52" t="s">
        <v>5839</v>
      </c>
      <c r="S4809" s="49" t="s">
        <v>21333</v>
      </c>
      <c r="V4809" s="50" t="s">
        <v>15102</v>
      </c>
      <c r="W4809" s="50" t="s">
        <v>5839</v>
      </c>
      <c r="X4809" s="50" t="s">
        <v>14738</v>
      </c>
      <c r="Y4809" s="70" t="s">
        <v>17320</v>
      </c>
      <c r="Z4809" s="53">
        <v>78901</v>
      </c>
    </row>
    <row r="4810" spans="1:26" s="49" customFormat="1" x14ac:dyDescent="0.25">
      <c r="A4810" s="74">
        <v>600148637</v>
      </c>
      <c r="B4810" s="73">
        <f t="shared" si="225"/>
        <v>600148637</v>
      </c>
      <c r="C4810" s="73" t="s">
        <v>18197</v>
      </c>
      <c r="D4810" s="68">
        <v>1</v>
      </c>
      <c r="E4810" s="48">
        <f t="shared" si="226"/>
        <v>62352849</v>
      </c>
      <c r="F4810" s="57" t="s">
        <v>5201</v>
      </c>
      <c r="G4810" s="57" t="s">
        <v>5820</v>
      </c>
      <c r="H4810" s="51">
        <v>0</v>
      </c>
      <c r="I4810" s="51" t="s">
        <v>17309</v>
      </c>
      <c r="J4810" s="69">
        <v>27.49</v>
      </c>
      <c r="K4810" s="69">
        <f t="shared" si="227"/>
        <v>0</v>
      </c>
      <c r="L4810" s="90">
        <v>25</v>
      </c>
      <c r="M4810" s="51">
        <v>25</v>
      </c>
      <c r="N4810" s="62" t="s">
        <v>18198</v>
      </c>
      <c r="O4810" s="52" t="s">
        <v>3345</v>
      </c>
      <c r="P4810" s="52">
        <v>1503</v>
      </c>
      <c r="Q4810" s="52">
        <v>15</v>
      </c>
      <c r="R4810" s="52" t="s">
        <v>5839</v>
      </c>
      <c r="S4810" s="49" t="s">
        <v>21333</v>
      </c>
      <c r="V4810" s="50" t="s">
        <v>15145</v>
      </c>
      <c r="W4810" s="50" t="s">
        <v>5839</v>
      </c>
      <c r="X4810" s="50" t="s">
        <v>14740</v>
      </c>
      <c r="Y4810" s="70" t="s">
        <v>17320</v>
      </c>
      <c r="Z4810" s="53">
        <v>78901</v>
      </c>
    </row>
    <row r="4811" spans="1:26" s="49" customFormat="1" ht="30" x14ac:dyDescent="0.25">
      <c r="A4811" s="74">
        <v>600027091</v>
      </c>
      <c r="B4811" s="73">
        <f t="shared" si="225"/>
        <v>600027091</v>
      </c>
      <c r="C4811" s="73" t="s">
        <v>12587</v>
      </c>
      <c r="D4811" s="68">
        <v>1</v>
      </c>
      <c r="E4811" s="48">
        <f t="shared" si="226"/>
        <v>49589725</v>
      </c>
      <c r="F4811" s="57" t="s">
        <v>5201</v>
      </c>
      <c r="G4811" s="57" t="s">
        <v>5820</v>
      </c>
      <c r="H4811" s="51">
        <v>275</v>
      </c>
      <c r="I4811" s="51" t="s">
        <v>17309</v>
      </c>
      <c r="J4811" s="69">
        <v>27.49</v>
      </c>
      <c r="K4811" s="69">
        <f t="shared" si="227"/>
        <v>7559.75</v>
      </c>
      <c r="L4811" s="90">
        <v>275</v>
      </c>
      <c r="M4811" s="51"/>
      <c r="N4811" s="62" t="s">
        <v>5845</v>
      </c>
      <c r="O4811" s="52" t="s">
        <v>5684</v>
      </c>
      <c r="P4811" s="52">
        <v>1912</v>
      </c>
      <c r="Q4811" s="52">
        <v>40</v>
      </c>
      <c r="R4811" s="52" t="s">
        <v>5839</v>
      </c>
      <c r="S4811" s="49" t="s">
        <v>21333</v>
      </c>
      <c r="V4811" s="50" t="s">
        <v>15102</v>
      </c>
      <c r="W4811" s="50" t="s">
        <v>5839</v>
      </c>
      <c r="X4811" s="50" t="s">
        <v>14738</v>
      </c>
      <c r="Y4811" s="70" t="s">
        <v>17320</v>
      </c>
      <c r="Z4811" s="53">
        <v>78901</v>
      </c>
    </row>
    <row r="4812" spans="1:26" s="49" customFormat="1" x14ac:dyDescent="0.25">
      <c r="A4812" s="75">
        <v>600147657</v>
      </c>
      <c r="B4812" s="73">
        <f t="shared" si="225"/>
        <v>600147657</v>
      </c>
      <c r="C4812" s="73" t="s">
        <v>12634</v>
      </c>
      <c r="D4812" s="68">
        <v>1</v>
      </c>
      <c r="E4812" s="48">
        <f t="shared" si="226"/>
        <v>63696631</v>
      </c>
      <c r="F4812" s="57" t="s">
        <v>5201</v>
      </c>
      <c r="G4812" s="57" t="s">
        <v>5820</v>
      </c>
      <c r="H4812" s="51">
        <v>0</v>
      </c>
      <c r="I4812" s="51" t="s">
        <v>17309</v>
      </c>
      <c r="J4812" s="69">
        <v>27.49</v>
      </c>
      <c r="K4812" s="69">
        <f t="shared" si="227"/>
        <v>0</v>
      </c>
      <c r="L4812" s="90">
        <v>50</v>
      </c>
      <c r="M4812" s="51">
        <v>50</v>
      </c>
      <c r="N4812" s="62" t="s">
        <v>5922</v>
      </c>
      <c r="O4812" s="52" t="s">
        <v>5921</v>
      </c>
      <c r="P4812" s="52">
        <v>483</v>
      </c>
      <c r="Q4812" s="52">
        <v>25</v>
      </c>
      <c r="R4812" s="52" t="s">
        <v>5839</v>
      </c>
      <c r="S4812" s="49" t="s">
        <v>21333</v>
      </c>
      <c r="V4812" s="50" t="s">
        <v>15145</v>
      </c>
      <c r="W4812" s="50" t="s">
        <v>5839</v>
      </c>
      <c r="X4812" s="50" t="s">
        <v>14740</v>
      </c>
      <c r="Y4812" s="70" t="s">
        <v>17320</v>
      </c>
      <c r="Z4812" s="53">
        <v>78901</v>
      </c>
    </row>
    <row r="4813" spans="1:26" s="49" customFormat="1" x14ac:dyDescent="0.25">
      <c r="A4813" s="75">
        <v>600147703</v>
      </c>
      <c r="B4813" s="73">
        <f t="shared" si="225"/>
        <v>600147703</v>
      </c>
      <c r="C4813" s="73" t="s">
        <v>12635</v>
      </c>
      <c r="D4813" s="68">
        <v>1</v>
      </c>
      <c r="E4813" s="48">
        <f t="shared" si="226"/>
        <v>70940100</v>
      </c>
      <c r="F4813" s="57" t="s">
        <v>5201</v>
      </c>
      <c r="G4813" s="57" t="s">
        <v>5820</v>
      </c>
      <c r="H4813" s="51">
        <v>50</v>
      </c>
      <c r="I4813" s="51" t="s">
        <v>17309</v>
      </c>
      <c r="J4813" s="69">
        <v>27.49</v>
      </c>
      <c r="K4813" s="69">
        <f t="shared" si="227"/>
        <v>1374.5</v>
      </c>
      <c r="L4813" s="90">
        <v>50</v>
      </c>
      <c r="M4813" s="51"/>
      <c r="N4813" s="62" t="s">
        <v>5924</v>
      </c>
      <c r="O4813" s="52" t="s">
        <v>668</v>
      </c>
      <c r="P4813" s="52">
        <v>182</v>
      </c>
      <c r="Q4813" s="52">
        <v>20</v>
      </c>
      <c r="R4813" s="52" t="s">
        <v>5839</v>
      </c>
      <c r="S4813" s="49" t="s">
        <v>21333</v>
      </c>
      <c r="V4813" s="50" t="s">
        <v>15145</v>
      </c>
      <c r="W4813" s="50" t="s">
        <v>5839</v>
      </c>
      <c r="X4813" s="50" t="s">
        <v>14740</v>
      </c>
      <c r="Y4813" s="70" t="s">
        <v>17320</v>
      </c>
      <c r="Z4813" s="53">
        <v>78901</v>
      </c>
    </row>
    <row r="4814" spans="1:26" s="49" customFormat="1" x14ac:dyDescent="0.25">
      <c r="A4814" s="75">
        <v>600147797</v>
      </c>
      <c r="B4814" s="73">
        <f t="shared" si="225"/>
        <v>600147797</v>
      </c>
      <c r="C4814" s="73" t="s">
        <v>12636</v>
      </c>
      <c r="D4814" s="68">
        <v>1</v>
      </c>
      <c r="E4814" s="48">
        <f t="shared" si="226"/>
        <v>60801468</v>
      </c>
      <c r="F4814" s="57" t="s">
        <v>5201</v>
      </c>
      <c r="G4814" s="57" t="s">
        <v>5820</v>
      </c>
      <c r="H4814" s="51">
        <v>0</v>
      </c>
      <c r="I4814" s="51" t="s">
        <v>17309</v>
      </c>
      <c r="J4814" s="69">
        <v>27.49</v>
      </c>
      <c r="K4814" s="69">
        <f t="shared" si="227"/>
        <v>0</v>
      </c>
      <c r="L4814" s="90">
        <v>25</v>
      </c>
      <c r="M4814" s="51">
        <v>25</v>
      </c>
      <c r="N4814" s="62" t="s">
        <v>5925</v>
      </c>
      <c r="O4814" s="52" t="s">
        <v>5926</v>
      </c>
      <c r="P4814" s="52">
        <v>132</v>
      </c>
      <c r="Q4814" s="52" t="s">
        <v>26</v>
      </c>
      <c r="R4814" s="52" t="s">
        <v>5839</v>
      </c>
      <c r="S4814" s="49" t="s">
        <v>21333</v>
      </c>
      <c r="V4814" s="50" t="s">
        <v>15145</v>
      </c>
      <c r="W4814" s="50" t="s">
        <v>5839</v>
      </c>
      <c r="X4814" s="50" t="s">
        <v>14740</v>
      </c>
      <c r="Y4814" s="70" t="s">
        <v>17320</v>
      </c>
      <c r="Z4814" s="53">
        <v>78901</v>
      </c>
    </row>
    <row r="4815" spans="1:26" s="49" customFormat="1" ht="30" x14ac:dyDescent="0.25">
      <c r="A4815" s="75">
        <v>600147843</v>
      </c>
      <c r="B4815" s="73">
        <f t="shared" si="225"/>
        <v>600147843</v>
      </c>
      <c r="C4815" s="73" t="s">
        <v>12637</v>
      </c>
      <c r="D4815" s="68">
        <v>1</v>
      </c>
      <c r="E4815" s="48">
        <f t="shared" si="226"/>
        <v>60045051</v>
      </c>
      <c r="F4815" s="57" t="s">
        <v>5201</v>
      </c>
      <c r="G4815" s="57" t="s">
        <v>5820</v>
      </c>
      <c r="H4815" s="51">
        <v>50</v>
      </c>
      <c r="I4815" s="51" t="s">
        <v>17309</v>
      </c>
      <c r="J4815" s="69">
        <v>27.49</v>
      </c>
      <c r="K4815" s="69">
        <f t="shared" si="227"/>
        <v>1374.5</v>
      </c>
      <c r="L4815" s="90">
        <v>50</v>
      </c>
      <c r="M4815" s="51"/>
      <c r="N4815" s="62" t="s">
        <v>5927</v>
      </c>
      <c r="O4815" s="52" t="s">
        <v>2801</v>
      </c>
      <c r="P4815" s="52">
        <v>650</v>
      </c>
      <c r="Q4815" s="52">
        <v>13</v>
      </c>
      <c r="R4815" s="52" t="s">
        <v>5839</v>
      </c>
      <c r="S4815" s="49" t="s">
        <v>21333</v>
      </c>
      <c r="V4815" s="50" t="s">
        <v>15145</v>
      </c>
      <c r="W4815" s="50" t="s">
        <v>5839</v>
      </c>
      <c r="X4815" s="50" t="s">
        <v>14740</v>
      </c>
      <c r="Y4815" s="70" t="s">
        <v>17320</v>
      </c>
      <c r="Z4815" s="53">
        <v>78901</v>
      </c>
    </row>
    <row r="4816" spans="1:26" s="49" customFormat="1" x14ac:dyDescent="0.25">
      <c r="A4816" s="75">
        <v>600147878</v>
      </c>
      <c r="B4816" s="73">
        <f t="shared" si="225"/>
        <v>600147878</v>
      </c>
      <c r="C4816" s="73" t="s">
        <v>12638</v>
      </c>
      <c r="D4816" s="68">
        <v>1</v>
      </c>
      <c r="E4816" s="48">
        <f t="shared" si="226"/>
        <v>70984433</v>
      </c>
      <c r="F4816" s="57" t="s">
        <v>5201</v>
      </c>
      <c r="G4816" s="57" t="s">
        <v>5820</v>
      </c>
      <c r="H4816" s="51">
        <v>0</v>
      </c>
      <c r="I4816" s="51" t="s">
        <v>17309</v>
      </c>
      <c r="J4816" s="69">
        <v>27.49</v>
      </c>
      <c r="K4816" s="69">
        <f t="shared" si="227"/>
        <v>0</v>
      </c>
      <c r="L4816" s="90">
        <v>50</v>
      </c>
      <c r="M4816" s="51">
        <v>50</v>
      </c>
      <c r="N4816" s="62" t="s">
        <v>5928</v>
      </c>
      <c r="O4816" s="52" t="s">
        <v>314</v>
      </c>
      <c r="P4816" s="52">
        <v>404</v>
      </c>
      <c r="Q4816" s="52"/>
      <c r="R4816" s="52" t="s">
        <v>5929</v>
      </c>
      <c r="S4816" s="49" t="s">
        <v>21333</v>
      </c>
      <c r="V4816" s="50" t="s">
        <v>15145</v>
      </c>
      <c r="W4816" s="50" t="s">
        <v>5839</v>
      </c>
      <c r="X4816" s="50" t="s">
        <v>14740</v>
      </c>
      <c r="Y4816" s="70" t="s">
        <v>17320</v>
      </c>
      <c r="Z4816" s="53">
        <v>78969</v>
      </c>
    </row>
    <row r="4817" spans="1:26" s="49" customFormat="1" ht="30" x14ac:dyDescent="0.25">
      <c r="A4817" s="75">
        <v>600147924</v>
      </c>
      <c r="B4817" s="73">
        <f t="shared" si="225"/>
        <v>600147924</v>
      </c>
      <c r="C4817" s="73" t="s">
        <v>12639</v>
      </c>
      <c r="D4817" s="68">
        <v>1</v>
      </c>
      <c r="E4817" s="48">
        <f t="shared" si="226"/>
        <v>70985464</v>
      </c>
      <c r="F4817" s="57" t="s">
        <v>5201</v>
      </c>
      <c r="G4817" s="57" t="s">
        <v>5820</v>
      </c>
      <c r="H4817" s="51">
        <v>75</v>
      </c>
      <c r="I4817" s="51" t="s">
        <v>17309</v>
      </c>
      <c r="J4817" s="69">
        <v>27.49</v>
      </c>
      <c r="K4817" s="69">
        <f t="shared" si="227"/>
        <v>2061.75</v>
      </c>
      <c r="L4817" s="90">
        <v>75</v>
      </c>
      <c r="M4817" s="51"/>
      <c r="N4817" s="62" t="s">
        <v>5930</v>
      </c>
      <c r="O4817" s="52" t="s">
        <v>5931</v>
      </c>
      <c r="P4817" s="52">
        <v>1799</v>
      </c>
      <c r="Q4817" s="52">
        <v>4</v>
      </c>
      <c r="R4817" s="52" t="s">
        <v>5839</v>
      </c>
      <c r="S4817" s="49" t="s">
        <v>21333</v>
      </c>
      <c r="V4817" s="50" t="s">
        <v>15145</v>
      </c>
      <c r="W4817" s="50" t="s">
        <v>5839</v>
      </c>
      <c r="X4817" s="50" t="s">
        <v>14740</v>
      </c>
      <c r="Y4817" s="70" t="s">
        <v>17320</v>
      </c>
      <c r="Z4817" s="53">
        <v>78901</v>
      </c>
    </row>
    <row r="4818" spans="1:26" s="49" customFormat="1" ht="30" x14ac:dyDescent="0.25">
      <c r="A4818" s="75">
        <v>600147967</v>
      </c>
      <c r="B4818" s="73">
        <f t="shared" si="225"/>
        <v>600147967</v>
      </c>
      <c r="C4818" s="73" t="s">
        <v>12640</v>
      </c>
      <c r="D4818" s="68">
        <v>1</v>
      </c>
      <c r="E4818" s="48">
        <f t="shared" si="226"/>
        <v>70987335</v>
      </c>
      <c r="F4818" s="57" t="s">
        <v>5201</v>
      </c>
      <c r="G4818" s="57" t="s">
        <v>5820</v>
      </c>
      <c r="H4818" s="51">
        <v>50</v>
      </c>
      <c r="I4818" s="51" t="s">
        <v>17309</v>
      </c>
      <c r="J4818" s="69">
        <v>27.49</v>
      </c>
      <c r="K4818" s="69">
        <f t="shared" si="227"/>
        <v>1374.5</v>
      </c>
      <c r="L4818" s="90">
        <v>50</v>
      </c>
      <c r="M4818" s="51"/>
      <c r="N4818" s="62" t="s">
        <v>5932</v>
      </c>
      <c r="O4818" s="52"/>
      <c r="P4818" s="52">
        <v>68</v>
      </c>
      <c r="Q4818" s="52"/>
      <c r="R4818" s="52" t="s">
        <v>3213</v>
      </c>
      <c r="S4818" s="49" t="s">
        <v>21333</v>
      </c>
      <c r="V4818" s="50" t="s">
        <v>15145</v>
      </c>
      <c r="W4818" s="50" t="s">
        <v>5839</v>
      </c>
      <c r="X4818" s="50" t="s">
        <v>14740</v>
      </c>
      <c r="Y4818" s="70" t="s">
        <v>17320</v>
      </c>
      <c r="Z4818" s="53">
        <v>78972</v>
      </c>
    </row>
    <row r="4819" spans="1:26" s="49" customFormat="1" ht="30" x14ac:dyDescent="0.25">
      <c r="A4819" s="75">
        <v>600147983</v>
      </c>
      <c r="B4819" s="73">
        <f t="shared" si="225"/>
        <v>600147983</v>
      </c>
      <c r="C4819" s="73" t="s">
        <v>12641</v>
      </c>
      <c r="D4819" s="68">
        <v>1</v>
      </c>
      <c r="E4819" s="48">
        <f t="shared" si="226"/>
        <v>70996261</v>
      </c>
      <c r="F4819" s="57" t="s">
        <v>5201</v>
      </c>
      <c r="G4819" s="57" t="s">
        <v>5820</v>
      </c>
      <c r="H4819" s="51">
        <v>50</v>
      </c>
      <c r="I4819" s="51" t="s">
        <v>17309</v>
      </c>
      <c r="J4819" s="69">
        <v>27.49</v>
      </c>
      <c r="K4819" s="69">
        <f t="shared" si="227"/>
        <v>1374.5</v>
      </c>
      <c r="L4819" s="90">
        <v>50</v>
      </c>
      <c r="M4819" s="51"/>
      <c r="N4819" s="62" t="s">
        <v>5933</v>
      </c>
      <c r="O4819" s="52"/>
      <c r="P4819" s="52">
        <v>85</v>
      </c>
      <c r="Q4819" s="52"/>
      <c r="R4819" s="52" t="s">
        <v>5934</v>
      </c>
      <c r="S4819" s="49" t="s">
        <v>21333</v>
      </c>
      <c r="V4819" s="50" t="s">
        <v>15145</v>
      </c>
      <c r="W4819" s="50" t="s">
        <v>5839</v>
      </c>
      <c r="X4819" s="50" t="s">
        <v>14740</v>
      </c>
      <c r="Y4819" s="70" t="s">
        <v>17320</v>
      </c>
      <c r="Z4819" s="53">
        <v>78975</v>
      </c>
    </row>
    <row r="4820" spans="1:26" s="49" customFormat="1" ht="30" x14ac:dyDescent="0.25">
      <c r="A4820" s="75">
        <v>600148009</v>
      </c>
      <c r="B4820" s="73">
        <f t="shared" si="225"/>
        <v>600148009</v>
      </c>
      <c r="C4820" s="73" t="s">
        <v>12642</v>
      </c>
      <c r="D4820" s="68">
        <v>1</v>
      </c>
      <c r="E4820" s="48">
        <f t="shared" si="226"/>
        <v>75029405</v>
      </c>
      <c r="F4820" s="57" t="s">
        <v>5201</v>
      </c>
      <c r="G4820" s="57" t="s">
        <v>5820</v>
      </c>
      <c r="H4820" s="51">
        <v>125</v>
      </c>
      <c r="I4820" s="51" t="s">
        <v>17309</v>
      </c>
      <c r="J4820" s="69">
        <v>27.49</v>
      </c>
      <c r="K4820" s="69">
        <f t="shared" si="227"/>
        <v>3436.25</v>
      </c>
      <c r="L4820" s="90">
        <v>125</v>
      </c>
      <c r="M4820" s="51"/>
      <c r="N4820" s="62" t="s">
        <v>5935</v>
      </c>
      <c r="O4820" s="52"/>
      <c r="P4820" s="52">
        <v>52</v>
      </c>
      <c r="Q4820" s="52"/>
      <c r="R4820" s="52" t="s">
        <v>5936</v>
      </c>
      <c r="S4820" s="49" t="s">
        <v>21333</v>
      </c>
      <c r="V4820" s="50" t="s">
        <v>15145</v>
      </c>
      <c r="W4820" s="50" t="s">
        <v>5839</v>
      </c>
      <c r="X4820" s="50" t="s">
        <v>14740</v>
      </c>
      <c r="Y4820" s="70" t="s">
        <v>17320</v>
      </c>
      <c r="Z4820" s="53">
        <v>78901</v>
      </c>
    </row>
    <row r="4821" spans="1:26" s="49" customFormat="1" ht="30" x14ac:dyDescent="0.25">
      <c r="A4821" s="75">
        <v>600148017</v>
      </c>
      <c r="B4821" s="73">
        <f t="shared" si="225"/>
        <v>600148017</v>
      </c>
      <c r="C4821" s="73" t="s">
        <v>12643</v>
      </c>
      <c r="D4821" s="68">
        <v>1</v>
      </c>
      <c r="E4821" s="48">
        <f t="shared" si="226"/>
        <v>75029073</v>
      </c>
      <c r="F4821" s="57" t="s">
        <v>5201</v>
      </c>
      <c r="G4821" s="57" t="s">
        <v>5820</v>
      </c>
      <c r="H4821" s="51">
        <v>75</v>
      </c>
      <c r="I4821" s="51" t="s">
        <v>17309</v>
      </c>
      <c r="J4821" s="69">
        <v>27.49</v>
      </c>
      <c r="K4821" s="69">
        <f t="shared" si="227"/>
        <v>2061.75</v>
      </c>
      <c r="L4821" s="90">
        <v>75</v>
      </c>
      <c r="M4821" s="51"/>
      <c r="N4821" s="62" t="s">
        <v>5937</v>
      </c>
      <c r="O4821" s="52"/>
      <c r="P4821" s="52">
        <v>93</v>
      </c>
      <c r="Q4821" s="52"/>
      <c r="R4821" s="52" t="s">
        <v>5938</v>
      </c>
      <c r="S4821" s="49" t="s">
        <v>21333</v>
      </c>
      <c r="V4821" s="50" t="s">
        <v>15145</v>
      </c>
      <c r="W4821" s="50" t="s">
        <v>5839</v>
      </c>
      <c r="X4821" s="50" t="s">
        <v>14740</v>
      </c>
      <c r="Y4821" s="70" t="s">
        <v>17320</v>
      </c>
      <c r="Z4821" s="53">
        <v>78901</v>
      </c>
    </row>
    <row r="4822" spans="1:26" s="49" customFormat="1" ht="30" x14ac:dyDescent="0.25">
      <c r="A4822" s="75">
        <v>600148041</v>
      </c>
      <c r="B4822" s="73">
        <f t="shared" si="225"/>
        <v>600148041</v>
      </c>
      <c r="C4822" s="73" t="s">
        <v>12644</v>
      </c>
      <c r="D4822" s="68">
        <v>1</v>
      </c>
      <c r="E4822" s="48">
        <f t="shared" si="226"/>
        <v>70987157</v>
      </c>
      <c r="F4822" s="57" t="s">
        <v>5201</v>
      </c>
      <c r="G4822" s="57" t="s">
        <v>5820</v>
      </c>
      <c r="H4822" s="51">
        <v>75</v>
      </c>
      <c r="I4822" s="51" t="s">
        <v>17309</v>
      </c>
      <c r="J4822" s="69">
        <v>27.49</v>
      </c>
      <c r="K4822" s="69">
        <f t="shared" si="227"/>
        <v>2061.75</v>
      </c>
      <c r="L4822" s="90">
        <v>75</v>
      </c>
      <c r="M4822" s="51"/>
      <c r="N4822" s="62" t="s">
        <v>5939</v>
      </c>
      <c r="O4822" s="52"/>
      <c r="P4822" s="52">
        <v>240</v>
      </c>
      <c r="Q4822" s="52"/>
      <c r="R4822" s="52" t="s">
        <v>5940</v>
      </c>
      <c r="S4822" s="49" t="s">
        <v>21333</v>
      </c>
      <c r="V4822" s="50" t="s">
        <v>15145</v>
      </c>
      <c r="W4822" s="50" t="s">
        <v>5839</v>
      </c>
      <c r="X4822" s="50" t="s">
        <v>14740</v>
      </c>
      <c r="Y4822" s="70" t="s">
        <v>17320</v>
      </c>
      <c r="Z4822" s="53">
        <v>78901</v>
      </c>
    </row>
    <row r="4823" spans="1:26" s="49" customFormat="1" ht="30" x14ac:dyDescent="0.25">
      <c r="A4823" s="75">
        <v>600148050</v>
      </c>
      <c r="B4823" s="73">
        <f t="shared" si="225"/>
        <v>600148050</v>
      </c>
      <c r="C4823" s="73" t="s">
        <v>12645</v>
      </c>
      <c r="D4823" s="68">
        <v>1</v>
      </c>
      <c r="E4823" s="48">
        <f t="shared" si="226"/>
        <v>70986169</v>
      </c>
      <c r="F4823" s="57" t="s">
        <v>5201</v>
      </c>
      <c r="G4823" s="57" t="s">
        <v>5820</v>
      </c>
      <c r="H4823" s="51">
        <v>50</v>
      </c>
      <c r="I4823" s="51" t="s">
        <v>17309</v>
      </c>
      <c r="J4823" s="69">
        <v>27.49</v>
      </c>
      <c r="K4823" s="69">
        <f t="shared" si="227"/>
        <v>1374.5</v>
      </c>
      <c r="L4823" s="90">
        <v>50</v>
      </c>
      <c r="M4823" s="51"/>
      <c r="N4823" s="62" t="s">
        <v>5941</v>
      </c>
      <c r="O4823" s="52"/>
      <c r="P4823" s="52">
        <v>116</v>
      </c>
      <c r="Q4823" s="52"/>
      <c r="R4823" s="52" t="s">
        <v>3577</v>
      </c>
      <c r="S4823" s="49" t="s">
        <v>21333</v>
      </c>
      <c r="V4823" s="50" t="s">
        <v>15145</v>
      </c>
      <c r="W4823" s="50" t="s">
        <v>5839</v>
      </c>
      <c r="X4823" s="50" t="s">
        <v>14740</v>
      </c>
      <c r="Y4823" s="70" t="s">
        <v>17320</v>
      </c>
      <c r="Z4823" s="53">
        <v>78901</v>
      </c>
    </row>
    <row r="4824" spans="1:26" s="49" customFormat="1" ht="30" x14ac:dyDescent="0.25">
      <c r="A4824" s="75">
        <v>600148106</v>
      </c>
      <c r="B4824" s="73">
        <f t="shared" si="225"/>
        <v>600148106</v>
      </c>
      <c r="C4824" s="73" t="s">
        <v>12646</v>
      </c>
      <c r="D4824" s="68">
        <v>1</v>
      </c>
      <c r="E4824" s="48">
        <f t="shared" si="226"/>
        <v>70985472</v>
      </c>
      <c r="F4824" s="57" t="s">
        <v>5201</v>
      </c>
      <c r="G4824" s="57" t="s">
        <v>5820</v>
      </c>
      <c r="H4824" s="51">
        <v>0</v>
      </c>
      <c r="I4824" s="51" t="s">
        <v>17309</v>
      </c>
      <c r="J4824" s="69">
        <v>27.49</v>
      </c>
      <c r="K4824" s="69">
        <f t="shared" si="227"/>
        <v>0</v>
      </c>
      <c r="L4824" s="90">
        <v>150</v>
      </c>
      <c r="M4824" s="51">
        <v>150</v>
      </c>
      <c r="N4824" s="62" t="s">
        <v>5942</v>
      </c>
      <c r="O4824" s="52" t="s">
        <v>5943</v>
      </c>
      <c r="P4824" s="52">
        <v>134</v>
      </c>
      <c r="Q4824" s="52"/>
      <c r="R4824" s="52" t="s">
        <v>5944</v>
      </c>
      <c r="S4824" s="49" t="s">
        <v>21333</v>
      </c>
      <c r="V4824" s="50" t="s">
        <v>15145</v>
      </c>
      <c r="W4824" s="50" t="s">
        <v>5839</v>
      </c>
      <c r="X4824" s="50" t="s">
        <v>14740</v>
      </c>
      <c r="Y4824" s="70" t="s">
        <v>17320</v>
      </c>
      <c r="Z4824" s="53">
        <v>78971</v>
      </c>
    </row>
    <row r="4825" spans="1:26" s="49" customFormat="1" ht="30" x14ac:dyDescent="0.25">
      <c r="A4825" s="75">
        <v>600148114</v>
      </c>
      <c r="B4825" s="73">
        <f t="shared" si="225"/>
        <v>600148114</v>
      </c>
      <c r="C4825" s="73" t="s">
        <v>12647</v>
      </c>
      <c r="D4825" s="68">
        <v>1</v>
      </c>
      <c r="E4825" s="48">
        <f t="shared" si="226"/>
        <v>70983101</v>
      </c>
      <c r="F4825" s="57" t="s">
        <v>5201</v>
      </c>
      <c r="G4825" s="57" t="s">
        <v>5820</v>
      </c>
      <c r="H4825" s="51">
        <v>0</v>
      </c>
      <c r="I4825" s="51" t="s">
        <v>17320</v>
      </c>
      <c r="J4825" s="69">
        <v>27.49</v>
      </c>
      <c r="K4825" s="69">
        <f t="shared" si="227"/>
        <v>0</v>
      </c>
      <c r="L4825" s="90">
        <v>0</v>
      </c>
      <c r="M4825" s="51"/>
      <c r="N4825" s="62" t="s">
        <v>5945</v>
      </c>
      <c r="O4825" s="52"/>
      <c r="P4825" s="52">
        <v>56</v>
      </c>
      <c r="Q4825" s="52"/>
      <c r="R4825" s="52" t="s">
        <v>3305</v>
      </c>
      <c r="S4825" s="49" t="s">
        <v>21333</v>
      </c>
      <c r="V4825" s="50" t="s">
        <v>15145</v>
      </c>
      <c r="W4825" s="50" t="s">
        <v>5839</v>
      </c>
      <c r="X4825" s="50" t="s">
        <v>14740</v>
      </c>
      <c r="Y4825" s="70">
        <v>44340</v>
      </c>
      <c r="Z4825" s="53">
        <v>78901</v>
      </c>
    </row>
    <row r="4826" spans="1:26" s="49" customFormat="1" ht="30" x14ac:dyDescent="0.25">
      <c r="A4826" s="75">
        <v>600148203</v>
      </c>
      <c r="B4826" s="73">
        <f t="shared" si="225"/>
        <v>600148203</v>
      </c>
      <c r="C4826" s="73" t="s">
        <v>12648</v>
      </c>
      <c r="D4826" s="68">
        <v>1</v>
      </c>
      <c r="E4826" s="48">
        <f t="shared" si="226"/>
        <v>75029057</v>
      </c>
      <c r="F4826" s="57" t="s">
        <v>5201</v>
      </c>
      <c r="G4826" s="57" t="s">
        <v>5820</v>
      </c>
      <c r="H4826" s="51">
        <v>25</v>
      </c>
      <c r="I4826" s="51" t="s">
        <v>17309</v>
      </c>
      <c r="J4826" s="69">
        <v>27.49</v>
      </c>
      <c r="K4826" s="69">
        <f t="shared" si="227"/>
        <v>687.25</v>
      </c>
      <c r="L4826" s="90">
        <v>25</v>
      </c>
      <c r="M4826" s="51"/>
      <c r="N4826" s="62" t="s">
        <v>5946</v>
      </c>
      <c r="O4826" s="52"/>
      <c r="P4826" s="52">
        <v>141</v>
      </c>
      <c r="Q4826" s="52"/>
      <c r="R4826" s="52" t="s">
        <v>5947</v>
      </c>
      <c r="S4826" s="49" t="s">
        <v>21333</v>
      </c>
      <c r="V4826" s="50" t="s">
        <v>15145</v>
      </c>
      <c r="W4826" s="50" t="s">
        <v>5839</v>
      </c>
      <c r="X4826" s="50" t="s">
        <v>14740</v>
      </c>
      <c r="Y4826" s="70" t="s">
        <v>17320</v>
      </c>
      <c r="Z4826" s="53">
        <v>78901</v>
      </c>
    </row>
    <row r="4827" spans="1:26" s="49" customFormat="1" ht="30" x14ac:dyDescent="0.25">
      <c r="A4827" s="75">
        <v>600148262</v>
      </c>
      <c r="B4827" s="73">
        <f t="shared" si="225"/>
        <v>600148262</v>
      </c>
      <c r="C4827" s="73" t="s">
        <v>12649</v>
      </c>
      <c r="D4827" s="68">
        <v>1</v>
      </c>
      <c r="E4827" s="48">
        <f t="shared" si="226"/>
        <v>70934983</v>
      </c>
      <c r="F4827" s="57" t="s">
        <v>5201</v>
      </c>
      <c r="G4827" s="57" t="s">
        <v>5820</v>
      </c>
      <c r="H4827" s="51">
        <v>375</v>
      </c>
      <c r="I4827" s="51" t="s">
        <v>17309</v>
      </c>
      <c r="J4827" s="69">
        <v>27.49</v>
      </c>
      <c r="K4827" s="69">
        <f t="shared" si="227"/>
        <v>10308.75</v>
      </c>
      <c r="L4827" s="90">
        <v>375</v>
      </c>
      <c r="M4827" s="51"/>
      <c r="N4827" s="62" t="s">
        <v>5948</v>
      </c>
      <c r="O4827" s="52" t="s">
        <v>5949</v>
      </c>
      <c r="P4827" s="52">
        <v>143</v>
      </c>
      <c r="Q4827" s="52"/>
      <c r="R4827" s="52" t="s">
        <v>5950</v>
      </c>
      <c r="S4827" s="49" t="s">
        <v>21333</v>
      </c>
      <c r="V4827" s="50" t="s">
        <v>15145</v>
      </c>
      <c r="W4827" s="50" t="s">
        <v>5839</v>
      </c>
      <c r="X4827" s="50" t="s">
        <v>14740</v>
      </c>
      <c r="Y4827" s="70" t="s">
        <v>17320</v>
      </c>
      <c r="Z4827" s="53">
        <v>78972</v>
      </c>
    </row>
    <row r="4828" spans="1:26" s="49" customFormat="1" x14ac:dyDescent="0.25">
      <c r="A4828" s="75">
        <v>600148297</v>
      </c>
      <c r="B4828" s="73">
        <f t="shared" si="225"/>
        <v>600148297</v>
      </c>
      <c r="C4828" s="73" t="s">
        <v>12650</v>
      </c>
      <c r="D4828" s="68">
        <v>1</v>
      </c>
      <c r="E4828" s="48">
        <f t="shared" si="226"/>
        <v>853356</v>
      </c>
      <c r="F4828" s="57" t="s">
        <v>5201</v>
      </c>
      <c r="G4828" s="57" t="s">
        <v>5820</v>
      </c>
      <c r="H4828" s="51">
        <v>100</v>
      </c>
      <c r="I4828" s="51" t="s">
        <v>17309</v>
      </c>
      <c r="J4828" s="69">
        <v>27.49</v>
      </c>
      <c r="K4828" s="69">
        <f t="shared" si="227"/>
        <v>2749</v>
      </c>
      <c r="L4828" s="90">
        <v>100</v>
      </c>
      <c r="M4828" s="51"/>
      <c r="N4828" s="62" t="s">
        <v>5951</v>
      </c>
      <c r="O4828" s="52"/>
      <c r="P4828" s="52">
        <v>145</v>
      </c>
      <c r="Q4828" s="52"/>
      <c r="R4828" s="52" t="s">
        <v>5952</v>
      </c>
      <c r="S4828" s="49" t="s">
        <v>21333</v>
      </c>
      <c r="V4828" s="50" t="s">
        <v>15145</v>
      </c>
      <c r="W4828" s="50" t="s">
        <v>5839</v>
      </c>
      <c r="X4828" s="50" t="s">
        <v>14740</v>
      </c>
      <c r="Y4828" s="70" t="s">
        <v>17320</v>
      </c>
      <c r="Z4828" s="53">
        <v>78974</v>
      </c>
    </row>
    <row r="4829" spans="1:26" s="49" customFormat="1" ht="30" x14ac:dyDescent="0.25">
      <c r="A4829" s="75">
        <v>600148378</v>
      </c>
      <c r="B4829" s="73">
        <f t="shared" si="225"/>
        <v>600148378</v>
      </c>
      <c r="C4829" s="73" t="s">
        <v>12651</v>
      </c>
      <c r="D4829" s="68">
        <v>1</v>
      </c>
      <c r="E4829" s="48">
        <f t="shared" si="226"/>
        <v>70984441</v>
      </c>
      <c r="F4829" s="57" t="s">
        <v>5201</v>
      </c>
      <c r="G4829" s="57" t="s">
        <v>5820</v>
      </c>
      <c r="H4829" s="51">
        <v>0</v>
      </c>
      <c r="I4829" s="51" t="s">
        <v>17320</v>
      </c>
      <c r="J4829" s="69">
        <v>27.49</v>
      </c>
      <c r="K4829" s="69">
        <f t="shared" si="227"/>
        <v>0</v>
      </c>
      <c r="L4829" s="90">
        <v>0</v>
      </c>
      <c r="M4829" s="51"/>
      <c r="N4829" s="62" t="s">
        <v>5953</v>
      </c>
      <c r="O4829" s="52" t="s">
        <v>60</v>
      </c>
      <c r="P4829" s="52">
        <v>290</v>
      </c>
      <c r="Q4829" s="52"/>
      <c r="R4829" s="52" t="s">
        <v>5929</v>
      </c>
      <c r="S4829" s="49" t="s">
        <v>21333</v>
      </c>
      <c r="V4829" s="50" t="s">
        <v>15145</v>
      </c>
      <c r="W4829" s="50" t="s">
        <v>5839</v>
      </c>
      <c r="X4829" s="50" t="s">
        <v>14740</v>
      </c>
      <c r="Y4829" s="70">
        <v>44340</v>
      </c>
      <c r="Z4829" s="53">
        <v>78969</v>
      </c>
    </row>
    <row r="4830" spans="1:26" s="49" customFormat="1" x14ac:dyDescent="0.25">
      <c r="A4830" s="75">
        <v>600148424</v>
      </c>
      <c r="B4830" s="73">
        <f t="shared" si="225"/>
        <v>600148424</v>
      </c>
      <c r="C4830" s="73" t="s">
        <v>12652</v>
      </c>
      <c r="D4830" s="68">
        <v>1</v>
      </c>
      <c r="E4830" s="48">
        <f t="shared" si="226"/>
        <v>60341793</v>
      </c>
      <c r="F4830" s="57" t="s">
        <v>5201</v>
      </c>
      <c r="G4830" s="57" t="s">
        <v>5820</v>
      </c>
      <c r="H4830" s="51">
        <v>475</v>
      </c>
      <c r="I4830" s="51" t="s">
        <v>17309</v>
      </c>
      <c r="J4830" s="69">
        <v>27.49</v>
      </c>
      <c r="K4830" s="69">
        <f t="shared" si="227"/>
        <v>13057.75</v>
      </c>
      <c r="L4830" s="90">
        <v>475</v>
      </c>
      <c r="M4830" s="51"/>
      <c r="N4830" s="62" t="s">
        <v>5954</v>
      </c>
      <c r="O4830" s="52" t="s">
        <v>60</v>
      </c>
      <c r="P4830" s="52">
        <v>98</v>
      </c>
      <c r="Q4830" s="52"/>
      <c r="R4830" s="52" t="s">
        <v>5955</v>
      </c>
      <c r="S4830" s="49" t="s">
        <v>21333</v>
      </c>
      <c r="V4830" s="50" t="s">
        <v>15145</v>
      </c>
      <c r="W4830" s="50" t="s">
        <v>5839</v>
      </c>
      <c r="X4830" s="50" t="s">
        <v>14740</v>
      </c>
      <c r="Y4830" s="70" t="s">
        <v>17320</v>
      </c>
      <c r="Z4830" s="53">
        <v>78991</v>
      </c>
    </row>
    <row r="4831" spans="1:26" s="49" customFormat="1" ht="30" x14ac:dyDescent="0.25">
      <c r="A4831" s="75">
        <v>600148491</v>
      </c>
      <c r="B4831" s="73">
        <f t="shared" si="225"/>
        <v>600148491</v>
      </c>
      <c r="C4831" s="73" t="s">
        <v>12653</v>
      </c>
      <c r="D4831" s="68">
        <v>1</v>
      </c>
      <c r="E4831" s="48">
        <f t="shared" si="226"/>
        <v>60045264</v>
      </c>
      <c r="F4831" s="57" t="s">
        <v>5201</v>
      </c>
      <c r="G4831" s="57" t="s">
        <v>5820</v>
      </c>
      <c r="H4831" s="51">
        <v>1150</v>
      </c>
      <c r="I4831" s="51" t="s">
        <v>17309</v>
      </c>
      <c r="J4831" s="69">
        <v>27.49</v>
      </c>
      <c r="K4831" s="69">
        <f t="shared" si="227"/>
        <v>31613.5</v>
      </c>
      <c r="L4831" s="90">
        <v>1150</v>
      </c>
      <c r="M4831" s="51"/>
      <c r="N4831" s="62" t="s">
        <v>5956</v>
      </c>
      <c r="O4831" s="52" t="s">
        <v>3345</v>
      </c>
      <c r="P4831" s="52">
        <v>1503</v>
      </c>
      <c r="Q4831" s="52">
        <v>15</v>
      </c>
      <c r="R4831" s="52" t="s">
        <v>5839</v>
      </c>
      <c r="S4831" s="49" t="s">
        <v>21333</v>
      </c>
      <c r="V4831" s="50" t="s">
        <v>15145</v>
      </c>
      <c r="W4831" s="50" t="s">
        <v>5839</v>
      </c>
      <c r="X4831" s="50" t="s">
        <v>14740</v>
      </c>
      <c r="Y4831" s="70" t="s">
        <v>17320</v>
      </c>
      <c r="Z4831" s="53">
        <v>78901</v>
      </c>
    </row>
    <row r="4832" spans="1:26" s="49" customFormat="1" x14ac:dyDescent="0.25">
      <c r="A4832" s="75">
        <v>600148505</v>
      </c>
      <c r="B4832" s="73">
        <f t="shared" si="225"/>
        <v>600148505</v>
      </c>
      <c r="C4832" s="73" t="s">
        <v>12654</v>
      </c>
      <c r="D4832" s="68">
        <v>1</v>
      </c>
      <c r="E4832" s="48">
        <f t="shared" si="226"/>
        <v>60045337</v>
      </c>
      <c r="F4832" s="57" t="s">
        <v>5201</v>
      </c>
      <c r="G4832" s="57" t="s">
        <v>5820</v>
      </c>
      <c r="H4832" s="51">
        <v>1050</v>
      </c>
      <c r="I4832" s="51" t="s">
        <v>17309</v>
      </c>
      <c r="J4832" s="69">
        <v>27.49</v>
      </c>
      <c r="K4832" s="69">
        <f t="shared" si="227"/>
        <v>28864.5</v>
      </c>
      <c r="L4832" s="90">
        <v>1050</v>
      </c>
      <c r="M4832" s="51"/>
      <c r="N4832" s="62" t="s">
        <v>5957</v>
      </c>
      <c r="O4832" s="52" t="s">
        <v>307</v>
      </c>
      <c r="P4832" s="52">
        <v>406</v>
      </c>
      <c r="Q4832" s="52">
        <v>11</v>
      </c>
      <c r="R4832" s="52" t="s">
        <v>5839</v>
      </c>
      <c r="S4832" s="49" t="s">
        <v>21333</v>
      </c>
      <c r="V4832" s="50" t="s">
        <v>15145</v>
      </c>
      <c r="W4832" s="50" t="s">
        <v>5839</v>
      </c>
      <c r="X4832" s="50" t="s">
        <v>14740</v>
      </c>
      <c r="Y4832" s="70" t="s">
        <v>17320</v>
      </c>
      <c r="Z4832" s="53">
        <v>78901</v>
      </c>
    </row>
    <row r="4833" spans="1:26" s="49" customFormat="1" ht="30" x14ac:dyDescent="0.25">
      <c r="A4833" s="75">
        <v>600148513</v>
      </c>
      <c r="B4833" s="73">
        <f t="shared" si="225"/>
        <v>600148513</v>
      </c>
      <c r="C4833" s="73" t="s">
        <v>12655</v>
      </c>
      <c r="D4833" s="68">
        <v>1</v>
      </c>
      <c r="E4833" s="48">
        <f t="shared" si="226"/>
        <v>852252</v>
      </c>
      <c r="F4833" s="57" t="s">
        <v>5201</v>
      </c>
      <c r="G4833" s="57" t="s">
        <v>5820</v>
      </c>
      <c r="H4833" s="51">
        <v>675</v>
      </c>
      <c r="I4833" s="51" t="s">
        <v>17309</v>
      </c>
      <c r="J4833" s="69">
        <v>27.49</v>
      </c>
      <c r="K4833" s="69">
        <f t="shared" si="227"/>
        <v>18555.75</v>
      </c>
      <c r="L4833" s="90">
        <v>675</v>
      </c>
      <c r="M4833" s="51"/>
      <c r="N4833" s="62" t="s">
        <v>5958</v>
      </c>
      <c r="O4833" s="52" t="s">
        <v>5921</v>
      </c>
      <c r="P4833" s="52">
        <v>484</v>
      </c>
      <c r="Q4833" s="52">
        <v>26</v>
      </c>
      <c r="R4833" s="52" t="s">
        <v>5839</v>
      </c>
      <c r="S4833" s="49" t="s">
        <v>21333</v>
      </c>
      <c r="V4833" s="50" t="s">
        <v>15145</v>
      </c>
      <c r="W4833" s="50" t="s">
        <v>5839</v>
      </c>
      <c r="X4833" s="50" t="s">
        <v>14740</v>
      </c>
      <c r="Y4833" s="70" t="s">
        <v>17320</v>
      </c>
      <c r="Z4833" s="53">
        <v>78901</v>
      </c>
    </row>
    <row r="4834" spans="1:26" s="49" customFormat="1" ht="30" x14ac:dyDescent="0.25">
      <c r="A4834" s="75">
        <v>600148556</v>
      </c>
      <c r="B4834" s="73">
        <f t="shared" si="225"/>
        <v>600148556</v>
      </c>
      <c r="C4834" s="73" t="s">
        <v>12656</v>
      </c>
      <c r="D4834" s="68">
        <v>1</v>
      </c>
      <c r="E4834" s="48">
        <f t="shared" si="226"/>
        <v>75026422</v>
      </c>
      <c r="F4834" s="57" t="s">
        <v>5201</v>
      </c>
      <c r="G4834" s="57" t="s">
        <v>5820</v>
      </c>
      <c r="H4834" s="51">
        <v>75</v>
      </c>
      <c r="I4834" s="51" t="s">
        <v>17309</v>
      </c>
      <c r="J4834" s="69">
        <v>27.49</v>
      </c>
      <c r="K4834" s="69">
        <f t="shared" si="227"/>
        <v>2061.75</v>
      </c>
      <c r="L4834" s="90">
        <v>75</v>
      </c>
      <c r="M4834" s="51"/>
      <c r="N4834" s="62" t="s">
        <v>5959</v>
      </c>
      <c r="O4834" s="52"/>
      <c r="P4834" s="52">
        <v>90</v>
      </c>
      <c r="Q4834" s="52"/>
      <c r="R4834" s="52" t="s">
        <v>5960</v>
      </c>
      <c r="S4834" s="49" t="s">
        <v>21333</v>
      </c>
      <c r="V4834" s="50" t="s">
        <v>15145</v>
      </c>
      <c r="W4834" s="50" t="s">
        <v>5839</v>
      </c>
      <c r="X4834" s="50" t="s">
        <v>14740</v>
      </c>
      <c r="Y4834" s="70" t="s">
        <v>17320</v>
      </c>
      <c r="Z4834" s="53">
        <v>78901</v>
      </c>
    </row>
    <row r="4835" spans="1:26" s="49" customFormat="1" ht="30" x14ac:dyDescent="0.25">
      <c r="A4835" s="75">
        <v>600148599</v>
      </c>
      <c r="B4835" s="73">
        <f t="shared" si="225"/>
        <v>600148599</v>
      </c>
      <c r="C4835" s="73" t="s">
        <v>12657</v>
      </c>
      <c r="D4835" s="68">
        <v>1</v>
      </c>
      <c r="E4835" s="48">
        <f t="shared" si="226"/>
        <v>70982759</v>
      </c>
      <c r="F4835" s="57" t="s">
        <v>5201</v>
      </c>
      <c r="G4835" s="57" t="s">
        <v>5820</v>
      </c>
      <c r="H4835" s="51">
        <v>50</v>
      </c>
      <c r="I4835" s="51" t="s">
        <v>17309</v>
      </c>
      <c r="J4835" s="69">
        <v>27.49</v>
      </c>
      <c r="K4835" s="69">
        <f t="shared" si="227"/>
        <v>1374.5</v>
      </c>
      <c r="L4835" s="90">
        <v>50</v>
      </c>
      <c r="M4835" s="51"/>
      <c r="N4835" s="62" t="s">
        <v>5961</v>
      </c>
      <c r="O4835" s="52"/>
      <c r="P4835" s="52">
        <v>66</v>
      </c>
      <c r="Q4835" s="52"/>
      <c r="R4835" s="52" t="s">
        <v>1270</v>
      </c>
      <c r="S4835" s="49" t="s">
        <v>21333</v>
      </c>
      <c r="V4835" s="50" t="s">
        <v>15145</v>
      </c>
      <c r="W4835" s="50" t="s">
        <v>5839</v>
      </c>
      <c r="X4835" s="50" t="s">
        <v>14740</v>
      </c>
      <c r="Y4835" s="70" t="s">
        <v>17320</v>
      </c>
      <c r="Z4835" s="53">
        <v>78974</v>
      </c>
    </row>
    <row r="4836" spans="1:26" s="49" customFormat="1" ht="30" x14ac:dyDescent="0.25">
      <c r="A4836" s="75">
        <v>650022319</v>
      </c>
      <c r="B4836" s="73">
        <f t="shared" si="225"/>
        <v>650022319</v>
      </c>
      <c r="C4836" s="73" t="s">
        <v>12658</v>
      </c>
      <c r="D4836" s="68">
        <v>1</v>
      </c>
      <c r="E4836" s="48">
        <f t="shared" si="226"/>
        <v>75029081</v>
      </c>
      <c r="F4836" s="57" t="s">
        <v>5201</v>
      </c>
      <c r="G4836" s="57" t="s">
        <v>5820</v>
      </c>
      <c r="H4836" s="51">
        <v>25</v>
      </c>
      <c r="I4836" s="51" t="s">
        <v>17309</v>
      </c>
      <c r="J4836" s="69">
        <v>27.49</v>
      </c>
      <c r="K4836" s="69">
        <f t="shared" si="227"/>
        <v>687.25</v>
      </c>
      <c r="L4836" s="90">
        <v>25</v>
      </c>
      <c r="M4836" s="51"/>
      <c r="N4836" s="62" t="s">
        <v>5962</v>
      </c>
      <c r="O4836" s="52"/>
      <c r="P4836" s="52">
        <v>49</v>
      </c>
      <c r="Q4836" s="52"/>
      <c r="R4836" s="52" t="s">
        <v>5963</v>
      </c>
      <c r="S4836" s="49" t="s">
        <v>21333</v>
      </c>
      <c r="V4836" s="50" t="s">
        <v>15145</v>
      </c>
      <c r="W4836" s="50" t="s">
        <v>5839</v>
      </c>
      <c r="X4836" s="50" t="s">
        <v>14740</v>
      </c>
      <c r="Y4836" s="70" t="s">
        <v>17320</v>
      </c>
      <c r="Z4836" s="53">
        <v>78901</v>
      </c>
    </row>
    <row r="4837" spans="1:26" s="49" customFormat="1" ht="30" x14ac:dyDescent="0.25">
      <c r="A4837" s="75">
        <v>650028147</v>
      </c>
      <c r="B4837" s="73">
        <f t="shared" si="225"/>
        <v>650028147</v>
      </c>
      <c r="C4837" s="73" t="s">
        <v>12659</v>
      </c>
      <c r="D4837" s="68">
        <v>1</v>
      </c>
      <c r="E4837" s="48">
        <f t="shared" si="226"/>
        <v>75029090</v>
      </c>
      <c r="F4837" s="57" t="s">
        <v>5201</v>
      </c>
      <c r="G4837" s="57" t="s">
        <v>5820</v>
      </c>
      <c r="H4837" s="51">
        <v>100</v>
      </c>
      <c r="I4837" s="51" t="s">
        <v>17309</v>
      </c>
      <c r="J4837" s="69">
        <v>27.49</v>
      </c>
      <c r="K4837" s="69">
        <f t="shared" si="227"/>
        <v>2749</v>
      </c>
      <c r="L4837" s="90">
        <v>100</v>
      </c>
      <c r="M4837" s="51"/>
      <c r="N4837" s="62" t="s">
        <v>5964</v>
      </c>
      <c r="O4837" s="52"/>
      <c r="P4837" s="52">
        <v>119</v>
      </c>
      <c r="Q4837" s="52"/>
      <c r="R4837" s="52" t="s">
        <v>5965</v>
      </c>
      <c r="S4837" s="49" t="s">
        <v>21333</v>
      </c>
      <c r="V4837" s="50" t="s">
        <v>15145</v>
      </c>
      <c r="W4837" s="50" t="s">
        <v>5839</v>
      </c>
      <c r="X4837" s="50" t="s">
        <v>14740</v>
      </c>
      <c r="Y4837" s="70" t="s">
        <v>17320</v>
      </c>
      <c r="Z4837" s="53">
        <v>78901</v>
      </c>
    </row>
    <row r="4838" spans="1:26" s="49" customFormat="1" ht="30" x14ac:dyDescent="0.25">
      <c r="A4838" s="75">
        <v>650030656</v>
      </c>
      <c r="B4838" s="73">
        <f t="shared" si="225"/>
        <v>650030656</v>
      </c>
      <c r="C4838" s="73" t="s">
        <v>12660</v>
      </c>
      <c r="D4838" s="68">
        <v>1</v>
      </c>
      <c r="E4838" s="48">
        <f t="shared" si="226"/>
        <v>70989338</v>
      </c>
      <c r="F4838" s="57" t="s">
        <v>5201</v>
      </c>
      <c r="G4838" s="57" t="s">
        <v>5820</v>
      </c>
      <c r="H4838" s="51">
        <v>75</v>
      </c>
      <c r="I4838" s="51" t="s">
        <v>17309</v>
      </c>
      <c r="J4838" s="69">
        <v>27.49</v>
      </c>
      <c r="K4838" s="69">
        <f t="shared" si="227"/>
        <v>2061.75</v>
      </c>
      <c r="L4838" s="90">
        <v>75</v>
      </c>
      <c r="M4838" s="51"/>
      <c r="N4838" s="62" t="s">
        <v>5966</v>
      </c>
      <c r="O4838" s="52"/>
      <c r="P4838" s="52">
        <v>16</v>
      </c>
      <c r="Q4838" s="52"/>
      <c r="R4838" s="52" t="s">
        <v>5967</v>
      </c>
      <c r="S4838" s="49" t="s">
        <v>21333</v>
      </c>
      <c r="V4838" s="50" t="s">
        <v>15145</v>
      </c>
      <c r="W4838" s="50" t="s">
        <v>5839</v>
      </c>
      <c r="X4838" s="50" t="s">
        <v>14740</v>
      </c>
      <c r="Y4838" s="70" t="s">
        <v>17320</v>
      </c>
      <c r="Z4838" s="53">
        <v>78901</v>
      </c>
    </row>
    <row r="4839" spans="1:26" s="49" customFormat="1" ht="30" x14ac:dyDescent="0.25">
      <c r="A4839" s="75">
        <v>650030729</v>
      </c>
      <c r="B4839" s="73">
        <f t="shared" si="225"/>
        <v>650030729</v>
      </c>
      <c r="C4839" s="73" t="s">
        <v>12661</v>
      </c>
      <c r="D4839" s="68">
        <v>1</v>
      </c>
      <c r="E4839" s="48">
        <f t="shared" si="226"/>
        <v>75027046</v>
      </c>
      <c r="F4839" s="57" t="s">
        <v>5201</v>
      </c>
      <c r="G4839" s="57" t="s">
        <v>5820</v>
      </c>
      <c r="H4839" s="51">
        <v>75</v>
      </c>
      <c r="I4839" s="51" t="s">
        <v>17309</v>
      </c>
      <c r="J4839" s="69">
        <v>27.49</v>
      </c>
      <c r="K4839" s="69">
        <f t="shared" si="227"/>
        <v>2061.75</v>
      </c>
      <c r="L4839" s="90">
        <v>75</v>
      </c>
      <c r="M4839" s="51"/>
      <c r="N4839" s="62" t="s">
        <v>5968</v>
      </c>
      <c r="O4839" s="52"/>
      <c r="P4839" s="52">
        <v>196</v>
      </c>
      <c r="Q4839" s="52"/>
      <c r="R4839" s="52" t="s">
        <v>5969</v>
      </c>
      <c r="S4839" s="49" t="s">
        <v>21333</v>
      </c>
      <c r="V4839" s="50" t="s">
        <v>15145</v>
      </c>
      <c r="W4839" s="50" t="s">
        <v>5839</v>
      </c>
      <c r="X4839" s="50" t="s">
        <v>14740</v>
      </c>
      <c r="Y4839" s="70" t="s">
        <v>17320</v>
      </c>
      <c r="Z4839" s="53">
        <v>78821</v>
      </c>
    </row>
    <row r="4840" spans="1:26" s="49" customFormat="1" ht="30" x14ac:dyDescent="0.25">
      <c r="A4840" s="75">
        <v>650053184</v>
      </c>
      <c r="B4840" s="73">
        <f t="shared" si="225"/>
        <v>650053184</v>
      </c>
      <c r="C4840" s="73" t="s">
        <v>12662</v>
      </c>
      <c r="D4840" s="68">
        <v>1</v>
      </c>
      <c r="E4840" s="48">
        <f t="shared" si="226"/>
        <v>75029031</v>
      </c>
      <c r="F4840" s="57" t="s">
        <v>5201</v>
      </c>
      <c r="G4840" s="57" t="s">
        <v>5820</v>
      </c>
      <c r="H4840" s="51">
        <v>100</v>
      </c>
      <c r="I4840" s="51" t="s">
        <v>17309</v>
      </c>
      <c r="J4840" s="69">
        <v>27.49</v>
      </c>
      <c r="K4840" s="69">
        <f t="shared" si="227"/>
        <v>2749</v>
      </c>
      <c r="L4840" s="90">
        <v>100</v>
      </c>
      <c r="M4840" s="51"/>
      <c r="N4840" s="62" t="s">
        <v>5970</v>
      </c>
      <c r="O4840" s="52"/>
      <c r="P4840" s="52">
        <v>227</v>
      </c>
      <c r="Q4840" s="52"/>
      <c r="R4840" s="52" t="s">
        <v>5971</v>
      </c>
      <c r="S4840" s="49" t="s">
        <v>21333</v>
      </c>
      <c r="V4840" s="50" t="s">
        <v>15145</v>
      </c>
      <c r="W4840" s="50" t="s">
        <v>5839</v>
      </c>
      <c r="X4840" s="50" t="s">
        <v>14740</v>
      </c>
      <c r="Y4840" s="70" t="s">
        <v>17320</v>
      </c>
      <c r="Z4840" s="53">
        <v>78901</v>
      </c>
    </row>
    <row r="4841" spans="1:26" s="49" customFormat="1" ht="30" x14ac:dyDescent="0.25">
      <c r="A4841" s="75">
        <v>650056108</v>
      </c>
      <c r="B4841" s="73">
        <f t="shared" si="225"/>
        <v>650056108</v>
      </c>
      <c r="C4841" s="73" t="s">
        <v>12663</v>
      </c>
      <c r="D4841" s="68">
        <v>1</v>
      </c>
      <c r="E4841" s="48">
        <f t="shared" si="226"/>
        <v>70986045</v>
      </c>
      <c r="F4841" s="57" t="s">
        <v>5201</v>
      </c>
      <c r="G4841" s="57" t="s">
        <v>5820</v>
      </c>
      <c r="H4841" s="51">
        <v>50</v>
      </c>
      <c r="I4841" s="51" t="s">
        <v>17309</v>
      </c>
      <c r="J4841" s="69">
        <v>27.49</v>
      </c>
      <c r="K4841" s="69">
        <f t="shared" si="227"/>
        <v>1374.5</v>
      </c>
      <c r="L4841" s="90">
        <v>50</v>
      </c>
      <c r="M4841" s="51"/>
      <c r="N4841" s="62" t="s">
        <v>5972</v>
      </c>
      <c r="O4841" s="52"/>
      <c r="P4841" s="52">
        <v>159</v>
      </c>
      <c r="Q4841" s="52"/>
      <c r="R4841" s="52" t="s">
        <v>5973</v>
      </c>
      <c r="S4841" s="49" t="s">
        <v>21333</v>
      </c>
      <c r="V4841" s="50" t="s">
        <v>15145</v>
      </c>
      <c r="W4841" s="50" t="s">
        <v>5839</v>
      </c>
      <c r="X4841" s="50" t="s">
        <v>14740</v>
      </c>
      <c r="Y4841" s="70" t="s">
        <v>17320</v>
      </c>
      <c r="Z4841" s="53">
        <v>78901</v>
      </c>
    </row>
    <row r="4842" spans="1:26" s="49" customFormat="1" x14ac:dyDescent="0.25">
      <c r="A4842" s="74">
        <v>600104095</v>
      </c>
      <c r="B4842" s="73">
        <f t="shared" si="225"/>
        <v>600104095</v>
      </c>
      <c r="C4842" s="73" t="s">
        <v>12970</v>
      </c>
      <c r="D4842" s="68">
        <v>1</v>
      </c>
      <c r="E4842" s="48">
        <f t="shared" si="226"/>
        <v>70982295</v>
      </c>
      <c r="F4842" s="57" t="s">
        <v>5974</v>
      </c>
      <c r="G4842" s="57" t="s">
        <v>6465</v>
      </c>
      <c r="H4842" s="51">
        <v>0</v>
      </c>
      <c r="I4842" s="51" t="s">
        <v>17309</v>
      </c>
      <c r="J4842" s="69">
        <v>27.49</v>
      </c>
      <c r="K4842" s="69">
        <f t="shared" si="227"/>
        <v>0</v>
      </c>
      <c r="L4842" s="90">
        <v>25</v>
      </c>
      <c r="M4842" s="51">
        <v>25</v>
      </c>
      <c r="N4842" s="62" t="s">
        <v>6497</v>
      </c>
      <c r="O4842" s="52" t="s">
        <v>651</v>
      </c>
      <c r="P4842" s="52">
        <v>624</v>
      </c>
      <c r="Q4842" s="52"/>
      <c r="R4842" s="52" t="s">
        <v>6466</v>
      </c>
      <c r="S4842" s="49" t="s">
        <v>21333</v>
      </c>
      <c r="V4842" s="50" t="s">
        <v>15146</v>
      </c>
      <c r="W4842" s="50" t="s">
        <v>6466</v>
      </c>
      <c r="X4842" s="50" t="s">
        <v>14740</v>
      </c>
      <c r="Y4842" s="70" t="s">
        <v>17320</v>
      </c>
      <c r="Z4842" s="53">
        <v>56002</v>
      </c>
    </row>
    <row r="4843" spans="1:26" s="49" customFormat="1" x14ac:dyDescent="0.25">
      <c r="A4843" s="74">
        <v>600013022</v>
      </c>
      <c r="B4843" s="73">
        <f t="shared" si="225"/>
        <v>600013022</v>
      </c>
      <c r="C4843" s="73" t="s">
        <v>12951</v>
      </c>
      <c r="D4843" s="68">
        <v>1</v>
      </c>
      <c r="E4843" s="48">
        <f t="shared" si="226"/>
        <v>49314670</v>
      </c>
      <c r="F4843" s="57" t="s">
        <v>5974</v>
      </c>
      <c r="G4843" s="57" t="s">
        <v>6465</v>
      </c>
      <c r="H4843" s="51">
        <v>0</v>
      </c>
      <c r="I4843" s="51" t="s">
        <v>17309</v>
      </c>
      <c r="J4843" s="69">
        <v>27.49</v>
      </c>
      <c r="K4843" s="69">
        <f t="shared" si="227"/>
        <v>0</v>
      </c>
      <c r="L4843" s="90">
        <v>400</v>
      </c>
      <c r="M4843" s="51">
        <v>400</v>
      </c>
      <c r="N4843" s="62" t="s">
        <v>6467</v>
      </c>
      <c r="O4843" s="52" t="s">
        <v>5981</v>
      </c>
      <c r="P4843" s="52">
        <v>970</v>
      </c>
      <c r="Q4843" s="52"/>
      <c r="R4843" s="52" t="s">
        <v>6466</v>
      </c>
      <c r="S4843" s="49" t="s">
        <v>21333</v>
      </c>
      <c r="V4843" s="50" t="s">
        <v>15147</v>
      </c>
      <c r="W4843" s="50" t="s">
        <v>6466</v>
      </c>
      <c r="X4843" s="50" t="s">
        <v>14738</v>
      </c>
      <c r="Y4843" s="70" t="s">
        <v>17320</v>
      </c>
      <c r="Z4843" s="53">
        <v>56002</v>
      </c>
    </row>
    <row r="4844" spans="1:26" s="49" customFormat="1" x14ac:dyDescent="0.25">
      <c r="A4844" s="74">
        <v>600013162</v>
      </c>
      <c r="B4844" s="73">
        <f t="shared" si="225"/>
        <v>600013162</v>
      </c>
      <c r="C4844" s="73" t="s">
        <v>12952</v>
      </c>
      <c r="D4844" s="68">
        <v>1</v>
      </c>
      <c r="E4844" s="48">
        <f t="shared" si="226"/>
        <v>49314866</v>
      </c>
      <c r="F4844" s="57" t="s">
        <v>5974</v>
      </c>
      <c r="G4844" s="57" t="s">
        <v>6465</v>
      </c>
      <c r="H4844" s="51">
        <v>1250</v>
      </c>
      <c r="I4844" s="51" t="s">
        <v>17309</v>
      </c>
      <c r="J4844" s="69">
        <v>27.49</v>
      </c>
      <c r="K4844" s="69">
        <f t="shared" si="227"/>
        <v>34362.5</v>
      </c>
      <c r="L4844" s="90">
        <v>1250</v>
      </c>
      <c r="M4844" s="51">
        <v>0</v>
      </c>
      <c r="N4844" s="62" t="s">
        <v>6468</v>
      </c>
      <c r="O4844" s="52" t="s">
        <v>2871</v>
      </c>
      <c r="P4844" s="52">
        <v>1540</v>
      </c>
      <c r="Q4844" s="52"/>
      <c r="R4844" s="52" t="s">
        <v>6466</v>
      </c>
      <c r="S4844" s="49" t="s">
        <v>21333</v>
      </c>
      <c r="V4844" s="50" t="s">
        <v>15147</v>
      </c>
      <c r="W4844" s="50" t="s">
        <v>6466</v>
      </c>
      <c r="X4844" s="50" t="s">
        <v>14738</v>
      </c>
      <c r="Y4844" s="70" t="s">
        <v>17320</v>
      </c>
      <c r="Z4844" s="53">
        <v>56002</v>
      </c>
    </row>
    <row r="4845" spans="1:26" s="49" customFormat="1" x14ac:dyDescent="0.25">
      <c r="A4845" s="75">
        <v>600104028</v>
      </c>
      <c r="B4845" s="73">
        <f t="shared" si="225"/>
        <v>600104028</v>
      </c>
      <c r="C4845" s="73" t="s">
        <v>12971</v>
      </c>
      <c r="D4845" s="68">
        <v>1</v>
      </c>
      <c r="E4845" s="48">
        <f t="shared" si="226"/>
        <v>70982317</v>
      </c>
      <c r="F4845" s="57" t="s">
        <v>5974</v>
      </c>
      <c r="G4845" s="57" t="s">
        <v>6465</v>
      </c>
      <c r="H4845" s="51">
        <v>0</v>
      </c>
      <c r="I4845" s="51" t="s">
        <v>17309</v>
      </c>
      <c r="J4845" s="69">
        <v>27.49</v>
      </c>
      <c r="K4845" s="69">
        <f t="shared" si="227"/>
        <v>0</v>
      </c>
      <c r="L4845" s="90">
        <v>25</v>
      </c>
      <c r="M4845" s="51">
        <v>25</v>
      </c>
      <c r="N4845" s="62" t="s">
        <v>6498</v>
      </c>
      <c r="O4845" s="52" t="s">
        <v>2871</v>
      </c>
      <c r="P4845" s="52">
        <v>1779</v>
      </c>
      <c r="Q4845" s="52"/>
      <c r="R4845" s="52" t="s">
        <v>6466</v>
      </c>
      <c r="S4845" s="49" t="s">
        <v>21333</v>
      </c>
      <c r="V4845" s="50" t="s">
        <v>15146</v>
      </c>
      <c r="W4845" s="50" t="s">
        <v>6466</v>
      </c>
      <c r="X4845" s="50" t="s">
        <v>14740</v>
      </c>
      <c r="Y4845" s="70" t="s">
        <v>17320</v>
      </c>
      <c r="Z4845" s="53">
        <v>56002</v>
      </c>
    </row>
    <row r="4846" spans="1:26" s="49" customFormat="1" x14ac:dyDescent="0.25">
      <c r="A4846" s="75">
        <v>600103790</v>
      </c>
      <c r="B4846" s="73">
        <f t="shared" si="225"/>
        <v>600103790</v>
      </c>
      <c r="C4846" s="73" t="s">
        <v>12972</v>
      </c>
      <c r="D4846" s="68">
        <v>1</v>
      </c>
      <c r="E4846" s="48">
        <f t="shared" si="226"/>
        <v>70982325</v>
      </c>
      <c r="F4846" s="57" t="s">
        <v>5974</v>
      </c>
      <c r="G4846" s="57" t="s">
        <v>6465</v>
      </c>
      <c r="H4846" s="51">
        <v>0</v>
      </c>
      <c r="I4846" s="51" t="s">
        <v>17309</v>
      </c>
      <c r="J4846" s="69">
        <v>27.49</v>
      </c>
      <c r="K4846" s="69">
        <f t="shared" si="227"/>
        <v>0</v>
      </c>
      <c r="L4846" s="90">
        <v>25</v>
      </c>
      <c r="M4846" s="51">
        <v>25</v>
      </c>
      <c r="N4846" s="62" t="s">
        <v>6499</v>
      </c>
      <c r="O4846" s="52" t="s">
        <v>6500</v>
      </c>
      <c r="P4846" s="52">
        <v>610</v>
      </c>
      <c r="Q4846" s="52"/>
      <c r="R4846" s="52" t="s">
        <v>6466</v>
      </c>
      <c r="S4846" s="49" t="s">
        <v>21333</v>
      </c>
      <c r="V4846" s="50" t="s">
        <v>15146</v>
      </c>
      <c r="W4846" s="50" t="s">
        <v>6466</v>
      </c>
      <c r="X4846" s="50" t="s">
        <v>14740</v>
      </c>
      <c r="Y4846" s="70" t="s">
        <v>17320</v>
      </c>
      <c r="Z4846" s="53">
        <v>56002</v>
      </c>
    </row>
    <row r="4847" spans="1:26" s="49" customFormat="1" x14ac:dyDescent="0.25">
      <c r="A4847" s="75">
        <v>600103803</v>
      </c>
      <c r="B4847" s="73">
        <f t="shared" si="225"/>
        <v>600103803</v>
      </c>
      <c r="C4847" s="73" t="s">
        <v>12973</v>
      </c>
      <c r="D4847" s="68">
        <v>1</v>
      </c>
      <c r="E4847" s="48">
        <f t="shared" si="226"/>
        <v>70982341</v>
      </c>
      <c r="F4847" s="57" t="s">
        <v>5974</v>
      </c>
      <c r="G4847" s="57" t="s">
        <v>6465</v>
      </c>
      <c r="H4847" s="51">
        <v>0</v>
      </c>
      <c r="I4847" s="51" t="s">
        <v>17309</v>
      </c>
      <c r="J4847" s="69">
        <v>27.49</v>
      </c>
      <c r="K4847" s="69">
        <f t="shared" si="227"/>
        <v>0</v>
      </c>
      <c r="L4847" s="90">
        <v>25</v>
      </c>
      <c r="M4847" s="51">
        <v>25</v>
      </c>
      <c r="N4847" s="62" t="s">
        <v>6501</v>
      </c>
      <c r="O4847" s="52" t="s">
        <v>3238</v>
      </c>
      <c r="P4847" s="52">
        <v>602</v>
      </c>
      <c r="Q4847" s="52"/>
      <c r="R4847" s="52" t="s">
        <v>6466</v>
      </c>
      <c r="S4847" s="49" t="s">
        <v>21333</v>
      </c>
      <c r="V4847" s="50" t="s">
        <v>15146</v>
      </c>
      <c r="W4847" s="50" t="s">
        <v>6466</v>
      </c>
      <c r="X4847" s="50" t="s">
        <v>14740</v>
      </c>
      <c r="Y4847" s="70" t="s">
        <v>17320</v>
      </c>
      <c r="Z4847" s="53">
        <v>56002</v>
      </c>
    </row>
    <row r="4848" spans="1:26" s="49" customFormat="1" x14ac:dyDescent="0.25">
      <c r="A4848" s="75">
        <v>600104141</v>
      </c>
      <c r="B4848" s="73">
        <f t="shared" si="225"/>
        <v>600104141</v>
      </c>
      <c r="C4848" s="73" t="s">
        <v>12974</v>
      </c>
      <c r="D4848" s="68">
        <v>1</v>
      </c>
      <c r="E4848" s="48">
        <f t="shared" si="226"/>
        <v>70882380</v>
      </c>
      <c r="F4848" s="57" t="s">
        <v>5974</v>
      </c>
      <c r="G4848" s="57" t="s">
        <v>6465</v>
      </c>
      <c r="H4848" s="51">
        <v>1100</v>
      </c>
      <c r="I4848" s="51" t="s">
        <v>17309</v>
      </c>
      <c r="J4848" s="69">
        <v>27.49</v>
      </c>
      <c r="K4848" s="69">
        <f t="shared" si="227"/>
        <v>30239</v>
      </c>
      <c r="L4848" s="90">
        <v>1100</v>
      </c>
      <c r="M4848" s="51">
        <v>0</v>
      </c>
      <c r="N4848" s="62" t="s">
        <v>6502</v>
      </c>
      <c r="O4848" s="52" t="s">
        <v>2871</v>
      </c>
      <c r="P4848" s="52">
        <v>1500</v>
      </c>
      <c r="Q4848" s="52"/>
      <c r="R4848" s="52" t="s">
        <v>6466</v>
      </c>
      <c r="S4848" s="49" t="s">
        <v>21333</v>
      </c>
      <c r="V4848" s="50" t="s">
        <v>15146</v>
      </c>
      <c r="W4848" s="50" t="s">
        <v>6466</v>
      </c>
      <c r="X4848" s="50" t="s">
        <v>14740</v>
      </c>
      <c r="Y4848" s="70" t="s">
        <v>17320</v>
      </c>
      <c r="Z4848" s="53">
        <v>56002</v>
      </c>
    </row>
    <row r="4849" spans="1:26" s="49" customFormat="1" x14ac:dyDescent="0.25">
      <c r="A4849" s="75">
        <v>600104150</v>
      </c>
      <c r="B4849" s="73">
        <f t="shared" si="225"/>
        <v>600104150</v>
      </c>
      <c r="C4849" s="73" t="s">
        <v>12975</v>
      </c>
      <c r="D4849" s="68">
        <v>1</v>
      </c>
      <c r="E4849" s="48">
        <f t="shared" si="226"/>
        <v>70882452</v>
      </c>
      <c r="F4849" s="57" t="s">
        <v>5974</v>
      </c>
      <c r="G4849" s="57" t="s">
        <v>6465</v>
      </c>
      <c r="H4849" s="51">
        <v>775</v>
      </c>
      <c r="I4849" s="51" t="s">
        <v>17309</v>
      </c>
      <c r="J4849" s="69">
        <v>27.49</v>
      </c>
      <c r="K4849" s="69">
        <f t="shared" si="227"/>
        <v>21304.75</v>
      </c>
      <c r="L4849" s="90">
        <v>775</v>
      </c>
      <c r="M4849" s="51">
        <v>0</v>
      </c>
      <c r="N4849" s="62" t="s">
        <v>6503</v>
      </c>
      <c r="O4849" s="52" t="s">
        <v>1716</v>
      </c>
      <c r="P4849" s="52">
        <v>200</v>
      </c>
      <c r="Q4849" s="52"/>
      <c r="R4849" s="52" t="s">
        <v>6466</v>
      </c>
      <c r="S4849" s="49" t="s">
        <v>21333</v>
      </c>
      <c r="V4849" s="50" t="s">
        <v>15146</v>
      </c>
      <c r="W4849" s="50" t="s">
        <v>6466</v>
      </c>
      <c r="X4849" s="50" t="s">
        <v>14740</v>
      </c>
      <c r="Y4849" s="70" t="s">
        <v>17320</v>
      </c>
      <c r="Z4849" s="53">
        <v>56002</v>
      </c>
    </row>
    <row r="4850" spans="1:26" s="49" customFormat="1" x14ac:dyDescent="0.25">
      <c r="A4850" s="75">
        <v>600104249</v>
      </c>
      <c r="B4850" s="73">
        <f t="shared" si="225"/>
        <v>600104249</v>
      </c>
      <c r="C4850" s="73" t="s">
        <v>12976</v>
      </c>
      <c r="D4850" s="68">
        <v>1</v>
      </c>
      <c r="E4850" s="48">
        <f t="shared" si="226"/>
        <v>70883335</v>
      </c>
      <c r="F4850" s="57" t="s">
        <v>5974</v>
      </c>
      <c r="G4850" s="57" t="s">
        <v>6465</v>
      </c>
      <c r="H4850" s="51">
        <v>700</v>
      </c>
      <c r="I4850" s="51" t="s">
        <v>17309</v>
      </c>
      <c r="J4850" s="69">
        <v>27.49</v>
      </c>
      <c r="K4850" s="69">
        <f t="shared" si="227"/>
        <v>19243</v>
      </c>
      <c r="L4850" s="90">
        <v>700</v>
      </c>
      <c r="M4850" s="51">
        <v>0</v>
      </c>
      <c r="N4850" s="62" t="s">
        <v>6504</v>
      </c>
      <c r="O4850" s="52" t="s">
        <v>6505</v>
      </c>
      <c r="P4850" s="52">
        <v>160</v>
      </c>
      <c r="Q4850" s="52"/>
      <c r="R4850" s="52" t="s">
        <v>6466</v>
      </c>
      <c r="S4850" s="49" t="s">
        <v>21333</v>
      </c>
      <c r="V4850" s="50" t="s">
        <v>15146</v>
      </c>
      <c r="W4850" s="50" t="s">
        <v>6466</v>
      </c>
      <c r="X4850" s="50" t="s">
        <v>14740</v>
      </c>
      <c r="Y4850" s="70" t="s">
        <v>17320</v>
      </c>
      <c r="Z4850" s="53">
        <v>56002</v>
      </c>
    </row>
    <row r="4851" spans="1:26" s="49" customFormat="1" x14ac:dyDescent="0.25">
      <c r="A4851" s="75">
        <v>600104575</v>
      </c>
      <c r="B4851" s="73">
        <f t="shared" si="225"/>
        <v>600104575</v>
      </c>
      <c r="C4851" s="73" t="s">
        <v>12977</v>
      </c>
      <c r="D4851" s="68">
        <v>1</v>
      </c>
      <c r="E4851" s="48">
        <f t="shared" si="226"/>
        <v>75015099</v>
      </c>
      <c r="F4851" s="57" t="s">
        <v>5974</v>
      </c>
      <c r="G4851" s="57" t="s">
        <v>6465</v>
      </c>
      <c r="H4851" s="51">
        <v>75</v>
      </c>
      <c r="I4851" s="51" t="s">
        <v>17309</v>
      </c>
      <c r="J4851" s="69">
        <v>27.49</v>
      </c>
      <c r="K4851" s="69">
        <f t="shared" si="227"/>
        <v>2061.75</v>
      </c>
      <c r="L4851" s="90">
        <v>75</v>
      </c>
      <c r="M4851" s="51">
        <v>0</v>
      </c>
      <c r="N4851" s="62" t="s">
        <v>6506</v>
      </c>
      <c r="O4851" s="52"/>
      <c r="P4851" s="52">
        <v>214</v>
      </c>
      <c r="Q4851" s="52"/>
      <c r="R4851" s="52" t="s">
        <v>6507</v>
      </c>
      <c r="S4851" s="49" t="s">
        <v>21333</v>
      </c>
      <c r="V4851" s="50" t="s">
        <v>15146</v>
      </c>
      <c r="W4851" s="50" t="s">
        <v>6466</v>
      </c>
      <c r="X4851" s="50" t="s">
        <v>14740</v>
      </c>
      <c r="Y4851" s="70" t="s">
        <v>17320</v>
      </c>
      <c r="Z4851" s="53">
        <v>56124</v>
      </c>
    </row>
    <row r="4852" spans="1:26" s="49" customFormat="1" x14ac:dyDescent="0.25">
      <c r="A4852" s="75">
        <v>650016467</v>
      </c>
      <c r="B4852" s="73">
        <f t="shared" si="225"/>
        <v>650016467</v>
      </c>
      <c r="C4852" s="73" t="s">
        <v>12978</v>
      </c>
      <c r="D4852" s="68">
        <v>1</v>
      </c>
      <c r="E4852" s="48">
        <f t="shared" si="226"/>
        <v>70983607</v>
      </c>
      <c r="F4852" s="57" t="s">
        <v>5974</v>
      </c>
      <c r="G4852" s="57" t="s">
        <v>6465</v>
      </c>
      <c r="H4852" s="51">
        <v>100</v>
      </c>
      <c r="I4852" s="51" t="s">
        <v>17309</v>
      </c>
      <c r="J4852" s="69">
        <v>27.49</v>
      </c>
      <c r="K4852" s="69">
        <f t="shared" si="227"/>
        <v>2749</v>
      </c>
      <c r="L4852" s="90">
        <v>100</v>
      </c>
      <c r="M4852" s="51">
        <v>0</v>
      </c>
      <c r="N4852" s="62" t="s">
        <v>6508</v>
      </c>
      <c r="O4852" s="52"/>
      <c r="P4852" s="52">
        <v>147</v>
      </c>
      <c r="Q4852" s="52"/>
      <c r="R4852" s="52" t="s">
        <v>6509</v>
      </c>
      <c r="S4852" s="49" t="s">
        <v>21333</v>
      </c>
      <c r="V4852" s="50" t="s">
        <v>15146</v>
      </c>
      <c r="W4852" s="50" t="s">
        <v>6466</v>
      </c>
      <c r="X4852" s="50" t="s">
        <v>14740</v>
      </c>
      <c r="Y4852" s="70" t="s">
        <v>17320</v>
      </c>
      <c r="Z4852" s="53">
        <v>56002</v>
      </c>
    </row>
    <row r="4853" spans="1:26" s="49" customFormat="1" x14ac:dyDescent="0.25">
      <c r="A4853" s="75">
        <v>650052820</v>
      </c>
      <c r="B4853" s="73">
        <f t="shared" si="225"/>
        <v>650052820</v>
      </c>
      <c r="C4853" s="73" t="s">
        <v>12979</v>
      </c>
      <c r="D4853" s="68">
        <v>1</v>
      </c>
      <c r="E4853" s="48">
        <f t="shared" si="226"/>
        <v>75015986</v>
      </c>
      <c r="F4853" s="57" t="s">
        <v>5974</v>
      </c>
      <c r="G4853" s="57" t="s">
        <v>6465</v>
      </c>
      <c r="H4853" s="51">
        <v>75</v>
      </c>
      <c r="I4853" s="51" t="s">
        <v>17309</v>
      </c>
      <c r="J4853" s="69">
        <v>27.49</v>
      </c>
      <c r="K4853" s="69">
        <f t="shared" si="227"/>
        <v>2061.75</v>
      </c>
      <c r="L4853" s="90">
        <v>75</v>
      </c>
      <c r="M4853" s="51">
        <v>0</v>
      </c>
      <c r="N4853" s="62" t="s">
        <v>6510</v>
      </c>
      <c r="O4853" s="52"/>
      <c r="P4853" s="52">
        <v>118</v>
      </c>
      <c r="Q4853" s="52"/>
      <c r="R4853" s="52" t="s">
        <v>6511</v>
      </c>
      <c r="S4853" s="49" t="s">
        <v>21333</v>
      </c>
      <c r="V4853" s="50" t="s">
        <v>15146</v>
      </c>
      <c r="W4853" s="50" t="s">
        <v>6466</v>
      </c>
      <c r="X4853" s="50" t="s">
        <v>14740</v>
      </c>
      <c r="Y4853" s="70" t="s">
        <v>17320</v>
      </c>
      <c r="Z4853" s="53">
        <v>56002</v>
      </c>
    </row>
    <row r="4854" spans="1:26" s="49" customFormat="1" ht="30" x14ac:dyDescent="0.25">
      <c r="A4854" s="74">
        <v>600011852</v>
      </c>
      <c r="B4854" s="73">
        <f t="shared" si="225"/>
        <v>600011852</v>
      </c>
      <c r="C4854" s="73" t="s">
        <v>12664</v>
      </c>
      <c r="D4854" s="68">
        <v>1</v>
      </c>
      <c r="E4854" s="48">
        <f t="shared" si="226"/>
        <v>60103329</v>
      </c>
      <c r="F4854" s="57" t="s">
        <v>5974</v>
      </c>
      <c r="G4854" s="57" t="s">
        <v>5975</v>
      </c>
      <c r="H4854" s="51">
        <v>325</v>
      </c>
      <c r="I4854" s="51" t="s">
        <v>17309</v>
      </c>
      <c r="J4854" s="69">
        <v>27.49</v>
      </c>
      <c r="K4854" s="69">
        <f t="shared" si="227"/>
        <v>8934.25</v>
      </c>
      <c r="L4854" s="90">
        <v>325</v>
      </c>
      <c r="M4854" s="51">
        <v>0</v>
      </c>
      <c r="N4854" s="62" t="s">
        <v>5976</v>
      </c>
      <c r="O4854" s="52" t="s">
        <v>5977</v>
      </c>
      <c r="P4854" s="52">
        <v>55</v>
      </c>
      <c r="Q4854" s="52"/>
      <c r="R4854" s="52" t="s">
        <v>367</v>
      </c>
      <c r="S4854" s="49" t="s">
        <v>21333</v>
      </c>
      <c r="V4854" s="50" t="s">
        <v>15147</v>
      </c>
      <c r="W4854" s="50" t="s">
        <v>367</v>
      </c>
      <c r="X4854" s="50" t="s">
        <v>14738</v>
      </c>
      <c r="Y4854" s="70" t="s">
        <v>17320</v>
      </c>
      <c r="Z4854" s="53">
        <v>53901</v>
      </c>
    </row>
    <row r="4855" spans="1:26" s="49" customFormat="1" x14ac:dyDescent="0.25">
      <c r="A4855" s="75">
        <v>600089878</v>
      </c>
      <c r="B4855" s="73">
        <f t="shared" si="225"/>
        <v>600089878</v>
      </c>
      <c r="C4855" s="73" t="s">
        <v>12675</v>
      </c>
      <c r="D4855" s="68">
        <v>1</v>
      </c>
      <c r="E4855" s="48">
        <f t="shared" si="226"/>
        <v>70156735</v>
      </c>
      <c r="F4855" s="57" t="s">
        <v>5974</v>
      </c>
      <c r="G4855" s="57" t="s">
        <v>5975</v>
      </c>
      <c r="H4855" s="51">
        <v>0</v>
      </c>
      <c r="I4855" s="51" t="s">
        <v>17309</v>
      </c>
      <c r="J4855" s="69">
        <v>27.49</v>
      </c>
      <c r="K4855" s="69">
        <f t="shared" si="227"/>
        <v>0</v>
      </c>
      <c r="L4855" s="90">
        <v>25</v>
      </c>
      <c r="M4855" s="51">
        <v>25</v>
      </c>
      <c r="N4855" s="62" t="s">
        <v>5999</v>
      </c>
      <c r="O4855" s="52"/>
      <c r="P4855" s="52">
        <v>94</v>
      </c>
      <c r="Q4855" s="52"/>
      <c r="R4855" s="52" t="s">
        <v>6000</v>
      </c>
      <c r="S4855" s="49" t="s">
        <v>21333</v>
      </c>
      <c r="V4855" s="50" t="s">
        <v>15148</v>
      </c>
      <c r="W4855" s="50" t="s">
        <v>367</v>
      </c>
      <c r="X4855" s="50" t="s">
        <v>14740</v>
      </c>
      <c r="Y4855" s="70" t="s">
        <v>17320</v>
      </c>
      <c r="Z4855" s="53">
        <v>53901</v>
      </c>
    </row>
    <row r="4856" spans="1:26" s="49" customFormat="1" x14ac:dyDescent="0.25">
      <c r="A4856" s="75">
        <v>600090132</v>
      </c>
      <c r="B4856" s="73">
        <f t="shared" si="225"/>
        <v>600090132</v>
      </c>
      <c r="C4856" s="73" t="s">
        <v>12676</v>
      </c>
      <c r="D4856" s="68">
        <v>1</v>
      </c>
      <c r="E4856" s="48">
        <f t="shared" si="226"/>
        <v>70971269</v>
      </c>
      <c r="F4856" s="57" t="s">
        <v>5974</v>
      </c>
      <c r="G4856" s="57" t="s">
        <v>5975</v>
      </c>
      <c r="H4856" s="51">
        <v>50</v>
      </c>
      <c r="I4856" s="51" t="s">
        <v>17309</v>
      </c>
      <c r="J4856" s="69">
        <v>27.49</v>
      </c>
      <c r="K4856" s="69">
        <f t="shared" si="227"/>
        <v>1374.5</v>
      </c>
      <c r="L4856" s="90">
        <v>50</v>
      </c>
      <c r="M4856" s="51">
        <v>0</v>
      </c>
      <c r="N4856" s="62" t="s">
        <v>6001</v>
      </c>
      <c r="O4856" s="52" t="s">
        <v>5995</v>
      </c>
      <c r="P4856" s="52">
        <v>1250</v>
      </c>
      <c r="Q4856" s="52"/>
      <c r="R4856" s="52" t="s">
        <v>367</v>
      </c>
      <c r="S4856" s="49" t="s">
        <v>21333</v>
      </c>
      <c r="V4856" s="50" t="s">
        <v>15148</v>
      </c>
      <c r="W4856" s="50" t="s">
        <v>367</v>
      </c>
      <c r="X4856" s="50" t="s">
        <v>14740</v>
      </c>
      <c r="Y4856" s="70" t="s">
        <v>17320</v>
      </c>
      <c r="Z4856" s="53">
        <v>53901</v>
      </c>
    </row>
    <row r="4857" spans="1:26" s="49" customFormat="1" x14ac:dyDescent="0.25">
      <c r="A4857" s="75">
        <v>600090353</v>
      </c>
      <c r="B4857" s="73">
        <f t="shared" si="225"/>
        <v>600090353</v>
      </c>
      <c r="C4857" s="73" t="s">
        <v>12677</v>
      </c>
      <c r="D4857" s="68">
        <v>1</v>
      </c>
      <c r="E4857" s="48">
        <f t="shared" si="226"/>
        <v>70999929</v>
      </c>
      <c r="F4857" s="57" t="s">
        <v>5974</v>
      </c>
      <c r="G4857" s="57" t="s">
        <v>5975</v>
      </c>
      <c r="H4857" s="51">
        <v>100</v>
      </c>
      <c r="I4857" s="51" t="s">
        <v>17309</v>
      </c>
      <c r="J4857" s="69">
        <v>27.49</v>
      </c>
      <c r="K4857" s="69">
        <f t="shared" si="227"/>
        <v>2749</v>
      </c>
      <c r="L4857" s="90">
        <v>100</v>
      </c>
      <c r="M4857" s="51">
        <v>0</v>
      </c>
      <c r="N4857" s="62" t="s">
        <v>6002</v>
      </c>
      <c r="O4857" s="52"/>
      <c r="P4857" s="52">
        <v>237</v>
      </c>
      <c r="Q4857" s="52"/>
      <c r="R4857" s="52" t="s">
        <v>6003</v>
      </c>
      <c r="S4857" s="49" t="s">
        <v>21333</v>
      </c>
      <c r="V4857" s="50" t="s">
        <v>15148</v>
      </c>
      <c r="W4857" s="50" t="s">
        <v>367</v>
      </c>
      <c r="X4857" s="50" t="s">
        <v>14740</v>
      </c>
      <c r="Y4857" s="70" t="s">
        <v>17320</v>
      </c>
      <c r="Z4857" s="53">
        <v>53942</v>
      </c>
    </row>
    <row r="4858" spans="1:26" s="49" customFormat="1" x14ac:dyDescent="0.25">
      <c r="A4858" s="75">
        <v>600090671</v>
      </c>
      <c r="B4858" s="73">
        <f t="shared" si="225"/>
        <v>600090671</v>
      </c>
      <c r="C4858" s="73" t="s">
        <v>12678</v>
      </c>
      <c r="D4858" s="68">
        <v>1</v>
      </c>
      <c r="E4858" s="48">
        <f t="shared" si="226"/>
        <v>75015790</v>
      </c>
      <c r="F4858" s="57" t="s">
        <v>5974</v>
      </c>
      <c r="G4858" s="57" t="s">
        <v>5975</v>
      </c>
      <c r="H4858" s="51">
        <v>25</v>
      </c>
      <c r="I4858" s="51" t="s">
        <v>17309</v>
      </c>
      <c r="J4858" s="69">
        <v>27.49</v>
      </c>
      <c r="K4858" s="69">
        <f t="shared" si="227"/>
        <v>687.25</v>
      </c>
      <c r="L4858" s="90">
        <v>25</v>
      </c>
      <c r="M4858" s="51">
        <v>0</v>
      </c>
      <c r="N4858" s="62" t="s">
        <v>6004</v>
      </c>
      <c r="O4858" s="52"/>
      <c r="P4858" s="52">
        <v>16</v>
      </c>
      <c r="Q4858" s="52"/>
      <c r="R4858" s="52" t="s">
        <v>6005</v>
      </c>
      <c r="S4858" s="49" t="s">
        <v>21333</v>
      </c>
      <c r="V4858" s="50" t="s">
        <v>15148</v>
      </c>
      <c r="W4858" s="50" t="s">
        <v>367</v>
      </c>
      <c r="X4858" s="50" t="s">
        <v>14740</v>
      </c>
      <c r="Y4858" s="70" t="s">
        <v>17320</v>
      </c>
      <c r="Z4858" s="53">
        <v>53972</v>
      </c>
    </row>
    <row r="4859" spans="1:26" s="49" customFormat="1" x14ac:dyDescent="0.25">
      <c r="A4859" s="75">
        <v>600089983</v>
      </c>
      <c r="B4859" s="73">
        <f t="shared" si="225"/>
        <v>600089983</v>
      </c>
      <c r="C4859" s="73" t="s">
        <v>12679</v>
      </c>
      <c r="D4859" s="68">
        <v>1</v>
      </c>
      <c r="E4859" s="48">
        <f t="shared" si="226"/>
        <v>71006249</v>
      </c>
      <c r="F4859" s="57" t="s">
        <v>5974</v>
      </c>
      <c r="G4859" s="57" t="s">
        <v>5975</v>
      </c>
      <c r="H4859" s="51">
        <v>0</v>
      </c>
      <c r="I4859" s="51" t="s">
        <v>17309</v>
      </c>
      <c r="J4859" s="69">
        <v>27.49</v>
      </c>
      <c r="K4859" s="69">
        <f t="shared" si="227"/>
        <v>0</v>
      </c>
      <c r="L4859" s="90">
        <v>25</v>
      </c>
      <c r="M4859" s="51">
        <v>25</v>
      </c>
      <c r="N4859" s="62" t="s">
        <v>6006</v>
      </c>
      <c r="O4859" s="52" t="s">
        <v>6007</v>
      </c>
      <c r="P4859" s="52">
        <v>129</v>
      </c>
      <c r="Q4859" s="52"/>
      <c r="R4859" s="52" t="s">
        <v>6008</v>
      </c>
      <c r="S4859" s="49" t="s">
        <v>21333</v>
      </c>
      <c r="V4859" s="50" t="s">
        <v>15148</v>
      </c>
      <c r="W4859" s="50" t="s">
        <v>367</v>
      </c>
      <c r="X4859" s="50" t="s">
        <v>14740</v>
      </c>
      <c r="Y4859" s="70" t="s">
        <v>17320</v>
      </c>
      <c r="Z4859" s="53">
        <v>53952</v>
      </c>
    </row>
    <row r="4860" spans="1:26" s="49" customFormat="1" x14ac:dyDescent="0.25">
      <c r="A4860" s="75">
        <v>600090302</v>
      </c>
      <c r="B4860" s="73">
        <f t="shared" si="225"/>
        <v>600090302</v>
      </c>
      <c r="C4860" s="73" t="s">
        <v>12680</v>
      </c>
      <c r="D4860" s="68">
        <v>1</v>
      </c>
      <c r="E4860" s="48">
        <f t="shared" si="226"/>
        <v>70920834</v>
      </c>
      <c r="F4860" s="57" t="s">
        <v>5974</v>
      </c>
      <c r="G4860" s="57" t="s">
        <v>5975</v>
      </c>
      <c r="H4860" s="51">
        <v>100</v>
      </c>
      <c r="I4860" s="51" t="s">
        <v>17309</v>
      </c>
      <c r="J4860" s="69">
        <v>27.49</v>
      </c>
      <c r="K4860" s="69">
        <f t="shared" si="227"/>
        <v>2749</v>
      </c>
      <c r="L4860" s="90">
        <v>100</v>
      </c>
      <c r="M4860" s="51">
        <v>0</v>
      </c>
      <c r="N4860" s="62" t="s">
        <v>6009</v>
      </c>
      <c r="O4860" s="52"/>
      <c r="P4860" s="52">
        <v>4</v>
      </c>
      <c r="Q4860" s="52"/>
      <c r="R4860" s="52" t="s">
        <v>6010</v>
      </c>
      <c r="S4860" s="49" t="s">
        <v>21333</v>
      </c>
      <c r="V4860" s="50" t="s">
        <v>15148</v>
      </c>
      <c r="W4860" s="50" t="s">
        <v>367</v>
      </c>
      <c r="X4860" s="50" t="s">
        <v>14740</v>
      </c>
      <c r="Y4860" s="70" t="s">
        <v>17320</v>
      </c>
      <c r="Z4860" s="53">
        <v>53955</v>
      </c>
    </row>
    <row r="4861" spans="1:26" s="49" customFormat="1" x14ac:dyDescent="0.25">
      <c r="A4861" s="75">
        <v>600090426</v>
      </c>
      <c r="B4861" s="73">
        <f t="shared" si="225"/>
        <v>600090426</v>
      </c>
      <c r="C4861" s="73" t="s">
        <v>12681</v>
      </c>
      <c r="D4861" s="68">
        <v>1</v>
      </c>
      <c r="E4861" s="48">
        <f t="shared" si="226"/>
        <v>70913510</v>
      </c>
      <c r="F4861" s="57" t="s">
        <v>5974</v>
      </c>
      <c r="G4861" s="57" t="s">
        <v>5975</v>
      </c>
      <c r="H4861" s="51">
        <v>625</v>
      </c>
      <c r="I4861" s="51" t="s">
        <v>17309</v>
      </c>
      <c r="J4861" s="69">
        <v>27.49</v>
      </c>
      <c r="K4861" s="69">
        <f t="shared" si="227"/>
        <v>17181.25</v>
      </c>
      <c r="L4861" s="90">
        <v>625</v>
      </c>
      <c r="M4861" s="51">
        <v>0</v>
      </c>
      <c r="N4861" s="62" t="s">
        <v>6011</v>
      </c>
      <c r="O4861" s="52" t="s">
        <v>44</v>
      </c>
      <c r="P4861" s="52">
        <v>603</v>
      </c>
      <c r="Q4861" s="52"/>
      <c r="R4861" s="52" t="s">
        <v>367</v>
      </c>
      <c r="S4861" s="49" t="s">
        <v>21333</v>
      </c>
      <c r="V4861" s="50" t="s">
        <v>15148</v>
      </c>
      <c r="W4861" s="50" t="s">
        <v>367</v>
      </c>
      <c r="X4861" s="50" t="s">
        <v>14740</v>
      </c>
      <c r="Y4861" s="70" t="s">
        <v>17320</v>
      </c>
      <c r="Z4861" s="53">
        <v>53901</v>
      </c>
    </row>
    <row r="4862" spans="1:26" s="49" customFormat="1" x14ac:dyDescent="0.25">
      <c r="A4862" s="75">
        <v>600090434</v>
      </c>
      <c r="B4862" s="73">
        <f t="shared" si="225"/>
        <v>600090434</v>
      </c>
      <c r="C4862" s="73" t="s">
        <v>12682</v>
      </c>
      <c r="D4862" s="68">
        <v>1</v>
      </c>
      <c r="E4862" s="48">
        <f t="shared" si="226"/>
        <v>70913528</v>
      </c>
      <c r="F4862" s="57" t="s">
        <v>5974</v>
      </c>
      <c r="G4862" s="57" t="s">
        <v>5975</v>
      </c>
      <c r="H4862" s="51">
        <v>775</v>
      </c>
      <c r="I4862" s="51" t="s">
        <v>17309</v>
      </c>
      <c r="J4862" s="69">
        <v>27.49</v>
      </c>
      <c r="K4862" s="69">
        <f t="shared" si="227"/>
        <v>21304.75</v>
      </c>
      <c r="L4862" s="90">
        <v>775</v>
      </c>
      <c r="M4862" s="51">
        <v>0</v>
      </c>
      <c r="N4862" s="62" t="s">
        <v>6012</v>
      </c>
      <c r="O4862" s="52" t="s">
        <v>725</v>
      </c>
      <c r="P4862" s="52">
        <v>403</v>
      </c>
      <c r="Q4862" s="52"/>
      <c r="R4862" s="52" t="s">
        <v>367</v>
      </c>
      <c r="S4862" s="49" t="s">
        <v>21333</v>
      </c>
      <c r="V4862" s="50" t="s">
        <v>15148</v>
      </c>
      <c r="W4862" s="50" t="s">
        <v>367</v>
      </c>
      <c r="X4862" s="50" t="s">
        <v>14740</v>
      </c>
      <c r="Y4862" s="70" t="s">
        <v>17320</v>
      </c>
      <c r="Z4862" s="53">
        <v>53901</v>
      </c>
    </row>
    <row r="4863" spans="1:26" s="49" customFormat="1" x14ac:dyDescent="0.25">
      <c r="A4863" s="75">
        <v>600090442</v>
      </c>
      <c r="B4863" s="73">
        <f t="shared" si="225"/>
        <v>600090442</v>
      </c>
      <c r="C4863" s="73" t="s">
        <v>12683</v>
      </c>
      <c r="D4863" s="68">
        <v>1</v>
      </c>
      <c r="E4863" s="48">
        <f t="shared" si="226"/>
        <v>70913501</v>
      </c>
      <c r="F4863" s="57" t="s">
        <v>5974</v>
      </c>
      <c r="G4863" s="57" t="s">
        <v>5975</v>
      </c>
      <c r="H4863" s="51">
        <v>500</v>
      </c>
      <c r="I4863" s="51" t="s">
        <v>17309</v>
      </c>
      <c r="J4863" s="69">
        <v>27.49</v>
      </c>
      <c r="K4863" s="69">
        <f t="shared" si="227"/>
        <v>13745</v>
      </c>
      <c r="L4863" s="90">
        <v>500</v>
      </c>
      <c r="M4863" s="51">
        <v>0</v>
      </c>
      <c r="N4863" s="62" t="s">
        <v>6013</v>
      </c>
      <c r="O4863" s="52" t="s">
        <v>6014</v>
      </c>
      <c r="P4863" s="52">
        <v>1449</v>
      </c>
      <c r="Q4863" s="52"/>
      <c r="R4863" s="52" t="s">
        <v>367</v>
      </c>
      <c r="S4863" s="49" t="s">
        <v>21333</v>
      </c>
      <c r="V4863" s="50" t="s">
        <v>15148</v>
      </c>
      <c r="W4863" s="50" t="s">
        <v>367</v>
      </c>
      <c r="X4863" s="50" t="s">
        <v>14740</v>
      </c>
      <c r="Y4863" s="70" t="s">
        <v>17320</v>
      </c>
      <c r="Z4863" s="53">
        <v>53901</v>
      </c>
    </row>
    <row r="4864" spans="1:26" s="49" customFormat="1" x14ac:dyDescent="0.25">
      <c r="A4864" s="75">
        <v>600090515</v>
      </c>
      <c r="B4864" s="73">
        <f t="shared" si="225"/>
        <v>600090515</v>
      </c>
      <c r="C4864" s="73" t="s">
        <v>12684</v>
      </c>
      <c r="D4864" s="68">
        <v>1</v>
      </c>
      <c r="E4864" s="48">
        <f t="shared" si="226"/>
        <v>75015811</v>
      </c>
      <c r="F4864" s="57" t="s">
        <v>5974</v>
      </c>
      <c r="G4864" s="57" t="s">
        <v>5975</v>
      </c>
      <c r="H4864" s="51">
        <v>275</v>
      </c>
      <c r="I4864" s="51" t="s">
        <v>17309</v>
      </c>
      <c r="J4864" s="69">
        <v>27.49</v>
      </c>
      <c r="K4864" s="69">
        <f t="shared" si="227"/>
        <v>7559.75</v>
      </c>
      <c r="L4864" s="90">
        <v>275</v>
      </c>
      <c r="M4864" s="51">
        <v>0</v>
      </c>
      <c r="N4864" s="62" t="s">
        <v>6015</v>
      </c>
      <c r="O4864" s="52"/>
      <c r="P4864" s="52">
        <v>38</v>
      </c>
      <c r="Q4864" s="52"/>
      <c r="R4864" s="52" t="s">
        <v>6016</v>
      </c>
      <c r="S4864" s="49" t="s">
        <v>21333</v>
      </c>
      <c r="V4864" s="50" t="s">
        <v>15148</v>
      </c>
      <c r="W4864" s="50" t="s">
        <v>367</v>
      </c>
      <c r="X4864" s="50" t="s">
        <v>14740</v>
      </c>
      <c r="Y4864" s="70" t="s">
        <v>17320</v>
      </c>
      <c r="Z4864" s="53">
        <v>53941</v>
      </c>
    </row>
    <row r="4865" spans="1:26" s="49" customFormat="1" x14ac:dyDescent="0.25">
      <c r="A4865" s="75">
        <v>617200858</v>
      </c>
      <c r="B4865" s="73">
        <f t="shared" si="225"/>
        <v>617200858</v>
      </c>
      <c r="C4865" s="73" t="s">
        <v>12685</v>
      </c>
      <c r="D4865" s="68">
        <v>1</v>
      </c>
      <c r="E4865" s="48">
        <f t="shared" si="226"/>
        <v>70971251</v>
      </c>
      <c r="F4865" s="57" t="s">
        <v>5974</v>
      </c>
      <c r="G4865" s="57" t="s">
        <v>5975</v>
      </c>
      <c r="H4865" s="51">
        <v>0</v>
      </c>
      <c r="I4865" s="51" t="s">
        <v>17309</v>
      </c>
      <c r="J4865" s="69">
        <v>27.49</v>
      </c>
      <c r="K4865" s="69">
        <f t="shared" si="227"/>
        <v>0</v>
      </c>
      <c r="L4865" s="90">
        <v>50</v>
      </c>
      <c r="M4865" s="51">
        <v>50</v>
      </c>
      <c r="N4865" s="62" t="s">
        <v>6017</v>
      </c>
      <c r="O4865" s="52" t="s">
        <v>6018</v>
      </c>
      <c r="P4865" s="52">
        <v>1229</v>
      </c>
      <c r="Q4865" s="52"/>
      <c r="R4865" s="52" t="s">
        <v>367</v>
      </c>
      <c r="S4865" s="49" t="s">
        <v>21333</v>
      </c>
      <c r="V4865" s="50" t="s">
        <v>15148</v>
      </c>
      <c r="W4865" s="50" t="s">
        <v>367</v>
      </c>
      <c r="X4865" s="50" t="s">
        <v>14740</v>
      </c>
      <c r="Y4865" s="70" t="s">
        <v>17320</v>
      </c>
      <c r="Z4865" s="53">
        <v>53901</v>
      </c>
    </row>
    <row r="4866" spans="1:26" s="49" customFormat="1" x14ac:dyDescent="0.25">
      <c r="A4866" s="75">
        <v>650022181</v>
      </c>
      <c r="B4866" s="73">
        <f t="shared" si="225"/>
        <v>650022181</v>
      </c>
      <c r="C4866" s="73" t="s">
        <v>12686</v>
      </c>
      <c r="D4866" s="68">
        <v>1</v>
      </c>
      <c r="E4866" s="48">
        <f t="shared" si="226"/>
        <v>75017199</v>
      </c>
      <c r="F4866" s="57" t="s">
        <v>5974</v>
      </c>
      <c r="G4866" s="57" t="s">
        <v>5975</v>
      </c>
      <c r="H4866" s="51">
        <v>175</v>
      </c>
      <c r="I4866" s="51" t="s">
        <v>17309</v>
      </c>
      <c r="J4866" s="69">
        <v>27.49</v>
      </c>
      <c r="K4866" s="69">
        <f t="shared" si="227"/>
        <v>4810.75</v>
      </c>
      <c r="L4866" s="90">
        <v>175</v>
      </c>
      <c r="M4866" s="51">
        <v>0</v>
      </c>
      <c r="N4866" s="62" t="s">
        <v>6019</v>
      </c>
      <c r="O4866" s="52" t="s">
        <v>6020</v>
      </c>
      <c r="P4866" s="52">
        <v>55</v>
      </c>
      <c r="Q4866" s="52"/>
      <c r="R4866" s="52" t="s">
        <v>6021</v>
      </c>
      <c r="S4866" s="49" t="s">
        <v>21333</v>
      </c>
      <c r="V4866" s="50" t="s">
        <v>15148</v>
      </c>
      <c r="W4866" s="50" t="s">
        <v>367</v>
      </c>
      <c r="X4866" s="50" t="s">
        <v>14740</v>
      </c>
      <c r="Y4866" s="70" t="s">
        <v>17320</v>
      </c>
      <c r="Z4866" s="53">
        <v>53957</v>
      </c>
    </row>
    <row r="4867" spans="1:26" s="49" customFormat="1" x14ac:dyDescent="0.25">
      <c r="A4867" s="75">
        <v>650045564</v>
      </c>
      <c r="B4867" s="73">
        <f t="shared" si="225"/>
        <v>650045564</v>
      </c>
      <c r="C4867" s="73" t="s">
        <v>12687</v>
      </c>
      <c r="D4867" s="68">
        <v>1</v>
      </c>
      <c r="E4867" s="48">
        <f t="shared" si="226"/>
        <v>70986304</v>
      </c>
      <c r="F4867" s="57" t="s">
        <v>5974</v>
      </c>
      <c r="G4867" s="57" t="s">
        <v>5975</v>
      </c>
      <c r="H4867" s="51">
        <v>325</v>
      </c>
      <c r="I4867" s="51" t="s">
        <v>17309</v>
      </c>
      <c r="J4867" s="69">
        <v>27.49</v>
      </c>
      <c r="K4867" s="69">
        <f t="shared" si="227"/>
        <v>8934.25</v>
      </c>
      <c r="L4867" s="90">
        <v>325</v>
      </c>
      <c r="M4867" s="51">
        <v>0</v>
      </c>
      <c r="N4867" s="62" t="s">
        <v>6022</v>
      </c>
      <c r="O4867" s="52"/>
      <c r="P4867" s="52">
        <v>303</v>
      </c>
      <c r="Q4867" s="52"/>
      <c r="R4867" s="52" t="s">
        <v>6023</v>
      </c>
      <c r="S4867" s="49" t="s">
        <v>21333</v>
      </c>
      <c r="V4867" s="50" t="s">
        <v>15148</v>
      </c>
      <c r="W4867" s="50" t="s">
        <v>367</v>
      </c>
      <c r="X4867" s="50" t="s">
        <v>14740</v>
      </c>
      <c r="Y4867" s="70" t="s">
        <v>17320</v>
      </c>
      <c r="Z4867" s="53">
        <v>53943</v>
      </c>
    </row>
    <row r="4868" spans="1:26" s="49" customFormat="1" x14ac:dyDescent="0.25">
      <c r="A4868" s="75">
        <v>650051963</v>
      </c>
      <c r="B4868" s="73">
        <f t="shared" ref="B4868:B4931" si="228">A4868/1</f>
        <v>650051963</v>
      </c>
      <c r="C4868" s="73" t="s">
        <v>12688</v>
      </c>
      <c r="D4868" s="68">
        <v>1</v>
      </c>
      <c r="E4868" s="48">
        <f t="shared" ref="E4868:E4931" si="229">C4868/1</f>
        <v>70999945</v>
      </c>
      <c r="F4868" s="57" t="s">
        <v>5974</v>
      </c>
      <c r="G4868" s="57" t="s">
        <v>5975</v>
      </c>
      <c r="H4868" s="51">
        <v>50</v>
      </c>
      <c r="I4868" s="51" t="s">
        <v>17309</v>
      </c>
      <c r="J4868" s="69">
        <v>27.49</v>
      </c>
      <c r="K4868" s="69">
        <f t="shared" ref="K4868:K4931" si="230">H4868*J4868</f>
        <v>1374.5</v>
      </c>
      <c r="L4868" s="90">
        <v>50</v>
      </c>
      <c r="M4868" s="51">
        <v>0</v>
      </c>
      <c r="N4868" s="62" t="s">
        <v>6024</v>
      </c>
      <c r="O4868" s="52"/>
      <c r="P4868" s="52">
        <v>178</v>
      </c>
      <c r="Q4868" s="52"/>
      <c r="R4868" s="52" t="s">
        <v>6025</v>
      </c>
      <c r="S4868" s="49" t="s">
        <v>21333</v>
      </c>
      <c r="V4868" s="50" t="s">
        <v>15148</v>
      </c>
      <c r="W4868" s="50" t="s">
        <v>367</v>
      </c>
      <c r="X4868" s="50" t="s">
        <v>14740</v>
      </c>
      <c r="Y4868" s="70" t="s">
        <v>17320</v>
      </c>
      <c r="Z4868" s="53">
        <v>53971</v>
      </c>
    </row>
    <row r="4869" spans="1:26" s="49" customFormat="1" x14ac:dyDescent="0.25">
      <c r="A4869" s="75">
        <v>650053109</v>
      </c>
      <c r="B4869" s="73">
        <f t="shared" si="228"/>
        <v>650053109</v>
      </c>
      <c r="C4869" s="73" t="s">
        <v>12689</v>
      </c>
      <c r="D4869" s="68">
        <v>1</v>
      </c>
      <c r="E4869" s="48">
        <f t="shared" si="229"/>
        <v>71006257</v>
      </c>
      <c r="F4869" s="57" t="s">
        <v>5974</v>
      </c>
      <c r="G4869" s="57" t="s">
        <v>5975</v>
      </c>
      <c r="H4869" s="51">
        <v>250</v>
      </c>
      <c r="I4869" s="51" t="s">
        <v>17309</v>
      </c>
      <c r="J4869" s="69">
        <v>27.49</v>
      </c>
      <c r="K4869" s="69">
        <f t="shared" si="230"/>
        <v>6872.5</v>
      </c>
      <c r="L4869" s="90">
        <v>250</v>
      </c>
      <c r="M4869" s="51">
        <v>0</v>
      </c>
      <c r="N4869" s="62" t="s">
        <v>6026</v>
      </c>
      <c r="O4869" s="52" t="s">
        <v>6027</v>
      </c>
      <c r="P4869" s="52">
        <v>2</v>
      </c>
      <c r="Q4869" s="52"/>
      <c r="R4869" s="52" t="s">
        <v>6008</v>
      </c>
      <c r="S4869" s="49" t="s">
        <v>21333</v>
      </c>
      <c r="V4869" s="50" t="s">
        <v>15148</v>
      </c>
      <c r="W4869" s="50" t="s">
        <v>367</v>
      </c>
      <c r="X4869" s="50" t="s">
        <v>14740</v>
      </c>
      <c r="Y4869" s="70" t="s">
        <v>17320</v>
      </c>
      <c r="Z4869" s="53">
        <v>53952</v>
      </c>
    </row>
    <row r="4870" spans="1:26" s="49" customFormat="1" x14ac:dyDescent="0.25">
      <c r="A4870" s="75">
        <v>691008884</v>
      </c>
      <c r="B4870" s="73">
        <f t="shared" si="228"/>
        <v>691008884</v>
      </c>
      <c r="C4870" s="73" t="s">
        <v>18199</v>
      </c>
      <c r="D4870" s="68">
        <v>1</v>
      </c>
      <c r="E4870" s="48">
        <f t="shared" si="229"/>
        <v>5077532</v>
      </c>
      <c r="F4870" s="57" t="s">
        <v>5974</v>
      </c>
      <c r="G4870" s="57" t="s">
        <v>5975</v>
      </c>
      <c r="H4870" s="51">
        <v>25</v>
      </c>
      <c r="I4870" s="51" t="s">
        <v>17309</v>
      </c>
      <c r="J4870" s="69">
        <v>27.49</v>
      </c>
      <c r="K4870" s="69">
        <f t="shared" si="230"/>
        <v>687.25</v>
      </c>
      <c r="L4870" s="90">
        <v>25</v>
      </c>
      <c r="M4870" s="51">
        <v>0</v>
      </c>
      <c r="N4870" s="62" t="s">
        <v>18200</v>
      </c>
      <c r="O4870" s="52" t="s">
        <v>6014</v>
      </c>
      <c r="P4870" s="52">
        <v>1449</v>
      </c>
      <c r="Q4870" s="52"/>
      <c r="R4870" s="52" t="s">
        <v>367</v>
      </c>
      <c r="S4870" s="49" t="s">
        <v>21333</v>
      </c>
      <c r="V4870" s="50" t="s">
        <v>15148</v>
      </c>
      <c r="W4870" s="50" t="s">
        <v>367</v>
      </c>
      <c r="X4870" s="50" t="s">
        <v>14740</v>
      </c>
      <c r="Y4870" s="70" t="s">
        <v>17320</v>
      </c>
      <c r="Z4870" s="53">
        <v>53901</v>
      </c>
    </row>
    <row r="4871" spans="1:26" s="49" customFormat="1" x14ac:dyDescent="0.25">
      <c r="A4871" s="74">
        <v>600095908</v>
      </c>
      <c r="B4871" s="73">
        <f t="shared" si="228"/>
        <v>600095908</v>
      </c>
      <c r="C4871" s="73" t="s">
        <v>12825</v>
      </c>
      <c r="D4871" s="68">
        <v>1</v>
      </c>
      <c r="E4871" s="48">
        <f t="shared" si="229"/>
        <v>71007547</v>
      </c>
      <c r="F4871" s="57" t="s">
        <v>5974</v>
      </c>
      <c r="G4871" s="57" t="s">
        <v>6117</v>
      </c>
      <c r="H4871" s="51">
        <v>25</v>
      </c>
      <c r="I4871" s="51" t="s">
        <v>17309</v>
      </c>
      <c r="J4871" s="69">
        <v>27.49</v>
      </c>
      <c r="K4871" s="69">
        <f t="shared" si="230"/>
        <v>687.25</v>
      </c>
      <c r="L4871" s="90">
        <v>25</v>
      </c>
      <c r="M4871" s="51">
        <v>0</v>
      </c>
      <c r="N4871" s="62" t="s">
        <v>6262</v>
      </c>
      <c r="O4871" s="52"/>
      <c r="P4871" s="52">
        <v>7</v>
      </c>
      <c r="Q4871" s="52"/>
      <c r="R4871" s="52" t="s">
        <v>6263</v>
      </c>
      <c r="S4871" s="49" t="s">
        <v>21333</v>
      </c>
      <c r="V4871" s="50" t="s">
        <v>15149</v>
      </c>
      <c r="W4871" s="50" t="s">
        <v>6118</v>
      </c>
      <c r="X4871" s="50" t="s">
        <v>14740</v>
      </c>
      <c r="Y4871" s="70" t="s">
        <v>17320</v>
      </c>
      <c r="Z4871" s="53">
        <v>53373</v>
      </c>
    </row>
    <row r="4872" spans="1:26" s="49" customFormat="1" x14ac:dyDescent="0.25">
      <c r="A4872" s="74">
        <v>600096611</v>
      </c>
      <c r="B4872" s="73">
        <f t="shared" si="228"/>
        <v>600096611</v>
      </c>
      <c r="C4872" s="73" t="s">
        <v>12826</v>
      </c>
      <c r="D4872" s="68">
        <v>1</v>
      </c>
      <c r="E4872" s="48">
        <f t="shared" si="229"/>
        <v>48159786</v>
      </c>
      <c r="F4872" s="57" t="s">
        <v>5974</v>
      </c>
      <c r="G4872" s="57" t="s">
        <v>6117</v>
      </c>
      <c r="H4872" s="51">
        <v>650</v>
      </c>
      <c r="I4872" s="51" t="s">
        <v>17309</v>
      </c>
      <c r="J4872" s="69">
        <v>27.49</v>
      </c>
      <c r="K4872" s="69">
        <f t="shared" si="230"/>
        <v>17868.5</v>
      </c>
      <c r="L4872" s="90">
        <v>650</v>
      </c>
      <c r="M4872" s="51">
        <v>0</v>
      </c>
      <c r="N4872" s="62" t="s">
        <v>6264</v>
      </c>
      <c r="O4872" s="52" t="s">
        <v>340</v>
      </c>
      <c r="P4872" s="52">
        <v>100</v>
      </c>
      <c r="Q4872" s="52"/>
      <c r="R4872" s="52" t="s">
        <v>6118</v>
      </c>
      <c r="S4872" s="49" t="s">
        <v>21333</v>
      </c>
      <c r="V4872" s="50" t="s">
        <v>15149</v>
      </c>
      <c r="W4872" s="50" t="s">
        <v>6118</v>
      </c>
      <c r="X4872" s="50" t="s">
        <v>14740</v>
      </c>
      <c r="Y4872" s="70" t="s">
        <v>17320</v>
      </c>
      <c r="Z4872" s="53">
        <v>53401</v>
      </c>
    </row>
    <row r="4873" spans="1:26" s="49" customFormat="1" x14ac:dyDescent="0.25">
      <c r="A4873" s="74">
        <v>600012301</v>
      </c>
      <c r="B4873" s="73">
        <f t="shared" si="228"/>
        <v>600012301</v>
      </c>
      <c r="C4873" s="73" t="s">
        <v>15150</v>
      </c>
      <c r="D4873" s="68">
        <v>1</v>
      </c>
      <c r="E4873" s="48">
        <f t="shared" si="229"/>
        <v>48161101</v>
      </c>
      <c r="F4873" s="57" t="s">
        <v>5974</v>
      </c>
      <c r="G4873" s="57" t="s">
        <v>6117</v>
      </c>
      <c r="H4873" s="51">
        <v>375</v>
      </c>
      <c r="I4873" s="51" t="s">
        <v>17309</v>
      </c>
      <c r="J4873" s="69">
        <v>27.49</v>
      </c>
      <c r="K4873" s="69">
        <f t="shared" si="230"/>
        <v>10308.75</v>
      </c>
      <c r="L4873" s="90">
        <v>375</v>
      </c>
      <c r="M4873" s="51">
        <v>0</v>
      </c>
      <c r="N4873" s="62" t="s">
        <v>15151</v>
      </c>
      <c r="O4873" s="52" t="s">
        <v>15152</v>
      </c>
      <c r="P4873" s="52">
        <v>1110</v>
      </c>
      <c r="Q4873" s="52"/>
      <c r="R4873" s="52" t="s">
        <v>6118</v>
      </c>
      <c r="S4873" s="49" t="s">
        <v>21333</v>
      </c>
      <c r="V4873" s="50" t="s">
        <v>15147</v>
      </c>
      <c r="W4873" s="50" t="s">
        <v>6118</v>
      </c>
      <c r="X4873" s="50" t="s">
        <v>14738</v>
      </c>
      <c r="Y4873" s="70" t="s">
        <v>17320</v>
      </c>
      <c r="Z4873" s="53">
        <v>53401</v>
      </c>
    </row>
    <row r="4874" spans="1:26" s="49" customFormat="1" x14ac:dyDescent="0.25">
      <c r="A4874" s="74">
        <v>600029719</v>
      </c>
      <c r="B4874" s="73">
        <f t="shared" si="228"/>
        <v>600029719</v>
      </c>
      <c r="C4874" s="73" t="s">
        <v>18201</v>
      </c>
      <c r="D4874" s="68">
        <v>1</v>
      </c>
      <c r="E4874" s="48">
        <f t="shared" si="229"/>
        <v>48159638</v>
      </c>
      <c r="F4874" s="57" t="s">
        <v>5974</v>
      </c>
      <c r="G4874" s="57" t="s">
        <v>6117</v>
      </c>
      <c r="H4874" s="51">
        <v>0</v>
      </c>
      <c r="I4874" s="51" t="s">
        <v>17309</v>
      </c>
      <c r="J4874" s="69">
        <v>27.49</v>
      </c>
      <c r="K4874" s="69">
        <f t="shared" si="230"/>
        <v>0</v>
      </c>
      <c r="L4874" s="90">
        <v>50</v>
      </c>
      <c r="M4874" s="51">
        <v>50</v>
      </c>
      <c r="N4874" s="62" t="s">
        <v>18202</v>
      </c>
      <c r="O4874" s="52" t="s">
        <v>478</v>
      </c>
      <c r="P4874" s="52">
        <v>623</v>
      </c>
      <c r="Q4874" s="52"/>
      <c r="R4874" s="52" t="s">
        <v>6118</v>
      </c>
      <c r="S4874" s="49" t="s">
        <v>21333</v>
      </c>
      <c r="V4874" s="50" t="s">
        <v>15147</v>
      </c>
      <c r="W4874" s="50" t="s">
        <v>6118</v>
      </c>
      <c r="X4874" s="50" t="s">
        <v>14738</v>
      </c>
      <c r="Y4874" s="70" t="s">
        <v>17320</v>
      </c>
      <c r="Z4874" s="53">
        <v>53401</v>
      </c>
    </row>
    <row r="4875" spans="1:26" s="49" customFormat="1" x14ac:dyDescent="0.25">
      <c r="A4875" s="75">
        <v>600096424</v>
      </c>
      <c r="B4875" s="73">
        <f t="shared" si="228"/>
        <v>600096424</v>
      </c>
      <c r="C4875" s="73" t="s">
        <v>12827</v>
      </c>
      <c r="D4875" s="68">
        <v>1</v>
      </c>
      <c r="E4875" s="48">
        <f t="shared" si="229"/>
        <v>75019337</v>
      </c>
      <c r="F4875" s="57" t="s">
        <v>5974</v>
      </c>
      <c r="G4875" s="57" t="s">
        <v>6117</v>
      </c>
      <c r="H4875" s="51">
        <v>100</v>
      </c>
      <c r="I4875" s="51" t="s">
        <v>17309</v>
      </c>
      <c r="J4875" s="69">
        <v>27.49</v>
      </c>
      <c r="K4875" s="69">
        <f t="shared" si="230"/>
        <v>2749</v>
      </c>
      <c r="L4875" s="90">
        <v>100</v>
      </c>
      <c r="M4875" s="51">
        <v>0</v>
      </c>
      <c r="N4875" s="62" t="s">
        <v>6265</v>
      </c>
      <c r="O4875" s="52" t="s">
        <v>6266</v>
      </c>
      <c r="P4875" s="52">
        <v>147</v>
      </c>
      <c r="Q4875" s="52"/>
      <c r="R4875" s="52" t="s">
        <v>6267</v>
      </c>
      <c r="S4875" s="49" t="s">
        <v>21333</v>
      </c>
      <c r="V4875" s="50" t="s">
        <v>15149</v>
      </c>
      <c r="W4875" s="50" t="s">
        <v>6118</v>
      </c>
      <c r="X4875" s="50" t="s">
        <v>14740</v>
      </c>
      <c r="Y4875" s="70" t="s">
        <v>17320</v>
      </c>
      <c r="Z4875" s="53">
        <v>53375</v>
      </c>
    </row>
    <row r="4876" spans="1:26" s="49" customFormat="1" x14ac:dyDescent="0.25">
      <c r="A4876" s="75">
        <v>600096700</v>
      </c>
      <c r="B4876" s="73">
        <f t="shared" si="228"/>
        <v>600096700</v>
      </c>
      <c r="C4876" s="73" t="s">
        <v>18203</v>
      </c>
      <c r="D4876" s="68">
        <v>1</v>
      </c>
      <c r="E4876" s="48">
        <f t="shared" si="229"/>
        <v>48159794</v>
      </c>
      <c r="F4876" s="57" t="s">
        <v>5974</v>
      </c>
      <c r="G4876" s="57" t="s">
        <v>6117</v>
      </c>
      <c r="H4876" s="51">
        <v>0</v>
      </c>
      <c r="I4876" s="51" t="s">
        <v>17309</v>
      </c>
      <c r="J4876" s="69">
        <v>27.49</v>
      </c>
      <c r="K4876" s="69">
        <f t="shared" si="230"/>
        <v>0</v>
      </c>
      <c r="L4876" s="90">
        <v>25</v>
      </c>
      <c r="M4876" s="51">
        <v>25</v>
      </c>
      <c r="N4876" s="62" t="s">
        <v>18204</v>
      </c>
      <c r="O4876" s="52" t="s">
        <v>1716</v>
      </c>
      <c r="P4876" s="52">
        <v>1021</v>
      </c>
      <c r="Q4876" s="52"/>
      <c r="R4876" s="52" t="s">
        <v>6118</v>
      </c>
      <c r="S4876" s="49" t="s">
        <v>21333</v>
      </c>
      <c r="V4876" s="50" t="s">
        <v>15149</v>
      </c>
      <c r="W4876" s="50" t="s">
        <v>6118</v>
      </c>
      <c r="X4876" s="50" t="s">
        <v>14740</v>
      </c>
      <c r="Y4876" s="70" t="s">
        <v>17320</v>
      </c>
      <c r="Z4876" s="53">
        <v>53401</v>
      </c>
    </row>
    <row r="4877" spans="1:26" s="49" customFormat="1" x14ac:dyDescent="0.25">
      <c r="A4877" s="75">
        <v>600095533</v>
      </c>
      <c r="B4877" s="73">
        <f t="shared" si="228"/>
        <v>600095533</v>
      </c>
      <c r="C4877" s="73" t="s">
        <v>12828</v>
      </c>
      <c r="D4877" s="68">
        <v>1</v>
      </c>
      <c r="E4877" s="48">
        <f t="shared" si="229"/>
        <v>70997209</v>
      </c>
      <c r="F4877" s="57" t="s">
        <v>5974</v>
      </c>
      <c r="G4877" s="57" t="s">
        <v>6117</v>
      </c>
      <c r="H4877" s="51">
        <v>0</v>
      </c>
      <c r="I4877" s="51" t="s">
        <v>17309</v>
      </c>
      <c r="J4877" s="69">
        <v>27.49</v>
      </c>
      <c r="K4877" s="69">
        <f t="shared" si="230"/>
        <v>0</v>
      </c>
      <c r="L4877" s="90">
        <v>25</v>
      </c>
      <c r="M4877" s="51">
        <v>25</v>
      </c>
      <c r="N4877" s="62" t="s">
        <v>6268</v>
      </c>
      <c r="O4877" s="52"/>
      <c r="P4877" s="52">
        <v>201</v>
      </c>
      <c r="Q4877" s="52"/>
      <c r="R4877" s="52" t="s">
        <v>6269</v>
      </c>
      <c r="S4877" s="49" t="s">
        <v>21333</v>
      </c>
      <c r="V4877" s="50" t="s">
        <v>15149</v>
      </c>
      <c r="W4877" s="50" t="s">
        <v>6118</v>
      </c>
      <c r="X4877" s="50" t="s">
        <v>14740</v>
      </c>
      <c r="Y4877" s="70" t="s">
        <v>17320</v>
      </c>
      <c r="Z4877" s="53">
        <v>53371</v>
      </c>
    </row>
    <row r="4878" spans="1:26" s="49" customFormat="1" x14ac:dyDescent="0.25">
      <c r="A4878" s="75">
        <v>600095274</v>
      </c>
      <c r="B4878" s="73">
        <f t="shared" si="228"/>
        <v>600095274</v>
      </c>
      <c r="C4878" s="73" t="s">
        <v>12829</v>
      </c>
      <c r="D4878" s="68">
        <v>1</v>
      </c>
      <c r="E4878" s="48">
        <f t="shared" si="229"/>
        <v>48159735</v>
      </c>
      <c r="F4878" s="57" t="s">
        <v>5974</v>
      </c>
      <c r="G4878" s="57" t="s">
        <v>6117</v>
      </c>
      <c r="H4878" s="51">
        <v>25</v>
      </c>
      <c r="I4878" s="51" t="s">
        <v>17309</v>
      </c>
      <c r="J4878" s="69">
        <v>27.49</v>
      </c>
      <c r="K4878" s="69">
        <f t="shared" si="230"/>
        <v>687.25</v>
      </c>
      <c r="L4878" s="90">
        <v>25</v>
      </c>
      <c r="M4878" s="51">
        <v>0</v>
      </c>
      <c r="N4878" s="62" t="s">
        <v>6270</v>
      </c>
      <c r="O4878" s="52" t="s">
        <v>6271</v>
      </c>
      <c r="P4878" s="52">
        <v>992</v>
      </c>
      <c r="Q4878" s="52"/>
      <c r="R4878" s="52" t="s">
        <v>6118</v>
      </c>
      <c r="S4878" s="49" t="s">
        <v>21333</v>
      </c>
      <c r="V4878" s="50" t="s">
        <v>15149</v>
      </c>
      <c r="W4878" s="50" t="s">
        <v>6118</v>
      </c>
      <c r="X4878" s="50" t="s">
        <v>14740</v>
      </c>
      <c r="Y4878" s="70" t="s">
        <v>17320</v>
      </c>
      <c r="Z4878" s="53">
        <v>53401</v>
      </c>
    </row>
    <row r="4879" spans="1:26" s="49" customFormat="1" x14ac:dyDescent="0.25">
      <c r="A4879" s="75">
        <v>600095282</v>
      </c>
      <c r="B4879" s="73">
        <f t="shared" si="228"/>
        <v>600095282</v>
      </c>
      <c r="C4879" s="73" t="s">
        <v>12830</v>
      </c>
      <c r="D4879" s="68">
        <v>1</v>
      </c>
      <c r="E4879" s="48">
        <f t="shared" si="229"/>
        <v>48159743</v>
      </c>
      <c r="F4879" s="57" t="s">
        <v>5974</v>
      </c>
      <c r="G4879" s="57" t="s">
        <v>6117</v>
      </c>
      <c r="H4879" s="51">
        <v>25</v>
      </c>
      <c r="I4879" s="51" t="s">
        <v>17309</v>
      </c>
      <c r="J4879" s="69">
        <v>27.49</v>
      </c>
      <c r="K4879" s="69">
        <f t="shared" si="230"/>
        <v>687.25</v>
      </c>
      <c r="L4879" s="90">
        <v>25</v>
      </c>
      <c r="M4879" s="51">
        <v>0</v>
      </c>
      <c r="N4879" s="62" t="s">
        <v>6272</v>
      </c>
      <c r="O4879" s="52" t="s">
        <v>6273</v>
      </c>
      <c r="P4879" s="52">
        <v>39</v>
      </c>
      <c r="Q4879" s="52"/>
      <c r="R4879" s="52" t="s">
        <v>6118</v>
      </c>
      <c r="S4879" s="49" t="s">
        <v>21333</v>
      </c>
      <c r="V4879" s="50" t="s">
        <v>15149</v>
      </c>
      <c r="W4879" s="50" t="s">
        <v>6118</v>
      </c>
      <c r="X4879" s="50" t="s">
        <v>14740</v>
      </c>
      <c r="Y4879" s="70" t="s">
        <v>17320</v>
      </c>
      <c r="Z4879" s="53">
        <v>53401</v>
      </c>
    </row>
    <row r="4880" spans="1:26" s="49" customFormat="1" x14ac:dyDescent="0.25">
      <c r="A4880" s="75">
        <v>600095819</v>
      </c>
      <c r="B4880" s="73">
        <f t="shared" si="228"/>
        <v>600095819</v>
      </c>
      <c r="C4880" s="73" t="s">
        <v>12831</v>
      </c>
      <c r="D4880" s="68">
        <v>1</v>
      </c>
      <c r="E4880" s="48">
        <f t="shared" si="229"/>
        <v>75019256</v>
      </c>
      <c r="F4880" s="57" t="s">
        <v>5974</v>
      </c>
      <c r="G4880" s="57" t="s">
        <v>6117</v>
      </c>
      <c r="H4880" s="51">
        <v>0</v>
      </c>
      <c r="I4880" s="51" t="s">
        <v>17309</v>
      </c>
      <c r="J4880" s="69">
        <v>27.49</v>
      </c>
      <c r="K4880" s="69">
        <f t="shared" si="230"/>
        <v>0</v>
      </c>
      <c r="L4880" s="90">
        <v>25</v>
      </c>
      <c r="M4880" s="51">
        <v>25</v>
      </c>
      <c r="N4880" s="62" t="s">
        <v>6274</v>
      </c>
      <c r="O4880" s="52" t="s">
        <v>54</v>
      </c>
      <c r="P4880" s="52">
        <v>230</v>
      </c>
      <c r="Q4880" s="52"/>
      <c r="R4880" s="52" t="s">
        <v>6267</v>
      </c>
      <c r="S4880" s="49" t="s">
        <v>21333</v>
      </c>
      <c r="V4880" s="50" t="s">
        <v>15149</v>
      </c>
      <c r="W4880" s="50" t="s">
        <v>6118</v>
      </c>
      <c r="X4880" s="50" t="s">
        <v>14740</v>
      </c>
      <c r="Y4880" s="70" t="s">
        <v>17320</v>
      </c>
      <c r="Z4880" s="53">
        <v>53375</v>
      </c>
    </row>
    <row r="4881" spans="1:26" s="49" customFormat="1" x14ac:dyDescent="0.25">
      <c r="A4881" s="75">
        <v>600095452</v>
      </c>
      <c r="B4881" s="73">
        <f t="shared" si="228"/>
        <v>600095452</v>
      </c>
      <c r="C4881" s="73" t="s">
        <v>12832</v>
      </c>
      <c r="D4881" s="68">
        <v>1</v>
      </c>
      <c r="E4881" s="48">
        <f t="shared" si="229"/>
        <v>60158115</v>
      </c>
      <c r="F4881" s="57" t="s">
        <v>5974</v>
      </c>
      <c r="G4881" s="57" t="s">
        <v>6117</v>
      </c>
      <c r="H4881" s="51">
        <v>25</v>
      </c>
      <c r="I4881" s="51" t="s">
        <v>17309</v>
      </c>
      <c r="J4881" s="69">
        <v>27.49</v>
      </c>
      <c r="K4881" s="69">
        <f t="shared" si="230"/>
        <v>687.25</v>
      </c>
      <c r="L4881" s="90">
        <v>25</v>
      </c>
      <c r="M4881" s="51">
        <v>0</v>
      </c>
      <c r="N4881" s="62" t="s">
        <v>6275</v>
      </c>
      <c r="O4881" s="52" t="s">
        <v>1557</v>
      </c>
      <c r="P4881" s="52">
        <v>517</v>
      </c>
      <c r="Q4881" s="52"/>
      <c r="R4881" s="52" t="s">
        <v>6276</v>
      </c>
      <c r="S4881" s="49" t="s">
        <v>21333</v>
      </c>
      <c r="V4881" s="50" t="s">
        <v>15149</v>
      </c>
      <c r="W4881" s="50" t="s">
        <v>6118</v>
      </c>
      <c r="X4881" s="50" t="s">
        <v>14740</v>
      </c>
      <c r="Y4881" s="70" t="s">
        <v>17320</v>
      </c>
      <c r="Z4881" s="53">
        <v>53374</v>
      </c>
    </row>
    <row r="4882" spans="1:26" s="49" customFormat="1" x14ac:dyDescent="0.25">
      <c r="A4882" s="75">
        <v>600095461</v>
      </c>
      <c r="B4882" s="73">
        <f t="shared" si="228"/>
        <v>600095461</v>
      </c>
      <c r="C4882" s="73" t="s">
        <v>12833</v>
      </c>
      <c r="D4882" s="68">
        <v>1</v>
      </c>
      <c r="E4882" s="48">
        <f t="shared" si="229"/>
        <v>60158581</v>
      </c>
      <c r="F4882" s="57" t="s">
        <v>5974</v>
      </c>
      <c r="G4882" s="57" t="s">
        <v>6117</v>
      </c>
      <c r="H4882" s="51">
        <v>25</v>
      </c>
      <c r="I4882" s="51" t="s">
        <v>17309</v>
      </c>
      <c r="J4882" s="69">
        <v>27.49</v>
      </c>
      <c r="K4882" s="69">
        <f t="shared" si="230"/>
        <v>687.25</v>
      </c>
      <c r="L4882" s="90">
        <v>25</v>
      </c>
      <c r="M4882" s="51">
        <v>0</v>
      </c>
      <c r="N4882" s="62" t="s">
        <v>6277</v>
      </c>
      <c r="O4882" s="52" t="s">
        <v>6278</v>
      </c>
      <c r="P4882" s="52">
        <v>236</v>
      </c>
      <c r="Q4882" s="52"/>
      <c r="R4882" s="52" t="s">
        <v>6118</v>
      </c>
      <c r="S4882" s="49" t="s">
        <v>21333</v>
      </c>
      <c r="V4882" s="50" t="s">
        <v>15149</v>
      </c>
      <c r="W4882" s="50" t="s">
        <v>6118</v>
      </c>
      <c r="X4882" s="50" t="s">
        <v>14740</v>
      </c>
      <c r="Y4882" s="70" t="s">
        <v>17320</v>
      </c>
      <c r="Z4882" s="53">
        <v>53401</v>
      </c>
    </row>
    <row r="4883" spans="1:26" s="49" customFormat="1" x14ac:dyDescent="0.25">
      <c r="A4883" s="75">
        <v>600096076</v>
      </c>
      <c r="B4883" s="73">
        <f t="shared" si="228"/>
        <v>600096076</v>
      </c>
      <c r="C4883" s="73" t="s">
        <v>12834</v>
      </c>
      <c r="D4883" s="68">
        <v>1</v>
      </c>
      <c r="E4883" s="48">
        <f t="shared" si="229"/>
        <v>191086</v>
      </c>
      <c r="F4883" s="57" t="s">
        <v>5974</v>
      </c>
      <c r="G4883" s="57" t="s">
        <v>6117</v>
      </c>
      <c r="H4883" s="51">
        <v>400</v>
      </c>
      <c r="I4883" s="51" t="s">
        <v>17309</v>
      </c>
      <c r="J4883" s="69">
        <v>27.49</v>
      </c>
      <c r="K4883" s="69">
        <f t="shared" si="230"/>
        <v>10996</v>
      </c>
      <c r="L4883" s="90">
        <v>400</v>
      </c>
      <c r="M4883" s="51">
        <v>0</v>
      </c>
      <c r="N4883" s="62" t="s">
        <v>6279</v>
      </c>
      <c r="O4883" s="52"/>
      <c r="P4883" s="52">
        <v>200</v>
      </c>
      <c r="Q4883" s="52"/>
      <c r="R4883" s="52" t="s">
        <v>6269</v>
      </c>
      <c r="S4883" s="49" t="s">
        <v>21333</v>
      </c>
      <c r="V4883" s="50" t="s">
        <v>15149</v>
      </c>
      <c r="W4883" s="50" t="s">
        <v>6118</v>
      </c>
      <c r="X4883" s="50" t="s">
        <v>14740</v>
      </c>
      <c r="Y4883" s="70" t="s">
        <v>17320</v>
      </c>
      <c r="Z4883" s="53">
        <v>53371</v>
      </c>
    </row>
    <row r="4884" spans="1:26" s="49" customFormat="1" x14ac:dyDescent="0.25">
      <c r="A4884" s="75">
        <v>600096149</v>
      </c>
      <c r="B4884" s="73">
        <f t="shared" si="228"/>
        <v>600096149</v>
      </c>
      <c r="C4884" s="73" t="s">
        <v>12835</v>
      </c>
      <c r="D4884" s="68">
        <v>1</v>
      </c>
      <c r="E4884" s="48">
        <f t="shared" si="229"/>
        <v>48160881</v>
      </c>
      <c r="F4884" s="57" t="s">
        <v>5974</v>
      </c>
      <c r="G4884" s="57" t="s">
        <v>6117</v>
      </c>
      <c r="H4884" s="51">
        <v>425</v>
      </c>
      <c r="I4884" s="51" t="s">
        <v>17309</v>
      </c>
      <c r="J4884" s="69">
        <v>27.49</v>
      </c>
      <c r="K4884" s="69">
        <f t="shared" si="230"/>
        <v>11683.25</v>
      </c>
      <c r="L4884" s="90">
        <v>425</v>
      </c>
      <c r="M4884" s="51">
        <v>0</v>
      </c>
      <c r="N4884" s="62" t="s">
        <v>6280</v>
      </c>
      <c r="O4884" s="52"/>
      <c r="P4884" s="52">
        <v>72</v>
      </c>
      <c r="Q4884" s="52"/>
      <c r="R4884" s="52" t="s">
        <v>6261</v>
      </c>
      <c r="S4884" s="49" t="s">
        <v>21333</v>
      </c>
      <c r="V4884" s="50" t="s">
        <v>15149</v>
      </c>
      <c r="W4884" s="50" t="s">
        <v>6118</v>
      </c>
      <c r="X4884" s="50" t="s">
        <v>14740</v>
      </c>
      <c r="Y4884" s="70" t="s">
        <v>17320</v>
      </c>
      <c r="Z4884" s="53">
        <v>53322</v>
      </c>
    </row>
    <row r="4885" spans="1:26" s="49" customFormat="1" x14ac:dyDescent="0.25">
      <c r="A4885" s="75">
        <v>600096262</v>
      </c>
      <c r="B4885" s="73">
        <f t="shared" si="228"/>
        <v>600096262</v>
      </c>
      <c r="C4885" s="73" t="s">
        <v>12836</v>
      </c>
      <c r="D4885" s="68">
        <v>1</v>
      </c>
      <c r="E4885" s="48">
        <f t="shared" si="229"/>
        <v>60157941</v>
      </c>
      <c r="F4885" s="57" t="s">
        <v>5974</v>
      </c>
      <c r="G4885" s="57" t="s">
        <v>6117</v>
      </c>
      <c r="H4885" s="51">
        <v>450</v>
      </c>
      <c r="I4885" s="51" t="s">
        <v>17309</v>
      </c>
      <c r="J4885" s="69">
        <v>27.49</v>
      </c>
      <c r="K4885" s="69">
        <f t="shared" si="230"/>
        <v>12370.5</v>
      </c>
      <c r="L4885" s="90">
        <v>450</v>
      </c>
      <c r="M4885" s="51">
        <v>0</v>
      </c>
      <c r="N4885" s="62" t="s">
        <v>6281</v>
      </c>
      <c r="O4885" s="52" t="s">
        <v>6282</v>
      </c>
      <c r="P4885" s="52">
        <v>414</v>
      </c>
      <c r="Q4885" s="52"/>
      <c r="R4885" s="52" t="s">
        <v>6276</v>
      </c>
      <c r="S4885" s="49" t="s">
        <v>21333</v>
      </c>
      <c r="V4885" s="50" t="s">
        <v>15149</v>
      </c>
      <c r="W4885" s="50" t="s">
        <v>6118</v>
      </c>
      <c r="X4885" s="50" t="s">
        <v>14740</v>
      </c>
      <c r="Y4885" s="70" t="s">
        <v>17320</v>
      </c>
      <c r="Z4885" s="53">
        <v>53374</v>
      </c>
    </row>
    <row r="4886" spans="1:26" s="49" customFormat="1" x14ac:dyDescent="0.25">
      <c r="A4886" s="75">
        <v>600096432</v>
      </c>
      <c r="B4886" s="73">
        <f t="shared" si="228"/>
        <v>600096432</v>
      </c>
      <c r="C4886" s="73" t="s">
        <v>12837</v>
      </c>
      <c r="D4886" s="68">
        <v>1</v>
      </c>
      <c r="E4886" s="48">
        <f t="shared" si="229"/>
        <v>70987106</v>
      </c>
      <c r="F4886" s="57" t="s">
        <v>5974</v>
      </c>
      <c r="G4886" s="57" t="s">
        <v>6117</v>
      </c>
      <c r="H4886" s="51">
        <v>100</v>
      </c>
      <c r="I4886" s="51" t="s">
        <v>17309</v>
      </c>
      <c r="J4886" s="69">
        <v>27.49</v>
      </c>
      <c r="K4886" s="69">
        <f t="shared" si="230"/>
        <v>2749</v>
      </c>
      <c r="L4886" s="90">
        <v>100</v>
      </c>
      <c r="M4886" s="51">
        <v>0</v>
      </c>
      <c r="N4886" s="62" t="s">
        <v>6283</v>
      </c>
      <c r="O4886" s="52"/>
      <c r="P4886" s="52">
        <v>45</v>
      </c>
      <c r="Q4886" s="52"/>
      <c r="R4886" s="52" t="s">
        <v>6284</v>
      </c>
      <c r="S4886" s="49" t="s">
        <v>21333</v>
      </c>
      <c r="V4886" s="50" t="s">
        <v>15149</v>
      </c>
      <c r="W4886" s="50" t="s">
        <v>6118</v>
      </c>
      <c r="X4886" s="50" t="s">
        <v>14740</v>
      </c>
      <c r="Y4886" s="70" t="s">
        <v>17320</v>
      </c>
      <c r="Z4886" s="53">
        <v>53375</v>
      </c>
    </row>
    <row r="4887" spans="1:26" s="49" customFormat="1" x14ac:dyDescent="0.25">
      <c r="A4887" s="75">
        <v>600096467</v>
      </c>
      <c r="B4887" s="73">
        <f t="shared" si="228"/>
        <v>600096467</v>
      </c>
      <c r="C4887" s="73" t="s">
        <v>12838</v>
      </c>
      <c r="D4887" s="68">
        <v>1</v>
      </c>
      <c r="E4887" s="48">
        <f t="shared" si="229"/>
        <v>70150729</v>
      </c>
      <c r="F4887" s="57" t="s">
        <v>5974</v>
      </c>
      <c r="G4887" s="57" t="s">
        <v>6117</v>
      </c>
      <c r="H4887" s="51">
        <v>75</v>
      </c>
      <c r="I4887" s="51" t="s">
        <v>17309</v>
      </c>
      <c r="J4887" s="69">
        <v>27.49</v>
      </c>
      <c r="K4887" s="69">
        <f t="shared" si="230"/>
        <v>2061.75</v>
      </c>
      <c r="L4887" s="90">
        <v>75</v>
      </c>
      <c r="M4887" s="51">
        <v>0</v>
      </c>
      <c r="N4887" s="62" t="s">
        <v>6285</v>
      </c>
      <c r="O4887" s="52"/>
      <c r="P4887" s="52">
        <v>70</v>
      </c>
      <c r="Q4887" s="52"/>
      <c r="R4887" s="52" t="s">
        <v>6286</v>
      </c>
      <c r="S4887" s="49" t="s">
        <v>21333</v>
      </c>
      <c r="V4887" s="50" t="s">
        <v>15149</v>
      </c>
      <c r="W4887" s="50" t="s">
        <v>6118</v>
      </c>
      <c r="X4887" s="50" t="s">
        <v>14740</v>
      </c>
      <c r="Y4887" s="70" t="s">
        <v>17320</v>
      </c>
      <c r="Z4887" s="53">
        <v>53401</v>
      </c>
    </row>
    <row r="4888" spans="1:26" s="49" customFormat="1" x14ac:dyDescent="0.25">
      <c r="A4888" s="75">
        <v>600096513</v>
      </c>
      <c r="B4888" s="73">
        <f t="shared" si="228"/>
        <v>600096513</v>
      </c>
      <c r="C4888" s="73" t="s">
        <v>12839</v>
      </c>
      <c r="D4888" s="68">
        <v>1</v>
      </c>
      <c r="E4888" s="48">
        <f t="shared" si="229"/>
        <v>48159778</v>
      </c>
      <c r="F4888" s="57" t="s">
        <v>5974</v>
      </c>
      <c r="G4888" s="57" t="s">
        <v>6117</v>
      </c>
      <c r="H4888" s="51">
        <v>925</v>
      </c>
      <c r="I4888" s="51" t="s">
        <v>17309</v>
      </c>
      <c r="J4888" s="69">
        <v>27.49</v>
      </c>
      <c r="K4888" s="69">
        <f t="shared" si="230"/>
        <v>25428.25</v>
      </c>
      <c r="L4888" s="90">
        <v>925</v>
      </c>
      <c r="M4888" s="51">
        <v>0</v>
      </c>
      <c r="N4888" s="62" t="s">
        <v>6287</v>
      </c>
      <c r="O4888" s="52" t="s">
        <v>6273</v>
      </c>
      <c r="P4888" s="52">
        <v>47</v>
      </c>
      <c r="Q4888" s="52"/>
      <c r="R4888" s="52" t="s">
        <v>6118</v>
      </c>
      <c r="S4888" s="49" t="s">
        <v>21333</v>
      </c>
      <c r="V4888" s="50" t="s">
        <v>15149</v>
      </c>
      <c r="W4888" s="50" t="s">
        <v>6118</v>
      </c>
      <c r="X4888" s="50" t="s">
        <v>14740</v>
      </c>
      <c r="Y4888" s="70" t="s">
        <v>17320</v>
      </c>
      <c r="Z4888" s="53">
        <v>53401</v>
      </c>
    </row>
    <row r="4889" spans="1:26" s="49" customFormat="1" x14ac:dyDescent="0.25">
      <c r="A4889" s="75">
        <v>600170837</v>
      </c>
      <c r="B4889" s="73">
        <f t="shared" si="228"/>
        <v>600170837</v>
      </c>
      <c r="C4889" s="73" t="s">
        <v>12742</v>
      </c>
      <c r="D4889" s="68">
        <v>1</v>
      </c>
      <c r="E4889" s="48">
        <f t="shared" si="229"/>
        <v>13582909</v>
      </c>
      <c r="F4889" s="57" t="s">
        <v>5974</v>
      </c>
      <c r="G4889" s="57" t="s">
        <v>6117</v>
      </c>
      <c r="H4889" s="51">
        <v>900</v>
      </c>
      <c r="I4889" s="51" t="s">
        <v>17309</v>
      </c>
      <c r="J4889" s="69">
        <v>27.49</v>
      </c>
      <c r="K4889" s="69">
        <f t="shared" si="230"/>
        <v>24741</v>
      </c>
      <c r="L4889" s="90">
        <v>900</v>
      </c>
      <c r="M4889" s="51">
        <v>0</v>
      </c>
      <c r="N4889" s="62" t="s">
        <v>6119</v>
      </c>
      <c r="O4889" s="52" t="s">
        <v>1716</v>
      </c>
      <c r="P4889" s="52">
        <v>301</v>
      </c>
      <c r="Q4889" s="52"/>
      <c r="R4889" s="52" t="s">
        <v>6118</v>
      </c>
      <c r="S4889" s="49" t="s">
        <v>21333</v>
      </c>
      <c r="V4889" s="50" t="s">
        <v>15147</v>
      </c>
      <c r="W4889" s="50" t="s">
        <v>6118</v>
      </c>
      <c r="X4889" s="50" t="s">
        <v>14738</v>
      </c>
      <c r="Y4889" s="70" t="s">
        <v>17320</v>
      </c>
      <c r="Z4889" s="53">
        <v>53401</v>
      </c>
    </row>
    <row r="4890" spans="1:26" s="49" customFormat="1" x14ac:dyDescent="0.25">
      <c r="A4890" s="74">
        <v>600089797</v>
      </c>
      <c r="B4890" s="73">
        <f t="shared" si="228"/>
        <v>600089797</v>
      </c>
      <c r="C4890" s="73" t="s">
        <v>12690</v>
      </c>
      <c r="D4890" s="68">
        <v>1</v>
      </c>
      <c r="E4890" s="48">
        <f t="shared" si="229"/>
        <v>60104970</v>
      </c>
      <c r="F4890" s="57" t="s">
        <v>5974</v>
      </c>
      <c r="G4890" s="57" t="s">
        <v>5975</v>
      </c>
      <c r="H4890" s="51">
        <v>0</v>
      </c>
      <c r="I4890" s="51" t="s">
        <v>17309</v>
      </c>
      <c r="J4890" s="69">
        <v>27.49</v>
      </c>
      <c r="K4890" s="69">
        <f t="shared" si="230"/>
        <v>0</v>
      </c>
      <c r="L4890" s="90">
        <v>25</v>
      </c>
      <c r="M4890" s="51">
        <v>25</v>
      </c>
      <c r="N4890" s="62" t="s">
        <v>6028</v>
      </c>
      <c r="O4890" s="52" t="s">
        <v>448</v>
      </c>
      <c r="P4890" s="52">
        <v>366</v>
      </c>
      <c r="Q4890" s="52"/>
      <c r="R4890" s="52" t="s">
        <v>6029</v>
      </c>
      <c r="S4890" s="49" t="s">
        <v>21333</v>
      </c>
      <c r="V4890" s="50" t="s">
        <v>15153</v>
      </c>
      <c r="W4890" s="50" t="s">
        <v>5978</v>
      </c>
      <c r="X4890" s="50" t="s">
        <v>14740</v>
      </c>
      <c r="Y4890" s="70" t="s">
        <v>17320</v>
      </c>
      <c r="Z4890" s="53">
        <v>53854</v>
      </c>
    </row>
    <row r="4891" spans="1:26" s="49" customFormat="1" x14ac:dyDescent="0.25">
      <c r="A4891" s="74">
        <v>600089967</v>
      </c>
      <c r="B4891" s="73">
        <f t="shared" si="228"/>
        <v>600089967</v>
      </c>
      <c r="C4891" s="73" t="s">
        <v>12691</v>
      </c>
      <c r="D4891" s="68">
        <v>1</v>
      </c>
      <c r="E4891" s="48">
        <f t="shared" si="229"/>
        <v>75016389</v>
      </c>
      <c r="F4891" s="57" t="s">
        <v>5974</v>
      </c>
      <c r="G4891" s="57" t="s">
        <v>5975</v>
      </c>
      <c r="H4891" s="51">
        <v>25</v>
      </c>
      <c r="I4891" s="51" t="s">
        <v>17309</v>
      </c>
      <c r="J4891" s="69">
        <v>27.49</v>
      </c>
      <c r="K4891" s="69">
        <f t="shared" si="230"/>
        <v>687.25</v>
      </c>
      <c r="L4891" s="90">
        <v>25</v>
      </c>
      <c r="M4891" s="51">
        <v>0</v>
      </c>
      <c r="N4891" s="62" t="s">
        <v>6030</v>
      </c>
      <c r="O4891" s="52" t="s">
        <v>1384</v>
      </c>
      <c r="P4891" s="52">
        <v>693</v>
      </c>
      <c r="Q4891" s="52"/>
      <c r="R4891" s="52" t="s">
        <v>5980</v>
      </c>
      <c r="S4891" s="49" t="s">
        <v>21333</v>
      </c>
      <c r="V4891" s="50" t="s">
        <v>15153</v>
      </c>
      <c r="W4891" s="50" t="s">
        <v>5978</v>
      </c>
      <c r="X4891" s="50" t="s">
        <v>14740</v>
      </c>
      <c r="Y4891" s="70" t="s">
        <v>17320</v>
      </c>
      <c r="Z4891" s="53">
        <v>53821</v>
      </c>
    </row>
    <row r="4892" spans="1:26" s="49" customFormat="1" x14ac:dyDescent="0.25">
      <c r="A4892" s="74">
        <v>600019781</v>
      </c>
      <c r="B4892" s="73">
        <f t="shared" si="228"/>
        <v>600019781</v>
      </c>
      <c r="C4892" s="73" t="s">
        <v>12665</v>
      </c>
      <c r="D4892" s="68">
        <v>1</v>
      </c>
      <c r="E4892" s="48">
        <f t="shared" si="229"/>
        <v>498891</v>
      </c>
      <c r="F4892" s="57" t="s">
        <v>5974</v>
      </c>
      <c r="G4892" s="57" t="s">
        <v>5975</v>
      </c>
      <c r="H4892" s="51">
        <v>450</v>
      </c>
      <c r="I4892" s="51" t="s">
        <v>17309</v>
      </c>
      <c r="J4892" s="69">
        <v>27.49</v>
      </c>
      <c r="K4892" s="69">
        <f t="shared" si="230"/>
        <v>12370.5</v>
      </c>
      <c r="L4892" s="90">
        <v>450</v>
      </c>
      <c r="M4892" s="51">
        <v>0</v>
      </c>
      <c r="N4892" s="62" t="s">
        <v>5979</v>
      </c>
      <c r="O4892" s="52" t="s">
        <v>2618</v>
      </c>
      <c r="P4892" s="52">
        <v>336</v>
      </c>
      <c r="Q4892" s="52"/>
      <c r="R4892" s="52" t="s">
        <v>5978</v>
      </c>
      <c r="S4892" s="49" t="s">
        <v>21333</v>
      </c>
      <c r="V4892" s="50" t="s">
        <v>15147</v>
      </c>
      <c r="W4892" s="50" t="s">
        <v>5978</v>
      </c>
      <c r="X4892" s="50" t="s">
        <v>14738</v>
      </c>
      <c r="Y4892" s="70" t="s">
        <v>17320</v>
      </c>
      <c r="Z4892" s="53">
        <v>53701</v>
      </c>
    </row>
    <row r="4893" spans="1:26" s="49" customFormat="1" x14ac:dyDescent="0.25">
      <c r="A4893" s="74">
        <v>669000205</v>
      </c>
      <c r="B4893" s="73">
        <f t="shared" si="228"/>
        <v>669000205</v>
      </c>
      <c r="C4893" s="73" t="s">
        <v>12692</v>
      </c>
      <c r="D4893" s="68">
        <v>1</v>
      </c>
      <c r="E4893" s="48">
        <f t="shared" si="229"/>
        <v>75016184</v>
      </c>
      <c r="F4893" s="57" t="s">
        <v>5974</v>
      </c>
      <c r="G4893" s="57" t="s">
        <v>5975</v>
      </c>
      <c r="H4893" s="51">
        <v>25</v>
      </c>
      <c r="I4893" s="51" t="s">
        <v>17309</v>
      </c>
      <c r="J4893" s="69">
        <v>27.49</v>
      </c>
      <c r="K4893" s="69">
        <f t="shared" si="230"/>
        <v>687.25</v>
      </c>
      <c r="L4893" s="90">
        <v>25</v>
      </c>
      <c r="M4893" s="51">
        <v>0</v>
      </c>
      <c r="N4893" s="62" t="s">
        <v>6032</v>
      </c>
      <c r="O4893" s="52" t="s">
        <v>6033</v>
      </c>
      <c r="P4893" s="52">
        <v>240</v>
      </c>
      <c r="Q4893" s="52"/>
      <c r="R4893" s="52" t="s">
        <v>5993</v>
      </c>
      <c r="S4893" s="49" t="s">
        <v>21333</v>
      </c>
      <c r="V4893" s="50" t="s">
        <v>15153</v>
      </c>
      <c r="W4893" s="50" t="s">
        <v>5978</v>
      </c>
      <c r="X4893" s="50" t="s">
        <v>14740</v>
      </c>
      <c r="Y4893" s="70" t="s">
        <v>17320</v>
      </c>
      <c r="Z4893" s="53">
        <v>53973</v>
      </c>
    </row>
    <row r="4894" spans="1:26" s="49" customFormat="1" x14ac:dyDescent="0.25">
      <c r="A4894" s="74">
        <v>600011879</v>
      </c>
      <c r="B4894" s="73">
        <f t="shared" si="228"/>
        <v>600011879</v>
      </c>
      <c r="C4894" s="73" t="s">
        <v>18205</v>
      </c>
      <c r="D4894" s="68">
        <v>1</v>
      </c>
      <c r="E4894" s="48">
        <f t="shared" si="229"/>
        <v>60103345</v>
      </c>
      <c r="F4894" s="57" t="s">
        <v>5974</v>
      </c>
      <c r="G4894" s="57" t="s">
        <v>5975</v>
      </c>
      <c r="H4894" s="51">
        <v>550</v>
      </c>
      <c r="I4894" s="51" t="s">
        <v>17309</v>
      </c>
      <c r="J4894" s="69">
        <v>27.49</v>
      </c>
      <c r="K4894" s="69">
        <f t="shared" si="230"/>
        <v>15119.5</v>
      </c>
      <c r="L4894" s="90">
        <v>550</v>
      </c>
      <c r="M4894" s="51">
        <v>0</v>
      </c>
      <c r="N4894" s="62" t="s">
        <v>18206</v>
      </c>
      <c r="O4894" s="52" t="s">
        <v>5981</v>
      </c>
      <c r="P4894" s="52">
        <v>250</v>
      </c>
      <c r="Q4894" s="52"/>
      <c r="R4894" s="52" t="s">
        <v>5978</v>
      </c>
      <c r="S4894" s="49" t="s">
        <v>21333</v>
      </c>
      <c r="V4894" s="50" t="s">
        <v>15147</v>
      </c>
      <c r="W4894" s="50" t="s">
        <v>5978</v>
      </c>
      <c r="X4894" s="50" t="s">
        <v>14738</v>
      </c>
      <c r="Y4894" s="70" t="s">
        <v>17320</v>
      </c>
      <c r="Z4894" s="53">
        <v>53701</v>
      </c>
    </row>
    <row r="4895" spans="1:26" s="49" customFormat="1" x14ac:dyDescent="0.25">
      <c r="A4895" s="74">
        <v>600011887</v>
      </c>
      <c r="B4895" s="73">
        <f t="shared" si="228"/>
        <v>600011887</v>
      </c>
      <c r="C4895" s="73" t="s">
        <v>15154</v>
      </c>
      <c r="D4895" s="68">
        <v>1</v>
      </c>
      <c r="E4895" s="48">
        <f t="shared" si="229"/>
        <v>60103337</v>
      </c>
      <c r="F4895" s="57" t="s">
        <v>5974</v>
      </c>
      <c r="G4895" s="57" t="s">
        <v>5975</v>
      </c>
      <c r="H4895" s="51">
        <v>500</v>
      </c>
      <c r="I4895" s="51" t="s">
        <v>17309</v>
      </c>
      <c r="J4895" s="69">
        <v>27.49</v>
      </c>
      <c r="K4895" s="69">
        <f t="shared" si="230"/>
        <v>13745</v>
      </c>
      <c r="L4895" s="90">
        <v>500</v>
      </c>
      <c r="M4895" s="51">
        <v>0</v>
      </c>
      <c r="N4895" s="62" t="s">
        <v>15155</v>
      </c>
      <c r="O4895" s="52" t="s">
        <v>15156</v>
      </c>
      <c r="P4895" s="52">
        <v>291</v>
      </c>
      <c r="Q4895" s="52"/>
      <c r="R4895" s="52" t="s">
        <v>5978</v>
      </c>
      <c r="S4895" s="49" t="s">
        <v>21333</v>
      </c>
      <c r="V4895" s="50" t="s">
        <v>15147</v>
      </c>
      <c r="W4895" s="50" t="s">
        <v>5978</v>
      </c>
      <c r="X4895" s="50" t="s">
        <v>14738</v>
      </c>
      <c r="Y4895" s="70" t="s">
        <v>17320</v>
      </c>
      <c r="Z4895" s="53">
        <v>53701</v>
      </c>
    </row>
    <row r="4896" spans="1:26" s="49" customFormat="1" ht="30" x14ac:dyDescent="0.25">
      <c r="A4896" s="74">
        <v>600011925</v>
      </c>
      <c r="B4896" s="73">
        <f t="shared" si="228"/>
        <v>600011925</v>
      </c>
      <c r="C4896" s="73" t="s">
        <v>12666</v>
      </c>
      <c r="D4896" s="68">
        <v>1</v>
      </c>
      <c r="E4896" s="48">
        <f t="shared" si="229"/>
        <v>25272501</v>
      </c>
      <c r="F4896" s="57" t="s">
        <v>5974</v>
      </c>
      <c r="G4896" s="57" t="s">
        <v>5975</v>
      </c>
      <c r="H4896" s="51">
        <v>350</v>
      </c>
      <c r="I4896" s="51" t="s">
        <v>17309</v>
      </c>
      <c r="J4896" s="69">
        <v>27.49</v>
      </c>
      <c r="K4896" s="69">
        <f t="shared" si="230"/>
        <v>9621.5</v>
      </c>
      <c r="L4896" s="90">
        <v>350</v>
      </c>
      <c r="M4896" s="51">
        <v>0</v>
      </c>
      <c r="N4896" s="62" t="s">
        <v>5982</v>
      </c>
      <c r="O4896" s="52" t="s">
        <v>2292</v>
      </c>
      <c r="P4896" s="52">
        <v>482</v>
      </c>
      <c r="Q4896" s="52"/>
      <c r="R4896" s="52" t="s">
        <v>5978</v>
      </c>
      <c r="S4896" s="49" t="s">
        <v>21334</v>
      </c>
      <c r="V4896" s="50" t="s">
        <v>15147</v>
      </c>
      <c r="W4896" s="50" t="s">
        <v>5978</v>
      </c>
      <c r="X4896" s="50" t="s">
        <v>14742</v>
      </c>
      <c r="Y4896" s="70" t="s">
        <v>17320</v>
      </c>
      <c r="Z4896" s="53">
        <v>53701</v>
      </c>
    </row>
    <row r="4897" spans="1:26" s="49" customFormat="1" ht="30" x14ac:dyDescent="0.25">
      <c r="A4897" s="74">
        <v>600011941</v>
      </c>
      <c r="B4897" s="73">
        <f t="shared" si="228"/>
        <v>600011941</v>
      </c>
      <c r="C4897" s="73" t="s">
        <v>18207</v>
      </c>
      <c r="D4897" s="68">
        <v>1</v>
      </c>
      <c r="E4897" s="48">
        <f t="shared" si="229"/>
        <v>15052796</v>
      </c>
      <c r="F4897" s="57" t="s">
        <v>5974</v>
      </c>
      <c r="G4897" s="57" t="s">
        <v>5975</v>
      </c>
      <c r="H4897" s="51">
        <v>350</v>
      </c>
      <c r="I4897" s="51" t="s">
        <v>17309</v>
      </c>
      <c r="J4897" s="69">
        <v>27.49</v>
      </c>
      <c r="K4897" s="69">
        <f t="shared" si="230"/>
        <v>9621.5</v>
      </c>
      <c r="L4897" s="90">
        <v>350</v>
      </c>
      <c r="M4897" s="51">
        <v>0</v>
      </c>
      <c r="N4897" s="62" t="s">
        <v>18208</v>
      </c>
      <c r="O4897" s="52" t="s">
        <v>516</v>
      </c>
      <c r="P4897" s="52">
        <v>322</v>
      </c>
      <c r="Q4897" s="52"/>
      <c r="R4897" s="52" t="s">
        <v>5983</v>
      </c>
      <c r="S4897" s="49" t="s">
        <v>21333</v>
      </c>
      <c r="V4897" s="50" t="s">
        <v>15147</v>
      </c>
      <c r="W4897" s="50" t="s">
        <v>5978</v>
      </c>
      <c r="X4897" s="50" t="s">
        <v>14738</v>
      </c>
      <c r="Y4897" s="70" t="s">
        <v>17320</v>
      </c>
      <c r="Z4897" s="53">
        <v>53843</v>
      </c>
    </row>
    <row r="4898" spans="1:26" s="49" customFormat="1" x14ac:dyDescent="0.25">
      <c r="A4898" s="74">
        <v>600011984</v>
      </c>
      <c r="B4898" s="73">
        <f t="shared" si="228"/>
        <v>600011984</v>
      </c>
      <c r="C4898" s="73" t="s">
        <v>12667</v>
      </c>
      <c r="D4898" s="68">
        <v>1</v>
      </c>
      <c r="E4898" s="48">
        <f t="shared" si="229"/>
        <v>15052591</v>
      </c>
      <c r="F4898" s="57" t="s">
        <v>5974</v>
      </c>
      <c r="G4898" s="57" t="s">
        <v>5975</v>
      </c>
      <c r="H4898" s="51">
        <v>775</v>
      </c>
      <c r="I4898" s="51" t="s">
        <v>17309</v>
      </c>
      <c r="J4898" s="69">
        <v>27.49</v>
      </c>
      <c r="K4898" s="69">
        <f t="shared" si="230"/>
        <v>21304.75</v>
      </c>
      <c r="L4898" s="90">
        <v>775</v>
      </c>
      <c r="M4898" s="51">
        <v>0</v>
      </c>
      <c r="N4898" s="62" t="s">
        <v>5984</v>
      </c>
      <c r="O4898" s="52" t="s">
        <v>5985</v>
      </c>
      <c r="P4898" s="52">
        <v>973</v>
      </c>
      <c r="Q4898" s="52"/>
      <c r="R4898" s="52" t="s">
        <v>5978</v>
      </c>
      <c r="S4898" s="49" t="s">
        <v>21333</v>
      </c>
      <c r="V4898" s="50" t="s">
        <v>15147</v>
      </c>
      <c r="W4898" s="50" t="s">
        <v>5978</v>
      </c>
      <c r="X4898" s="50" t="s">
        <v>14738</v>
      </c>
      <c r="Y4898" s="70" t="s">
        <v>17320</v>
      </c>
      <c r="Z4898" s="53">
        <v>53701</v>
      </c>
    </row>
    <row r="4899" spans="1:26" s="49" customFormat="1" x14ac:dyDescent="0.25">
      <c r="A4899" s="74">
        <v>600024032</v>
      </c>
      <c r="B4899" s="73">
        <f t="shared" si="228"/>
        <v>600024032</v>
      </c>
      <c r="C4899" s="73" t="s">
        <v>12668</v>
      </c>
      <c r="D4899" s="68">
        <v>1</v>
      </c>
      <c r="E4899" s="48">
        <f t="shared" si="229"/>
        <v>60103370</v>
      </c>
      <c r="F4899" s="57" t="s">
        <v>5974</v>
      </c>
      <c r="G4899" s="57" t="s">
        <v>5975</v>
      </c>
      <c r="H4899" s="51">
        <v>575</v>
      </c>
      <c r="I4899" s="51" t="s">
        <v>17309</v>
      </c>
      <c r="J4899" s="69">
        <v>27.49</v>
      </c>
      <c r="K4899" s="69">
        <f t="shared" si="230"/>
        <v>15806.75</v>
      </c>
      <c r="L4899" s="90">
        <v>575</v>
      </c>
      <c r="M4899" s="51">
        <v>0</v>
      </c>
      <c r="N4899" s="62" t="s">
        <v>5986</v>
      </c>
      <c r="O4899" s="52"/>
      <c r="P4899" s="52">
        <v>1</v>
      </c>
      <c r="Q4899" s="52"/>
      <c r="R4899" s="52" t="s">
        <v>5987</v>
      </c>
      <c r="S4899" s="49" t="s">
        <v>21333</v>
      </c>
      <c r="V4899" s="50" t="s">
        <v>15147</v>
      </c>
      <c r="W4899" s="50" t="s">
        <v>5978</v>
      </c>
      <c r="X4899" s="50" t="s">
        <v>14738</v>
      </c>
      <c r="Y4899" s="70" t="s">
        <v>17320</v>
      </c>
      <c r="Z4899" s="53">
        <v>53863</v>
      </c>
    </row>
    <row r="4900" spans="1:26" s="49" customFormat="1" x14ac:dyDescent="0.25">
      <c r="A4900" s="75">
        <v>600089924</v>
      </c>
      <c r="B4900" s="73">
        <f t="shared" si="228"/>
        <v>600089924</v>
      </c>
      <c r="C4900" s="73" t="s">
        <v>12693</v>
      </c>
      <c r="D4900" s="68">
        <v>1</v>
      </c>
      <c r="E4900" s="48">
        <f t="shared" si="229"/>
        <v>70992592</v>
      </c>
      <c r="F4900" s="57" t="s">
        <v>5974</v>
      </c>
      <c r="G4900" s="57" t="s">
        <v>5975</v>
      </c>
      <c r="H4900" s="51">
        <v>25</v>
      </c>
      <c r="I4900" s="51" t="s">
        <v>17309</v>
      </c>
      <c r="J4900" s="69">
        <v>27.49</v>
      </c>
      <c r="K4900" s="69">
        <f t="shared" si="230"/>
        <v>687.25</v>
      </c>
      <c r="L4900" s="90">
        <v>25</v>
      </c>
      <c r="M4900" s="51">
        <v>0</v>
      </c>
      <c r="N4900" s="62" t="s">
        <v>6034</v>
      </c>
      <c r="O4900" s="52" t="s">
        <v>4179</v>
      </c>
      <c r="P4900" s="52">
        <v>300</v>
      </c>
      <c r="Q4900" s="52"/>
      <c r="R4900" s="52" t="s">
        <v>6035</v>
      </c>
      <c r="S4900" s="49" t="s">
        <v>21333</v>
      </c>
      <c r="V4900" s="50" t="s">
        <v>15153</v>
      </c>
      <c r="W4900" s="50" t="s">
        <v>5978</v>
      </c>
      <c r="X4900" s="50" t="s">
        <v>14740</v>
      </c>
      <c r="Y4900" s="70" t="s">
        <v>17320</v>
      </c>
      <c r="Z4900" s="53">
        <v>53807</v>
      </c>
    </row>
    <row r="4901" spans="1:26" s="49" customFormat="1" x14ac:dyDescent="0.25">
      <c r="A4901" s="75">
        <v>600089991</v>
      </c>
      <c r="B4901" s="73">
        <f t="shared" si="228"/>
        <v>600089991</v>
      </c>
      <c r="C4901" s="73" t="s">
        <v>12694</v>
      </c>
      <c r="D4901" s="68">
        <v>1</v>
      </c>
      <c r="E4901" s="48">
        <f t="shared" si="229"/>
        <v>71003444</v>
      </c>
      <c r="F4901" s="57" t="s">
        <v>5974</v>
      </c>
      <c r="G4901" s="57" t="s">
        <v>5975</v>
      </c>
      <c r="H4901" s="51">
        <v>25</v>
      </c>
      <c r="I4901" s="51" t="s">
        <v>17309</v>
      </c>
      <c r="J4901" s="69">
        <v>27.49</v>
      </c>
      <c r="K4901" s="69">
        <f t="shared" si="230"/>
        <v>687.25</v>
      </c>
      <c r="L4901" s="90">
        <v>25</v>
      </c>
      <c r="M4901" s="51">
        <v>0</v>
      </c>
      <c r="N4901" s="62" t="s">
        <v>6036</v>
      </c>
      <c r="O4901" s="52"/>
      <c r="P4901" s="52">
        <v>130</v>
      </c>
      <c r="Q4901" s="52"/>
      <c r="R4901" s="52" t="s">
        <v>6037</v>
      </c>
      <c r="S4901" s="49" t="s">
        <v>21333</v>
      </c>
      <c r="V4901" s="50" t="s">
        <v>15153</v>
      </c>
      <c r="W4901" s="50" t="s">
        <v>5978</v>
      </c>
      <c r="X4901" s="50" t="s">
        <v>14740</v>
      </c>
      <c r="Y4901" s="70" t="s">
        <v>17320</v>
      </c>
      <c r="Z4901" s="53">
        <v>53851</v>
      </c>
    </row>
    <row r="4902" spans="1:26" s="49" customFormat="1" x14ac:dyDescent="0.25">
      <c r="A4902" s="75">
        <v>600090027</v>
      </c>
      <c r="B4902" s="73">
        <f t="shared" si="228"/>
        <v>600090027</v>
      </c>
      <c r="C4902" s="73" t="s">
        <v>12695</v>
      </c>
      <c r="D4902" s="68">
        <v>1</v>
      </c>
      <c r="E4902" s="48">
        <f t="shared" si="229"/>
        <v>71003304</v>
      </c>
      <c r="F4902" s="57" t="s">
        <v>5974</v>
      </c>
      <c r="G4902" s="57" t="s">
        <v>5975</v>
      </c>
      <c r="H4902" s="51">
        <v>0</v>
      </c>
      <c r="I4902" s="51" t="s">
        <v>17309</v>
      </c>
      <c r="J4902" s="69">
        <v>27.49</v>
      </c>
      <c r="K4902" s="69">
        <f t="shared" si="230"/>
        <v>0</v>
      </c>
      <c r="L4902" s="90">
        <v>25</v>
      </c>
      <c r="M4902" s="51">
        <v>25</v>
      </c>
      <c r="N4902" s="62" t="s">
        <v>6038</v>
      </c>
      <c r="O4902" s="52"/>
      <c r="P4902" s="52">
        <v>76</v>
      </c>
      <c r="Q4902" s="52"/>
      <c r="R4902" s="52" t="s">
        <v>6039</v>
      </c>
      <c r="S4902" s="49" t="s">
        <v>21333</v>
      </c>
      <c r="V4902" s="50" t="s">
        <v>15153</v>
      </c>
      <c r="W4902" s="50" t="s">
        <v>5978</v>
      </c>
      <c r="X4902" s="50" t="s">
        <v>14740</v>
      </c>
      <c r="Y4902" s="70" t="s">
        <v>17320</v>
      </c>
      <c r="Z4902" s="53">
        <v>53851</v>
      </c>
    </row>
    <row r="4903" spans="1:26" s="49" customFormat="1" x14ac:dyDescent="0.25">
      <c r="A4903" s="75">
        <v>600090159</v>
      </c>
      <c r="B4903" s="73">
        <f t="shared" si="228"/>
        <v>600090159</v>
      </c>
      <c r="C4903" s="73" t="s">
        <v>12696</v>
      </c>
      <c r="D4903" s="68">
        <v>1</v>
      </c>
      <c r="E4903" s="48">
        <f t="shared" si="229"/>
        <v>75017610</v>
      </c>
      <c r="F4903" s="57" t="s">
        <v>5974</v>
      </c>
      <c r="G4903" s="57" t="s">
        <v>5975</v>
      </c>
      <c r="H4903" s="51">
        <v>0</v>
      </c>
      <c r="I4903" s="51" t="s">
        <v>17309</v>
      </c>
      <c r="J4903" s="69">
        <v>27.49</v>
      </c>
      <c r="K4903" s="69">
        <f t="shared" si="230"/>
        <v>0</v>
      </c>
      <c r="L4903" s="90">
        <v>50</v>
      </c>
      <c r="M4903" s="51">
        <v>50</v>
      </c>
      <c r="N4903" s="62" t="s">
        <v>6041</v>
      </c>
      <c r="O4903" s="52" t="s">
        <v>6042</v>
      </c>
      <c r="P4903" s="52">
        <v>846</v>
      </c>
      <c r="Q4903" s="52"/>
      <c r="R4903" s="52" t="s">
        <v>5978</v>
      </c>
      <c r="S4903" s="49" t="s">
        <v>21333</v>
      </c>
      <c r="V4903" s="50" t="s">
        <v>15153</v>
      </c>
      <c r="W4903" s="50" t="s">
        <v>5978</v>
      </c>
      <c r="X4903" s="50" t="s">
        <v>14740</v>
      </c>
      <c r="Y4903" s="70" t="s">
        <v>17320</v>
      </c>
      <c r="Z4903" s="53">
        <v>53701</v>
      </c>
    </row>
    <row r="4904" spans="1:26" s="49" customFormat="1" x14ac:dyDescent="0.25">
      <c r="A4904" s="75">
        <v>600090663</v>
      </c>
      <c r="B4904" s="73">
        <f t="shared" si="228"/>
        <v>600090663</v>
      </c>
      <c r="C4904" s="73" t="s">
        <v>12697</v>
      </c>
      <c r="D4904" s="68">
        <v>1</v>
      </c>
      <c r="E4904" s="48">
        <f t="shared" si="229"/>
        <v>75016401</v>
      </c>
      <c r="F4904" s="57" t="s">
        <v>5974</v>
      </c>
      <c r="G4904" s="57" t="s">
        <v>5975</v>
      </c>
      <c r="H4904" s="51">
        <v>75</v>
      </c>
      <c r="I4904" s="51" t="s">
        <v>17309</v>
      </c>
      <c r="J4904" s="69">
        <v>27.49</v>
      </c>
      <c r="K4904" s="69">
        <f t="shared" si="230"/>
        <v>2061.75</v>
      </c>
      <c r="L4904" s="90">
        <v>75</v>
      </c>
      <c r="M4904" s="51">
        <v>0</v>
      </c>
      <c r="N4904" s="62" t="s">
        <v>6043</v>
      </c>
      <c r="O4904" s="52"/>
      <c r="P4904" s="52">
        <v>71</v>
      </c>
      <c r="Q4904" s="52"/>
      <c r="R4904" s="52" t="s">
        <v>6044</v>
      </c>
      <c r="S4904" s="49" t="s">
        <v>21333</v>
      </c>
      <c r="V4904" s="50" t="s">
        <v>15153</v>
      </c>
      <c r="W4904" s="50" t="s">
        <v>5978</v>
      </c>
      <c r="X4904" s="50" t="s">
        <v>14740</v>
      </c>
      <c r="Y4904" s="70" t="s">
        <v>17320</v>
      </c>
      <c r="Z4904" s="53">
        <v>53821</v>
      </c>
    </row>
    <row r="4905" spans="1:26" s="49" customFormat="1" x14ac:dyDescent="0.25">
      <c r="A4905" s="75">
        <v>600090701</v>
      </c>
      <c r="B4905" s="73">
        <f t="shared" si="228"/>
        <v>600090701</v>
      </c>
      <c r="C4905" s="73" t="s">
        <v>12698</v>
      </c>
      <c r="D4905" s="68">
        <v>1</v>
      </c>
      <c r="E4905" s="48">
        <f t="shared" si="229"/>
        <v>70992606</v>
      </c>
      <c r="F4905" s="57" t="s">
        <v>5974</v>
      </c>
      <c r="G4905" s="57" t="s">
        <v>5975</v>
      </c>
      <c r="H4905" s="51">
        <v>275</v>
      </c>
      <c r="I4905" s="51" t="s">
        <v>17309</v>
      </c>
      <c r="J4905" s="69">
        <v>27.49</v>
      </c>
      <c r="K4905" s="69">
        <f t="shared" si="230"/>
        <v>7559.75</v>
      </c>
      <c r="L4905" s="90">
        <v>275</v>
      </c>
      <c r="M4905" s="51">
        <v>0</v>
      </c>
      <c r="N4905" s="62" t="s">
        <v>6045</v>
      </c>
      <c r="O4905" s="52" t="s">
        <v>6046</v>
      </c>
      <c r="P4905" s="52">
        <v>298</v>
      </c>
      <c r="Q4905" s="52"/>
      <c r="R4905" s="52" t="s">
        <v>6035</v>
      </c>
      <c r="S4905" s="49" t="s">
        <v>21333</v>
      </c>
      <c r="V4905" s="50" t="s">
        <v>15153</v>
      </c>
      <c r="W4905" s="50" t="s">
        <v>5978</v>
      </c>
      <c r="X4905" s="50" t="s">
        <v>14740</v>
      </c>
      <c r="Y4905" s="70" t="s">
        <v>17320</v>
      </c>
      <c r="Z4905" s="53">
        <v>53807</v>
      </c>
    </row>
    <row r="4906" spans="1:26" s="49" customFormat="1" x14ac:dyDescent="0.25">
      <c r="A4906" s="75">
        <v>600089649</v>
      </c>
      <c r="B4906" s="73">
        <f t="shared" si="228"/>
        <v>600089649</v>
      </c>
      <c r="C4906" s="73" t="s">
        <v>12699</v>
      </c>
      <c r="D4906" s="68">
        <v>1</v>
      </c>
      <c r="E4906" s="48">
        <f t="shared" si="229"/>
        <v>75015307</v>
      </c>
      <c r="F4906" s="57" t="s">
        <v>5974</v>
      </c>
      <c r="G4906" s="57" t="s">
        <v>5975</v>
      </c>
      <c r="H4906" s="51">
        <v>50</v>
      </c>
      <c r="I4906" s="51" t="s">
        <v>17309</v>
      </c>
      <c r="J4906" s="69">
        <v>27.49</v>
      </c>
      <c r="K4906" s="69">
        <f t="shared" si="230"/>
        <v>1374.5</v>
      </c>
      <c r="L4906" s="90">
        <v>50</v>
      </c>
      <c r="M4906" s="51">
        <v>0</v>
      </c>
      <c r="N4906" s="62" t="s">
        <v>6047</v>
      </c>
      <c r="O4906" s="52" t="s">
        <v>6048</v>
      </c>
      <c r="P4906" s="52">
        <v>693</v>
      </c>
      <c r="Q4906" s="52"/>
      <c r="R4906" s="52" t="s">
        <v>5978</v>
      </c>
      <c r="S4906" s="49" t="s">
        <v>21333</v>
      </c>
      <c r="V4906" s="50" t="s">
        <v>15153</v>
      </c>
      <c r="W4906" s="50" t="s">
        <v>5978</v>
      </c>
      <c r="X4906" s="50" t="s">
        <v>14740</v>
      </c>
      <c r="Y4906" s="70" t="s">
        <v>17320</v>
      </c>
      <c r="Z4906" s="53">
        <v>53701</v>
      </c>
    </row>
    <row r="4907" spans="1:26" s="49" customFormat="1" x14ac:dyDescent="0.25">
      <c r="A4907" s="75">
        <v>600089657</v>
      </c>
      <c r="B4907" s="73">
        <f t="shared" si="228"/>
        <v>600089657</v>
      </c>
      <c r="C4907" s="73" t="s">
        <v>18209</v>
      </c>
      <c r="D4907" s="68">
        <v>1</v>
      </c>
      <c r="E4907" s="48">
        <f t="shared" si="229"/>
        <v>75015544</v>
      </c>
      <c r="F4907" s="57" t="s">
        <v>5974</v>
      </c>
      <c r="G4907" s="57" t="s">
        <v>5975</v>
      </c>
      <c r="H4907" s="51">
        <v>25</v>
      </c>
      <c r="I4907" s="51" t="s">
        <v>17309</v>
      </c>
      <c r="J4907" s="69">
        <v>27.49</v>
      </c>
      <c r="K4907" s="69">
        <f t="shared" si="230"/>
        <v>687.25</v>
      </c>
      <c r="L4907" s="90">
        <v>25</v>
      </c>
      <c r="M4907" s="51">
        <v>0</v>
      </c>
      <c r="N4907" s="62" t="s">
        <v>18210</v>
      </c>
      <c r="O4907" s="52" t="s">
        <v>6049</v>
      </c>
      <c r="P4907" s="52">
        <v>765</v>
      </c>
      <c r="Q4907" s="52"/>
      <c r="R4907" s="52" t="s">
        <v>5978</v>
      </c>
      <c r="S4907" s="49" t="s">
        <v>21333</v>
      </c>
      <c r="V4907" s="50" t="s">
        <v>15153</v>
      </c>
      <c r="W4907" s="50" t="s">
        <v>5978</v>
      </c>
      <c r="X4907" s="50" t="s">
        <v>14740</v>
      </c>
      <c r="Y4907" s="70" t="s">
        <v>17320</v>
      </c>
      <c r="Z4907" s="53">
        <v>53701</v>
      </c>
    </row>
    <row r="4908" spans="1:26" s="49" customFormat="1" x14ac:dyDescent="0.25">
      <c r="A4908" s="75">
        <v>600089681</v>
      </c>
      <c r="B4908" s="73">
        <f t="shared" si="228"/>
        <v>600089681</v>
      </c>
      <c r="C4908" s="73" t="s">
        <v>12700</v>
      </c>
      <c r="D4908" s="68">
        <v>1</v>
      </c>
      <c r="E4908" s="48">
        <f t="shared" si="229"/>
        <v>70946361</v>
      </c>
      <c r="F4908" s="57" t="s">
        <v>5974</v>
      </c>
      <c r="G4908" s="57" t="s">
        <v>5975</v>
      </c>
      <c r="H4908" s="51">
        <v>0</v>
      </c>
      <c r="I4908" s="51" t="s">
        <v>17309</v>
      </c>
      <c r="J4908" s="69">
        <v>27.49</v>
      </c>
      <c r="K4908" s="69">
        <f t="shared" si="230"/>
        <v>0</v>
      </c>
      <c r="L4908" s="90">
        <v>25</v>
      </c>
      <c r="M4908" s="51">
        <v>25</v>
      </c>
      <c r="N4908" s="62" t="s">
        <v>6050</v>
      </c>
      <c r="O4908" s="52" t="s">
        <v>6051</v>
      </c>
      <c r="P4908" s="52">
        <v>726</v>
      </c>
      <c r="Q4908" s="52"/>
      <c r="R4908" s="52" t="s">
        <v>6052</v>
      </c>
      <c r="S4908" s="49" t="s">
        <v>21333</v>
      </c>
      <c r="V4908" s="50" t="s">
        <v>15153</v>
      </c>
      <c r="W4908" s="50" t="s">
        <v>5978</v>
      </c>
      <c r="X4908" s="50" t="s">
        <v>14740</v>
      </c>
      <c r="Y4908" s="70" t="s">
        <v>17320</v>
      </c>
      <c r="Z4908" s="53">
        <v>53803</v>
      </c>
    </row>
    <row r="4909" spans="1:26" s="49" customFormat="1" x14ac:dyDescent="0.25">
      <c r="A4909" s="75">
        <v>600089673</v>
      </c>
      <c r="B4909" s="73">
        <f t="shared" si="228"/>
        <v>600089673</v>
      </c>
      <c r="C4909" s="73" t="s">
        <v>12701</v>
      </c>
      <c r="D4909" s="68">
        <v>1</v>
      </c>
      <c r="E4909" s="48">
        <f t="shared" si="229"/>
        <v>75017695</v>
      </c>
      <c r="F4909" s="57" t="s">
        <v>5974</v>
      </c>
      <c r="G4909" s="57" t="s">
        <v>5975</v>
      </c>
      <c r="H4909" s="51">
        <v>0</v>
      </c>
      <c r="I4909" s="51" t="s">
        <v>17309</v>
      </c>
      <c r="J4909" s="69">
        <v>27.49</v>
      </c>
      <c r="K4909" s="69">
        <f t="shared" si="230"/>
        <v>0</v>
      </c>
      <c r="L4909" s="90">
        <v>50</v>
      </c>
      <c r="M4909" s="51">
        <v>50</v>
      </c>
      <c r="N4909" s="62" t="s">
        <v>6053</v>
      </c>
      <c r="O4909" s="52" t="s">
        <v>5676</v>
      </c>
      <c r="P4909" s="52">
        <v>345</v>
      </c>
      <c r="Q4909" s="52"/>
      <c r="R4909" s="52" t="s">
        <v>5978</v>
      </c>
      <c r="S4909" s="49" t="s">
        <v>21333</v>
      </c>
      <c r="V4909" s="50" t="s">
        <v>15153</v>
      </c>
      <c r="W4909" s="50" t="s">
        <v>5978</v>
      </c>
      <c r="X4909" s="50" t="s">
        <v>14740</v>
      </c>
      <c r="Y4909" s="70" t="s">
        <v>17320</v>
      </c>
      <c r="Z4909" s="53">
        <v>53701</v>
      </c>
    </row>
    <row r="4910" spans="1:26" s="49" customFormat="1" x14ac:dyDescent="0.25">
      <c r="A4910" s="75">
        <v>600089720</v>
      </c>
      <c r="B4910" s="73">
        <f t="shared" si="228"/>
        <v>600089720</v>
      </c>
      <c r="C4910" s="73" t="s">
        <v>12702</v>
      </c>
      <c r="D4910" s="68">
        <v>1</v>
      </c>
      <c r="E4910" s="48">
        <f t="shared" si="229"/>
        <v>71002804</v>
      </c>
      <c r="F4910" s="57" t="s">
        <v>5974</v>
      </c>
      <c r="G4910" s="57" t="s">
        <v>5975</v>
      </c>
      <c r="H4910" s="51">
        <v>0</v>
      </c>
      <c r="I4910" s="51" t="s">
        <v>17309</v>
      </c>
      <c r="J4910" s="69">
        <v>27.49</v>
      </c>
      <c r="K4910" s="69">
        <f t="shared" si="230"/>
        <v>0</v>
      </c>
      <c r="L4910" s="90">
        <v>25</v>
      </c>
      <c r="M4910" s="51">
        <v>25</v>
      </c>
      <c r="N4910" s="62" t="s">
        <v>6054</v>
      </c>
      <c r="O4910" s="52" t="s">
        <v>329</v>
      </c>
      <c r="P4910" s="52">
        <v>337</v>
      </c>
      <c r="Q4910" s="52"/>
      <c r="R4910" s="52" t="s">
        <v>6055</v>
      </c>
      <c r="S4910" s="49" t="s">
        <v>21333</v>
      </c>
      <c r="V4910" s="50" t="s">
        <v>15153</v>
      </c>
      <c r="W4910" s="50" t="s">
        <v>5978</v>
      </c>
      <c r="X4910" s="50" t="s">
        <v>14740</v>
      </c>
      <c r="Y4910" s="70" t="s">
        <v>17320</v>
      </c>
      <c r="Z4910" s="53">
        <v>53862</v>
      </c>
    </row>
    <row r="4911" spans="1:26" s="49" customFormat="1" x14ac:dyDescent="0.25">
      <c r="A4911" s="75">
        <v>600089908</v>
      </c>
      <c r="B4911" s="73">
        <f t="shared" si="228"/>
        <v>600089908</v>
      </c>
      <c r="C4911" s="73" t="s">
        <v>12703</v>
      </c>
      <c r="D4911" s="68">
        <v>1</v>
      </c>
      <c r="E4911" s="48">
        <f t="shared" si="229"/>
        <v>70992509</v>
      </c>
      <c r="F4911" s="57" t="s">
        <v>5974</v>
      </c>
      <c r="G4911" s="57" t="s">
        <v>5975</v>
      </c>
      <c r="H4911" s="51">
        <v>0</v>
      </c>
      <c r="I4911" s="51" t="s">
        <v>17309</v>
      </c>
      <c r="J4911" s="69">
        <v>27.49</v>
      </c>
      <c r="K4911" s="69">
        <f t="shared" si="230"/>
        <v>0</v>
      </c>
      <c r="L4911" s="90">
        <v>25</v>
      </c>
      <c r="M4911" s="51">
        <v>25</v>
      </c>
      <c r="N4911" s="62" t="s">
        <v>6056</v>
      </c>
      <c r="O4911" s="52" t="s">
        <v>53</v>
      </c>
      <c r="P4911" s="52">
        <v>470</v>
      </c>
      <c r="Q4911" s="52"/>
      <c r="R4911" s="52" t="s">
        <v>6057</v>
      </c>
      <c r="S4911" s="49" t="s">
        <v>21333</v>
      </c>
      <c r="V4911" s="50" t="s">
        <v>15153</v>
      </c>
      <c r="W4911" s="50" t="s">
        <v>5978</v>
      </c>
      <c r="X4911" s="50" t="s">
        <v>14740</v>
      </c>
      <c r="Y4911" s="70" t="s">
        <v>17320</v>
      </c>
      <c r="Z4911" s="53">
        <v>53842</v>
      </c>
    </row>
    <row r="4912" spans="1:26" s="49" customFormat="1" x14ac:dyDescent="0.25">
      <c r="A4912" s="75">
        <v>600090060</v>
      </c>
      <c r="B4912" s="73">
        <f t="shared" si="228"/>
        <v>600090060</v>
      </c>
      <c r="C4912" s="73" t="s">
        <v>12704</v>
      </c>
      <c r="D4912" s="68">
        <v>1</v>
      </c>
      <c r="E4912" s="48">
        <f t="shared" si="229"/>
        <v>75015463</v>
      </c>
      <c r="F4912" s="57" t="s">
        <v>5974</v>
      </c>
      <c r="G4912" s="57" t="s">
        <v>5975</v>
      </c>
      <c r="H4912" s="51">
        <v>0</v>
      </c>
      <c r="I4912" s="51" t="s">
        <v>17309</v>
      </c>
      <c r="J4912" s="69">
        <v>27.49</v>
      </c>
      <c r="K4912" s="69">
        <f t="shared" si="230"/>
        <v>0</v>
      </c>
      <c r="L4912" s="90">
        <v>25</v>
      </c>
      <c r="M4912" s="51">
        <v>25</v>
      </c>
      <c r="N4912" s="62" t="s">
        <v>6058</v>
      </c>
      <c r="O4912" s="52" t="s">
        <v>2292</v>
      </c>
      <c r="P4912" s="52">
        <v>769</v>
      </c>
      <c r="Q4912" s="52"/>
      <c r="R4912" s="52" t="s">
        <v>5978</v>
      </c>
      <c r="S4912" s="49" t="s">
        <v>21333</v>
      </c>
      <c r="V4912" s="50" t="s">
        <v>15153</v>
      </c>
      <c r="W4912" s="50" t="s">
        <v>5978</v>
      </c>
      <c r="X4912" s="50" t="s">
        <v>14740</v>
      </c>
      <c r="Y4912" s="70" t="s">
        <v>17320</v>
      </c>
      <c r="Z4912" s="53">
        <v>53701</v>
      </c>
    </row>
    <row r="4913" spans="1:26" s="49" customFormat="1" x14ac:dyDescent="0.25">
      <c r="A4913" s="75">
        <v>600090094</v>
      </c>
      <c r="B4913" s="73">
        <f t="shared" si="228"/>
        <v>600090094</v>
      </c>
      <c r="C4913" s="73" t="s">
        <v>12705</v>
      </c>
      <c r="D4913" s="68">
        <v>1</v>
      </c>
      <c r="E4913" s="48">
        <f t="shared" si="229"/>
        <v>70985685</v>
      </c>
      <c r="F4913" s="57" t="s">
        <v>5974</v>
      </c>
      <c r="G4913" s="57" t="s">
        <v>5975</v>
      </c>
      <c r="H4913" s="51">
        <v>0</v>
      </c>
      <c r="I4913" s="51" t="s">
        <v>17309</v>
      </c>
      <c r="J4913" s="69">
        <v>27.49</v>
      </c>
      <c r="K4913" s="69">
        <f t="shared" si="230"/>
        <v>0</v>
      </c>
      <c r="L4913" s="90">
        <v>25</v>
      </c>
      <c r="M4913" s="51">
        <v>25</v>
      </c>
      <c r="N4913" s="62" t="s">
        <v>6059</v>
      </c>
      <c r="O4913" s="52" t="s">
        <v>60</v>
      </c>
      <c r="P4913" s="52">
        <v>116</v>
      </c>
      <c r="Q4913" s="52"/>
      <c r="R4913" s="52" t="s">
        <v>6060</v>
      </c>
      <c r="S4913" s="49" t="s">
        <v>21333</v>
      </c>
      <c r="V4913" s="50" t="s">
        <v>15153</v>
      </c>
      <c r="W4913" s="50" t="s">
        <v>5978</v>
      </c>
      <c r="X4913" s="50" t="s">
        <v>14740</v>
      </c>
      <c r="Y4913" s="70" t="s">
        <v>17320</v>
      </c>
      <c r="Z4913" s="53">
        <v>53804</v>
      </c>
    </row>
    <row r="4914" spans="1:26" s="49" customFormat="1" x14ac:dyDescent="0.25">
      <c r="A4914" s="75">
        <v>600090116</v>
      </c>
      <c r="B4914" s="73">
        <f t="shared" si="228"/>
        <v>600090116</v>
      </c>
      <c r="C4914" s="73" t="s">
        <v>12706</v>
      </c>
      <c r="D4914" s="68">
        <v>1</v>
      </c>
      <c r="E4914" s="48">
        <f t="shared" si="229"/>
        <v>75015382</v>
      </c>
      <c r="F4914" s="57" t="s">
        <v>5974</v>
      </c>
      <c r="G4914" s="57" t="s">
        <v>5975</v>
      </c>
      <c r="H4914" s="51">
        <v>0</v>
      </c>
      <c r="I4914" s="51" t="s">
        <v>17309</v>
      </c>
      <c r="J4914" s="69">
        <v>27.49</v>
      </c>
      <c r="K4914" s="69">
        <f t="shared" si="230"/>
        <v>0</v>
      </c>
      <c r="L4914" s="90">
        <v>25</v>
      </c>
      <c r="M4914" s="51">
        <v>25</v>
      </c>
      <c r="N4914" s="62" t="s">
        <v>6061</v>
      </c>
      <c r="O4914" s="52" t="s">
        <v>3238</v>
      </c>
      <c r="P4914" s="52">
        <v>755</v>
      </c>
      <c r="Q4914" s="52"/>
      <c r="R4914" s="52" t="s">
        <v>5978</v>
      </c>
      <c r="S4914" s="49" t="s">
        <v>21333</v>
      </c>
      <c r="V4914" s="50" t="s">
        <v>15153</v>
      </c>
      <c r="W4914" s="50" t="s">
        <v>5978</v>
      </c>
      <c r="X4914" s="50" t="s">
        <v>14740</v>
      </c>
      <c r="Y4914" s="70" t="s">
        <v>17320</v>
      </c>
      <c r="Z4914" s="53">
        <v>53703</v>
      </c>
    </row>
    <row r="4915" spans="1:26" s="49" customFormat="1" x14ac:dyDescent="0.25">
      <c r="A4915" s="75">
        <v>600090124</v>
      </c>
      <c r="B4915" s="73">
        <f t="shared" si="228"/>
        <v>600090124</v>
      </c>
      <c r="C4915" s="73" t="s">
        <v>12707</v>
      </c>
      <c r="D4915" s="68">
        <v>1</v>
      </c>
      <c r="E4915" s="48">
        <f t="shared" si="229"/>
        <v>70946345</v>
      </c>
      <c r="F4915" s="57" t="s">
        <v>5974</v>
      </c>
      <c r="G4915" s="57" t="s">
        <v>5975</v>
      </c>
      <c r="H4915" s="51">
        <v>0</v>
      </c>
      <c r="I4915" s="51" t="s">
        <v>17309</v>
      </c>
      <c r="J4915" s="69">
        <v>27.49</v>
      </c>
      <c r="K4915" s="69">
        <f t="shared" si="230"/>
        <v>0</v>
      </c>
      <c r="L4915" s="90">
        <v>25</v>
      </c>
      <c r="M4915" s="51">
        <v>25</v>
      </c>
      <c r="N4915" s="62" t="s">
        <v>6062</v>
      </c>
      <c r="O4915" s="52" t="s">
        <v>416</v>
      </c>
      <c r="P4915" s="52">
        <v>842</v>
      </c>
      <c r="Q4915" s="52"/>
      <c r="R4915" s="52" t="s">
        <v>6052</v>
      </c>
      <c r="S4915" s="49" t="s">
        <v>21333</v>
      </c>
      <c r="V4915" s="50" t="s">
        <v>15153</v>
      </c>
      <c r="W4915" s="50" t="s">
        <v>5978</v>
      </c>
      <c r="X4915" s="50" t="s">
        <v>14740</v>
      </c>
      <c r="Y4915" s="70" t="s">
        <v>17320</v>
      </c>
      <c r="Z4915" s="53">
        <v>53803</v>
      </c>
    </row>
    <row r="4916" spans="1:26" s="49" customFormat="1" x14ac:dyDescent="0.25">
      <c r="A4916" s="75">
        <v>600090213</v>
      </c>
      <c r="B4916" s="73">
        <f t="shared" si="228"/>
        <v>600090213</v>
      </c>
      <c r="C4916" s="73" t="s">
        <v>12708</v>
      </c>
      <c r="D4916" s="68">
        <v>1</v>
      </c>
      <c r="E4916" s="48">
        <f t="shared" si="229"/>
        <v>70925038</v>
      </c>
      <c r="F4916" s="57" t="s">
        <v>5974</v>
      </c>
      <c r="G4916" s="57" t="s">
        <v>5975</v>
      </c>
      <c r="H4916" s="51">
        <v>1050</v>
      </c>
      <c r="I4916" s="51" t="s">
        <v>17309</v>
      </c>
      <c r="J4916" s="69">
        <v>27.49</v>
      </c>
      <c r="K4916" s="69">
        <f t="shared" si="230"/>
        <v>28864.5</v>
      </c>
      <c r="L4916" s="90">
        <v>1050</v>
      </c>
      <c r="M4916" s="51">
        <v>0</v>
      </c>
      <c r="N4916" s="62" t="s">
        <v>6064</v>
      </c>
      <c r="O4916" s="52" t="s">
        <v>915</v>
      </c>
      <c r="P4916" s="52">
        <v>6</v>
      </c>
      <c r="Q4916" s="52"/>
      <c r="R4916" s="52" t="s">
        <v>5978</v>
      </c>
      <c r="S4916" s="49" t="s">
        <v>21333</v>
      </c>
      <c r="V4916" s="50" t="s">
        <v>15153</v>
      </c>
      <c r="W4916" s="50" t="s">
        <v>5978</v>
      </c>
      <c r="X4916" s="50" t="s">
        <v>14740</v>
      </c>
      <c r="Y4916" s="70" t="s">
        <v>17320</v>
      </c>
      <c r="Z4916" s="53">
        <v>53701</v>
      </c>
    </row>
    <row r="4917" spans="1:26" s="49" customFormat="1" x14ac:dyDescent="0.25">
      <c r="A4917" s="75">
        <v>600090230</v>
      </c>
      <c r="B4917" s="73">
        <f t="shared" si="228"/>
        <v>600090230</v>
      </c>
      <c r="C4917" s="73" t="s">
        <v>12709</v>
      </c>
      <c r="D4917" s="68">
        <v>1</v>
      </c>
      <c r="E4917" s="48">
        <f t="shared" si="229"/>
        <v>70888124</v>
      </c>
      <c r="F4917" s="57" t="s">
        <v>5974</v>
      </c>
      <c r="G4917" s="57" t="s">
        <v>5975</v>
      </c>
      <c r="H4917" s="51">
        <v>1175</v>
      </c>
      <c r="I4917" s="51" t="s">
        <v>17309</v>
      </c>
      <c r="J4917" s="69">
        <v>27.49</v>
      </c>
      <c r="K4917" s="69">
        <f t="shared" si="230"/>
        <v>32300.749999999996</v>
      </c>
      <c r="L4917" s="90">
        <v>1175</v>
      </c>
      <c r="M4917" s="51">
        <v>0</v>
      </c>
      <c r="N4917" s="62" t="s">
        <v>6065</v>
      </c>
      <c r="O4917" s="52" t="s">
        <v>6066</v>
      </c>
      <c r="P4917" s="52">
        <v>768</v>
      </c>
      <c r="Q4917" s="52"/>
      <c r="R4917" s="52" t="s">
        <v>5978</v>
      </c>
      <c r="S4917" s="49" t="s">
        <v>21333</v>
      </c>
      <c r="V4917" s="50" t="s">
        <v>15153</v>
      </c>
      <c r="W4917" s="50" t="s">
        <v>5978</v>
      </c>
      <c r="X4917" s="50" t="s">
        <v>14740</v>
      </c>
      <c r="Y4917" s="70" t="s">
        <v>17320</v>
      </c>
      <c r="Z4917" s="53">
        <v>53701</v>
      </c>
    </row>
    <row r="4918" spans="1:26" s="49" customFormat="1" x14ac:dyDescent="0.25">
      <c r="A4918" s="75">
        <v>600090264</v>
      </c>
      <c r="B4918" s="73">
        <f t="shared" si="228"/>
        <v>600090264</v>
      </c>
      <c r="C4918" s="73" t="s">
        <v>12710</v>
      </c>
      <c r="D4918" s="68">
        <v>1</v>
      </c>
      <c r="E4918" s="48">
        <f t="shared" si="229"/>
        <v>70985677</v>
      </c>
      <c r="F4918" s="57" t="s">
        <v>5974</v>
      </c>
      <c r="G4918" s="57" t="s">
        <v>5975</v>
      </c>
      <c r="H4918" s="51">
        <v>50</v>
      </c>
      <c r="I4918" s="51" t="s">
        <v>17309</v>
      </c>
      <c r="J4918" s="69">
        <v>27.49</v>
      </c>
      <c r="K4918" s="69">
        <f t="shared" si="230"/>
        <v>1374.5</v>
      </c>
      <c r="L4918" s="90">
        <v>50</v>
      </c>
      <c r="M4918" s="51">
        <v>0</v>
      </c>
      <c r="N4918" s="62" t="s">
        <v>6067</v>
      </c>
      <c r="O4918" s="52"/>
      <c r="P4918" s="52">
        <v>21</v>
      </c>
      <c r="Q4918" s="52"/>
      <c r="R4918" s="52" t="s">
        <v>6068</v>
      </c>
      <c r="S4918" s="49" t="s">
        <v>21333</v>
      </c>
      <c r="V4918" s="50" t="s">
        <v>15153</v>
      </c>
      <c r="W4918" s="50" t="s">
        <v>5978</v>
      </c>
      <c r="X4918" s="50" t="s">
        <v>14740</v>
      </c>
      <c r="Y4918" s="70" t="s">
        <v>17320</v>
      </c>
      <c r="Z4918" s="53">
        <v>53953</v>
      </c>
    </row>
    <row r="4919" spans="1:26" s="49" customFormat="1" x14ac:dyDescent="0.25">
      <c r="A4919" s="75">
        <v>600090329</v>
      </c>
      <c r="B4919" s="73">
        <f t="shared" si="228"/>
        <v>600090329</v>
      </c>
      <c r="C4919" s="73" t="s">
        <v>12711</v>
      </c>
      <c r="D4919" s="68">
        <v>1</v>
      </c>
      <c r="E4919" s="48">
        <f t="shared" si="229"/>
        <v>70992428</v>
      </c>
      <c r="F4919" s="57" t="s">
        <v>5974</v>
      </c>
      <c r="G4919" s="57" t="s">
        <v>5975</v>
      </c>
      <c r="H4919" s="51">
        <v>0</v>
      </c>
      <c r="I4919" s="51" t="s">
        <v>17309</v>
      </c>
      <c r="J4919" s="69">
        <v>27.49</v>
      </c>
      <c r="K4919" s="69">
        <f t="shared" si="230"/>
        <v>0</v>
      </c>
      <c r="L4919" s="90">
        <v>50</v>
      </c>
      <c r="M4919" s="51">
        <v>50</v>
      </c>
      <c r="N4919" s="62" t="s">
        <v>6069</v>
      </c>
      <c r="O4919" s="52"/>
      <c r="P4919" s="52">
        <v>71</v>
      </c>
      <c r="Q4919" s="52"/>
      <c r="R4919" s="52" t="s">
        <v>6070</v>
      </c>
      <c r="S4919" s="49" t="s">
        <v>21333</v>
      </c>
      <c r="V4919" s="50" t="s">
        <v>15153</v>
      </c>
      <c r="W4919" s="50" t="s">
        <v>5978</v>
      </c>
      <c r="X4919" s="50" t="s">
        <v>14740</v>
      </c>
      <c r="Y4919" s="70" t="s">
        <v>17320</v>
      </c>
      <c r="Z4919" s="53">
        <v>53944</v>
      </c>
    </row>
    <row r="4920" spans="1:26" s="49" customFormat="1" ht="30" x14ac:dyDescent="0.25">
      <c r="A4920" s="75">
        <v>600090337</v>
      </c>
      <c r="B4920" s="73">
        <f t="shared" si="228"/>
        <v>600090337</v>
      </c>
      <c r="C4920" s="73" t="s">
        <v>12712</v>
      </c>
      <c r="D4920" s="68">
        <v>1</v>
      </c>
      <c r="E4920" s="48">
        <f t="shared" si="229"/>
        <v>75016109</v>
      </c>
      <c r="F4920" s="57" t="s">
        <v>5974</v>
      </c>
      <c r="G4920" s="57" t="s">
        <v>5975</v>
      </c>
      <c r="H4920" s="51">
        <v>50</v>
      </c>
      <c r="I4920" s="51" t="s">
        <v>17309</v>
      </c>
      <c r="J4920" s="69">
        <v>27.49</v>
      </c>
      <c r="K4920" s="69">
        <f t="shared" si="230"/>
        <v>1374.5</v>
      </c>
      <c r="L4920" s="90">
        <v>50</v>
      </c>
      <c r="M4920" s="51">
        <v>0</v>
      </c>
      <c r="N4920" s="62" t="s">
        <v>6071</v>
      </c>
      <c r="O4920" s="52"/>
      <c r="P4920" s="52">
        <v>8</v>
      </c>
      <c r="Q4920" s="52"/>
      <c r="R4920" s="52" t="s">
        <v>5993</v>
      </c>
      <c r="S4920" s="49" t="s">
        <v>21333</v>
      </c>
      <c r="V4920" s="50" t="s">
        <v>15153</v>
      </c>
      <c r="W4920" s="50" t="s">
        <v>5978</v>
      </c>
      <c r="X4920" s="50" t="s">
        <v>14740</v>
      </c>
      <c r="Y4920" s="70" t="s">
        <v>17320</v>
      </c>
      <c r="Z4920" s="53">
        <v>53973</v>
      </c>
    </row>
    <row r="4921" spans="1:26" s="49" customFormat="1" x14ac:dyDescent="0.25">
      <c r="A4921" s="75">
        <v>600090876</v>
      </c>
      <c r="B4921" s="73">
        <f t="shared" si="228"/>
        <v>600090876</v>
      </c>
      <c r="C4921" s="73" t="s">
        <v>12713</v>
      </c>
      <c r="D4921" s="68">
        <v>1</v>
      </c>
      <c r="E4921" s="48">
        <f t="shared" si="229"/>
        <v>75016265</v>
      </c>
      <c r="F4921" s="57" t="s">
        <v>5974</v>
      </c>
      <c r="G4921" s="57" t="s">
        <v>5975</v>
      </c>
      <c r="H4921" s="51">
        <v>25</v>
      </c>
      <c r="I4921" s="51" t="s">
        <v>17309</v>
      </c>
      <c r="J4921" s="69">
        <v>27.49</v>
      </c>
      <c r="K4921" s="69">
        <f t="shared" si="230"/>
        <v>687.25</v>
      </c>
      <c r="L4921" s="90">
        <v>25</v>
      </c>
      <c r="M4921" s="51">
        <v>0</v>
      </c>
      <c r="N4921" s="62" t="s">
        <v>6072</v>
      </c>
      <c r="O4921" s="52" t="s">
        <v>6063</v>
      </c>
      <c r="P4921" s="52">
        <v>892</v>
      </c>
      <c r="Q4921" s="52"/>
      <c r="R4921" s="52" t="s">
        <v>5993</v>
      </c>
      <c r="S4921" s="49" t="s">
        <v>21333</v>
      </c>
      <c r="V4921" s="50" t="s">
        <v>15153</v>
      </c>
      <c r="W4921" s="50" t="s">
        <v>5978</v>
      </c>
      <c r="X4921" s="50" t="s">
        <v>14740</v>
      </c>
      <c r="Y4921" s="70" t="s">
        <v>17320</v>
      </c>
      <c r="Z4921" s="53">
        <v>53973</v>
      </c>
    </row>
    <row r="4922" spans="1:26" s="49" customFormat="1" x14ac:dyDescent="0.25">
      <c r="A4922" s="75">
        <v>600091163</v>
      </c>
      <c r="B4922" s="73">
        <f t="shared" si="228"/>
        <v>600091163</v>
      </c>
      <c r="C4922" s="73" t="s">
        <v>18211</v>
      </c>
      <c r="D4922" s="68">
        <v>1</v>
      </c>
      <c r="E4922" s="48">
        <f t="shared" si="229"/>
        <v>75016303</v>
      </c>
      <c r="F4922" s="57" t="s">
        <v>5974</v>
      </c>
      <c r="G4922" s="57" t="s">
        <v>5975</v>
      </c>
      <c r="H4922" s="51">
        <v>25</v>
      </c>
      <c r="I4922" s="51" t="s">
        <v>17309</v>
      </c>
      <c r="J4922" s="69">
        <v>27.49</v>
      </c>
      <c r="K4922" s="69">
        <f t="shared" si="230"/>
        <v>687.25</v>
      </c>
      <c r="L4922" s="90">
        <v>25</v>
      </c>
      <c r="M4922" s="51">
        <v>0</v>
      </c>
      <c r="N4922" s="62" t="s">
        <v>18212</v>
      </c>
      <c r="O4922" s="52" t="s">
        <v>307</v>
      </c>
      <c r="P4922" s="52">
        <v>523</v>
      </c>
      <c r="Q4922" s="52"/>
      <c r="R4922" s="52" t="s">
        <v>5980</v>
      </c>
      <c r="S4922" s="49" t="s">
        <v>21333</v>
      </c>
      <c r="V4922" s="50" t="s">
        <v>15153</v>
      </c>
      <c r="W4922" s="50" t="s">
        <v>5978</v>
      </c>
      <c r="X4922" s="50" t="s">
        <v>14740</v>
      </c>
      <c r="Y4922" s="70" t="s">
        <v>17320</v>
      </c>
      <c r="Z4922" s="53">
        <v>53821</v>
      </c>
    </row>
    <row r="4923" spans="1:26" s="49" customFormat="1" ht="30" x14ac:dyDescent="0.25">
      <c r="A4923" s="75">
        <v>600090345</v>
      </c>
      <c r="B4923" s="73">
        <f t="shared" si="228"/>
        <v>600090345</v>
      </c>
      <c r="C4923" s="73" t="s">
        <v>12714</v>
      </c>
      <c r="D4923" s="68">
        <v>1</v>
      </c>
      <c r="E4923" s="48">
        <f t="shared" si="229"/>
        <v>70988871</v>
      </c>
      <c r="F4923" s="57" t="s">
        <v>5974</v>
      </c>
      <c r="G4923" s="57" t="s">
        <v>5975</v>
      </c>
      <c r="H4923" s="51">
        <v>150</v>
      </c>
      <c r="I4923" s="51" t="s">
        <v>17309</v>
      </c>
      <c r="J4923" s="69">
        <v>27.49</v>
      </c>
      <c r="K4923" s="69">
        <f t="shared" si="230"/>
        <v>4123.5</v>
      </c>
      <c r="L4923" s="90">
        <v>150</v>
      </c>
      <c r="M4923" s="51">
        <v>0</v>
      </c>
      <c r="N4923" s="62" t="s">
        <v>6073</v>
      </c>
      <c r="O4923" s="52"/>
      <c r="P4923" s="52">
        <v>44</v>
      </c>
      <c r="Q4923" s="52"/>
      <c r="R4923" s="52" t="s">
        <v>6074</v>
      </c>
      <c r="S4923" s="49" t="s">
        <v>21333</v>
      </c>
      <c r="V4923" s="50" t="s">
        <v>15153</v>
      </c>
      <c r="W4923" s="50" t="s">
        <v>5978</v>
      </c>
      <c r="X4923" s="50" t="s">
        <v>14740</v>
      </c>
      <c r="Y4923" s="70" t="s">
        <v>17320</v>
      </c>
      <c r="Z4923" s="53">
        <v>53701</v>
      </c>
    </row>
    <row r="4924" spans="1:26" s="49" customFormat="1" x14ac:dyDescent="0.25">
      <c r="A4924" s="75">
        <v>600090361</v>
      </c>
      <c r="B4924" s="73">
        <f t="shared" si="228"/>
        <v>600090361</v>
      </c>
      <c r="C4924" s="73" t="s">
        <v>12715</v>
      </c>
      <c r="D4924" s="68">
        <v>1</v>
      </c>
      <c r="E4924" s="48">
        <f t="shared" si="229"/>
        <v>75015455</v>
      </c>
      <c r="F4924" s="57" t="s">
        <v>5974</v>
      </c>
      <c r="G4924" s="57" t="s">
        <v>5975</v>
      </c>
      <c r="H4924" s="51">
        <v>75</v>
      </c>
      <c r="I4924" s="51" t="s">
        <v>17309</v>
      </c>
      <c r="J4924" s="69">
        <v>27.49</v>
      </c>
      <c r="K4924" s="69">
        <f t="shared" si="230"/>
        <v>2061.75</v>
      </c>
      <c r="L4924" s="90">
        <v>75</v>
      </c>
      <c r="M4924" s="51">
        <v>0</v>
      </c>
      <c r="N4924" s="62" t="s">
        <v>6075</v>
      </c>
      <c r="O4924" s="52"/>
      <c r="P4924" s="52">
        <v>4</v>
      </c>
      <c r="Q4924" s="52"/>
      <c r="R4924" s="52" t="s">
        <v>6076</v>
      </c>
      <c r="S4924" s="49" t="s">
        <v>21333</v>
      </c>
      <c r="V4924" s="50" t="s">
        <v>15153</v>
      </c>
      <c r="W4924" s="50" t="s">
        <v>5978</v>
      </c>
      <c r="X4924" s="50" t="s">
        <v>14740</v>
      </c>
      <c r="Y4924" s="70" t="s">
        <v>17320</v>
      </c>
      <c r="Z4924" s="53">
        <v>53701</v>
      </c>
    </row>
    <row r="4925" spans="1:26" s="49" customFormat="1" x14ac:dyDescent="0.25">
      <c r="A4925" s="75">
        <v>600090418</v>
      </c>
      <c r="B4925" s="73">
        <f t="shared" si="228"/>
        <v>600090418</v>
      </c>
      <c r="C4925" s="73" t="s">
        <v>12716</v>
      </c>
      <c r="D4925" s="68">
        <v>1</v>
      </c>
      <c r="E4925" s="48">
        <f t="shared" si="229"/>
        <v>70884064</v>
      </c>
      <c r="F4925" s="57" t="s">
        <v>5974</v>
      </c>
      <c r="G4925" s="57" t="s">
        <v>5975</v>
      </c>
      <c r="H4925" s="51">
        <v>1350</v>
      </c>
      <c r="I4925" s="51" t="s">
        <v>17309</v>
      </c>
      <c r="J4925" s="69">
        <v>27.49</v>
      </c>
      <c r="K4925" s="69">
        <f t="shared" si="230"/>
        <v>37111.5</v>
      </c>
      <c r="L4925" s="90">
        <v>1350</v>
      </c>
      <c r="M4925" s="51">
        <v>0</v>
      </c>
      <c r="N4925" s="62" t="s">
        <v>6077</v>
      </c>
      <c r="O4925" s="52" t="s">
        <v>35</v>
      </c>
      <c r="P4925" s="52">
        <v>1</v>
      </c>
      <c r="Q4925" s="52"/>
      <c r="R4925" s="52" t="s">
        <v>6052</v>
      </c>
      <c r="S4925" s="49" t="s">
        <v>21333</v>
      </c>
      <c r="V4925" s="50" t="s">
        <v>15153</v>
      </c>
      <c r="W4925" s="50" t="s">
        <v>5978</v>
      </c>
      <c r="X4925" s="50" t="s">
        <v>14740</v>
      </c>
      <c r="Y4925" s="70" t="s">
        <v>17320</v>
      </c>
      <c r="Z4925" s="53">
        <v>53803</v>
      </c>
    </row>
    <row r="4926" spans="1:26" s="49" customFormat="1" x14ac:dyDescent="0.25">
      <c r="A4926" s="75">
        <v>600090451</v>
      </c>
      <c r="B4926" s="73">
        <f t="shared" si="228"/>
        <v>600090451</v>
      </c>
      <c r="C4926" s="73" t="s">
        <v>12717</v>
      </c>
      <c r="D4926" s="68">
        <v>1</v>
      </c>
      <c r="E4926" s="48">
        <f t="shared" si="229"/>
        <v>71002782</v>
      </c>
      <c r="F4926" s="57" t="s">
        <v>5974</v>
      </c>
      <c r="G4926" s="57" t="s">
        <v>5975</v>
      </c>
      <c r="H4926" s="51">
        <v>500</v>
      </c>
      <c r="I4926" s="51" t="s">
        <v>17309</v>
      </c>
      <c r="J4926" s="69">
        <v>27.49</v>
      </c>
      <c r="K4926" s="69">
        <f t="shared" si="230"/>
        <v>13745</v>
      </c>
      <c r="L4926" s="90">
        <v>500</v>
      </c>
      <c r="M4926" s="51">
        <v>0</v>
      </c>
      <c r="N4926" s="62" t="s">
        <v>6078</v>
      </c>
      <c r="O4926" s="52" t="s">
        <v>1716</v>
      </c>
      <c r="P4926" s="52">
        <v>253</v>
      </c>
      <c r="Q4926" s="52"/>
      <c r="R4926" s="52" t="s">
        <v>6055</v>
      </c>
      <c r="S4926" s="49" t="s">
        <v>21333</v>
      </c>
      <c r="V4926" s="50" t="s">
        <v>15153</v>
      </c>
      <c r="W4926" s="50" t="s">
        <v>5978</v>
      </c>
      <c r="X4926" s="50" t="s">
        <v>14740</v>
      </c>
      <c r="Y4926" s="70" t="s">
        <v>17320</v>
      </c>
      <c r="Z4926" s="53">
        <v>53862</v>
      </c>
    </row>
    <row r="4927" spans="1:26" s="49" customFormat="1" x14ac:dyDescent="0.25">
      <c r="A4927" s="75">
        <v>600090493</v>
      </c>
      <c r="B4927" s="73">
        <f t="shared" si="228"/>
        <v>600090493</v>
      </c>
      <c r="C4927" s="73" t="s">
        <v>12718</v>
      </c>
      <c r="D4927" s="68">
        <v>1</v>
      </c>
      <c r="E4927" s="48">
        <f t="shared" si="229"/>
        <v>70888116</v>
      </c>
      <c r="F4927" s="57" t="s">
        <v>5974</v>
      </c>
      <c r="G4927" s="57" t="s">
        <v>5975</v>
      </c>
      <c r="H4927" s="51">
        <v>975</v>
      </c>
      <c r="I4927" s="51" t="s">
        <v>17309</v>
      </c>
      <c r="J4927" s="69">
        <v>27.49</v>
      </c>
      <c r="K4927" s="69">
        <f t="shared" si="230"/>
        <v>26802.75</v>
      </c>
      <c r="L4927" s="90">
        <v>975</v>
      </c>
      <c r="M4927" s="51">
        <v>0</v>
      </c>
      <c r="N4927" s="62" t="s">
        <v>6079</v>
      </c>
      <c r="O4927" s="52" t="s">
        <v>3238</v>
      </c>
      <c r="P4927" s="52">
        <v>756</v>
      </c>
      <c r="Q4927" s="52"/>
      <c r="R4927" s="52" t="s">
        <v>5978</v>
      </c>
      <c r="S4927" s="49" t="s">
        <v>21333</v>
      </c>
      <c r="V4927" s="50" t="s">
        <v>15153</v>
      </c>
      <c r="W4927" s="50" t="s">
        <v>5978</v>
      </c>
      <c r="X4927" s="50" t="s">
        <v>14740</v>
      </c>
      <c r="Y4927" s="70" t="s">
        <v>17320</v>
      </c>
      <c r="Z4927" s="53">
        <v>53703</v>
      </c>
    </row>
    <row r="4928" spans="1:26" s="49" customFormat="1" x14ac:dyDescent="0.25">
      <c r="A4928" s="75">
        <v>600090558</v>
      </c>
      <c r="B4928" s="73">
        <f t="shared" si="228"/>
        <v>600090558</v>
      </c>
      <c r="C4928" s="73" t="s">
        <v>12719</v>
      </c>
      <c r="D4928" s="68">
        <v>1</v>
      </c>
      <c r="E4928" s="48">
        <f t="shared" si="229"/>
        <v>70985693</v>
      </c>
      <c r="F4928" s="57" t="s">
        <v>5974</v>
      </c>
      <c r="G4928" s="57" t="s">
        <v>5975</v>
      </c>
      <c r="H4928" s="51">
        <v>275</v>
      </c>
      <c r="I4928" s="51" t="s">
        <v>17309</v>
      </c>
      <c r="J4928" s="69">
        <v>27.49</v>
      </c>
      <c r="K4928" s="69">
        <f t="shared" si="230"/>
        <v>7559.75</v>
      </c>
      <c r="L4928" s="90">
        <v>275</v>
      </c>
      <c r="M4928" s="51">
        <v>0</v>
      </c>
      <c r="N4928" s="62" t="s">
        <v>6080</v>
      </c>
      <c r="O4928" s="52" t="s">
        <v>5200</v>
      </c>
      <c r="P4928" s="52">
        <v>57</v>
      </c>
      <c r="Q4928" s="52"/>
      <c r="R4928" s="52" t="s">
        <v>6060</v>
      </c>
      <c r="S4928" s="49" t="s">
        <v>21333</v>
      </c>
      <c r="V4928" s="50" t="s">
        <v>15153</v>
      </c>
      <c r="W4928" s="50" t="s">
        <v>5978</v>
      </c>
      <c r="X4928" s="50" t="s">
        <v>14740</v>
      </c>
      <c r="Y4928" s="70" t="s">
        <v>17320</v>
      </c>
      <c r="Z4928" s="53">
        <v>53804</v>
      </c>
    </row>
    <row r="4929" spans="1:26" s="49" customFormat="1" x14ac:dyDescent="0.25">
      <c r="A4929" s="75">
        <v>600090574</v>
      </c>
      <c r="B4929" s="73">
        <f t="shared" si="228"/>
        <v>600090574</v>
      </c>
      <c r="C4929" s="73" t="s">
        <v>12720</v>
      </c>
      <c r="D4929" s="68">
        <v>1</v>
      </c>
      <c r="E4929" s="48">
        <f t="shared" si="229"/>
        <v>70992487</v>
      </c>
      <c r="F4929" s="57" t="s">
        <v>5974</v>
      </c>
      <c r="G4929" s="57" t="s">
        <v>5975</v>
      </c>
      <c r="H4929" s="51">
        <v>450</v>
      </c>
      <c r="I4929" s="51" t="s">
        <v>17309</v>
      </c>
      <c r="J4929" s="69">
        <v>27.49</v>
      </c>
      <c r="K4929" s="69">
        <f t="shared" si="230"/>
        <v>12370.5</v>
      </c>
      <c r="L4929" s="90">
        <v>450</v>
      </c>
      <c r="M4929" s="51">
        <v>0</v>
      </c>
      <c r="N4929" s="62" t="s">
        <v>6081</v>
      </c>
      <c r="O4929" s="52" t="s">
        <v>6082</v>
      </c>
      <c r="P4929" s="52">
        <v>153</v>
      </c>
      <c r="Q4929" s="52"/>
      <c r="R4929" s="52" t="s">
        <v>6057</v>
      </c>
      <c r="S4929" s="49" t="s">
        <v>21333</v>
      </c>
      <c r="V4929" s="50" t="s">
        <v>15153</v>
      </c>
      <c r="W4929" s="50" t="s">
        <v>5978</v>
      </c>
      <c r="X4929" s="50" t="s">
        <v>14740</v>
      </c>
      <c r="Y4929" s="70" t="s">
        <v>17320</v>
      </c>
      <c r="Z4929" s="53">
        <v>53842</v>
      </c>
    </row>
    <row r="4930" spans="1:26" s="49" customFormat="1" x14ac:dyDescent="0.25">
      <c r="A4930" s="75">
        <v>600090591</v>
      </c>
      <c r="B4930" s="73">
        <f t="shared" si="228"/>
        <v>600090591</v>
      </c>
      <c r="C4930" s="73" t="s">
        <v>18213</v>
      </c>
      <c r="D4930" s="68">
        <v>1</v>
      </c>
      <c r="E4930" s="48">
        <f t="shared" si="229"/>
        <v>75016346</v>
      </c>
      <c r="F4930" s="57" t="s">
        <v>5974</v>
      </c>
      <c r="G4930" s="57" t="s">
        <v>5975</v>
      </c>
      <c r="H4930" s="51">
        <v>350</v>
      </c>
      <c r="I4930" s="51" t="s">
        <v>17309</v>
      </c>
      <c r="J4930" s="69">
        <v>27.49</v>
      </c>
      <c r="K4930" s="69">
        <f t="shared" si="230"/>
        <v>9621.5</v>
      </c>
      <c r="L4930" s="90">
        <v>350</v>
      </c>
      <c r="M4930" s="51">
        <v>0</v>
      </c>
      <c r="N4930" s="62" t="s">
        <v>18214</v>
      </c>
      <c r="O4930" s="52" t="s">
        <v>6083</v>
      </c>
      <c r="P4930" s="52">
        <v>150</v>
      </c>
      <c r="Q4930" s="52"/>
      <c r="R4930" s="52" t="s">
        <v>5993</v>
      </c>
      <c r="S4930" s="49" t="s">
        <v>21333</v>
      </c>
      <c r="V4930" s="50" t="s">
        <v>15153</v>
      </c>
      <c r="W4930" s="50" t="s">
        <v>5978</v>
      </c>
      <c r="X4930" s="50" t="s">
        <v>14740</v>
      </c>
      <c r="Y4930" s="70" t="s">
        <v>17320</v>
      </c>
      <c r="Z4930" s="53">
        <v>53973</v>
      </c>
    </row>
    <row r="4931" spans="1:26" s="49" customFormat="1" x14ac:dyDescent="0.25">
      <c r="A4931" s="75">
        <v>600090604</v>
      </c>
      <c r="B4931" s="73">
        <f t="shared" si="228"/>
        <v>600090604</v>
      </c>
      <c r="C4931" s="73" t="s">
        <v>12721</v>
      </c>
      <c r="D4931" s="68">
        <v>1</v>
      </c>
      <c r="E4931" s="48">
        <f t="shared" si="229"/>
        <v>75016028</v>
      </c>
      <c r="F4931" s="57" t="s">
        <v>5974</v>
      </c>
      <c r="G4931" s="57" t="s">
        <v>5975</v>
      </c>
      <c r="H4931" s="51">
        <v>625</v>
      </c>
      <c r="I4931" s="51" t="s">
        <v>17309</v>
      </c>
      <c r="J4931" s="69">
        <v>27.49</v>
      </c>
      <c r="K4931" s="69">
        <f t="shared" si="230"/>
        <v>17181.25</v>
      </c>
      <c r="L4931" s="90">
        <v>625</v>
      </c>
      <c r="M4931" s="51">
        <v>0</v>
      </c>
      <c r="N4931" s="62" t="s">
        <v>6084</v>
      </c>
      <c r="O4931" s="52" t="s">
        <v>725</v>
      </c>
      <c r="P4931" s="52">
        <v>304</v>
      </c>
      <c r="Q4931" s="52"/>
      <c r="R4931" s="52" t="s">
        <v>5993</v>
      </c>
      <c r="S4931" s="49" t="s">
        <v>21333</v>
      </c>
      <c r="V4931" s="50" t="s">
        <v>15153</v>
      </c>
      <c r="W4931" s="50" t="s">
        <v>5978</v>
      </c>
      <c r="X4931" s="50" t="s">
        <v>14740</v>
      </c>
      <c r="Y4931" s="70" t="s">
        <v>17320</v>
      </c>
      <c r="Z4931" s="53">
        <v>53973</v>
      </c>
    </row>
    <row r="4932" spans="1:26" s="49" customFormat="1" x14ac:dyDescent="0.25">
      <c r="A4932" s="75">
        <v>600090612</v>
      </c>
      <c r="B4932" s="73">
        <f t="shared" ref="B4932:B4995" si="231">A4932/1</f>
        <v>600090612</v>
      </c>
      <c r="C4932" s="73" t="s">
        <v>12722</v>
      </c>
      <c r="D4932" s="68">
        <v>1</v>
      </c>
      <c r="E4932" s="48">
        <f t="shared" ref="E4932:E4995" si="232">C4932/1</f>
        <v>75016460</v>
      </c>
      <c r="F4932" s="57" t="s">
        <v>5974</v>
      </c>
      <c r="G4932" s="57" t="s">
        <v>5975</v>
      </c>
      <c r="H4932" s="51">
        <v>875</v>
      </c>
      <c r="I4932" s="51" t="s">
        <v>17309</v>
      </c>
      <c r="J4932" s="69">
        <v>27.49</v>
      </c>
      <c r="K4932" s="69">
        <f t="shared" ref="K4932:K4995" si="233">H4932*J4932</f>
        <v>24053.75</v>
      </c>
      <c r="L4932" s="90">
        <v>875</v>
      </c>
      <c r="M4932" s="51">
        <v>0</v>
      </c>
      <c r="N4932" s="62" t="s">
        <v>6085</v>
      </c>
      <c r="O4932" s="52" t="s">
        <v>399</v>
      </c>
      <c r="P4932" s="52">
        <v>136</v>
      </c>
      <c r="Q4932" s="52"/>
      <c r="R4932" s="52" t="s">
        <v>5980</v>
      </c>
      <c r="S4932" s="49" t="s">
        <v>21333</v>
      </c>
      <c r="V4932" s="50" t="s">
        <v>15153</v>
      </c>
      <c r="W4932" s="50" t="s">
        <v>5978</v>
      </c>
      <c r="X4932" s="50" t="s">
        <v>14740</v>
      </c>
      <c r="Y4932" s="70" t="s">
        <v>17320</v>
      </c>
      <c r="Z4932" s="53">
        <v>53821</v>
      </c>
    </row>
    <row r="4933" spans="1:26" s="49" customFormat="1" x14ac:dyDescent="0.25">
      <c r="A4933" s="75">
        <v>600090639</v>
      </c>
      <c r="B4933" s="73">
        <f t="shared" si="231"/>
        <v>600090639</v>
      </c>
      <c r="C4933" s="73" t="s">
        <v>12723</v>
      </c>
      <c r="D4933" s="68">
        <v>1</v>
      </c>
      <c r="E4933" s="48">
        <f t="shared" si="232"/>
        <v>70989176</v>
      </c>
      <c r="F4933" s="57" t="s">
        <v>5974</v>
      </c>
      <c r="G4933" s="57" t="s">
        <v>5975</v>
      </c>
      <c r="H4933" s="51">
        <v>500</v>
      </c>
      <c r="I4933" s="51" t="s">
        <v>17309</v>
      </c>
      <c r="J4933" s="69">
        <v>27.49</v>
      </c>
      <c r="K4933" s="69">
        <f t="shared" si="233"/>
        <v>13745</v>
      </c>
      <c r="L4933" s="90">
        <v>500</v>
      </c>
      <c r="M4933" s="51">
        <v>0</v>
      </c>
      <c r="N4933" s="62" t="s">
        <v>6086</v>
      </c>
      <c r="O4933" s="52" t="s">
        <v>6087</v>
      </c>
      <c r="P4933" s="52">
        <v>217</v>
      </c>
      <c r="Q4933" s="52"/>
      <c r="R4933" s="52" t="s">
        <v>5983</v>
      </c>
      <c r="S4933" s="49" t="s">
        <v>21333</v>
      </c>
      <c r="V4933" s="50" t="s">
        <v>15153</v>
      </c>
      <c r="W4933" s="50" t="s">
        <v>5978</v>
      </c>
      <c r="X4933" s="50" t="s">
        <v>14740</v>
      </c>
      <c r="Y4933" s="70" t="s">
        <v>17320</v>
      </c>
      <c r="Z4933" s="53">
        <v>53843</v>
      </c>
    </row>
    <row r="4934" spans="1:26" s="49" customFormat="1" x14ac:dyDescent="0.25">
      <c r="A4934" s="75">
        <v>600090647</v>
      </c>
      <c r="B4934" s="73">
        <f t="shared" si="231"/>
        <v>600090647</v>
      </c>
      <c r="C4934" s="73" t="s">
        <v>12724</v>
      </c>
      <c r="D4934" s="68">
        <v>1</v>
      </c>
      <c r="E4934" s="48">
        <f t="shared" si="232"/>
        <v>70888108</v>
      </c>
      <c r="F4934" s="57" t="s">
        <v>5974</v>
      </c>
      <c r="G4934" s="57" t="s">
        <v>5975</v>
      </c>
      <c r="H4934" s="51">
        <v>0</v>
      </c>
      <c r="I4934" s="51" t="s">
        <v>17320</v>
      </c>
      <c r="J4934" s="69">
        <v>27.49</v>
      </c>
      <c r="K4934" s="69">
        <f t="shared" si="233"/>
        <v>0</v>
      </c>
      <c r="L4934" s="90">
        <v>0</v>
      </c>
      <c r="M4934" s="51"/>
      <c r="N4934" s="62" t="s">
        <v>6088</v>
      </c>
      <c r="O4934" s="52" t="s">
        <v>6049</v>
      </c>
      <c r="P4934" s="52">
        <v>958</v>
      </c>
      <c r="Q4934" s="52"/>
      <c r="R4934" s="52" t="s">
        <v>5978</v>
      </c>
      <c r="S4934" s="49" t="s">
        <v>21333</v>
      </c>
      <c r="V4934" s="50" t="s">
        <v>15153</v>
      </c>
      <c r="W4934" s="50" t="s">
        <v>5978</v>
      </c>
      <c r="X4934" s="50" t="s">
        <v>14740</v>
      </c>
      <c r="Y4934" s="70">
        <v>44340</v>
      </c>
      <c r="Z4934" s="53">
        <v>53701</v>
      </c>
    </row>
    <row r="4935" spans="1:26" s="49" customFormat="1" x14ac:dyDescent="0.25">
      <c r="A4935" s="75">
        <v>600090817</v>
      </c>
      <c r="B4935" s="73">
        <f t="shared" si="231"/>
        <v>600090817</v>
      </c>
      <c r="C4935" s="73" t="s">
        <v>12725</v>
      </c>
      <c r="D4935" s="68">
        <v>1</v>
      </c>
      <c r="E4935" s="48">
        <f t="shared" si="232"/>
        <v>70879095</v>
      </c>
      <c r="F4935" s="57" t="s">
        <v>5974</v>
      </c>
      <c r="G4935" s="57" t="s">
        <v>5975</v>
      </c>
      <c r="H4935" s="51">
        <v>50</v>
      </c>
      <c r="I4935" s="51" t="s">
        <v>17309</v>
      </c>
      <c r="J4935" s="69">
        <v>27.49</v>
      </c>
      <c r="K4935" s="69">
        <f t="shared" si="233"/>
        <v>1374.5</v>
      </c>
      <c r="L4935" s="90">
        <v>50</v>
      </c>
      <c r="M4935" s="51">
        <v>0</v>
      </c>
      <c r="N4935" s="62" t="s">
        <v>6089</v>
      </c>
      <c r="O4935" s="52" t="s">
        <v>1709</v>
      </c>
      <c r="P4935" s="52">
        <v>46</v>
      </c>
      <c r="Q4935" s="52"/>
      <c r="R4935" s="52" t="s">
        <v>6052</v>
      </c>
      <c r="S4935" s="49" t="s">
        <v>21333</v>
      </c>
      <c r="V4935" s="50" t="s">
        <v>15153</v>
      </c>
      <c r="W4935" s="50" t="s">
        <v>5978</v>
      </c>
      <c r="X4935" s="50" t="s">
        <v>14740</v>
      </c>
      <c r="Y4935" s="70" t="s">
        <v>17320</v>
      </c>
      <c r="Z4935" s="53">
        <v>53803</v>
      </c>
    </row>
    <row r="4936" spans="1:26" s="49" customFormat="1" ht="30" x14ac:dyDescent="0.25">
      <c r="A4936" s="75">
        <v>600170772</v>
      </c>
      <c r="B4936" s="73">
        <f t="shared" si="231"/>
        <v>600170772</v>
      </c>
      <c r="C4936" s="73" t="s">
        <v>12669</v>
      </c>
      <c r="D4936" s="68">
        <v>1</v>
      </c>
      <c r="E4936" s="48">
        <f t="shared" si="232"/>
        <v>13582259</v>
      </c>
      <c r="F4936" s="57" t="s">
        <v>5974</v>
      </c>
      <c r="G4936" s="57" t="s">
        <v>5975</v>
      </c>
      <c r="H4936" s="51">
        <v>775</v>
      </c>
      <c r="I4936" s="51" t="s">
        <v>17309</v>
      </c>
      <c r="J4936" s="69">
        <v>27.49</v>
      </c>
      <c r="K4936" s="69">
        <f t="shared" si="233"/>
        <v>21304.75</v>
      </c>
      <c r="L4936" s="90">
        <v>775</v>
      </c>
      <c r="M4936" s="51">
        <v>0</v>
      </c>
      <c r="N4936" s="62" t="s">
        <v>5988</v>
      </c>
      <c r="O4936" s="52" t="s">
        <v>5985</v>
      </c>
      <c r="P4936" s="52">
        <v>205</v>
      </c>
      <c r="Q4936" s="52"/>
      <c r="R4936" s="52" t="s">
        <v>5978</v>
      </c>
      <c r="S4936" s="49" t="s">
        <v>21333</v>
      </c>
      <c r="V4936" s="50" t="s">
        <v>15147</v>
      </c>
      <c r="W4936" s="50" t="s">
        <v>5978</v>
      </c>
      <c r="X4936" s="50" t="s">
        <v>14738</v>
      </c>
      <c r="Y4936" s="70" t="s">
        <v>17320</v>
      </c>
      <c r="Z4936" s="53">
        <v>53701</v>
      </c>
    </row>
    <row r="4937" spans="1:26" s="49" customFormat="1" ht="30" x14ac:dyDescent="0.25">
      <c r="A4937" s="75">
        <v>650004833</v>
      </c>
      <c r="B4937" s="73">
        <f t="shared" si="231"/>
        <v>650004833</v>
      </c>
      <c r="C4937" s="73" t="s">
        <v>18215</v>
      </c>
      <c r="D4937" s="68">
        <v>1</v>
      </c>
      <c r="E4937" s="48">
        <f t="shared" si="232"/>
        <v>25946901</v>
      </c>
      <c r="F4937" s="57" t="s">
        <v>5974</v>
      </c>
      <c r="G4937" s="57" t="s">
        <v>5975</v>
      </c>
      <c r="H4937" s="51">
        <v>175</v>
      </c>
      <c r="I4937" s="51" t="s">
        <v>17309</v>
      </c>
      <c r="J4937" s="69">
        <v>27.49</v>
      </c>
      <c r="K4937" s="69">
        <f t="shared" si="233"/>
        <v>4810.75</v>
      </c>
      <c r="L4937" s="90">
        <v>175</v>
      </c>
      <c r="M4937" s="51">
        <v>0</v>
      </c>
      <c r="N4937" s="62" t="s">
        <v>18216</v>
      </c>
      <c r="O4937" s="52" t="s">
        <v>18217</v>
      </c>
      <c r="P4937" s="52">
        <v>135</v>
      </c>
      <c r="Q4937" s="52"/>
      <c r="R4937" s="52" t="s">
        <v>5989</v>
      </c>
      <c r="S4937" s="49" t="s">
        <v>21334</v>
      </c>
      <c r="V4937" s="50" t="s">
        <v>15147</v>
      </c>
      <c r="W4937" s="50" t="s">
        <v>5978</v>
      </c>
      <c r="X4937" s="50" t="s">
        <v>14742</v>
      </c>
      <c r="Y4937" s="70" t="s">
        <v>17320</v>
      </c>
      <c r="Z4937" s="53">
        <v>53825</v>
      </c>
    </row>
    <row r="4938" spans="1:26" s="49" customFormat="1" x14ac:dyDescent="0.25">
      <c r="A4938" s="75">
        <v>650018290</v>
      </c>
      <c r="B4938" s="73">
        <f t="shared" si="231"/>
        <v>650018290</v>
      </c>
      <c r="C4938" s="73" t="s">
        <v>12726</v>
      </c>
      <c r="D4938" s="68">
        <v>1</v>
      </c>
      <c r="E4938" s="48">
        <f t="shared" si="232"/>
        <v>70156743</v>
      </c>
      <c r="F4938" s="57" t="s">
        <v>5974</v>
      </c>
      <c r="G4938" s="57" t="s">
        <v>5975</v>
      </c>
      <c r="H4938" s="51">
        <v>525</v>
      </c>
      <c r="I4938" s="51" t="s">
        <v>17309</v>
      </c>
      <c r="J4938" s="69">
        <v>27.49</v>
      </c>
      <c r="K4938" s="69">
        <f t="shared" si="233"/>
        <v>14432.25</v>
      </c>
      <c r="L4938" s="90">
        <v>525</v>
      </c>
      <c r="M4938" s="51">
        <v>0</v>
      </c>
      <c r="N4938" s="62" t="s">
        <v>6090</v>
      </c>
      <c r="O4938" s="52" t="s">
        <v>340</v>
      </c>
      <c r="P4938" s="52">
        <v>254</v>
      </c>
      <c r="Q4938" s="52"/>
      <c r="R4938" s="52" t="s">
        <v>6029</v>
      </c>
      <c r="S4938" s="49" t="s">
        <v>21333</v>
      </c>
      <c r="V4938" s="50" t="s">
        <v>15153</v>
      </c>
      <c r="W4938" s="50" t="s">
        <v>5978</v>
      </c>
      <c r="X4938" s="50" t="s">
        <v>14740</v>
      </c>
      <c r="Y4938" s="70" t="s">
        <v>17320</v>
      </c>
      <c r="Z4938" s="53">
        <v>53854</v>
      </c>
    </row>
    <row r="4939" spans="1:26" s="49" customFormat="1" x14ac:dyDescent="0.25">
      <c r="A4939" s="75">
        <v>650020936</v>
      </c>
      <c r="B4939" s="73">
        <f t="shared" si="231"/>
        <v>650020936</v>
      </c>
      <c r="C4939" s="73" t="s">
        <v>12727</v>
      </c>
      <c r="D4939" s="68">
        <v>1</v>
      </c>
      <c r="E4939" s="48">
        <f t="shared" si="232"/>
        <v>70156778</v>
      </c>
      <c r="F4939" s="57" t="s">
        <v>5974</v>
      </c>
      <c r="G4939" s="57" t="s">
        <v>5975</v>
      </c>
      <c r="H4939" s="51">
        <v>875</v>
      </c>
      <c r="I4939" s="51" t="s">
        <v>17309</v>
      </c>
      <c r="J4939" s="69">
        <v>27.49</v>
      </c>
      <c r="K4939" s="69">
        <f t="shared" si="233"/>
        <v>24053.75</v>
      </c>
      <c r="L4939" s="90">
        <v>875</v>
      </c>
      <c r="M4939" s="51">
        <v>0</v>
      </c>
      <c r="N4939" s="62" t="s">
        <v>6091</v>
      </c>
      <c r="O4939" s="52" t="s">
        <v>6092</v>
      </c>
      <c r="P4939" s="52">
        <v>5</v>
      </c>
      <c r="Q4939" s="52"/>
      <c r="R4939" s="52" t="s">
        <v>6093</v>
      </c>
      <c r="S4939" s="49" t="s">
        <v>21333</v>
      </c>
      <c r="V4939" s="50" t="s">
        <v>15153</v>
      </c>
      <c r="W4939" s="50" t="s">
        <v>5978</v>
      </c>
      <c r="X4939" s="50" t="s">
        <v>14740</v>
      </c>
      <c r="Y4939" s="70" t="s">
        <v>17320</v>
      </c>
      <c r="Z4939" s="53">
        <v>53851</v>
      </c>
    </row>
    <row r="4940" spans="1:26" s="49" customFormat="1" x14ac:dyDescent="0.25">
      <c r="A4940" s="75">
        <v>650023731</v>
      </c>
      <c r="B4940" s="73">
        <f t="shared" si="231"/>
        <v>650023731</v>
      </c>
      <c r="C4940" s="73" t="s">
        <v>12728</v>
      </c>
      <c r="D4940" s="68">
        <v>1</v>
      </c>
      <c r="E4940" s="48">
        <f t="shared" si="232"/>
        <v>70188955</v>
      </c>
      <c r="F4940" s="57" t="s">
        <v>5974</v>
      </c>
      <c r="G4940" s="57" t="s">
        <v>5975</v>
      </c>
      <c r="H4940" s="51">
        <v>450</v>
      </c>
      <c r="I4940" s="51" t="s">
        <v>17309</v>
      </c>
      <c r="J4940" s="69">
        <v>27.49</v>
      </c>
      <c r="K4940" s="69">
        <f t="shared" si="233"/>
        <v>12370.5</v>
      </c>
      <c r="L4940" s="90">
        <v>450</v>
      </c>
      <c r="M4940" s="51">
        <v>0</v>
      </c>
      <c r="N4940" s="62" t="s">
        <v>6094</v>
      </c>
      <c r="O4940" s="52" t="s">
        <v>60</v>
      </c>
      <c r="P4940" s="52">
        <v>275</v>
      </c>
      <c r="Q4940" s="52"/>
      <c r="R4940" s="52" t="s">
        <v>5989</v>
      </c>
      <c r="S4940" s="49" t="s">
        <v>21333</v>
      </c>
      <c r="V4940" s="50" t="s">
        <v>15153</v>
      </c>
      <c r="W4940" s="50" t="s">
        <v>5978</v>
      </c>
      <c r="X4940" s="50" t="s">
        <v>14740</v>
      </c>
      <c r="Y4940" s="70" t="s">
        <v>17320</v>
      </c>
      <c r="Z4940" s="53">
        <v>53825</v>
      </c>
    </row>
    <row r="4941" spans="1:26" s="49" customFormat="1" x14ac:dyDescent="0.25">
      <c r="A4941" s="75">
        <v>650025610</v>
      </c>
      <c r="B4941" s="73">
        <f t="shared" si="231"/>
        <v>650025610</v>
      </c>
      <c r="C4941" s="73" t="s">
        <v>12729</v>
      </c>
      <c r="D4941" s="68">
        <v>1</v>
      </c>
      <c r="E4941" s="48">
        <f t="shared" si="232"/>
        <v>70157308</v>
      </c>
      <c r="F4941" s="57" t="s">
        <v>5974</v>
      </c>
      <c r="G4941" s="57" t="s">
        <v>5975</v>
      </c>
      <c r="H4941" s="51">
        <v>325</v>
      </c>
      <c r="I4941" s="51" t="s">
        <v>17309</v>
      </c>
      <c r="J4941" s="69">
        <v>27.49</v>
      </c>
      <c r="K4941" s="69">
        <f t="shared" si="233"/>
        <v>8934.25</v>
      </c>
      <c r="L4941" s="90">
        <v>325</v>
      </c>
      <c r="M4941" s="51">
        <v>0</v>
      </c>
      <c r="N4941" s="62" t="s">
        <v>6095</v>
      </c>
      <c r="O4941" s="52"/>
      <c r="P4941" s="52">
        <v>3</v>
      </c>
      <c r="Q4941" s="52"/>
      <c r="R4941" s="52" t="s">
        <v>6096</v>
      </c>
      <c r="S4941" s="49" t="s">
        <v>21333</v>
      </c>
      <c r="V4941" s="50" t="s">
        <v>15153</v>
      </c>
      <c r="W4941" s="50" t="s">
        <v>5978</v>
      </c>
      <c r="X4941" s="50" t="s">
        <v>14740</v>
      </c>
      <c r="Y4941" s="70" t="s">
        <v>17320</v>
      </c>
      <c r="Z4941" s="53">
        <v>53976</v>
      </c>
    </row>
    <row r="4942" spans="1:26" s="49" customFormat="1" x14ac:dyDescent="0.25">
      <c r="A4942" s="75">
        <v>650041330</v>
      </c>
      <c r="B4942" s="73">
        <f t="shared" si="231"/>
        <v>650041330</v>
      </c>
      <c r="C4942" s="73" t="s">
        <v>12730</v>
      </c>
      <c r="D4942" s="68">
        <v>1</v>
      </c>
      <c r="E4942" s="48">
        <f t="shared" si="232"/>
        <v>70987360</v>
      </c>
      <c r="F4942" s="57" t="s">
        <v>5974</v>
      </c>
      <c r="G4942" s="57" t="s">
        <v>5975</v>
      </c>
      <c r="H4942" s="51">
        <v>250</v>
      </c>
      <c r="I4942" s="51" t="s">
        <v>17309</v>
      </c>
      <c r="J4942" s="69">
        <v>27.49</v>
      </c>
      <c r="K4942" s="69">
        <f t="shared" si="233"/>
        <v>6872.5</v>
      </c>
      <c r="L4942" s="90">
        <v>250</v>
      </c>
      <c r="M4942" s="51">
        <v>0</v>
      </c>
      <c r="N4942" s="62" t="s">
        <v>6097</v>
      </c>
      <c r="O4942" s="52"/>
      <c r="P4942" s="52">
        <v>90</v>
      </c>
      <c r="Q4942" s="52"/>
      <c r="R4942" s="52" t="s">
        <v>6040</v>
      </c>
      <c r="S4942" s="49" t="s">
        <v>21333</v>
      </c>
      <c r="V4942" s="50" t="s">
        <v>15153</v>
      </c>
      <c r="W4942" s="50" t="s">
        <v>5978</v>
      </c>
      <c r="X4942" s="50" t="s">
        <v>14740</v>
      </c>
      <c r="Y4942" s="70" t="s">
        <v>17320</v>
      </c>
      <c r="Z4942" s="53">
        <v>53826</v>
      </c>
    </row>
    <row r="4943" spans="1:26" s="49" customFormat="1" ht="30" x14ac:dyDescent="0.25">
      <c r="A4943" s="75">
        <v>650039254</v>
      </c>
      <c r="B4943" s="73">
        <f t="shared" si="231"/>
        <v>650039254</v>
      </c>
      <c r="C4943" s="73" t="s">
        <v>12731</v>
      </c>
      <c r="D4943" s="68">
        <v>1</v>
      </c>
      <c r="E4943" s="48">
        <f t="shared" si="232"/>
        <v>71005111</v>
      </c>
      <c r="F4943" s="57" t="s">
        <v>5974</v>
      </c>
      <c r="G4943" s="57" t="s">
        <v>5975</v>
      </c>
      <c r="H4943" s="51">
        <v>225</v>
      </c>
      <c r="I4943" s="51" t="s">
        <v>17309</v>
      </c>
      <c r="J4943" s="69">
        <v>27.49</v>
      </c>
      <c r="K4943" s="69">
        <f t="shared" si="233"/>
        <v>6185.25</v>
      </c>
      <c r="L4943" s="90">
        <v>225</v>
      </c>
      <c r="M4943" s="51">
        <v>0</v>
      </c>
      <c r="N4943" s="62" t="s">
        <v>6098</v>
      </c>
      <c r="O4943" s="52"/>
      <c r="P4943" s="52">
        <v>166</v>
      </c>
      <c r="Q4943" s="52"/>
      <c r="R4943" s="52" t="s">
        <v>5987</v>
      </c>
      <c r="S4943" s="49" t="s">
        <v>21333</v>
      </c>
      <c r="V4943" s="50" t="s">
        <v>15153</v>
      </c>
      <c r="W4943" s="50" t="s">
        <v>5978</v>
      </c>
      <c r="X4943" s="50" t="s">
        <v>14740</v>
      </c>
      <c r="Y4943" s="70" t="s">
        <v>17320</v>
      </c>
      <c r="Z4943" s="53">
        <v>53863</v>
      </c>
    </row>
    <row r="4944" spans="1:26" s="49" customFormat="1" x14ac:dyDescent="0.25">
      <c r="A4944" s="75">
        <v>650039483</v>
      </c>
      <c r="B4944" s="73">
        <f t="shared" si="231"/>
        <v>650039483</v>
      </c>
      <c r="C4944" s="73" t="s">
        <v>12732</v>
      </c>
      <c r="D4944" s="68">
        <v>1</v>
      </c>
      <c r="E4944" s="48">
        <f t="shared" si="232"/>
        <v>71010203</v>
      </c>
      <c r="F4944" s="57" t="s">
        <v>5974</v>
      </c>
      <c r="G4944" s="57" t="s">
        <v>5975</v>
      </c>
      <c r="H4944" s="51">
        <v>125</v>
      </c>
      <c r="I4944" s="51" t="s">
        <v>17309</v>
      </c>
      <c r="J4944" s="69">
        <v>27.49</v>
      </c>
      <c r="K4944" s="69">
        <f t="shared" si="233"/>
        <v>3436.25</v>
      </c>
      <c r="L4944" s="90">
        <v>125</v>
      </c>
      <c r="M4944" s="51">
        <v>0</v>
      </c>
      <c r="N4944" s="62" t="s">
        <v>6099</v>
      </c>
      <c r="O4944" s="52"/>
      <c r="P4944" s="52">
        <v>59</v>
      </c>
      <c r="Q4944" s="52"/>
      <c r="R4944" s="52" t="s">
        <v>6100</v>
      </c>
      <c r="S4944" s="49" t="s">
        <v>21333</v>
      </c>
      <c r="V4944" s="50" t="s">
        <v>15153</v>
      </c>
      <c r="W4944" s="50" t="s">
        <v>5978</v>
      </c>
      <c r="X4944" s="50" t="s">
        <v>14740</v>
      </c>
      <c r="Y4944" s="70" t="s">
        <v>17320</v>
      </c>
      <c r="Z4944" s="53">
        <v>53802</v>
      </c>
    </row>
    <row r="4945" spans="1:26" s="49" customFormat="1" x14ac:dyDescent="0.25">
      <c r="A4945" s="75">
        <v>650045424</v>
      </c>
      <c r="B4945" s="73">
        <f t="shared" si="231"/>
        <v>650045424</v>
      </c>
      <c r="C4945" s="73" t="s">
        <v>12733</v>
      </c>
      <c r="D4945" s="68">
        <v>1</v>
      </c>
      <c r="E4945" s="48">
        <f t="shared" si="232"/>
        <v>70986401</v>
      </c>
      <c r="F4945" s="57" t="s">
        <v>5974</v>
      </c>
      <c r="G4945" s="57" t="s">
        <v>5975</v>
      </c>
      <c r="H4945" s="51">
        <v>300</v>
      </c>
      <c r="I4945" s="51" t="s">
        <v>17309</v>
      </c>
      <c r="J4945" s="69">
        <v>27.49</v>
      </c>
      <c r="K4945" s="69">
        <f t="shared" si="233"/>
        <v>8247</v>
      </c>
      <c r="L4945" s="90">
        <v>300</v>
      </c>
      <c r="M4945" s="51">
        <v>0</v>
      </c>
      <c r="N4945" s="62" t="s">
        <v>6101</v>
      </c>
      <c r="O4945" s="52"/>
      <c r="P4945" s="52">
        <v>97</v>
      </c>
      <c r="Q4945" s="52"/>
      <c r="R4945" s="52" t="s">
        <v>1561</v>
      </c>
      <c r="S4945" s="49" t="s">
        <v>21333</v>
      </c>
      <c r="V4945" s="50" t="s">
        <v>15153</v>
      </c>
      <c r="W4945" s="50" t="s">
        <v>5978</v>
      </c>
      <c r="X4945" s="50" t="s">
        <v>14740</v>
      </c>
      <c r="Y4945" s="70" t="s">
        <v>17320</v>
      </c>
      <c r="Z4945" s="53">
        <v>53834</v>
      </c>
    </row>
    <row r="4946" spans="1:26" s="49" customFormat="1" x14ac:dyDescent="0.25">
      <c r="A4946" s="75">
        <v>650045475</v>
      </c>
      <c r="B4946" s="73">
        <f t="shared" si="231"/>
        <v>650045475</v>
      </c>
      <c r="C4946" s="73" t="s">
        <v>12734</v>
      </c>
      <c r="D4946" s="68">
        <v>1</v>
      </c>
      <c r="E4946" s="48">
        <f t="shared" si="232"/>
        <v>70995354</v>
      </c>
      <c r="F4946" s="57" t="s">
        <v>5974</v>
      </c>
      <c r="G4946" s="57" t="s">
        <v>5975</v>
      </c>
      <c r="H4946" s="51">
        <v>50</v>
      </c>
      <c r="I4946" s="51" t="s">
        <v>17309</v>
      </c>
      <c r="J4946" s="69">
        <v>27.49</v>
      </c>
      <c r="K4946" s="69">
        <f t="shared" si="233"/>
        <v>1374.5</v>
      </c>
      <c r="L4946" s="90">
        <v>50</v>
      </c>
      <c r="M4946" s="51">
        <v>0</v>
      </c>
      <c r="N4946" s="62" t="s">
        <v>6102</v>
      </c>
      <c r="O4946" s="52"/>
      <c r="P4946" s="52">
        <v>44</v>
      </c>
      <c r="Q4946" s="52"/>
      <c r="R4946" s="52" t="s">
        <v>6103</v>
      </c>
      <c r="S4946" s="49" t="s">
        <v>21333</v>
      </c>
      <c r="V4946" s="50" t="s">
        <v>15153</v>
      </c>
      <c r="W4946" s="50" t="s">
        <v>5978</v>
      </c>
      <c r="X4946" s="50" t="s">
        <v>14740</v>
      </c>
      <c r="Y4946" s="70" t="s">
        <v>17320</v>
      </c>
      <c r="Z4946" s="53">
        <v>53803</v>
      </c>
    </row>
    <row r="4947" spans="1:26" s="49" customFormat="1" x14ac:dyDescent="0.25">
      <c r="A4947" s="75">
        <v>650050444</v>
      </c>
      <c r="B4947" s="73">
        <f t="shared" si="231"/>
        <v>650050444</v>
      </c>
      <c r="C4947" s="73" t="s">
        <v>12735</v>
      </c>
      <c r="D4947" s="68">
        <v>1</v>
      </c>
      <c r="E4947" s="48">
        <f t="shared" si="232"/>
        <v>71005285</v>
      </c>
      <c r="F4947" s="57" t="s">
        <v>5974</v>
      </c>
      <c r="G4947" s="57" t="s">
        <v>5975</v>
      </c>
      <c r="H4947" s="51">
        <v>0</v>
      </c>
      <c r="I4947" s="51" t="s">
        <v>17309</v>
      </c>
      <c r="J4947" s="69">
        <v>27.49</v>
      </c>
      <c r="K4947" s="69">
        <f t="shared" si="233"/>
        <v>0</v>
      </c>
      <c r="L4947" s="90">
        <v>100</v>
      </c>
      <c r="M4947" s="51">
        <v>100</v>
      </c>
      <c r="N4947" s="62" t="s">
        <v>6104</v>
      </c>
      <c r="O4947" s="52"/>
      <c r="P4947" s="52">
        <v>49</v>
      </c>
      <c r="Q4947" s="52"/>
      <c r="R4947" s="52" t="s">
        <v>6105</v>
      </c>
      <c r="S4947" s="49" t="s">
        <v>21333</v>
      </c>
      <c r="V4947" s="50" t="s">
        <v>15153</v>
      </c>
      <c r="W4947" s="50" t="s">
        <v>5978</v>
      </c>
      <c r="X4947" s="50" t="s">
        <v>14740</v>
      </c>
      <c r="Y4947" s="70" t="s">
        <v>17320</v>
      </c>
      <c r="Z4947" s="53">
        <v>53835</v>
      </c>
    </row>
    <row r="4948" spans="1:26" s="49" customFormat="1" x14ac:dyDescent="0.25">
      <c r="A4948" s="75">
        <v>650051351</v>
      </c>
      <c r="B4948" s="73">
        <f t="shared" si="231"/>
        <v>650051351</v>
      </c>
      <c r="C4948" s="73" t="s">
        <v>12736</v>
      </c>
      <c r="D4948" s="68">
        <v>1</v>
      </c>
      <c r="E4948" s="48">
        <f t="shared" si="232"/>
        <v>70998094</v>
      </c>
      <c r="F4948" s="57" t="s">
        <v>5974</v>
      </c>
      <c r="G4948" s="57" t="s">
        <v>5975</v>
      </c>
      <c r="H4948" s="51">
        <v>75</v>
      </c>
      <c r="I4948" s="51" t="s">
        <v>17309</v>
      </c>
      <c r="J4948" s="69">
        <v>27.49</v>
      </c>
      <c r="K4948" s="69">
        <f t="shared" si="233"/>
        <v>2061.75</v>
      </c>
      <c r="L4948" s="90">
        <v>75</v>
      </c>
      <c r="M4948" s="51">
        <v>0</v>
      </c>
      <c r="N4948" s="62" t="s">
        <v>6106</v>
      </c>
      <c r="O4948" s="52"/>
      <c r="P4948" s="52">
        <v>56</v>
      </c>
      <c r="Q4948" s="52"/>
      <c r="R4948" s="52" t="s">
        <v>6107</v>
      </c>
      <c r="S4948" s="49" t="s">
        <v>21333</v>
      </c>
      <c r="V4948" s="50" t="s">
        <v>15153</v>
      </c>
      <c r="W4948" s="50" t="s">
        <v>5978</v>
      </c>
      <c r="X4948" s="50" t="s">
        <v>14740</v>
      </c>
      <c r="Y4948" s="70" t="s">
        <v>17320</v>
      </c>
      <c r="Z4948" s="53">
        <v>53862</v>
      </c>
    </row>
    <row r="4949" spans="1:26" s="49" customFormat="1" x14ac:dyDescent="0.25">
      <c r="A4949" s="75">
        <v>650051653</v>
      </c>
      <c r="B4949" s="73">
        <f t="shared" si="231"/>
        <v>650051653</v>
      </c>
      <c r="C4949" s="73" t="s">
        <v>12737</v>
      </c>
      <c r="D4949" s="68">
        <v>1</v>
      </c>
      <c r="E4949" s="48">
        <f t="shared" si="232"/>
        <v>75018772</v>
      </c>
      <c r="F4949" s="57" t="s">
        <v>5974</v>
      </c>
      <c r="G4949" s="57" t="s">
        <v>5975</v>
      </c>
      <c r="H4949" s="51">
        <v>475</v>
      </c>
      <c r="I4949" s="51" t="s">
        <v>17309</v>
      </c>
      <c r="J4949" s="69">
        <v>27.49</v>
      </c>
      <c r="K4949" s="69">
        <f t="shared" si="233"/>
        <v>13057.75</v>
      </c>
      <c r="L4949" s="90">
        <v>475</v>
      </c>
      <c r="M4949" s="51">
        <v>0</v>
      </c>
      <c r="N4949" s="62" t="s">
        <v>6108</v>
      </c>
      <c r="O4949" s="52" t="s">
        <v>6109</v>
      </c>
      <c r="P4949" s="52">
        <v>260</v>
      </c>
      <c r="Q4949" s="52"/>
      <c r="R4949" s="52" t="s">
        <v>6110</v>
      </c>
      <c r="S4949" s="49" t="s">
        <v>21333</v>
      </c>
      <c r="V4949" s="50" t="s">
        <v>15153</v>
      </c>
      <c r="W4949" s="50" t="s">
        <v>5978</v>
      </c>
      <c r="X4949" s="50" t="s">
        <v>14740</v>
      </c>
      <c r="Y4949" s="70" t="s">
        <v>17320</v>
      </c>
      <c r="Z4949" s="53">
        <v>53944</v>
      </c>
    </row>
    <row r="4950" spans="1:26" s="49" customFormat="1" x14ac:dyDescent="0.25">
      <c r="A4950" s="75">
        <v>669000116</v>
      </c>
      <c r="B4950" s="73">
        <f t="shared" si="231"/>
        <v>669000116</v>
      </c>
      <c r="C4950" s="73" t="s">
        <v>12738</v>
      </c>
      <c r="D4950" s="68">
        <v>1</v>
      </c>
      <c r="E4950" s="48">
        <f t="shared" si="232"/>
        <v>70989184</v>
      </c>
      <c r="F4950" s="57" t="s">
        <v>5974</v>
      </c>
      <c r="G4950" s="57" t="s">
        <v>5975</v>
      </c>
      <c r="H4950" s="51">
        <v>0</v>
      </c>
      <c r="I4950" s="51" t="s">
        <v>17309</v>
      </c>
      <c r="J4950" s="69">
        <v>27.49</v>
      </c>
      <c r="K4950" s="69">
        <f t="shared" si="233"/>
        <v>0</v>
      </c>
      <c r="L4950" s="90">
        <v>25</v>
      </c>
      <c r="M4950" s="51">
        <v>25</v>
      </c>
      <c r="N4950" s="62" t="s">
        <v>6111</v>
      </c>
      <c r="O4950" s="52" t="s">
        <v>6112</v>
      </c>
      <c r="P4950" s="52">
        <v>316</v>
      </c>
      <c r="Q4950" s="52"/>
      <c r="R4950" s="52" t="s">
        <v>5983</v>
      </c>
      <c r="S4950" s="49" t="s">
        <v>21333</v>
      </c>
      <c r="V4950" s="50" t="s">
        <v>15153</v>
      </c>
      <c r="W4950" s="50" t="s">
        <v>5978</v>
      </c>
      <c r="X4950" s="50" t="s">
        <v>14740</v>
      </c>
      <c r="Y4950" s="70" t="s">
        <v>17320</v>
      </c>
      <c r="Z4950" s="53">
        <v>53843</v>
      </c>
    </row>
    <row r="4951" spans="1:26" s="49" customFormat="1" x14ac:dyDescent="0.25">
      <c r="A4951" s="75">
        <v>650057597</v>
      </c>
      <c r="B4951" s="73">
        <f t="shared" si="231"/>
        <v>650057597</v>
      </c>
      <c r="C4951" s="73" t="s">
        <v>12739</v>
      </c>
      <c r="D4951" s="68">
        <v>1</v>
      </c>
      <c r="E4951" s="48">
        <f t="shared" si="232"/>
        <v>71009957</v>
      </c>
      <c r="F4951" s="57" t="s">
        <v>5974</v>
      </c>
      <c r="G4951" s="57" t="s">
        <v>5975</v>
      </c>
      <c r="H4951" s="51">
        <v>100</v>
      </c>
      <c r="I4951" s="51" t="s">
        <v>17309</v>
      </c>
      <c r="J4951" s="69">
        <v>27.49</v>
      </c>
      <c r="K4951" s="69">
        <f t="shared" si="233"/>
        <v>2749</v>
      </c>
      <c r="L4951" s="90">
        <v>100</v>
      </c>
      <c r="M4951" s="51">
        <v>0</v>
      </c>
      <c r="N4951" s="62" t="s">
        <v>6113</v>
      </c>
      <c r="O4951" s="52"/>
      <c r="P4951" s="52">
        <v>57</v>
      </c>
      <c r="Q4951" s="52"/>
      <c r="R4951" s="52" t="s">
        <v>3305</v>
      </c>
      <c r="S4951" s="49" t="s">
        <v>21333</v>
      </c>
      <c r="V4951" s="50" t="s">
        <v>15153</v>
      </c>
      <c r="W4951" s="50" t="s">
        <v>5978</v>
      </c>
      <c r="X4951" s="50" t="s">
        <v>14740</v>
      </c>
      <c r="Y4951" s="70" t="s">
        <v>17320</v>
      </c>
      <c r="Z4951" s="53">
        <v>53821</v>
      </c>
    </row>
    <row r="4952" spans="1:26" s="49" customFormat="1" x14ac:dyDescent="0.25">
      <c r="A4952" s="75">
        <v>651033772</v>
      </c>
      <c r="B4952" s="73">
        <f t="shared" si="231"/>
        <v>651033772</v>
      </c>
      <c r="C4952" s="73" t="s">
        <v>12670</v>
      </c>
      <c r="D4952" s="68">
        <v>1</v>
      </c>
      <c r="E4952" s="48">
        <f t="shared" si="232"/>
        <v>75075920</v>
      </c>
      <c r="F4952" s="57" t="s">
        <v>5974</v>
      </c>
      <c r="G4952" s="57" t="s">
        <v>5975</v>
      </c>
      <c r="H4952" s="51">
        <v>475</v>
      </c>
      <c r="I4952" s="51" t="s">
        <v>17309</v>
      </c>
      <c r="J4952" s="69">
        <v>27.49</v>
      </c>
      <c r="K4952" s="69">
        <f t="shared" si="233"/>
        <v>13057.75</v>
      </c>
      <c r="L4952" s="90">
        <v>475</v>
      </c>
      <c r="M4952" s="51">
        <v>0</v>
      </c>
      <c r="N4952" s="62" t="s">
        <v>5990</v>
      </c>
      <c r="O4952" s="52" t="s">
        <v>2618</v>
      </c>
      <c r="P4952" s="52">
        <v>842</v>
      </c>
      <c r="Q4952" s="52"/>
      <c r="R4952" s="52" t="s">
        <v>5978</v>
      </c>
      <c r="S4952" s="49" t="s">
        <v>21333</v>
      </c>
      <c r="V4952" s="50" t="s">
        <v>15147</v>
      </c>
      <c r="W4952" s="50" t="s">
        <v>5978</v>
      </c>
      <c r="X4952" s="50" t="s">
        <v>14738</v>
      </c>
      <c r="Y4952" s="70" t="s">
        <v>17320</v>
      </c>
      <c r="Z4952" s="53">
        <v>53701</v>
      </c>
    </row>
    <row r="4953" spans="1:26" s="49" customFormat="1" x14ac:dyDescent="0.25">
      <c r="A4953" s="75">
        <v>669000221</v>
      </c>
      <c r="B4953" s="73">
        <f t="shared" si="231"/>
        <v>669000221</v>
      </c>
      <c r="C4953" s="73" t="s">
        <v>12740</v>
      </c>
      <c r="D4953" s="68">
        <v>1</v>
      </c>
      <c r="E4953" s="48">
        <f t="shared" si="232"/>
        <v>70156794</v>
      </c>
      <c r="F4953" s="57" t="s">
        <v>5974</v>
      </c>
      <c r="G4953" s="57" t="s">
        <v>5975</v>
      </c>
      <c r="H4953" s="51">
        <v>25</v>
      </c>
      <c r="I4953" s="51" t="s">
        <v>17309</v>
      </c>
      <c r="J4953" s="69">
        <v>27.49</v>
      </c>
      <c r="K4953" s="69">
        <f t="shared" si="233"/>
        <v>687.25</v>
      </c>
      <c r="L4953" s="90">
        <v>25</v>
      </c>
      <c r="M4953" s="51">
        <v>0</v>
      </c>
      <c r="N4953" s="62" t="s">
        <v>6114</v>
      </c>
      <c r="O4953" s="52" t="s">
        <v>6115</v>
      </c>
      <c r="P4953" s="52">
        <v>439</v>
      </c>
      <c r="Q4953" s="52"/>
      <c r="R4953" s="52" t="s">
        <v>6093</v>
      </c>
      <c r="S4953" s="49" t="s">
        <v>21333</v>
      </c>
      <c r="V4953" s="50" t="s">
        <v>15153</v>
      </c>
      <c r="W4953" s="50" t="s">
        <v>5978</v>
      </c>
      <c r="X4953" s="50" t="s">
        <v>14740</v>
      </c>
      <c r="Y4953" s="70" t="s">
        <v>17320</v>
      </c>
      <c r="Z4953" s="53">
        <v>53851</v>
      </c>
    </row>
    <row r="4954" spans="1:26" s="49" customFormat="1" x14ac:dyDescent="0.25">
      <c r="A4954" s="75">
        <v>669000051</v>
      </c>
      <c r="B4954" s="73">
        <f t="shared" si="231"/>
        <v>669000051</v>
      </c>
      <c r="C4954" s="73" t="s">
        <v>12741</v>
      </c>
      <c r="D4954" s="68">
        <v>1</v>
      </c>
      <c r="E4954" s="48">
        <f t="shared" si="232"/>
        <v>70188947</v>
      </c>
      <c r="F4954" s="57" t="s">
        <v>5974</v>
      </c>
      <c r="G4954" s="57" t="s">
        <v>5975</v>
      </c>
      <c r="H4954" s="51">
        <v>25</v>
      </c>
      <c r="I4954" s="51" t="s">
        <v>17309</v>
      </c>
      <c r="J4954" s="69">
        <v>27.49</v>
      </c>
      <c r="K4954" s="69">
        <f t="shared" si="233"/>
        <v>687.25</v>
      </c>
      <c r="L4954" s="90">
        <v>25</v>
      </c>
      <c r="M4954" s="51">
        <v>0</v>
      </c>
      <c r="N4954" s="62" t="s">
        <v>6116</v>
      </c>
      <c r="O4954" s="52" t="s">
        <v>54</v>
      </c>
      <c r="P4954" s="52">
        <v>246</v>
      </c>
      <c r="Q4954" s="52"/>
      <c r="R4954" s="52" t="s">
        <v>5989</v>
      </c>
      <c r="S4954" s="49" t="s">
        <v>21333</v>
      </c>
      <c r="V4954" s="50" t="s">
        <v>15153</v>
      </c>
      <c r="W4954" s="50" t="s">
        <v>5978</v>
      </c>
      <c r="X4954" s="50" t="s">
        <v>14740</v>
      </c>
      <c r="Y4954" s="70" t="s">
        <v>17320</v>
      </c>
      <c r="Z4954" s="53">
        <v>53825</v>
      </c>
    </row>
    <row r="4955" spans="1:26" s="49" customFormat="1" x14ac:dyDescent="0.25">
      <c r="A4955" s="75">
        <v>691000719</v>
      </c>
      <c r="B4955" s="73">
        <f t="shared" si="231"/>
        <v>691000719</v>
      </c>
      <c r="C4955" s="73" t="s">
        <v>12671</v>
      </c>
      <c r="D4955" s="68">
        <v>1</v>
      </c>
      <c r="E4955" s="48">
        <f t="shared" si="232"/>
        <v>71341064</v>
      </c>
      <c r="F4955" s="57" t="s">
        <v>5974</v>
      </c>
      <c r="G4955" s="57" t="s">
        <v>5975</v>
      </c>
      <c r="H4955" s="51">
        <v>325</v>
      </c>
      <c r="I4955" s="51" t="s">
        <v>17309</v>
      </c>
      <c r="J4955" s="69">
        <v>27.49</v>
      </c>
      <c r="K4955" s="69">
        <f t="shared" si="233"/>
        <v>8934.25</v>
      </c>
      <c r="L4955" s="90">
        <v>325</v>
      </c>
      <c r="M4955" s="51">
        <v>0</v>
      </c>
      <c r="N4955" s="62" t="s">
        <v>5991</v>
      </c>
      <c r="O4955" s="52" t="s">
        <v>5992</v>
      </c>
      <c r="P4955" s="52">
        <v>584</v>
      </c>
      <c r="Q4955" s="52"/>
      <c r="R4955" s="52" t="s">
        <v>5993</v>
      </c>
      <c r="S4955" s="49" t="s">
        <v>21334</v>
      </c>
      <c r="V4955" s="50" t="s">
        <v>15147</v>
      </c>
      <c r="W4955" s="50" t="s">
        <v>5978</v>
      </c>
      <c r="X4955" s="50" t="s">
        <v>14741</v>
      </c>
      <c r="Y4955" s="70" t="s">
        <v>17320</v>
      </c>
      <c r="Z4955" s="53">
        <v>53973</v>
      </c>
    </row>
    <row r="4956" spans="1:26" s="49" customFormat="1" ht="30" x14ac:dyDescent="0.25">
      <c r="A4956" s="75">
        <v>691001421</v>
      </c>
      <c r="B4956" s="73">
        <f t="shared" si="231"/>
        <v>691001421</v>
      </c>
      <c r="C4956" s="73" t="s">
        <v>12672</v>
      </c>
      <c r="D4956" s="68">
        <v>1</v>
      </c>
      <c r="E4956" s="48">
        <f t="shared" si="232"/>
        <v>72048905</v>
      </c>
      <c r="F4956" s="57" t="s">
        <v>5974</v>
      </c>
      <c r="G4956" s="57" t="s">
        <v>5975</v>
      </c>
      <c r="H4956" s="51">
        <v>0</v>
      </c>
      <c r="I4956" s="51" t="s">
        <v>17309</v>
      </c>
      <c r="J4956" s="69">
        <v>27.49</v>
      </c>
      <c r="K4956" s="69">
        <f t="shared" si="233"/>
        <v>0</v>
      </c>
      <c r="L4956" s="90">
        <v>175</v>
      </c>
      <c r="M4956" s="51">
        <v>175</v>
      </c>
      <c r="N4956" s="62" t="s">
        <v>5994</v>
      </c>
      <c r="O4956" s="52" t="s">
        <v>5995</v>
      </c>
      <c r="P4956" s="52">
        <v>531</v>
      </c>
      <c r="Q4956" s="52"/>
      <c r="R4956" s="52" t="s">
        <v>5993</v>
      </c>
      <c r="S4956" s="49" t="s">
        <v>21333</v>
      </c>
      <c r="V4956" s="50" t="s">
        <v>15147</v>
      </c>
      <c r="W4956" s="50" t="s">
        <v>5978</v>
      </c>
      <c r="X4956" s="50" t="s">
        <v>14738</v>
      </c>
      <c r="Y4956" s="70" t="s">
        <v>17320</v>
      </c>
      <c r="Z4956" s="53">
        <v>53973</v>
      </c>
    </row>
    <row r="4957" spans="1:26" s="49" customFormat="1" x14ac:dyDescent="0.25">
      <c r="A4957" s="75">
        <v>691001863</v>
      </c>
      <c r="B4957" s="73">
        <f t="shared" si="231"/>
        <v>691001863</v>
      </c>
      <c r="C4957" s="73" t="s">
        <v>18218</v>
      </c>
      <c r="D4957" s="68">
        <v>1</v>
      </c>
      <c r="E4957" s="48">
        <f t="shared" si="232"/>
        <v>72076747</v>
      </c>
      <c r="F4957" s="57" t="s">
        <v>5974</v>
      </c>
      <c r="G4957" s="57" t="s">
        <v>5975</v>
      </c>
      <c r="H4957" s="51">
        <v>0</v>
      </c>
      <c r="I4957" s="51" t="s">
        <v>17309</v>
      </c>
      <c r="J4957" s="69">
        <v>27.49</v>
      </c>
      <c r="K4957" s="69">
        <f t="shared" si="233"/>
        <v>0</v>
      </c>
      <c r="L4957" s="90">
        <v>25</v>
      </c>
      <c r="M4957" s="51">
        <v>25</v>
      </c>
      <c r="N4957" s="62" t="s">
        <v>18219</v>
      </c>
      <c r="O4957" s="52" t="s">
        <v>6087</v>
      </c>
      <c r="P4957" s="52">
        <v>217</v>
      </c>
      <c r="Q4957" s="52"/>
      <c r="R4957" s="52" t="s">
        <v>5983</v>
      </c>
      <c r="S4957" s="49" t="s">
        <v>21333</v>
      </c>
      <c r="V4957" s="50" t="s">
        <v>15153</v>
      </c>
      <c r="W4957" s="50" t="s">
        <v>5978</v>
      </c>
      <c r="X4957" s="50" t="s">
        <v>14740</v>
      </c>
      <c r="Y4957" s="70" t="s">
        <v>17320</v>
      </c>
      <c r="Z4957" s="53">
        <v>53843</v>
      </c>
    </row>
    <row r="4958" spans="1:26" s="49" customFormat="1" x14ac:dyDescent="0.25">
      <c r="A4958" s="75">
        <v>691002223</v>
      </c>
      <c r="B4958" s="73">
        <f t="shared" si="231"/>
        <v>691002223</v>
      </c>
      <c r="C4958" s="73" t="s">
        <v>12673</v>
      </c>
      <c r="D4958" s="68">
        <v>1</v>
      </c>
      <c r="E4958" s="48">
        <f t="shared" si="232"/>
        <v>72085410</v>
      </c>
      <c r="F4958" s="57" t="s">
        <v>5974</v>
      </c>
      <c r="G4958" s="57" t="s">
        <v>5975</v>
      </c>
      <c r="H4958" s="51">
        <v>200</v>
      </c>
      <c r="I4958" s="51" t="s">
        <v>17309</v>
      </c>
      <c r="J4958" s="69">
        <v>27.49</v>
      </c>
      <c r="K4958" s="69">
        <f t="shared" si="233"/>
        <v>5498</v>
      </c>
      <c r="L4958" s="90">
        <v>200</v>
      </c>
      <c r="M4958" s="51">
        <v>0</v>
      </c>
      <c r="N4958" s="62" t="s">
        <v>5996</v>
      </c>
      <c r="O4958" s="52" t="s">
        <v>915</v>
      </c>
      <c r="P4958" s="52">
        <v>228</v>
      </c>
      <c r="Q4958" s="52"/>
      <c r="R4958" s="52" t="s">
        <v>5978</v>
      </c>
      <c r="S4958" s="49" t="s">
        <v>21333</v>
      </c>
      <c r="V4958" s="50" t="s">
        <v>15147</v>
      </c>
      <c r="W4958" s="50" t="s">
        <v>5978</v>
      </c>
      <c r="X4958" s="50" t="s">
        <v>14738</v>
      </c>
      <c r="Y4958" s="70" t="s">
        <v>17320</v>
      </c>
      <c r="Z4958" s="53">
        <v>53701</v>
      </c>
    </row>
    <row r="4959" spans="1:26" s="49" customFormat="1" x14ac:dyDescent="0.25">
      <c r="A4959" s="75">
        <v>691006903</v>
      </c>
      <c r="B4959" s="73">
        <f t="shared" si="231"/>
        <v>691006903</v>
      </c>
      <c r="C4959" s="73" t="s">
        <v>12674</v>
      </c>
      <c r="D4959" s="68">
        <v>1</v>
      </c>
      <c r="E4959" s="48">
        <f t="shared" si="232"/>
        <v>3153266</v>
      </c>
      <c r="F4959" s="57" t="s">
        <v>5974</v>
      </c>
      <c r="G4959" s="57" t="s">
        <v>5975</v>
      </c>
      <c r="H4959" s="51">
        <v>200</v>
      </c>
      <c r="I4959" s="51" t="s">
        <v>17309</v>
      </c>
      <c r="J4959" s="69">
        <v>27.49</v>
      </c>
      <c r="K4959" s="69">
        <f t="shared" si="233"/>
        <v>5498</v>
      </c>
      <c r="L4959" s="90">
        <v>200</v>
      </c>
      <c r="M4959" s="51">
        <v>0</v>
      </c>
      <c r="N4959" s="62" t="s">
        <v>5997</v>
      </c>
      <c r="O4959" s="52" t="s">
        <v>5998</v>
      </c>
      <c r="P4959" s="52">
        <v>766</v>
      </c>
      <c r="Q4959" s="52"/>
      <c r="R4959" s="52" t="s">
        <v>5978</v>
      </c>
      <c r="S4959" s="49" t="s">
        <v>21334</v>
      </c>
      <c r="V4959" s="50" t="s">
        <v>15147</v>
      </c>
      <c r="W4959" s="50" t="s">
        <v>5978</v>
      </c>
      <c r="X4959" s="50" t="s">
        <v>14742</v>
      </c>
      <c r="Y4959" s="70" t="s">
        <v>17320</v>
      </c>
      <c r="Z4959" s="53">
        <v>53701</v>
      </c>
    </row>
    <row r="4960" spans="1:26" s="49" customFormat="1" ht="30" x14ac:dyDescent="0.25">
      <c r="A4960" s="75">
        <v>600029654</v>
      </c>
      <c r="B4960" s="73">
        <f t="shared" si="231"/>
        <v>600029654</v>
      </c>
      <c r="C4960" s="73" t="s">
        <v>15157</v>
      </c>
      <c r="D4960" s="68">
        <v>1</v>
      </c>
      <c r="E4960" s="48">
        <f t="shared" si="232"/>
        <v>60103264</v>
      </c>
      <c r="F4960" s="57" t="s">
        <v>5974</v>
      </c>
      <c r="G4960" s="57" t="s">
        <v>5975</v>
      </c>
      <c r="H4960" s="51">
        <v>250</v>
      </c>
      <c r="I4960" s="51" t="s">
        <v>17309</v>
      </c>
      <c r="J4960" s="69">
        <v>27.49</v>
      </c>
      <c r="K4960" s="69">
        <f t="shared" si="233"/>
        <v>6872.5</v>
      </c>
      <c r="L4960" s="90">
        <v>250</v>
      </c>
      <c r="M4960" s="51">
        <v>0</v>
      </c>
      <c r="N4960" s="62" t="s">
        <v>15158</v>
      </c>
      <c r="O4960" s="52" t="s">
        <v>5985</v>
      </c>
      <c r="P4960" s="52">
        <v>624</v>
      </c>
      <c r="Q4960" s="52"/>
      <c r="R4960" s="52" t="s">
        <v>5978</v>
      </c>
      <c r="S4960" s="49" t="s">
        <v>21333</v>
      </c>
      <c r="V4960" s="50" t="s">
        <v>14745</v>
      </c>
      <c r="W4960" s="50" t="s">
        <v>5978</v>
      </c>
      <c r="X4960" s="50" t="s">
        <v>14746</v>
      </c>
      <c r="Y4960" s="70" t="s">
        <v>17320</v>
      </c>
      <c r="Z4960" s="53">
        <v>53701</v>
      </c>
    </row>
    <row r="4961" spans="1:26" s="49" customFormat="1" x14ac:dyDescent="0.25">
      <c r="A4961" s="74">
        <v>600013090</v>
      </c>
      <c r="B4961" s="73">
        <f t="shared" si="231"/>
        <v>600013090</v>
      </c>
      <c r="C4961" s="73" t="s">
        <v>18220</v>
      </c>
      <c r="D4961" s="68">
        <v>1</v>
      </c>
      <c r="E4961" s="48">
        <f t="shared" si="232"/>
        <v>87939</v>
      </c>
      <c r="F4961" s="57" t="s">
        <v>5974</v>
      </c>
      <c r="G4961" s="57" t="s">
        <v>6465</v>
      </c>
      <c r="H4961" s="51">
        <v>300</v>
      </c>
      <c r="I4961" s="51" t="s">
        <v>17309</v>
      </c>
      <c r="J4961" s="69">
        <v>27.49</v>
      </c>
      <c r="K4961" s="69">
        <f t="shared" si="233"/>
        <v>8247</v>
      </c>
      <c r="L4961" s="90">
        <v>300</v>
      </c>
      <c r="M4961" s="51">
        <v>0</v>
      </c>
      <c r="N4961" s="62" t="s">
        <v>18221</v>
      </c>
      <c r="O4961" s="52" t="s">
        <v>18222</v>
      </c>
      <c r="P4961" s="52">
        <v>427</v>
      </c>
      <c r="Q4961" s="52"/>
      <c r="R4961" s="52" t="s">
        <v>6469</v>
      </c>
      <c r="S4961" s="49" t="s">
        <v>21333</v>
      </c>
      <c r="V4961" s="50" t="s">
        <v>15147</v>
      </c>
      <c r="W4961" s="50" t="s">
        <v>6469</v>
      </c>
      <c r="X4961" s="50" t="s">
        <v>14738</v>
      </c>
      <c r="Y4961" s="70" t="s">
        <v>17320</v>
      </c>
      <c r="Z4961" s="53">
        <v>56169</v>
      </c>
    </row>
    <row r="4962" spans="1:26" s="49" customFormat="1" x14ac:dyDescent="0.25">
      <c r="A4962" s="74">
        <v>600104991</v>
      </c>
      <c r="B4962" s="73">
        <f t="shared" si="231"/>
        <v>600104991</v>
      </c>
      <c r="C4962" s="73" t="s">
        <v>18223</v>
      </c>
      <c r="D4962" s="68">
        <v>1</v>
      </c>
      <c r="E4962" s="48">
        <f t="shared" si="232"/>
        <v>70155887</v>
      </c>
      <c r="F4962" s="57" t="s">
        <v>5974</v>
      </c>
      <c r="G4962" s="57" t="s">
        <v>6465</v>
      </c>
      <c r="H4962" s="51">
        <v>25</v>
      </c>
      <c r="I4962" s="51" t="s">
        <v>17309</v>
      </c>
      <c r="J4962" s="69">
        <v>27.49</v>
      </c>
      <c r="K4962" s="69">
        <f t="shared" si="233"/>
        <v>687.25</v>
      </c>
      <c r="L4962" s="90">
        <v>25</v>
      </c>
      <c r="M4962" s="51">
        <v>0</v>
      </c>
      <c r="N4962" s="62" t="s">
        <v>18224</v>
      </c>
      <c r="O4962" s="52" t="s">
        <v>2505</v>
      </c>
      <c r="P4962" s="52">
        <v>647</v>
      </c>
      <c r="Q4962" s="52"/>
      <c r="R4962" s="52" t="s">
        <v>6469</v>
      </c>
      <c r="S4962" s="49" t="s">
        <v>21333</v>
      </c>
      <c r="V4962" s="50" t="s">
        <v>15159</v>
      </c>
      <c r="W4962" s="50" t="s">
        <v>6469</v>
      </c>
      <c r="X4962" s="50" t="s">
        <v>14740</v>
      </c>
      <c r="Y4962" s="70" t="s">
        <v>17320</v>
      </c>
      <c r="Z4962" s="53">
        <v>56169</v>
      </c>
    </row>
    <row r="4963" spans="1:26" s="49" customFormat="1" x14ac:dyDescent="0.25">
      <c r="A4963" s="74">
        <v>600024822</v>
      </c>
      <c r="B4963" s="73">
        <f t="shared" si="231"/>
        <v>600024822</v>
      </c>
      <c r="C4963" s="73" t="s">
        <v>12953</v>
      </c>
      <c r="D4963" s="68">
        <v>1</v>
      </c>
      <c r="E4963" s="48">
        <f t="shared" si="232"/>
        <v>61235105</v>
      </c>
      <c r="F4963" s="57" t="s">
        <v>5974</v>
      </c>
      <c r="G4963" s="57" t="s">
        <v>6465</v>
      </c>
      <c r="H4963" s="51">
        <v>0</v>
      </c>
      <c r="I4963" s="51" t="s">
        <v>17309</v>
      </c>
      <c r="J4963" s="69">
        <v>27.49</v>
      </c>
      <c r="K4963" s="69">
        <f t="shared" si="233"/>
        <v>0</v>
      </c>
      <c r="L4963" s="90">
        <v>50</v>
      </c>
      <c r="M4963" s="51">
        <v>50</v>
      </c>
      <c r="N4963" s="62" t="s">
        <v>6470</v>
      </c>
      <c r="O4963" s="52" t="s">
        <v>5237</v>
      </c>
      <c r="P4963" s="52">
        <v>130</v>
      </c>
      <c r="Q4963" s="52"/>
      <c r="R4963" s="52" t="s">
        <v>6469</v>
      </c>
      <c r="S4963" s="49" t="s">
        <v>21333</v>
      </c>
      <c r="V4963" s="50" t="s">
        <v>15147</v>
      </c>
      <c r="W4963" s="50" t="s">
        <v>6469</v>
      </c>
      <c r="X4963" s="50" t="s">
        <v>14738</v>
      </c>
      <c r="Y4963" s="70" t="s">
        <v>17320</v>
      </c>
      <c r="Z4963" s="53">
        <v>56169</v>
      </c>
    </row>
    <row r="4964" spans="1:26" s="49" customFormat="1" x14ac:dyDescent="0.25">
      <c r="A4964" s="75">
        <v>600104257</v>
      </c>
      <c r="B4964" s="73">
        <f t="shared" si="231"/>
        <v>600104257</v>
      </c>
      <c r="C4964" s="73" t="s">
        <v>12980</v>
      </c>
      <c r="D4964" s="68">
        <v>1</v>
      </c>
      <c r="E4964" s="48">
        <f t="shared" si="232"/>
        <v>49314629</v>
      </c>
      <c r="F4964" s="57" t="s">
        <v>5974</v>
      </c>
      <c r="G4964" s="57" t="s">
        <v>6465</v>
      </c>
      <c r="H4964" s="51">
        <v>0</v>
      </c>
      <c r="I4964" s="51" t="s">
        <v>17320</v>
      </c>
      <c r="J4964" s="69">
        <v>27.49</v>
      </c>
      <c r="K4964" s="69">
        <f t="shared" si="233"/>
        <v>0</v>
      </c>
      <c r="L4964" s="90">
        <v>0</v>
      </c>
      <c r="M4964" s="51"/>
      <c r="N4964" s="62" t="s">
        <v>6512</v>
      </c>
      <c r="O4964" s="52" t="s">
        <v>2505</v>
      </c>
      <c r="P4964" s="52">
        <v>647</v>
      </c>
      <c r="Q4964" s="52"/>
      <c r="R4964" s="52" t="s">
        <v>6469</v>
      </c>
      <c r="S4964" s="49" t="s">
        <v>21333</v>
      </c>
      <c r="V4964" s="50" t="s">
        <v>15159</v>
      </c>
      <c r="W4964" s="50" t="s">
        <v>6469</v>
      </c>
      <c r="X4964" s="50" t="s">
        <v>14740</v>
      </c>
      <c r="Y4964" s="70">
        <v>44340</v>
      </c>
      <c r="Z4964" s="53">
        <v>56169</v>
      </c>
    </row>
    <row r="4965" spans="1:26" s="49" customFormat="1" x14ac:dyDescent="0.25">
      <c r="A4965" s="75">
        <v>600103862</v>
      </c>
      <c r="B4965" s="73">
        <f t="shared" si="231"/>
        <v>600103862</v>
      </c>
      <c r="C4965" s="73" t="s">
        <v>12981</v>
      </c>
      <c r="D4965" s="68">
        <v>1</v>
      </c>
      <c r="E4965" s="48">
        <f t="shared" si="232"/>
        <v>75017008</v>
      </c>
      <c r="F4965" s="57" t="s">
        <v>5974</v>
      </c>
      <c r="G4965" s="57" t="s">
        <v>6465</v>
      </c>
      <c r="H4965" s="51">
        <v>25</v>
      </c>
      <c r="I4965" s="51" t="s">
        <v>17309</v>
      </c>
      <c r="J4965" s="69">
        <v>27.49</v>
      </c>
      <c r="K4965" s="69">
        <f t="shared" si="233"/>
        <v>687.25</v>
      </c>
      <c r="L4965" s="90">
        <v>25</v>
      </c>
      <c r="M4965" s="51">
        <v>0</v>
      </c>
      <c r="N4965" s="62" t="s">
        <v>6513</v>
      </c>
      <c r="O4965" s="52" t="s">
        <v>2505</v>
      </c>
      <c r="P4965" s="52">
        <v>651</v>
      </c>
      <c r="Q4965" s="52"/>
      <c r="R4965" s="52" t="s">
        <v>6469</v>
      </c>
      <c r="S4965" s="49" t="s">
        <v>21333</v>
      </c>
      <c r="V4965" s="50" t="s">
        <v>15159</v>
      </c>
      <c r="W4965" s="50" t="s">
        <v>6469</v>
      </c>
      <c r="X4965" s="50" t="s">
        <v>14740</v>
      </c>
      <c r="Y4965" s="70" t="s">
        <v>17320</v>
      </c>
      <c r="Z4965" s="53">
        <v>56169</v>
      </c>
    </row>
    <row r="4966" spans="1:26" s="49" customFormat="1" x14ac:dyDescent="0.25">
      <c r="A4966" s="75">
        <v>600103331</v>
      </c>
      <c r="B4966" s="73">
        <f t="shared" si="231"/>
        <v>600103331</v>
      </c>
      <c r="C4966" s="73" t="s">
        <v>12982</v>
      </c>
      <c r="D4966" s="68">
        <v>1</v>
      </c>
      <c r="E4966" s="48">
        <f t="shared" si="232"/>
        <v>75016923</v>
      </c>
      <c r="F4966" s="57" t="s">
        <v>5974</v>
      </c>
      <c r="G4966" s="57" t="s">
        <v>6465</v>
      </c>
      <c r="H4966" s="51">
        <v>25</v>
      </c>
      <c r="I4966" s="51" t="s">
        <v>17309</v>
      </c>
      <c r="J4966" s="69">
        <v>27.49</v>
      </c>
      <c r="K4966" s="69">
        <f t="shared" si="233"/>
        <v>687.25</v>
      </c>
      <c r="L4966" s="90">
        <v>25</v>
      </c>
      <c r="M4966" s="51">
        <v>0</v>
      </c>
      <c r="N4966" s="62" t="s">
        <v>6514</v>
      </c>
      <c r="O4966" s="52" t="s">
        <v>675</v>
      </c>
      <c r="P4966" s="52">
        <v>423</v>
      </c>
      <c r="Q4966" s="52"/>
      <c r="R4966" s="52" t="s">
        <v>6469</v>
      </c>
      <c r="S4966" s="49" t="s">
        <v>21333</v>
      </c>
      <c r="V4966" s="50" t="s">
        <v>15159</v>
      </c>
      <c r="W4966" s="50" t="s">
        <v>6469</v>
      </c>
      <c r="X4966" s="50" t="s">
        <v>14740</v>
      </c>
      <c r="Y4966" s="70" t="s">
        <v>17320</v>
      </c>
      <c r="Z4966" s="53">
        <v>56169</v>
      </c>
    </row>
    <row r="4967" spans="1:26" s="49" customFormat="1" x14ac:dyDescent="0.25">
      <c r="A4967" s="75">
        <v>600104443</v>
      </c>
      <c r="B4967" s="73">
        <f t="shared" si="231"/>
        <v>600104443</v>
      </c>
      <c r="C4967" s="73" t="s">
        <v>12983</v>
      </c>
      <c r="D4967" s="68">
        <v>1</v>
      </c>
      <c r="E4967" s="48">
        <f t="shared" si="232"/>
        <v>70188831</v>
      </c>
      <c r="F4967" s="57" t="s">
        <v>5974</v>
      </c>
      <c r="G4967" s="57" t="s">
        <v>6465</v>
      </c>
      <c r="H4967" s="51">
        <v>50</v>
      </c>
      <c r="I4967" s="51" t="s">
        <v>17309</v>
      </c>
      <c r="J4967" s="69">
        <v>27.49</v>
      </c>
      <c r="K4967" s="69">
        <f t="shared" si="233"/>
        <v>1374.5</v>
      </c>
      <c r="L4967" s="90">
        <v>50</v>
      </c>
      <c r="M4967" s="51">
        <v>0</v>
      </c>
      <c r="N4967" s="62" t="s">
        <v>6515</v>
      </c>
      <c r="O4967" s="52"/>
      <c r="P4967" s="52">
        <v>185</v>
      </c>
      <c r="Q4967" s="52"/>
      <c r="R4967" s="52" t="s">
        <v>6516</v>
      </c>
      <c r="S4967" s="49" t="s">
        <v>21333</v>
      </c>
      <c r="V4967" s="50" t="s">
        <v>15159</v>
      </c>
      <c r="W4967" s="50" t="s">
        <v>6469</v>
      </c>
      <c r="X4967" s="50" t="s">
        <v>14740</v>
      </c>
      <c r="Y4967" s="70" t="s">
        <v>17320</v>
      </c>
      <c r="Z4967" s="53">
        <v>56168</v>
      </c>
    </row>
    <row r="4968" spans="1:26" s="49" customFormat="1" x14ac:dyDescent="0.25">
      <c r="A4968" s="75">
        <v>650046587</v>
      </c>
      <c r="B4968" s="73">
        <f t="shared" si="231"/>
        <v>650046587</v>
      </c>
      <c r="C4968" s="73" t="s">
        <v>12984</v>
      </c>
      <c r="D4968" s="68">
        <v>1</v>
      </c>
      <c r="E4968" s="48">
        <f t="shared" si="232"/>
        <v>75016141</v>
      </c>
      <c r="F4968" s="57" t="s">
        <v>5974</v>
      </c>
      <c r="G4968" s="57" t="s">
        <v>6465</v>
      </c>
      <c r="H4968" s="51">
        <v>0</v>
      </c>
      <c r="I4968" s="51" t="s">
        <v>17309</v>
      </c>
      <c r="J4968" s="69">
        <v>27.49</v>
      </c>
      <c r="K4968" s="69">
        <f t="shared" si="233"/>
        <v>0</v>
      </c>
      <c r="L4968" s="90">
        <v>25</v>
      </c>
      <c r="M4968" s="51">
        <v>25</v>
      </c>
      <c r="N4968" s="62" t="s">
        <v>6517</v>
      </c>
      <c r="O4968" s="52"/>
      <c r="P4968" s="52">
        <v>138</v>
      </c>
      <c r="Q4968" s="52"/>
      <c r="R4968" s="52" t="s">
        <v>6518</v>
      </c>
      <c r="S4968" s="49" t="s">
        <v>21333</v>
      </c>
      <c r="V4968" s="50" t="s">
        <v>15159</v>
      </c>
      <c r="W4968" s="50" t="s">
        <v>6469</v>
      </c>
      <c r="X4968" s="50" t="s">
        <v>14740</v>
      </c>
      <c r="Y4968" s="70" t="s">
        <v>17320</v>
      </c>
      <c r="Z4968" s="53">
        <v>56167</v>
      </c>
    </row>
    <row r="4969" spans="1:26" s="49" customFormat="1" x14ac:dyDescent="0.25">
      <c r="A4969" s="75">
        <v>650052510</v>
      </c>
      <c r="B4969" s="73">
        <f t="shared" si="231"/>
        <v>650052510</v>
      </c>
      <c r="C4969" s="73" t="s">
        <v>12985</v>
      </c>
      <c r="D4969" s="68">
        <v>1</v>
      </c>
      <c r="E4969" s="48">
        <f t="shared" si="232"/>
        <v>70994838</v>
      </c>
      <c r="F4969" s="57" t="s">
        <v>5974</v>
      </c>
      <c r="G4969" s="57" t="s">
        <v>6465</v>
      </c>
      <c r="H4969" s="51">
        <v>0</v>
      </c>
      <c r="I4969" s="51" t="s">
        <v>17320</v>
      </c>
      <c r="J4969" s="69">
        <v>27.49</v>
      </c>
      <c r="K4969" s="69">
        <f t="shared" si="233"/>
        <v>0</v>
      </c>
      <c r="L4969" s="90">
        <v>0</v>
      </c>
      <c r="M4969" s="51"/>
      <c r="N4969" s="62" t="s">
        <v>6519</v>
      </c>
      <c r="O4969" s="52"/>
      <c r="P4969" s="52">
        <v>341</v>
      </c>
      <c r="Q4969" s="52"/>
      <c r="R4969" s="52" t="s">
        <v>6520</v>
      </c>
      <c r="S4969" s="49" t="s">
        <v>21333</v>
      </c>
      <c r="V4969" s="50" t="s">
        <v>15159</v>
      </c>
      <c r="W4969" s="50" t="s">
        <v>6469</v>
      </c>
      <c r="X4969" s="50" t="s">
        <v>14740</v>
      </c>
      <c r="Y4969" s="70">
        <v>44340</v>
      </c>
      <c r="Z4969" s="53">
        <v>56161</v>
      </c>
    </row>
    <row r="4970" spans="1:26" s="49" customFormat="1" x14ac:dyDescent="0.25">
      <c r="A4970" s="74">
        <v>600013057</v>
      </c>
      <c r="B4970" s="73">
        <f t="shared" si="231"/>
        <v>600013057</v>
      </c>
      <c r="C4970" s="73" t="s">
        <v>15161</v>
      </c>
      <c r="D4970" s="68">
        <v>1</v>
      </c>
      <c r="E4970" s="48">
        <f t="shared" si="232"/>
        <v>49314653</v>
      </c>
      <c r="F4970" s="57" t="s">
        <v>5974</v>
      </c>
      <c r="G4970" s="57" t="s">
        <v>6465</v>
      </c>
      <c r="H4970" s="51">
        <v>375</v>
      </c>
      <c r="I4970" s="51" t="s">
        <v>17309</v>
      </c>
      <c r="J4970" s="69">
        <v>27.49</v>
      </c>
      <c r="K4970" s="69">
        <f t="shared" si="233"/>
        <v>10308.75</v>
      </c>
      <c r="L4970" s="90">
        <v>375</v>
      </c>
      <c r="M4970" s="51">
        <v>0</v>
      </c>
      <c r="N4970" s="62" t="s">
        <v>15162</v>
      </c>
      <c r="O4970" s="52" t="s">
        <v>15163</v>
      </c>
      <c r="P4970" s="52">
        <v>113</v>
      </c>
      <c r="Q4970" s="52"/>
      <c r="R4970" s="52" t="s">
        <v>6471</v>
      </c>
      <c r="S4970" s="49" t="s">
        <v>21333</v>
      </c>
      <c r="V4970" s="50" t="s">
        <v>15147</v>
      </c>
      <c r="W4970" s="50" t="s">
        <v>6471</v>
      </c>
      <c r="X4970" s="50" t="s">
        <v>14738</v>
      </c>
      <c r="Y4970" s="70" t="s">
        <v>17320</v>
      </c>
      <c r="Z4970" s="53">
        <v>56301</v>
      </c>
    </row>
    <row r="4971" spans="1:26" s="49" customFormat="1" x14ac:dyDescent="0.25">
      <c r="A4971" s="74">
        <v>600013146</v>
      </c>
      <c r="B4971" s="73">
        <f t="shared" si="231"/>
        <v>600013146</v>
      </c>
      <c r="C4971" s="73" t="s">
        <v>12954</v>
      </c>
      <c r="D4971" s="68">
        <v>1</v>
      </c>
      <c r="E4971" s="48">
        <f t="shared" si="232"/>
        <v>87670</v>
      </c>
      <c r="F4971" s="57" t="s">
        <v>5974</v>
      </c>
      <c r="G4971" s="57" t="s">
        <v>6465</v>
      </c>
      <c r="H4971" s="51">
        <v>600</v>
      </c>
      <c r="I4971" s="51" t="s">
        <v>17309</v>
      </c>
      <c r="J4971" s="69">
        <v>27.49</v>
      </c>
      <c r="K4971" s="69">
        <f t="shared" si="233"/>
        <v>16494</v>
      </c>
      <c r="L4971" s="90">
        <v>600</v>
      </c>
      <c r="M4971" s="51">
        <v>0</v>
      </c>
      <c r="N4971" s="62" t="s">
        <v>6472</v>
      </c>
      <c r="O4971" s="52"/>
      <c r="P4971" s="52">
        <v>17</v>
      </c>
      <c r="Q4971" s="52"/>
      <c r="R4971" s="52" t="s">
        <v>6471</v>
      </c>
      <c r="S4971" s="49" t="s">
        <v>21333</v>
      </c>
      <c r="V4971" s="50" t="s">
        <v>15147</v>
      </c>
      <c r="W4971" s="50" t="s">
        <v>6471</v>
      </c>
      <c r="X4971" s="50" t="s">
        <v>14738</v>
      </c>
      <c r="Y4971" s="70" t="s">
        <v>17320</v>
      </c>
      <c r="Z4971" s="53">
        <v>56301</v>
      </c>
    </row>
    <row r="4972" spans="1:26" s="49" customFormat="1" x14ac:dyDescent="0.25">
      <c r="A4972" s="74">
        <v>600029930</v>
      </c>
      <c r="B4972" s="73">
        <f t="shared" si="231"/>
        <v>600029930</v>
      </c>
      <c r="C4972" s="73" t="s">
        <v>18225</v>
      </c>
      <c r="D4972" s="68">
        <v>1</v>
      </c>
      <c r="E4972" s="48">
        <f t="shared" si="232"/>
        <v>70857717</v>
      </c>
      <c r="F4972" s="57" t="s">
        <v>5974</v>
      </c>
      <c r="G4972" s="57" t="s">
        <v>6465</v>
      </c>
      <c r="H4972" s="51">
        <v>0</v>
      </c>
      <c r="I4972" s="51" t="s">
        <v>17309</v>
      </c>
      <c r="J4972" s="69">
        <v>27.49</v>
      </c>
      <c r="K4972" s="69">
        <f t="shared" si="233"/>
        <v>0</v>
      </c>
      <c r="L4972" s="90">
        <v>50</v>
      </c>
      <c r="M4972" s="51">
        <v>50</v>
      </c>
      <c r="N4972" s="62" t="s">
        <v>18226</v>
      </c>
      <c r="O4972" s="52"/>
      <c r="P4972" s="52">
        <v>74</v>
      </c>
      <c r="Q4972" s="52"/>
      <c r="R4972" s="52" t="s">
        <v>6473</v>
      </c>
      <c r="S4972" s="49" t="s">
        <v>21333</v>
      </c>
      <c r="V4972" s="50" t="s">
        <v>15147</v>
      </c>
      <c r="W4972" s="50" t="s">
        <v>6471</v>
      </c>
      <c r="X4972" s="50" t="s">
        <v>14738</v>
      </c>
      <c r="Y4972" s="70" t="s">
        <v>17320</v>
      </c>
      <c r="Z4972" s="53">
        <v>56153</v>
      </c>
    </row>
    <row r="4973" spans="1:26" s="49" customFormat="1" x14ac:dyDescent="0.25">
      <c r="A4973" s="74">
        <v>600024733</v>
      </c>
      <c r="B4973" s="73">
        <f t="shared" si="231"/>
        <v>600024733</v>
      </c>
      <c r="C4973" s="73" t="s">
        <v>12955</v>
      </c>
      <c r="D4973" s="68">
        <v>1</v>
      </c>
      <c r="E4973" s="48">
        <f t="shared" si="232"/>
        <v>70846944</v>
      </c>
      <c r="F4973" s="57" t="s">
        <v>5974</v>
      </c>
      <c r="G4973" s="57" t="s">
        <v>6465</v>
      </c>
      <c r="H4973" s="51">
        <v>300</v>
      </c>
      <c r="I4973" s="51" t="s">
        <v>17309</v>
      </c>
      <c r="J4973" s="69">
        <v>27.49</v>
      </c>
      <c r="K4973" s="69">
        <f t="shared" si="233"/>
        <v>8247</v>
      </c>
      <c r="L4973" s="90">
        <v>300</v>
      </c>
      <c r="M4973" s="51">
        <v>0</v>
      </c>
      <c r="N4973" s="62" t="s">
        <v>6474</v>
      </c>
      <c r="O4973" s="52" t="s">
        <v>6475</v>
      </c>
      <c r="P4973" s="52">
        <v>140</v>
      </c>
      <c r="Q4973" s="52"/>
      <c r="R4973" s="52" t="s">
        <v>6471</v>
      </c>
      <c r="S4973" s="49" t="s">
        <v>21333</v>
      </c>
      <c r="V4973" s="50" t="s">
        <v>15147</v>
      </c>
      <c r="W4973" s="50" t="s">
        <v>6471</v>
      </c>
      <c r="X4973" s="50" t="s">
        <v>14738</v>
      </c>
      <c r="Y4973" s="70" t="s">
        <v>17320</v>
      </c>
      <c r="Z4973" s="53">
        <v>56301</v>
      </c>
    </row>
    <row r="4974" spans="1:26" s="49" customFormat="1" x14ac:dyDescent="0.25">
      <c r="A4974" s="75">
        <v>600104001</v>
      </c>
      <c r="B4974" s="73">
        <f t="shared" si="231"/>
        <v>600104001</v>
      </c>
      <c r="C4974" s="73" t="s">
        <v>12986</v>
      </c>
      <c r="D4974" s="68">
        <v>1</v>
      </c>
      <c r="E4974" s="48">
        <f t="shared" si="232"/>
        <v>70991707</v>
      </c>
      <c r="F4974" s="57" t="s">
        <v>5974</v>
      </c>
      <c r="G4974" s="57" t="s">
        <v>6465</v>
      </c>
      <c r="H4974" s="51">
        <v>0</v>
      </c>
      <c r="I4974" s="51" t="s">
        <v>17309</v>
      </c>
      <c r="J4974" s="69">
        <v>27.49</v>
      </c>
      <c r="K4974" s="69">
        <f t="shared" si="233"/>
        <v>0</v>
      </c>
      <c r="L4974" s="90">
        <v>25</v>
      </c>
      <c r="M4974" s="51">
        <v>25</v>
      </c>
      <c r="N4974" s="62" t="s">
        <v>6523</v>
      </c>
      <c r="O4974" s="52"/>
      <c r="P4974" s="52">
        <v>390</v>
      </c>
      <c r="Q4974" s="52"/>
      <c r="R4974" s="52" t="s">
        <v>6524</v>
      </c>
      <c r="S4974" s="49" t="s">
        <v>21333</v>
      </c>
      <c r="V4974" s="50" t="s">
        <v>15160</v>
      </c>
      <c r="W4974" s="50" t="s">
        <v>6471</v>
      </c>
      <c r="X4974" s="50" t="s">
        <v>14740</v>
      </c>
      <c r="Y4974" s="70" t="s">
        <v>17320</v>
      </c>
      <c r="Z4974" s="53">
        <v>56134</v>
      </c>
    </row>
    <row r="4975" spans="1:26" s="49" customFormat="1" x14ac:dyDescent="0.25">
      <c r="A4975" s="75">
        <v>600103218</v>
      </c>
      <c r="B4975" s="73">
        <f t="shared" si="231"/>
        <v>600103218</v>
      </c>
      <c r="C4975" s="73" t="s">
        <v>12987</v>
      </c>
      <c r="D4975" s="68">
        <v>1</v>
      </c>
      <c r="E4975" s="48">
        <f t="shared" si="232"/>
        <v>70996849</v>
      </c>
      <c r="F4975" s="57" t="s">
        <v>5974</v>
      </c>
      <c r="G4975" s="57" t="s">
        <v>6465</v>
      </c>
      <c r="H4975" s="51">
        <v>25</v>
      </c>
      <c r="I4975" s="51" t="s">
        <v>17309</v>
      </c>
      <c r="J4975" s="69">
        <v>27.49</v>
      </c>
      <c r="K4975" s="69">
        <f t="shared" si="233"/>
        <v>687.25</v>
      </c>
      <c r="L4975" s="90">
        <v>25</v>
      </c>
      <c r="M4975" s="51">
        <v>0</v>
      </c>
      <c r="N4975" s="62" t="s">
        <v>6525</v>
      </c>
      <c r="O4975" s="52"/>
      <c r="P4975" s="52">
        <v>4</v>
      </c>
      <c r="Q4975" s="52"/>
      <c r="R4975" s="52" t="s">
        <v>6473</v>
      </c>
      <c r="S4975" s="49" t="s">
        <v>21333</v>
      </c>
      <c r="V4975" s="50" t="s">
        <v>15160</v>
      </c>
      <c r="W4975" s="50" t="s">
        <v>6471</v>
      </c>
      <c r="X4975" s="50" t="s">
        <v>14740</v>
      </c>
      <c r="Y4975" s="70" t="s">
        <v>17320</v>
      </c>
      <c r="Z4975" s="53">
        <v>56153</v>
      </c>
    </row>
    <row r="4976" spans="1:26" s="49" customFormat="1" x14ac:dyDescent="0.25">
      <c r="A4976" s="75">
        <v>600103374</v>
      </c>
      <c r="B4976" s="73">
        <f t="shared" si="231"/>
        <v>600103374</v>
      </c>
      <c r="C4976" s="73" t="s">
        <v>12988</v>
      </c>
      <c r="D4976" s="68">
        <v>1</v>
      </c>
      <c r="E4976" s="48">
        <f t="shared" si="232"/>
        <v>70982431</v>
      </c>
      <c r="F4976" s="57" t="s">
        <v>5974</v>
      </c>
      <c r="G4976" s="57" t="s">
        <v>6465</v>
      </c>
      <c r="H4976" s="51">
        <v>0</v>
      </c>
      <c r="I4976" s="51" t="s">
        <v>17309</v>
      </c>
      <c r="J4976" s="69">
        <v>27.49</v>
      </c>
      <c r="K4976" s="69">
        <f t="shared" si="233"/>
        <v>0</v>
      </c>
      <c r="L4976" s="90">
        <v>50</v>
      </c>
      <c r="M4976" s="51">
        <v>50</v>
      </c>
      <c r="N4976" s="62" t="s">
        <v>6526</v>
      </c>
      <c r="O4976" s="52" t="s">
        <v>2072</v>
      </c>
      <c r="P4976" s="52">
        <v>87</v>
      </c>
      <c r="Q4976" s="52"/>
      <c r="R4976" s="52" t="s">
        <v>6471</v>
      </c>
      <c r="S4976" s="49" t="s">
        <v>21333</v>
      </c>
      <c r="V4976" s="50" t="s">
        <v>15160</v>
      </c>
      <c r="W4976" s="50" t="s">
        <v>6471</v>
      </c>
      <c r="X4976" s="50" t="s">
        <v>14740</v>
      </c>
      <c r="Y4976" s="70" t="s">
        <v>17320</v>
      </c>
      <c r="Z4976" s="53">
        <v>56301</v>
      </c>
    </row>
    <row r="4977" spans="1:26" s="49" customFormat="1" x14ac:dyDescent="0.25">
      <c r="A4977" s="75">
        <v>600103382</v>
      </c>
      <c r="B4977" s="73">
        <f t="shared" si="231"/>
        <v>600103382</v>
      </c>
      <c r="C4977" s="73" t="s">
        <v>12989</v>
      </c>
      <c r="D4977" s="68">
        <v>1</v>
      </c>
      <c r="E4977" s="48">
        <f t="shared" si="232"/>
        <v>70982465</v>
      </c>
      <c r="F4977" s="57" t="s">
        <v>5974</v>
      </c>
      <c r="G4977" s="57" t="s">
        <v>6465</v>
      </c>
      <c r="H4977" s="51">
        <v>25</v>
      </c>
      <c r="I4977" s="51" t="s">
        <v>17309</v>
      </c>
      <c r="J4977" s="69">
        <v>27.49</v>
      </c>
      <c r="K4977" s="69">
        <f t="shared" si="233"/>
        <v>687.25</v>
      </c>
      <c r="L4977" s="90">
        <v>25</v>
      </c>
      <c r="M4977" s="51">
        <v>0</v>
      </c>
      <c r="N4977" s="62" t="s">
        <v>6527</v>
      </c>
      <c r="O4977" s="52" t="s">
        <v>354</v>
      </c>
      <c r="P4977" s="52">
        <v>365</v>
      </c>
      <c r="Q4977" s="52"/>
      <c r="R4977" s="52" t="s">
        <v>6471</v>
      </c>
      <c r="S4977" s="49" t="s">
        <v>21333</v>
      </c>
      <c r="V4977" s="50" t="s">
        <v>15160</v>
      </c>
      <c r="W4977" s="50" t="s">
        <v>6471</v>
      </c>
      <c r="X4977" s="50" t="s">
        <v>14740</v>
      </c>
      <c r="Y4977" s="70" t="s">
        <v>17320</v>
      </c>
      <c r="Z4977" s="53">
        <v>56301</v>
      </c>
    </row>
    <row r="4978" spans="1:26" s="49" customFormat="1" ht="30" x14ac:dyDescent="0.25">
      <c r="A4978" s="75">
        <v>600103871</v>
      </c>
      <c r="B4978" s="73">
        <f t="shared" si="231"/>
        <v>600103871</v>
      </c>
      <c r="C4978" s="73" t="s">
        <v>12990</v>
      </c>
      <c r="D4978" s="68">
        <v>1</v>
      </c>
      <c r="E4978" s="48">
        <f t="shared" si="232"/>
        <v>70982449</v>
      </c>
      <c r="F4978" s="57" t="s">
        <v>5974</v>
      </c>
      <c r="G4978" s="57" t="s">
        <v>6465</v>
      </c>
      <c r="H4978" s="51">
        <v>25</v>
      </c>
      <c r="I4978" s="51" t="s">
        <v>17309</v>
      </c>
      <c r="J4978" s="69">
        <v>27.49</v>
      </c>
      <c r="K4978" s="69">
        <f t="shared" si="233"/>
        <v>687.25</v>
      </c>
      <c r="L4978" s="90">
        <v>25</v>
      </c>
      <c r="M4978" s="51">
        <v>0</v>
      </c>
      <c r="N4978" s="62" t="s">
        <v>6528</v>
      </c>
      <c r="O4978" s="52" t="s">
        <v>2824</v>
      </c>
      <c r="P4978" s="52">
        <v>312</v>
      </c>
      <c r="Q4978" s="52"/>
      <c r="R4978" s="52" t="s">
        <v>6471</v>
      </c>
      <c r="S4978" s="49" t="s">
        <v>21333</v>
      </c>
      <c r="V4978" s="50" t="s">
        <v>15160</v>
      </c>
      <c r="W4978" s="50" t="s">
        <v>6471</v>
      </c>
      <c r="X4978" s="50" t="s">
        <v>14740</v>
      </c>
      <c r="Y4978" s="70" t="s">
        <v>17320</v>
      </c>
      <c r="Z4978" s="53">
        <v>56301</v>
      </c>
    </row>
    <row r="4979" spans="1:26" s="49" customFormat="1" x14ac:dyDescent="0.25">
      <c r="A4979" s="75">
        <v>600103889</v>
      </c>
      <c r="B4979" s="73">
        <f t="shared" si="231"/>
        <v>600103889</v>
      </c>
      <c r="C4979" s="73" t="s">
        <v>12991</v>
      </c>
      <c r="D4979" s="68">
        <v>1</v>
      </c>
      <c r="E4979" s="48">
        <f t="shared" si="232"/>
        <v>70982457</v>
      </c>
      <c r="F4979" s="57" t="s">
        <v>5974</v>
      </c>
      <c r="G4979" s="57" t="s">
        <v>6465</v>
      </c>
      <c r="H4979" s="51">
        <v>0</v>
      </c>
      <c r="I4979" s="51" t="s">
        <v>17309</v>
      </c>
      <c r="J4979" s="69">
        <v>27.49</v>
      </c>
      <c r="K4979" s="69">
        <f t="shared" si="233"/>
        <v>0</v>
      </c>
      <c r="L4979" s="90">
        <v>25</v>
      </c>
      <c r="M4979" s="51">
        <v>25</v>
      </c>
      <c r="N4979" s="62" t="s">
        <v>6529</v>
      </c>
      <c r="O4979" s="52" t="s">
        <v>3506</v>
      </c>
      <c r="P4979" s="52">
        <v>85</v>
      </c>
      <c r="Q4979" s="52"/>
      <c r="R4979" s="52" t="s">
        <v>6471</v>
      </c>
      <c r="S4979" s="49" t="s">
        <v>21333</v>
      </c>
      <c r="V4979" s="50" t="s">
        <v>15160</v>
      </c>
      <c r="W4979" s="50" t="s">
        <v>6471</v>
      </c>
      <c r="X4979" s="50" t="s">
        <v>14740</v>
      </c>
      <c r="Y4979" s="70" t="s">
        <v>17320</v>
      </c>
      <c r="Z4979" s="53">
        <v>56301</v>
      </c>
    </row>
    <row r="4980" spans="1:26" s="49" customFormat="1" x14ac:dyDescent="0.25">
      <c r="A4980" s="75">
        <v>600103943</v>
      </c>
      <c r="B4980" s="73">
        <f t="shared" si="231"/>
        <v>600103943</v>
      </c>
      <c r="C4980" s="73" t="s">
        <v>12992</v>
      </c>
      <c r="D4980" s="68">
        <v>1</v>
      </c>
      <c r="E4980" s="48">
        <f t="shared" si="232"/>
        <v>70990204</v>
      </c>
      <c r="F4980" s="57" t="s">
        <v>5974</v>
      </c>
      <c r="G4980" s="57" t="s">
        <v>6465</v>
      </c>
      <c r="H4980" s="51">
        <v>25</v>
      </c>
      <c r="I4980" s="51" t="s">
        <v>17309</v>
      </c>
      <c r="J4980" s="69">
        <v>27.49</v>
      </c>
      <c r="K4980" s="69">
        <f t="shared" si="233"/>
        <v>687.25</v>
      </c>
      <c r="L4980" s="90">
        <v>25</v>
      </c>
      <c r="M4980" s="51">
        <v>0</v>
      </c>
      <c r="N4980" s="62" t="s">
        <v>6530</v>
      </c>
      <c r="O4980" s="52"/>
      <c r="P4980" s="52">
        <v>95</v>
      </c>
      <c r="Q4980" s="52"/>
      <c r="R4980" s="52" t="s">
        <v>6522</v>
      </c>
      <c r="S4980" s="49" t="s">
        <v>21333</v>
      </c>
      <c r="V4980" s="50" t="s">
        <v>15160</v>
      </c>
      <c r="W4980" s="50" t="s">
        <v>6471</v>
      </c>
      <c r="X4980" s="50" t="s">
        <v>14740</v>
      </c>
      <c r="Y4980" s="70" t="s">
        <v>17320</v>
      </c>
      <c r="Z4980" s="53">
        <v>56156</v>
      </c>
    </row>
    <row r="4981" spans="1:26" s="49" customFormat="1" x14ac:dyDescent="0.25">
      <c r="A4981" s="75">
        <v>600104168</v>
      </c>
      <c r="B4981" s="73">
        <f t="shared" si="231"/>
        <v>600104168</v>
      </c>
      <c r="C4981" s="73" t="s">
        <v>12993</v>
      </c>
      <c r="D4981" s="68">
        <v>1</v>
      </c>
      <c r="E4981" s="48">
        <f t="shared" si="232"/>
        <v>854379</v>
      </c>
      <c r="F4981" s="57" t="s">
        <v>5974</v>
      </c>
      <c r="G4981" s="57" t="s">
        <v>6465</v>
      </c>
      <c r="H4981" s="51">
        <v>700</v>
      </c>
      <c r="I4981" s="51" t="s">
        <v>17309</v>
      </c>
      <c r="J4981" s="69">
        <v>27.49</v>
      </c>
      <c r="K4981" s="69">
        <f t="shared" si="233"/>
        <v>19243</v>
      </c>
      <c r="L4981" s="90">
        <v>700</v>
      </c>
      <c r="M4981" s="51">
        <v>0</v>
      </c>
      <c r="N4981" s="62" t="s">
        <v>6531</v>
      </c>
      <c r="O4981" s="52" t="s">
        <v>96</v>
      </c>
      <c r="P4981" s="52">
        <v>630</v>
      </c>
      <c r="Q4981" s="52"/>
      <c r="R4981" s="52" t="s">
        <v>6471</v>
      </c>
      <c r="S4981" s="49" t="s">
        <v>21333</v>
      </c>
      <c r="V4981" s="50" t="s">
        <v>15160</v>
      </c>
      <c r="W4981" s="50" t="s">
        <v>6471</v>
      </c>
      <c r="X4981" s="50" t="s">
        <v>14740</v>
      </c>
      <c r="Y4981" s="70" t="s">
        <v>17320</v>
      </c>
      <c r="Z4981" s="53">
        <v>56301</v>
      </c>
    </row>
    <row r="4982" spans="1:26" s="49" customFormat="1" x14ac:dyDescent="0.25">
      <c r="A4982" s="75">
        <v>600104451</v>
      </c>
      <c r="B4982" s="73">
        <f t="shared" si="231"/>
        <v>600104451</v>
      </c>
      <c r="C4982" s="73" t="s">
        <v>12994</v>
      </c>
      <c r="D4982" s="68">
        <v>1</v>
      </c>
      <c r="E4982" s="48">
        <f t="shared" si="232"/>
        <v>70983020</v>
      </c>
      <c r="F4982" s="57" t="s">
        <v>5974</v>
      </c>
      <c r="G4982" s="57" t="s">
        <v>6465</v>
      </c>
      <c r="H4982" s="51">
        <v>75</v>
      </c>
      <c r="I4982" s="51" t="s">
        <v>17309</v>
      </c>
      <c r="J4982" s="69">
        <v>27.49</v>
      </c>
      <c r="K4982" s="69">
        <f t="shared" si="233"/>
        <v>2061.75</v>
      </c>
      <c r="L4982" s="90">
        <v>75</v>
      </c>
      <c r="M4982" s="51">
        <v>0</v>
      </c>
      <c r="N4982" s="62" t="s">
        <v>6532</v>
      </c>
      <c r="O4982" s="52"/>
      <c r="P4982" s="52">
        <v>6</v>
      </c>
      <c r="Q4982" s="52"/>
      <c r="R4982" s="52" t="s">
        <v>6533</v>
      </c>
      <c r="S4982" s="49" t="s">
        <v>21333</v>
      </c>
      <c r="V4982" s="50" t="s">
        <v>15160</v>
      </c>
      <c r="W4982" s="50" t="s">
        <v>6471</v>
      </c>
      <c r="X4982" s="50" t="s">
        <v>14740</v>
      </c>
      <c r="Y4982" s="70" t="s">
        <v>17320</v>
      </c>
      <c r="Z4982" s="53">
        <v>56123</v>
      </c>
    </row>
    <row r="4983" spans="1:26" s="49" customFormat="1" x14ac:dyDescent="0.25">
      <c r="A4983" s="75">
        <v>600104524</v>
      </c>
      <c r="B4983" s="73">
        <f t="shared" si="231"/>
        <v>600104524</v>
      </c>
      <c r="C4983" s="73" t="s">
        <v>12995</v>
      </c>
      <c r="D4983" s="68">
        <v>1</v>
      </c>
      <c r="E4983" s="48">
        <f t="shared" si="232"/>
        <v>75015277</v>
      </c>
      <c r="F4983" s="57" t="s">
        <v>5974</v>
      </c>
      <c r="G4983" s="57" t="s">
        <v>6465</v>
      </c>
      <c r="H4983" s="51">
        <v>50</v>
      </c>
      <c r="I4983" s="51" t="s">
        <v>17309</v>
      </c>
      <c r="J4983" s="69">
        <v>27.49</v>
      </c>
      <c r="K4983" s="69">
        <f t="shared" si="233"/>
        <v>1374.5</v>
      </c>
      <c r="L4983" s="90">
        <v>50</v>
      </c>
      <c r="M4983" s="51">
        <v>0</v>
      </c>
      <c r="N4983" s="62" t="s">
        <v>6534</v>
      </c>
      <c r="O4983" s="52"/>
      <c r="P4983" s="52">
        <v>76</v>
      </c>
      <c r="Q4983" s="52"/>
      <c r="R4983" s="52" t="s">
        <v>2606</v>
      </c>
      <c r="S4983" s="49" t="s">
        <v>21333</v>
      </c>
      <c r="V4983" s="50" t="s">
        <v>15160</v>
      </c>
      <c r="W4983" s="50" t="s">
        <v>6471</v>
      </c>
      <c r="X4983" s="50" t="s">
        <v>14740</v>
      </c>
      <c r="Y4983" s="70" t="s">
        <v>17320</v>
      </c>
      <c r="Z4983" s="53">
        <v>56122</v>
      </c>
    </row>
    <row r="4984" spans="1:26" s="49" customFormat="1" x14ac:dyDescent="0.25">
      <c r="A4984" s="75">
        <v>600104532</v>
      </c>
      <c r="B4984" s="73">
        <f t="shared" si="231"/>
        <v>600104532</v>
      </c>
      <c r="C4984" s="73" t="s">
        <v>12996</v>
      </c>
      <c r="D4984" s="68">
        <v>1</v>
      </c>
      <c r="E4984" s="48">
        <f t="shared" si="232"/>
        <v>61234125</v>
      </c>
      <c r="F4984" s="57" t="s">
        <v>5974</v>
      </c>
      <c r="G4984" s="57" t="s">
        <v>6465</v>
      </c>
      <c r="H4984" s="51">
        <v>150</v>
      </c>
      <c r="I4984" s="51" t="s">
        <v>17309</v>
      </c>
      <c r="J4984" s="69">
        <v>27.49</v>
      </c>
      <c r="K4984" s="69">
        <f t="shared" si="233"/>
        <v>4123.5</v>
      </c>
      <c r="L4984" s="90">
        <v>150</v>
      </c>
      <c r="M4984" s="51">
        <v>0</v>
      </c>
      <c r="N4984" s="62" t="s">
        <v>6535</v>
      </c>
      <c r="O4984" s="52"/>
      <c r="P4984" s="52">
        <v>200</v>
      </c>
      <c r="Q4984" s="52"/>
      <c r="R4984" s="52" t="s">
        <v>6536</v>
      </c>
      <c r="S4984" s="49" t="s">
        <v>21333</v>
      </c>
      <c r="V4984" s="50" t="s">
        <v>15160</v>
      </c>
      <c r="W4984" s="50" t="s">
        <v>6471</v>
      </c>
      <c r="X4984" s="50" t="s">
        <v>14740</v>
      </c>
      <c r="Y4984" s="70" t="s">
        <v>17320</v>
      </c>
      <c r="Z4984" s="53">
        <v>56125</v>
      </c>
    </row>
    <row r="4985" spans="1:26" s="49" customFormat="1" x14ac:dyDescent="0.25">
      <c r="A4985" s="75">
        <v>600104630</v>
      </c>
      <c r="B4985" s="73">
        <f t="shared" si="231"/>
        <v>600104630</v>
      </c>
      <c r="C4985" s="73" t="s">
        <v>12997</v>
      </c>
      <c r="D4985" s="68">
        <v>1</v>
      </c>
      <c r="E4985" s="48">
        <f t="shared" si="232"/>
        <v>70981281</v>
      </c>
      <c r="F4985" s="57" t="s">
        <v>5974</v>
      </c>
      <c r="G4985" s="57" t="s">
        <v>6465</v>
      </c>
      <c r="H4985" s="51">
        <v>100</v>
      </c>
      <c r="I4985" s="51" t="s">
        <v>17309</v>
      </c>
      <c r="J4985" s="69">
        <v>27.49</v>
      </c>
      <c r="K4985" s="69">
        <f t="shared" si="233"/>
        <v>2749</v>
      </c>
      <c r="L4985" s="90">
        <v>100</v>
      </c>
      <c r="M4985" s="51">
        <v>0</v>
      </c>
      <c r="N4985" s="62" t="s">
        <v>6537</v>
      </c>
      <c r="O4985" s="52"/>
      <c r="P4985" s="52">
        <v>65</v>
      </c>
      <c r="Q4985" s="52"/>
      <c r="R4985" s="52" t="s">
        <v>6538</v>
      </c>
      <c r="S4985" s="49" t="s">
        <v>21333</v>
      </c>
      <c r="V4985" s="50" t="s">
        <v>15160</v>
      </c>
      <c r="W4985" s="50" t="s">
        <v>6471</v>
      </c>
      <c r="X4985" s="50" t="s">
        <v>14740</v>
      </c>
      <c r="Y4985" s="70" t="s">
        <v>17320</v>
      </c>
      <c r="Z4985" s="53">
        <v>56301</v>
      </c>
    </row>
    <row r="4986" spans="1:26" s="49" customFormat="1" ht="30" x14ac:dyDescent="0.25">
      <c r="A4986" s="75">
        <v>600104648</v>
      </c>
      <c r="B4986" s="73">
        <f t="shared" si="231"/>
        <v>600104648</v>
      </c>
      <c r="C4986" s="73" t="s">
        <v>12998</v>
      </c>
      <c r="D4986" s="68">
        <v>1</v>
      </c>
      <c r="E4986" s="48">
        <f t="shared" si="232"/>
        <v>61234176</v>
      </c>
      <c r="F4986" s="57" t="s">
        <v>5974</v>
      </c>
      <c r="G4986" s="57" t="s">
        <v>6465</v>
      </c>
      <c r="H4986" s="51">
        <v>675</v>
      </c>
      <c r="I4986" s="51" t="s">
        <v>17309</v>
      </c>
      <c r="J4986" s="69">
        <v>27.49</v>
      </c>
      <c r="K4986" s="69">
        <f t="shared" si="233"/>
        <v>18555.75</v>
      </c>
      <c r="L4986" s="90">
        <v>675</v>
      </c>
      <c r="M4986" s="51">
        <v>0</v>
      </c>
      <c r="N4986" s="62" t="s">
        <v>6539</v>
      </c>
      <c r="O4986" s="52" t="s">
        <v>6540</v>
      </c>
      <c r="P4986" s="52">
        <v>460</v>
      </c>
      <c r="Q4986" s="52"/>
      <c r="R4986" s="52" t="s">
        <v>6471</v>
      </c>
      <c r="S4986" s="49" t="s">
        <v>21333</v>
      </c>
      <c r="V4986" s="50" t="s">
        <v>15160</v>
      </c>
      <c r="W4986" s="50" t="s">
        <v>6471</v>
      </c>
      <c r="X4986" s="50" t="s">
        <v>14740</v>
      </c>
      <c r="Y4986" s="70" t="s">
        <v>17320</v>
      </c>
      <c r="Z4986" s="53">
        <v>56301</v>
      </c>
    </row>
    <row r="4987" spans="1:26" s="49" customFormat="1" ht="30" x14ac:dyDescent="0.25">
      <c r="A4987" s="75">
        <v>600104737</v>
      </c>
      <c r="B4987" s="73">
        <f t="shared" si="231"/>
        <v>600104737</v>
      </c>
      <c r="C4987" s="73" t="s">
        <v>12999</v>
      </c>
      <c r="D4987" s="68">
        <v>1</v>
      </c>
      <c r="E4987" s="48">
        <f t="shared" si="232"/>
        <v>61234001</v>
      </c>
      <c r="F4987" s="57" t="s">
        <v>5974</v>
      </c>
      <c r="G4987" s="57" t="s">
        <v>6465</v>
      </c>
      <c r="H4987" s="51">
        <v>875</v>
      </c>
      <c r="I4987" s="51" t="s">
        <v>17309</v>
      </c>
      <c r="J4987" s="69">
        <v>27.49</v>
      </c>
      <c r="K4987" s="69">
        <f t="shared" si="233"/>
        <v>24053.75</v>
      </c>
      <c r="L4987" s="90">
        <v>875</v>
      </c>
      <c r="M4987" s="51">
        <v>0</v>
      </c>
      <c r="N4987" s="62" t="s">
        <v>6541</v>
      </c>
      <c r="O4987" s="52" t="s">
        <v>6475</v>
      </c>
      <c r="P4987" s="52">
        <v>139</v>
      </c>
      <c r="Q4987" s="52"/>
      <c r="R4987" s="52" t="s">
        <v>6471</v>
      </c>
      <c r="S4987" s="49" t="s">
        <v>21333</v>
      </c>
      <c r="V4987" s="50" t="s">
        <v>15160</v>
      </c>
      <c r="W4987" s="50" t="s">
        <v>6471</v>
      </c>
      <c r="X4987" s="50" t="s">
        <v>14740</v>
      </c>
      <c r="Y4987" s="70" t="s">
        <v>17320</v>
      </c>
      <c r="Z4987" s="53">
        <v>56301</v>
      </c>
    </row>
    <row r="4988" spans="1:26" s="49" customFormat="1" ht="30" x14ac:dyDescent="0.25">
      <c r="A4988" s="75">
        <v>600104761</v>
      </c>
      <c r="B4988" s="73">
        <f t="shared" si="231"/>
        <v>600104761</v>
      </c>
      <c r="C4988" s="73" t="s">
        <v>13000</v>
      </c>
      <c r="D4988" s="68">
        <v>1</v>
      </c>
      <c r="E4988" s="48">
        <f t="shared" si="232"/>
        <v>70996806</v>
      </c>
      <c r="F4988" s="57" t="s">
        <v>5974</v>
      </c>
      <c r="G4988" s="57" t="s">
        <v>6465</v>
      </c>
      <c r="H4988" s="51">
        <v>350</v>
      </c>
      <c r="I4988" s="51" t="s">
        <v>17309</v>
      </c>
      <c r="J4988" s="69">
        <v>27.49</v>
      </c>
      <c r="K4988" s="69">
        <f t="shared" si="233"/>
        <v>9621.5</v>
      </c>
      <c r="L4988" s="90">
        <v>350</v>
      </c>
      <c r="M4988" s="51">
        <v>0</v>
      </c>
      <c r="N4988" s="62" t="s">
        <v>6542</v>
      </c>
      <c r="O4988" s="52"/>
      <c r="P4988" s="52">
        <v>4</v>
      </c>
      <c r="Q4988" s="52"/>
      <c r="R4988" s="52" t="s">
        <v>6473</v>
      </c>
      <c r="S4988" s="49" t="s">
        <v>21333</v>
      </c>
      <c r="V4988" s="50" t="s">
        <v>15160</v>
      </c>
      <c r="W4988" s="50" t="s">
        <v>6471</v>
      </c>
      <c r="X4988" s="50" t="s">
        <v>14740</v>
      </c>
      <c r="Y4988" s="70" t="s">
        <v>17320</v>
      </c>
      <c r="Z4988" s="53">
        <v>56153</v>
      </c>
    </row>
    <row r="4989" spans="1:26" s="49" customFormat="1" x14ac:dyDescent="0.25">
      <c r="A4989" s="75">
        <v>600104800</v>
      </c>
      <c r="B4989" s="73">
        <f t="shared" si="231"/>
        <v>600104800</v>
      </c>
      <c r="C4989" s="73" t="s">
        <v>13001</v>
      </c>
      <c r="D4989" s="68">
        <v>1</v>
      </c>
      <c r="E4989" s="48">
        <f t="shared" si="232"/>
        <v>70990221</v>
      </c>
      <c r="F4989" s="57" t="s">
        <v>5974</v>
      </c>
      <c r="G4989" s="57" t="s">
        <v>6465</v>
      </c>
      <c r="H4989" s="51">
        <v>200</v>
      </c>
      <c r="I4989" s="51" t="s">
        <v>17309</v>
      </c>
      <c r="J4989" s="69">
        <v>27.49</v>
      </c>
      <c r="K4989" s="69">
        <f t="shared" si="233"/>
        <v>5498</v>
      </c>
      <c r="L4989" s="90">
        <v>200</v>
      </c>
      <c r="M4989" s="51">
        <v>0</v>
      </c>
      <c r="N4989" s="62" t="s">
        <v>6543</v>
      </c>
      <c r="O4989" s="52"/>
      <c r="P4989" s="52">
        <v>128</v>
      </c>
      <c r="Q4989" s="52"/>
      <c r="R4989" s="52" t="s">
        <v>6522</v>
      </c>
      <c r="S4989" s="49" t="s">
        <v>21333</v>
      </c>
      <c r="V4989" s="50" t="s">
        <v>15160</v>
      </c>
      <c r="W4989" s="50" t="s">
        <v>6471</v>
      </c>
      <c r="X4989" s="50" t="s">
        <v>14740</v>
      </c>
      <c r="Y4989" s="70" t="s">
        <v>17320</v>
      </c>
      <c r="Z4989" s="53">
        <v>56156</v>
      </c>
    </row>
    <row r="4990" spans="1:26" s="49" customFormat="1" ht="30" x14ac:dyDescent="0.25">
      <c r="A4990" s="75">
        <v>600104842</v>
      </c>
      <c r="B4990" s="73">
        <f t="shared" si="231"/>
        <v>600104842</v>
      </c>
      <c r="C4990" s="73" t="s">
        <v>13002</v>
      </c>
      <c r="D4990" s="68">
        <v>1</v>
      </c>
      <c r="E4990" s="48">
        <f t="shared" si="232"/>
        <v>70991715</v>
      </c>
      <c r="F4990" s="57" t="s">
        <v>5974</v>
      </c>
      <c r="G4990" s="57" t="s">
        <v>6465</v>
      </c>
      <c r="H4990" s="51">
        <v>250</v>
      </c>
      <c r="I4990" s="51" t="s">
        <v>17309</v>
      </c>
      <c r="J4990" s="69">
        <v>27.49</v>
      </c>
      <c r="K4990" s="69">
        <f t="shared" si="233"/>
        <v>6872.5</v>
      </c>
      <c r="L4990" s="90">
        <v>250</v>
      </c>
      <c r="M4990" s="51">
        <v>0</v>
      </c>
      <c r="N4990" s="62" t="s">
        <v>6544</v>
      </c>
      <c r="O4990" s="52"/>
      <c r="P4990" s="52">
        <v>390</v>
      </c>
      <c r="Q4990" s="52"/>
      <c r="R4990" s="52" t="s">
        <v>6524</v>
      </c>
      <c r="S4990" s="49" t="s">
        <v>21333</v>
      </c>
      <c r="V4990" s="50" t="s">
        <v>15160</v>
      </c>
      <c r="W4990" s="50" t="s">
        <v>6471</v>
      </c>
      <c r="X4990" s="50" t="s">
        <v>14740</v>
      </c>
      <c r="Y4990" s="70" t="s">
        <v>17320</v>
      </c>
      <c r="Z4990" s="53">
        <v>56134</v>
      </c>
    </row>
    <row r="4991" spans="1:26" s="49" customFormat="1" x14ac:dyDescent="0.25">
      <c r="A4991" s="75">
        <v>600104851</v>
      </c>
      <c r="B4991" s="73">
        <f t="shared" si="231"/>
        <v>600104851</v>
      </c>
      <c r="C4991" s="73" t="s">
        <v>13003</v>
      </c>
      <c r="D4991" s="68">
        <v>1</v>
      </c>
      <c r="E4991" s="48">
        <f t="shared" si="232"/>
        <v>75017164</v>
      </c>
      <c r="F4991" s="57" t="s">
        <v>5974</v>
      </c>
      <c r="G4991" s="57" t="s">
        <v>6465</v>
      </c>
      <c r="H4991" s="51">
        <v>275</v>
      </c>
      <c r="I4991" s="51" t="s">
        <v>17309</v>
      </c>
      <c r="J4991" s="69">
        <v>27.49</v>
      </c>
      <c r="K4991" s="69">
        <f t="shared" si="233"/>
        <v>7559.75</v>
      </c>
      <c r="L4991" s="90">
        <v>275</v>
      </c>
      <c r="M4991" s="51">
        <v>0</v>
      </c>
      <c r="N4991" s="62" t="s">
        <v>6545</v>
      </c>
      <c r="O4991" s="52"/>
      <c r="P4991" s="52">
        <v>25</v>
      </c>
      <c r="Q4991" s="52"/>
      <c r="R4991" s="52" t="s">
        <v>6546</v>
      </c>
      <c r="S4991" s="49" t="s">
        <v>21333</v>
      </c>
      <c r="V4991" s="50" t="s">
        <v>15160</v>
      </c>
      <c r="W4991" s="50" t="s">
        <v>6471</v>
      </c>
      <c r="X4991" s="50" t="s">
        <v>14740</v>
      </c>
      <c r="Y4991" s="70" t="s">
        <v>17320</v>
      </c>
      <c r="Z4991" s="53">
        <v>56123</v>
      </c>
    </row>
    <row r="4992" spans="1:26" s="49" customFormat="1" x14ac:dyDescent="0.25">
      <c r="A4992" s="75">
        <v>600104923</v>
      </c>
      <c r="B4992" s="73">
        <f t="shared" si="231"/>
        <v>600104923</v>
      </c>
      <c r="C4992" s="73" t="s">
        <v>18227</v>
      </c>
      <c r="D4992" s="68">
        <v>1</v>
      </c>
      <c r="E4992" s="48">
        <f t="shared" si="232"/>
        <v>61235032</v>
      </c>
      <c r="F4992" s="57" t="s">
        <v>5974</v>
      </c>
      <c r="G4992" s="57" t="s">
        <v>6465</v>
      </c>
      <c r="H4992" s="51">
        <v>0</v>
      </c>
      <c r="I4992" s="51" t="s">
        <v>17309</v>
      </c>
      <c r="J4992" s="69">
        <v>27.49</v>
      </c>
      <c r="K4992" s="69">
        <f t="shared" si="233"/>
        <v>0</v>
      </c>
      <c r="L4992" s="90">
        <v>75</v>
      </c>
      <c r="M4992" s="51">
        <v>75</v>
      </c>
      <c r="N4992" s="62" t="s">
        <v>18228</v>
      </c>
      <c r="O4992" s="52" t="s">
        <v>6540</v>
      </c>
      <c r="P4992" s="52">
        <v>493</v>
      </c>
      <c r="Q4992" s="52"/>
      <c r="R4992" s="52" t="s">
        <v>6471</v>
      </c>
      <c r="S4992" s="49" t="s">
        <v>21333</v>
      </c>
      <c r="V4992" s="50" t="s">
        <v>15160</v>
      </c>
      <c r="W4992" s="50" t="s">
        <v>6471</v>
      </c>
      <c r="X4992" s="50" t="s">
        <v>14740</v>
      </c>
      <c r="Y4992" s="70" t="s">
        <v>17320</v>
      </c>
      <c r="Z4992" s="53">
        <v>56301</v>
      </c>
    </row>
    <row r="4993" spans="1:26" s="49" customFormat="1" x14ac:dyDescent="0.25">
      <c r="A4993" s="75">
        <v>600171833</v>
      </c>
      <c r="B4993" s="73">
        <f t="shared" si="231"/>
        <v>600171833</v>
      </c>
      <c r="C4993" s="73" t="s">
        <v>12956</v>
      </c>
      <c r="D4993" s="68">
        <v>1</v>
      </c>
      <c r="E4993" s="48">
        <f t="shared" si="232"/>
        <v>15028216</v>
      </c>
      <c r="F4993" s="57" t="s">
        <v>5974</v>
      </c>
      <c r="G4993" s="57" t="s">
        <v>6465</v>
      </c>
      <c r="H4993" s="51">
        <v>550</v>
      </c>
      <c r="I4993" s="51" t="s">
        <v>17309</v>
      </c>
      <c r="J4993" s="69">
        <v>27.49</v>
      </c>
      <c r="K4993" s="69">
        <f t="shared" si="233"/>
        <v>15119.5</v>
      </c>
      <c r="L4993" s="90">
        <v>550</v>
      </c>
      <c r="M4993" s="51">
        <v>0</v>
      </c>
      <c r="N4993" s="62" t="s">
        <v>6476</v>
      </c>
      <c r="O4993" s="52" t="s">
        <v>584</v>
      </c>
      <c r="P4993" s="52">
        <v>288</v>
      </c>
      <c r="Q4993" s="52"/>
      <c r="R4993" s="52" t="s">
        <v>6471</v>
      </c>
      <c r="S4993" s="49" t="s">
        <v>21333</v>
      </c>
      <c r="V4993" s="50" t="s">
        <v>15147</v>
      </c>
      <c r="W4993" s="50" t="s">
        <v>6471</v>
      </c>
      <c r="X4993" s="50" t="s">
        <v>14738</v>
      </c>
      <c r="Y4993" s="70" t="s">
        <v>17320</v>
      </c>
      <c r="Z4993" s="53">
        <v>56301</v>
      </c>
    </row>
    <row r="4994" spans="1:26" s="49" customFormat="1" ht="30" x14ac:dyDescent="0.25">
      <c r="A4994" s="75">
        <v>650024231</v>
      </c>
      <c r="B4994" s="73">
        <f t="shared" si="231"/>
        <v>650024231</v>
      </c>
      <c r="C4994" s="73" t="s">
        <v>13004</v>
      </c>
      <c r="D4994" s="68">
        <v>1</v>
      </c>
      <c r="E4994" s="48">
        <f t="shared" si="232"/>
        <v>70982473</v>
      </c>
      <c r="F4994" s="57" t="s">
        <v>5974</v>
      </c>
      <c r="G4994" s="57" t="s">
        <v>6465</v>
      </c>
      <c r="H4994" s="51">
        <v>75</v>
      </c>
      <c r="I4994" s="51" t="s">
        <v>17309</v>
      </c>
      <c r="J4994" s="69">
        <v>27.49</v>
      </c>
      <c r="K4994" s="69">
        <f t="shared" si="233"/>
        <v>2061.75</v>
      </c>
      <c r="L4994" s="90">
        <v>75</v>
      </c>
      <c r="M4994" s="51">
        <v>0</v>
      </c>
      <c r="N4994" s="62" t="s">
        <v>6547</v>
      </c>
      <c r="O4994" s="52"/>
      <c r="P4994" s="52">
        <v>24</v>
      </c>
      <c r="Q4994" s="52"/>
      <c r="R4994" s="52" t="s">
        <v>6471</v>
      </c>
      <c r="S4994" s="49" t="s">
        <v>21333</v>
      </c>
      <c r="V4994" s="50" t="s">
        <v>15160</v>
      </c>
      <c r="W4994" s="50" t="s">
        <v>6471</v>
      </c>
      <c r="X4994" s="50" t="s">
        <v>14740</v>
      </c>
      <c r="Y4994" s="70" t="s">
        <v>17320</v>
      </c>
      <c r="Z4994" s="53">
        <v>56301</v>
      </c>
    </row>
    <row r="4995" spans="1:26" s="49" customFormat="1" x14ac:dyDescent="0.25">
      <c r="A4995" s="75">
        <v>650025415</v>
      </c>
      <c r="B4995" s="73">
        <f t="shared" si="231"/>
        <v>650025415</v>
      </c>
      <c r="C4995" s="73" t="s">
        <v>13005</v>
      </c>
      <c r="D4995" s="68">
        <v>1</v>
      </c>
      <c r="E4995" s="48">
        <f t="shared" si="232"/>
        <v>75016966</v>
      </c>
      <c r="F4995" s="57" t="s">
        <v>5974</v>
      </c>
      <c r="G4995" s="57" t="s">
        <v>6465</v>
      </c>
      <c r="H4995" s="51">
        <v>50</v>
      </c>
      <c r="I4995" s="51" t="s">
        <v>17309</v>
      </c>
      <c r="J4995" s="69">
        <v>27.49</v>
      </c>
      <c r="K4995" s="69">
        <f t="shared" si="233"/>
        <v>1374.5</v>
      </c>
      <c r="L4995" s="90">
        <v>50</v>
      </c>
      <c r="M4995" s="51">
        <v>0</v>
      </c>
      <c r="N4995" s="62" t="s">
        <v>6548</v>
      </c>
      <c r="O4995" s="52"/>
      <c r="P4995" s="52">
        <v>104</v>
      </c>
      <c r="Q4995" s="52"/>
      <c r="R4995" s="52" t="s">
        <v>6549</v>
      </c>
      <c r="S4995" s="49" t="s">
        <v>21333</v>
      </c>
      <c r="V4995" s="50" t="s">
        <v>15160</v>
      </c>
      <c r="W4995" s="50" t="s">
        <v>6471</v>
      </c>
      <c r="X4995" s="50" t="s">
        <v>14740</v>
      </c>
      <c r="Y4995" s="70" t="s">
        <v>17320</v>
      </c>
      <c r="Z4995" s="53">
        <v>56132</v>
      </c>
    </row>
    <row r="4996" spans="1:26" s="49" customFormat="1" ht="30" x14ac:dyDescent="0.25">
      <c r="A4996" s="75">
        <v>650047702</v>
      </c>
      <c r="B4996" s="73">
        <f t="shared" ref="B4996:B5059" si="234">A4996/1</f>
        <v>650047702</v>
      </c>
      <c r="C4996" s="73" t="s">
        <v>13006</v>
      </c>
      <c r="D4996" s="68">
        <v>1</v>
      </c>
      <c r="E4996" s="48">
        <f t="shared" ref="E4996:E5059" si="235">C4996/1</f>
        <v>75016745</v>
      </c>
      <c r="F4996" s="57" t="s">
        <v>5974</v>
      </c>
      <c r="G4996" s="57" t="s">
        <v>6465</v>
      </c>
      <c r="H4996" s="51">
        <v>50</v>
      </c>
      <c r="I4996" s="51" t="s">
        <v>17309</v>
      </c>
      <c r="J4996" s="69">
        <v>27.49</v>
      </c>
      <c r="K4996" s="69">
        <f t="shared" ref="K4996:K5059" si="236">H4996*J4996</f>
        <v>1374.5</v>
      </c>
      <c r="L4996" s="90">
        <v>50</v>
      </c>
      <c r="M4996" s="51">
        <v>0</v>
      </c>
      <c r="N4996" s="62" t="s">
        <v>6550</v>
      </c>
      <c r="O4996" s="52"/>
      <c r="P4996" s="52">
        <v>13</v>
      </c>
      <c r="Q4996" s="52"/>
      <c r="R4996" s="52" t="s">
        <v>6551</v>
      </c>
      <c r="S4996" s="49" t="s">
        <v>21333</v>
      </c>
      <c r="V4996" s="50" t="s">
        <v>15160</v>
      </c>
      <c r="W4996" s="50" t="s">
        <v>6471</v>
      </c>
      <c r="X4996" s="50" t="s">
        <v>14740</v>
      </c>
      <c r="Y4996" s="70" t="s">
        <v>17320</v>
      </c>
      <c r="Z4996" s="53">
        <v>56133</v>
      </c>
    </row>
    <row r="4997" spans="1:26" s="49" customFormat="1" x14ac:dyDescent="0.25">
      <c r="A4997" s="75">
        <v>650048482</v>
      </c>
      <c r="B4997" s="73">
        <f t="shared" si="234"/>
        <v>650048482</v>
      </c>
      <c r="C4997" s="73" t="s">
        <v>13007</v>
      </c>
      <c r="D4997" s="68">
        <v>1</v>
      </c>
      <c r="E4997" s="48">
        <f t="shared" si="235"/>
        <v>70985987</v>
      </c>
      <c r="F4997" s="57" t="s">
        <v>5974</v>
      </c>
      <c r="G4997" s="57" t="s">
        <v>6465</v>
      </c>
      <c r="H4997" s="51">
        <v>225</v>
      </c>
      <c r="I4997" s="51" t="s">
        <v>17309</v>
      </c>
      <c r="J4997" s="69">
        <v>27.49</v>
      </c>
      <c r="K4997" s="69">
        <f t="shared" si="236"/>
        <v>6185.25</v>
      </c>
      <c r="L4997" s="90">
        <v>225</v>
      </c>
      <c r="M4997" s="51">
        <v>0</v>
      </c>
      <c r="N4997" s="62" t="s">
        <v>6552</v>
      </c>
      <c r="O4997" s="52"/>
      <c r="P4997" s="52">
        <v>149</v>
      </c>
      <c r="Q4997" s="52"/>
      <c r="R4997" s="52" t="s">
        <v>6553</v>
      </c>
      <c r="S4997" s="49" t="s">
        <v>21333</v>
      </c>
      <c r="V4997" s="50" t="s">
        <v>15160</v>
      </c>
      <c r="W4997" s="50" t="s">
        <v>6471</v>
      </c>
      <c r="X4997" s="50" t="s">
        <v>14740</v>
      </c>
      <c r="Y4997" s="70" t="s">
        <v>17320</v>
      </c>
      <c r="Z4997" s="53">
        <v>56131</v>
      </c>
    </row>
    <row r="4998" spans="1:26" s="49" customFormat="1" ht="30" x14ac:dyDescent="0.25">
      <c r="A4998" s="75">
        <v>650050029</v>
      </c>
      <c r="B4998" s="73">
        <f t="shared" si="234"/>
        <v>650050029</v>
      </c>
      <c r="C4998" s="73" t="s">
        <v>13008</v>
      </c>
      <c r="D4998" s="68">
        <v>1</v>
      </c>
      <c r="E4998" s="48">
        <f t="shared" si="235"/>
        <v>70988731</v>
      </c>
      <c r="F4998" s="57" t="s">
        <v>5974</v>
      </c>
      <c r="G4998" s="57" t="s">
        <v>6465</v>
      </c>
      <c r="H4998" s="51">
        <v>75</v>
      </c>
      <c r="I4998" s="51" t="s">
        <v>17309</v>
      </c>
      <c r="J4998" s="69">
        <v>27.49</v>
      </c>
      <c r="K4998" s="69">
        <f t="shared" si="236"/>
        <v>2061.75</v>
      </c>
      <c r="L4998" s="90">
        <v>75</v>
      </c>
      <c r="M4998" s="51">
        <v>0</v>
      </c>
      <c r="N4998" s="62" t="s">
        <v>6554</v>
      </c>
      <c r="O4998" s="52"/>
      <c r="P4998" s="52">
        <v>4</v>
      </c>
      <c r="Q4998" s="52"/>
      <c r="R4998" s="52" t="s">
        <v>6555</v>
      </c>
      <c r="S4998" s="49" t="s">
        <v>21333</v>
      </c>
      <c r="V4998" s="50" t="s">
        <v>15160</v>
      </c>
      <c r="W4998" s="50" t="s">
        <v>6471</v>
      </c>
      <c r="X4998" s="50" t="s">
        <v>14740</v>
      </c>
      <c r="Y4998" s="70" t="s">
        <v>17320</v>
      </c>
      <c r="Z4998" s="53">
        <v>56301</v>
      </c>
    </row>
    <row r="4999" spans="1:26" s="49" customFormat="1" x14ac:dyDescent="0.25">
      <c r="A4999" s="74">
        <v>600099784</v>
      </c>
      <c r="B4999" s="73">
        <f t="shared" si="234"/>
        <v>600099784</v>
      </c>
      <c r="C4999" s="73" t="s">
        <v>12868</v>
      </c>
      <c r="D4999" s="68">
        <v>1</v>
      </c>
      <c r="E4999" s="48">
        <f t="shared" si="235"/>
        <v>70989982</v>
      </c>
      <c r="F4999" s="57" t="s">
        <v>5974</v>
      </c>
      <c r="G4999" s="57" t="s">
        <v>6311</v>
      </c>
      <c r="H4999" s="51">
        <v>25</v>
      </c>
      <c r="I4999" s="51" t="s">
        <v>17309</v>
      </c>
      <c r="J4999" s="69">
        <v>27.49</v>
      </c>
      <c r="K4999" s="69">
        <f t="shared" si="236"/>
        <v>687.25</v>
      </c>
      <c r="L4999" s="90">
        <v>25</v>
      </c>
      <c r="M4999" s="51">
        <v>0</v>
      </c>
      <c r="N4999" s="62" t="s">
        <v>6337</v>
      </c>
      <c r="O4999" s="52"/>
      <c r="P4999" s="52">
        <v>239</v>
      </c>
      <c r="Q4999" s="52"/>
      <c r="R4999" s="52" t="s">
        <v>6338</v>
      </c>
      <c r="S4999" s="49" t="s">
        <v>21333</v>
      </c>
      <c r="V4999" s="50" t="s">
        <v>15164</v>
      </c>
      <c r="W4999" s="50" t="s">
        <v>6315</v>
      </c>
      <c r="X4999" s="50" t="s">
        <v>14740</v>
      </c>
      <c r="Y4999" s="70" t="s">
        <v>17320</v>
      </c>
      <c r="Z4999" s="53">
        <v>56967</v>
      </c>
    </row>
    <row r="5000" spans="1:26" s="49" customFormat="1" x14ac:dyDescent="0.25">
      <c r="A5000" s="74">
        <v>600103242</v>
      </c>
      <c r="B5000" s="73">
        <f t="shared" si="234"/>
        <v>600103242</v>
      </c>
      <c r="C5000" s="73" t="s">
        <v>12869</v>
      </c>
      <c r="D5000" s="68">
        <v>1</v>
      </c>
      <c r="E5000" s="48">
        <f t="shared" si="235"/>
        <v>70986665</v>
      </c>
      <c r="F5000" s="57" t="s">
        <v>5974</v>
      </c>
      <c r="G5000" s="57" t="s">
        <v>6311</v>
      </c>
      <c r="H5000" s="51">
        <v>0</v>
      </c>
      <c r="I5000" s="51" t="s">
        <v>17309</v>
      </c>
      <c r="J5000" s="69">
        <v>27.49</v>
      </c>
      <c r="K5000" s="69">
        <f t="shared" si="236"/>
        <v>0</v>
      </c>
      <c r="L5000" s="90">
        <v>25</v>
      </c>
      <c r="M5000" s="51">
        <v>25</v>
      </c>
      <c r="N5000" s="62" t="s">
        <v>6339</v>
      </c>
      <c r="O5000" s="52"/>
      <c r="P5000" s="52">
        <v>270</v>
      </c>
      <c r="Q5000" s="52"/>
      <c r="R5000" s="52" t="s">
        <v>6340</v>
      </c>
      <c r="S5000" s="49" t="s">
        <v>21333</v>
      </c>
      <c r="V5000" s="50" t="s">
        <v>15164</v>
      </c>
      <c r="W5000" s="50" t="s">
        <v>6315</v>
      </c>
      <c r="X5000" s="50" t="s">
        <v>14740</v>
      </c>
      <c r="Y5000" s="70" t="s">
        <v>17320</v>
      </c>
      <c r="Z5000" s="53">
        <v>56553</v>
      </c>
    </row>
    <row r="5001" spans="1:26" s="49" customFormat="1" x14ac:dyDescent="0.25">
      <c r="A5001" s="74">
        <v>600104788</v>
      </c>
      <c r="B5001" s="73">
        <f t="shared" si="234"/>
        <v>600104788</v>
      </c>
      <c r="C5001" s="73" t="s">
        <v>12870</v>
      </c>
      <c r="D5001" s="68">
        <v>1</v>
      </c>
      <c r="E5001" s="48">
        <f t="shared" si="235"/>
        <v>61235059</v>
      </c>
      <c r="F5001" s="57" t="s">
        <v>5974</v>
      </c>
      <c r="G5001" s="57" t="s">
        <v>6311</v>
      </c>
      <c r="H5001" s="51">
        <v>275</v>
      </c>
      <c r="I5001" s="51" t="s">
        <v>17309</v>
      </c>
      <c r="J5001" s="69">
        <v>27.49</v>
      </c>
      <c r="K5001" s="69">
        <f t="shared" si="236"/>
        <v>7559.75</v>
      </c>
      <c r="L5001" s="90">
        <v>275</v>
      </c>
      <c r="M5001" s="51">
        <v>0</v>
      </c>
      <c r="N5001" s="62" t="s">
        <v>6341</v>
      </c>
      <c r="O5001" s="52"/>
      <c r="P5001" s="52">
        <v>14</v>
      </c>
      <c r="Q5001" s="52"/>
      <c r="R5001" s="52" t="s">
        <v>6340</v>
      </c>
      <c r="S5001" s="49" t="s">
        <v>21333</v>
      </c>
      <c r="V5001" s="50" t="s">
        <v>15164</v>
      </c>
      <c r="W5001" s="50" t="s">
        <v>6315</v>
      </c>
      <c r="X5001" s="50" t="s">
        <v>14740</v>
      </c>
      <c r="Y5001" s="70" t="s">
        <v>17320</v>
      </c>
      <c r="Z5001" s="53">
        <v>56553</v>
      </c>
    </row>
    <row r="5002" spans="1:26" s="49" customFormat="1" x14ac:dyDescent="0.25">
      <c r="A5002" s="74">
        <v>600012701</v>
      </c>
      <c r="B5002" s="73">
        <f t="shared" si="234"/>
        <v>600012701</v>
      </c>
      <c r="C5002" s="73" t="s">
        <v>18229</v>
      </c>
      <c r="D5002" s="68">
        <v>1</v>
      </c>
      <c r="E5002" s="48">
        <f t="shared" si="235"/>
        <v>62032348</v>
      </c>
      <c r="F5002" s="57" t="s">
        <v>5974</v>
      </c>
      <c r="G5002" s="57" t="s">
        <v>6311</v>
      </c>
      <c r="H5002" s="51">
        <v>400</v>
      </c>
      <c r="I5002" s="51" t="s">
        <v>17309</v>
      </c>
      <c r="J5002" s="69">
        <v>27.49</v>
      </c>
      <c r="K5002" s="69">
        <f t="shared" si="236"/>
        <v>10996</v>
      </c>
      <c r="L5002" s="90">
        <v>400</v>
      </c>
      <c r="M5002" s="51">
        <v>0</v>
      </c>
      <c r="N5002" s="62" t="s">
        <v>18230</v>
      </c>
      <c r="O5002" s="52" t="s">
        <v>399</v>
      </c>
      <c r="P5002" s="52">
        <v>590</v>
      </c>
      <c r="Q5002" s="52"/>
      <c r="R5002" s="52" t="s">
        <v>6315</v>
      </c>
      <c r="S5002" s="49" t="s">
        <v>21333</v>
      </c>
      <c r="V5002" s="50" t="s">
        <v>15147</v>
      </c>
      <c r="W5002" s="50" t="s">
        <v>6315</v>
      </c>
      <c r="X5002" s="50" t="s">
        <v>14738</v>
      </c>
      <c r="Y5002" s="70" t="s">
        <v>17320</v>
      </c>
      <c r="Z5002" s="53">
        <v>57001</v>
      </c>
    </row>
    <row r="5003" spans="1:26" s="49" customFormat="1" ht="30" x14ac:dyDescent="0.25">
      <c r="A5003" s="74">
        <v>600012794</v>
      </c>
      <c r="B5003" s="73">
        <f t="shared" si="234"/>
        <v>600012794</v>
      </c>
      <c r="C5003" s="73" t="s">
        <v>18231</v>
      </c>
      <c r="D5003" s="68">
        <v>1</v>
      </c>
      <c r="E5003" s="48">
        <f t="shared" si="235"/>
        <v>62032381</v>
      </c>
      <c r="F5003" s="57" t="s">
        <v>5974</v>
      </c>
      <c r="G5003" s="57" t="s">
        <v>6311</v>
      </c>
      <c r="H5003" s="51">
        <v>1225</v>
      </c>
      <c r="I5003" s="51" t="s">
        <v>17309</v>
      </c>
      <c r="J5003" s="69">
        <v>27.49</v>
      </c>
      <c r="K5003" s="69">
        <f t="shared" si="236"/>
        <v>33675.25</v>
      </c>
      <c r="L5003" s="90">
        <v>1225</v>
      </c>
      <c r="M5003" s="51">
        <v>0</v>
      </c>
      <c r="N5003" s="62" t="s">
        <v>18232</v>
      </c>
      <c r="O5003" s="52" t="s">
        <v>6083</v>
      </c>
      <c r="P5003" s="52">
        <v>22</v>
      </c>
      <c r="Q5003" s="52"/>
      <c r="R5003" s="52" t="s">
        <v>6315</v>
      </c>
      <c r="S5003" s="49" t="s">
        <v>21333</v>
      </c>
      <c r="V5003" s="50" t="s">
        <v>15147</v>
      </c>
      <c r="W5003" s="50" t="s">
        <v>6315</v>
      </c>
      <c r="X5003" s="50" t="s">
        <v>14738</v>
      </c>
      <c r="Y5003" s="70" t="s">
        <v>17320</v>
      </c>
      <c r="Z5003" s="53">
        <v>57001</v>
      </c>
    </row>
    <row r="5004" spans="1:26" s="49" customFormat="1" x14ac:dyDescent="0.25">
      <c r="A5004" s="74">
        <v>600012841</v>
      </c>
      <c r="B5004" s="73">
        <f t="shared" si="234"/>
        <v>600012841</v>
      </c>
      <c r="C5004" s="73" t="s">
        <v>15165</v>
      </c>
      <c r="D5004" s="68">
        <v>1</v>
      </c>
      <c r="E5004" s="48">
        <f t="shared" si="235"/>
        <v>47450827</v>
      </c>
      <c r="F5004" s="57" t="s">
        <v>5974</v>
      </c>
      <c r="G5004" s="57" t="s">
        <v>6311</v>
      </c>
      <c r="H5004" s="51">
        <v>250</v>
      </c>
      <c r="I5004" s="51" t="s">
        <v>17309</v>
      </c>
      <c r="J5004" s="69">
        <v>27.49</v>
      </c>
      <c r="K5004" s="69">
        <f t="shared" si="236"/>
        <v>6872.5</v>
      </c>
      <c r="L5004" s="90">
        <v>250</v>
      </c>
      <c r="M5004" s="51">
        <v>0</v>
      </c>
      <c r="N5004" s="62" t="s">
        <v>15166</v>
      </c>
      <c r="O5004" s="52" t="s">
        <v>519</v>
      </c>
      <c r="P5004" s="52">
        <v>237</v>
      </c>
      <c r="Q5004" s="52"/>
      <c r="R5004" s="52" t="s">
        <v>6315</v>
      </c>
      <c r="S5004" s="49" t="s">
        <v>21334</v>
      </c>
      <c r="V5004" s="50" t="s">
        <v>15147</v>
      </c>
      <c r="W5004" s="50" t="s">
        <v>6315</v>
      </c>
      <c r="X5004" s="50" t="s">
        <v>14742</v>
      </c>
      <c r="Y5004" s="70" t="s">
        <v>17320</v>
      </c>
      <c r="Z5004" s="53">
        <v>57001</v>
      </c>
    </row>
    <row r="5005" spans="1:26" s="49" customFormat="1" x14ac:dyDescent="0.25">
      <c r="A5005" s="74">
        <v>600100529</v>
      </c>
      <c r="B5005" s="73">
        <f t="shared" si="234"/>
        <v>600100529</v>
      </c>
      <c r="C5005" s="73" t="s">
        <v>12871</v>
      </c>
      <c r="D5005" s="68">
        <v>1</v>
      </c>
      <c r="E5005" s="48">
        <f t="shared" si="235"/>
        <v>75016737</v>
      </c>
      <c r="F5005" s="57" t="s">
        <v>5974</v>
      </c>
      <c r="G5005" s="57" t="s">
        <v>6311</v>
      </c>
      <c r="H5005" s="51">
        <v>650</v>
      </c>
      <c r="I5005" s="51" t="s">
        <v>17309</v>
      </c>
      <c r="J5005" s="69">
        <v>27.49</v>
      </c>
      <c r="K5005" s="69">
        <f t="shared" si="236"/>
        <v>17868.5</v>
      </c>
      <c r="L5005" s="90">
        <v>650</v>
      </c>
      <c r="M5005" s="51">
        <v>0</v>
      </c>
      <c r="N5005" s="62" t="s">
        <v>6342</v>
      </c>
      <c r="O5005" s="52"/>
      <c r="P5005" s="52">
        <v>342</v>
      </c>
      <c r="Q5005" s="52"/>
      <c r="R5005" s="52" t="s">
        <v>5809</v>
      </c>
      <c r="S5005" s="49" t="s">
        <v>21333</v>
      </c>
      <c r="V5005" s="50" t="s">
        <v>15164</v>
      </c>
      <c r="W5005" s="50" t="s">
        <v>6315</v>
      </c>
      <c r="X5005" s="50" t="s">
        <v>14740</v>
      </c>
      <c r="Y5005" s="70" t="s">
        <v>17320</v>
      </c>
      <c r="Z5005" s="53">
        <v>56961</v>
      </c>
    </row>
    <row r="5006" spans="1:26" s="49" customFormat="1" x14ac:dyDescent="0.25">
      <c r="A5006" s="75">
        <v>600100014</v>
      </c>
      <c r="B5006" s="73">
        <f t="shared" si="234"/>
        <v>600100014</v>
      </c>
      <c r="C5006" s="73" t="s">
        <v>12872</v>
      </c>
      <c r="D5006" s="68">
        <v>1</v>
      </c>
      <c r="E5006" s="48">
        <f t="shared" si="235"/>
        <v>70157359</v>
      </c>
      <c r="F5006" s="57" t="s">
        <v>5974</v>
      </c>
      <c r="G5006" s="57" t="s">
        <v>6311</v>
      </c>
      <c r="H5006" s="51">
        <v>0</v>
      </c>
      <c r="I5006" s="51" t="s">
        <v>17309</v>
      </c>
      <c r="J5006" s="69">
        <v>27.49</v>
      </c>
      <c r="K5006" s="69">
        <f t="shared" si="236"/>
        <v>0</v>
      </c>
      <c r="L5006" s="90">
        <v>25</v>
      </c>
      <c r="M5006" s="51">
        <v>25</v>
      </c>
      <c r="N5006" s="62" t="s">
        <v>6344</v>
      </c>
      <c r="O5006" s="52"/>
      <c r="P5006" s="52">
        <v>134</v>
      </c>
      <c r="Q5006" s="52"/>
      <c r="R5006" s="52" t="s">
        <v>6100</v>
      </c>
      <c r="S5006" s="49" t="s">
        <v>21333</v>
      </c>
      <c r="V5006" s="50" t="s">
        <v>15164</v>
      </c>
      <c r="W5006" s="50" t="s">
        <v>6315</v>
      </c>
      <c r="X5006" s="50" t="s">
        <v>14740</v>
      </c>
      <c r="Y5006" s="70" t="s">
        <v>17320</v>
      </c>
      <c r="Z5006" s="53">
        <v>56951</v>
      </c>
    </row>
    <row r="5007" spans="1:26" s="49" customFormat="1" x14ac:dyDescent="0.25">
      <c r="A5007" s="75">
        <v>600099652</v>
      </c>
      <c r="B5007" s="73">
        <f t="shared" si="234"/>
        <v>600099652</v>
      </c>
      <c r="C5007" s="73" t="s">
        <v>12873</v>
      </c>
      <c r="D5007" s="68">
        <v>1</v>
      </c>
      <c r="E5007" s="48">
        <f t="shared" si="235"/>
        <v>75015846</v>
      </c>
      <c r="F5007" s="57" t="s">
        <v>5974</v>
      </c>
      <c r="G5007" s="57" t="s">
        <v>6311</v>
      </c>
      <c r="H5007" s="51">
        <v>25</v>
      </c>
      <c r="I5007" s="51" t="s">
        <v>17309</v>
      </c>
      <c r="J5007" s="69">
        <v>27.49</v>
      </c>
      <c r="K5007" s="69">
        <f t="shared" si="236"/>
        <v>687.25</v>
      </c>
      <c r="L5007" s="90">
        <v>25</v>
      </c>
      <c r="M5007" s="51">
        <v>0</v>
      </c>
      <c r="N5007" s="62" t="s">
        <v>6345</v>
      </c>
      <c r="O5007" s="52"/>
      <c r="P5007" s="52">
        <v>246</v>
      </c>
      <c r="Q5007" s="52"/>
      <c r="R5007" s="52" t="s">
        <v>6346</v>
      </c>
      <c r="S5007" s="49" t="s">
        <v>21333</v>
      </c>
      <c r="V5007" s="50" t="s">
        <v>15164</v>
      </c>
      <c r="W5007" s="50" t="s">
        <v>6315</v>
      </c>
      <c r="X5007" s="50" t="s">
        <v>14740</v>
      </c>
      <c r="Y5007" s="70" t="s">
        <v>17320</v>
      </c>
      <c r="Z5007" s="53">
        <v>56955</v>
      </c>
    </row>
    <row r="5008" spans="1:26" s="49" customFormat="1" x14ac:dyDescent="0.25">
      <c r="A5008" s="75">
        <v>600100383</v>
      </c>
      <c r="B5008" s="73">
        <f t="shared" si="234"/>
        <v>600100383</v>
      </c>
      <c r="C5008" s="73" t="s">
        <v>12874</v>
      </c>
      <c r="D5008" s="68">
        <v>1</v>
      </c>
      <c r="E5008" s="48">
        <f t="shared" si="235"/>
        <v>70989991</v>
      </c>
      <c r="F5008" s="57" t="s">
        <v>5974</v>
      </c>
      <c r="G5008" s="57" t="s">
        <v>6311</v>
      </c>
      <c r="H5008" s="51">
        <v>75</v>
      </c>
      <c r="I5008" s="51" t="s">
        <v>17309</v>
      </c>
      <c r="J5008" s="69">
        <v>27.49</v>
      </c>
      <c r="K5008" s="69">
        <f t="shared" si="236"/>
        <v>2061.75</v>
      </c>
      <c r="L5008" s="90">
        <v>75</v>
      </c>
      <c r="M5008" s="51">
        <v>0</v>
      </c>
      <c r="N5008" s="62" t="s">
        <v>6347</v>
      </c>
      <c r="O5008" s="52"/>
      <c r="P5008" s="52">
        <v>198</v>
      </c>
      <c r="Q5008" s="52"/>
      <c r="R5008" s="52" t="s">
        <v>6338</v>
      </c>
      <c r="S5008" s="49" t="s">
        <v>21333</v>
      </c>
      <c r="V5008" s="50" t="s">
        <v>15164</v>
      </c>
      <c r="W5008" s="50" t="s">
        <v>6315</v>
      </c>
      <c r="X5008" s="50" t="s">
        <v>14740</v>
      </c>
      <c r="Y5008" s="70" t="s">
        <v>17320</v>
      </c>
      <c r="Z5008" s="53">
        <v>56967</v>
      </c>
    </row>
    <row r="5009" spans="1:26" s="49" customFormat="1" x14ac:dyDescent="0.25">
      <c r="A5009" s="75">
        <v>600099610</v>
      </c>
      <c r="B5009" s="73">
        <f t="shared" si="234"/>
        <v>600099610</v>
      </c>
      <c r="C5009" s="73" t="s">
        <v>12875</v>
      </c>
      <c r="D5009" s="68">
        <v>1</v>
      </c>
      <c r="E5009" s="48">
        <f t="shared" si="235"/>
        <v>75016427</v>
      </c>
      <c r="F5009" s="57" t="s">
        <v>5974</v>
      </c>
      <c r="G5009" s="57" t="s">
        <v>6311</v>
      </c>
      <c r="H5009" s="51">
        <v>25</v>
      </c>
      <c r="I5009" s="51" t="s">
        <v>17309</v>
      </c>
      <c r="J5009" s="69">
        <v>27.49</v>
      </c>
      <c r="K5009" s="69">
        <f t="shared" si="236"/>
        <v>687.25</v>
      </c>
      <c r="L5009" s="90">
        <v>25</v>
      </c>
      <c r="M5009" s="51">
        <v>0</v>
      </c>
      <c r="N5009" s="62" t="s">
        <v>6348</v>
      </c>
      <c r="O5009" s="52"/>
      <c r="P5009" s="52">
        <v>197</v>
      </c>
      <c r="Q5009" s="52"/>
      <c r="R5009" s="52" t="s">
        <v>6349</v>
      </c>
      <c r="S5009" s="49" t="s">
        <v>21333</v>
      </c>
      <c r="V5009" s="50" t="s">
        <v>15164</v>
      </c>
      <c r="W5009" s="50" t="s">
        <v>6315</v>
      </c>
      <c r="X5009" s="50" t="s">
        <v>14740</v>
      </c>
      <c r="Y5009" s="70" t="s">
        <v>17320</v>
      </c>
      <c r="Z5009" s="53">
        <v>56953</v>
      </c>
    </row>
    <row r="5010" spans="1:26" s="49" customFormat="1" x14ac:dyDescent="0.25">
      <c r="A5010" s="75">
        <v>600100863</v>
      </c>
      <c r="B5010" s="73">
        <f t="shared" si="234"/>
        <v>600100863</v>
      </c>
      <c r="C5010" s="73" t="s">
        <v>12876</v>
      </c>
      <c r="D5010" s="68">
        <v>1</v>
      </c>
      <c r="E5010" s="48">
        <f t="shared" si="235"/>
        <v>75018055</v>
      </c>
      <c r="F5010" s="57" t="s">
        <v>5974</v>
      </c>
      <c r="G5010" s="57" t="s">
        <v>6311</v>
      </c>
      <c r="H5010" s="51">
        <v>50</v>
      </c>
      <c r="I5010" s="51" t="s">
        <v>17309</v>
      </c>
      <c r="J5010" s="69">
        <v>27.49</v>
      </c>
      <c r="K5010" s="69">
        <f t="shared" si="236"/>
        <v>1374.5</v>
      </c>
      <c r="L5010" s="90">
        <v>50</v>
      </c>
      <c r="M5010" s="51">
        <v>0</v>
      </c>
      <c r="N5010" s="62" t="s">
        <v>6350</v>
      </c>
      <c r="O5010" s="52"/>
      <c r="P5010" s="52">
        <v>56</v>
      </c>
      <c r="Q5010" s="52"/>
      <c r="R5010" s="52" t="s">
        <v>6351</v>
      </c>
      <c r="S5010" s="49" t="s">
        <v>21333</v>
      </c>
      <c r="V5010" s="50" t="s">
        <v>15164</v>
      </c>
      <c r="W5010" s="50" t="s">
        <v>6315</v>
      </c>
      <c r="X5010" s="50" t="s">
        <v>14740</v>
      </c>
      <c r="Y5010" s="70" t="s">
        <v>17320</v>
      </c>
      <c r="Z5010" s="53">
        <v>57001</v>
      </c>
    </row>
    <row r="5011" spans="1:26" s="49" customFormat="1" x14ac:dyDescent="0.25">
      <c r="A5011" s="75">
        <v>600100332</v>
      </c>
      <c r="B5011" s="73">
        <f t="shared" si="234"/>
        <v>600100332</v>
      </c>
      <c r="C5011" s="73" t="s">
        <v>12877</v>
      </c>
      <c r="D5011" s="68">
        <v>1</v>
      </c>
      <c r="E5011" s="48">
        <f t="shared" si="235"/>
        <v>75015765</v>
      </c>
      <c r="F5011" s="57" t="s">
        <v>5974</v>
      </c>
      <c r="G5011" s="57" t="s">
        <v>6311</v>
      </c>
      <c r="H5011" s="51">
        <v>75</v>
      </c>
      <c r="I5011" s="51" t="s">
        <v>17309</v>
      </c>
      <c r="J5011" s="69">
        <v>27.49</v>
      </c>
      <c r="K5011" s="69">
        <f t="shared" si="236"/>
        <v>2061.75</v>
      </c>
      <c r="L5011" s="90">
        <v>75</v>
      </c>
      <c r="M5011" s="51">
        <v>0</v>
      </c>
      <c r="N5011" s="62" t="s">
        <v>6352</v>
      </c>
      <c r="O5011" s="52"/>
      <c r="P5011" s="52">
        <v>17</v>
      </c>
      <c r="Q5011" s="52"/>
      <c r="R5011" s="52" t="s">
        <v>6346</v>
      </c>
      <c r="S5011" s="49" t="s">
        <v>21333</v>
      </c>
      <c r="V5011" s="50" t="s">
        <v>15164</v>
      </c>
      <c r="W5011" s="50" t="s">
        <v>6315</v>
      </c>
      <c r="X5011" s="50" t="s">
        <v>14740</v>
      </c>
      <c r="Y5011" s="70" t="s">
        <v>17320</v>
      </c>
      <c r="Z5011" s="53">
        <v>56955</v>
      </c>
    </row>
    <row r="5012" spans="1:26" s="49" customFormat="1" x14ac:dyDescent="0.25">
      <c r="A5012" s="75">
        <v>600100464</v>
      </c>
      <c r="B5012" s="73">
        <f t="shared" si="234"/>
        <v>600100464</v>
      </c>
      <c r="C5012" s="73" t="s">
        <v>12878</v>
      </c>
      <c r="D5012" s="68">
        <v>1</v>
      </c>
      <c r="E5012" s="48">
        <f t="shared" si="235"/>
        <v>75016176</v>
      </c>
      <c r="F5012" s="57" t="s">
        <v>5974</v>
      </c>
      <c r="G5012" s="57" t="s">
        <v>6311</v>
      </c>
      <c r="H5012" s="51">
        <v>175</v>
      </c>
      <c r="I5012" s="51" t="s">
        <v>17309</v>
      </c>
      <c r="J5012" s="69">
        <v>27.49</v>
      </c>
      <c r="K5012" s="69">
        <f t="shared" si="236"/>
        <v>4810.75</v>
      </c>
      <c r="L5012" s="90">
        <v>175</v>
      </c>
      <c r="M5012" s="51">
        <v>0</v>
      </c>
      <c r="N5012" s="62" t="s">
        <v>6353</v>
      </c>
      <c r="O5012" s="52"/>
      <c r="P5012" s="52">
        <v>12</v>
      </c>
      <c r="Q5012" s="52"/>
      <c r="R5012" s="52" t="s">
        <v>2368</v>
      </c>
      <c r="S5012" s="49" t="s">
        <v>21333</v>
      </c>
      <c r="V5012" s="50" t="s">
        <v>15164</v>
      </c>
      <c r="W5012" s="50" t="s">
        <v>6315</v>
      </c>
      <c r="X5012" s="50" t="s">
        <v>14740</v>
      </c>
      <c r="Y5012" s="70" t="s">
        <v>17320</v>
      </c>
      <c r="Z5012" s="53">
        <v>56957</v>
      </c>
    </row>
    <row r="5013" spans="1:26" s="49" customFormat="1" x14ac:dyDescent="0.25">
      <c r="A5013" s="75">
        <v>600100731</v>
      </c>
      <c r="B5013" s="73">
        <f t="shared" si="234"/>
        <v>600100731</v>
      </c>
      <c r="C5013" s="73" t="s">
        <v>12879</v>
      </c>
      <c r="D5013" s="68">
        <v>1</v>
      </c>
      <c r="E5013" s="48">
        <f t="shared" si="235"/>
        <v>70995150</v>
      </c>
      <c r="F5013" s="57" t="s">
        <v>5974</v>
      </c>
      <c r="G5013" s="57" t="s">
        <v>6311</v>
      </c>
      <c r="H5013" s="51">
        <v>25</v>
      </c>
      <c r="I5013" s="51" t="s">
        <v>17309</v>
      </c>
      <c r="J5013" s="69">
        <v>27.49</v>
      </c>
      <c r="K5013" s="69">
        <f t="shared" si="236"/>
        <v>687.25</v>
      </c>
      <c r="L5013" s="90">
        <v>50</v>
      </c>
      <c r="M5013" s="51">
        <v>25</v>
      </c>
      <c r="N5013" s="62" t="s">
        <v>6354</v>
      </c>
      <c r="O5013" s="52"/>
      <c r="P5013" s="52">
        <v>85</v>
      </c>
      <c r="Q5013" s="52"/>
      <c r="R5013" s="52" t="s">
        <v>6355</v>
      </c>
      <c r="S5013" s="49" t="s">
        <v>21333</v>
      </c>
      <c r="V5013" s="50" t="s">
        <v>15164</v>
      </c>
      <c r="W5013" s="50" t="s">
        <v>6315</v>
      </c>
      <c r="X5013" s="50" t="s">
        <v>14740</v>
      </c>
      <c r="Y5013" s="70" t="s">
        <v>17320</v>
      </c>
      <c r="Z5013" s="53">
        <v>57001</v>
      </c>
    </row>
    <row r="5014" spans="1:26" s="49" customFormat="1" x14ac:dyDescent="0.25">
      <c r="A5014" s="75">
        <v>600100758</v>
      </c>
      <c r="B5014" s="73">
        <f t="shared" si="234"/>
        <v>600100758</v>
      </c>
      <c r="C5014" s="73" t="s">
        <v>12880</v>
      </c>
      <c r="D5014" s="68">
        <v>1</v>
      </c>
      <c r="E5014" s="48">
        <f t="shared" si="235"/>
        <v>75015200</v>
      </c>
      <c r="F5014" s="57" t="s">
        <v>5974</v>
      </c>
      <c r="G5014" s="57" t="s">
        <v>6311</v>
      </c>
      <c r="H5014" s="51">
        <v>50</v>
      </c>
      <c r="I5014" s="51" t="s">
        <v>17309</v>
      </c>
      <c r="J5014" s="69">
        <v>27.49</v>
      </c>
      <c r="K5014" s="69">
        <f t="shared" si="236"/>
        <v>1374.5</v>
      </c>
      <c r="L5014" s="90">
        <v>50</v>
      </c>
      <c r="M5014" s="51">
        <v>0</v>
      </c>
      <c r="N5014" s="62" t="s">
        <v>6356</v>
      </c>
      <c r="O5014" s="52"/>
      <c r="P5014" s="52">
        <v>136</v>
      </c>
      <c r="Q5014" s="52"/>
      <c r="R5014" s="52" t="s">
        <v>6357</v>
      </c>
      <c r="S5014" s="49" t="s">
        <v>21333</v>
      </c>
      <c r="V5014" s="50" t="s">
        <v>15164</v>
      </c>
      <c r="W5014" s="50" t="s">
        <v>6315</v>
      </c>
      <c r="X5014" s="50" t="s">
        <v>14740</v>
      </c>
      <c r="Y5014" s="70" t="s">
        <v>17320</v>
      </c>
      <c r="Z5014" s="53">
        <v>56965</v>
      </c>
    </row>
    <row r="5015" spans="1:26" s="49" customFormat="1" x14ac:dyDescent="0.25">
      <c r="A5015" s="75">
        <v>600100774</v>
      </c>
      <c r="B5015" s="73">
        <f t="shared" si="234"/>
        <v>600100774</v>
      </c>
      <c r="C5015" s="73" t="s">
        <v>12881</v>
      </c>
      <c r="D5015" s="68">
        <v>1</v>
      </c>
      <c r="E5015" s="48">
        <f t="shared" si="235"/>
        <v>75016508</v>
      </c>
      <c r="F5015" s="57" t="s">
        <v>5974</v>
      </c>
      <c r="G5015" s="57" t="s">
        <v>6311</v>
      </c>
      <c r="H5015" s="51">
        <v>375</v>
      </c>
      <c r="I5015" s="51" t="s">
        <v>17309</v>
      </c>
      <c r="J5015" s="69">
        <v>27.49</v>
      </c>
      <c r="K5015" s="69">
        <f t="shared" si="236"/>
        <v>10308.75</v>
      </c>
      <c r="L5015" s="90">
        <v>375</v>
      </c>
      <c r="M5015" s="51">
        <v>0</v>
      </c>
      <c r="N5015" s="62" t="s">
        <v>6358</v>
      </c>
      <c r="O5015" s="52"/>
      <c r="P5015" s="52">
        <v>135</v>
      </c>
      <c r="Q5015" s="52"/>
      <c r="R5015" s="52" t="s">
        <v>6349</v>
      </c>
      <c r="S5015" s="49" t="s">
        <v>21333</v>
      </c>
      <c r="V5015" s="50" t="s">
        <v>15164</v>
      </c>
      <c r="W5015" s="50" t="s">
        <v>6315</v>
      </c>
      <c r="X5015" s="50" t="s">
        <v>14740</v>
      </c>
      <c r="Y5015" s="70" t="s">
        <v>17320</v>
      </c>
      <c r="Z5015" s="53">
        <v>56953</v>
      </c>
    </row>
    <row r="5016" spans="1:26" s="49" customFormat="1" x14ac:dyDescent="0.25">
      <c r="A5016" s="75">
        <v>600100782</v>
      </c>
      <c r="B5016" s="73">
        <f t="shared" si="234"/>
        <v>600100782</v>
      </c>
      <c r="C5016" s="73" t="s">
        <v>12882</v>
      </c>
      <c r="D5016" s="68">
        <v>1</v>
      </c>
      <c r="E5016" s="48">
        <f t="shared" si="235"/>
        <v>47487267</v>
      </c>
      <c r="F5016" s="57" t="s">
        <v>5974</v>
      </c>
      <c r="G5016" s="57" t="s">
        <v>6311</v>
      </c>
      <c r="H5016" s="51">
        <v>650</v>
      </c>
      <c r="I5016" s="51" t="s">
        <v>17309</v>
      </c>
      <c r="J5016" s="69">
        <v>27.49</v>
      </c>
      <c r="K5016" s="69">
        <f t="shared" si="236"/>
        <v>17868.5</v>
      </c>
      <c r="L5016" s="90">
        <v>650</v>
      </c>
      <c r="M5016" s="51">
        <v>0</v>
      </c>
      <c r="N5016" s="62" t="s">
        <v>6359</v>
      </c>
      <c r="O5016" s="52" t="s">
        <v>6360</v>
      </c>
      <c r="P5016" s="52">
        <v>1117</v>
      </c>
      <c r="Q5016" s="52"/>
      <c r="R5016" s="52" t="s">
        <v>6315</v>
      </c>
      <c r="S5016" s="49" t="s">
        <v>21333</v>
      </c>
      <c r="V5016" s="50" t="s">
        <v>15164</v>
      </c>
      <c r="W5016" s="50" t="s">
        <v>6315</v>
      </c>
      <c r="X5016" s="50" t="s">
        <v>14740</v>
      </c>
      <c r="Y5016" s="70" t="s">
        <v>17320</v>
      </c>
      <c r="Z5016" s="53">
        <v>57001</v>
      </c>
    </row>
    <row r="5017" spans="1:26" s="49" customFormat="1" x14ac:dyDescent="0.25">
      <c r="A5017" s="75">
        <v>600100791</v>
      </c>
      <c r="B5017" s="73">
        <f t="shared" si="234"/>
        <v>600100791</v>
      </c>
      <c r="C5017" s="73" t="s">
        <v>12883</v>
      </c>
      <c r="D5017" s="68">
        <v>1</v>
      </c>
      <c r="E5017" s="48">
        <f t="shared" si="235"/>
        <v>47487275</v>
      </c>
      <c r="F5017" s="57" t="s">
        <v>5974</v>
      </c>
      <c r="G5017" s="57" t="s">
        <v>6311</v>
      </c>
      <c r="H5017" s="51">
        <v>550</v>
      </c>
      <c r="I5017" s="51" t="s">
        <v>17309</v>
      </c>
      <c r="J5017" s="69">
        <v>27.49</v>
      </c>
      <c r="K5017" s="69">
        <f t="shared" si="236"/>
        <v>15119.5</v>
      </c>
      <c r="L5017" s="90">
        <v>550</v>
      </c>
      <c r="M5017" s="51">
        <v>0</v>
      </c>
      <c r="N5017" s="62" t="s">
        <v>6361</v>
      </c>
      <c r="O5017" s="52" t="s">
        <v>399</v>
      </c>
      <c r="P5017" s="52">
        <v>1145</v>
      </c>
      <c r="Q5017" s="52"/>
      <c r="R5017" s="52" t="s">
        <v>6315</v>
      </c>
      <c r="S5017" s="49" t="s">
        <v>21333</v>
      </c>
      <c r="V5017" s="50" t="s">
        <v>15164</v>
      </c>
      <c r="W5017" s="50" t="s">
        <v>6315</v>
      </c>
      <c r="X5017" s="50" t="s">
        <v>14740</v>
      </c>
      <c r="Y5017" s="70" t="s">
        <v>17320</v>
      </c>
      <c r="Z5017" s="53">
        <v>57001</v>
      </c>
    </row>
    <row r="5018" spans="1:26" s="49" customFormat="1" x14ac:dyDescent="0.25">
      <c r="A5018" s="75">
        <v>600100804</v>
      </c>
      <c r="B5018" s="73">
        <f t="shared" si="234"/>
        <v>600100804</v>
      </c>
      <c r="C5018" s="73" t="s">
        <v>12884</v>
      </c>
      <c r="D5018" s="68">
        <v>1</v>
      </c>
      <c r="E5018" s="48">
        <f t="shared" si="235"/>
        <v>47487283</v>
      </c>
      <c r="F5018" s="57" t="s">
        <v>5974</v>
      </c>
      <c r="G5018" s="57" t="s">
        <v>6311</v>
      </c>
      <c r="H5018" s="51">
        <v>1075</v>
      </c>
      <c r="I5018" s="51" t="s">
        <v>17309</v>
      </c>
      <c r="J5018" s="69">
        <v>27.49</v>
      </c>
      <c r="K5018" s="69">
        <f t="shared" si="236"/>
        <v>29551.75</v>
      </c>
      <c r="L5018" s="90">
        <v>1075</v>
      </c>
      <c r="M5018" s="51">
        <v>0</v>
      </c>
      <c r="N5018" s="62" t="s">
        <v>6362</v>
      </c>
      <c r="O5018" s="52" t="s">
        <v>1042</v>
      </c>
      <c r="P5018" s="52">
        <v>496</v>
      </c>
      <c r="Q5018" s="52"/>
      <c r="R5018" s="52" t="s">
        <v>6315</v>
      </c>
      <c r="S5018" s="49" t="s">
        <v>21333</v>
      </c>
      <c r="V5018" s="50" t="s">
        <v>15164</v>
      </c>
      <c r="W5018" s="50" t="s">
        <v>6315</v>
      </c>
      <c r="X5018" s="50" t="s">
        <v>14740</v>
      </c>
      <c r="Y5018" s="70" t="s">
        <v>17320</v>
      </c>
      <c r="Z5018" s="53">
        <v>57001</v>
      </c>
    </row>
    <row r="5019" spans="1:26" s="49" customFormat="1" x14ac:dyDescent="0.25">
      <c r="A5019" s="75">
        <v>600100880</v>
      </c>
      <c r="B5019" s="73">
        <f t="shared" si="234"/>
        <v>600100880</v>
      </c>
      <c r="C5019" s="73" t="s">
        <v>12885</v>
      </c>
      <c r="D5019" s="68">
        <v>1</v>
      </c>
      <c r="E5019" s="48">
        <f t="shared" si="235"/>
        <v>70157341</v>
      </c>
      <c r="F5019" s="57" t="s">
        <v>5974</v>
      </c>
      <c r="G5019" s="57" t="s">
        <v>6311</v>
      </c>
      <c r="H5019" s="51">
        <v>250</v>
      </c>
      <c r="I5019" s="51" t="s">
        <v>17309</v>
      </c>
      <c r="J5019" s="69">
        <v>27.49</v>
      </c>
      <c r="K5019" s="69">
        <f t="shared" si="236"/>
        <v>6872.5</v>
      </c>
      <c r="L5019" s="90">
        <v>250</v>
      </c>
      <c r="M5019" s="51">
        <v>0</v>
      </c>
      <c r="N5019" s="62" t="s">
        <v>6363</v>
      </c>
      <c r="O5019" s="52"/>
      <c r="P5019" s="52">
        <v>27</v>
      </c>
      <c r="Q5019" s="52"/>
      <c r="R5019" s="52" t="s">
        <v>6100</v>
      </c>
      <c r="S5019" s="49" t="s">
        <v>21333</v>
      </c>
      <c r="V5019" s="50" t="s">
        <v>15164</v>
      </c>
      <c r="W5019" s="50" t="s">
        <v>6315</v>
      </c>
      <c r="X5019" s="50" t="s">
        <v>14740</v>
      </c>
      <c r="Y5019" s="70" t="s">
        <v>17320</v>
      </c>
      <c r="Z5019" s="53">
        <v>56951</v>
      </c>
    </row>
    <row r="5020" spans="1:26" s="49" customFormat="1" x14ac:dyDescent="0.25">
      <c r="A5020" s="75">
        <v>600100979</v>
      </c>
      <c r="B5020" s="73">
        <f t="shared" si="234"/>
        <v>600100979</v>
      </c>
      <c r="C5020" s="73" t="s">
        <v>12855</v>
      </c>
      <c r="D5020" s="68">
        <v>1</v>
      </c>
      <c r="E5020" s="48">
        <f t="shared" si="235"/>
        <v>70838275</v>
      </c>
      <c r="F5020" s="57" t="s">
        <v>5974</v>
      </c>
      <c r="G5020" s="57" t="s">
        <v>6311</v>
      </c>
      <c r="H5020" s="51">
        <v>125</v>
      </c>
      <c r="I5020" s="51" t="s">
        <v>17309</v>
      </c>
      <c r="J5020" s="69">
        <v>27.49</v>
      </c>
      <c r="K5020" s="69">
        <f t="shared" si="236"/>
        <v>3436.25</v>
      </c>
      <c r="L5020" s="90">
        <v>125</v>
      </c>
      <c r="M5020" s="51">
        <v>0</v>
      </c>
      <c r="N5020" s="62" t="s">
        <v>6316</v>
      </c>
      <c r="O5020" s="52" t="s">
        <v>938</v>
      </c>
      <c r="P5020" s="52">
        <v>1181</v>
      </c>
      <c r="Q5020" s="52"/>
      <c r="R5020" s="52" t="s">
        <v>6315</v>
      </c>
      <c r="S5020" s="49" t="s">
        <v>21333</v>
      </c>
      <c r="V5020" s="50" t="s">
        <v>15147</v>
      </c>
      <c r="W5020" s="50" t="s">
        <v>6315</v>
      </c>
      <c r="X5020" s="50" t="s">
        <v>14738</v>
      </c>
      <c r="Y5020" s="70" t="s">
        <v>17320</v>
      </c>
      <c r="Z5020" s="53">
        <v>57001</v>
      </c>
    </row>
    <row r="5021" spans="1:26" s="49" customFormat="1" x14ac:dyDescent="0.25">
      <c r="A5021" s="75">
        <v>617800863</v>
      </c>
      <c r="B5021" s="73">
        <f t="shared" si="234"/>
        <v>617800863</v>
      </c>
      <c r="C5021" s="73" t="s">
        <v>12886</v>
      </c>
      <c r="D5021" s="68">
        <v>1</v>
      </c>
      <c r="E5021" s="48">
        <f t="shared" si="235"/>
        <v>70156026</v>
      </c>
      <c r="F5021" s="57" t="s">
        <v>5974</v>
      </c>
      <c r="G5021" s="57" t="s">
        <v>6311</v>
      </c>
      <c r="H5021" s="51">
        <v>50</v>
      </c>
      <c r="I5021" s="51" t="s">
        <v>17309</v>
      </c>
      <c r="J5021" s="69">
        <v>27.49</v>
      </c>
      <c r="K5021" s="69">
        <f t="shared" si="236"/>
        <v>1374.5</v>
      </c>
      <c r="L5021" s="90">
        <v>50</v>
      </c>
      <c r="M5021" s="51">
        <v>0</v>
      </c>
      <c r="N5021" s="62" t="s">
        <v>6364</v>
      </c>
      <c r="O5021" s="52" t="s">
        <v>2799</v>
      </c>
      <c r="P5021" s="52">
        <v>905</v>
      </c>
      <c r="Q5021" s="52"/>
      <c r="R5021" s="52" t="s">
        <v>6315</v>
      </c>
      <c r="S5021" s="49" t="s">
        <v>21333</v>
      </c>
      <c r="V5021" s="50" t="s">
        <v>15164</v>
      </c>
      <c r="W5021" s="50" t="s">
        <v>6315</v>
      </c>
      <c r="X5021" s="50" t="s">
        <v>14740</v>
      </c>
      <c r="Y5021" s="70" t="s">
        <v>17320</v>
      </c>
      <c r="Z5021" s="53">
        <v>57001</v>
      </c>
    </row>
    <row r="5022" spans="1:26" s="49" customFormat="1" x14ac:dyDescent="0.25">
      <c r="A5022" s="75">
        <v>617800928</v>
      </c>
      <c r="B5022" s="73">
        <f t="shared" si="234"/>
        <v>617800928</v>
      </c>
      <c r="C5022" s="73" t="s">
        <v>12887</v>
      </c>
      <c r="D5022" s="68">
        <v>1</v>
      </c>
      <c r="E5022" s="48">
        <f t="shared" si="235"/>
        <v>70156018</v>
      </c>
      <c r="F5022" s="57" t="s">
        <v>5974</v>
      </c>
      <c r="G5022" s="57" t="s">
        <v>6311</v>
      </c>
      <c r="H5022" s="51">
        <v>0</v>
      </c>
      <c r="I5022" s="51" t="s">
        <v>17309</v>
      </c>
      <c r="J5022" s="69">
        <v>27.49</v>
      </c>
      <c r="K5022" s="69">
        <f t="shared" si="236"/>
        <v>0</v>
      </c>
      <c r="L5022" s="90">
        <v>50</v>
      </c>
      <c r="M5022" s="51">
        <v>50</v>
      </c>
      <c r="N5022" s="62" t="s">
        <v>6365</v>
      </c>
      <c r="O5022" s="52" t="s">
        <v>204</v>
      </c>
      <c r="P5022" s="52">
        <v>1056</v>
      </c>
      <c r="Q5022" s="52"/>
      <c r="R5022" s="52" t="s">
        <v>6315</v>
      </c>
      <c r="S5022" s="49" t="s">
        <v>21333</v>
      </c>
      <c r="V5022" s="50" t="s">
        <v>15164</v>
      </c>
      <c r="W5022" s="50" t="s">
        <v>6315</v>
      </c>
      <c r="X5022" s="50" t="s">
        <v>14740</v>
      </c>
      <c r="Y5022" s="70" t="s">
        <v>17320</v>
      </c>
      <c r="Z5022" s="53">
        <v>57001</v>
      </c>
    </row>
    <row r="5023" spans="1:26" s="49" customFormat="1" x14ac:dyDescent="0.25">
      <c r="A5023" s="75">
        <v>650047958</v>
      </c>
      <c r="B5023" s="73">
        <f t="shared" si="234"/>
        <v>650047958</v>
      </c>
      <c r="C5023" s="73" t="s">
        <v>12888</v>
      </c>
      <c r="D5023" s="68">
        <v>1</v>
      </c>
      <c r="E5023" s="48">
        <f t="shared" si="235"/>
        <v>70991855</v>
      </c>
      <c r="F5023" s="57" t="s">
        <v>5974</v>
      </c>
      <c r="G5023" s="57" t="s">
        <v>6311</v>
      </c>
      <c r="H5023" s="51">
        <v>100</v>
      </c>
      <c r="I5023" s="51" t="s">
        <v>17309</v>
      </c>
      <c r="J5023" s="69">
        <v>27.49</v>
      </c>
      <c r="K5023" s="69">
        <f t="shared" si="236"/>
        <v>2749</v>
      </c>
      <c r="L5023" s="90">
        <v>100</v>
      </c>
      <c r="M5023" s="51">
        <v>0</v>
      </c>
      <c r="N5023" s="62" t="s">
        <v>6366</v>
      </c>
      <c r="O5023" s="52"/>
      <c r="P5023" s="52">
        <v>114</v>
      </c>
      <c r="Q5023" s="52"/>
      <c r="R5023" s="52" t="s">
        <v>1038</v>
      </c>
      <c r="S5023" s="49" t="s">
        <v>21333</v>
      </c>
      <c r="V5023" s="50" t="s">
        <v>15164</v>
      </c>
      <c r="W5023" s="50" t="s">
        <v>6315</v>
      </c>
      <c r="X5023" s="50" t="s">
        <v>14740</v>
      </c>
      <c r="Y5023" s="70" t="s">
        <v>17320</v>
      </c>
      <c r="Z5023" s="53">
        <v>56118</v>
      </c>
    </row>
    <row r="5024" spans="1:26" s="49" customFormat="1" x14ac:dyDescent="0.25">
      <c r="A5024" s="75">
        <v>650053672</v>
      </c>
      <c r="B5024" s="73">
        <f t="shared" si="234"/>
        <v>650053672</v>
      </c>
      <c r="C5024" s="73" t="s">
        <v>12889</v>
      </c>
      <c r="D5024" s="68">
        <v>1</v>
      </c>
      <c r="E5024" s="48">
        <f t="shared" si="235"/>
        <v>71006079</v>
      </c>
      <c r="F5024" s="57" t="s">
        <v>5974</v>
      </c>
      <c r="G5024" s="57" t="s">
        <v>6311</v>
      </c>
      <c r="H5024" s="51">
        <v>325</v>
      </c>
      <c r="I5024" s="51" t="s">
        <v>17309</v>
      </c>
      <c r="J5024" s="69">
        <v>27.49</v>
      </c>
      <c r="K5024" s="69">
        <f t="shared" si="236"/>
        <v>8934.25</v>
      </c>
      <c r="L5024" s="90">
        <v>325</v>
      </c>
      <c r="M5024" s="51">
        <v>0</v>
      </c>
      <c r="N5024" s="62" t="s">
        <v>6367</v>
      </c>
      <c r="O5024" s="52"/>
      <c r="P5024" s="52">
        <v>34</v>
      </c>
      <c r="Q5024" s="52"/>
      <c r="R5024" s="52" t="s">
        <v>6368</v>
      </c>
      <c r="S5024" s="49" t="s">
        <v>21333</v>
      </c>
      <c r="V5024" s="50" t="s">
        <v>15164</v>
      </c>
      <c r="W5024" s="50" t="s">
        <v>6315</v>
      </c>
      <c r="X5024" s="50" t="s">
        <v>14740</v>
      </c>
      <c r="Y5024" s="70" t="s">
        <v>17320</v>
      </c>
      <c r="Z5024" s="53">
        <v>56963</v>
      </c>
    </row>
    <row r="5025" spans="1:26" s="49" customFormat="1" x14ac:dyDescent="0.25">
      <c r="A5025" s="75">
        <v>650052595</v>
      </c>
      <c r="B5025" s="73">
        <f t="shared" si="234"/>
        <v>650052595</v>
      </c>
      <c r="C5025" s="73" t="s">
        <v>12890</v>
      </c>
      <c r="D5025" s="68">
        <v>1</v>
      </c>
      <c r="E5025" s="48">
        <f t="shared" si="235"/>
        <v>70985642</v>
      </c>
      <c r="F5025" s="57" t="s">
        <v>5974</v>
      </c>
      <c r="G5025" s="57" t="s">
        <v>6311</v>
      </c>
      <c r="H5025" s="51">
        <v>75</v>
      </c>
      <c r="I5025" s="51" t="s">
        <v>17309</v>
      </c>
      <c r="J5025" s="69">
        <v>27.49</v>
      </c>
      <c r="K5025" s="69">
        <f t="shared" si="236"/>
        <v>2061.75</v>
      </c>
      <c r="L5025" s="90">
        <v>75</v>
      </c>
      <c r="M5025" s="51">
        <v>0</v>
      </c>
      <c r="N5025" s="62" t="s">
        <v>6369</v>
      </c>
      <c r="O5025" s="52"/>
      <c r="P5025" s="52">
        <v>3</v>
      </c>
      <c r="Q5025" s="52"/>
      <c r="R5025" s="52" t="s">
        <v>6370</v>
      </c>
      <c r="S5025" s="49" t="s">
        <v>21333</v>
      </c>
      <c r="V5025" s="50" t="s">
        <v>15164</v>
      </c>
      <c r="W5025" s="50" t="s">
        <v>6315</v>
      </c>
      <c r="X5025" s="50" t="s">
        <v>14740</v>
      </c>
      <c r="Y5025" s="70" t="s">
        <v>17320</v>
      </c>
      <c r="Z5025" s="53">
        <v>56956</v>
      </c>
    </row>
    <row r="5026" spans="1:26" s="49" customFormat="1" x14ac:dyDescent="0.25">
      <c r="A5026" s="75">
        <v>691002797</v>
      </c>
      <c r="B5026" s="73">
        <f t="shared" si="234"/>
        <v>691002797</v>
      </c>
      <c r="C5026" s="73" t="s">
        <v>12866</v>
      </c>
      <c r="D5026" s="68">
        <v>1</v>
      </c>
      <c r="E5026" s="48">
        <f t="shared" si="235"/>
        <v>72085428</v>
      </c>
      <c r="F5026" s="57" t="s">
        <v>5974</v>
      </c>
      <c r="G5026" s="57" t="s">
        <v>6311</v>
      </c>
      <c r="H5026" s="51">
        <v>1475</v>
      </c>
      <c r="I5026" s="51" t="s">
        <v>17309</v>
      </c>
      <c r="J5026" s="69">
        <v>27.49</v>
      </c>
      <c r="K5026" s="69">
        <f t="shared" si="236"/>
        <v>40547.75</v>
      </c>
      <c r="L5026" s="90">
        <v>1475</v>
      </c>
      <c r="M5026" s="51">
        <v>0</v>
      </c>
      <c r="N5026" s="62" t="s">
        <v>6334</v>
      </c>
      <c r="O5026" s="52" t="s">
        <v>399</v>
      </c>
      <c r="P5026" s="52">
        <v>659</v>
      </c>
      <c r="Q5026" s="52"/>
      <c r="R5026" s="52" t="s">
        <v>6315</v>
      </c>
      <c r="S5026" s="49" t="s">
        <v>21333</v>
      </c>
      <c r="V5026" s="50" t="s">
        <v>15147</v>
      </c>
      <c r="W5026" s="50" t="s">
        <v>6315</v>
      </c>
      <c r="X5026" s="50" t="s">
        <v>14738</v>
      </c>
      <c r="Y5026" s="70" t="s">
        <v>17320</v>
      </c>
      <c r="Z5026" s="53">
        <v>57001</v>
      </c>
    </row>
    <row r="5027" spans="1:26" s="49" customFormat="1" x14ac:dyDescent="0.25">
      <c r="A5027" s="75">
        <v>691009317</v>
      </c>
      <c r="B5027" s="73">
        <f t="shared" si="234"/>
        <v>691009317</v>
      </c>
      <c r="C5027" s="73" t="s">
        <v>12867</v>
      </c>
      <c r="D5027" s="68">
        <v>1</v>
      </c>
      <c r="E5027" s="48">
        <f t="shared" si="235"/>
        <v>4840704</v>
      </c>
      <c r="F5027" s="57" t="s">
        <v>5974</v>
      </c>
      <c r="G5027" s="57" t="s">
        <v>6311</v>
      </c>
      <c r="H5027" s="51">
        <v>125</v>
      </c>
      <c r="I5027" s="51" t="s">
        <v>17309</v>
      </c>
      <c r="J5027" s="69">
        <v>27.49</v>
      </c>
      <c r="K5027" s="69">
        <f t="shared" si="236"/>
        <v>3436.25</v>
      </c>
      <c r="L5027" s="90">
        <v>125</v>
      </c>
      <c r="M5027" s="51">
        <v>0</v>
      </c>
      <c r="N5027" s="62" t="s">
        <v>6335</v>
      </c>
      <c r="O5027" s="52" t="s">
        <v>6336</v>
      </c>
      <c r="P5027" s="52">
        <v>272</v>
      </c>
      <c r="Q5027" s="52"/>
      <c r="R5027" s="52" t="s">
        <v>6315</v>
      </c>
      <c r="S5027" s="49" t="s">
        <v>21334</v>
      </c>
      <c r="V5027" s="50" t="s">
        <v>15147</v>
      </c>
      <c r="W5027" s="50" t="s">
        <v>6315</v>
      </c>
      <c r="X5027" s="50" t="s">
        <v>14742</v>
      </c>
      <c r="Y5027" s="70" t="s">
        <v>17320</v>
      </c>
      <c r="Z5027" s="53">
        <v>57001</v>
      </c>
    </row>
    <row r="5028" spans="1:26" s="49" customFormat="1" x14ac:dyDescent="0.25">
      <c r="A5028" s="74">
        <v>600012816</v>
      </c>
      <c r="B5028" s="73">
        <f t="shared" si="234"/>
        <v>600012816</v>
      </c>
      <c r="C5028" s="73" t="s">
        <v>12856</v>
      </c>
      <c r="D5028" s="68">
        <v>1</v>
      </c>
      <c r="E5028" s="48">
        <f t="shared" si="235"/>
        <v>15034496</v>
      </c>
      <c r="F5028" s="57" t="s">
        <v>5974</v>
      </c>
      <c r="G5028" s="57" t="s">
        <v>6311</v>
      </c>
      <c r="H5028" s="51">
        <v>550</v>
      </c>
      <c r="I5028" s="51" t="s">
        <v>17309</v>
      </c>
      <c r="J5028" s="69">
        <v>27.49</v>
      </c>
      <c r="K5028" s="69">
        <f t="shared" si="236"/>
        <v>15119.5</v>
      </c>
      <c r="L5028" s="90">
        <v>550</v>
      </c>
      <c r="M5028" s="51">
        <v>0</v>
      </c>
      <c r="N5028" s="62" t="s">
        <v>6317</v>
      </c>
      <c r="O5028" s="52" t="s">
        <v>495</v>
      </c>
      <c r="P5028" s="52">
        <v>1405</v>
      </c>
      <c r="Q5028" s="52">
        <v>41</v>
      </c>
      <c r="R5028" s="52" t="s">
        <v>6312</v>
      </c>
      <c r="S5028" s="49" t="s">
        <v>21333</v>
      </c>
      <c r="V5028" s="50" t="s">
        <v>15147</v>
      </c>
      <c r="W5028" s="50" t="s">
        <v>6312</v>
      </c>
      <c r="X5028" s="50" t="s">
        <v>14738</v>
      </c>
      <c r="Y5028" s="70" t="s">
        <v>17320</v>
      </c>
      <c r="Z5028" s="53">
        <v>57101</v>
      </c>
    </row>
    <row r="5029" spans="1:26" s="49" customFormat="1" x14ac:dyDescent="0.25">
      <c r="A5029" s="74">
        <v>600099989</v>
      </c>
      <c r="B5029" s="73">
        <f t="shared" si="234"/>
        <v>600099989</v>
      </c>
      <c r="C5029" s="73" t="s">
        <v>12891</v>
      </c>
      <c r="D5029" s="68">
        <v>1</v>
      </c>
      <c r="E5029" s="48">
        <f t="shared" si="235"/>
        <v>70997926</v>
      </c>
      <c r="F5029" s="57" t="s">
        <v>5974</v>
      </c>
      <c r="G5029" s="57" t="s">
        <v>6311</v>
      </c>
      <c r="H5029" s="51">
        <v>0</v>
      </c>
      <c r="I5029" s="51" t="s">
        <v>17309</v>
      </c>
      <c r="J5029" s="69">
        <v>27.49</v>
      </c>
      <c r="K5029" s="69">
        <f t="shared" si="236"/>
        <v>0</v>
      </c>
      <c r="L5029" s="90">
        <v>25</v>
      </c>
      <c r="M5029" s="51">
        <v>25</v>
      </c>
      <c r="N5029" s="62" t="s">
        <v>6371</v>
      </c>
      <c r="O5029" s="52"/>
      <c r="P5029" s="52">
        <v>88</v>
      </c>
      <c r="Q5029" s="52"/>
      <c r="R5029" s="52" t="s">
        <v>6372</v>
      </c>
      <c r="S5029" s="49" t="s">
        <v>21333</v>
      </c>
      <c r="V5029" s="50" t="s">
        <v>15167</v>
      </c>
      <c r="W5029" s="50" t="s">
        <v>6312</v>
      </c>
      <c r="X5029" s="50" t="s">
        <v>14740</v>
      </c>
      <c r="Y5029" s="70" t="s">
        <v>17320</v>
      </c>
      <c r="Z5029" s="53">
        <v>56924</v>
      </c>
    </row>
    <row r="5030" spans="1:26" s="49" customFormat="1" x14ac:dyDescent="0.25">
      <c r="A5030" s="74">
        <v>600012751</v>
      </c>
      <c r="B5030" s="73">
        <f t="shared" si="234"/>
        <v>600012751</v>
      </c>
      <c r="C5030" s="73" t="s">
        <v>18233</v>
      </c>
      <c r="D5030" s="68">
        <v>1</v>
      </c>
      <c r="E5030" s="48">
        <f t="shared" si="235"/>
        <v>62032011</v>
      </c>
      <c r="F5030" s="57" t="s">
        <v>5974</v>
      </c>
      <c r="G5030" s="57" t="s">
        <v>6311</v>
      </c>
      <c r="H5030" s="51">
        <v>200</v>
      </c>
      <c r="I5030" s="51" t="s">
        <v>17309</v>
      </c>
      <c r="J5030" s="69">
        <v>27.49</v>
      </c>
      <c r="K5030" s="69">
        <f t="shared" si="236"/>
        <v>5498</v>
      </c>
      <c r="L5030" s="90">
        <v>200</v>
      </c>
      <c r="M5030" s="51">
        <v>0</v>
      </c>
      <c r="N5030" s="62" t="s">
        <v>18234</v>
      </c>
      <c r="O5030" s="52" t="s">
        <v>18235</v>
      </c>
      <c r="P5030" s="52">
        <v>452</v>
      </c>
      <c r="Q5030" s="52"/>
      <c r="R5030" s="52" t="s">
        <v>6318</v>
      </c>
      <c r="S5030" s="49" t="s">
        <v>21333</v>
      </c>
      <c r="V5030" s="50" t="s">
        <v>15147</v>
      </c>
      <c r="W5030" s="50" t="s">
        <v>6312</v>
      </c>
      <c r="X5030" s="50" t="s">
        <v>14738</v>
      </c>
      <c r="Y5030" s="70" t="s">
        <v>17320</v>
      </c>
      <c r="Z5030" s="53">
        <v>56943</v>
      </c>
    </row>
    <row r="5031" spans="1:26" s="49" customFormat="1" ht="30" x14ac:dyDescent="0.25">
      <c r="A5031" s="74">
        <v>600012760</v>
      </c>
      <c r="B5031" s="73">
        <f t="shared" si="234"/>
        <v>600012760</v>
      </c>
      <c r="C5031" s="73" t="s">
        <v>15168</v>
      </c>
      <c r="D5031" s="68">
        <v>1</v>
      </c>
      <c r="E5031" s="48">
        <f t="shared" si="235"/>
        <v>62033131</v>
      </c>
      <c r="F5031" s="57" t="s">
        <v>5974</v>
      </c>
      <c r="G5031" s="57" t="s">
        <v>6311</v>
      </c>
      <c r="H5031" s="51">
        <v>300</v>
      </c>
      <c r="I5031" s="51" t="s">
        <v>17309</v>
      </c>
      <c r="J5031" s="69">
        <v>27.49</v>
      </c>
      <c r="K5031" s="69">
        <f t="shared" si="236"/>
        <v>8247</v>
      </c>
      <c r="L5031" s="90">
        <v>300</v>
      </c>
      <c r="M5031" s="51">
        <v>0</v>
      </c>
      <c r="N5031" s="62" t="s">
        <v>15169</v>
      </c>
      <c r="O5031" s="52" t="s">
        <v>15170</v>
      </c>
      <c r="P5031" s="52">
        <v>310</v>
      </c>
      <c r="Q5031" s="52">
        <v>16</v>
      </c>
      <c r="R5031" s="52" t="s">
        <v>6312</v>
      </c>
      <c r="S5031" s="49" t="s">
        <v>21333</v>
      </c>
      <c r="V5031" s="50" t="s">
        <v>15147</v>
      </c>
      <c r="W5031" s="50" t="s">
        <v>6312</v>
      </c>
      <c r="X5031" s="50" t="s">
        <v>14738</v>
      </c>
      <c r="Y5031" s="70" t="s">
        <v>17320</v>
      </c>
      <c r="Z5031" s="53">
        <v>57101</v>
      </c>
    </row>
    <row r="5032" spans="1:26" s="49" customFormat="1" x14ac:dyDescent="0.25">
      <c r="A5032" s="74">
        <v>600100545</v>
      </c>
      <c r="B5032" s="73">
        <f t="shared" si="234"/>
        <v>600100545</v>
      </c>
      <c r="C5032" s="73" t="s">
        <v>12892</v>
      </c>
      <c r="D5032" s="68">
        <v>1</v>
      </c>
      <c r="E5032" s="48">
        <f t="shared" si="235"/>
        <v>70996814</v>
      </c>
      <c r="F5032" s="57" t="s">
        <v>5974</v>
      </c>
      <c r="G5032" s="57" t="s">
        <v>6311</v>
      </c>
      <c r="H5032" s="51">
        <v>700</v>
      </c>
      <c r="I5032" s="51" t="s">
        <v>17309</v>
      </c>
      <c r="J5032" s="69">
        <v>27.49</v>
      </c>
      <c r="K5032" s="69">
        <f t="shared" si="236"/>
        <v>19243</v>
      </c>
      <c r="L5032" s="90">
        <v>700</v>
      </c>
      <c r="M5032" s="51">
        <v>0</v>
      </c>
      <c r="N5032" s="62" t="s">
        <v>6373</v>
      </c>
      <c r="O5032" s="52" t="s">
        <v>6374</v>
      </c>
      <c r="P5032" s="52">
        <v>784</v>
      </c>
      <c r="Q5032" s="52"/>
      <c r="R5032" s="52" t="s">
        <v>6318</v>
      </c>
      <c r="S5032" s="49" t="s">
        <v>21333</v>
      </c>
      <c r="V5032" s="50" t="s">
        <v>15167</v>
      </c>
      <c r="W5032" s="50" t="s">
        <v>6312</v>
      </c>
      <c r="X5032" s="50" t="s">
        <v>14740</v>
      </c>
      <c r="Y5032" s="70" t="s">
        <v>17320</v>
      </c>
      <c r="Z5032" s="53">
        <v>56943</v>
      </c>
    </row>
    <row r="5033" spans="1:26" s="49" customFormat="1" ht="30" x14ac:dyDescent="0.25">
      <c r="A5033" s="74">
        <v>600024474</v>
      </c>
      <c r="B5033" s="73">
        <f t="shared" si="234"/>
        <v>600024474</v>
      </c>
      <c r="C5033" s="73" t="s">
        <v>12857</v>
      </c>
      <c r="D5033" s="68">
        <v>1</v>
      </c>
      <c r="E5033" s="48">
        <f t="shared" si="235"/>
        <v>62033034</v>
      </c>
      <c r="F5033" s="57" t="s">
        <v>5974</v>
      </c>
      <c r="G5033" s="57" t="s">
        <v>6311</v>
      </c>
      <c r="H5033" s="51">
        <v>175</v>
      </c>
      <c r="I5033" s="51" t="s">
        <v>17309</v>
      </c>
      <c r="J5033" s="69">
        <v>27.49</v>
      </c>
      <c r="K5033" s="69">
        <f t="shared" si="236"/>
        <v>4810.75</v>
      </c>
      <c r="L5033" s="90">
        <v>175</v>
      </c>
      <c r="M5033" s="51">
        <v>0</v>
      </c>
      <c r="N5033" s="62" t="s">
        <v>6319</v>
      </c>
      <c r="O5033" s="52" t="s">
        <v>340</v>
      </c>
      <c r="P5033" s="52">
        <v>287</v>
      </c>
      <c r="Q5033" s="52">
        <v>26</v>
      </c>
      <c r="R5033" s="52" t="s">
        <v>6312</v>
      </c>
      <c r="S5033" s="49" t="s">
        <v>21333</v>
      </c>
      <c r="V5033" s="50" t="s">
        <v>15147</v>
      </c>
      <c r="W5033" s="50" t="s">
        <v>6312</v>
      </c>
      <c r="X5033" s="50" t="s">
        <v>14738</v>
      </c>
      <c r="Y5033" s="70" t="s">
        <v>17320</v>
      </c>
      <c r="Z5033" s="53">
        <v>57101</v>
      </c>
    </row>
    <row r="5034" spans="1:26" s="49" customFormat="1" x14ac:dyDescent="0.25">
      <c r="A5034" s="74">
        <v>600029824</v>
      </c>
      <c r="B5034" s="73">
        <f t="shared" si="234"/>
        <v>600029824</v>
      </c>
      <c r="C5034" s="73" t="s">
        <v>18236</v>
      </c>
      <c r="D5034" s="68">
        <v>1</v>
      </c>
      <c r="E5034" s="48">
        <f t="shared" si="235"/>
        <v>63609177</v>
      </c>
      <c r="F5034" s="57" t="s">
        <v>5974</v>
      </c>
      <c r="G5034" s="57" t="s">
        <v>6311</v>
      </c>
      <c r="H5034" s="51">
        <v>25</v>
      </c>
      <c r="I5034" s="51" t="s">
        <v>17309</v>
      </c>
      <c r="J5034" s="69">
        <v>27.49</v>
      </c>
      <c r="K5034" s="69">
        <f t="shared" si="236"/>
        <v>687.25</v>
      </c>
      <c r="L5034" s="90">
        <v>25</v>
      </c>
      <c r="M5034" s="51">
        <v>0</v>
      </c>
      <c r="N5034" s="62" t="s">
        <v>18237</v>
      </c>
      <c r="O5034" s="52" t="s">
        <v>6320</v>
      </c>
      <c r="P5034" s="52">
        <v>570</v>
      </c>
      <c r="Q5034" s="52">
        <v>65</v>
      </c>
      <c r="R5034" s="52" t="s">
        <v>6312</v>
      </c>
      <c r="S5034" s="49" t="s">
        <v>21333</v>
      </c>
      <c r="V5034" s="50" t="s">
        <v>15147</v>
      </c>
      <c r="W5034" s="50" t="s">
        <v>6312</v>
      </c>
      <c r="X5034" s="50" t="s">
        <v>14738</v>
      </c>
      <c r="Y5034" s="70" t="s">
        <v>17320</v>
      </c>
      <c r="Z5034" s="53">
        <v>57101</v>
      </c>
    </row>
    <row r="5035" spans="1:26" s="49" customFormat="1" x14ac:dyDescent="0.25">
      <c r="A5035" s="75">
        <v>600099687</v>
      </c>
      <c r="B5035" s="73">
        <f t="shared" si="234"/>
        <v>600099687</v>
      </c>
      <c r="C5035" s="73" t="s">
        <v>12893</v>
      </c>
      <c r="D5035" s="68">
        <v>1</v>
      </c>
      <c r="E5035" s="48">
        <f t="shared" si="235"/>
        <v>70944601</v>
      </c>
      <c r="F5035" s="57" t="s">
        <v>5974</v>
      </c>
      <c r="G5035" s="57" t="s">
        <v>6311</v>
      </c>
      <c r="H5035" s="51">
        <v>0</v>
      </c>
      <c r="I5035" s="51" t="s">
        <v>17309</v>
      </c>
      <c r="J5035" s="69">
        <v>27.49</v>
      </c>
      <c r="K5035" s="69">
        <f t="shared" si="236"/>
        <v>0</v>
      </c>
      <c r="L5035" s="90">
        <v>25</v>
      </c>
      <c r="M5035" s="51">
        <v>25</v>
      </c>
      <c r="N5035" s="62" t="s">
        <v>6375</v>
      </c>
      <c r="O5035" s="52" t="s">
        <v>3044</v>
      </c>
      <c r="P5035" s="52">
        <v>819</v>
      </c>
      <c r="Q5035" s="52"/>
      <c r="R5035" s="52" t="s">
        <v>6318</v>
      </c>
      <c r="S5035" s="49" t="s">
        <v>21333</v>
      </c>
      <c r="V5035" s="50" t="s">
        <v>15167</v>
      </c>
      <c r="W5035" s="50" t="s">
        <v>6312</v>
      </c>
      <c r="X5035" s="50" t="s">
        <v>14740</v>
      </c>
      <c r="Y5035" s="70" t="s">
        <v>17320</v>
      </c>
      <c r="Z5035" s="53">
        <v>56943</v>
      </c>
    </row>
    <row r="5036" spans="1:26" s="49" customFormat="1" x14ac:dyDescent="0.25">
      <c r="A5036" s="75">
        <v>600100430</v>
      </c>
      <c r="B5036" s="73">
        <f t="shared" si="234"/>
        <v>600100430</v>
      </c>
      <c r="C5036" s="73" t="s">
        <v>12894</v>
      </c>
      <c r="D5036" s="68">
        <v>1</v>
      </c>
      <c r="E5036" s="48">
        <f t="shared" si="235"/>
        <v>70997861</v>
      </c>
      <c r="F5036" s="57" t="s">
        <v>5974</v>
      </c>
      <c r="G5036" s="57" t="s">
        <v>6311</v>
      </c>
      <c r="H5036" s="51">
        <v>275</v>
      </c>
      <c r="I5036" s="51" t="s">
        <v>17309</v>
      </c>
      <c r="J5036" s="69">
        <v>27.49</v>
      </c>
      <c r="K5036" s="69">
        <f t="shared" si="236"/>
        <v>7559.75</v>
      </c>
      <c r="L5036" s="90">
        <v>275</v>
      </c>
      <c r="M5036" s="51">
        <v>0</v>
      </c>
      <c r="N5036" s="62" t="s">
        <v>6376</v>
      </c>
      <c r="O5036" s="52"/>
      <c r="P5036" s="52">
        <v>248</v>
      </c>
      <c r="Q5036" s="52"/>
      <c r="R5036" s="52" t="s">
        <v>6372</v>
      </c>
      <c r="S5036" s="49" t="s">
        <v>21333</v>
      </c>
      <c r="V5036" s="50" t="s">
        <v>15167</v>
      </c>
      <c r="W5036" s="50" t="s">
        <v>6312</v>
      </c>
      <c r="X5036" s="50" t="s">
        <v>14740</v>
      </c>
      <c r="Y5036" s="70" t="s">
        <v>17320</v>
      </c>
      <c r="Z5036" s="53">
        <v>56924</v>
      </c>
    </row>
    <row r="5037" spans="1:26" s="49" customFormat="1" ht="30" x14ac:dyDescent="0.25">
      <c r="A5037" s="75">
        <v>600099555</v>
      </c>
      <c r="B5037" s="73">
        <f t="shared" si="234"/>
        <v>600099555</v>
      </c>
      <c r="C5037" s="73" t="s">
        <v>12895</v>
      </c>
      <c r="D5037" s="68">
        <v>1</v>
      </c>
      <c r="E5037" s="48">
        <f t="shared" si="235"/>
        <v>70880611</v>
      </c>
      <c r="F5037" s="57" t="s">
        <v>5974</v>
      </c>
      <c r="G5037" s="57" t="s">
        <v>6311</v>
      </c>
      <c r="H5037" s="51">
        <v>0</v>
      </c>
      <c r="I5037" s="51" t="s">
        <v>17309</v>
      </c>
      <c r="J5037" s="69">
        <v>27.49</v>
      </c>
      <c r="K5037" s="69">
        <f t="shared" si="236"/>
        <v>0</v>
      </c>
      <c r="L5037" s="90">
        <v>50</v>
      </c>
      <c r="M5037" s="51">
        <v>50</v>
      </c>
      <c r="N5037" s="62" t="s">
        <v>6377</v>
      </c>
      <c r="O5037" s="52" t="s">
        <v>6378</v>
      </c>
      <c r="P5037" s="52">
        <v>137</v>
      </c>
      <c r="Q5037" s="52">
        <v>1</v>
      </c>
      <c r="R5037" s="52" t="s">
        <v>6312</v>
      </c>
      <c r="S5037" s="49" t="s">
        <v>21333</v>
      </c>
      <c r="V5037" s="50" t="s">
        <v>15167</v>
      </c>
      <c r="W5037" s="50" t="s">
        <v>6312</v>
      </c>
      <c r="X5037" s="50" t="s">
        <v>14740</v>
      </c>
      <c r="Y5037" s="70" t="s">
        <v>17320</v>
      </c>
      <c r="Z5037" s="53">
        <v>57101</v>
      </c>
    </row>
    <row r="5038" spans="1:26" s="49" customFormat="1" ht="30" x14ac:dyDescent="0.25">
      <c r="A5038" s="75">
        <v>600100308</v>
      </c>
      <c r="B5038" s="73">
        <f t="shared" si="234"/>
        <v>600100308</v>
      </c>
      <c r="C5038" s="73" t="s">
        <v>12896</v>
      </c>
      <c r="D5038" s="68">
        <v>1</v>
      </c>
      <c r="E5038" s="48">
        <f t="shared" si="235"/>
        <v>70880603</v>
      </c>
      <c r="F5038" s="57" t="s">
        <v>5974</v>
      </c>
      <c r="G5038" s="57" t="s">
        <v>6311</v>
      </c>
      <c r="H5038" s="51">
        <v>50</v>
      </c>
      <c r="I5038" s="51" t="s">
        <v>17309</v>
      </c>
      <c r="J5038" s="69">
        <v>27.49</v>
      </c>
      <c r="K5038" s="69">
        <f t="shared" si="236"/>
        <v>1374.5</v>
      </c>
      <c r="L5038" s="90">
        <v>50</v>
      </c>
      <c r="M5038" s="51">
        <v>0</v>
      </c>
      <c r="N5038" s="62" t="s">
        <v>6379</v>
      </c>
      <c r="O5038" s="52" t="s">
        <v>416</v>
      </c>
      <c r="P5038" s="52">
        <v>1141</v>
      </c>
      <c r="Q5038" s="52">
        <v>33</v>
      </c>
      <c r="R5038" s="52" t="s">
        <v>6312</v>
      </c>
      <c r="S5038" s="49" t="s">
        <v>21333</v>
      </c>
      <c r="V5038" s="50" t="s">
        <v>15167</v>
      </c>
      <c r="W5038" s="50" t="s">
        <v>6312</v>
      </c>
      <c r="X5038" s="50" t="s">
        <v>14740</v>
      </c>
      <c r="Y5038" s="70" t="s">
        <v>17320</v>
      </c>
      <c r="Z5038" s="53">
        <v>57101</v>
      </c>
    </row>
    <row r="5039" spans="1:26" s="49" customFormat="1" ht="30" x14ac:dyDescent="0.25">
      <c r="A5039" s="75">
        <v>600100570</v>
      </c>
      <c r="B5039" s="73">
        <f t="shared" si="234"/>
        <v>600100570</v>
      </c>
      <c r="C5039" s="73" t="s">
        <v>12897</v>
      </c>
      <c r="D5039" s="68">
        <v>1</v>
      </c>
      <c r="E5039" s="48">
        <f t="shared" si="235"/>
        <v>62031813</v>
      </c>
      <c r="F5039" s="57" t="s">
        <v>5974</v>
      </c>
      <c r="G5039" s="57" t="s">
        <v>6311</v>
      </c>
      <c r="H5039" s="51">
        <v>1175</v>
      </c>
      <c r="I5039" s="51" t="s">
        <v>17309</v>
      </c>
      <c r="J5039" s="69">
        <v>27.49</v>
      </c>
      <c r="K5039" s="69">
        <f t="shared" si="236"/>
        <v>32300.749999999996</v>
      </c>
      <c r="L5039" s="90">
        <v>1175</v>
      </c>
      <c r="M5039" s="51">
        <v>0</v>
      </c>
      <c r="N5039" s="62" t="s">
        <v>6380</v>
      </c>
      <c r="O5039" s="52" t="s">
        <v>764</v>
      </c>
      <c r="P5039" s="52">
        <v>1351</v>
      </c>
      <c r="Q5039" s="52">
        <v>35</v>
      </c>
      <c r="R5039" s="52" t="s">
        <v>6312</v>
      </c>
      <c r="S5039" s="49" t="s">
        <v>21333</v>
      </c>
      <c r="V5039" s="50" t="s">
        <v>15167</v>
      </c>
      <c r="W5039" s="50" t="s">
        <v>6312</v>
      </c>
      <c r="X5039" s="50" t="s">
        <v>14740</v>
      </c>
      <c r="Y5039" s="70" t="s">
        <v>17320</v>
      </c>
      <c r="Z5039" s="53">
        <v>57101</v>
      </c>
    </row>
    <row r="5040" spans="1:26" s="49" customFormat="1" ht="30" x14ac:dyDescent="0.25">
      <c r="A5040" s="75">
        <v>600100669</v>
      </c>
      <c r="B5040" s="73">
        <f t="shared" si="234"/>
        <v>600100669</v>
      </c>
      <c r="C5040" s="73" t="s">
        <v>12898</v>
      </c>
      <c r="D5040" s="68">
        <v>1</v>
      </c>
      <c r="E5040" s="48">
        <f t="shared" si="235"/>
        <v>63609053</v>
      </c>
      <c r="F5040" s="57" t="s">
        <v>5974</v>
      </c>
      <c r="G5040" s="57" t="s">
        <v>6311</v>
      </c>
      <c r="H5040" s="51">
        <v>275</v>
      </c>
      <c r="I5040" s="51" t="s">
        <v>17309</v>
      </c>
      <c r="J5040" s="69">
        <v>27.49</v>
      </c>
      <c r="K5040" s="69">
        <f t="shared" si="236"/>
        <v>7559.75</v>
      </c>
      <c r="L5040" s="90">
        <v>275</v>
      </c>
      <c r="M5040" s="51">
        <v>0</v>
      </c>
      <c r="N5040" s="62" t="s">
        <v>6381</v>
      </c>
      <c r="O5040" s="52" t="s">
        <v>595</v>
      </c>
      <c r="P5040" s="52">
        <v>179</v>
      </c>
      <c r="Q5040" s="52">
        <v>17</v>
      </c>
      <c r="R5040" s="52" t="s">
        <v>6312</v>
      </c>
      <c r="S5040" s="49" t="s">
        <v>21333</v>
      </c>
      <c r="V5040" s="50" t="s">
        <v>15167</v>
      </c>
      <c r="W5040" s="50" t="s">
        <v>6312</v>
      </c>
      <c r="X5040" s="50" t="s">
        <v>14740</v>
      </c>
      <c r="Y5040" s="70" t="s">
        <v>17320</v>
      </c>
      <c r="Z5040" s="53">
        <v>57101</v>
      </c>
    </row>
    <row r="5041" spans="1:26" s="49" customFormat="1" ht="30" x14ac:dyDescent="0.25">
      <c r="A5041" s="75">
        <v>600100677</v>
      </c>
      <c r="B5041" s="73">
        <f t="shared" si="234"/>
        <v>600100677</v>
      </c>
      <c r="C5041" s="73" t="s">
        <v>12899</v>
      </c>
      <c r="D5041" s="68">
        <v>1</v>
      </c>
      <c r="E5041" s="48">
        <f t="shared" si="235"/>
        <v>63608944</v>
      </c>
      <c r="F5041" s="57" t="s">
        <v>5974</v>
      </c>
      <c r="G5041" s="57" t="s">
        <v>6311</v>
      </c>
      <c r="H5041" s="51">
        <v>375</v>
      </c>
      <c r="I5041" s="51" t="s">
        <v>17309</v>
      </c>
      <c r="J5041" s="69">
        <v>27.49</v>
      </c>
      <c r="K5041" s="69">
        <f t="shared" si="236"/>
        <v>10308.75</v>
      </c>
      <c r="L5041" s="90">
        <v>375</v>
      </c>
      <c r="M5041" s="51">
        <v>0</v>
      </c>
      <c r="N5041" s="62" t="s">
        <v>6382</v>
      </c>
      <c r="O5041" s="52" t="s">
        <v>6383</v>
      </c>
      <c r="P5041" s="52">
        <v>21</v>
      </c>
      <c r="Q5041" s="52">
        <v>2</v>
      </c>
      <c r="R5041" s="52" t="s">
        <v>6312</v>
      </c>
      <c r="S5041" s="49" t="s">
        <v>21333</v>
      </c>
      <c r="V5041" s="50" t="s">
        <v>15167</v>
      </c>
      <c r="W5041" s="50" t="s">
        <v>6312</v>
      </c>
      <c r="X5041" s="50" t="s">
        <v>14740</v>
      </c>
      <c r="Y5041" s="70" t="s">
        <v>17320</v>
      </c>
      <c r="Z5041" s="53">
        <v>57101</v>
      </c>
    </row>
    <row r="5042" spans="1:26" s="49" customFormat="1" x14ac:dyDescent="0.25">
      <c r="A5042" s="75">
        <v>650047753</v>
      </c>
      <c r="B5042" s="73">
        <f t="shared" si="234"/>
        <v>650047753</v>
      </c>
      <c r="C5042" s="73" t="s">
        <v>12900</v>
      </c>
      <c r="D5042" s="68">
        <v>1</v>
      </c>
      <c r="E5042" s="48">
        <f t="shared" si="235"/>
        <v>75019094</v>
      </c>
      <c r="F5042" s="57" t="s">
        <v>5974</v>
      </c>
      <c r="G5042" s="57" t="s">
        <v>6311</v>
      </c>
      <c r="H5042" s="51">
        <v>150</v>
      </c>
      <c r="I5042" s="51" t="s">
        <v>17309</v>
      </c>
      <c r="J5042" s="69">
        <v>27.49</v>
      </c>
      <c r="K5042" s="69">
        <f t="shared" si="236"/>
        <v>4123.5</v>
      </c>
      <c r="L5042" s="90">
        <v>300</v>
      </c>
      <c r="M5042" s="51">
        <v>150</v>
      </c>
      <c r="N5042" s="62" t="s">
        <v>6384</v>
      </c>
      <c r="O5042" s="52"/>
      <c r="P5042" s="52">
        <v>82</v>
      </c>
      <c r="Q5042" s="52"/>
      <c r="R5042" s="52" t="s">
        <v>6385</v>
      </c>
      <c r="S5042" s="49" t="s">
        <v>21333</v>
      </c>
      <c r="V5042" s="50" t="s">
        <v>15167</v>
      </c>
      <c r="W5042" s="50" t="s">
        <v>6312</v>
      </c>
      <c r="X5042" s="50" t="s">
        <v>14740</v>
      </c>
      <c r="Y5042" s="70" t="s">
        <v>17320</v>
      </c>
      <c r="Z5042" s="53">
        <v>56933</v>
      </c>
    </row>
    <row r="5043" spans="1:26" s="49" customFormat="1" x14ac:dyDescent="0.25">
      <c r="A5043" s="75">
        <v>650050363</v>
      </c>
      <c r="B5043" s="73">
        <f t="shared" si="234"/>
        <v>650050363</v>
      </c>
      <c r="C5043" s="73" t="s">
        <v>12901</v>
      </c>
      <c r="D5043" s="68">
        <v>1</v>
      </c>
      <c r="E5043" s="48">
        <f t="shared" si="235"/>
        <v>71002308</v>
      </c>
      <c r="F5043" s="57" t="s">
        <v>5974</v>
      </c>
      <c r="G5043" s="57" t="s">
        <v>6311</v>
      </c>
      <c r="H5043" s="51">
        <v>25</v>
      </c>
      <c r="I5043" s="51" t="s">
        <v>17309</v>
      </c>
      <c r="J5043" s="69">
        <v>27.49</v>
      </c>
      <c r="K5043" s="69">
        <f t="shared" si="236"/>
        <v>687.25</v>
      </c>
      <c r="L5043" s="90">
        <v>25</v>
      </c>
      <c r="M5043" s="51">
        <v>0</v>
      </c>
      <c r="N5043" s="62" t="s">
        <v>6386</v>
      </c>
      <c r="O5043" s="52"/>
      <c r="P5043" s="52">
        <v>70</v>
      </c>
      <c r="Q5043" s="52"/>
      <c r="R5043" s="52" t="s">
        <v>6387</v>
      </c>
      <c r="S5043" s="49" t="s">
        <v>21333</v>
      </c>
      <c r="V5043" s="50" t="s">
        <v>15167</v>
      </c>
      <c r="W5043" s="50" t="s">
        <v>6312</v>
      </c>
      <c r="X5043" s="50" t="s">
        <v>14740</v>
      </c>
      <c r="Y5043" s="70" t="s">
        <v>17320</v>
      </c>
      <c r="Z5043" s="53">
        <v>57101</v>
      </c>
    </row>
    <row r="5044" spans="1:26" s="49" customFormat="1" x14ac:dyDescent="0.25">
      <c r="A5044" s="75">
        <v>650051742</v>
      </c>
      <c r="B5044" s="73">
        <f t="shared" si="234"/>
        <v>650051742</v>
      </c>
      <c r="C5044" s="73" t="s">
        <v>12902</v>
      </c>
      <c r="D5044" s="68">
        <v>1</v>
      </c>
      <c r="E5044" s="48">
        <f t="shared" si="235"/>
        <v>71003151</v>
      </c>
      <c r="F5044" s="57" t="s">
        <v>5974</v>
      </c>
      <c r="G5044" s="57" t="s">
        <v>6311</v>
      </c>
      <c r="H5044" s="51">
        <v>150</v>
      </c>
      <c r="I5044" s="51" t="s">
        <v>17309</v>
      </c>
      <c r="J5044" s="69">
        <v>27.49</v>
      </c>
      <c r="K5044" s="69">
        <f t="shared" si="236"/>
        <v>4123.5</v>
      </c>
      <c r="L5044" s="90">
        <v>150</v>
      </c>
      <c r="M5044" s="51">
        <v>0</v>
      </c>
      <c r="N5044" s="62" t="s">
        <v>6388</v>
      </c>
      <c r="O5044" s="52" t="s">
        <v>1716</v>
      </c>
      <c r="P5044" s="52">
        <v>19</v>
      </c>
      <c r="Q5044" s="52"/>
      <c r="R5044" s="52" t="s">
        <v>6389</v>
      </c>
      <c r="S5044" s="49" t="s">
        <v>21333</v>
      </c>
      <c r="V5044" s="50" t="s">
        <v>15167</v>
      </c>
      <c r="W5044" s="50" t="s">
        <v>6312</v>
      </c>
      <c r="X5044" s="50" t="s">
        <v>14740</v>
      </c>
      <c r="Y5044" s="70" t="s">
        <v>17320</v>
      </c>
      <c r="Z5044" s="53">
        <v>56942</v>
      </c>
    </row>
    <row r="5045" spans="1:26" s="49" customFormat="1" ht="30" x14ac:dyDescent="0.25">
      <c r="A5045" s="75">
        <v>650052081</v>
      </c>
      <c r="B5045" s="73">
        <f t="shared" si="234"/>
        <v>650052081</v>
      </c>
      <c r="C5045" s="73" t="s">
        <v>12903</v>
      </c>
      <c r="D5045" s="68">
        <v>1</v>
      </c>
      <c r="E5045" s="48">
        <f t="shared" si="235"/>
        <v>71011731</v>
      </c>
      <c r="F5045" s="57" t="s">
        <v>5974</v>
      </c>
      <c r="G5045" s="57" t="s">
        <v>6311</v>
      </c>
      <c r="H5045" s="51">
        <v>325</v>
      </c>
      <c r="I5045" s="51" t="s">
        <v>17309</v>
      </c>
      <c r="J5045" s="69">
        <v>27.49</v>
      </c>
      <c r="K5045" s="69">
        <f t="shared" si="236"/>
        <v>8934.25</v>
      </c>
      <c r="L5045" s="90">
        <v>325</v>
      </c>
      <c r="M5045" s="51">
        <v>0</v>
      </c>
      <c r="N5045" s="62" t="s">
        <v>6390</v>
      </c>
      <c r="O5045" s="52"/>
      <c r="P5045" s="52">
        <v>103</v>
      </c>
      <c r="Q5045" s="52"/>
      <c r="R5045" s="52" t="s">
        <v>6391</v>
      </c>
      <c r="S5045" s="49" t="s">
        <v>21333</v>
      </c>
      <c r="V5045" s="50" t="s">
        <v>15167</v>
      </c>
      <c r="W5045" s="50" t="s">
        <v>6312</v>
      </c>
      <c r="X5045" s="50" t="s">
        <v>14740</v>
      </c>
      <c r="Y5045" s="70" t="s">
        <v>17320</v>
      </c>
      <c r="Z5045" s="53">
        <v>56941</v>
      </c>
    </row>
    <row r="5046" spans="1:26" s="49" customFormat="1" x14ac:dyDescent="0.25">
      <c r="A5046" s="75">
        <v>650052757</v>
      </c>
      <c r="B5046" s="73">
        <f t="shared" si="234"/>
        <v>650052757</v>
      </c>
      <c r="C5046" s="73" t="s">
        <v>12904</v>
      </c>
      <c r="D5046" s="68">
        <v>1</v>
      </c>
      <c r="E5046" s="48">
        <f t="shared" si="235"/>
        <v>70986321</v>
      </c>
      <c r="F5046" s="57" t="s">
        <v>5974</v>
      </c>
      <c r="G5046" s="57" t="s">
        <v>6311</v>
      </c>
      <c r="H5046" s="51">
        <v>50</v>
      </c>
      <c r="I5046" s="51" t="s">
        <v>17309</v>
      </c>
      <c r="J5046" s="69">
        <v>27.49</v>
      </c>
      <c r="K5046" s="69">
        <f t="shared" si="236"/>
        <v>1374.5</v>
      </c>
      <c r="L5046" s="90">
        <v>50</v>
      </c>
      <c r="M5046" s="51">
        <v>0</v>
      </c>
      <c r="N5046" s="62" t="s">
        <v>6392</v>
      </c>
      <c r="O5046" s="52"/>
      <c r="P5046" s="52">
        <v>98</v>
      </c>
      <c r="Q5046" s="52"/>
      <c r="R5046" s="52" t="s">
        <v>5529</v>
      </c>
      <c r="S5046" s="49" t="s">
        <v>21333</v>
      </c>
      <c r="V5046" s="50" t="s">
        <v>15167</v>
      </c>
      <c r="W5046" s="50" t="s">
        <v>6312</v>
      </c>
      <c r="X5046" s="50" t="s">
        <v>14740</v>
      </c>
      <c r="Y5046" s="70" t="s">
        <v>17320</v>
      </c>
      <c r="Z5046" s="53">
        <v>56943</v>
      </c>
    </row>
    <row r="5047" spans="1:26" s="49" customFormat="1" x14ac:dyDescent="0.25">
      <c r="A5047" s="75">
        <v>650052960</v>
      </c>
      <c r="B5047" s="73">
        <f t="shared" si="234"/>
        <v>650052960</v>
      </c>
      <c r="C5047" s="73" t="s">
        <v>12905</v>
      </c>
      <c r="D5047" s="68">
        <v>1</v>
      </c>
      <c r="E5047" s="48">
        <f t="shared" si="235"/>
        <v>70985758</v>
      </c>
      <c r="F5047" s="57" t="s">
        <v>5974</v>
      </c>
      <c r="G5047" s="57" t="s">
        <v>6311</v>
      </c>
      <c r="H5047" s="51">
        <v>275</v>
      </c>
      <c r="I5047" s="51" t="s">
        <v>17309</v>
      </c>
      <c r="J5047" s="69">
        <v>27.49</v>
      </c>
      <c r="K5047" s="69">
        <f t="shared" si="236"/>
        <v>7559.75</v>
      </c>
      <c r="L5047" s="90">
        <v>275</v>
      </c>
      <c r="M5047" s="51">
        <v>0</v>
      </c>
      <c r="N5047" s="62" t="s">
        <v>6393</v>
      </c>
      <c r="O5047" s="52"/>
      <c r="P5047" s="52">
        <v>310</v>
      </c>
      <c r="Q5047" s="52"/>
      <c r="R5047" s="52" t="s">
        <v>6394</v>
      </c>
      <c r="S5047" s="49" t="s">
        <v>21333</v>
      </c>
      <c r="V5047" s="50" t="s">
        <v>15167</v>
      </c>
      <c r="W5047" s="50" t="s">
        <v>6312</v>
      </c>
      <c r="X5047" s="50" t="s">
        <v>14740</v>
      </c>
      <c r="Y5047" s="70" t="s">
        <v>17320</v>
      </c>
      <c r="Z5047" s="53">
        <v>56944</v>
      </c>
    </row>
    <row r="5048" spans="1:26" s="49" customFormat="1" x14ac:dyDescent="0.25">
      <c r="A5048" s="75">
        <v>650056035</v>
      </c>
      <c r="B5048" s="73">
        <f t="shared" si="234"/>
        <v>650056035</v>
      </c>
      <c r="C5048" s="73" t="s">
        <v>12906</v>
      </c>
      <c r="D5048" s="68">
        <v>1</v>
      </c>
      <c r="E5048" s="48">
        <f t="shared" si="235"/>
        <v>71004874</v>
      </c>
      <c r="F5048" s="57" t="s">
        <v>5974</v>
      </c>
      <c r="G5048" s="57" t="s">
        <v>6311</v>
      </c>
      <c r="H5048" s="51">
        <v>150</v>
      </c>
      <c r="I5048" s="51" t="s">
        <v>17309</v>
      </c>
      <c r="J5048" s="69">
        <v>27.49</v>
      </c>
      <c r="K5048" s="69">
        <f t="shared" si="236"/>
        <v>4123.5</v>
      </c>
      <c r="L5048" s="90">
        <v>150</v>
      </c>
      <c r="M5048" s="51">
        <v>0</v>
      </c>
      <c r="N5048" s="62" t="s">
        <v>6395</v>
      </c>
      <c r="O5048" s="52"/>
      <c r="P5048" s="52">
        <v>141</v>
      </c>
      <c r="Q5048" s="52"/>
      <c r="R5048" s="52" t="s">
        <v>6396</v>
      </c>
      <c r="S5048" s="49" t="s">
        <v>21333</v>
      </c>
      <c r="V5048" s="50" t="s">
        <v>15167</v>
      </c>
      <c r="W5048" s="50" t="s">
        <v>6312</v>
      </c>
      <c r="X5048" s="50" t="s">
        <v>14740</v>
      </c>
      <c r="Y5048" s="70" t="s">
        <v>17320</v>
      </c>
      <c r="Z5048" s="53">
        <v>56922</v>
      </c>
    </row>
    <row r="5049" spans="1:26" s="49" customFormat="1" x14ac:dyDescent="0.25">
      <c r="A5049" s="75">
        <v>650056451</v>
      </c>
      <c r="B5049" s="73">
        <f t="shared" si="234"/>
        <v>650056451</v>
      </c>
      <c r="C5049" s="73" t="s">
        <v>12907</v>
      </c>
      <c r="D5049" s="68">
        <v>1</v>
      </c>
      <c r="E5049" s="48">
        <f t="shared" si="235"/>
        <v>75001861</v>
      </c>
      <c r="F5049" s="57" t="s">
        <v>5974</v>
      </c>
      <c r="G5049" s="57" t="s">
        <v>6311</v>
      </c>
      <c r="H5049" s="51">
        <v>125</v>
      </c>
      <c r="I5049" s="51" t="s">
        <v>17309</v>
      </c>
      <c r="J5049" s="69">
        <v>27.49</v>
      </c>
      <c r="K5049" s="69">
        <f t="shared" si="236"/>
        <v>3436.25</v>
      </c>
      <c r="L5049" s="90">
        <v>125</v>
      </c>
      <c r="M5049" s="51">
        <v>0</v>
      </c>
      <c r="N5049" s="62" t="s">
        <v>6397</v>
      </c>
      <c r="O5049" s="52"/>
      <c r="P5049" s="52">
        <v>64</v>
      </c>
      <c r="Q5049" s="52"/>
      <c r="R5049" s="52" t="s">
        <v>4087</v>
      </c>
      <c r="S5049" s="49" t="s">
        <v>21333</v>
      </c>
      <c r="V5049" s="50" t="s">
        <v>15167</v>
      </c>
      <c r="W5049" s="50" t="s">
        <v>6312</v>
      </c>
      <c r="X5049" s="50" t="s">
        <v>14740</v>
      </c>
      <c r="Y5049" s="70" t="s">
        <v>17320</v>
      </c>
      <c r="Z5049" s="53">
        <v>56932</v>
      </c>
    </row>
    <row r="5050" spans="1:26" s="49" customFormat="1" ht="30" x14ac:dyDescent="0.25">
      <c r="A5050" s="75">
        <v>690000014</v>
      </c>
      <c r="B5050" s="73">
        <f t="shared" si="234"/>
        <v>690000014</v>
      </c>
      <c r="C5050" s="73" t="s">
        <v>12854</v>
      </c>
      <c r="D5050" s="68">
        <v>1</v>
      </c>
      <c r="E5050" s="48">
        <f t="shared" si="235"/>
        <v>60162694</v>
      </c>
      <c r="F5050" s="57" t="s">
        <v>5974</v>
      </c>
      <c r="G5050" s="57" t="s">
        <v>6311</v>
      </c>
      <c r="H5050" s="51">
        <v>625</v>
      </c>
      <c r="I5050" s="51" t="s">
        <v>17309</v>
      </c>
      <c r="J5050" s="69">
        <v>27.49</v>
      </c>
      <c r="K5050" s="69">
        <f t="shared" si="236"/>
        <v>17181.25</v>
      </c>
      <c r="L5050" s="90">
        <v>625</v>
      </c>
      <c r="M5050" s="51">
        <v>0</v>
      </c>
      <c r="N5050" s="62" t="s">
        <v>6313</v>
      </c>
      <c r="O5050" s="52" t="s">
        <v>6314</v>
      </c>
      <c r="P5050" s="52">
        <v>937</v>
      </c>
      <c r="Q5050" s="52">
        <v>7</v>
      </c>
      <c r="R5050" s="52" t="s">
        <v>6312</v>
      </c>
      <c r="S5050" s="49" t="s">
        <v>21333</v>
      </c>
      <c r="V5050" s="50" t="s">
        <v>14743</v>
      </c>
      <c r="W5050" s="50" t="s">
        <v>6312</v>
      </c>
      <c r="X5050" s="50" t="s">
        <v>14744</v>
      </c>
      <c r="Y5050" s="70" t="s">
        <v>17320</v>
      </c>
      <c r="Z5050" s="53">
        <v>57101</v>
      </c>
    </row>
    <row r="5051" spans="1:26" s="49" customFormat="1" ht="30" x14ac:dyDescent="0.25">
      <c r="A5051" s="74">
        <v>600012328</v>
      </c>
      <c r="B5051" s="73">
        <f t="shared" si="234"/>
        <v>600012328</v>
      </c>
      <c r="C5051" s="73" t="s">
        <v>12743</v>
      </c>
      <c r="D5051" s="68">
        <v>1</v>
      </c>
      <c r="E5051" s="48">
        <f t="shared" si="235"/>
        <v>48161209</v>
      </c>
      <c r="F5051" s="57" t="s">
        <v>5974</v>
      </c>
      <c r="G5051" s="57" t="s">
        <v>6117</v>
      </c>
      <c r="H5051" s="51">
        <v>600</v>
      </c>
      <c r="I5051" s="51" t="s">
        <v>17309</v>
      </c>
      <c r="J5051" s="69">
        <v>27.49</v>
      </c>
      <c r="K5051" s="69">
        <f t="shared" si="236"/>
        <v>16494</v>
      </c>
      <c r="L5051" s="90">
        <v>600</v>
      </c>
      <c r="M5051" s="51">
        <v>0</v>
      </c>
      <c r="N5051" s="62" t="s">
        <v>6121</v>
      </c>
      <c r="O5051" s="52" t="s">
        <v>77</v>
      </c>
      <c r="P5051" s="52">
        <v>325</v>
      </c>
      <c r="Q5051" s="52"/>
      <c r="R5051" s="52" t="s">
        <v>6120</v>
      </c>
      <c r="S5051" s="49" t="s">
        <v>21333</v>
      </c>
      <c r="V5051" s="50" t="s">
        <v>15147</v>
      </c>
      <c r="W5051" s="50" t="s">
        <v>6120</v>
      </c>
      <c r="X5051" s="50" t="s">
        <v>14738</v>
      </c>
      <c r="Y5051" s="70" t="s">
        <v>17320</v>
      </c>
      <c r="Z5051" s="53">
        <v>53002</v>
      </c>
    </row>
    <row r="5052" spans="1:26" s="49" customFormat="1" x14ac:dyDescent="0.25">
      <c r="A5052" s="74">
        <v>600095291</v>
      </c>
      <c r="B5052" s="73">
        <f t="shared" si="234"/>
        <v>600095291</v>
      </c>
      <c r="C5052" s="73" t="s">
        <v>12760</v>
      </c>
      <c r="D5052" s="68">
        <v>1</v>
      </c>
      <c r="E5052" s="48">
        <f t="shared" si="235"/>
        <v>48160199</v>
      </c>
      <c r="F5052" s="57" t="s">
        <v>5974</v>
      </c>
      <c r="G5052" s="57" t="s">
        <v>6117</v>
      </c>
      <c r="H5052" s="51">
        <v>25</v>
      </c>
      <c r="I5052" s="51" t="s">
        <v>17309</v>
      </c>
      <c r="J5052" s="69">
        <v>27.49</v>
      </c>
      <c r="K5052" s="69">
        <f t="shared" si="236"/>
        <v>687.25</v>
      </c>
      <c r="L5052" s="90">
        <v>25</v>
      </c>
      <c r="M5052" s="51">
        <v>0</v>
      </c>
      <c r="N5052" s="62" t="s">
        <v>6154</v>
      </c>
      <c r="O5052" s="52" t="s">
        <v>979</v>
      </c>
      <c r="P5052" s="52">
        <v>440</v>
      </c>
      <c r="Q5052" s="52"/>
      <c r="R5052" s="52" t="s">
        <v>6155</v>
      </c>
      <c r="S5052" s="49" t="s">
        <v>21333</v>
      </c>
      <c r="V5052" s="50" t="s">
        <v>15171</v>
      </c>
      <c r="W5052" s="50" t="s">
        <v>6120</v>
      </c>
      <c r="X5052" s="50" t="s">
        <v>14740</v>
      </c>
      <c r="Y5052" s="70" t="s">
        <v>17320</v>
      </c>
      <c r="Z5052" s="53">
        <v>53303</v>
      </c>
    </row>
    <row r="5053" spans="1:26" s="49" customFormat="1" x14ac:dyDescent="0.25">
      <c r="A5053" s="74">
        <v>600095487</v>
      </c>
      <c r="B5053" s="73">
        <f t="shared" si="234"/>
        <v>600095487</v>
      </c>
      <c r="C5053" s="73" t="s">
        <v>12761</v>
      </c>
      <c r="D5053" s="68">
        <v>1</v>
      </c>
      <c r="E5053" s="48">
        <f t="shared" si="235"/>
        <v>60158883</v>
      </c>
      <c r="F5053" s="57" t="s">
        <v>5974</v>
      </c>
      <c r="G5053" s="57" t="s">
        <v>6117</v>
      </c>
      <c r="H5053" s="51">
        <v>0</v>
      </c>
      <c r="I5053" s="51" t="s">
        <v>17309</v>
      </c>
      <c r="J5053" s="69">
        <v>27.49</v>
      </c>
      <c r="K5053" s="69">
        <f t="shared" si="236"/>
        <v>0</v>
      </c>
      <c r="L5053" s="90">
        <v>25</v>
      </c>
      <c r="M5053" s="51">
        <v>25</v>
      </c>
      <c r="N5053" s="62" t="s">
        <v>6156</v>
      </c>
      <c r="O5053" s="52" t="s">
        <v>4317</v>
      </c>
      <c r="P5053" s="52">
        <v>248</v>
      </c>
      <c r="Q5053" s="52"/>
      <c r="R5053" s="52" t="s">
        <v>6157</v>
      </c>
      <c r="S5053" s="49" t="s">
        <v>21333</v>
      </c>
      <c r="V5053" s="50" t="s">
        <v>15171</v>
      </c>
      <c r="W5053" s="50" t="s">
        <v>6120</v>
      </c>
      <c r="X5053" s="50" t="s">
        <v>14740</v>
      </c>
      <c r="Y5053" s="70" t="s">
        <v>17320</v>
      </c>
      <c r="Z5053" s="53">
        <v>53345</v>
      </c>
    </row>
    <row r="5054" spans="1:26" s="49" customFormat="1" x14ac:dyDescent="0.25">
      <c r="A5054" s="74">
        <v>600095649</v>
      </c>
      <c r="B5054" s="73">
        <f t="shared" si="234"/>
        <v>600095649</v>
      </c>
      <c r="C5054" s="73" t="s">
        <v>12762</v>
      </c>
      <c r="D5054" s="68">
        <v>1</v>
      </c>
      <c r="E5054" s="48">
        <f t="shared" si="235"/>
        <v>70944091</v>
      </c>
      <c r="F5054" s="57" t="s">
        <v>5974</v>
      </c>
      <c r="G5054" s="57" t="s">
        <v>6117</v>
      </c>
      <c r="H5054" s="51">
        <v>0</v>
      </c>
      <c r="I5054" s="51" t="s">
        <v>17309</v>
      </c>
      <c r="J5054" s="69">
        <v>27.49</v>
      </c>
      <c r="K5054" s="69">
        <f t="shared" si="236"/>
        <v>0</v>
      </c>
      <c r="L5054" s="90">
        <v>25</v>
      </c>
      <c r="M5054" s="51">
        <v>25</v>
      </c>
      <c r="N5054" s="62" t="s">
        <v>6158</v>
      </c>
      <c r="O5054" s="52" t="s">
        <v>1662</v>
      </c>
      <c r="P5054" s="52">
        <v>157</v>
      </c>
      <c r="Q5054" s="52"/>
      <c r="R5054" s="52" t="s">
        <v>6120</v>
      </c>
      <c r="S5054" s="49" t="s">
        <v>21333</v>
      </c>
      <c r="V5054" s="50" t="s">
        <v>15171</v>
      </c>
      <c r="W5054" s="50" t="s">
        <v>6120</v>
      </c>
      <c r="X5054" s="50" t="s">
        <v>14740</v>
      </c>
      <c r="Y5054" s="70" t="s">
        <v>17320</v>
      </c>
      <c r="Z5054" s="53">
        <v>53009</v>
      </c>
    </row>
    <row r="5055" spans="1:26" s="49" customFormat="1" x14ac:dyDescent="0.25">
      <c r="A5055" s="74">
        <v>600019799</v>
      </c>
      <c r="B5055" s="73">
        <f t="shared" si="234"/>
        <v>600019799</v>
      </c>
      <c r="C5055" s="73" t="s">
        <v>18238</v>
      </c>
      <c r="D5055" s="68">
        <v>1</v>
      </c>
      <c r="E5055" s="48">
        <f t="shared" si="235"/>
        <v>498793</v>
      </c>
      <c r="F5055" s="57" t="s">
        <v>5974</v>
      </c>
      <c r="G5055" s="57" t="s">
        <v>6117</v>
      </c>
      <c r="H5055" s="51">
        <v>625</v>
      </c>
      <c r="I5055" s="51" t="s">
        <v>17309</v>
      </c>
      <c r="J5055" s="69">
        <v>27.49</v>
      </c>
      <c r="K5055" s="69">
        <f t="shared" si="236"/>
        <v>17181.25</v>
      </c>
      <c r="L5055" s="90">
        <v>625</v>
      </c>
      <c r="M5055" s="51">
        <v>0</v>
      </c>
      <c r="N5055" s="62" t="s">
        <v>18239</v>
      </c>
      <c r="O5055" s="52" t="s">
        <v>18240</v>
      </c>
      <c r="P5055" s="52">
        <v>395</v>
      </c>
      <c r="Q5055" s="52"/>
      <c r="R5055" s="52" t="s">
        <v>6120</v>
      </c>
      <c r="S5055" s="49" t="s">
        <v>21333</v>
      </c>
      <c r="V5055" s="50" t="s">
        <v>15147</v>
      </c>
      <c r="W5055" s="50" t="s">
        <v>6120</v>
      </c>
      <c r="X5055" s="50" t="s">
        <v>14738</v>
      </c>
      <c r="Y5055" s="70" t="s">
        <v>17320</v>
      </c>
      <c r="Z5055" s="53">
        <v>53003</v>
      </c>
    </row>
    <row r="5056" spans="1:26" s="49" customFormat="1" x14ac:dyDescent="0.25">
      <c r="A5056" s="74">
        <v>600020681</v>
      </c>
      <c r="B5056" s="73">
        <f t="shared" si="234"/>
        <v>600020681</v>
      </c>
      <c r="C5056" s="73" t="s">
        <v>12744</v>
      </c>
      <c r="D5056" s="68">
        <v>1</v>
      </c>
      <c r="E5056" s="48">
        <f t="shared" si="235"/>
        <v>25623028</v>
      </c>
      <c r="F5056" s="57" t="s">
        <v>5974</v>
      </c>
      <c r="G5056" s="57" t="s">
        <v>6117</v>
      </c>
      <c r="H5056" s="51">
        <v>75</v>
      </c>
      <c r="I5056" s="51" t="s">
        <v>17309</v>
      </c>
      <c r="J5056" s="69">
        <v>27.49</v>
      </c>
      <c r="K5056" s="69">
        <f t="shared" si="236"/>
        <v>2061.75</v>
      </c>
      <c r="L5056" s="90">
        <v>75</v>
      </c>
      <c r="M5056" s="51">
        <v>0</v>
      </c>
      <c r="N5056" s="62" t="s">
        <v>6122</v>
      </c>
      <c r="O5056" s="52" t="s">
        <v>6123</v>
      </c>
      <c r="P5056" s="52">
        <v>59</v>
      </c>
      <c r="Q5056" s="52"/>
      <c r="R5056" s="52" t="s">
        <v>6120</v>
      </c>
      <c r="S5056" s="49" t="s">
        <v>21334</v>
      </c>
      <c r="V5056" s="50" t="s">
        <v>15147</v>
      </c>
      <c r="W5056" s="50" t="s">
        <v>6120</v>
      </c>
      <c r="X5056" s="50" t="s">
        <v>14742</v>
      </c>
      <c r="Y5056" s="70" t="s">
        <v>17320</v>
      </c>
      <c r="Z5056" s="53">
        <v>53006</v>
      </c>
    </row>
    <row r="5057" spans="1:26" s="49" customFormat="1" ht="30" x14ac:dyDescent="0.25">
      <c r="A5057" s="74">
        <v>600012298</v>
      </c>
      <c r="B5057" s="73">
        <f t="shared" si="234"/>
        <v>600012298</v>
      </c>
      <c r="C5057" s="73" t="s">
        <v>18241</v>
      </c>
      <c r="D5057" s="68">
        <v>1</v>
      </c>
      <c r="E5057" s="48">
        <f t="shared" si="235"/>
        <v>64827364</v>
      </c>
      <c r="F5057" s="57" t="s">
        <v>5974</v>
      </c>
      <c r="G5057" s="57" t="s">
        <v>6117</v>
      </c>
      <c r="H5057" s="51">
        <v>0</v>
      </c>
      <c r="I5057" s="51" t="s">
        <v>17309</v>
      </c>
      <c r="J5057" s="69">
        <v>27.49</v>
      </c>
      <c r="K5057" s="69">
        <f t="shared" si="236"/>
        <v>0</v>
      </c>
      <c r="L5057" s="90">
        <v>250</v>
      </c>
      <c r="M5057" s="51">
        <v>250</v>
      </c>
      <c r="N5057" s="62" t="s">
        <v>18242</v>
      </c>
      <c r="O5057" s="52" t="s">
        <v>4468</v>
      </c>
      <c r="P5057" s="52">
        <v>867</v>
      </c>
      <c r="Q5057" s="52"/>
      <c r="R5057" s="52" t="s">
        <v>6120</v>
      </c>
      <c r="S5057" s="49" t="s">
        <v>21334</v>
      </c>
      <c r="V5057" s="50" t="s">
        <v>15147</v>
      </c>
      <c r="W5057" s="50" t="s">
        <v>6120</v>
      </c>
      <c r="X5057" s="50" t="s">
        <v>14742</v>
      </c>
      <c r="Y5057" s="70" t="s">
        <v>17320</v>
      </c>
      <c r="Z5057" s="53">
        <v>53002</v>
      </c>
    </row>
    <row r="5058" spans="1:26" s="49" customFormat="1" x14ac:dyDescent="0.25">
      <c r="A5058" s="74">
        <v>600012310</v>
      </c>
      <c r="B5058" s="73">
        <f t="shared" si="234"/>
        <v>600012310</v>
      </c>
      <c r="C5058" s="73" t="s">
        <v>12745</v>
      </c>
      <c r="D5058" s="68">
        <v>1</v>
      </c>
      <c r="E5058" s="48">
        <f t="shared" si="235"/>
        <v>48160989</v>
      </c>
      <c r="F5058" s="57" t="s">
        <v>5974</v>
      </c>
      <c r="G5058" s="57" t="s">
        <v>6117</v>
      </c>
      <c r="H5058" s="51">
        <v>750</v>
      </c>
      <c r="I5058" s="51" t="s">
        <v>17309</v>
      </c>
      <c r="J5058" s="69">
        <v>27.49</v>
      </c>
      <c r="K5058" s="69">
        <f t="shared" si="236"/>
        <v>20617.5</v>
      </c>
      <c r="L5058" s="90">
        <v>750</v>
      </c>
      <c r="M5058" s="51">
        <v>0</v>
      </c>
      <c r="N5058" s="62" t="s">
        <v>6124</v>
      </c>
      <c r="O5058" s="52" t="s">
        <v>6125</v>
      </c>
      <c r="P5058" s="52">
        <v>1083</v>
      </c>
      <c r="Q5058" s="52"/>
      <c r="R5058" s="52" t="s">
        <v>6120</v>
      </c>
      <c r="S5058" s="49" t="s">
        <v>21333</v>
      </c>
      <c r="V5058" s="50" t="s">
        <v>15147</v>
      </c>
      <c r="W5058" s="50" t="s">
        <v>6120</v>
      </c>
      <c r="X5058" s="50" t="s">
        <v>14738</v>
      </c>
      <c r="Y5058" s="70" t="s">
        <v>17320</v>
      </c>
      <c r="Z5058" s="53">
        <v>53003</v>
      </c>
    </row>
    <row r="5059" spans="1:26" s="49" customFormat="1" x14ac:dyDescent="0.25">
      <c r="A5059" s="74">
        <v>600012336</v>
      </c>
      <c r="B5059" s="73">
        <f t="shared" si="234"/>
        <v>600012336</v>
      </c>
      <c r="C5059" s="73" t="s">
        <v>12746</v>
      </c>
      <c r="D5059" s="68">
        <v>1</v>
      </c>
      <c r="E5059" s="48">
        <f t="shared" si="235"/>
        <v>48161110</v>
      </c>
      <c r="F5059" s="57" t="s">
        <v>5974</v>
      </c>
      <c r="G5059" s="57" t="s">
        <v>6117</v>
      </c>
      <c r="H5059" s="51">
        <v>500</v>
      </c>
      <c r="I5059" s="51" t="s">
        <v>17309</v>
      </c>
      <c r="J5059" s="69">
        <v>27.49</v>
      </c>
      <c r="K5059" s="69">
        <f t="shared" si="236"/>
        <v>13745</v>
      </c>
      <c r="L5059" s="90">
        <v>500</v>
      </c>
      <c r="M5059" s="51">
        <v>0</v>
      </c>
      <c r="N5059" s="62" t="s">
        <v>6126</v>
      </c>
      <c r="O5059" s="52" t="s">
        <v>6127</v>
      </c>
      <c r="P5059" s="52">
        <v>1260</v>
      </c>
      <c r="Q5059" s="52"/>
      <c r="R5059" s="52" t="s">
        <v>6120</v>
      </c>
      <c r="S5059" s="49" t="s">
        <v>21333</v>
      </c>
      <c r="V5059" s="50" t="s">
        <v>15147</v>
      </c>
      <c r="W5059" s="50" t="s">
        <v>6120</v>
      </c>
      <c r="X5059" s="50" t="s">
        <v>14738</v>
      </c>
      <c r="Y5059" s="70" t="s">
        <v>17320</v>
      </c>
      <c r="Z5059" s="53">
        <v>53002</v>
      </c>
    </row>
    <row r="5060" spans="1:26" s="49" customFormat="1" x14ac:dyDescent="0.25">
      <c r="A5060" s="74">
        <v>600012352</v>
      </c>
      <c r="B5060" s="73">
        <f t="shared" ref="B5060:B5123" si="237">A5060/1</f>
        <v>600012352</v>
      </c>
      <c r="C5060" s="73" t="s">
        <v>18243</v>
      </c>
      <c r="D5060" s="68">
        <v>1</v>
      </c>
      <c r="E5060" s="48">
        <f t="shared" ref="E5060:E5123" si="238">C5060/1</f>
        <v>48161161</v>
      </c>
      <c r="F5060" s="57" t="s">
        <v>5974</v>
      </c>
      <c r="G5060" s="57" t="s">
        <v>6117</v>
      </c>
      <c r="H5060" s="51">
        <v>700</v>
      </c>
      <c r="I5060" s="51" t="s">
        <v>17309</v>
      </c>
      <c r="J5060" s="69">
        <v>27.49</v>
      </c>
      <c r="K5060" s="69">
        <f t="shared" ref="K5060:K5123" si="239">H5060*J5060</f>
        <v>19243</v>
      </c>
      <c r="L5060" s="90">
        <v>700</v>
      </c>
      <c r="M5060" s="51">
        <v>0</v>
      </c>
      <c r="N5060" s="62" t="s">
        <v>18244</v>
      </c>
      <c r="O5060" s="52" t="s">
        <v>1492</v>
      </c>
      <c r="P5060" s="52">
        <v>116</v>
      </c>
      <c r="Q5060" s="52"/>
      <c r="R5060" s="52" t="s">
        <v>6120</v>
      </c>
      <c r="S5060" s="49" t="s">
        <v>21333</v>
      </c>
      <c r="V5060" s="50" t="s">
        <v>15147</v>
      </c>
      <c r="W5060" s="50" t="s">
        <v>6120</v>
      </c>
      <c r="X5060" s="50" t="s">
        <v>14738</v>
      </c>
      <c r="Y5060" s="70" t="s">
        <v>17320</v>
      </c>
      <c r="Z5060" s="53">
        <v>53002</v>
      </c>
    </row>
    <row r="5061" spans="1:26" s="49" customFormat="1" x14ac:dyDescent="0.25">
      <c r="A5061" s="74">
        <v>600012379</v>
      </c>
      <c r="B5061" s="73">
        <f t="shared" si="237"/>
        <v>600012379</v>
      </c>
      <c r="C5061" s="73" t="s">
        <v>12747</v>
      </c>
      <c r="D5061" s="68">
        <v>1</v>
      </c>
      <c r="E5061" s="48">
        <f t="shared" si="238"/>
        <v>25262301</v>
      </c>
      <c r="F5061" s="57" t="s">
        <v>5974</v>
      </c>
      <c r="G5061" s="57" t="s">
        <v>6117</v>
      </c>
      <c r="H5061" s="51">
        <v>175</v>
      </c>
      <c r="I5061" s="51" t="s">
        <v>17309</v>
      </c>
      <c r="J5061" s="69">
        <v>27.49</v>
      </c>
      <c r="K5061" s="69">
        <f t="shared" si="239"/>
        <v>4810.75</v>
      </c>
      <c r="L5061" s="90">
        <v>175</v>
      </c>
      <c r="M5061" s="51">
        <v>0</v>
      </c>
      <c r="N5061" s="62" t="s">
        <v>6128</v>
      </c>
      <c r="O5061" s="52" t="s">
        <v>6129</v>
      </c>
      <c r="P5061" s="52">
        <v>110</v>
      </c>
      <c r="Q5061" s="52"/>
      <c r="R5061" s="52" t="s">
        <v>6120</v>
      </c>
      <c r="S5061" s="49" t="s">
        <v>21334</v>
      </c>
      <c r="V5061" s="50" t="s">
        <v>15147</v>
      </c>
      <c r="W5061" s="50" t="s">
        <v>6120</v>
      </c>
      <c r="X5061" s="50" t="s">
        <v>14742</v>
      </c>
      <c r="Y5061" s="70" t="s">
        <v>17320</v>
      </c>
      <c r="Z5061" s="53">
        <v>53301</v>
      </c>
    </row>
    <row r="5062" spans="1:26" s="49" customFormat="1" x14ac:dyDescent="0.25">
      <c r="A5062" s="74">
        <v>600012409</v>
      </c>
      <c r="B5062" s="73">
        <f t="shared" si="237"/>
        <v>600012409</v>
      </c>
      <c r="C5062" s="73" t="s">
        <v>15172</v>
      </c>
      <c r="D5062" s="68">
        <v>1</v>
      </c>
      <c r="E5062" s="48">
        <f t="shared" si="238"/>
        <v>48161012</v>
      </c>
      <c r="F5062" s="57" t="s">
        <v>5974</v>
      </c>
      <c r="G5062" s="57" t="s">
        <v>6117</v>
      </c>
      <c r="H5062" s="51">
        <v>225</v>
      </c>
      <c r="I5062" s="51" t="s">
        <v>17309</v>
      </c>
      <c r="J5062" s="69">
        <v>27.49</v>
      </c>
      <c r="K5062" s="69">
        <f t="shared" si="239"/>
        <v>6185.25</v>
      </c>
      <c r="L5062" s="90">
        <v>225</v>
      </c>
      <c r="M5062" s="51">
        <v>0</v>
      </c>
      <c r="N5062" s="62" t="s">
        <v>15173</v>
      </c>
      <c r="O5062" s="52" t="s">
        <v>6125</v>
      </c>
      <c r="P5062" s="52">
        <v>268</v>
      </c>
      <c r="Q5062" s="52"/>
      <c r="R5062" s="52" t="s">
        <v>6120</v>
      </c>
      <c r="S5062" s="49" t="s">
        <v>21333</v>
      </c>
      <c r="V5062" s="50" t="s">
        <v>15147</v>
      </c>
      <c r="W5062" s="50" t="s">
        <v>6120</v>
      </c>
      <c r="X5062" s="50" t="s">
        <v>14738</v>
      </c>
      <c r="Y5062" s="70" t="s">
        <v>17320</v>
      </c>
      <c r="Z5062" s="53">
        <v>53003</v>
      </c>
    </row>
    <row r="5063" spans="1:26" s="49" customFormat="1" x14ac:dyDescent="0.25">
      <c r="A5063" s="74">
        <v>600012417</v>
      </c>
      <c r="B5063" s="73">
        <f t="shared" si="237"/>
        <v>600012417</v>
      </c>
      <c r="C5063" s="73" t="s">
        <v>18245</v>
      </c>
      <c r="D5063" s="68">
        <v>1</v>
      </c>
      <c r="E5063" s="48">
        <f t="shared" si="238"/>
        <v>62061178</v>
      </c>
      <c r="F5063" s="57" t="s">
        <v>5974</v>
      </c>
      <c r="G5063" s="57" t="s">
        <v>6117</v>
      </c>
      <c r="H5063" s="51">
        <v>500</v>
      </c>
      <c r="I5063" s="51" t="s">
        <v>17309</v>
      </c>
      <c r="J5063" s="69">
        <v>27.49</v>
      </c>
      <c r="K5063" s="69">
        <f t="shared" si="239"/>
        <v>13745</v>
      </c>
      <c r="L5063" s="90">
        <v>500</v>
      </c>
      <c r="M5063" s="51">
        <v>0</v>
      </c>
      <c r="N5063" s="62" t="s">
        <v>18246</v>
      </c>
      <c r="O5063" s="52" t="s">
        <v>6130</v>
      </c>
      <c r="P5063" s="52">
        <v>151</v>
      </c>
      <c r="Q5063" s="52"/>
      <c r="R5063" s="52" t="s">
        <v>6120</v>
      </c>
      <c r="S5063" s="49" t="s">
        <v>21334</v>
      </c>
      <c r="V5063" s="50" t="s">
        <v>15147</v>
      </c>
      <c r="W5063" s="50" t="s">
        <v>6120</v>
      </c>
      <c r="X5063" s="50" t="s">
        <v>14742</v>
      </c>
      <c r="Y5063" s="70" t="s">
        <v>17320</v>
      </c>
      <c r="Z5063" s="53">
        <v>53003</v>
      </c>
    </row>
    <row r="5064" spans="1:26" s="49" customFormat="1" x14ac:dyDescent="0.25">
      <c r="A5064" s="74">
        <v>600012425</v>
      </c>
      <c r="B5064" s="73">
        <f t="shared" si="237"/>
        <v>600012425</v>
      </c>
      <c r="C5064" s="73" t="s">
        <v>15174</v>
      </c>
      <c r="D5064" s="68">
        <v>1</v>
      </c>
      <c r="E5064" s="48">
        <f t="shared" si="238"/>
        <v>48161063</v>
      </c>
      <c r="F5064" s="57" t="s">
        <v>5974</v>
      </c>
      <c r="G5064" s="57" t="s">
        <v>6117</v>
      </c>
      <c r="H5064" s="51">
        <v>325</v>
      </c>
      <c r="I5064" s="51" t="s">
        <v>17309</v>
      </c>
      <c r="J5064" s="69">
        <v>27.49</v>
      </c>
      <c r="K5064" s="69">
        <f t="shared" si="239"/>
        <v>8934.25</v>
      </c>
      <c r="L5064" s="90">
        <v>325</v>
      </c>
      <c r="M5064" s="51">
        <v>0</v>
      </c>
      <c r="N5064" s="62" t="s">
        <v>15175</v>
      </c>
      <c r="O5064" s="52" t="s">
        <v>2663</v>
      </c>
      <c r="P5064" s="52">
        <v>449</v>
      </c>
      <c r="Q5064" s="52"/>
      <c r="R5064" s="52" t="s">
        <v>6120</v>
      </c>
      <c r="S5064" s="49" t="s">
        <v>21333</v>
      </c>
      <c r="V5064" s="50" t="s">
        <v>15147</v>
      </c>
      <c r="W5064" s="50" t="s">
        <v>6120</v>
      </c>
      <c r="X5064" s="50" t="s">
        <v>14738</v>
      </c>
      <c r="Y5064" s="70" t="s">
        <v>17320</v>
      </c>
      <c r="Z5064" s="53">
        <v>53009</v>
      </c>
    </row>
    <row r="5065" spans="1:26" s="49" customFormat="1" x14ac:dyDescent="0.25">
      <c r="A5065" s="74">
        <v>600012433</v>
      </c>
      <c r="B5065" s="73">
        <f t="shared" si="237"/>
        <v>600012433</v>
      </c>
      <c r="C5065" s="73" t="s">
        <v>18247</v>
      </c>
      <c r="D5065" s="68">
        <v>1</v>
      </c>
      <c r="E5065" s="48">
        <f t="shared" si="238"/>
        <v>48161179</v>
      </c>
      <c r="F5065" s="57" t="s">
        <v>5974</v>
      </c>
      <c r="G5065" s="57" t="s">
        <v>6117</v>
      </c>
      <c r="H5065" s="51">
        <v>1775</v>
      </c>
      <c r="I5065" s="51" t="s">
        <v>17309</v>
      </c>
      <c r="J5065" s="69">
        <v>27.49</v>
      </c>
      <c r="K5065" s="69">
        <f t="shared" si="239"/>
        <v>48794.75</v>
      </c>
      <c r="L5065" s="90">
        <v>1775</v>
      </c>
      <c r="M5065" s="51">
        <v>0</v>
      </c>
      <c r="N5065" s="62" t="s">
        <v>18248</v>
      </c>
      <c r="O5065" s="52" t="s">
        <v>113</v>
      </c>
      <c r="P5065" s="52">
        <v>94</v>
      </c>
      <c r="Q5065" s="52"/>
      <c r="R5065" s="52" t="s">
        <v>6120</v>
      </c>
      <c r="S5065" s="49" t="s">
        <v>21333</v>
      </c>
      <c r="V5065" s="50" t="s">
        <v>15147</v>
      </c>
      <c r="W5065" s="50" t="s">
        <v>6120</v>
      </c>
      <c r="X5065" s="50" t="s">
        <v>14738</v>
      </c>
      <c r="Y5065" s="70" t="s">
        <v>17320</v>
      </c>
      <c r="Z5065" s="53">
        <v>53009</v>
      </c>
    </row>
    <row r="5066" spans="1:26" s="49" customFormat="1" x14ac:dyDescent="0.25">
      <c r="A5066" s="74">
        <v>600012468</v>
      </c>
      <c r="B5066" s="73">
        <f t="shared" si="237"/>
        <v>600012468</v>
      </c>
      <c r="C5066" s="73" t="s">
        <v>15176</v>
      </c>
      <c r="D5066" s="68">
        <v>1</v>
      </c>
      <c r="E5066" s="48">
        <f t="shared" si="238"/>
        <v>25265741</v>
      </c>
      <c r="F5066" s="57" t="s">
        <v>5974</v>
      </c>
      <c r="G5066" s="57" t="s">
        <v>6117</v>
      </c>
      <c r="H5066" s="51">
        <v>600</v>
      </c>
      <c r="I5066" s="51" t="s">
        <v>17309</v>
      </c>
      <c r="J5066" s="69">
        <v>27.49</v>
      </c>
      <c r="K5066" s="69">
        <f t="shared" si="239"/>
        <v>16494</v>
      </c>
      <c r="L5066" s="90">
        <v>600</v>
      </c>
      <c r="M5066" s="51">
        <v>0</v>
      </c>
      <c r="N5066" s="62" t="s">
        <v>15177</v>
      </c>
      <c r="O5066" s="52" t="s">
        <v>6132</v>
      </c>
      <c r="P5066" s="52">
        <v>118</v>
      </c>
      <c r="Q5066" s="52"/>
      <c r="R5066" s="52" t="s">
        <v>6120</v>
      </c>
      <c r="S5066" s="49" t="s">
        <v>21334</v>
      </c>
      <c r="V5066" s="50" t="s">
        <v>15147</v>
      </c>
      <c r="W5066" s="50" t="s">
        <v>6120</v>
      </c>
      <c r="X5066" s="50" t="s">
        <v>14742</v>
      </c>
      <c r="Y5066" s="70" t="s">
        <v>17320</v>
      </c>
      <c r="Z5066" s="53">
        <v>53009</v>
      </c>
    </row>
    <row r="5067" spans="1:26" s="49" customFormat="1" x14ac:dyDescent="0.25">
      <c r="A5067" s="74">
        <v>600012484</v>
      </c>
      <c r="B5067" s="73">
        <f t="shared" si="237"/>
        <v>600012484</v>
      </c>
      <c r="C5067" s="73" t="s">
        <v>12748</v>
      </c>
      <c r="D5067" s="68">
        <v>1</v>
      </c>
      <c r="E5067" s="48">
        <f t="shared" si="238"/>
        <v>15050670</v>
      </c>
      <c r="F5067" s="57" t="s">
        <v>5974</v>
      </c>
      <c r="G5067" s="57" t="s">
        <v>6117</v>
      </c>
      <c r="H5067" s="51">
        <v>575</v>
      </c>
      <c r="I5067" s="51" t="s">
        <v>17309</v>
      </c>
      <c r="J5067" s="69">
        <v>27.49</v>
      </c>
      <c r="K5067" s="69">
        <f t="shared" si="239"/>
        <v>15806.75</v>
      </c>
      <c r="L5067" s="90">
        <v>575</v>
      </c>
      <c r="M5067" s="51">
        <v>0</v>
      </c>
      <c r="N5067" s="62" t="s">
        <v>6131</v>
      </c>
      <c r="O5067" s="52" t="s">
        <v>113</v>
      </c>
      <c r="P5067" s="52">
        <v>93</v>
      </c>
      <c r="Q5067" s="52"/>
      <c r="R5067" s="52" t="s">
        <v>6120</v>
      </c>
      <c r="S5067" s="49" t="s">
        <v>21333</v>
      </c>
      <c r="V5067" s="50" t="s">
        <v>15147</v>
      </c>
      <c r="W5067" s="50" t="s">
        <v>6120</v>
      </c>
      <c r="X5067" s="50" t="s">
        <v>14738</v>
      </c>
      <c r="Y5067" s="70" t="s">
        <v>17320</v>
      </c>
      <c r="Z5067" s="53">
        <v>53009</v>
      </c>
    </row>
    <row r="5068" spans="1:26" s="49" customFormat="1" ht="30" x14ac:dyDescent="0.25">
      <c r="A5068" s="74">
        <v>600012514</v>
      </c>
      <c r="B5068" s="73">
        <f t="shared" si="237"/>
        <v>600012514</v>
      </c>
      <c r="C5068" s="73" t="s">
        <v>18249</v>
      </c>
      <c r="D5068" s="68">
        <v>1</v>
      </c>
      <c r="E5068" s="48">
        <f t="shared" si="238"/>
        <v>62029754</v>
      </c>
      <c r="F5068" s="57" t="s">
        <v>5974</v>
      </c>
      <c r="G5068" s="57" t="s">
        <v>6117</v>
      </c>
      <c r="H5068" s="51">
        <v>525</v>
      </c>
      <c r="I5068" s="51" t="s">
        <v>17309</v>
      </c>
      <c r="J5068" s="69">
        <v>27.49</v>
      </c>
      <c r="K5068" s="69">
        <f t="shared" si="239"/>
        <v>14432.25</v>
      </c>
      <c r="L5068" s="90">
        <v>525</v>
      </c>
      <c r="M5068" s="51">
        <v>0</v>
      </c>
      <c r="N5068" s="62" t="s">
        <v>18250</v>
      </c>
      <c r="O5068" s="52" t="s">
        <v>6132</v>
      </c>
      <c r="P5068" s="52">
        <v>118</v>
      </c>
      <c r="Q5068" s="52"/>
      <c r="R5068" s="52" t="s">
        <v>6120</v>
      </c>
      <c r="S5068" s="49" t="s">
        <v>21334</v>
      </c>
      <c r="V5068" s="50" t="s">
        <v>15147</v>
      </c>
      <c r="W5068" s="50" t="s">
        <v>6120</v>
      </c>
      <c r="X5068" s="50" t="s">
        <v>14742</v>
      </c>
      <c r="Y5068" s="70" t="s">
        <v>17320</v>
      </c>
      <c r="Z5068" s="53">
        <v>53009</v>
      </c>
    </row>
    <row r="5069" spans="1:26" s="49" customFormat="1" x14ac:dyDescent="0.25">
      <c r="A5069" s="74">
        <v>600012522</v>
      </c>
      <c r="B5069" s="73">
        <f t="shared" si="237"/>
        <v>600012522</v>
      </c>
      <c r="C5069" s="73" t="s">
        <v>15178</v>
      </c>
      <c r="D5069" s="68">
        <v>1</v>
      </c>
      <c r="E5069" s="48">
        <f t="shared" si="238"/>
        <v>25262351</v>
      </c>
      <c r="F5069" s="57" t="s">
        <v>5974</v>
      </c>
      <c r="G5069" s="57" t="s">
        <v>6117</v>
      </c>
      <c r="H5069" s="51">
        <v>225</v>
      </c>
      <c r="I5069" s="51" t="s">
        <v>17309</v>
      </c>
      <c r="J5069" s="69">
        <v>27.49</v>
      </c>
      <c r="K5069" s="69">
        <f t="shared" si="239"/>
        <v>6185.25</v>
      </c>
      <c r="L5069" s="90">
        <v>325</v>
      </c>
      <c r="M5069" s="51">
        <v>100</v>
      </c>
      <c r="N5069" s="62" t="s">
        <v>15179</v>
      </c>
      <c r="O5069" s="52" t="s">
        <v>105</v>
      </c>
      <c r="P5069" s="52">
        <v>150</v>
      </c>
      <c r="Q5069" s="52"/>
      <c r="R5069" s="52" t="s">
        <v>6139</v>
      </c>
      <c r="S5069" s="49" t="s">
        <v>21334</v>
      </c>
      <c r="V5069" s="50" t="s">
        <v>15147</v>
      </c>
      <c r="W5069" s="50" t="s">
        <v>6120</v>
      </c>
      <c r="X5069" s="50" t="s">
        <v>14742</v>
      </c>
      <c r="Y5069" s="70" t="s">
        <v>17320</v>
      </c>
      <c r="Z5069" s="53">
        <v>53354</v>
      </c>
    </row>
    <row r="5070" spans="1:26" s="49" customFormat="1" x14ac:dyDescent="0.25">
      <c r="A5070" s="74">
        <v>691013501</v>
      </c>
      <c r="B5070" s="73">
        <f t="shared" si="237"/>
        <v>691013501</v>
      </c>
      <c r="C5070" s="73" t="s">
        <v>12749</v>
      </c>
      <c r="D5070" s="68">
        <v>1</v>
      </c>
      <c r="E5070" s="48">
        <f t="shared" si="238"/>
        <v>7154143</v>
      </c>
      <c r="F5070" s="57" t="s">
        <v>5974</v>
      </c>
      <c r="G5070" s="57" t="s">
        <v>6117</v>
      </c>
      <c r="H5070" s="51">
        <v>50</v>
      </c>
      <c r="I5070" s="51" t="s">
        <v>17309</v>
      </c>
      <c r="J5070" s="69">
        <v>27.49</v>
      </c>
      <c r="K5070" s="69">
        <f t="shared" si="239"/>
        <v>1374.5</v>
      </c>
      <c r="L5070" s="90">
        <v>50</v>
      </c>
      <c r="M5070" s="51">
        <v>0</v>
      </c>
      <c r="N5070" s="62" t="s">
        <v>6133</v>
      </c>
      <c r="O5070" s="52"/>
      <c r="P5070" s="52">
        <v>101</v>
      </c>
      <c r="Q5070" s="52"/>
      <c r="R5070" s="52" t="s">
        <v>6134</v>
      </c>
      <c r="S5070" s="49" t="s">
        <v>21334</v>
      </c>
      <c r="V5070" s="50" t="s">
        <v>15147</v>
      </c>
      <c r="W5070" s="50" t="s">
        <v>6120</v>
      </c>
      <c r="X5070" s="50" t="s">
        <v>14742</v>
      </c>
      <c r="Y5070" s="70" t="s">
        <v>17320</v>
      </c>
      <c r="Z5070" s="53">
        <v>53341</v>
      </c>
    </row>
    <row r="5071" spans="1:26" s="49" customFormat="1" x14ac:dyDescent="0.25">
      <c r="A5071" s="74">
        <v>600024270</v>
      </c>
      <c r="B5071" s="73">
        <f t="shared" si="237"/>
        <v>600024270</v>
      </c>
      <c r="C5071" s="73" t="s">
        <v>12750</v>
      </c>
      <c r="D5071" s="68">
        <v>1</v>
      </c>
      <c r="E5071" s="48">
        <f t="shared" si="238"/>
        <v>25916092</v>
      </c>
      <c r="F5071" s="57" t="s">
        <v>5974</v>
      </c>
      <c r="G5071" s="57" t="s">
        <v>6117</v>
      </c>
      <c r="H5071" s="51">
        <v>500</v>
      </c>
      <c r="I5071" s="51" t="s">
        <v>17309</v>
      </c>
      <c r="J5071" s="69">
        <v>27.49</v>
      </c>
      <c r="K5071" s="69">
        <f t="shared" si="239"/>
        <v>13745</v>
      </c>
      <c r="L5071" s="90">
        <v>500</v>
      </c>
      <c r="M5071" s="51">
        <v>0</v>
      </c>
      <c r="N5071" s="62" t="s">
        <v>6135</v>
      </c>
      <c r="O5071" s="52" t="s">
        <v>340</v>
      </c>
      <c r="P5071" s="52">
        <v>432</v>
      </c>
      <c r="Q5071" s="52"/>
      <c r="R5071" s="52" t="s">
        <v>6120</v>
      </c>
      <c r="S5071" s="49" t="s">
        <v>21334</v>
      </c>
      <c r="V5071" s="50" t="s">
        <v>15147</v>
      </c>
      <c r="W5071" s="50" t="s">
        <v>6120</v>
      </c>
      <c r="X5071" s="50" t="s">
        <v>14742</v>
      </c>
      <c r="Y5071" s="70" t="s">
        <v>17320</v>
      </c>
      <c r="Z5071" s="53">
        <v>53003</v>
      </c>
    </row>
    <row r="5072" spans="1:26" s="49" customFormat="1" ht="30" x14ac:dyDescent="0.25">
      <c r="A5072" s="74">
        <v>600024296</v>
      </c>
      <c r="B5072" s="73">
        <f t="shared" si="237"/>
        <v>600024296</v>
      </c>
      <c r="C5072" s="73" t="s">
        <v>12751</v>
      </c>
      <c r="D5072" s="68">
        <v>1</v>
      </c>
      <c r="E5072" s="48">
        <f t="shared" si="238"/>
        <v>60158981</v>
      </c>
      <c r="F5072" s="57" t="s">
        <v>5974</v>
      </c>
      <c r="G5072" s="57" t="s">
        <v>6117</v>
      </c>
      <c r="H5072" s="51">
        <v>325</v>
      </c>
      <c r="I5072" s="51" t="s">
        <v>17309</v>
      </c>
      <c r="J5072" s="69">
        <v>27.49</v>
      </c>
      <c r="K5072" s="69">
        <f t="shared" si="239"/>
        <v>8934.25</v>
      </c>
      <c r="L5072" s="90">
        <v>325</v>
      </c>
      <c r="M5072" s="51">
        <v>0</v>
      </c>
      <c r="N5072" s="62" t="s">
        <v>6136</v>
      </c>
      <c r="O5072" s="52" t="s">
        <v>6137</v>
      </c>
      <c r="P5072" s="52">
        <v>1131</v>
      </c>
      <c r="Q5072" s="52"/>
      <c r="R5072" s="52" t="s">
        <v>6120</v>
      </c>
      <c r="S5072" s="49" t="s">
        <v>21333</v>
      </c>
      <c r="V5072" s="50" t="s">
        <v>15147</v>
      </c>
      <c r="W5072" s="50" t="s">
        <v>6120</v>
      </c>
      <c r="X5072" s="50" t="s">
        <v>14738</v>
      </c>
      <c r="Y5072" s="70" t="s">
        <v>17320</v>
      </c>
      <c r="Z5072" s="53">
        <v>53003</v>
      </c>
    </row>
    <row r="5073" spans="1:26" s="49" customFormat="1" x14ac:dyDescent="0.25">
      <c r="A5073" s="74">
        <v>600029701</v>
      </c>
      <c r="B5073" s="73">
        <f t="shared" si="237"/>
        <v>600029701</v>
      </c>
      <c r="C5073" s="73" t="s">
        <v>18251</v>
      </c>
      <c r="D5073" s="68">
        <v>1</v>
      </c>
      <c r="E5073" s="48">
        <f t="shared" si="238"/>
        <v>48161071</v>
      </c>
      <c r="F5073" s="57" t="s">
        <v>5974</v>
      </c>
      <c r="G5073" s="57" t="s">
        <v>6117</v>
      </c>
      <c r="H5073" s="51">
        <v>125</v>
      </c>
      <c r="I5073" s="51" t="s">
        <v>17309</v>
      </c>
      <c r="J5073" s="69">
        <v>27.49</v>
      </c>
      <c r="K5073" s="69">
        <f t="shared" si="239"/>
        <v>3436.25</v>
      </c>
      <c r="L5073" s="90">
        <v>125</v>
      </c>
      <c r="M5073" s="51">
        <v>0</v>
      </c>
      <c r="N5073" s="62" t="s">
        <v>18252</v>
      </c>
      <c r="O5073" s="52" t="s">
        <v>18253</v>
      </c>
      <c r="P5073" s="52">
        <v>331</v>
      </c>
      <c r="Q5073" s="52"/>
      <c r="R5073" s="52" t="s">
        <v>6120</v>
      </c>
      <c r="S5073" s="49" t="s">
        <v>21333</v>
      </c>
      <c r="V5073" s="50" t="s">
        <v>15147</v>
      </c>
      <c r="W5073" s="50" t="s">
        <v>6120</v>
      </c>
      <c r="X5073" s="50" t="s">
        <v>14738</v>
      </c>
      <c r="Y5073" s="70" t="s">
        <v>17320</v>
      </c>
      <c r="Z5073" s="53">
        <v>53002</v>
      </c>
    </row>
    <row r="5074" spans="1:26" s="49" customFormat="1" x14ac:dyDescent="0.25">
      <c r="A5074" s="74">
        <v>600029727</v>
      </c>
      <c r="B5074" s="73">
        <f t="shared" si="237"/>
        <v>600029727</v>
      </c>
      <c r="C5074" s="73" t="s">
        <v>18254</v>
      </c>
      <c r="D5074" s="68">
        <v>1</v>
      </c>
      <c r="E5074" s="48">
        <f t="shared" si="238"/>
        <v>48160865</v>
      </c>
      <c r="F5074" s="57" t="s">
        <v>5974</v>
      </c>
      <c r="G5074" s="57" t="s">
        <v>6117</v>
      </c>
      <c r="H5074" s="51">
        <v>50</v>
      </c>
      <c r="I5074" s="51" t="s">
        <v>17309</v>
      </c>
      <c r="J5074" s="69">
        <v>27.49</v>
      </c>
      <c r="K5074" s="69">
        <f t="shared" si="239"/>
        <v>1374.5</v>
      </c>
      <c r="L5074" s="90">
        <v>50</v>
      </c>
      <c r="M5074" s="51">
        <v>0</v>
      </c>
      <c r="N5074" s="62" t="s">
        <v>18255</v>
      </c>
      <c r="O5074" s="52" t="s">
        <v>18256</v>
      </c>
      <c r="P5074" s="52">
        <v>235</v>
      </c>
      <c r="Q5074" s="52"/>
      <c r="R5074" s="52" t="s">
        <v>6120</v>
      </c>
      <c r="S5074" s="49" t="s">
        <v>21333</v>
      </c>
      <c r="V5074" s="50" t="s">
        <v>15147</v>
      </c>
      <c r="W5074" s="50" t="s">
        <v>6120</v>
      </c>
      <c r="X5074" s="50" t="s">
        <v>14738</v>
      </c>
      <c r="Y5074" s="70" t="s">
        <v>17320</v>
      </c>
      <c r="Z5074" s="53">
        <v>53003</v>
      </c>
    </row>
    <row r="5075" spans="1:26" s="49" customFormat="1" x14ac:dyDescent="0.25">
      <c r="A5075" s="75">
        <v>600095886</v>
      </c>
      <c r="B5075" s="73">
        <f t="shared" si="237"/>
        <v>600095886</v>
      </c>
      <c r="C5075" s="73" t="s">
        <v>12763</v>
      </c>
      <c r="D5075" s="68">
        <v>1</v>
      </c>
      <c r="E5075" s="48">
        <f t="shared" si="238"/>
        <v>75017822</v>
      </c>
      <c r="F5075" s="57" t="s">
        <v>5974</v>
      </c>
      <c r="G5075" s="57" t="s">
        <v>6117</v>
      </c>
      <c r="H5075" s="51">
        <v>0</v>
      </c>
      <c r="I5075" s="51" t="s">
        <v>17309</v>
      </c>
      <c r="J5075" s="69">
        <v>27.49</v>
      </c>
      <c r="K5075" s="69">
        <f t="shared" si="239"/>
        <v>0</v>
      </c>
      <c r="L5075" s="90">
        <v>25</v>
      </c>
      <c r="M5075" s="51">
        <v>25</v>
      </c>
      <c r="N5075" s="62" t="s">
        <v>6159</v>
      </c>
      <c r="O5075" s="52" t="s">
        <v>5390</v>
      </c>
      <c r="P5075" s="52">
        <v>226</v>
      </c>
      <c r="Q5075" s="52"/>
      <c r="R5075" s="52" t="s">
        <v>6120</v>
      </c>
      <c r="S5075" s="49" t="s">
        <v>21333</v>
      </c>
      <c r="V5075" s="50" t="s">
        <v>15171</v>
      </c>
      <c r="W5075" s="50" t="s">
        <v>6120</v>
      </c>
      <c r="X5075" s="50" t="s">
        <v>14740</v>
      </c>
      <c r="Y5075" s="70" t="s">
        <v>17320</v>
      </c>
      <c r="Z5075" s="53">
        <v>53002</v>
      </c>
    </row>
    <row r="5076" spans="1:26" s="49" customFormat="1" x14ac:dyDescent="0.25">
      <c r="A5076" s="75">
        <v>600095916</v>
      </c>
      <c r="B5076" s="73">
        <f t="shared" si="237"/>
        <v>600095916</v>
      </c>
      <c r="C5076" s="73" t="s">
        <v>12764</v>
      </c>
      <c r="D5076" s="68">
        <v>1</v>
      </c>
      <c r="E5076" s="48">
        <f t="shared" si="238"/>
        <v>75018624</v>
      </c>
      <c r="F5076" s="57" t="s">
        <v>5974</v>
      </c>
      <c r="G5076" s="57" t="s">
        <v>6117</v>
      </c>
      <c r="H5076" s="51">
        <v>0</v>
      </c>
      <c r="I5076" s="51" t="s">
        <v>17309</v>
      </c>
      <c r="J5076" s="69">
        <v>27.49</v>
      </c>
      <c r="K5076" s="69">
        <f t="shared" si="239"/>
        <v>0</v>
      </c>
      <c r="L5076" s="90">
        <v>50</v>
      </c>
      <c r="M5076" s="51">
        <v>50</v>
      </c>
      <c r="N5076" s="62" t="s">
        <v>6160</v>
      </c>
      <c r="O5076" s="52" t="s">
        <v>6161</v>
      </c>
      <c r="P5076" s="52">
        <v>450</v>
      </c>
      <c r="Q5076" s="52"/>
      <c r="R5076" s="52" t="s">
        <v>6120</v>
      </c>
      <c r="S5076" s="49" t="s">
        <v>21333</v>
      </c>
      <c r="V5076" s="50" t="s">
        <v>15171</v>
      </c>
      <c r="W5076" s="50" t="s">
        <v>6120</v>
      </c>
      <c r="X5076" s="50" t="s">
        <v>14740</v>
      </c>
      <c r="Y5076" s="70" t="s">
        <v>17320</v>
      </c>
      <c r="Z5076" s="53">
        <v>53009</v>
      </c>
    </row>
    <row r="5077" spans="1:26" s="49" customFormat="1" x14ac:dyDescent="0.25">
      <c r="A5077" s="75">
        <v>600095941</v>
      </c>
      <c r="B5077" s="73">
        <f t="shared" si="237"/>
        <v>600095941</v>
      </c>
      <c r="C5077" s="73" t="s">
        <v>12765</v>
      </c>
      <c r="D5077" s="68">
        <v>1</v>
      </c>
      <c r="E5077" s="48">
        <f t="shared" si="238"/>
        <v>70941939</v>
      </c>
      <c r="F5077" s="57" t="s">
        <v>5974</v>
      </c>
      <c r="G5077" s="57" t="s">
        <v>6117</v>
      </c>
      <c r="H5077" s="51">
        <v>0</v>
      </c>
      <c r="I5077" s="51" t="s">
        <v>17309</v>
      </c>
      <c r="J5077" s="69">
        <v>27.49</v>
      </c>
      <c r="K5077" s="69">
        <f t="shared" si="239"/>
        <v>0</v>
      </c>
      <c r="L5077" s="90">
        <v>50</v>
      </c>
      <c r="M5077" s="51">
        <v>50</v>
      </c>
      <c r="N5077" s="62" t="s">
        <v>6162</v>
      </c>
      <c r="O5077" s="52" t="s">
        <v>5569</v>
      </c>
      <c r="P5077" s="52">
        <v>90</v>
      </c>
      <c r="Q5077" s="52"/>
      <c r="R5077" s="52" t="s">
        <v>6120</v>
      </c>
      <c r="S5077" s="49" t="s">
        <v>21333</v>
      </c>
      <c r="V5077" s="50" t="s">
        <v>15171</v>
      </c>
      <c r="W5077" s="50" t="s">
        <v>6120</v>
      </c>
      <c r="X5077" s="50" t="s">
        <v>14740</v>
      </c>
      <c r="Y5077" s="70" t="s">
        <v>17320</v>
      </c>
      <c r="Z5077" s="53">
        <v>53003</v>
      </c>
    </row>
    <row r="5078" spans="1:26" s="49" customFormat="1" x14ac:dyDescent="0.25">
      <c r="A5078" s="75">
        <v>600095304</v>
      </c>
      <c r="B5078" s="73">
        <f t="shared" si="237"/>
        <v>600095304</v>
      </c>
      <c r="C5078" s="73" t="s">
        <v>12766</v>
      </c>
      <c r="D5078" s="68">
        <v>1</v>
      </c>
      <c r="E5078" s="48">
        <f t="shared" si="238"/>
        <v>48160385</v>
      </c>
      <c r="F5078" s="57" t="s">
        <v>5974</v>
      </c>
      <c r="G5078" s="57" t="s">
        <v>6117</v>
      </c>
      <c r="H5078" s="51">
        <v>0</v>
      </c>
      <c r="I5078" s="51" t="s">
        <v>17309</v>
      </c>
      <c r="J5078" s="69">
        <v>27.49</v>
      </c>
      <c r="K5078" s="69">
        <f t="shared" si="239"/>
        <v>0</v>
      </c>
      <c r="L5078" s="90">
        <v>25</v>
      </c>
      <c r="M5078" s="51">
        <v>25</v>
      </c>
      <c r="N5078" s="62" t="s">
        <v>6163</v>
      </c>
      <c r="O5078" s="52" t="s">
        <v>725</v>
      </c>
      <c r="P5078" s="52">
        <v>321</v>
      </c>
      <c r="Q5078" s="52"/>
      <c r="R5078" s="52" t="s">
        <v>1741</v>
      </c>
      <c r="S5078" s="49" t="s">
        <v>21333</v>
      </c>
      <c r="V5078" s="50" t="s">
        <v>15171</v>
      </c>
      <c r="W5078" s="50" t="s">
        <v>6120</v>
      </c>
      <c r="X5078" s="50" t="s">
        <v>14740</v>
      </c>
      <c r="Y5078" s="70" t="s">
        <v>17320</v>
      </c>
      <c r="Z5078" s="53">
        <v>53372</v>
      </c>
    </row>
    <row r="5079" spans="1:26" s="49" customFormat="1" x14ac:dyDescent="0.25">
      <c r="A5079" s="75">
        <v>600095410</v>
      </c>
      <c r="B5079" s="73">
        <f t="shared" si="237"/>
        <v>600095410</v>
      </c>
      <c r="C5079" s="73" t="s">
        <v>12767</v>
      </c>
      <c r="D5079" s="68">
        <v>1</v>
      </c>
      <c r="E5079" s="48">
        <f t="shared" si="238"/>
        <v>60157372</v>
      </c>
      <c r="F5079" s="57" t="s">
        <v>5974</v>
      </c>
      <c r="G5079" s="57" t="s">
        <v>6117</v>
      </c>
      <c r="H5079" s="51">
        <v>25</v>
      </c>
      <c r="I5079" s="51" t="s">
        <v>17309</v>
      </c>
      <c r="J5079" s="69">
        <v>27.49</v>
      </c>
      <c r="K5079" s="69">
        <f t="shared" si="239"/>
        <v>687.25</v>
      </c>
      <c r="L5079" s="90">
        <v>25</v>
      </c>
      <c r="M5079" s="51">
        <v>0</v>
      </c>
      <c r="N5079" s="62" t="s">
        <v>6164</v>
      </c>
      <c r="O5079" s="52" t="s">
        <v>6165</v>
      </c>
      <c r="P5079" s="52">
        <v>70</v>
      </c>
      <c r="Q5079" s="52"/>
      <c r="R5079" s="52" t="s">
        <v>6120</v>
      </c>
      <c r="S5079" s="49" t="s">
        <v>21333</v>
      </c>
      <c r="V5079" s="50" t="s">
        <v>15171</v>
      </c>
      <c r="W5079" s="50" t="s">
        <v>6120</v>
      </c>
      <c r="X5079" s="50" t="s">
        <v>14740</v>
      </c>
      <c r="Y5079" s="70" t="s">
        <v>17320</v>
      </c>
      <c r="Z5079" s="53">
        <v>53002</v>
      </c>
    </row>
    <row r="5080" spans="1:26" s="49" customFormat="1" x14ac:dyDescent="0.25">
      <c r="A5080" s="75">
        <v>600095665</v>
      </c>
      <c r="B5080" s="73">
        <f t="shared" si="237"/>
        <v>600095665</v>
      </c>
      <c r="C5080" s="73" t="s">
        <v>12768</v>
      </c>
      <c r="D5080" s="68">
        <v>1</v>
      </c>
      <c r="E5080" s="48">
        <f t="shared" si="238"/>
        <v>75018543</v>
      </c>
      <c r="F5080" s="57" t="s">
        <v>5974</v>
      </c>
      <c r="G5080" s="57" t="s">
        <v>6117</v>
      </c>
      <c r="H5080" s="51">
        <v>0</v>
      </c>
      <c r="I5080" s="51" t="s">
        <v>17309</v>
      </c>
      <c r="J5080" s="69">
        <v>27.49</v>
      </c>
      <c r="K5080" s="69">
        <f t="shared" si="239"/>
        <v>0</v>
      </c>
      <c r="L5080" s="90">
        <v>25</v>
      </c>
      <c r="M5080" s="51">
        <v>25</v>
      </c>
      <c r="N5080" s="62" t="s">
        <v>6166</v>
      </c>
      <c r="O5080" s="52" t="s">
        <v>4468</v>
      </c>
      <c r="P5080" s="52">
        <v>1521</v>
      </c>
      <c r="Q5080" s="52"/>
      <c r="R5080" s="52" t="s">
        <v>6120</v>
      </c>
      <c r="S5080" s="49" t="s">
        <v>21333</v>
      </c>
      <c r="V5080" s="50" t="s">
        <v>15171</v>
      </c>
      <c r="W5080" s="50" t="s">
        <v>6120</v>
      </c>
      <c r="X5080" s="50" t="s">
        <v>14740</v>
      </c>
      <c r="Y5080" s="70" t="s">
        <v>17320</v>
      </c>
      <c r="Z5080" s="53">
        <v>53002</v>
      </c>
    </row>
    <row r="5081" spans="1:26" s="49" customFormat="1" x14ac:dyDescent="0.25">
      <c r="A5081" s="75">
        <v>600095681</v>
      </c>
      <c r="B5081" s="73">
        <f t="shared" si="237"/>
        <v>600095681</v>
      </c>
      <c r="C5081" s="73" t="s">
        <v>12769</v>
      </c>
      <c r="D5081" s="68">
        <v>1</v>
      </c>
      <c r="E5081" s="48">
        <f t="shared" si="238"/>
        <v>75017989</v>
      </c>
      <c r="F5081" s="57" t="s">
        <v>5974</v>
      </c>
      <c r="G5081" s="57" t="s">
        <v>6117</v>
      </c>
      <c r="H5081" s="51">
        <v>0</v>
      </c>
      <c r="I5081" s="51" t="s">
        <v>17309</v>
      </c>
      <c r="J5081" s="69">
        <v>27.49</v>
      </c>
      <c r="K5081" s="69">
        <f t="shared" si="239"/>
        <v>0</v>
      </c>
      <c r="L5081" s="90">
        <v>25</v>
      </c>
      <c r="M5081" s="51">
        <v>25</v>
      </c>
      <c r="N5081" s="62" t="s">
        <v>6167</v>
      </c>
      <c r="O5081" s="52" t="s">
        <v>6168</v>
      </c>
      <c r="P5081" s="52">
        <v>2100</v>
      </c>
      <c r="Q5081" s="52"/>
      <c r="R5081" s="52" t="s">
        <v>6120</v>
      </c>
      <c r="S5081" s="49" t="s">
        <v>21333</v>
      </c>
      <c r="V5081" s="50" t="s">
        <v>15171</v>
      </c>
      <c r="W5081" s="50" t="s">
        <v>6120</v>
      </c>
      <c r="X5081" s="50" t="s">
        <v>14740</v>
      </c>
      <c r="Y5081" s="70" t="s">
        <v>17320</v>
      </c>
      <c r="Z5081" s="53">
        <v>53002</v>
      </c>
    </row>
    <row r="5082" spans="1:26" s="49" customFormat="1" x14ac:dyDescent="0.25">
      <c r="A5082" s="75">
        <v>600095347</v>
      </c>
      <c r="B5082" s="73">
        <f t="shared" si="237"/>
        <v>600095347</v>
      </c>
      <c r="C5082" s="73" t="s">
        <v>12770</v>
      </c>
      <c r="D5082" s="68">
        <v>1</v>
      </c>
      <c r="E5082" s="48">
        <f t="shared" si="238"/>
        <v>60156961</v>
      </c>
      <c r="F5082" s="57" t="s">
        <v>5974</v>
      </c>
      <c r="G5082" s="57" t="s">
        <v>6117</v>
      </c>
      <c r="H5082" s="51">
        <v>50</v>
      </c>
      <c r="I5082" s="51" t="s">
        <v>17309</v>
      </c>
      <c r="J5082" s="69">
        <v>27.49</v>
      </c>
      <c r="K5082" s="69">
        <f t="shared" si="239"/>
        <v>1374.5</v>
      </c>
      <c r="L5082" s="90">
        <v>50</v>
      </c>
      <c r="M5082" s="51">
        <v>0</v>
      </c>
      <c r="N5082" s="62" t="s">
        <v>6169</v>
      </c>
      <c r="O5082" s="52" t="s">
        <v>416</v>
      </c>
      <c r="P5082" s="52">
        <v>596</v>
      </c>
      <c r="Q5082" s="52"/>
      <c r="R5082" s="52" t="s">
        <v>6170</v>
      </c>
      <c r="S5082" s="49" t="s">
        <v>21333</v>
      </c>
      <c r="V5082" s="50" t="s">
        <v>15171</v>
      </c>
      <c r="W5082" s="50" t="s">
        <v>6120</v>
      </c>
      <c r="X5082" s="50" t="s">
        <v>14740</v>
      </c>
      <c r="Y5082" s="70" t="s">
        <v>17320</v>
      </c>
      <c r="Z5082" s="53">
        <v>53304</v>
      </c>
    </row>
    <row r="5083" spans="1:26" s="49" customFormat="1" x14ac:dyDescent="0.25">
      <c r="A5083" s="75">
        <v>600095371</v>
      </c>
      <c r="B5083" s="73">
        <f t="shared" si="237"/>
        <v>600095371</v>
      </c>
      <c r="C5083" s="73" t="s">
        <v>12771</v>
      </c>
      <c r="D5083" s="68">
        <v>1</v>
      </c>
      <c r="E5083" s="48">
        <f t="shared" si="238"/>
        <v>60157241</v>
      </c>
      <c r="F5083" s="57" t="s">
        <v>5974</v>
      </c>
      <c r="G5083" s="57" t="s">
        <v>6117</v>
      </c>
      <c r="H5083" s="51">
        <v>25</v>
      </c>
      <c r="I5083" s="51" t="s">
        <v>17309</v>
      </c>
      <c r="J5083" s="69">
        <v>27.49</v>
      </c>
      <c r="K5083" s="69">
        <f t="shared" si="239"/>
        <v>687.25</v>
      </c>
      <c r="L5083" s="90">
        <v>25</v>
      </c>
      <c r="M5083" s="51">
        <v>0</v>
      </c>
      <c r="N5083" s="62" t="s">
        <v>6171</v>
      </c>
      <c r="O5083" s="52" t="s">
        <v>6172</v>
      </c>
      <c r="P5083" s="52">
        <v>1961</v>
      </c>
      <c r="Q5083" s="52"/>
      <c r="R5083" s="52" t="s">
        <v>6120</v>
      </c>
      <c r="S5083" s="49" t="s">
        <v>21333</v>
      </c>
      <c r="V5083" s="50" t="s">
        <v>15171</v>
      </c>
      <c r="W5083" s="50" t="s">
        <v>6120</v>
      </c>
      <c r="X5083" s="50" t="s">
        <v>14740</v>
      </c>
      <c r="Y5083" s="70" t="s">
        <v>17320</v>
      </c>
      <c r="Z5083" s="53">
        <v>53002</v>
      </c>
    </row>
    <row r="5084" spans="1:26" s="49" customFormat="1" x14ac:dyDescent="0.25">
      <c r="A5084" s="75">
        <v>600095380</v>
      </c>
      <c r="B5084" s="73">
        <f t="shared" si="237"/>
        <v>600095380</v>
      </c>
      <c r="C5084" s="73" t="s">
        <v>12772</v>
      </c>
      <c r="D5084" s="68">
        <v>1</v>
      </c>
      <c r="E5084" s="48">
        <f t="shared" si="238"/>
        <v>60157259</v>
      </c>
      <c r="F5084" s="57" t="s">
        <v>5974</v>
      </c>
      <c r="G5084" s="57" t="s">
        <v>6117</v>
      </c>
      <c r="H5084" s="51">
        <v>0</v>
      </c>
      <c r="I5084" s="51" t="s">
        <v>17309</v>
      </c>
      <c r="J5084" s="69">
        <v>27.49</v>
      </c>
      <c r="K5084" s="69">
        <f t="shared" si="239"/>
        <v>0</v>
      </c>
      <c r="L5084" s="90">
        <v>25</v>
      </c>
      <c r="M5084" s="51">
        <v>25</v>
      </c>
      <c r="N5084" s="62" t="s">
        <v>6173</v>
      </c>
      <c r="O5084" s="52" t="s">
        <v>6174</v>
      </c>
      <c r="P5084" s="52">
        <v>579</v>
      </c>
      <c r="Q5084" s="52"/>
      <c r="R5084" s="52" t="s">
        <v>6120</v>
      </c>
      <c r="S5084" s="49" t="s">
        <v>21333</v>
      </c>
      <c r="V5084" s="50" t="s">
        <v>15171</v>
      </c>
      <c r="W5084" s="50" t="s">
        <v>6120</v>
      </c>
      <c r="X5084" s="50" t="s">
        <v>14740</v>
      </c>
      <c r="Y5084" s="70" t="s">
        <v>17320</v>
      </c>
      <c r="Z5084" s="53">
        <v>53003</v>
      </c>
    </row>
    <row r="5085" spans="1:26" s="49" customFormat="1" x14ac:dyDescent="0.25">
      <c r="A5085" s="75">
        <v>600095398</v>
      </c>
      <c r="B5085" s="73">
        <f t="shared" si="237"/>
        <v>600095398</v>
      </c>
      <c r="C5085" s="73" t="s">
        <v>12773</v>
      </c>
      <c r="D5085" s="68">
        <v>1</v>
      </c>
      <c r="E5085" s="48">
        <f t="shared" si="238"/>
        <v>60157275</v>
      </c>
      <c r="F5085" s="57" t="s">
        <v>5974</v>
      </c>
      <c r="G5085" s="57" t="s">
        <v>6117</v>
      </c>
      <c r="H5085" s="51">
        <v>0</v>
      </c>
      <c r="I5085" s="51" t="s">
        <v>17309</v>
      </c>
      <c r="J5085" s="69">
        <v>27.49</v>
      </c>
      <c r="K5085" s="69">
        <f t="shared" si="239"/>
        <v>0</v>
      </c>
      <c r="L5085" s="90">
        <v>25</v>
      </c>
      <c r="M5085" s="51">
        <v>25</v>
      </c>
      <c r="N5085" s="62" t="s">
        <v>6175</v>
      </c>
      <c r="O5085" s="52" t="s">
        <v>6176</v>
      </c>
      <c r="P5085" s="52">
        <v>653</v>
      </c>
      <c r="Q5085" s="52"/>
      <c r="R5085" s="52" t="s">
        <v>6120</v>
      </c>
      <c r="S5085" s="49" t="s">
        <v>21333</v>
      </c>
      <c r="V5085" s="50" t="s">
        <v>15171</v>
      </c>
      <c r="W5085" s="50" t="s">
        <v>6120</v>
      </c>
      <c r="X5085" s="50" t="s">
        <v>14740</v>
      </c>
      <c r="Y5085" s="70" t="s">
        <v>17320</v>
      </c>
      <c r="Z5085" s="53">
        <v>53012</v>
      </c>
    </row>
    <row r="5086" spans="1:26" s="49" customFormat="1" x14ac:dyDescent="0.25">
      <c r="A5086" s="75">
        <v>600095401</v>
      </c>
      <c r="B5086" s="73">
        <f t="shared" si="237"/>
        <v>600095401</v>
      </c>
      <c r="C5086" s="73" t="s">
        <v>12774</v>
      </c>
      <c r="D5086" s="68">
        <v>1</v>
      </c>
      <c r="E5086" s="48">
        <f t="shared" si="238"/>
        <v>60157321</v>
      </c>
      <c r="F5086" s="57" t="s">
        <v>5974</v>
      </c>
      <c r="G5086" s="57" t="s">
        <v>6117</v>
      </c>
      <c r="H5086" s="51">
        <v>0</v>
      </c>
      <c r="I5086" s="51" t="s">
        <v>17309</v>
      </c>
      <c r="J5086" s="69">
        <v>27.49</v>
      </c>
      <c r="K5086" s="69">
        <f t="shared" si="239"/>
        <v>0</v>
      </c>
      <c r="L5086" s="90">
        <v>25</v>
      </c>
      <c r="M5086" s="51">
        <v>25</v>
      </c>
      <c r="N5086" s="62" t="s">
        <v>6177</v>
      </c>
      <c r="O5086" s="52" t="s">
        <v>6178</v>
      </c>
      <c r="P5086" s="52">
        <v>626</v>
      </c>
      <c r="Q5086" s="52"/>
      <c r="R5086" s="52" t="s">
        <v>6120</v>
      </c>
      <c r="S5086" s="49" t="s">
        <v>21333</v>
      </c>
      <c r="V5086" s="50" t="s">
        <v>15171</v>
      </c>
      <c r="W5086" s="50" t="s">
        <v>6120</v>
      </c>
      <c r="X5086" s="50" t="s">
        <v>14740</v>
      </c>
      <c r="Y5086" s="70" t="s">
        <v>17320</v>
      </c>
      <c r="Z5086" s="53">
        <v>53002</v>
      </c>
    </row>
    <row r="5087" spans="1:26" s="49" customFormat="1" x14ac:dyDescent="0.25">
      <c r="A5087" s="75">
        <v>600095428</v>
      </c>
      <c r="B5087" s="73">
        <f t="shared" si="237"/>
        <v>600095428</v>
      </c>
      <c r="C5087" s="73" t="s">
        <v>12775</v>
      </c>
      <c r="D5087" s="68">
        <v>1</v>
      </c>
      <c r="E5087" s="48">
        <f t="shared" si="238"/>
        <v>60157411</v>
      </c>
      <c r="F5087" s="57" t="s">
        <v>5974</v>
      </c>
      <c r="G5087" s="57" t="s">
        <v>6117</v>
      </c>
      <c r="H5087" s="51">
        <v>0</v>
      </c>
      <c r="I5087" s="51" t="s">
        <v>17309</v>
      </c>
      <c r="J5087" s="69">
        <v>27.49</v>
      </c>
      <c r="K5087" s="69">
        <f t="shared" si="239"/>
        <v>0</v>
      </c>
      <c r="L5087" s="90">
        <v>25</v>
      </c>
      <c r="M5087" s="51">
        <v>25</v>
      </c>
      <c r="N5087" s="62" t="s">
        <v>6179</v>
      </c>
      <c r="O5087" s="52"/>
      <c r="P5087" s="52">
        <v>58</v>
      </c>
      <c r="Q5087" s="52"/>
      <c r="R5087" s="52" t="s">
        <v>6180</v>
      </c>
      <c r="S5087" s="49" t="s">
        <v>21333</v>
      </c>
      <c r="V5087" s="50" t="s">
        <v>15171</v>
      </c>
      <c r="W5087" s="50" t="s">
        <v>6120</v>
      </c>
      <c r="X5087" s="50" t="s">
        <v>14740</v>
      </c>
      <c r="Y5087" s="70" t="s">
        <v>17320</v>
      </c>
      <c r="Z5087" s="53">
        <v>53343</v>
      </c>
    </row>
    <row r="5088" spans="1:26" s="49" customFormat="1" x14ac:dyDescent="0.25">
      <c r="A5088" s="75">
        <v>600095436</v>
      </c>
      <c r="B5088" s="73">
        <f t="shared" si="237"/>
        <v>600095436</v>
      </c>
      <c r="C5088" s="73" t="s">
        <v>12776</v>
      </c>
      <c r="D5088" s="68">
        <v>1</v>
      </c>
      <c r="E5088" s="48">
        <f t="shared" si="238"/>
        <v>60157488</v>
      </c>
      <c r="F5088" s="57" t="s">
        <v>5974</v>
      </c>
      <c r="G5088" s="57" t="s">
        <v>6117</v>
      </c>
      <c r="H5088" s="51">
        <v>0</v>
      </c>
      <c r="I5088" s="51" t="s">
        <v>17309</v>
      </c>
      <c r="J5088" s="69">
        <v>27.49</v>
      </c>
      <c r="K5088" s="69">
        <f t="shared" si="239"/>
        <v>0</v>
      </c>
      <c r="L5088" s="90">
        <v>25</v>
      </c>
      <c r="M5088" s="51">
        <v>25</v>
      </c>
      <c r="N5088" s="62" t="s">
        <v>6181</v>
      </c>
      <c r="O5088" s="52" t="s">
        <v>6182</v>
      </c>
      <c r="P5088" s="52">
        <v>72</v>
      </c>
      <c r="Q5088" s="52"/>
      <c r="R5088" s="52" t="s">
        <v>6183</v>
      </c>
      <c r="S5088" s="49" t="s">
        <v>21333</v>
      </c>
      <c r="V5088" s="50" t="s">
        <v>15171</v>
      </c>
      <c r="W5088" s="50" t="s">
        <v>6120</v>
      </c>
      <c r="X5088" s="50" t="s">
        <v>14740</v>
      </c>
      <c r="Y5088" s="70" t="s">
        <v>17320</v>
      </c>
      <c r="Z5088" s="53">
        <v>53352</v>
      </c>
    </row>
    <row r="5089" spans="1:26" s="49" customFormat="1" x14ac:dyDescent="0.25">
      <c r="A5089" s="75">
        <v>600095495</v>
      </c>
      <c r="B5089" s="73">
        <f t="shared" si="237"/>
        <v>600095495</v>
      </c>
      <c r="C5089" s="73" t="s">
        <v>12777</v>
      </c>
      <c r="D5089" s="68">
        <v>1</v>
      </c>
      <c r="E5089" s="48">
        <f t="shared" si="238"/>
        <v>60158964</v>
      </c>
      <c r="F5089" s="57" t="s">
        <v>5974</v>
      </c>
      <c r="G5089" s="57" t="s">
        <v>6117</v>
      </c>
      <c r="H5089" s="51">
        <v>0</v>
      </c>
      <c r="I5089" s="51" t="s">
        <v>17309</v>
      </c>
      <c r="J5089" s="69">
        <v>27.49</v>
      </c>
      <c r="K5089" s="69">
        <f t="shared" si="239"/>
        <v>0</v>
      </c>
      <c r="L5089" s="90">
        <v>50</v>
      </c>
      <c r="M5089" s="51">
        <v>50</v>
      </c>
      <c r="N5089" s="62" t="s">
        <v>6184</v>
      </c>
      <c r="O5089" s="52" t="s">
        <v>307</v>
      </c>
      <c r="P5089" s="52">
        <v>225</v>
      </c>
      <c r="Q5089" s="52"/>
      <c r="R5089" s="52" t="s">
        <v>6120</v>
      </c>
      <c r="S5089" s="49" t="s">
        <v>21333</v>
      </c>
      <c r="V5089" s="50" t="s">
        <v>15171</v>
      </c>
      <c r="W5089" s="50" t="s">
        <v>6120</v>
      </c>
      <c r="X5089" s="50" t="s">
        <v>14740</v>
      </c>
      <c r="Y5089" s="70" t="s">
        <v>17320</v>
      </c>
      <c r="Z5089" s="53">
        <v>53353</v>
      </c>
    </row>
    <row r="5090" spans="1:26" s="49" customFormat="1" x14ac:dyDescent="0.25">
      <c r="A5090" s="75">
        <v>600095517</v>
      </c>
      <c r="B5090" s="73">
        <f t="shared" si="237"/>
        <v>600095517</v>
      </c>
      <c r="C5090" s="73" t="s">
        <v>12778</v>
      </c>
      <c r="D5090" s="68">
        <v>1</v>
      </c>
      <c r="E5090" s="48">
        <f t="shared" si="238"/>
        <v>60159090</v>
      </c>
      <c r="F5090" s="57" t="s">
        <v>5974</v>
      </c>
      <c r="G5090" s="57" t="s">
        <v>6117</v>
      </c>
      <c r="H5090" s="51">
        <v>25</v>
      </c>
      <c r="I5090" s="51" t="s">
        <v>17309</v>
      </c>
      <c r="J5090" s="69">
        <v>27.49</v>
      </c>
      <c r="K5090" s="69">
        <f t="shared" si="239"/>
        <v>687.25</v>
      </c>
      <c r="L5090" s="90">
        <v>25</v>
      </c>
      <c r="M5090" s="51">
        <v>0</v>
      </c>
      <c r="N5090" s="62" t="s">
        <v>6185</v>
      </c>
      <c r="O5090" s="52" t="s">
        <v>6130</v>
      </c>
      <c r="P5090" s="52">
        <v>1601</v>
      </c>
      <c r="Q5090" s="52"/>
      <c r="R5090" s="52" t="s">
        <v>6120</v>
      </c>
      <c r="S5090" s="49" t="s">
        <v>21333</v>
      </c>
      <c r="V5090" s="50" t="s">
        <v>15171</v>
      </c>
      <c r="W5090" s="50" t="s">
        <v>6120</v>
      </c>
      <c r="X5090" s="50" t="s">
        <v>14740</v>
      </c>
      <c r="Y5090" s="70" t="s">
        <v>17320</v>
      </c>
      <c r="Z5090" s="53">
        <v>53003</v>
      </c>
    </row>
    <row r="5091" spans="1:26" s="49" customFormat="1" x14ac:dyDescent="0.25">
      <c r="A5091" s="75">
        <v>600095525</v>
      </c>
      <c r="B5091" s="73">
        <f t="shared" si="237"/>
        <v>600095525</v>
      </c>
      <c r="C5091" s="73" t="s">
        <v>12779</v>
      </c>
      <c r="D5091" s="68">
        <v>1</v>
      </c>
      <c r="E5091" s="48">
        <f t="shared" si="238"/>
        <v>60159197</v>
      </c>
      <c r="F5091" s="57" t="s">
        <v>5974</v>
      </c>
      <c r="G5091" s="57" t="s">
        <v>6117</v>
      </c>
      <c r="H5091" s="51">
        <v>0</v>
      </c>
      <c r="I5091" s="51" t="s">
        <v>17309</v>
      </c>
      <c r="J5091" s="69">
        <v>27.49</v>
      </c>
      <c r="K5091" s="69">
        <f t="shared" si="239"/>
        <v>0</v>
      </c>
      <c r="L5091" s="90">
        <v>25</v>
      </c>
      <c r="M5091" s="51">
        <v>25</v>
      </c>
      <c r="N5091" s="62" t="s">
        <v>6186</v>
      </c>
      <c r="O5091" s="52" t="s">
        <v>6187</v>
      </c>
      <c r="P5091" s="52">
        <v>991</v>
      </c>
      <c r="Q5091" s="52"/>
      <c r="R5091" s="52" t="s">
        <v>6120</v>
      </c>
      <c r="S5091" s="49" t="s">
        <v>21333</v>
      </c>
      <c r="V5091" s="50" t="s">
        <v>15171</v>
      </c>
      <c r="W5091" s="50" t="s">
        <v>6120</v>
      </c>
      <c r="X5091" s="50" t="s">
        <v>14740</v>
      </c>
      <c r="Y5091" s="70" t="s">
        <v>17320</v>
      </c>
      <c r="Z5091" s="53">
        <v>53012</v>
      </c>
    </row>
    <row r="5092" spans="1:26" s="49" customFormat="1" x14ac:dyDescent="0.25">
      <c r="A5092" s="75">
        <v>600095657</v>
      </c>
      <c r="B5092" s="73">
        <f t="shared" si="237"/>
        <v>600095657</v>
      </c>
      <c r="C5092" s="73" t="s">
        <v>12780</v>
      </c>
      <c r="D5092" s="68">
        <v>1</v>
      </c>
      <c r="E5092" s="48">
        <f t="shared" si="238"/>
        <v>64243095</v>
      </c>
      <c r="F5092" s="57" t="s">
        <v>5974</v>
      </c>
      <c r="G5092" s="57" t="s">
        <v>6117</v>
      </c>
      <c r="H5092" s="51">
        <v>0</v>
      </c>
      <c r="I5092" s="51" t="s">
        <v>17309</v>
      </c>
      <c r="J5092" s="69">
        <v>27.49</v>
      </c>
      <c r="K5092" s="69">
        <f t="shared" si="239"/>
        <v>0</v>
      </c>
      <c r="L5092" s="90">
        <v>25</v>
      </c>
      <c r="M5092" s="51">
        <v>25</v>
      </c>
      <c r="N5092" s="62" t="s">
        <v>6188</v>
      </c>
      <c r="O5092" s="52" t="s">
        <v>6189</v>
      </c>
      <c r="P5092" s="52">
        <v>2115</v>
      </c>
      <c r="Q5092" s="52"/>
      <c r="R5092" s="52" t="s">
        <v>6120</v>
      </c>
      <c r="S5092" s="49" t="s">
        <v>21333</v>
      </c>
      <c r="V5092" s="50" t="s">
        <v>15171</v>
      </c>
      <c r="W5092" s="50" t="s">
        <v>6120</v>
      </c>
      <c r="X5092" s="50" t="s">
        <v>14740</v>
      </c>
      <c r="Y5092" s="70" t="s">
        <v>17320</v>
      </c>
      <c r="Z5092" s="53">
        <v>53002</v>
      </c>
    </row>
    <row r="5093" spans="1:26" s="49" customFormat="1" x14ac:dyDescent="0.25">
      <c r="A5093" s="75">
        <v>600095673</v>
      </c>
      <c r="B5093" s="73">
        <f t="shared" si="237"/>
        <v>600095673</v>
      </c>
      <c r="C5093" s="73" t="s">
        <v>12781</v>
      </c>
      <c r="D5093" s="68">
        <v>1</v>
      </c>
      <c r="E5093" s="48">
        <f t="shared" si="238"/>
        <v>70944831</v>
      </c>
      <c r="F5093" s="57" t="s">
        <v>5974</v>
      </c>
      <c r="G5093" s="57" t="s">
        <v>6117</v>
      </c>
      <c r="H5093" s="51">
        <v>0</v>
      </c>
      <c r="I5093" s="51" t="s">
        <v>17309</v>
      </c>
      <c r="J5093" s="69">
        <v>27.49</v>
      </c>
      <c r="K5093" s="69">
        <f t="shared" si="239"/>
        <v>0</v>
      </c>
      <c r="L5093" s="90">
        <v>50</v>
      </c>
      <c r="M5093" s="51">
        <v>50</v>
      </c>
      <c r="N5093" s="62" t="s">
        <v>6190</v>
      </c>
      <c r="O5093" s="52" t="s">
        <v>6191</v>
      </c>
      <c r="P5093" s="52">
        <v>1992</v>
      </c>
      <c r="Q5093" s="52"/>
      <c r="R5093" s="52" t="s">
        <v>6120</v>
      </c>
      <c r="S5093" s="49" t="s">
        <v>21333</v>
      </c>
      <c r="V5093" s="50" t="s">
        <v>15171</v>
      </c>
      <c r="W5093" s="50" t="s">
        <v>6120</v>
      </c>
      <c r="X5093" s="50" t="s">
        <v>14740</v>
      </c>
      <c r="Y5093" s="70" t="s">
        <v>17320</v>
      </c>
      <c r="Z5093" s="53">
        <v>53002</v>
      </c>
    </row>
    <row r="5094" spans="1:26" s="49" customFormat="1" x14ac:dyDescent="0.25">
      <c r="A5094" s="75">
        <v>600095690</v>
      </c>
      <c r="B5094" s="73">
        <f t="shared" si="237"/>
        <v>600095690</v>
      </c>
      <c r="C5094" s="73" t="s">
        <v>12782</v>
      </c>
      <c r="D5094" s="68">
        <v>1</v>
      </c>
      <c r="E5094" s="48">
        <f t="shared" si="238"/>
        <v>75017903</v>
      </c>
      <c r="F5094" s="57" t="s">
        <v>5974</v>
      </c>
      <c r="G5094" s="57" t="s">
        <v>6117</v>
      </c>
      <c r="H5094" s="51">
        <v>25</v>
      </c>
      <c r="I5094" s="51" t="s">
        <v>17309</v>
      </c>
      <c r="J5094" s="69">
        <v>27.49</v>
      </c>
      <c r="K5094" s="69">
        <f t="shared" si="239"/>
        <v>687.25</v>
      </c>
      <c r="L5094" s="90">
        <v>25</v>
      </c>
      <c r="M5094" s="51">
        <v>0</v>
      </c>
      <c r="N5094" s="62" t="s">
        <v>6192</v>
      </c>
      <c r="O5094" s="52" t="s">
        <v>6193</v>
      </c>
      <c r="P5094" s="52">
        <v>158</v>
      </c>
      <c r="Q5094" s="52"/>
      <c r="R5094" s="52" t="s">
        <v>6120</v>
      </c>
      <c r="S5094" s="49" t="s">
        <v>21333</v>
      </c>
      <c r="V5094" s="50" t="s">
        <v>15171</v>
      </c>
      <c r="W5094" s="50" t="s">
        <v>6120</v>
      </c>
      <c r="X5094" s="50" t="s">
        <v>14740</v>
      </c>
      <c r="Y5094" s="70" t="s">
        <v>17320</v>
      </c>
      <c r="Z5094" s="53">
        <v>53009</v>
      </c>
    </row>
    <row r="5095" spans="1:26" s="49" customFormat="1" x14ac:dyDescent="0.25">
      <c r="A5095" s="75">
        <v>600095703</v>
      </c>
      <c r="B5095" s="73">
        <f t="shared" si="237"/>
        <v>600095703</v>
      </c>
      <c r="C5095" s="73" t="s">
        <v>12783</v>
      </c>
      <c r="D5095" s="68">
        <v>1</v>
      </c>
      <c r="E5095" s="48">
        <f t="shared" si="238"/>
        <v>75018306</v>
      </c>
      <c r="F5095" s="57" t="s">
        <v>5974</v>
      </c>
      <c r="G5095" s="57" t="s">
        <v>6117</v>
      </c>
      <c r="H5095" s="51">
        <v>0</v>
      </c>
      <c r="I5095" s="51" t="s">
        <v>17309</v>
      </c>
      <c r="J5095" s="69">
        <v>27.49</v>
      </c>
      <c r="K5095" s="69">
        <f t="shared" si="239"/>
        <v>0</v>
      </c>
      <c r="L5095" s="90">
        <v>50</v>
      </c>
      <c r="M5095" s="51">
        <v>50</v>
      </c>
      <c r="N5095" s="62" t="s">
        <v>6194</v>
      </c>
      <c r="O5095" s="52" t="s">
        <v>1152</v>
      </c>
      <c r="P5095" s="52">
        <v>89</v>
      </c>
      <c r="Q5095" s="52"/>
      <c r="R5095" s="52" t="s">
        <v>6120</v>
      </c>
      <c r="S5095" s="49" t="s">
        <v>21333</v>
      </c>
      <c r="V5095" s="50" t="s">
        <v>15171</v>
      </c>
      <c r="W5095" s="50" t="s">
        <v>6120</v>
      </c>
      <c r="X5095" s="50" t="s">
        <v>14740</v>
      </c>
      <c r="Y5095" s="70" t="s">
        <v>17320</v>
      </c>
      <c r="Z5095" s="53">
        <v>53006</v>
      </c>
    </row>
    <row r="5096" spans="1:26" s="49" customFormat="1" x14ac:dyDescent="0.25">
      <c r="A5096" s="75">
        <v>600095720</v>
      </c>
      <c r="B5096" s="73">
        <f t="shared" si="237"/>
        <v>600095720</v>
      </c>
      <c r="C5096" s="73" t="s">
        <v>12784</v>
      </c>
      <c r="D5096" s="68">
        <v>1</v>
      </c>
      <c r="E5096" s="48">
        <f t="shared" si="238"/>
        <v>75018225</v>
      </c>
      <c r="F5096" s="57" t="s">
        <v>5974</v>
      </c>
      <c r="G5096" s="57" t="s">
        <v>6117</v>
      </c>
      <c r="H5096" s="51">
        <v>0</v>
      </c>
      <c r="I5096" s="51" t="s">
        <v>17309</v>
      </c>
      <c r="J5096" s="69">
        <v>27.49</v>
      </c>
      <c r="K5096" s="69">
        <f t="shared" si="239"/>
        <v>0</v>
      </c>
      <c r="L5096" s="90">
        <v>25</v>
      </c>
      <c r="M5096" s="51">
        <v>25</v>
      </c>
      <c r="N5096" s="62" t="s">
        <v>6195</v>
      </c>
      <c r="O5096" s="52" t="s">
        <v>6196</v>
      </c>
      <c r="P5096" s="52">
        <v>1350</v>
      </c>
      <c r="Q5096" s="52"/>
      <c r="R5096" s="52" t="s">
        <v>6120</v>
      </c>
      <c r="S5096" s="49" t="s">
        <v>21333</v>
      </c>
      <c r="V5096" s="50" t="s">
        <v>15171</v>
      </c>
      <c r="W5096" s="50" t="s">
        <v>6120</v>
      </c>
      <c r="X5096" s="50" t="s">
        <v>14740</v>
      </c>
      <c r="Y5096" s="70" t="s">
        <v>17320</v>
      </c>
      <c r="Z5096" s="53">
        <v>53006</v>
      </c>
    </row>
    <row r="5097" spans="1:26" s="49" customFormat="1" ht="30" x14ac:dyDescent="0.25">
      <c r="A5097" s="75">
        <v>600095754</v>
      </c>
      <c r="B5097" s="73">
        <f t="shared" si="237"/>
        <v>600095754</v>
      </c>
      <c r="C5097" s="73" t="s">
        <v>12785</v>
      </c>
      <c r="D5097" s="68">
        <v>1</v>
      </c>
      <c r="E5097" s="48">
        <f t="shared" si="238"/>
        <v>75018063</v>
      </c>
      <c r="F5097" s="57" t="s">
        <v>5974</v>
      </c>
      <c r="G5097" s="57" t="s">
        <v>6117</v>
      </c>
      <c r="H5097" s="51">
        <v>0</v>
      </c>
      <c r="I5097" s="51" t="s">
        <v>17309</v>
      </c>
      <c r="J5097" s="69">
        <v>27.49</v>
      </c>
      <c r="K5097" s="69">
        <f t="shared" si="239"/>
        <v>0</v>
      </c>
      <c r="L5097" s="90">
        <v>25</v>
      </c>
      <c r="M5097" s="51">
        <v>25</v>
      </c>
      <c r="N5097" s="62" t="s">
        <v>6197</v>
      </c>
      <c r="O5097" s="52" t="s">
        <v>6198</v>
      </c>
      <c r="P5097" s="52">
        <v>160</v>
      </c>
      <c r="Q5097" s="52"/>
      <c r="R5097" s="52" t="s">
        <v>6120</v>
      </c>
      <c r="S5097" s="49" t="s">
        <v>21333</v>
      </c>
      <c r="V5097" s="50" t="s">
        <v>15171</v>
      </c>
      <c r="W5097" s="50" t="s">
        <v>6120</v>
      </c>
      <c r="X5097" s="50" t="s">
        <v>14740</v>
      </c>
      <c r="Y5097" s="70" t="s">
        <v>17320</v>
      </c>
      <c r="Z5097" s="53">
        <v>53351</v>
      </c>
    </row>
    <row r="5098" spans="1:26" s="49" customFormat="1" x14ac:dyDescent="0.25">
      <c r="A5098" s="75">
        <v>600095894</v>
      </c>
      <c r="B5098" s="73">
        <f t="shared" si="237"/>
        <v>600095894</v>
      </c>
      <c r="C5098" s="73" t="s">
        <v>12786</v>
      </c>
      <c r="D5098" s="68">
        <v>1</v>
      </c>
      <c r="E5098" s="48">
        <f t="shared" si="238"/>
        <v>75018144</v>
      </c>
      <c r="F5098" s="57" t="s">
        <v>5974</v>
      </c>
      <c r="G5098" s="57" t="s">
        <v>6117</v>
      </c>
      <c r="H5098" s="51">
        <v>0</v>
      </c>
      <c r="I5098" s="51" t="s">
        <v>17309</v>
      </c>
      <c r="J5098" s="69">
        <v>27.49</v>
      </c>
      <c r="K5098" s="69">
        <f t="shared" si="239"/>
        <v>0</v>
      </c>
      <c r="L5098" s="90">
        <v>25</v>
      </c>
      <c r="M5098" s="51">
        <v>25</v>
      </c>
      <c r="N5098" s="62" t="s">
        <v>6199</v>
      </c>
      <c r="O5098" s="52" t="s">
        <v>106</v>
      </c>
      <c r="P5098" s="52">
        <v>8</v>
      </c>
      <c r="Q5098" s="52"/>
      <c r="R5098" s="52" t="s">
        <v>6120</v>
      </c>
      <c r="S5098" s="49" t="s">
        <v>21333</v>
      </c>
      <c r="V5098" s="50" t="s">
        <v>15171</v>
      </c>
      <c r="W5098" s="50" t="s">
        <v>6120</v>
      </c>
      <c r="X5098" s="50" t="s">
        <v>14740</v>
      </c>
      <c r="Y5098" s="70" t="s">
        <v>17320</v>
      </c>
      <c r="Z5098" s="53">
        <v>53003</v>
      </c>
    </row>
    <row r="5099" spans="1:26" s="49" customFormat="1" x14ac:dyDescent="0.25">
      <c r="A5099" s="75">
        <v>600095924</v>
      </c>
      <c r="B5099" s="73">
        <f t="shared" si="237"/>
        <v>600095924</v>
      </c>
      <c r="C5099" s="73" t="s">
        <v>12787</v>
      </c>
      <c r="D5099" s="68">
        <v>1</v>
      </c>
      <c r="E5099" s="48">
        <f t="shared" si="238"/>
        <v>70944849</v>
      </c>
      <c r="F5099" s="57" t="s">
        <v>5974</v>
      </c>
      <c r="G5099" s="57" t="s">
        <v>6117</v>
      </c>
      <c r="H5099" s="51">
        <v>0</v>
      </c>
      <c r="I5099" s="51" t="s">
        <v>17309</v>
      </c>
      <c r="J5099" s="69">
        <v>27.49</v>
      </c>
      <c r="K5099" s="69">
        <f t="shared" si="239"/>
        <v>0</v>
      </c>
      <c r="L5099" s="90">
        <v>25</v>
      </c>
      <c r="M5099" s="51">
        <v>25</v>
      </c>
      <c r="N5099" s="62" t="s">
        <v>6200</v>
      </c>
      <c r="O5099" s="52" t="s">
        <v>6201</v>
      </c>
      <c r="P5099" s="52">
        <v>448</v>
      </c>
      <c r="Q5099" s="52"/>
      <c r="R5099" s="52" t="s">
        <v>6120</v>
      </c>
      <c r="S5099" s="49" t="s">
        <v>21333</v>
      </c>
      <c r="V5099" s="50" t="s">
        <v>15171</v>
      </c>
      <c r="W5099" s="50" t="s">
        <v>6120</v>
      </c>
      <c r="X5099" s="50" t="s">
        <v>14740</v>
      </c>
      <c r="Y5099" s="70" t="s">
        <v>17320</v>
      </c>
      <c r="Z5099" s="53">
        <v>53009</v>
      </c>
    </row>
    <row r="5100" spans="1:26" s="49" customFormat="1" x14ac:dyDescent="0.25">
      <c r="A5100" s="75">
        <v>600095932</v>
      </c>
      <c r="B5100" s="73">
        <f t="shared" si="237"/>
        <v>600095932</v>
      </c>
      <c r="C5100" s="73" t="s">
        <v>12788</v>
      </c>
      <c r="D5100" s="68">
        <v>1</v>
      </c>
      <c r="E5100" s="48">
        <f t="shared" si="238"/>
        <v>70941921</v>
      </c>
      <c r="F5100" s="57" t="s">
        <v>5974</v>
      </c>
      <c r="G5100" s="57" t="s">
        <v>6117</v>
      </c>
      <c r="H5100" s="51">
        <v>0</v>
      </c>
      <c r="I5100" s="51" t="s">
        <v>17309</v>
      </c>
      <c r="J5100" s="69">
        <v>27.49</v>
      </c>
      <c r="K5100" s="69">
        <f t="shared" si="239"/>
        <v>0</v>
      </c>
      <c r="L5100" s="90">
        <v>50</v>
      </c>
      <c r="M5100" s="51">
        <v>50</v>
      </c>
      <c r="N5100" s="62" t="s">
        <v>6202</v>
      </c>
      <c r="O5100" s="52" t="s">
        <v>6203</v>
      </c>
      <c r="P5100" s="52">
        <v>345</v>
      </c>
      <c r="Q5100" s="52"/>
      <c r="R5100" s="52" t="s">
        <v>6120</v>
      </c>
      <c r="S5100" s="49" t="s">
        <v>21333</v>
      </c>
      <c r="V5100" s="50" t="s">
        <v>15171</v>
      </c>
      <c r="W5100" s="50" t="s">
        <v>6120</v>
      </c>
      <c r="X5100" s="50" t="s">
        <v>14740</v>
      </c>
      <c r="Y5100" s="70" t="s">
        <v>17320</v>
      </c>
      <c r="Z5100" s="53">
        <v>53009</v>
      </c>
    </row>
    <row r="5101" spans="1:26" s="49" customFormat="1" x14ac:dyDescent="0.25">
      <c r="A5101" s="75">
        <v>600095959</v>
      </c>
      <c r="B5101" s="73">
        <f t="shared" si="237"/>
        <v>600095959</v>
      </c>
      <c r="C5101" s="73" t="s">
        <v>12789</v>
      </c>
      <c r="D5101" s="68">
        <v>1</v>
      </c>
      <c r="E5101" s="48">
        <f t="shared" si="238"/>
        <v>75018381</v>
      </c>
      <c r="F5101" s="57" t="s">
        <v>5974</v>
      </c>
      <c r="G5101" s="57" t="s">
        <v>6117</v>
      </c>
      <c r="H5101" s="51">
        <v>0</v>
      </c>
      <c r="I5101" s="51" t="s">
        <v>17309</v>
      </c>
      <c r="J5101" s="69">
        <v>27.49</v>
      </c>
      <c r="K5101" s="69">
        <f t="shared" si="239"/>
        <v>0</v>
      </c>
      <c r="L5101" s="90">
        <v>50</v>
      </c>
      <c r="M5101" s="51">
        <v>50</v>
      </c>
      <c r="N5101" s="62" t="s">
        <v>6204</v>
      </c>
      <c r="O5101" s="52" t="s">
        <v>32</v>
      </c>
      <c r="P5101" s="52">
        <v>284</v>
      </c>
      <c r="Q5101" s="52"/>
      <c r="R5101" s="52" t="s">
        <v>6120</v>
      </c>
      <c r="S5101" s="49" t="s">
        <v>21333</v>
      </c>
      <c r="V5101" s="50" t="s">
        <v>15171</v>
      </c>
      <c r="W5101" s="50" t="s">
        <v>6120</v>
      </c>
      <c r="X5101" s="50" t="s">
        <v>14740</v>
      </c>
      <c r="Y5101" s="70" t="s">
        <v>17320</v>
      </c>
      <c r="Z5101" s="53">
        <v>53009</v>
      </c>
    </row>
    <row r="5102" spans="1:26" s="49" customFormat="1" x14ac:dyDescent="0.25">
      <c r="A5102" s="75">
        <v>600095967</v>
      </c>
      <c r="B5102" s="73">
        <f t="shared" si="237"/>
        <v>600095967</v>
      </c>
      <c r="C5102" s="73" t="s">
        <v>12790</v>
      </c>
      <c r="D5102" s="68">
        <v>1</v>
      </c>
      <c r="E5102" s="48">
        <f t="shared" si="238"/>
        <v>70944075</v>
      </c>
      <c r="F5102" s="57" t="s">
        <v>5974</v>
      </c>
      <c r="G5102" s="57" t="s">
        <v>6117</v>
      </c>
      <c r="H5102" s="51">
        <v>0</v>
      </c>
      <c r="I5102" s="51" t="s">
        <v>17309</v>
      </c>
      <c r="J5102" s="69">
        <v>27.49</v>
      </c>
      <c r="K5102" s="69">
        <f t="shared" si="239"/>
        <v>0</v>
      </c>
      <c r="L5102" s="90">
        <v>25</v>
      </c>
      <c r="M5102" s="51">
        <v>25</v>
      </c>
      <c r="N5102" s="62" t="s">
        <v>6205</v>
      </c>
      <c r="O5102" s="52" t="s">
        <v>1275</v>
      </c>
      <c r="P5102" s="52">
        <v>119</v>
      </c>
      <c r="Q5102" s="52"/>
      <c r="R5102" s="52" t="s">
        <v>6120</v>
      </c>
      <c r="S5102" s="49" t="s">
        <v>21333</v>
      </c>
      <c r="V5102" s="50" t="s">
        <v>15171</v>
      </c>
      <c r="W5102" s="50" t="s">
        <v>6120</v>
      </c>
      <c r="X5102" s="50" t="s">
        <v>14740</v>
      </c>
      <c r="Y5102" s="70" t="s">
        <v>17320</v>
      </c>
      <c r="Z5102" s="53">
        <v>53003</v>
      </c>
    </row>
    <row r="5103" spans="1:26" s="49" customFormat="1" x14ac:dyDescent="0.25">
      <c r="A5103" s="75">
        <v>600095975</v>
      </c>
      <c r="B5103" s="73">
        <f t="shared" si="237"/>
        <v>600095975</v>
      </c>
      <c r="C5103" s="73" t="s">
        <v>12791</v>
      </c>
      <c r="D5103" s="68">
        <v>1</v>
      </c>
      <c r="E5103" s="48">
        <f t="shared" si="238"/>
        <v>75018705</v>
      </c>
      <c r="F5103" s="57" t="s">
        <v>5974</v>
      </c>
      <c r="G5103" s="57" t="s">
        <v>6117</v>
      </c>
      <c r="H5103" s="51">
        <v>25</v>
      </c>
      <c r="I5103" s="51" t="s">
        <v>17309</v>
      </c>
      <c r="J5103" s="69">
        <v>27.49</v>
      </c>
      <c r="K5103" s="69">
        <f t="shared" si="239"/>
        <v>687.25</v>
      </c>
      <c r="L5103" s="90">
        <v>25</v>
      </c>
      <c r="M5103" s="51">
        <v>0</v>
      </c>
      <c r="N5103" s="62" t="s">
        <v>6206</v>
      </c>
      <c r="O5103" s="52" t="s">
        <v>5134</v>
      </c>
      <c r="P5103" s="52">
        <v>1691</v>
      </c>
      <c r="Q5103" s="52"/>
      <c r="R5103" s="52" t="s">
        <v>6120</v>
      </c>
      <c r="S5103" s="49" t="s">
        <v>21333</v>
      </c>
      <c r="V5103" s="50" t="s">
        <v>15171</v>
      </c>
      <c r="W5103" s="50" t="s">
        <v>6120</v>
      </c>
      <c r="X5103" s="50" t="s">
        <v>14740</v>
      </c>
      <c r="Y5103" s="70" t="s">
        <v>17320</v>
      </c>
      <c r="Z5103" s="53">
        <v>53003</v>
      </c>
    </row>
    <row r="5104" spans="1:26" s="49" customFormat="1" x14ac:dyDescent="0.25">
      <c r="A5104" s="75">
        <v>600096017</v>
      </c>
      <c r="B5104" s="73">
        <f t="shared" si="237"/>
        <v>600096017</v>
      </c>
      <c r="C5104" s="73" t="s">
        <v>12792</v>
      </c>
      <c r="D5104" s="68">
        <v>1</v>
      </c>
      <c r="E5104" s="48">
        <f t="shared" si="238"/>
        <v>60157313</v>
      </c>
      <c r="F5104" s="57" t="s">
        <v>5974</v>
      </c>
      <c r="G5104" s="57" t="s">
        <v>6117</v>
      </c>
      <c r="H5104" s="51">
        <v>50</v>
      </c>
      <c r="I5104" s="51" t="s">
        <v>17309</v>
      </c>
      <c r="J5104" s="69">
        <v>27.49</v>
      </c>
      <c r="K5104" s="69">
        <f t="shared" si="239"/>
        <v>1374.5</v>
      </c>
      <c r="L5104" s="90">
        <v>50</v>
      </c>
      <c r="M5104" s="51">
        <v>0</v>
      </c>
      <c r="N5104" s="62" t="s">
        <v>6207</v>
      </c>
      <c r="O5104" s="52" t="s">
        <v>6208</v>
      </c>
      <c r="P5104" s="52">
        <v>1692</v>
      </c>
      <c r="Q5104" s="52"/>
      <c r="R5104" s="52" t="s">
        <v>6120</v>
      </c>
      <c r="S5104" s="49" t="s">
        <v>21333</v>
      </c>
      <c r="V5104" s="50" t="s">
        <v>15171</v>
      </c>
      <c r="W5104" s="50" t="s">
        <v>6120</v>
      </c>
      <c r="X5104" s="50" t="s">
        <v>14740</v>
      </c>
      <c r="Y5104" s="70" t="s">
        <v>17320</v>
      </c>
      <c r="Z5104" s="53">
        <v>53003</v>
      </c>
    </row>
    <row r="5105" spans="1:26" s="49" customFormat="1" x14ac:dyDescent="0.25">
      <c r="A5105" s="75">
        <v>600096033</v>
      </c>
      <c r="B5105" s="73">
        <f t="shared" si="237"/>
        <v>600096033</v>
      </c>
      <c r="C5105" s="73" t="s">
        <v>12793</v>
      </c>
      <c r="D5105" s="68">
        <v>1</v>
      </c>
      <c r="E5105" s="48">
        <f t="shared" si="238"/>
        <v>70986436</v>
      </c>
      <c r="F5105" s="57" t="s">
        <v>5974</v>
      </c>
      <c r="G5105" s="57" t="s">
        <v>6117</v>
      </c>
      <c r="H5105" s="51">
        <v>0</v>
      </c>
      <c r="I5105" s="51" t="s">
        <v>17309</v>
      </c>
      <c r="J5105" s="69">
        <v>27.49</v>
      </c>
      <c r="K5105" s="69">
        <f t="shared" si="239"/>
        <v>0</v>
      </c>
      <c r="L5105" s="90">
        <v>50</v>
      </c>
      <c r="M5105" s="51">
        <v>50</v>
      </c>
      <c r="N5105" s="62" t="s">
        <v>6209</v>
      </c>
      <c r="O5105" s="52" t="s">
        <v>6210</v>
      </c>
      <c r="P5105" s="52">
        <v>163</v>
      </c>
      <c r="Q5105" s="52"/>
      <c r="R5105" s="52" t="s">
        <v>6211</v>
      </c>
      <c r="S5105" s="49" t="s">
        <v>21333</v>
      </c>
      <c r="V5105" s="50" t="s">
        <v>15171</v>
      </c>
      <c r="W5105" s="50" t="s">
        <v>6120</v>
      </c>
      <c r="X5105" s="50" t="s">
        <v>14740</v>
      </c>
      <c r="Y5105" s="70" t="s">
        <v>17320</v>
      </c>
      <c r="Z5105" s="53">
        <v>53345</v>
      </c>
    </row>
    <row r="5106" spans="1:26" s="49" customFormat="1" x14ac:dyDescent="0.25">
      <c r="A5106" s="75">
        <v>600096084</v>
      </c>
      <c r="B5106" s="73">
        <f t="shared" si="237"/>
        <v>600096084</v>
      </c>
      <c r="C5106" s="73" t="s">
        <v>12794</v>
      </c>
      <c r="D5106" s="68">
        <v>1</v>
      </c>
      <c r="E5106" s="48">
        <f t="shared" si="238"/>
        <v>42937515</v>
      </c>
      <c r="F5106" s="57" t="s">
        <v>5974</v>
      </c>
      <c r="G5106" s="57" t="s">
        <v>6117</v>
      </c>
      <c r="H5106" s="51">
        <v>525</v>
      </c>
      <c r="I5106" s="51" t="s">
        <v>17309</v>
      </c>
      <c r="J5106" s="69">
        <v>27.49</v>
      </c>
      <c r="K5106" s="69">
        <f t="shared" si="239"/>
        <v>14432.25</v>
      </c>
      <c r="L5106" s="90">
        <v>525</v>
      </c>
      <c r="M5106" s="51">
        <v>0</v>
      </c>
      <c r="N5106" s="62" t="s">
        <v>6212</v>
      </c>
      <c r="O5106" s="52" t="s">
        <v>979</v>
      </c>
      <c r="P5106" s="52">
        <v>416</v>
      </c>
      <c r="Q5106" s="52"/>
      <c r="R5106" s="52" t="s">
        <v>6155</v>
      </c>
      <c r="S5106" s="49" t="s">
        <v>21333</v>
      </c>
      <c r="V5106" s="50" t="s">
        <v>15171</v>
      </c>
      <c r="W5106" s="50" t="s">
        <v>6120</v>
      </c>
      <c r="X5106" s="50" t="s">
        <v>14740</v>
      </c>
      <c r="Y5106" s="70" t="s">
        <v>17320</v>
      </c>
      <c r="Z5106" s="53">
        <v>53303</v>
      </c>
    </row>
    <row r="5107" spans="1:26" s="49" customFormat="1" x14ac:dyDescent="0.25">
      <c r="A5107" s="75">
        <v>600096092</v>
      </c>
      <c r="B5107" s="73">
        <f t="shared" si="237"/>
        <v>600096092</v>
      </c>
      <c r="C5107" s="73" t="s">
        <v>12795</v>
      </c>
      <c r="D5107" s="68">
        <v>1</v>
      </c>
      <c r="E5107" s="48">
        <f t="shared" si="238"/>
        <v>42938554</v>
      </c>
      <c r="F5107" s="57" t="s">
        <v>5974</v>
      </c>
      <c r="G5107" s="57" t="s">
        <v>6117</v>
      </c>
      <c r="H5107" s="51">
        <v>0</v>
      </c>
      <c r="I5107" s="51" t="s">
        <v>17309</v>
      </c>
      <c r="J5107" s="69">
        <v>27.49</v>
      </c>
      <c r="K5107" s="69">
        <f t="shared" si="239"/>
        <v>0</v>
      </c>
      <c r="L5107" s="90">
        <v>925</v>
      </c>
      <c r="M5107" s="51">
        <v>925</v>
      </c>
      <c r="N5107" s="62" t="s">
        <v>6213</v>
      </c>
      <c r="O5107" s="52" t="s">
        <v>6214</v>
      </c>
      <c r="P5107" s="52">
        <v>1287</v>
      </c>
      <c r="Q5107" s="52"/>
      <c r="R5107" s="52" t="s">
        <v>6120</v>
      </c>
      <c r="S5107" s="49" t="s">
        <v>21333</v>
      </c>
      <c r="V5107" s="50" t="s">
        <v>15171</v>
      </c>
      <c r="W5107" s="50" t="s">
        <v>6120</v>
      </c>
      <c r="X5107" s="50" t="s">
        <v>14740</v>
      </c>
      <c r="Y5107" s="70" t="s">
        <v>17320</v>
      </c>
      <c r="Z5107" s="53">
        <v>53003</v>
      </c>
    </row>
    <row r="5108" spans="1:26" s="49" customFormat="1" x14ac:dyDescent="0.25">
      <c r="A5108" s="75">
        <v>600096106</v>
      </c>
      <c r="B5108" s="73">
        <f t="shared" si="237"/>
        <v>600096106</v>
      </c>
      <c r="C5108" s="73" t="s">
        <v>12796</v>
      </c>
      <c r="D5108" s="68">
        <v>1</v>
      </c>
      <c r="E5108" s="48">
        <f t="shared" si="238"/>
        <v>46496921</v>
      </c>
      <c r="F5108" s="57" t="s">
        <v>5974</v>
      </c>
      <c r="G5108" s="57" t="s">
        <v>6117</v>
      </c>
      <c r="H5108" s="51">
        <v>925</v>
      </c>
      <c r="I5108" s="51" t="s">
        <v>17309</v>
      </c>
      <c r="J5108" s="69">
        <v>27.49</v>
      </c>
      <c r="K5108" s="69">
        <f t="shared" si="239"/>
        <v>25428.25</v>
      </c>
      <c r="L5108" s="90">
        <v>925</v>
      </c>
      <c r="M5108" s="51">
        <v>0</v>
      </c>
      <c r="N5108" s="62" t="s">
        <v>6215</v>
      </c>
      <c r="O5108" s="52" t="s">
        <v>6191</v>
      </c>
      <c r="P5108" s="52">
        <v>2258</v>
      </c>
      <c r="Q5108" s="52"/>
      <c r="R5108" s="52" t="s">
        <v>6120</v>
      </c>
      <c r="S5108" s="49" t="s">
        <v>21333</v>
      </c>
      <c r="V5108" s="50" t="s">
        <v>15171</v>
      </c>
      <c r="W5108" s="50" t="s">
        <v>6120</v>
      </c>
      <c r="X5108" s="50" t="s">
        <v>14740</v>
      </c>
      <c r="Y5108" s="70" t="s">
        <v>17320</v>
      </c>
      <c r="Z5108" s="53">
        <v>53002</v>
      </c>
    </row>
    <row r="5109" spans="1:26" s="49" customFormat="1" x14ac:dyDescent="0.25">
      <c r="A5109" s="75">
        <v>600096114</v>
      </c>
      <c r="B5109" s="73">
        <f t="shared" si="237"/>
        <v>600096114</v>
      </c>
      <c r="C5109" s="73" t="s">
        <v>12797</v>
      </c>
      <c r="D5109" s="68">
        <v>1</v>
      </c>
      <c r="E5109" s="48">
        <f t="shared" si="238"/>
        <v>48160164</v>
      </c>
      <c r="F5109" s="57" t="s">
        <v>5974</v>
      </c>
      <c r="G5109" s="57" t="s">
        <v>6117</v>
      </c>
      <c r="H5109" s="51">
        <v>350</v>
      </c>
      <c r="I5109" s="51" t="s">
        <v>17309</v>
      </c>
      <c r="J5109" s="69">
        <v>27.49</v>
      </c>
      <c r="K5109" s="69">
        <f t="shared" si="239"/>
        <v>9621.5</v>
      </c>
      <c r="L5109" s="90">
        <v>350</v>
      </c>
      <c r="M5109" s="51">
        <v>0</v>
      </c>
      <c r="N5109" s="62" t="s">
        <v>6216</v>
      </c>
      <c r="O5109" s="52" t="s">
        <v>340</v>
      </c>
      <c r="P5109" s="52">
        <v>118</v>
      </c>
      <c r="Q5109" s="52"/>
      <c r="R5109" s="52" t="s">
        <v>1741</v>
      </c>
      <c r="S5109" s="49" t="s">
        <v>21333</v>
      </c>
      <c r="V5109" s="50" t="s">
        <v>15171</v>
      </c>
      <c r="W5109" s="50" t="s">
        <v>6120</v>
      </c>
      <c r="X5109" s="50" t="s">
        <v>14740</v>
      </c>
      <c r="Y5109" s="70" t="s">
        <v>17320</v>
      </c>
      <c r="Z5109" s="53">
        <v>53372</v>
      </c>
    </row>
    <row r="5110" spans="1:26" s="49" customFormat="1" x14ac:dyDescent="0.25">
      <c r="A5110" s="75">
        <v>600096122</v>
      </c>
      <c r="B5110" s="73">
        <f t="shared" si="237"/>
        <v>600096122</v>
      </c>
      <c r="C5110" s="73" t="s">
        <v>12798</v>
      </c>
      <c r="D5110" s="68">
        <v>1</v>
      </c>
      <c r="E5110" s="48">
        <f t="shared" si="238"/>
        <v>48160610</v>
      </c>
      <c r="F5110" s="57" t="s">
        <v>5974</v>
      </c>
      <c r="G5110" s="57" t="s">
        <v>6117</v>
      </c>
      <c r="H5110" s="51">
        <v>0</v>
      </c>
      <c r="I5110" s="51" t="s">
        <v>17320</v>
      </c>
      <c r="J5110" s="69">
        <v>27.49</v>
      </c>
      <c r="K5110" s="69">
        <f t="shared" si="239"/>
        <v>0</v>
      </c>
      <c r="L5110" s="90">
        <v>0</v>
      </c>
      <c r="M5110" s="51"/>
      <c r="N5110" s="62" t="s">
        <v>6217</v>
      </c>
      <c r="O5110" s="52"/>
      <c r="P5110" s="52">
        <v>32</v>
      </c>
      <c r="Q5110" s="52"/>
      <c r="R5110" s="52" t="s">
        <v>6180</v>
      </c>
      <c r="S5110" s="49" t="s">
        <v>21333</v>
      </c>
      <c r="V5110" s="50" t="s">
        <v>15171</v>
      </c>
      <c r="W5110" s="50" t="s">
        <v>6120</v>
      </c>
      <c r="X5110" s="50" t="s">
        <v>14740</v>
      </c>
      <c r="Y5110" s="70">
        <v>44333</v>
      </c>
      <c r="Z5110" s="53">
        <v>53343</v>
      </c>
    </row>
    <row r="5111" spans="1:26" s="49" customFormat="1" x14ac:dyDescent="0.25">
      <c r="A5111" s="75">
        <v>600096157</v>
      </c>
      <c r="B5111" s="73">
        <f t="shared" si="237"/>
        <v>600096157</v>
      </c>
      <c r="C5111" s="73" t="s">
        <v>18257</v>
      </c>
      <c r="D5111" s="68">
        <v>1</v>
      </c>
      <c r="E5111" s="48">
        <f t="shared" si="238"/>
        <v>48161055</v>
      </c>
      <c r="F5111" s="57" t="s">
        <v>5974</v>
      </c>
      <c r="G5111" s="57" t="s">
        <v>6117</v>
      </c>
      <c r="H5111" s="51">
        <v>0</v>
      </c>
      <c r="I5111" s="51" t="s">
        <v>17309</v>
      </c>
      <c r="J5111" s="69">
        <v>27.49</v>
      </c>
      <c r="K5111" s="69">
        <f t="shared" si="239"/>
        <v>0</v>
      </c>
      <c r="L5111" s="90">
        <v>1200</v>
      </c>
      <c r="M5111" s="51">
        <v>1200</v>
      </c>
      <c r="N5111" s="62" t="s">
        <v>18258</v>
      </c>
      <c r="O5111" s="52" t="s">
        <v>6187</v>
      </c>
      <c r="P5111" s="52">
        <v>870</v>
      </c>
      <c r="Q5111" s="52"/>
      <c r="R5111" s="52" t="s">
        <v>6120</v>
      </c>
      <c r="S5111" s="49" t="s">
        <v>21333</v>
      </c>
      <c r="V5111" s="50" t="s">
        <v>15171</v>
      </c>
      <c r="W5111" s="50" t="s">
        <v>6120</v>
      </c>
      <c r="X5111" s="50" t="s">
        <v>14740</v>
      </c>
      <c r="Y5111" s="70" t="s">
        <v>17320</v>
      </c>
      <c r="Z5111" s="53">
        <v>53012</v>
      </c>
    </row>
    <row r="5112" spans="1:26" s="49" customFormat="1" x14ac:dyDescent="0.25">
      <c r="A5112" s="75">
        <v>600096165</v>
      </c>
      <c r="B5112" s="73">
        <f t="shared" si="237"/>
        <v>600096165</v>
      </c>
      <c r="C5112" s="73" t="s">
        <v>12799</v>
      </c>
      <c r="D5112" s="68">
        <v>1</v>
      </c>
      <c r="E5112" s="48">
        <f t="shared" si="238"/>
        <v>48161144</v>
      </c>
      <c r="F5112" s="57" t="s">
        <v>5974</v>
      </c>
      <c r="G5112" s="57" t="s">
        <v>6117</v>
      </c>
      <c r="H5112" s="51">
        <v>0</v>
      </c>
      <c r="I5112" s="51" t="s">
        <v>17309</v>
      </c>
      <c r="J5112" s="69">
        <v>27.49</v>
      </c>
      <c r="K5112" s="69">
        <f t="shared" si="239"/>
        <v>0</v>
      </c>
      <c r="L5112" s="90">
        <v>925</v>
      </c>
      <c r="M5112" s="51">
        <v>925</v>
      </c>
      <c r="N5112" s="62" t="s">
        <v>6218</v>
      </c>
      <c r="O5112" s="52" t="s">
        <v>60</v>
      </c>
      <c r="P5112" s="52">
        <v>748</v>
      </c>
      <c r="Q5112" s="52"/>
      <c r="R5112" s="52" t="s">
        <v>6120</v>
      </c>
      <c r="S5112" s="49" t="s">
        <v>21333</v>
      </c>
      <c r="V5112" s="50" t="s">
        <v>15171</v>
      </c>
      <c r="W5112" s="50" t="s">
        <v>6120</v>
      </c>
      <c r="X5112" s="50" t="s">
        <v>14740</v>
      </c>
      <c r="Y5112" s="70" t="s">
        <v>17320</v>
      </c>
      <c r="Z5112" s="53">
        <v>53006</v>
      </c>
    </row>
    <row r="5113" spans="1:26" s="49" customFormat="1" x14ac:dyDescent="0.25">
      <c r="A5113" s="75">
        <v>600096181</v>
      </c>
      <c r="B5113" s="73">
        <f t="shared" si="237"/>
        <v>600096181</v>
      </c>
      <c r="C5113" s="73" t="s">
        <v>12800</v>
      </c>
      <c r="D5113" s="68">
        <v>1</v>
      </c>
      <c r="E5113" s="48">
        <f t="shared" si="238"/>
        <v>48161241</v>
      </c>
      <c r="F5113" s="57" t="s">
        <v>5974</v>
      </c>
      <c r="G5113" s="57" t="s">
        <v>6117</v>
      </c>
      <c r="H5113" s="51">
        <v>675</v>
      </c>
      <c r="I5113" s="51" t="s">
        <v>17309</v>
      </c>
      <c r="J5113" s="69">
        <v>27.49</v>
      </c>
      <c r="K5113" s="69">
        <f t="shared" si="239"/>
        <v>18555.75</v>
      </c>
      <c r="L5113" s="90">
        <v>675</v>
      </c>
      <c r="M5113" s="51">
        <v>0</v>
      </c>
      <c r="N5113" s="62" t="s">
        <v>6219</v>
      </c>
      <c r="O5113" s="52" t="s">
        <v>6220</v>
      </c>
      <c r="P5113" s="52">
        <v>159</v>
      </c>
      <c r="Q5113" s="52"/>
      <c r="R5113" s="52" t="s">
        <v>6120</v>
      </c>
      <c r="S5113" s="49" t="s">
        <v>21333</v>
      </c>
      <c r="V5113" s="50" t="s">
        <v>15171</v>
      </c>
      <c r="W5113" s="50" t="s">
        <v>6120</v>
      </c>
      <c r="X5113" s="50" t="s">
        <v>14740</v>
      </c>
      <c r="Y5113" s="70" t="s">
        <v>17320</v>
      </c>
      <c r="Z5113" s="53">
        <v>53353</v>
      </c>
    </row>
    <row r="5114" spans="1:26" s="49" customFormat="1" x14ac:dyDescent="0.25">
      <c r="A5114" s="75">
        <v>600096203</v>
      </c>
      <c r="B5114" s="73">
        <f t="shared" si="237"/>
        <v>600096203</v>
      </c>
      <c r="C5114" s="73" t="s">
        <v>12801</v>
      </c>
      <c r="D5114" s="68">
        <v>1</v>
      </c>
      <c r="E5114" s="48">
        <f t="shared" si="238"/>
        <v>48161276</v>
      </c>
      <c r="F5114" s="57" t="s">
        <v>5974</v>
      </c>
      <c r="G5114" s="57" t="s">
        <v>6117</v>
      </c>
      <c r="H5114" s="51">
        <v>1350</v>
      </c>
      <c r="I5114" s="51" t="s">
        <v>17309</v>
      </c>
      <c r="J5114" s="69">
        <v>27.49</v>
      </c>
      <c r="K5114" s="69">
        <f t="shared" si="239"/>
        <v>37111.5</v>
      </c>
      <c r="L5114" s="90">
        <v>1350</v>
      </c>
      <c r="M5114" s="51">
        <v>0</v>
      </c>
      <c r="N5114" s="62" t="s">
        <v>6221</v>
      </c>
      <c r="O5114" s="52" t="s">
        <v>6222</v>
      </c>
      <c r="P5114" s="52">
        <v>317</v>
      </c>
      <c r="Q5114" s="52"/>
      <c r="R5114" s="52" t="s">
        <v>6120</v>
      </c>
      <c r="S5114" s="49" t="s">
        <v>21333</v>
      </c>
      <c r="V5114" s="50" t="s">
        <v>15171</v>
      </c>
      <c r="W5114" s="50" t="s">
        <v>6120</v>
      </c>
      <c r="X5114" s="50" t="s">
        <v>14740</v>
      </c>
      <c r="Y5114" s="70" t="s">
        <v>17320</v>
      </c>
      <c r="Z5114" s="53">
        <v>53003</v>
      </c>
    </row>
    <row r="5115" spans="1:26" s="49" customFormat="1" x14ac:dyDescent="0.25">
      <c r="A5115" s="75">
        <v>600096211</v>
      </c>
      <c r="B5115" s="73">
        <f t="shared" si="237"/>
        <v>600096211</v>
      </c>
      <c r="C5115" s="73" t="s">
        <v>12802</v>
      </c>
      <c r="D5115" s="68">
        <v>1</v>
      </c>
      <c r="E5115" s="48">
        <f t="shared" si="238"/>
        <v>48161292</v>
      </c>
      <c r="F5115" s="57" t="s">
        <v>5974</v>
      </c>
      <c r="G5115" s="57" t="s">
        <v>6117</v>
      </c>
      <c r="H5115" s="51">
        <v>1400</v>
      </c>
      <c r="I5115" s="51" t="s">
        <v>17309</v>
      </c>
      <c r="J5115" s="69">
        <v>27.49</v>
      </c>
      <c r="K5115" s="69">
        <f t="shared" si="239"/>
        <v>38486</v>
      </c>
      <c r="L5115" s="90">
        <v>1400</v>
      </c>
      <c r="M5115" s="51">
        <v>0</v>
      </c>
      <c r="N5115" s="62" t="s">
        <v>6223</v>
      </c>
      <c r="O5115" s="52" t="s">
        <v>448</v>
      </c>
      <c r="P5115" s="52">
        <v>305</v>
      </c>
      <c r="Q5115" s="52"/>
      <c r="R5115" s="52" t="s">
        <v>6120</v>
      </c>
      <c r="S5115" s="49" t="s">
        <v>21333</v>
      </c>
      <c r="V5115" s="50" t="s">
        <v>15171</v>
      </c>
      <c r="W5115" s="50" t="s">
        <v>6120</v>
      </c>
      <c r="X5115" s="50" t="s">
        <v>14740</v>
      </c>
      <c r="Y5115" s="70" t="s">
        <v>17320</v>
      </c>
      <c r="Z5115" s="53">
        <v>53009</v>
      </c>
    </row>
    <row r="5116" spans="1:26" s="49" customFormat="1" x14ac:dyDescent="0.25">
      <c r="A5116" s="75">
        <v>600096238</v>
      </c>
      <c r="B5116" s="73">
        <f t="shared" si="237"/>
        <v>600096238</v>
      </c>
      <c r="C5116" s="73" t="s">
        <v>12803</v>
      </c>
      <c r="D5116" s="68">
        <v>1</v>
      </c>
      <c r="E5116" s="48">
        <f t="shared" si="238"/>
        <v>60156953</v>
      </c>
      <c r="F5116" s="57" t="s">
        <v>5974</v>
      </c>
      <c r="G5116" s="57" t="s">
        <v>6117</v>
      </c>
      <c r="H5116" s="51">
        <v>850</v>
      </c>
      <c r="I5116" s="51" t="s">
        <v>17309</v>
      </c>
      <c r="J5116" s="69">
        <v>27.49</v>
      </c>
      <c r="K5116" s="69">
        <f t="shared" si="239"/>
        <v>23366.5</v>
      </c>
      <c r="L5116" s="90">
        <v>850</v>
      </c>
      <c r="M5116" s="51">
        <v>0</v>
      </c>
      <c r="N5116" s="62" t="s">
        <v>6224</v>
      </c>
      <c r="O5116" s="52" t="s">
        <v>416</v>
      </c>
      <c r="P5116" s="52">
        <v>664</v>
      </c>
      <c r="Q5116" s="52"/>
      <c r="R5116" s="52" t="s">
        <v>6170</v>
      </c>
      <c r="S5116" s="49" t="s">
        <v>21333</v>
      </c>
      <c r="V5116" s="50" t="s">
        <v>15171</v>
      </c>
      <c r="W5116" s="50" t="s">
        <v>6120</v>
      </c>
      <c r="X5116" s="50" t="s">
        <v>14740</v>
      </c>
      <c r="Y5116" s="70" t="s">
        <v>17320</v>
      </c>
      <c r="Z5116" s="53">
        <v>53304</v>
      </c>
    </row>
    <row r="5117" spans="1:26" s="49" customFormat="1" x14ac:dyDescent="0.25">
      <c r="A5117" s="75">
        <v>600096271</v>
      </c>
      <c r="B5117" s="73">
        <f t="shared" si="237"/>
        <v>600096271</v>
      </c>
      <c r="C5117" s="73" t="s">
        <v>12804</v>
      </c>
      <c r="D5117" s="68">
        <v>1</v>
      </c>
      <c r="E5117" s="48">
        <f t="shared" si="238"/>
        <v>60158387</v>
      </c>
      <c r="F5117" s="57" t="s">
        <v>5974</v>
      </c>
      <c r="G5117" s="57" t="s">
        <v>6117</v>
      </c>
      <c r="H5117" s="51">
        <v>700</v>
      </c>
      <c r="I5117" s="51" t="s">
        <v>17309</v>
      </c>
      <c r="J5117" s="69">
        <v>27.49</v>
      </c>
      <c r="K5117" s="69">
        <f t="shared" si="239"/>
        <v>19243</v>
      </c>
      <c r="L5117" s="90">
        <v>700</v>
      </c>
      <c r="M5117" s="51">
        <v>0</v>
      </c>
      <c r="N5117" s="62" t="s">
        <v>6225</v>
      </c>
      <c r="O5117" s="52" t="s">
        <v>60</v>
      </c>
      <c r="P5117" s="52">
        <v>247</v>
      </c>
      <c r="Q5117" s="52"/>
      <c r="R5117" s="52" t="s">
        <v>6211</v>
      </c>
      <c r="S5117" s="49" t="s">
        <v>21333</v>
      </c>
      <c r="V5117" s="50" t="s">
        <v>15171</v>
      </c>
      <c r="W5117" s="50" t="s">
        <v>6120</v>
      </c>
      <c r="X5117" s="50" t="s">
        <v>14740</v>
      </c>
      <c r="Y5117" s="70" t="s">
        <v>17320</v>
      </c>
      <c r="Z5117" s="53">
        <v>53345</v>
      </c>
    </row>
    <row r="5118" spans="1:26" s="49" customFormat="1" x14ac:dyDescent="0.25">
      <c r="A5118" s="75">
        <v>600096297</v>
      </c>
      <c r="B5118" s="73">
        <f t="shared" si="237"/>
        <v>600096297</v>
      </c>
      <c r="C5118" s="73" t="s">
        <v>12805</v>
      </c>
      <c r="D5118" s="68">
        <v>1</v>
      </c>
      <c r="E5118" s="48">
        <f t="shared" si="238"/>
        <v>60158701</v>
      </c>
      <c r="F5118" s="57" t="s">
        <v>5974</v>
      </c>
      <c r="G5118" s="57" t="s">
        <v>6117</v>
      </c>
      <c r="H5118" s="51">
        <v>275</v>
      </c>
      <c r="I5118" s="51" t="s">
        <v>17309</v>
      </c>
      <c r="J5118" s="69">
        <v>27.49</v>
      </c>
      <c r="K5118" s="69">
        <f t="shared" si="239"/>
        <v>7559.75</v>
      </c>
      <c r="L5118" s="90">
        <v>275</v>
      </c>
      <c r="M5118" s="51">
        <v>0</v>
      </c>
      <c r="N5118" s="62" t="s">
        <v>6226</v>
      </c>
      <c r="O5118" s="52" t="s">
        <v>60</v>
      </c>
      <c r="P5118" s="52">
        <v>143</v>
      </c>
      <c r="Q5118" s="52"/>
      <c r="R5118" s="52" t="s">
        <v>6139</v>
      </c>
      <c r="S5118" s="49" t="s">
        <v>21333</v>
      </c>
      <c r="V5118" s="50" t="s">
        <v>15171</v>
      </c>
      <c r="W5118" s="50" t="s">
        <v>6120</v>
      </c>
      <c r="X5118" s="50" t="s">
        <v>14740</v>
      </c>
      <c r="Y5118" s="70" t="s">
        <v>17320</v>
      </c>
      <c r="Z5118" s="53">
        <v>53354</v>
      </c>
    </row>
    <row r="5119" spans="1:26" s="49" customFormat="1" x14ac:dyDescent="0.25">
      <c r="A5119" s="75">
        <v>600096319</v>
      </c>
      <c r="B5119" s="73">
        <f t="shared" si="237"/>
        <v>600096319</v>
      </c>
      <c r="C5119" s="73" t="s">
        <v>12806</v>
      </c>
      <c r="D5119" s="68">
        <v>1</v>
      </c>
      <c r="E5119" s="48">
        <f t="shared" si="238"/>
        <v>60158999</v>
      </c>
      <c r="F5119" s="57" t="s">
        <v>5974</v>
      </c>
      <c r="G5119" s="57" t="s">
        <v>6117</v>
      </c>
      <c r="H5119" s="51">
        <v>150</v>
      </c>
      <c r="I5119" s="51" t="s">
        <v>17309</v>
      </c>
      <c r="J5119" s="69">
        <v>27.49</v>
      </c>
      <c r="K5119" s="69">
        <f t="shared" si="239"/>
        <v>4123.5</v>
      </c>
      <c r="L5119" s="90">
        <v>1150</v>
      </c>
      <c r="M5119" s="51">
        <v>1000</v>
      </c>
      <c r="N5119" s="62" t="s">
        <v>6227</v>
      </c>
      <c r="O5119" s="52" t="s">
        <v>6189</v>
      </c>
      <c r="P5119" s="52">
        <v>590</v>
      </c>
      <c r="Q5119" s="52"/>
      <c r="R5119" s="52" t="s">
        <v>6120</v>
      </c>
      <c r="S5119" s="49" t="s">
        <v>21333</v>
      </c>
      <c r="V5119" s="50" t="s">
        <v>15171</v>
      </c>
      <c r="W5119" s="50" t="s">
        <v>6120</v>
      </c>
      <c r="X5119" s="50" t="s">
        <v>14740</v>
      </c>
      <c r="Y5119" s="70" t="s">
        <v>17320</v>
      </c>
      <c r="Z5119" s="53">
        <v>53002</v>
      </c>
    </row>
    <row r="5120" spans="1:26" s="49" customFormat="1" x14ac:dyDescent="0.25">
      <c r="A5120" s="75">
        <v>600096327</v>
      </c>
      <c r="B5120" s="73">
        <f t="shared" si="237"/>
        <v>600096327</v>
      </c>
      <c r="C5120" s="73" t="s">
        <v>12807</v>
      </c>
      <c r="D5120" s="68">
        <v>1</v>
      </c>
      <c r="E5120" s="48">
        <f t="shared" si="238"/>
        <v>60159022</v>
      </c>
      <c r="F5120" s="57" t="s">
        <v>5974</v>
      </c>
      <c r="G5120" s="57" t="s">
        <v>6117</v>
      </c>
      <c r="H5120" s="51">
        <v>1450</v>
      </c>
      <c r="I5120" s="51" t="s">
        <v>17309</v>
      </c>
      <c r="J5120" s="69">
        <v>27.49</v>
      </c>
      <c r="K5120" s="69">
        <f t="shared" si="239"/>
        <v>39860.5</v>
      </c>
      <c r="L5120" s="90">
        <v>1450</v>
      </c>
      <c r="M5120" s="51">
        <v>0</v>
      </c>
      <c r="N5120" s="62" t="s">
        <v>6228</v>
      </c>
      <c r="O5120" s="52" t="s">
        <v>6229</v>
      </c>
      <c r="P5120" s="52">
        <v>344</v>
      </c>
      <c r="Q5120" s="52"/>
      <c r="R5120" s="52" t="s">
        <v>6120</v>
      </c>
      <c r="S5120" s="49" t="s">
        <v>21333</v>
      </c>
      <c r="V5120" s="50" t="s">
        <v>15171</v>
      </c>
      <c r="W5120" s="50" t="s">
        <v>6120</v>
      </c>
      <c r="X5120" s="50" t="s">
        <v>14740</v>
      </c>
      <c r="Y5120" s="70" t="s">
        <v>17320</v>
      </c>
      <c r="Z5120" s="53">
        <v>53009</v>
      </c>
    </row>
    <row r="5121" spans="1:26" s="49" customFormat="1" x14ac:dyDescent="0.25">
      <c r="A5121" s="75">
        <v>600096343</v>
      </c>
      <c r="B5121" s="73">
        <f t="shared" si="237"/>
        <v>600096343</v>
      </c>
      <c r="C5121" s="73" t="s">
        <v>12808</v>
      </c>
      <c r="D5121" s="68">
        <v>1</v>
      </c>
      <c r="E5121" s="48">
        <f t="shared" si="238"/>
        <v>60159049</v>
      </c>
      <c r="F5121" s="57" t="s">
        <v>5974</v>
      </c>
      <c r="G5121" s="57" t="s">
        <v>6117</v>
      </c>
      <c r="H5121" s="51">
        <v>75</v>
      </c>
      <c r="I5121" s="51" t="s">
        <v>17309</v>
      </c>
      <c r="J5121" s="69">
        <v>27.49</v>
      </c>
      <c r="K5121" s="69">
        <f t="shared" si="239"/>
        <v>2061.75</v>
      </c>
      <c r="L5121" s="90">
        <v>75</v>
      </c>
      <c r="M5121" s="51">
        <v>0</v>
      </c>
      <c r="N5121" s="62" t="s">
        <v>6230</v>
      </c>
      <c r="O5121" s="52"/>
      <c r="P5121" s="52">
        <v>25</v>
      </c>
      <c r="Q5121" s="52"/>
      <c r="R5121" s="52" t="s">
        <v>6231</v>
      </c>
      <c r="S5121" s="49" t="s">
        <v>21333</v>
      </c>
      <c r="V5121" s="50" t="s">
        <v>15171</v>
      </c>
      <c r="W5121" s="50" t="s">
        <v>6120</v>
      </c>
      <c r="X5121" s="50" t="s">
        <v>14740</v>
      </c>
      <c r="Y5121" s="70" t="s">
        <v>17320</v>
      </c>
      <c r="Z5121" s="53">
        <v>53002</v>
      </c>
    </row>
    <row r="5122" spans="1:26" s="49" customFormat="1" x14ac:dyDescent="0.25">
      <c r="A5122" s="75">
        <v>600096351</v>
      </c>
      <c r="B5122" s="73">
        <f t="shared" si="237"/>
        <v>600096351</v>
      </c>
      <c r="C5122" s="73" t="s">
        <v>12809</v>
      </c>
      <c r="D5122" s="68">
        <v>1</v>
      </c>
      <c r="E5122" s="48">
        <f t="shared" si="238"/>
        <v>60159081</v>
      </c>
      <c r="F5122" s="57" t="s">
        <v>5974</v>
      </c>
      <c r="G5122" s="57" t="s">
        <v>6117</v>
      </c>
      <c r="H5122" s="51">
        <v>200</v>
      </c>
      <c r="I5122" s="51" t="s">
        <v>17309</v>
      </c>
      <c r="J5122" s="69">
        <v>27.49</v>
      </c>
      <c r="K5122" s="69">
        <f t="shared" si="239"/>
        <v>5498</v>
      </c>
      <c r="L5122" s="90">
        <v>200</v>
      </c>
      <c r="M5122" s="51">
        <v>0</v>
      </c>
      <c r="N5122" s="62" t="s">
        <v>6232</v>
      </c>
      <c r="O5122" s="52" t="s">
        <v>6233</v>
      </c>
      <c r="P5122" s="52">
        <v>52</v>
      </c>
      <c r="Q5122" s="52"/>
      <c r="R5122" s="52" t="s">
        <v>2454</v>
      </c>
      <c r="S5122" s="49" t="s">
        <v>21333</v>
      </c>
      <c r="V5122" s="50" t="s">
        <v>15171</v>
      </c>
      <c r="W5122" s="50" t="s">
        <v>6120</v>
      </c>
      <c r="X5122" s="50" t="s">
        <v>14740</v>
      </c>
      <c r="Y5122" s="70" t="s">
        <v>17320</v>
      </c>
      <c r="Z5122" s="53">
        <v>53002</v>
      </c>
    </row>
    <row r="5123" spans="1:26" s="49" customFormat="1" x14ac:dyDescent="0.25">
      <c r="A5123" s="75">
        <v>600096360</v>
      </c>
      <c r="B5123" s="73">
        <f t="shared" si="237"/>
        <v>600096360</v>
      </c>
      <c r="C5123" s="73" t="s">
        <v>12810</v>
      </c>
      <c r="D5123" s="68">
        <v>1</v>
      </c>
      <c r="E5123" s="48">
        <f t="shared" si="238"/>
        <v>60159111</v>
      </c>
      <c r="F5123" s="57" t="s">
        <v>5974</v>
      </c>
      <c r="G5123" s="57" t="s">
        <v>6117</v>
      </c>
      <c r="H5123" s="51">
        <v>150</v>
      </c>
      <c r="I5123" s="51" t="s">
        <v>17309</v>
      </c>
      <c r="J5123" s="69">
        <v>27.49</v>
      </c>
      <c r="K5123" s="69">
        <f t="shared" si="239"/>
        <v>4123.5</v>
      </c>
      <c r="L5123" s="90">
        <v>150</v>
      </c>
      <c r="M5123" s="51">
        <v>0</v>
      </c>
      <c r="N5123" s="62" t="s">
        <v>6234</v>
      </c>
      <c r="O5123" s="52" t="s">
        <v>6235</v>
      </c>
      <c r="P5123" s="52">
        <v>75</v>
      </c>
      <c r="Q5123" s="52"/>
      <c r="R5123" s="52" t="s">
        <v>6157</v>
      </c>
      <c r="S5123" s="49" t="s">
        <v>21333</v>
      </c>
      <c r="V5123" s="50" t="s">
        <v>15171</v>
      </c>
      <c r="W5123" s="50" t="s">
        <v>6120</v>
      </c>
      <c r="X5123" s="50" t="s">
        <v>14740</v>
      </c>
      <c r="Y5123" s="70" t="s">
        <v>17320</v>
      </c>
      <c r="Z5123" s="53">
        <v>53345</v>
      </c>
    </row>
    <row r="5124" spans="1:26" s="49" customFormat="1" ht="30" x14ac:dyDescent="0.25">
      <c r="A5124" s="75">
        <v>600096378</v>
      </c>
      <c r="B5124" s="73">
        <f t="shared" ref="B5124:B5187" si="240">A5124/1</f>
        <v>600096378</v>
      </c>
      <c r="C5124" s="73" t="s">
        <v>12811</v>
      </c>
      <c r="D5124" s="68">
        <v>1</v>
      </c>
      <c r="E5124" s="48">
        <f t="shared" ref="E5124:E5187" si="241">C5124/1</f>
        <v>60159146</v>
      </c>
      <c r="F5124" s="57" t="s">
        <v>5974</v>
      </c>
      <c r="G5124" s="57" t="s">
        <v>6117</v>
      </c>
      <c r="H5124" s="51">
        <v>0</v>
      </c>
      <c r="I5124" s="51" t="s">
        <v>17320</v>
      </c>
      <c r="J5124" s="69">
        <v>27.49</v>
      </c>
      <c r="K5124" s="69">
        <f t="shared" ref="K5124:K5187" si="242">H5124*J5124</f>
        <v>0</v>
      </c>
      <c r="L5124" s="90">
        <v>0</v>
      </c>
      <c r="M5124" s="51"/>
      <c r="N5124" s="62" t="s">
        <v>6236</v>
      </c>
      <c r="O5124" s="52" t="s">
        <v>6237</v>
      </c>
      <c r="P5124" s="52">
        <v>25</v>
      </c>
      <c r="Q5124" s="52"/>
      <c r="R5124" s="52" t="s">
        <v>6120</v>
      </c>
      <c r="S5124" s="49" t="s">
        <v>21333</v>
      </c>
      <c r="V5124" s="50" t="s">
        <v>15171</v>
      </c>
      <c r="W5124" s="50" t="s">
        <v>6120</v>
      </c>
      <c r="X5124" s="50" t="s">
        <v>14740</v>
      </c>
      <c r="Y5124" s="70">
        <v>44333</v>
      </c>
      <c r="Z5124" s="53">
        <v>53003</v>
      </c>
    </row>
    <row r="5125" spans="1:26" s="49" customFormat="1" x14ac:dyDescent="0.25">
      <c r="A5125" s="75">
        <v>600096386</v>
      </c>
      <c r="B5125" s="73">
        <f t="shared" si="240"/>
        <v>600096386</v>
      </c>
      <c r="C5125" s="73" t="s">
        <v>12812</v>
      </c>
      <c r="D5125" s="68">
        <v>1</v>
      </c>
      <c r="E5125" s="48">
        <f t="shared" si="241"/>
        <v>60159154</v>
      </c>
      <c r="F5125" s="57" t="s">
        <v>5974</v>
      </c>
      <c r="G5125" s="57" t="s">
        <v>6117</v>
      </c>
      <c r="H5125" s="51">
        <v>1250</v>
      </c>
      <c r="I5125" s="51" t="s">
        <v>17309</v>
      </c>
      <c r="J5125" s="69">
        <v>27.49</v>
      </c>
      <c r="K5125" s="69">
        <f t="shared" si="242"/>
        <v>34362.5</v>
      </c>
      <c r="L5125" s="90">
        <v>1250</v>
      </c>
      <c r="M5125" s="51">
        <v>0</v>
      </c>
      <c r="N5125" s="62" t="s">
        <v>6238</v>
      </c>
      <c r="O5125" s="52" t="s">
        <v>6239</v>
      </c>
      <c r="P5125" s="52">
        <v>866</v>
      </c>
      <c r="Q5125" s="52"/>
      <c r="R5125" s="52" t="s">
        <v>6120</v>
      </c>
      <c r="S5125" s="49" t="s">
        <v>21333</v>
      </c>
      <c r="V5125" s="50" t="s">
        <v>15171</v>
      </c>
      <c r="W5125" s="50" t="s">
        <v>6120</v>
      </c>
      <c r="X5125" s="50" t="s">
        <v>14740</v>
      </c>
      <c r="Y5125" s="70" t="s">
        <v>17320</v>
      </c>
      <c r="Z5125" s="53">
        <v>53002</v>
      </c>
    </row>
    <row r="5126" spans="1:26" s="49" customFormat="1" x14ac:dyDescent="0.25">
      <c r="A5126" s="75">
        <v>600096408</v>
      </c>
      <c r="B5126" s="73">
        <f t="shared" si="240"/>
        <v>600096408</v>
      </c>
      <c r="C5126" s="73" t="s">
        <v>12813</v>
      </c>
      <c r="D5126" s="68">
        <v>1</v>
      </c>
      <c r="E5126" s="48">
        <f t="shared" si="241"/>
        <v>61222216</v>
      </c>
      <c r="F5126" s="57" t="s">
        <v>5974</v>
      </c>
      <c r="G5126" s="57" t="s">
        <v>6117</v>
      </c>
      <c r="H5126" s="51">
        <v>125</v>
      </c>
      <c r="I5126" s="51" t="s">
        <v>17309</v>
      </c>
      <c r="J5126" s="69">
        <v>27.49</v>
      </c>
      <c r="K5126" s="69">
        <f t="shared" si="242"/>
        <v>3436.25</v>
      </c>
      <c r="L5126" s="90">
        <v>125</v>
      </c>
      <c r="M5126" s="51">
        <v>0</v>
      </c>
      <c r="N5126" s="62" t="s">
        <v>6240</v>
      </c>
      <c r="O5126" s="52"/>
      <c r="P5126" s="52">
        <v>44</v>
      </c>
      <c r="Q5126" s="52"/>
      <c r="R5126" s="52" t="s">
        <v>6241</v>
      </c>
      <c r="S5126" s="49" t="s">
        <v>21333</v>
      </c>
      <c r="V5126" s="50" t="s">
        <v>15171</v>
      </c>
      <c r="W5126" s="50" t="s">
        <v>6120</v>
      </c>
      <c r="X5126" s="50" t="s">
        <v>14740</v>
      </c>
      <c r="Y5126" s="70" t="s">
        <v>17320</v>
      </c>
      <c r="Z5126" s="53">
        <v>53305</v>
      </c>
    </row>
    <row r="5127" spans="1:26" s="49" customFormat="1" x14ac:dyDescent="0.25">
      <c r="A5127" s="75">
        <v>600096505</v>
      </c>
      <c r="B5127" s="73">
        <f t="shared" si="240"/>
        <v>600096505</v>
      </c>
      <c r="C5127" s="73" t="s">
        <v>12814</v>
      </c>
      <c r="D5127" s="68">
        <v>1</v>
      </c>
      <c r="E5127" s="48">
        <f t="shared" si="241"/>
        <v>60156589</v>
      </c>
      <c r="F5127" s="57" t="s">
        <v>5974</v>
      </c>
      <c r="G5127" s="57" t="s">
        <v>6117</v>
      </c>
      <c r="H5127" s="51">
        <v>125</v>
      </c>
      <c r="I5127" s="51" t="s">
        <v>17309</v>
      </c>
      <c r="J5127" s="69">
        <v>27.49</v>
      </c>
      <c r="K5127" s="69">
        <f t="shared" si="242"/>
        <v>3436.25</v>
      </c>
      <c r="L5127" s="90">
        <v>125</v>
      </c>
      <c r="M5127" s="51">
        <v>0</v>
      </c>
      <c r="N5127" s="62" t="s">
        <v>6242</v>
      </c>
      <c r="O5127" s="52"/>
      <c r="P5127" s="52">
        <v>46</v>
      </c>
      <c r="Q5127" s="52"/>
      <c r="R5127" s="52" t="s">
        <v>6243</v>
      </c>
      <c r="S5127" s="49" t="s">
        <v>21333</v>
      </c>
      <c r="V5127" s="50" t="s">
        <v>15171</v>
      </c>
      <c r="W5127" s="50" t="s">
        <v>6120</v>
      </c>
      <c r="X5127" s="50" t="s">
        <v>14740</v>
      </c>
      <c r="Y5127" s="70" t="s">
        <v>17320</v>
      </c>
      <c r="Z5127" s="53">
        <v>53342</v>
      </c>
    </row>
    <row r="5128" spans="1:26" s="49" customFormat="1" x14ac:dyDescent="0.25">
      <c r="A5128" s="75">
        <v>600096548</v>
      </c>
      <c r="B5128" s="73">
        <f t="shared" si="240"/>
        <v>600096548</v>
      </c>
      <c r="C5128" s="73" t="s">
        <v>12815</v>
      </c>
      <c r="D5128" s="68">
        <v>1</v>
      </c>
      <c r="E5128" s="48">
        <f t="shared" si="241"/>
        <v>60159065</v>
      </c>
      <c r="F5128" s="57" t="s">
        <v>5974</v>
      </c>
      <c r="G5128" s="57" t="s">
        <v>6117</v>
      </c>
      <c r="H5128" s="51">
        <v>500</v>
      </c>
      <c r="I5128" s="51" t="s">
        <v>17309</v>
      </c>
      <c r="J5128" s="69">
        <v>27.49</v>
      </c>
      <c r="K5128" s="69">
        <f t="shared" si="242"/>
        <v>13745</v>
      </c>
      <c r="L5128" s="90">
        <v>1350</v>
      </c>
      <c r="M5128" s="51">
        <v>850</v>
      </c>
      <c r="N5128" s="62" t="s">
        <v>6244</v>
      </c>
      <c r="O5128" s="52" t="s">
        <v>6245</v>
      </c>
      <c r="P5128" s="52">
        <v>283</v>
      </c>
      <c r="Q5128" s="52"/>
      <c r="R5128" s="52" t="s">
        <v>6120</v>
      </c>
      <c r="S5128" s="49" t="s">
        <v>21333</v>
      </c>
      <c r="V5128" s="50" t="s">
        <v>15171</v>
      </c>
      <c r="W5128" s="50" t="s">
        <v>6120</v>
      </c>
      <c r="X5128" s="50" t="s">
        <v>14740</v>
      </c>
      <c r="Y5128" s="70" t="s">
        <v>17320</v>
      </c>
      <c r="Z5128" s="53">
        <v>53009</v>
      </c>
    </row>
    <row r="5129" spans="1:26" s="49" customFormat="1" x14ac:dyDescent="0.25">
      <c r="A5129" s="75">
        <v>600096556</v>
      </c>
      <c r="B5129" s="73">
        <f t="shared" si="240"/>
        <v>600096556</v>
      </c>
      <c r="C5129" s="73" t="s">
        <v>12816</v>
      </c>
      <c r="D5129" s="68">
        <v>1</v>
      </c>
      <c r="E5129" s="48">
        <f t="shared" si="241"/>
        <v>48161047</v>
      </c>
      <c r="F5129" s="57" t="s">
        <v>5974</v>
      </c>
      <c r="G5129" s="57" t="s">
        <v>6117</v>
      </c>
      <c r="H5129" s="51">
        <v>0</v>
      </c>
      <c r="I5129" s="51" t="s">
        <v>17309</v>
      </c>
      <c r="J5129" s="69">
        <v>27.49</v>
      </c>
      <c r="K5129" s="69">
        <f t="shared" si="242"/>
        <v>0</v>
      </c>
      <c r="L5129" s="90">
        <v>1050</v>
      </c>
      <c r="M5129" s="51">
        <v>1050</v>
      </c>
      <c r="N5129" s="62" t="s">
        <v>6246</v>
      </c>
      <c r="O5129" s="52" t="s">
        <v>77</v>
      </c>
      <c r="P5129" s="52">
        <v>448</v>
      </c>
      <c r="Q5129" s="52"/>
      <c r="R5129" s="52" t="s">
        <v>6120</v>
      </c>
      <c r="S5129" s="49" t="s">
        <v>21333</v>
      </c>
      <c r="V5129" s="50" t="s">
        <v>15171</v>
      </c>
      <c r="W5129" s="50" t="s">
        <v>6120</v>
      </c>
      <c r="X5129" s="50" t="s">
        <v>14740</v>
      </c>
      <c r="Y5129" s="70" t="s">
        <v>17320</v>
      </c>
      <c r="Z5129" s="53">
        <v>53002</v>
      </c>
    </row>
    <row r="5130" spans="1:26" s="49" customFormat="1" x14ac:dyDescent="0.25">
      <c r="A5130" s="75">
        <v>600096564</v>
      </c>
      <c r="B5130" s="73">
        <f t="shared" si="240"/>
        <v>600096564</v>
      </c>
      <c r="C5130" s="73" t="s">
        <v>12817</v>
      </c>
      <c r="D5130" s="68">
        <v>1</v>
      </c>
      <c r="E5130" s="48">
        <f t="shared" si="241"/>
        <v>48161136</v>
      </c>
      <c r="F5130" s="57" t="s">
        <v>5974</v>
      </c>
      <c r="G5130" s="57" t="s">
        <v>6117</v>
      </c>
      <c r="H5130" s="51">
        <v>0</v>
      </c>
      <c r="I5130" s="51" t="s">
        <v>17309</v>
      </c>
      <c r="J5130" s="69">
        <v>27.49</v>
      </c>
      <c r="K5130" s="69">
        <f t="shared" si="242"/>
        <v>0</v>
      </c>
      <c r="L5130" s="90">
        <v>1050</v>
      </c>
      <c r="M5130" s="51">
        <v>1050</v>
      </c>
      <c r="N5130" s="62" t="s">
        <v>6247</v>
      </c>
      <c r="O5130" s="52" t="s">
        <v>6172</v>
      </c>
      <c r="P5130" s="52">
        <v>1951</v>
      </c>
      <c r="Q5130" s="52"/>
      <c r="R5130" s="52" t="s">
        <v>6120</v>
      </c>
      <c r="S5130" s="49" t="s">
        <v>21333</v>
      </c>
      <c r="V5130" s="50" t="s">
        <v>15171</v>
      </c>
      <c r="W5130" s="50" t="s">
        <v>6120</v>
      </c>
      <c r="X5130" s="50" t="s">
        <v>14740</v>
      </c>
      <c r="Y5130" s="70" t="s">
        <v>17320</v>
      </c>
      <c r="Z5130" s="53">
        <v>53002</v>
      </c>
    </row>
    <row r="5131" spans="1:26" s="49" customFormat="1" x14ac:dyDescent="0.25">
      <c r="A5131" s="75">
        <v>600096572</v>
      </c>
      <c r="B5131" s="73">
        <f t="shared" si="240"/>
        <v>600096572</v>
      </c>
      <c r="C5131" s="73" t="s">
        <v>12818</v>
      </c>
      <c r="D5131" s="68">
        <v>1</v>
      </c>
      <c r="E5131" s="48">
        <f t="shared" si="241"/>
        <v>60157747</v>
      </c>
      <c r="F5131" s="57" t="s">
        <v>5974</v>
      </c>
      <c r="G5131" s="57" t="s">
        <v>6117</v>
      </c>
      <c r="H5131" s="51">
        <v>75</v>
      </c>
      <c r="I5131" s="51" t="s">
        <v>17309</v>
      </c>
      <c r="J5131" s="69">
        <v>27.49</v>
      </c>
      <c r="K5131" s="69">
        <f t="shared" si="242"/>
        <v>2061.75</v>
      </c>
      <c r="L5131" s="90">
        <v>75</v>
      </c>
      <c r="M5131" s="51">
        <v>0</v>
      </c>
      <c r="N5131" s="62" t="s">
        <v>6248</v>
      </c>
      <c r="O5131" s="52"/>
      <c r="P5131" s="52">
        <v>73</v>
      </c>
      <c r="Q5131" s="52"/>
      <c r="R5131" s="52" t="s">
        <v>6249</v>
      </c>
      <c r="S5131" s="49" t="s">
        <v>21333</v>
      </c>
      <c r="V5131" s="50" t="s">
        <v>15171</v>
      </c>
      <c r="W5131" s="50" t="s">
        <v>6120</v>
      </c>
      <c r="X5131" s="50" t="s">
        <v>14740</v>
      </c>
      <c r="Y5131" s="70" t="s">
        <v>17320</v>
      </c>
      <c r="Z5131" s="53">
        <v>53304</v>
      </c>
    </row>
    <row r="5132" spans="1:26" s="49" customFormat="1" x14ac:dyDescent="0.25">
      <c r="A5132" s="75">
        <v>600096581</v>
      </c>
      <c r="B5132" s="73">
        <f t="shared" si="240"/>
        <v>600096581</v>
      </c>
      <c r="C5132" s="73" t="s">
        <v>12819</v>
      </c>
      <c r="D5132" s="68">
        <v>1</v>
      </c>
      <c r="E5132" s="48">
        <f t="shared" si="241"/>
        <v>48161306</v>
      </c>
      <c r="F5132" s="57" t="s">
        <v>5974</v>
      </c>
      <c r="G5132" s="57" t="s">
        <v>6117</v>
      </c>
      <c r="H5132" s="51">
        <v>525</v>
      </c>
      <c r="I5132" s="51" t="s">
        <v>17309</v>
      </c>
      <c r="J5132" s="69">
        <v>27.49</v>
      </c>
      <c r="K5132" s="69">
        <f t="shared" si="242"/>
        <v>14432.25</v>
      </c>
      <c r="L5132" s="90">
        <v>1325</v>
      </c>
      <c r="M5132" s="51">
        <v>800</v>
      </c>
      <c r="N5132" s="62" t="s">
        <v>6250</v>
      </c>
      <c r="O5132" s="52" t="s">
        <v>1506</v>
      </c>
      <c r="P5132" s="52">
        <v>128</v>
      </c>
      <c r="Q5132" s="52"/>
      <c r="R5132" s="52" t="s">
        <v>6120</v>
      </c>
      <c r="S5132" s="49" t="s">
        <v>21333</v>
      </c>
      <c r="V5132" s="50" t="s">
        <v>15171</v>
      </c>
      <c r="W5132" s="50" t="s">
        <v>6120</v>
      </c>
      <c r="X5132" s="50" t="s">
        <v>14740</v>
      </c>
      <c r="Y5132" s="70" t="s">
        <v>17320</v>
      </c>
      <c r="Z5132" s="53">
        <v>53002</v>
      </c>
    </row>
    <row r="5133" spans="1:26" s="49" customFormat="1" x14ac:dyDescent="0.25">
      <c r="A5133" s="75">
        <v>600096645</v>
      </c>
      <c r="B5133" s="73">
        <f t="shared" si="240"/>
        <v>600096645</v>
      </c>
      <c r="C5133" s="73" t="s">
        <v>12820</v>
      </c>
      <c r="D5133" s="68">
        <v>1</v>
      </c>
      <c r="E5133" s="48">
        <f t="shared" si="241"/>
        <v>60159138</v>
      </c>
      <c r="F5133" s="57" t="s">
        <v>5974</v>
      </c>
      <c r="G5133" s="57" t="s">
        <v>6117</v>
      </c>
      <c r="H5133" s="51">
        <v>0</v>
      </c>
      <c r="I5133" s="51" t="s">
        <v>17309</v>
      </c>
      <c r="J5133" s="69">
        <v>27.49</v>
      </c>
      <c r="K5133" s="69">
        <f t="shared" si="242"/>
        <v>0</v>
      </c>
      <c r="L5133" s="90">
        <v>125</v>
      </c>
      <c r="M5133" s="51">
        <v>125</v>
      </c>
      <c r="N5133" s="62" t="s">
        <v>6251</v>
      </c>
      <c r="O5133" s="52" t="s">
        <v>6252</v>
      </c>
      <c r="P5133" s="52">
        <v>2344</v>
      </c>
      <c r="Q5133" s="52"/>
      <c r="R5133" s="52" t="s">
        <v>6120</v>
      </c>
      <c r="S5133" s="49" t="s">
        <v>21333</v>
      </c>
      <c r="V5133" s="50" t="s">
        <v>15171</v>
      </c>
      <c r="W5133" s="50" t="s">
        <v>6120</v>
      </c>
      <c r="X5133" s="50" t="s">
        <v>14740</v>
      </c>
      <c r="Y5133" s="70" t="s">
        <v>17320</v>
      </c>
      <c r="Z5133" s="53">
        <v>53002</v>
      </c>
    </row>
    <row r="5134" spans="1:26" s="49" customFormat="1" x14ac:dyDescent="0.25">
      <c r="A5134" s="75">
        <v>600170853</v>
      </c>
      <c r="B5134" s="73">
        <f t="shared" si="240"/>
        <v>600170853</v>
      </c>
      <c r="C5134" s="73" t="s">
        <v>12752</v>
      </c>
      <c r="D5134" s="68">
        <v>1</v>
      </c>
      <c r="E5134" s="48">
        <f t="shared" si="241"/>
        <v>191191</v>
      </c>
      <c r="F5134" s="57" t="s">
        <v>5974</v>
      </c>
      <c r="G5134" s="57" t="s">
        <v>6117</v>
      </c>
      <c r="H5134" s="51">
        <v>525</v>
      </c>
      <c r="I5134" s="51" t="s">
        <v>17309</v>
      </c>
      <c r="J5134" s="69">
        <v>27.49</v>
      </c>
      <c r="K5134" s="69">
        <f t="shared" si="242"/>
        <v>14432.25</v>
      </c>
      <c r="L5134" s="90">
        <v>525</v>
      </c>
      <c r="M5134" s="51">
        <v>0</v>
      </c>
      <c r="N5134" s="62" t="s">
        <v>6138</v>
      </c>
      <c r="O5134" s="52" t="s">
        <v>105</v>
      </c>
      <c r="P5134" s="52">
        <v>150</v>
      </c>
      <c r="Q5134" s="52"/>
      <c r="R5134" s="52" t="s">
        <v>6139</v>
      </c>
      <c r="S5134" s="49" t="s">
        <v>21333</v>
      </c>
      <c r="V5134" s="50" t="s">
        <v>15147</v>
      </c>
      <c r="W5134" s="50" t="s">
        <v>6120</v>
      </c>
      <c r="X5134" s="50" t="s">
        <v>14738</v>
      </c>
      <c r="Y5134" s="70" t="s">
        <v>17320</v>
      </c>
      <c r="Z5134" s="53">
        <v>53354</v>
      </c>
    </row>
    <row r="5135" spans="1:26" s="49" customFormat="1" x14ac:dyDescent="0.25">
      <c r="A5135" s="75">
        <v>617500720</v>
      </c>
      <c r="B5135" s="73">
        <f t="shared" si="240"/>
        <v>617500720</v>
      </c>
      <c r="C5135" s="73" t="s">
        <v>12821</v>
      </c>
      <c r="D5135" s="68">
        <v>1</v>
      </c>
      <c r="E5135" s="48">
        <f t="shared" si="241"/>
        <v>70837236</v>
      </c>
      <c r="F5135" s="57" t="s">
        <v>5974</v>
      </c>
      <c r="G5135" s="57" t="s">
        <v>6117</v>
      </c>
      <c r="H5135" s="51">
        <v>0</v>
      </c>
      <c r="I5135" s="51" t="s">
        <v>17320</v>
      </c>
      <c r="J5135" s="69">
        <v>27.49</v>
      </c>
      <c r="K5135" s="69">
        <f t="shared" si="242"/>
        <v>0</v>
      </c>
      <c r="L5135" s="90">
        <v>0</v>
      </c>
      <c r="M5135" s="51"/>
      <c r="N5135" s="62" t="s">
        <v>6253</v>
      </c>
      <c r="O5135" s="52" t="s">
        <v>4468</v>
      </c>
      <c r="P5135" s="52">
        <v>867</v>
      </c>
      <c r="Q5135" s="52"/>
      <c r="R5135" s="52" t="s">
        <v>6120</v>
      </c>
      <c r="S5135" s="49" t="s">
        <v>21333</v>
      </c>
      <c r="V5135" s="50" t="s">
        <v>15171</v>
      </c>
      <c r="W5135" s="50" t="s">
        <v>6120</v>
      </c>
      <c r="X5135" s="50" t="s">
        <v>14740</v>
      </c>
      <c r="Y5135" s="70">
        <v>44326</v>
      </c>
      <c r="Z5135" s="53">
        <v>53002</v>
      </c>
    </row>
    <row r="5136" spans="1:26" s="49" customFormat="1" x14ac:dyDescent="0.25">
      <c r="A5136" s="75">
        <v>650018346</v>
      </c>
      <c r="B5136" s="73">
        <f t="shared" si="240"/>
        <v>650018346</v>
      </c>
      <c r="C5136" s="73" t="s">
        <v>12822</v>
      </c>
      <c r="D5136" s="68">
        <v>1</v>
      </c>
      <c r="E5136" s="48">
        <f t="shared" si="241"/>
        <v>70987653</v>
      </c>
      <c r="F5136" s="57" t="s">
        <v>5974</v>
      </c>
      <c r="G5136" s="57" t="s">
        <v>6117</v>
      </c>
      <c r="H5136" s="51">
        <v>75</v>
      </c>
      <c r="I5136" s="51" t="s">
        <v>17309</v>
      </c>
      <c r="J5136" s="69">
        <v>27.49</v>
      </c>
      <c r="K5136" s="69">
        <f t="shared" si="242"/>
        <v>2061.75</v>
      </c>
      <c r="L5136" s="90">
        <v>75</v>
      </c>
      <c r="M5136" s="51">
        <v>0</v>
      </c>
      <c r="N5136" s="62" t="s">
        <v>6254</v>
      </c>
      <c r="O5136" s="52"/>
      <c r="P5136" s="52">
        <v>33</v>
      </c>
      <c r="Q5136" s="52"/>
      <c r="R5136" s="52" t="s">
        <v>6255</v>
      </c>
      <c r="S5136" s="49" t="s">
        <v>21333</v>
      </c>
      <c r="V5136" s="50" t="s">
        <v>15171</v>
      </c>
      <c r="W5136" s="50" t="s">
        <v>6120</v>
      </c>
      <c r="X5136" s="50" t="s">
        <v>14740</v>
      </c>
      <c r="Y5136" s="70" t="s">
        <v>17320</v>
      </c>
      <c r="Z5136" s="53">
        <v>53344</v>
      </c>
    </row>
    <row r="5137" spans="1:26" s="49" customFormat="1" x14ac:dyDescent="0.25">
      <c r="A5137" s="75">
        <v>650045815</v>
      </c>
      <c r="B5137" s="73">
        <f t="shared" si="240"/>
        <v>650045815</v>
      </c>
      <c r="C5137" s="73" t="s">
        <v>12823</v>
      </c>
      <c r="D5137" s="68">
        <v>1</v>
      </c>
      <c r="E5137" s="48">
        <f t="shared" si="241"/>
        <v>70985898</v>
      </c>
      <c r="F5137" s="57" t="s">
        <v>5974</v>
      </c>
      <c r="G5137" s="57" t="s">
        <v>6117</v>
      </c>
      <c r="H5137" s="51">
        <v>150</v>
      </c>
      <c r="I5137" s="51" t="s">
        <v>17309</v>
      </c>
      <c r="J5137" s="69">
        <v>27.49</v>
      </c>
      <c r="K5137" s="69">
        <f t="shared" si="242"/>
        <v>4123.5</v>
      </c>
      <c r="L5137" s="90">
        <v>150</v>
      </c>
      <c r="M5137" s="51">
        <v>0</v>
      </c>
      <c r="N5137" s="62" t="s">
        <v>6256</v>
      </c>
      <c r="O5137" s="52" t="s">
        <v>6257</v>
      </c>
      <c r="P5137" s="52">
        <v>31</v>
      </c>
      <c r="Q5137" s="52"/>
      <c r="R5137" s="52" t="s">
        <v>6258</v>
      </c>
      <c r="S5137" s="49" t="s">
        <v>21333</v>
      </c>
      <c r="V5137" s="50" t="s">
        <v>15171</v>
      </c>
      <c r="W5137" s="50" t="s">
        <v>6120</v>
      </c>
      <c r="X5137" s="50" t="s">
        <v>14740</v>
      </c>
      <c r="Y5137" s="70" t="s">
        <v>17320</v>
      </c>
      <c r="Z5137" s="53">
        <v>53352</v>
      </c>
    </row>
    <row r="5138" spans="1:26" s="49" customFormat="1" x14ac:dyDescent="0.25">
      <c r="A5138" s="75">
        <v>669100731</v>
      </c>
      <c r="B5138" s="73">
        <f t="shared" si="240"/>
        <v>669100731</v>
      </c>
      <c r="C5138" s="73" t="s">
        <v>12753</v>
      </c>
      <c r="D5138" s="68">
        <v>1</v>
      </c>
      <c r="E5138" s="48">
        <f t="shared" si="241"/>
        <v>46577742</v>
      </c>
      <c r="F5138" s="57" t="s">
        <v>5974</v>
      </c>
      <c r="G5138" s="57" t="s">
        <v>6117</v>
      </c>
      <c r="H5138" s="51">
        <v>0</v>
      </c>
      <c r="I5138" s="51" t="s">
        <v>17320</v>
      </c>
      <c r="J5138" s="69">
        <v>27.49</v>
      </c>
      <c r="K5138" s="69">
        <f t="shared" si="242"/>
        <v>0</v>
      </c>
      <c r="L5138" s="90">
        <v>0</v>
      </c>
      <c r="M5138" s="51"/>
      <c r="N5138" s="62" t="s">
        <v>6140</v>
      </c>
      <c r="O5138" s="52" t="s">
        <v>915</v>
      </c>
      <c r="P5138" s="52">
        <v>37</v>
      </c>
      <c r="Q5138" s="52"/>
      <c r="R5138" s="52" t="s">
        <v>6120</v>
      </c>
      <c r="S5138" s="49" t="s">
        <v>21334</v>
      </c>
      <c r="V5138" s="50" t="s">
        <v>15147</v>
      </c>
      <c r="W5138" s="50" t="s">
        <v>6120</v>
      </c>
      <c r="X5138" s="50" t="s">
        <v>14742</v>
      </c>
      <c r="Y5138" s="70">
        <v>44326</v>
      </c>
      <c r="Z5138" s="53">
        <v>53351</v>
      </c>
    </row>
    <row r="5139" spans="1:26" s="49" customFormat="1" x14ac:dyDescent="0.25">
      <c r="A5139" s="75">
        <v>691001073</v>
      </c>
      <c r="B5139" s="73">
        <f t="shared" si="240"/>
        <v>691001073</v>
      </c>
      <c r="C5139" s="73" t="s">
        <v>12754</v>
      </c>
      <c r="D5139" s="68">
        <v>1</v>
      </c>
      <c r="E5139" s="48">
        <f t="shared" si="241"/>
        <v>71341081</v>
      </c>
      <c r="F5139" s="57" t="s">
        <v>5974</v>
      </c>
      <c r="G5139" s="57" t="s">
        <v>6117</v>
      </c>
      <c r="H5139" s="51">
        <v>75</v>
      </c>
      <c r="I5139" s="51" t="s">
        <v>17309</v>
      </c>
      <c r="J5139" s="69">
        <v>27.49</v>
      </c>
      <c r="K5139" s="69">
        <f t="shared" si="242"/>
        <v>2061.75</v>
      </c>
      <c r="L5139" s="90">
        <v>75</v>
      </c>
      <c r="M5139" s="51">
        <v>0</v>
      </c>
      <c r="N5139" s="62" t="s">
        <v>6141</v>
      </c>
      <c r="O5139" s="52"/>
      <c r="P5139" s="52">
        <v>10</v>
      </c>
      <c r="Q5139" s="52"/>
      <c r="R5139" s="52" t="s">
        <v>6142</v>
      </c>
      <c r="S5139" s="49" t="s">
        <v>21334</v>
      </c>
      <c r="V5139" s="50" t="s">
        <v>15147</v>
      </c>
      <c r="W5139" s="50" t="s">
        <v>6120</v>
      </c>
      <c r="X5139" s="50" t="s">
        <v>14742</v>
      </c>
      <c r="Y5139" s="70" t="s">
        <v>17320</v>
      </c>
      <c r="Z5139" s="53">
        <v>53002</v>
      </c>
    </row>
    <row r="5140" spans="1:26" s="49" customFormat="1" x14ac:dyDescent="0.25">
      <c r="A5140" s="75">
        <v>691002568</v>
      </c>
      <c r="B5140" s="73">
        <f t="shared" si="240"/>
        <v>691002568</v>
      </c>
      <c r="C5140" s="73" t="s">
        <v>12755</v>
      </c>
      <c r="D5140" s="68">
        <v>1</v>
      </c>
      <c r="E5140" s="48">
        <f t="shared" si="241"/>
        <v>71341269</v>
      </c>
      <c r="F5140" s="57" t="s">
        <v>5974</v>
      </c>
      <c r="G5140" s="57" t="s">
        <v>6117</v>
      </c>
      <c r="H5140" s="51">
        <v>375</v>
      </c>
      <c r="I5140" s="51" t="s">
        <v>17309</v>
      </c>
      <c r="J5140" s="69">
        <v>27.49</v>
      </c>
      <c r="K5140" s="69">
        <f t="shared" si="242"/>
        <v>10308.75</v>
      </c>
      <c r="L5140" s="90">
        <v>375</v>
      </c>
      <c r="M5140" s="51">
        <v>0</v>
      </c>
      <c r="N5140" s="62" t="s">
        <v>6143</v>
      </c>
      <c r="O5140" s="52" t="s">
        <v>6144</v>
      </c>
      <c r="P5140" s="52">
        <v>512</v>
      </c>
      <c r="Q5140" s="52"/>
      <c r="R5140" s="52" t="s">
        <v>6120</v>
      </c>
      <c r="S5140" s="49" t="s">
        <v>21334</v>
      </c>
      <c r="V5140" s="50" t="s">
        <v>15147</v>
      </c>
      <c r="W5140" s="50" t="s">
        <v>6120</v>
      </c>
      <c r="X5140" s="50" t="s">
        <v>14741</v>
      </c>
      <c r="Y5140" s="70" t="s">
        <v>17320</v>
      </c>
      <c r="Z5140" s="53">
        <v>53009</v>
      </c>
    </row>
    <row r="5141" spans="1:26" s="49" customFormat="1" x14ac:dyDescent="0.25">
      <c r="A5141" s="75">
        <v>691004455</v>
      </c>
      <c r="B5141" s="73">
        <f t="shared" si="240"/>
        <v>691004455</v>
      </c>
      <c r="C5141" s="73" t="s">
        <v>12824</v>
      </c>
      <c r="D5141" s="68">
        <v>1</v>
      </c>
      <c r="E5141" s="48">
        <f t="shared" si="241"/>
        <v>72563575</v>
      </c>
      <c r="F5141" s="57" t="s">
        <v>5974</v>
      </c>
      <c r="G5141" s="57" t="s">
        <v>6117</v>
      </c>
      <c r="H5141" s="51">
        <v>725</v>
      </c>
      <c r="I5141" s="51" t="s">
        <v>17309</v>
      </c>
      <c r="J5141" s="69">
        <v>27.49</v>
      </c>
      <c r="K5141" s="69">
        <f t="shared" si="242"/>
        <v>19930.25</v>
      </c>
      <c r="L5141" s="90">
        <v>725</v>
      </c>
      <c r="M5141" s="51">
        <v>0</v>
      </c>
      <c r="N5141" s="62" t="s">
        <v>6259</v>
      </c>
      <c r="O5141" s="52" t="s">
        <v>1865</v>
      </c>
      <c r="P5141" s="52">
        <v>108</v>
      </c>
      <c r="Q5141" s="52"/>
      <c r="R5141" s="52" t="s">
        <v>6260</v>
      </c>
      <c r="S5141" s="49" t="s">
        <v>21333</v>
      </c>
      <c r="V5141" s="50" t="s">
        <v>15171</v>
      </c>
      <c r="W5141" s="50" t="s">
        <v>6120</v>
      </c>
      <c r="X5141" s="50" t="s">
        <v>14740</v>
      </c>
      <c r="Y5141" s="70" t="s">
        <v>17320</v>
      </c>
      <c r="Z5141" s="53">
        <v>53341</v>
      </c>
    </row>
    <row r="5142" spans="1:26" s="49" customFormat="1" ht="30" x14ac:dyDescent="0.25">
      <c r="A5142" s="75">
        <v>691005559</v>
      </c>
      <c r="B5142" s="73">
        <f t="shared" si="240"/>
        <v>691005559</v>
      </c>
      <c r="C5142" s="73" t="s">
        <v>18259</v>
      </c>
      <c r="D5142" s="68">
        <v>1</v>
      </c>
      <c r="E5142" s="48">
        <f t="shared" si="241"/>
        <v>2013762</v>
      </c>
      <c r="F5142" s="57" t="s">
        <v>5974</v>
      </c>
      <c r="G5142" s="57" t="s">
        <v>6117</v>
      </c>
      <c r="H5142" s="51">
        <v>1775</v>
      </c>
      <c r="I5142" s="51" t="s">
        <v>17309</v>
      </c>
      <c r="J5142" s="69">
        <v>27.49</v>
      </c>
      <c r="K5142" s="69">
        <f t="shared" si="242"/>
        <v>48794.75</v>
      </c>
      <c r="L5142" s="90">
        <v>1775</v>
      </c>
      <c r="M5142" s="51">
        <v>0</v>
      </c>
      <c r="N5142" s="62" t="s">
        <v>18260</v>
      </c>
      <c r="O5142" s="52" t="s">
        <v>2939</v>
      </c>
      <c r="P5142" s="52">
        <v>13</v>
      </c>
      <c r="Q5142" s="52"/>
      <c r="R5142" s="52" t="s">
        <v>6120</v>
      </c>
      <c r="S5142" s="49" t="s">
        <v>21333</v>
      </c>
      <c r="V5142" s="50" t="s">
        <v>15147</v>
      </c>
      <c r="W5142" s="50" t="s">
        <v>6120</v>
      </c>
      <c r="X5142" s="50" t="s">
        <v>14738</v>
      </c>
      <c r="Y5142" s="70" t="s">
        <v>17320</v>
      </c>
      <c r="Z5142" s="53">
        <v>53002</v>
      </c>
    </row>
    <row r="5143" spans="1:26" s="49" customFormat="1" x14ac:dyDescent="0.25">
      <c r="A5143" s="75">
        <v>691009244</v>
      </c>
      <c r="B5143" s="73">
        <f t="shared" si="240"/>
        <v>691009244</v>
      </c>
      <c r="C5143" s="73" t="s">
        <v>12756</v>
      </c>
      <c r="D5143" s="68">
        <v>1</v>
      </c>
      <c r="E5143" s="48">
        <f t="shared" si="241"/>
        <v>4801601</v>
      </c>
      <c r="F5143" s="57" t="s">
        <v>5974</v>
      </c>
      <c r="G5143" s="57" t="s">
        <v>6117</v>
      </c>
      <c r="H5143" s="51">
        <v>75</v>
      </c>
      <c r="I5143" s="51" t="s">
        <v>17309</v>
      </c>
      <c r="J5143" s="69">
        <v>27.49</v>
      </c>
      <c r="K5143" s="69">
        <f t="shared" si="242"/>
        <v>2061.75</v>
      </c>
      <c r="L5143" s="90">
        <v>75</v>
      </c>
      <c r="M5143" s="51">
        <v>0</v>
      </c>
      <c r="N5143" s="62" t="s">
        <v>6146</v>
      </c>
      <c r="O5143" s="52" t="s">
        <v>6147</v>
      </c>
      <c r="P5143" s="52">
        <v>2665</v>
      </c>
      <c r="Q5143" s="52"/>
      <c r="R5143" s="52" t="s">
        <v>6120</v>
      </c>
      <c r="S5143" s="49" t="s">
        <v>21334</v>
      </c>
      <c r="V5143" s="50" t="s">
        <v>15147</v>
      </c>
      <c r="W5143" s="50" t="s">
        <v>6120</v>
      </c>
      <c r="X5143" s="50" t="s">
        <v>14742</v>
      </c>
      <c r="Y5143" s="70" t="s">
        <v>17320</v>
      </c>
      <c r="Z5143" s="53">
        <v>53002</v>
      </c>
    </row>
    <row r="5144" spans="1:26" s="49" customFormat="1" x14ac:dyDescent="0.25">
      <c r="A5144" s="75">
        <v>691012253</v>
      </c>
      <c r="B5144" s="73">
        <f t="shared" si="240"/>
        <v>691012253</v>
      </c>
      <c r="C5144" s="73" t="s">
        <v>12757</v>
      </c>
      <c r="D5144" s="68">
        <v>1</v>
      </c>
      <c r="E5144" s="48">
        <f t="shared" si="241"/>
        <v>28827147</v>
      </c>
      <c r="F5144" s="57" t="s">
        <v>5974</v>
      </c>
      <c r="G5144" s="57" t="s">
        <v>6117</v>
      </c>
      <c r="H5144" s="51">
        <v>25</v>
      </c>
      <c r="I5144" s="51" t="s">
        <v>17309</v>
      </c>
      <c r="J5144" s="69">
        <v>27.49</v>
      </c>
      <c r="K5144" s="69">
        <f t="shared" si="242"/>
        <v>687.25</v>
      </c>
      <c r="L5144" s="90">
        <v>25</v>
      </c>
      <c r="M5144" s="51">
        <v>0</v>
      </c>
      <c r="N5144" s="62" t="s">
        <v>6148</v>
      </c>
      <c r="O5144" s="52" t="s">
        <v>478</v>
      </c>
      <c r="P5144" s="52">
        <v>168</v>
      </c>
      <c r="Q5144" s="52"/>
      <c r="R5144" s="52" t="s">
        <v>6120</v>
      </c>
      <c r="S5144" s="49" t="s">
        <v>21334</v>
      </c>
      <c r="V5144" s="50" t="s">
        <v>15147</v>
      </c>
      <c r="W5144" s="50" t="s">
        <v>6120</v>
      </c>
      <c r="X5144" s="50" t="s">
        <v>14742</v>
      </c>
      <c r="Y5144" s="70" t="s">
        <v>17320</v>
      </c>
      <c r="Z5144" s="53">
        <v>53003</v>
      </c>
    </row>
    <row r="5145" spans="1:26" s="49" customFormat="1" x14ac:dyDescent="0.25">
      <c r="A5145" s="74">
        <v>600099946</v>
      </c>
      <c r="B5145" s="73">
        <f t="shared" si="240"/>
        <v>600099946</v>
      </c>
      <c r="C5145" s="73" t="s">
        <v>18261</v>
      </c>
      <c r="D5145" s="68">
        <v>1</v>
      </c>
      <c r="E5145" s="48">
        <f t="shared" si="241"/>
        <v>71008641</v>
      </c>
      <c r="F5145" s="57" t="s">
        <v>5974</v>
      </c>
      <c r="G5145" s="57" t="s">
        <v>6311</v>
      </c>
      <c r="H5145" s="51">
        <v>0</v>
      </c>
      <c r="I5145" s="51" t="s">
        <v>17309</v>
      </c>
      <c r="J5145" s="69">
        <v>27.49</v>
      </c>
      <c r="K5145" s="69">
        <f t="shared" si="242"/>
        <v>0</v>
      </c>
      <c r="L5145" s="90">
        <v>25</v>
      </c>
      <c r="M5145" s="51">
        <v>25</v>
      </c>
      <c r="N5145" s="62" t="s">
        <v>18262</v>
      </c>
      <c r="O5145" s="52"/>
      <c r="P5145" s="52">
        <v>109</v>
      </c>
      <c r="Q5145" s="52"/>
      <c r="R5145" s="52" t="s">
        <v>6398</v>
      </c>
      <c r="S5145" s="49" t="s">
        <v>21333</v>
      </c>
      <c r="V5145" s="50" t="s">
        <v>15180</v>
      </c>
      <c r="W5145" s="50" t="s">
        <v>6321</v>
      </c>
      <c r="X5145" s="50" t="s">
        <v>14740</v>
      </c>
      <c r="Y5145" s="70" t="s">
        <v>17320</v>
      </c>
      <c r="Z5145" s="53">
        <v>56992</v>
      </c>
    </row>
    <row r="5146" spans="1:26" s="49" customFormat="1" ht="30" x14ac:dyDescent="0.25">
      <c r="A5146" s="74">
        <v>600012735</v>
      </c>
      <c r="B5146" s="73">
        <f t="shared" si="240"/>
        <v>600012735</v>
      </c>
      <c r="C5146" s="73" t="s">
        <v>18263</v>
      </c>
      <c r="D5146" s="68">
        <v>1</v>
      </c>
      <c r="E5146" s="48">
        <f t="shared" si="241"/>
        <v>62031961</v>
      </c>
      <c r="F5146" s="57" t="s">
        <v>5974</v>
      </c>
      <c r="G5146" s="57" t="s">
        <v>6311</v>
      </c>
      <c r="H5146" s="51">
        <v>625</v>
      </c>
      <c r="I5146" s="51" t="s">
        <v>17309</v>
      </c>
      <c r="J5146" s="69">
        <v>27.49</v>
      </c>
      <c r="K5146" s="69">
        <f t="shared" si="242"/>
        <v>17181.25</v>
      </c>
      <c r="L5146" s="90">
        <v>625</v>
      </c>
      <c r="M5146" s="51">
        <v>0</v>
      </c>
      <c r="N5146" s="62" t="s">
        <v>18264</v>
      </c>
      <c r="O5146" s="52" t="s">
        <v>847</v>
      </c>
      <c r="P5146" s="52">
        <v>485</v>
      </c>
      <c r="Q5146" s="52"/>
      <c r="R5146" s="52" t="s">
        <v>6321</v>
      </c>
      <c r="S5146" s="49" t="s">
        <v>21333</v>
      </c>
      <c r="V5146" s="50" t="s">
        <v>15147</v>
      </c>
      <c r="W5146" s="50" t="s">
        <v>6321</v>
      </c>
      <c r="X5146" s="50" t="s">
        <v>14738</v>
      </c>
      <c r="Y5146" s="70" t="s">
        <v>17320</v>
      </c>
      <c r="Z5146" s="53">
        <v>57201</v>
      </c>
    </row>
    <row r="5147" spans="1:26" s="49" customFormat="1" x14ac:dyDescent="0.25">
      <c r="A5147" s="74">
        <v>600012808</v>
      </c>
      <c r="B5147" s="73">
        <f t="shared" si="240"/>
        <v>600012808</v>
      </c>
      <c r="C5147" s="73" t="s">
        <v>12858</v>
      </c>
      <c r="D5147" s="68">
        <v>1</v>
      </c>
      <c r="E5147" s="48">
        <f t="shared" si="241"/>
        <v>47469145</v>
      </c>
      <c r="F5147" s="57" t="s">
        <v>5974</v>
      </c>
      <c r="G5147" s="57" t="s">
        <v>6311</v>
      </c>
      <c r="H5147" s="51">
        <v>525</v>
      </c>
      <c r="I5147" s="51" t="s">
        <v>17309</v>
      </c>
      <c r="J5147" s="69">
        <v>27.49</v>
      </c>
      <c r="K5147" s="69">
        <f t="shared" si="242"/>
        <v>14432.25</v>
      </c>
      <c r="L5147" s="90">
        <v>525</v>
      </c>
      <c r="M5147" s="51">
        <v>0</v>
      </c>
      <c r="N5147" s="62" t="s">
        <v>6322</v>
      </c>
      <c r="O5147" s="52" t="s">
        <v>6323</v>
      </c>
      <c r="P5147" s="52">
        <v>95</v>
      </c>
      <c r="Q5147" s="52"/>
      <c r="R5147" s="52" t="s">
        <v>6321</v>
      </c>
      <c r="S5147" s="49" t="s">
        <v>21334</v>
      </c>
      <c r="V5147" s="50" t="s">
        <v>15147</v>
      </c>
      <c r="W5147" s="50" t="s">
        <v>6321</v>
      </c>
      <c r="X5147" s="50" t="s">
        <v>14742</v>
      </c>
      <c r="Y5147" s="70" t="s">
        <v>17320</v>
      </c>
      <c r="Z5147" s="53">
        <v>57201</v>
      </c>
    </row>
    <row r="5148" spans="1:26" s="49" customFormat="1" x14ac:dyDescent="0.25">
      <c r="A5148" s="74">
        <v>600012859</v>
      </c>
      <c r="B5148" s="73">
        <f t="shared" si="240"/>
        <v>600012859</v>
      </c>
      <c r="C5148" s="73" t="s">
        <v>12859</v>
      </c>
      <c r="D5148" s="68">
        <v>1</v>
      </c>
      <c r="E5148" s="48">
        <f t="shared" si="241"/>
        <v>62032178</v>
      </c>
      <c r="F5148" s="57" t="s">
        <v>5974</v>
      </c>
      <c r="G5148" s="57" t="s">
        <v>6311</v>
      </c>
      <c r="H5148" s="51">
        <v>0</v>
      </c>
      <c r="I5148" s="51" t="s">
        <v>17309</v>
      </c>
      <c r="J5148" s="69">
        <v>27.49</v>
      </c>
      <c r="K5148" s="69">
        <f t="shared" si="242"/>
        <v>0</v>
      </c>
      <c r="L5148" s="90">
        <v>425</v>
      </c>
      <c r="M5148" s="51">
        <v>425</v>
      </c>
      <c r="N5148" s="62" t="s">
        <v>6324</v>
      </c>
      <c r="O5148" s="52" t="s">
        <v>6325</v>
      </c>
      <c r="P5148" s="52">
        <v>306</v>
      </c>
      <c r="Q5148" s="52"/>
      <c r="R5148" s="52" t="s">
        <v>6321</v>
      </c>
      <c r="S5148" s="49" t="s">
        <v>21333</v>
      </c>
      <c r="V5148" s="50" t="s">
        <v>15147</v>
      </c>
      <c r="W5148" s="50" t="s">
        <v>6321</v>
      </c>
      <c r="X5148" s="50" t="s">
        <v>14738</v>
      </c>
      <c r="Y5148" s="70" t="s">
        <v>17320</v>
      </c>
      <c r="Z5148" s="53">
        <v>57201</v>
      </c>
    </row>
    <row r="5149" spans="1:26" s="49" customFormat="1" x14ac:dyDescent="0.25">
      <c r="A5149" s="74">
        <v>600099679</v>
      </c>
      <c r="B5149" s="73">
        <f t="shared" si="240"/>
        <v>600099679</v>
      </c>
      <c r="C5149" s="73" t="s">
        <v>12908</v>
      </c>
      <c r="D5149" s="68">
        <v>1</v>
      </c>
      <c r="E5149" s="48">
        <f t="shared" si="241"/>
        <v>70989915</v>
      </c>
      <c r="F5149" s="57" t="s">
        <v>5974</v>
      </c>
      <c r="G5149" s="57" t="s">
        <v>6311</v>
      </c>
      <c r="H5149" s="51">
        <v>0</v>
      </c>
      <c r="I5149" s="51" t="s">
        <v>17309</v>
      </c>
      <c r="J5149" s="69">
        <v>27.49</v>
      </c>
      <c r="K5149" s="69">
        <f t="shared" si="242"/>
        <v>0</v>
      </c>
      <c r="L5149" s="90">
        <v>25</v>
      </c>
      <c r="M5149" s="51">
        <v>25</v>
      </c>
      <c r="N5149" s="62" t="s">
        <v>6399</v>
      </c>
      <c r="O5149" s="52"/>
      <c r="P5149" s="52">
        <v>260</v>
      </c>
      <c r="Q5149" s="52"/>
      <c r="R5149" s="52" t="s">
        <v>6400</v>
      </c>
      <c r="S5149" s="49" t="s">
        <v>21333</v>
      </c>
      <c r="V5149" s="50" t="s">
        <v>15180</v>
      </c>
      <c r="W5149" s="50" t="s">
        <v>6321</v>
      </c>
      <c r="X5149" s="50" t="s">
        <v>14740</v>
      </c>
      <c r="Y5149" s="70" t="s">
        <v>17320</v>
      </c>
      <c r="Z5149" s="53">
        <v>56991</v>
      </c>
    </row>
    <row r="5150" spans="1:26" s="49" customFormat="1" x14ac:dyDescent="0.25">
      <c r="A5150" s="74">
        <v>600100723</v>
      </c>
      <c r="B5150" s="73">
        <f t="shared" si="240"/>
        <v>600100723</v>
      </c>
      <c r="C5150" s="73" t="s">
        <v>12909</v>
      </c>
      <c r="D5150" s="68">
        <v>1</v>
      </c>
      <c r="E5150" s="48">
        <f t="shared" si="241"/>
        <v>75017172</v>
      </c>
      <c r="F5150" s="57" t="s">
        <v>5974</v>
      </c>
      <c r="G5150" s="57" t="s">
        <v>6311</v>
      </c>
      <c r="H5150" s="51">
        <v>50</v>
      </c>
      <c r="I5150" s="51" t="s">
        <v>17309</v>
      </c>
      <c r="J5150" s="69">
        <v>27.49</v>
      </c>
      <c r="K5150" s="69">
        <f t="shared" si="242"/>
        <v>1374.5</v>
      </c>
      <c r="L5150" s="90">
        <v>50</v>
      </c>
      <c r="M5150" s="51">
        <v>0</v>
      </c>
      <c r="N5150" s="62" t="s">
        <v>6401</v>
      </c>
      <c r="O5150" s="52"/>
      <c r="P5150" s="52">
        <v>100</v>
      </c>
      <c r="Q5150" s="52"/>
      <c r="R5150" s="52" t="s">
        <v>6402</v>
      </c>
      <c r="S5150" s="49" t="s">
        <v>21333</v>
      </c>
      <c r="V5150" s="50" t="s">
        <v>15180</v>
      </c>
      <c r="W5150" s="50" t="s">
        <v>6321</v>
      </c>
      <c r="X5150" s="50" t="s">
        <v>14740</v>
      </c>
      <c r="Y5150" s="70" t="s">
        <v>17320</v>
      </c>
      <c r="Z5150" s="53">
        <v>57201</v>
      </c>
    </row>
    <row r="5151" spans="1:26" s="49" customFormat="1" x14ac:dyDescent="0.25">
      <c r="A5151" s="74">
        <v>600100511</v>
      </c>
      <c r="B5151" s="73">
        <f t="shared" si="240"/>
        <v>600100511</v>
      </c>
      <c r="C5151" s="73" t="s">
        <v>12910</v>
      </c>
      <c r="D5151" s="68">
        <v>1</v>
      </c>
      <c r="E5151" s="48">
        <f t="shared" si="241"/>
        <v>70188084</v>
      </c>
      <c r="F5151" s="57" t="s">
        <v>5974</v>
      </c>
      <c r="G5151" s="57" t="s">
        <v>6311</v>
      </c>
      <c r="H5151" s="51">
        <v>425</v>
      </c>
      <c r="I5151" s="51" t="s">
        <v>17309</v>
      </c>
      <c r="J5151" s="69">
        <v>27.49</v>
      </c>
      <c r="K5151" s="69">
        <f t="shared" si="242"/>
        <v>11683.25</v>
      </c>
      <c r="L5151" s="90">
        <v>425</v>
      </c>
      <c r="M5151" s="51">
        <v>0</v>
      </c>
      <c r="N5151" s="62" t="s">
        <v>6403</v>
      </c>
      <c r="O5151" s="52" t="s">
        <v>60</v>
      </c>
      <c r="P5151" s="52">
        <v>24</v>
      </c>
      <c r="Q5151" s="52"/>
      <c r="R5151" s="52" t="s">
        <v>6404</v>
      </c>
      <c r="S5151" s="49" t="s">
        <v>21333</v>
      </c>
      <c r="V5151" s="50" t="s">
        <v>15180</v>
      </c>
      <c r="W5151" s="50" t="s">
        <v>6321</v>
      </c>
      <c r="X5151" s="50" t="s">
        <v>14740</v>
      </c>
      <c r="Y5151" s="70" t="s">
        <v>17320</v>
      </c>
      <c r="Z5151" s="53">
        <v>56992</v>
      </c>
    </row>
    <row r="5152" spans="1:26" s="49" customFormat="1" x14ac:dyDescent="0.25">
      <c r="A5152" s="74">
        <v>600101053</v>
      </c>
      <c r="B5152" s="73">
        <f t="shared" si="240"/>
        <v>600101053</v>
      </c>
      <c r="C5152" s="73" t="s">
        <v>18265</v>
      </c>
      <c r="D5152" s="68">
        <v>1</v>
      </c>
      <c r="E5152" s="48">
        <f t="shared" si="241"/>
        <v>75007975</v>
      </c>
      <c r="F5152" s="57" t="s">
        <v>5974</v>
      </c>
      <c r="G5152" s="57" t="s">
        <v>6311</v>
      </c>
      <c r="H5152" s="51">
        <v>0</v>
      </c>
      <c r="I5152" s="51" t="s">
        <v>17309</v>
      </c>
      <c r="J5152" s="69">
        <v>27.49</v>
      </c>
      <c r="K5152" s="69">
        <f t="shared" si="242"/>
        <v>0</v>
      </c>
      <c r="L5152" s="90">
        <v>25</v>
      </c>
      <c r="M5152" s="51">
        <v>25</v>
      </c>
      <c r="N5152" s="62" t="s">
        <v>18266</v>
      </c>
      <c r="O5152" s="52" t="s">
        <v>5569</v>
      </c>
      <c r="P5152" s="52">
        <v>646</v>
      </c>
      <c r="Q5152" s="52"/>
      <c r="R5152" s="52" t="s">
        <v>6321</v>
      </c>
      <c r="S5152" s="49" t="s">
        <v>21333</v>
      </c>
      <c r="V5152" s="50" t="s">
        <v>15180</v>
      </c>
      <c r="W5152" s="50" t="s">
        <v>6321</v>
      </c>
      <c r="X5152" s="50" t="s">
        <v>14740</v>
      </c>
      <c r="Y5152" s="70" t="s">
        <v>17320</v>
      </c>
      <c r="Z5152" s="53">
        <v>57201</v>
      </c>
    </row>
    <row r="5153" spans="1:26" s="49" customFormat="1" x14ac:dyDescent="0.25">
      <c r="A5153" s="74">
        <v>600024482</v>
      </c>
      <c r="B5153" s="73">
        <f t="shared" si="240"/>
        <v>600024482</v>
      </c>
      <c r="C5153" s="73" t="s">
        <v>12860</v>
      </c>
      <c r="D5153" s="68">
        <v>1</v>
      </c>
      <c r="E5153" s="48">
        <f t="shared" si="241"/>
        <v>70838267</v>
      </c>
      <c r="F5153" s="57" t="s">
        <v>5974</v>
      </c>
      <c r="G5153" s="57" t="s">
        <v>6311</v>
      </c>
      <c r="H5153" s="51">
        <v>125</v>
      </c>
      <c r="I5153" s="51" t="s">
        <v>17309</v>
      </c>
      <c r="J5153" s="69">
        <v>27.49</v>
      </c>
      <c r="K5153" s="69">
        <f t="shared" si="242"/>
        <v>3436.25</v>
      </c>
      <c r="L5153" s="90">
        <v>125</v>
      </c>
      <c r="M5153" s="51">
        <v>0</v>
      </c>
      <c r="N5153" s="62" t="s">
        <v>6326</v>
      </c>
      <c r="O5153" s="52" t="s">
        <v>416</v>
      </c>
      <c r="P5153" s="52">
        <v>825</v>
      </c>
      <c r="Q5153" s="52"/>
      <c r="R5153" s="52" t="s">
        <v>6321</v>
      </c>
      <c r="S5153" s="49" t="s">
        <v>21333</v>
      </c>
      <c r="V5153" s="50" t="s">
        <v>15147</v>
      </c>
      <c r="W5153" s="50" t="s">
        <v>6321</v>
      </c>
      <c r="X5153" s="50" t="s">
        <v>14738</v>
      </c>
      <c r="Y5153" s="70" t="s">
        <v>17320</v>
      </c>
      <c r="Z5153" s="53">
        <v>57201</v>
      </c>
    </row>
    <row r="5154" spans="1:26" s="49" customFormat="1" x14ac:dyDescent="0.25">
      <c r="A5154" s="74">
        <v>600029832</v>
      </c>
      <c r="B5154" s="73">
        <f t="shared" si="240"/>
        <v>600029832</v>
      </c>
      <c r="C5154" s="73" t="s">
        <v>18267</v>
      </c>
      <c r="D5154" s="68">
        <v>1</v>
      </c>
      <c r="E5154" s="48">
        <f t="shared" si="241"/>
        <v>63609291</v>
      </c>
      <c r="F5154" s="57" t="s">
        <v>5974</v>
      </c>
      <c r="G5154" s="57" t="s">
        <v>6311</v>
      </c>
      <c r="H5154" s="51">
        <v>25</v>
      </c>
      <c r="I5154" s="51" t="s">
        <v>17309</v>
      </c>
      <c r="J5154" s="69">
        <v>27.49</v>
      </c>
      <c r="K5154" s="69">
        <f t="shared" si="242"/>
        <v>687.25</v>
      </c>
      <c r="L5154" s="90">
        <v>25</v>
      </c>
      <c r="M5154" s="51">
        <v>0</v>
      </c>
      <c r="N5154" s="62" t="s">
        <v>18268</v>
      </c>
      <c r="O5154" s="52" t="s">
        <v>18269</v>
      </c>
      <c r="P5154" s="52">
        <v>505</v>
      </c>
      <c r="Q5154" s="52"/>
      <c r="R5154" s="52" t="s">
        <v>6321</v>
      </c>
      <c r="S5154" s="49" t="s">
        <v>21333</v>
      </c>
      <c r="V5154" s="50" t="s">
        <v>15147</v>
      </c>
      <c r="W5154" s="50" t="s">
        <v>6321</v>
      </c>
      <c r="X5154" s="50" t="s">
        <v>14738</v>
      </c>
      <c r="Y5154" s="70" t="s">
        <v>17320</v>
      </c>
      <c r="Z5154" s="53">
        <v>57201</v>
      </c>
    </row>
    <row r="5155" spans="1:26" s="49" customFormat="1" x14ac:dyDescent="0.25">
      <c r="A5155" s="75">
        <v>600099792</v>
      </c>
      <c r="B5155" s="73">
        <f t="shared" si="240"/>
        <v>600099792</v>
      </c>
      <c r="C5155" s="73" t="s">
        <v>12911</v>
      </c>
      <c r="D5155" s="68">
        <v>1</v>
      </c>
      <c r="E5155" s="48">
        <f t="shared" si="241"/>
        <v>75007983</v>
      </c>
      <c r="F5155" s="57" t="s">
        <v>5974</v>
      </c>
      <c r="G5155" s="57" t="s">
        <v>6311</v>
      </c>
      <c r="H5155" s="51">
        <v>0</v>
      </c>
      <c r="I5155" s="51" t="s">
        <v>17309</v>
      </c>
      <c r="J5155" s="69">
        <v>27.49</v>
      </c>
      <c r="K5155" s="69">
        <f t="shared" si="242"/>
        <v>0</v>
      </c>
      <c r="L5155" s="90">
        <v>25</v>
      </c>
      <c r="M5155" s="51">
        <v>25</v>
      </c>
      <c r="N5155" s="62" t="s">
        <v>6405</v>
      </c>
      <c r="O5155" s="52" t="s">
        <v>2955</v>
      </c>
      <c r="P5155" s="52">
        <v>394</v>
      </c>
      <c r="Q5155" s="52"/>
      <c r="R5155" s="52" t="s">
        <v>6321</v>
      </c>
      <c r="S5155" s="49" t="s">
        <v>21333</v>
      </c>
      <c r="V5155" s="50" t="s">
        <v>15180</v>
      </c>
      <c r="W5155" s="50" t="s">
        <v>6321</v>
      </c>
      <c r="X5155" s="50" t="s">
        <v>14740</v>
      </c>
      <c r="Y5155" s="70" t="s">
        <v>17320</v>
      </c>
      <c r="Z5155" s="53">
        <v>57201</v>
      </c>
    </row>
    <row r="5156" spans="1:26" s="49" customFormat="1" x14ac:dyDescent="0.25">
      <c r="A5156" s="75">
        <v>600099806</v>
      </c>
      <c r="B5156" s="73">
        <f t="shared" si="240"/>
        <v>600099806</v>
      </c>
      <c r="C5156" s="73" t="s">
        <v>12912</v>
      </c>
      <c r="D5156" s="68">
        <v>1</v>
      </c>
      <c r="E5156" s="48">
        <f t="shared" si="241"/>
        <v>75007991</v>
      </c>
      <c r="F5156" s="57" t="s">
        <v>5974</v>
      </c>
      <c r="G5156" s="57" t="s">
        <v>6311</v>
      </c>
      <c r="H5156" s="51">
        <v>0</v>
      </c>
      <c r="I5156" s="51" t="s">
        <v>17309</v>
      </c>
      <c r="J5156" s="69">
        <v>27.49</v>
      </c>
      <c r="K5156" s="69">
        <f t="shared" si="242"/>
        <v>0</v>
      </c>
      <c r="L5156" s="90">
        <v>25</v>
      </c>
      <c r="M5156" s="51">
        <v>25</v>
      </c>
      <c r="N5156" s="62" t="s">
        <v>6406</v>
      </c>
      <c r="O5156" s="52" t="s">
        <v>6407</v>
      </c>
      <c r="P5156" s="52">
        <v>627</v>
      </c>
      <c r="Q5156" s="52"/>
      <c r="R5156" s="52" t="s">
        <v>6321</v>
      </c>
      <c r="S5156" s="49" t="s">
        <v>21333</v>
      </c>
      <c r="V5156" s="50" t="s">
        <v>15180</v>
      </c>
      <c r="W5156" s="50" t="s">
        <v>6321</v>
      </c>
      <c r="X5156" s="50" t="s">
        <v>14740</v>
      </c>
      <c r="Y5156" s="70" t="s">
        <v>17320</v>
      </c>
      <c r="Z5156" s="53">
        <v>57201</v>
      </c>
    </row>
    <row r="5157" spans="1:26" s="49" customFormat="1" x14ac:dyDescent="0.25">
      <c r="A5157" s="75">
        <v>600100138</v>
      </c>
      <c r="B5157" s="73">
        <f t="shared" si="240"/>
        <v>600100138</v>
      </c>
      <c r="C5157" s="73" t="s">
        <v>12913</v>
      </c>
      <c r="D5157" s="68">
        <v>1</v>
      </c>
      <c r="E5157" s="48">
        <f t="shared" si="241"/>
        <v>75008017</v>
      </c>
      <c r="F5157" s="57" t="s">
        <v>5974</v>
      </c>
      <c r="G5157" s="57" t="s">
        <v>6311</v>
      </c>
      <c r="H5157" s="51">
        <v>25</v>
      </c>
      <c r="I5157" s="51" t="s">
        <v>17309</v>
      </c>
      <c r="J5157" s="69">
        <v>27.49</v>
      </c>
      <c r="K5157" s="69">
        <f t="shared" si="242"/>
        <v>687.25</v>
      </c>
      <c r="L5157" s="90">
        <v>25</v>
      </c>
      <c r="M5157" s="51">
        <v>0</v>
      </c>
      <c r="N5157" s="62" t="s">
        <v>6409</v>
      </c>
      <c r="O5157" s="52" t="s">
        <v>1586</v>
      </c>
      <c r="P5157" s="52">
        <v>7</v>
      </c>
      <c r="Q5157" s="52"/>
      <c r="R5157" s="52" t="s">
        <v>6321</v>
      </c>
      <c r="S5157" s="49" t="s">
        <v>21333</v>
      </c>
      <c r="V5157" s="50" t="s">
        <v>15180</v>
      </c>
      <c r="W5157" s="50" t="s">
        <v>6321</v>
      </c>
      <c r="X5157" s="50" t="s">
        <v>14740</v>
      </c>
      <c r="Y5157" s="70" t="s">
        <v>17320</v>
      </c>
      <c r="Z5157" s="53">
        <v>57201</v>
      </c>
    </row>
    <row r="5158" spans="1:26" s="49" customFormat="1" x14ac:dyDescent="0.25">
      <c r="A5158" s="75">
        <v>600100341</v>
      </c>
      <c r="B5158" s="73">
        <f t="shared" si="240"/>
        <v>600100341</v>
      </c>
      <c r="C5158" s="73" t="s">
        <v>12914</v>
      </c>
      <c r="D5158" s="68">
        <v>1</v>
      </c>
      <c r="E5158" s="48">
        <f t="shared" si="241"/>
        <v>70989893</v>
      </c>
      <c r="F5158" s="57" t="s">
        <v>5974</v>
      </c>
      <c r="G5158" s="57" t="s">
        <v>6311</v>
      </c>
      <c r="H5158" s="51">
        <v>75</v>
      </c>
      <c r="I5158" s="51" t="s">
        <v>17309</v>
      </c>
      <c r="J5158" s="69">
        <v>27.49</v>
      </c>
      <c r="K5158" s="69">
        <f t="shared" si="242"/>
        <v>2061.75</v>
      </c>
      <c r="L5158" s="90">
        <v>75</v>
      </c>
      <c r="M5158" s="51">
        <v>0</v>
      </c>
      <c r="N5158" s="62" t="s">
        <v>6410</v>
      </c>
      <c r="O5158" s="52"/>
      <c r="P5158" s="52">
        <v>260</v>
      </c>
      <c r="Q5158" s="52"/>
      <c r="R5158" s="52" t="s">
        <v>6400</v>
      </c>
      <c r="S5158" s="49" t="s">
        <v>21333</v>
      </c>
      <c r="V5158" s="50" t="s">
        <v>15180</v>
      </c>
      <c r="W5158" s="50" t="s">
        <v>6321</v>
      </c>
      <c r="X5158" s="50" t="s">
        <v>14740</v>
      </c>
      <c r="Y5158" s="70" t="s">
        <v>17320</v>
      </c>
      <c r="Z5158" s="53">
        <v>56991</v>
      </c>
    </row>
    <row r="5159" spans="1:26" s="49" customFormat="1" x14ac:dyDescent="0.25">
      <c r="A5159" s="75">
        <v>600099563</v>
      </c>
      <c r="B5159" s="73">
        <f t="shared" si="240"/>
        <v>600099563</v>
      </c>
      <c r="C5159" s="73" t="s">
        <v>12915</v>
      </c>
      <c r="D5159" s="68">
        <v>1</v>
      </c>
      <c r="E5159" s="48">
        <f t="shared" si="241"/>
        <v>71003045</v>
      </c>
      <c r="F5159" s="57" t="s">
        <v>5974</v>
      </c>
      <c r="G5159" s="57" t="s">
        <v>6311</v>
      </c>
      <c r="H5159" s="51">
        <v>0</v>
      </c>
      <c r="I5159" s="51" t="s">
        <v>17309</v>
      </c>
      <c r="J5159" s="69">
        <v>27.49</v>
      </c>
      <c r="K5159" s="69">
        <f t="shared" si="242"/>
        <v>0</v>
      </c>
      <c r="L5159" s="90">
        <v>25</v>
      </c>
      <c r="M5159" s="51">
        <v>25</v>
      </c>
      <c r="N5159" s="62" t="s">
        <v>6411</v>
      </c>
      <c r="O5159" s="52"/>
      <c r="P5159" s="52">
        <v>106</v>
      </c>
      <c r="Q5159" s="52"/>
      <c r="R5159" s="52" t="s">
        <v>6412</v>
      </c>
      <c r="S5159" s="49" t="s">
        <v>21333</v>
      </c>
      <c r="V5159" s="50" t="s">
        <v>15180</v>
      </c>
      <c r="W5159" s="50" t="s">
        <v>6321</v>
      </c>
      <c r="X5159" s="50" t="s">
        <v>14740</v>
      </c>
      <c r="Y5159" s="70" t="s">
        <v>17320</v>
      </c>
      <c r="Z5159" s="53">
        <v>56982</v>
      </c>
    </row>
    <row r="5160" spans="1:26" s="49" customFormat="1" x14ac:dyDescent="0.25">
      <c r="A5160" s="75">
        <v>600099601</v>
      </c>
      <c r="B5160" s="73">
        <f t="shared" si="240"/>
        <v>600099601</v>
      </c>
      <c r="C5160" s="73" t="s">
        <v>12916</v>
      </c>
      <c r="D5160" s="68">
        <v>1</v>
      </c>
      <c r="E5160" s="48">
        <f t="shared" si="241"/>
        <v>75015609</v>
      </c>
      <c r="F5160" s="57" t="s">
        <v>5974</v>
      </c>
      <c r="G5160" s="57" t="s">
        <v>6311</v>
      </c>
      <c r="H5160" s="51">
        <v>25</v>
      </c>
      <c r="I5160" s="51" t="s">
        <v>17309</v>
      </c>
      <c r="J5160" s="69">
        <v>27.49</v>
      </c>
      <c r="K5160" s="69">
        <f t="shared" si="242"/>
        <v>687.25</v>
      </c>
      <c r="L5160" s="90">
        <v>25</v>
      </c>
      <c r="M5160" s="51">
        <v>0</v>
      </c>
      <c r="N5160" s="62" t="s">
        <v>6414</v>
      </c>
      <c r="O5160" s="52" t="s">
        <v>4647</v>
      </c>
      <c r="P5160" s="52">
        <v>382</v>
      </c>
      <c r="Q5160" s="52"/>
      <c r="R5160" s="52" t="s">
        <v>6404</v>
      </c>
      <c r="S5160" s="49" t="s">
        <v>21333</v>
      </c>
      <c r="V5160" s="50" t="s">
        <v>15180</v>
      </c>
      <c r="W5160" s="50" t="s">
        <v>6321</v>
      </c>
      <c r="X5160" s="50" t="s">
        <v>14740</v>
      </c>
      <c r="Y5160" s="70" t="s">
        <v>17320</v>
      </c>
      <c r="Z5160" s="53">
        <v>56992</v>
      </c>
    </row>
    <row r="5161" spans="1:26" s="49" customFormat="1" x14ac:dyDescent="0.25">
      <c r="A5161" s="75">
        <v>600100855</v>
      </c>
      <c r="B5161" s="73">
        <f t="shared" si="240"/>
        <v>600100855</v>
      </c>
      <c r="C5161" s="73" t="s">
        <v>12917</v>
      </c>
      <c r="D5161" s="68">
        <v>1</v>
      </c>
      <c r="E5161" s="48">
        <f t="shared" si="241"/>
        <v>70995168</v>
      </c>
      <c r="F5161" s="57" t="s">
        <v>5974</v>
      </c>
      <c r="G5161" s="57" t="s">
        <v>6311</v>
      </c>
      <c r="H5161" s="51">
        <v>50</v>
      </c>
      <c r="I5161" s="51" t="s">
        <v>17309</v>
      </c>
      <c r="J5161" s="69">
        <v>27.49</v>
      </c>
      <c r="K5161" s="69">
        <f t="shared" si="242"/>
        <v>1374.5</v>
      </c>
      <c r="L5161" s="90">
        <v>50</v>
      </c>
      <c r="M5161" s="51">
        <v>0</v>
      </c>
      <c r="N5161" s="62" t="s">
        <v>6415</v>
      </c>
      <c r="O5161" s="52"/>
      <c r="P5161" s="52">
        <v>196</v>
      </c>
      <c r="Q5161" s="52"/>
      <c r="R5161" s="52" t="s">
        <v>6413</v>
      </c>
      <c r="S5161" s="49" t="s">
        <v>21333</v>
      </c>
      <c r="V5161" s="50" t="s">
        <v>15180</v>
      </c>
      <c r="W5161" s="50" t="s">
        <v>6321</v>
      </c>
      <c r="X5161" s="50" t="s">
        <v>14740</v>
      </c>
      <c r="Y5161" s="70" t="s">
        <v>17320</v>
      </c>
      <c r="Z5161" s="53">
        <v>56982</v>
      </c>
    </row>
    <row r="5162" spans="1:26" s="49" customFormat="1" x14ac:dyDescent="0.25">
      <c r="A5162" s="75">
        <v>600099814</v>
      </c>
      <c r="B5162" s="73">
        <f t="shared" si="240"/>
        <v>600099814</v>
      </c>
      <c r="C5162" s="73" t="s">
        <v>12918</v>
      </c>
      <c r="D5162" s="68">
        <v>1</v>
      </c>
      <c r="E5162" s="48">
        <f t="shared" si="241"/>
        <v>75008025</v>
      </c>
      <c r="F5162" s="57" t="s">
        <v>5974</v>
      </c>
      <c r="G5162" s="57" t="s">
        <v>6311</v>
      </c>
      <c r="H5162" s="51">
        <v>0</v>
      </c>
      <c r="I5162" s="51" t="s">
        <v>17309</v>
      </c>
      <c r="J5162" s="69">
        <v>27.49</v>
      </c>
      <c r="K5162" s="69">
        <f t="shared" si="242"/>
        <v>0</v>
      </c>
      <c r="L5162" s="90">
        <v>25</v>
      </c>
      <c r="M5162" s="51">
        <v>25</v>
      </c>
      <c r="N5162" s="62" t="s">
        <v>6416</v>
      </c>
      <c r="O5162" s="52" t="s">
        <v>6417</v>
      </c>
      <c r="P5162" s="52">
        <v>181</v>
      </c>
      <c r="Q5162" s="52"/>
      <c r="R5162" s="52" t="s">
        <v>6321</v>
      </c>
      <c r="S5162" s="49" t="s">
        <v>21333</v>
      </c>
      <c r="V5162" s="50" t="s">
        <v>15180</v>
      </c>
      <c r="W5162" s="50" t="s">
        <v>6321</v>
      </c>
      <c r="X5162" s="50" t="s">
        <v>14740</v>
      </c>
      <c r="Y5162" s="70" t="s">
        <v>17320</v>
      </c>
      <c r="Z5162" s="53">
        <v>57201</v>
      </c>
    </row>
    <row r="5163" spans="1:26" s="49" customFormat="1" x14ac:dyDescent="0.25">
      <c r="A5163" s="75">
        <v>600100189</v>
      </c>
      <c r="B5163" s="73">
        <f t="shared" si="240"/>
        <v>600100189</v>
      </c>
      <c r="C5163" s="73" t="s">
        <v>12919</v>
      </c>
      <c r="D5163" s="68">
        <v>1</v>
      </c>
      <c r="E5163" s="48">
        <f t="shared" si="241"/>
        <v>71009469</v>
      </c>
      <c r="F5163" s="57" t="s">
        <v>5974</v>
      </c>
      <c r="G5163" s="57" t="s">
        <v>6311</v>
      </c>
      <c r="H5163" s="51">
        <v>50</v>
      </c>
      <c r="I5163" s="51" t="s">
        <v>17309</v>
      </c>
      <c r="J5163" s="69">
        <v>27.49</v>
      </c>
      <c r="K5163" s="69">
        <f t="shared" si="242"/>
        <v>1374.5</v>
      </c>
      <c r="L5163" s="90">
        <v>50</v>
      </c>
      <c r="M5163" s="51">
        <v>0</v>
      </c>
      <c r="N5163" s="62" t="s">
        <v>6418</v>
      </c>
      <c r="O5163" s="52"/>
      <c r="P5163" s="52">
        <v>118</v>
      </c>
      <c r="Q5163" s="52"/>
      <c r="R5163" s="52" t="s">
        <v>6419</v>
      </c>
      <c r="S5163" s="49" t="s">
        <v>21333</v>
      </c>
      <c r="V5163" s="50" t="s">
        <v>15180</v>
      </c>
      <c r="W5163" s="50" t="s">
        <v>6321</v>
      </c>
      <c r="X5163" s="50" t="s">
        <v>14740</v>
      </c>
      <c r="Y5163" s="70" t="s">
        <v>17320</v>
      </c>
      <c r="Z5163" s="53">
        <v>56982</v>
      </c>
    </row>
    <row r="5164" spans="1:26" s="49" customFormat="1" x14ac:dyDescent="0.25">
      <c r="A5164" s="75">
        <v>600100456</v>
      </c>
      <c r="B5164" s="73">
        <f t="shared" si="240"/>
        <v>600100456</v>
      </c>
      <c r="C5164" s="73" t="s">
        <v>12920</v>
      </c>
      <c r="D5164" s="68">
        <v>1</v>
      </c>
      <c r="E5164" s="48">
        <f t="shared" si="241"/>
        <v>71006125</v>
      </c>
      <c r="F5164" s="57" t="s">
        <v>5974</v>
      </c>
      <c r="G5164" s="57" t="s">
        <v>6311</v>
      </c>
      <c r="H5164" s="51">
        <v>150</v>
      </c>
      <c r="I5164" s="51" t="s">
        <v>17309</v>
      </c>
      <c r="J5164" s="69">
        <v>27.49</v>
      </c>
      <c r="K5164" s="69">
        <f t="shared" si="242"/>
        <v>4123.5</v>
      </c>
      <c r="L5164" s="90">
        <v>150</v>
      </c>
      <c r="M5164" s="51">
        <v>0</v>
      </c>
      <c r="N5164" s="62" t="s">
        <v>6420</v>
      </c>
      <c r="O5164" s="52"/>
      <c r="P5164" s="52">
        <v>178</v>
      </c>
      <c r="Q5164" s="52"/>
      <c r="R5164" s="52" t="s">
        <v>6421</v>
      </c>
      <c r="S5164" s="49" t="s">
        <v>21333</v>
      </c>
      <c r="V5164" s="50" t="s">
        <v>15180</v>
      </c>
      <c r="W5164" s="50" t="s">
        <v>6321</v>
      </c>
      <c r="X5164" s="50" t="s">
        <v>14740</v>
      </c>
      <c r="Y5164" s="70" t="s">
        <v>17320</v>
      </c>
      <c r="Z5164" s="53">
        <v>56994</v>
      </c>
    </row>
    <row r="5165" spans="1:26" s="49" customFormat="1" x14ac:dyDescent="0.25">
      <c r="A5165" s="75">
        <v>600100651</v>
      </c>
      <c r="B5165" s="73">
        <f t="shared" si="240"/>
        <v>600100651</v>
      </c>
      <c r="C5165" s="73" t="s">
        <v>12921</v>
      </c>
      <c r="D5165" s="68">
        <v>1</v>
      </c>
      <c r="E5165" s="48">
        <f t="shared" si="241"/>
        <v>60121602</v>
      </c>
      <c r="F5165" s="57" t="s">
        <v>5974</v>
      </c>
      <c r="G5165" s="57" t="s">
        <v>6311</v>
      </c>
      <c r="H5165" s="51">
        <v>75</v>
      </c>
      <c r="I5165" s="51" t="s">
        <v>17309</v>
      </c>
      <c r="J5165" s="69">
        <v>27.49</v>
      </c>
      <c r="K5165" s="69">
        <f t="shared" si="242"/>
        <v>2061.75</v>
      </c>
      <c r="L5165" s="90">
        <v>75</v>
      </c>
      <c r="M5165" s="51">
        <v>0</v>
      </c>
      <c r="N5165" s="62" t="s">
        <v>6422</v>
      </c>
      <c r="O5165" s="52"/>
      <c r="P5165" s="52">
        <v>111</v>
      </c>
      <c r="Q5165" s="52"/>
      <c r="R5165" s="52" t="s">
        <v>6412</v>
      </c>
      <c r="S5165" s="49" t="s">
        <v>21333</v>
      </c>
      <c r="V5165" s="50" t="s">
        <v>15180</v>
      </c>
      <c r="W5165" s="50" t="s">
        <v>6321</v>
      </c>
      <c r="X5165" s="50" t="s">
        <v>14740</v>
      </c>
      <c r="Y5165" s="70" t="s">
        <v>17320</v>
      </c>
      <c r="Z5165" s="53">
        <v>56982</v>
      </c>
    </row>
    <row r="5166" spans="1:26" s="49" customFormat="1" x14ac:dyDescent="0.25">
      <c r="A5166" s="75">
        <v>600100596</v>
      </c>
      <c r="B5166" s="73">
        <f t="shared" si="240"/>
        <v>600100596</v>
      </c>
      <c r="C5166" s="73" t="s">
        <v>12922</v>
      </c>
      <c r="D5166" s="68">
        <v>1</v>
      </c>
      <c r="E5166" s="48">
        <f t="shared" si="241"/>
        <v>70154520</v>
      </c>
      <c r="F5166" s="57" t="s">
        <v>5974</v>
      </c>
      <c r="G5166" s="57" t="s">
        <v>6311</v>
      </c>
      <c r="H5166" s="51">
        <v>725</v>
      </c>
      <c r="I5166" s="51" t="s">
        <v>17309</v>
      </c>
      <c r="J5166" s="69">
        <v>27.49</v>
      </c>
      <c r="K5166" s="69">
        <f t="shared" si="242"/>
        <v>19930.25</v>
      </c>
      <c r="L5166" s="90">
        <v>725</v>
      </c>
      <c r="M5166" s="51">
        <v>0</v>
      </c>
      <c r="N5166" s="62" t="s">
        <v>6423</v>
      </c>
      <c r="O5166" s="52" t="s">
        <v>1384</v>
      </c>
      <c r="P5166" s="52">
        <v>401</v>
      </c>
      <c r="Q5166" s="52"/>
      <c r="R5166" s="52" t="s">
        <v>6321</v>
      </c>
      <c r="S5166" s="49" t="s">
        <v>21333</v>
      </c>
      <c r="V5166" s="50" t="s">
        <v>15180</v>
      </c>
      <c r="W5166" s="50" t="s">
        <v>6321</v>
      </c>
      <c r="X5166" s="50" t="s">
        <v>14740</v>
      </c>
      <c r="Y5166" s="70" t="s">
        <v>17320</v>
      </c>
      <c r="Z5166" s="53">
        <v>57201</v>
      </c>
    </row>
    <row r="5167" spans="1:26" s="49" customFormat="1" x14ac:dyDescent="0.25">
      <c r="A5167" s="75">
        <v>600100600</v>
      </c>
      <c r="B5167" s="73">
        <f t="shared" si="240"/>
        <v>600100600</v>
      </c>
      <c r="C5167" s="73" t="s">
        <v>12923</v>
      </c>
      <c r="D5167" s="68">
        <v>1</v>
      </c>
      <c r="E5167" s="48">
        <f t="shared" si="241"/>
        <v>70942510</v>
      </c>
      <c r="F5167" s="57" t="s">
        <v>5974</v>
      </c>
      <c r="G5167" s="57" t="s">
        <v>6311</v>
      </c>
      <c r="H5167" s="51">
        <v>275</v>
      </c>
      <c r="I5167" s="51" t="s">
        <v>17309</v>
      </c>
      <c r="J5167" s="69">
        <v>27.49</v>
      </c>
      <c r="K5167" s="69">
        <f t="shared" si="242"/>
        <v>7559.75</v>
      </c>
      <c r="L5167" s="90">
        <v>275</v>
      </c>
      <c r="M5167" s="51">
        <v>0</v>
      </c>
      <c r="N5167" s="62" t="s">
        <v>6424</v>
      </c>
      <c r="O5167" s="52"/>
      <c r="P5167" s="52">
        <v>349</v>
      </c>
      <c r="Q5167" s="52"/>
      <c r="R5167" s="52" t="s">
        <v>6408</v>
      </c>
      <c r="S5167" s="49" t="s">
        <v>21333</v>
      </c>
      <c r="V5167" s="50" t="s">
        <v>15180</v>
      </c>
      <c r="W5167" s="50" t="s">
        <v>6321</v>
      </c>
      <c r="X5167" s="50" t="s">
        <v>14740</v>
      </c>
      <c r="Y5167" s="70" t="s">
        <v>17320</v>
      </c>
      <c r="Z5167" s="53">
        <v>56971</v>
      </c>
    </row>
    <row r="5168" spans="1:26" s="49" customFormat="1" x14ac:dyDescent="0.25">
      <c r="A5168" s="75">
        <v>600100634</v>
      </c>
      <c r="B5168" s="73">
        <f t="shared" si="240"/>
        <v>600100634</v>
      </c>
      <c r="C5168" s="73" t="s">
        <v>12924</v>
      </c>
      <c r="D5168" s="68">
        <v>1</v>
      </c>
      <c r="E5168" s="48">
        <f t="shared" si="241"/>
        <v>43509541</v>
      </c>
      <c r="F5168" s="57" t="s">
        <v>5974</v>
      </c>
      <c r="G5168" s="57" t="s">
        <v>6311</v>
      </c>
      <c r="H5168" s="51">
        <v>1200</v>
      </c>
      <c r="I5168" s="51" t="s">
        <v>17309</v>
      </c>
      <c r="J5168" s="69">
        <v>27.49</v>
      </c>
      <c r="K5168" s="69">
        <f t="shared" si="242"/>
        <v>32988</v>
      </c>
      <c r="L5168" s="90">
        <v>1200</v>
      </c>
      <c r="M5168" s="51">
        <v>0</v>
      </c>
      <c r="N5168" s="62" t="s">
        <v>6425</v>
      </c>
      <c r="O5168" s="52" t="s">
        <v>6325</v>
      </c>
      <c r="P5168" s="52">
        <v>447</v>
      </c>
      <c r="Q5168" s="52"/>
      <c r="R5168" s="52" t="s">
        <v>6321</v>
      </c>
      <c r="S5168" s="49" t="s">
        <v>21333</v>
      </c>
      <c r="V5168" s="50" t="s">
        <v>15180</v>
      </c>
      <c r="W5168" s="50" t="s">
        <v>6321</v>
      </c>
      <c r="X5168" s="50" t="s">
        <v>14740</v>
      </c>
      <c r="Y5168" s="70" t="s">
        <v>17320</v>
      </c>
      <c r="Z5168" s="53">
        <v>57201</v>
      </c>
    </row>
    <row r="5169" spans="1:26" s="49" customFormat="1" x14ac:dyDescent="0.25">
      <c r="A5169" s="75">
        <v>650045629</v>
      </c>
      <c r="B5169" s="73">
        <f t="shared" si="240"/>
        <v>650045629</v>
      </c>
      <c r="C5169" s="73" t="s">
        <v>12925</v>
      </c>
      <c r="D5169" s="68">
        <v>1</v>
      </c>
      <c r="E5169" s="48">
        <f t="shared" si="241"/>
        <v>75016583</v>
      </c>
      <c r="F5169" s="57" t="s">
        <v>5974</v>
      </c>
      <c r="G5169" s="57" t="s">
        <v>6311</v>
      </c>
      <c r="H5169" s="51">
        <v>100</v>
      </c>
      <c r="I5169" s="51" t="s">
        <v>17309</v>
      </c>
      <c r="J5169" s="69">
        <v>27.49</v>
      </c>
      <c r="K5169" s="69">
        <f t="shared" si="242"/>
        <v>2749</v>
      </c>
      <c r="L5169" s="90">
        <v>100</v>
      </c>
      <c r="M5169" s="51">
        <v>0</v>
      </c>
      <c r="N5169" s="62" t="s">
        <v>6426</v>
      </c>
      <c r="O5169" s="52"/>
      <c r="P5169" s="52">
        <v>181</v>
      </c>
      <c r="Q5169" s="52"/>
      <c r="R5169" s="52" t="s">
        <v>6427</v>
      </c>
      <c r="S5169" s="49" t="s">
        <v>21333</v>
      </c>
      <c r="V5169" s="50" t="s">
        <v>15180</v>
      </c>
      <c r="W5169" s="50" t="s">
        <v>6321</v>
      </c>
      <c r="X5169" s="50" t="s">
        <v>14740</v>
      </c>
      <c r="Y5169" s="70" t="s">
        <v>17320</v>
      </c>
      <c r="Z5169" s="53">
        <v>56993</v>
      </c>
    </row>
    <row r="5170" spans="1:26" s="49" customFormat="1" x14ac:dyDescent="0.25">
      <c r="A5170" s="75">
        <v>650049969</v>
      </c>
      <c r="B5170" s="73">
        <f t="shared" si="240"/>
        <v>650049969</v>
      </c>
      <c r="C5170" s="73" t="s">
        <v>12926</v>
      </c>
      <c r="D5170" s="68">
        <v>1</v>
      </c>
      <c r="E5170" s="48">
        <f t="shared" si="241"/>
        <v>70992975</v>
      </c>
      <c r="F5170" s="57" t="s">
        <v>5974</v>
      </c>
      <c r="G5170" s="57" t="s">
        <v>6311</v>
      </c>
      <c r="H5170" s="51">
        <v>100</v>
      </c>
      <c r="I5170" s="51" t="s">
        <v>17309</v>
      </c>
      <c r="J5170" s="69">
        <v>27.49</v>
      </c>
      <c r="K5170" s="69">
        <f t="shared" si="242"/>
        <v>2749</v>
      </c>
      <c r="L5170" s="90">
        <v>100</v>
      </c>
      <c r="M5170" s="51">
        <v>0</v>
      </c>
      <c r="N5170" s="62" t="s">
        <v>6428</v>
      </c>
      <c r="O5170" s="52"/>
      <c r="P5170" s="52">
        <v>55</v>
      </c>
      <c r="Q5170" s="52"/>
      <c r="R5170" s="52" t="s">
        <v>6429</v>
      </c>
      <c r="S5170" s="49" t="s">
        <v>21333</v>
      </c>
      <c r="V5170" s="50" t="s">
        <v>15180</v>
      </c>
      <c r="W5170" s="50" t="s">
        <v>6321</v>
      </c>
      <c r="X5170" s="50" t="s">
        <v>14740</v>
      </c>
      <c r="Y5170" s="70" t="s">
        <v>17320</v>
      </c>
      <c r="Z5170" s="53">
        <v>57201</v>
      </c>
    </row>
    <row r="5171" spans="1:26" s="49" customFormat="1" x14ac:dyDescent="0.25">
      <c r="A5171" s="75">
        <v>691006580</v>
      </c>
      <c r="B5171" s="73">
        <f t="shared" si="240"/>
        <v>691006580</v>
      </c>
      <c r="C5171" s="73" t="s">
        <v>12861</v>
      </c>
      <c r="D5171" s="68">
        <v>1</v>
      </c>
      <c r="E5171" s="48">
        <f t="shared" si="241"/>
        <v>2709058</v>
      </c>
      <c r="F5171" s="57" t="s">
        <v>5974</v>
      </c>
      <c r="G5171" s="57" t="s">
        <v>6311</v>
      </c>
      <c r="H5171" s="51">
        <v>75</v>
      </c>
      <c r="I5171" s="51" t="s">
        <v>17309</v>
      </c>
      <c r="J5171" s="69">
        <v>27.49</v>
      </c>
      <c r="K5171" s="69">
        <f t="shared" si="242"/>
        <v>2061.75</v>
      </c>
      <c r="L5171" s="90">
        <v>75</v>
      </c>
      <c r="M5171" s="51">
        <v>0</v>
      </c>
      <c r="N5171" s="62" t="s">
        <v>6327</v>
      </c>
      <c r="O5171" s="52"/>
      <c r="P5171" s="52">
        <v>40</v>
      </c>
      <c r="Q5171" s="52"/>
      <c r="R5171" s="52" t="s">
        <v>6328</v>
      </c>
      <c r="S5171" s="49" t="s">
        <v>21334</v>
      </c>
      <c r="V5171" s="50" t="s">
        <v>15147</v>
      </c>
      <c r="W5171" s="50" t="s">
        <v>6321</v>
      </c>
      <c r="X5171" s="50" t="s">
        <v>14742</v>
      </c>
      <c r="Y5171" s="70" t="s">
        <v>17320</v>
      </c>
      <c r="Z5171" s="53">
        <v>57201</v>
      </c>
    </row>
    <row r="5172" spans="1:26" s="49" customFormat="1" x14ac:dyDescent="0.25">
      <c r="A5172" s="74">
        <v>600096491</v>
      </c>
      <c r="B5172" s="73">
        <f t="shared" si="240"/>
        <v>600096491</v>
      </c>
      <c r="C5172" s="73" t="s">
        <v>12840</v>
      </c>
      <c r="D5172" s="68">
        <v>1</v>
      </c>
      <c r="E5172" s="48">
        <f t="shared" si="241"/>
        <v>71007253</v>
      </c>
      <c r="F5172" s="57" t="s">
        <v>5974</v>
      </c>
      <c r="G5172" s="57" t="s">
        <v>6117</v>
      </c>
      <c r="H5172" s="51">
        <v>75</v>
      </c>
      <c r="I5172" s="51" t="s">
        <v>17309</v>
      </c>
      <c r="J5172" s="69">
        <v>27.49</v>
      </c>
      <c r="K5172" s="69">
        <f t="shared" si="242"/>
        <v>2061.75</v>
      </c>
      <c r="L5172" s="90">
        <v>75</v>
      </c>
      <c r="M5172" s="51">
        <v>0</v>
      </c>
      <c r="N5172" s="62" t="s">
        <v>6289</v>
      </c>
      <c r="O5172" s="52"/>
      <c r="P5172" s="52">
        <v>41</v>
      </c>
      <c r="Q5172" s="52"/>
      <c r="R5172" s="52" t="s">
        <v>6290</v>
      </c>
      <c r="S5172" s="49" t="s">
        <v>21333</v>
      </c>
      <c r="V5172" s="50" t="s">
        <v>15181</v>
      </c>
      <c r="W5172" s="50" t="s">
        <v>6149</v>
      </c>
      <c r="X5172" s="50" t="s">
        <v>14740</v>
      </c>
      <c r="Y5172" s="70" t="s">
        <v>17320</v>
      </c>
      <c r="Z5172" s="53">
        <v>53316</v>
      </c>
    </row>
    <row r="5173" spans="1:26" s="49" customFormat="1" x14ac:dyDescent="0.25">
      <c r="A5173" s="74">
        <v>600012361</v>
      </c>
      <c r="B5173" s="73">
        <f t="shared" si="240"/>
        <v>600012361</v>
      </c>
      <c r="C5173" s="73" t="s">
        <v>18270</v>
      </c>
      <c r="D5173" s="68">
        <v>1</v>
      </c>
      <c r="E5173" s="48">
        <f t="shared" si="241"/>
        <v>87858</v>
      </c>
      <c r="F5173" s="57" t="s">
        <v>5974</v>
      </c>
      <c r="G5173" s="57" t="s">
        <v>6117</v>
      </c>
      <c r="H5173" s="51">
        <v>250</v>
      </c>
      <c r="I5173" s="51" t="s">
        <v>17309</v>
      </c>
      <c r="J5173" s="69">
        <v>27.49</v>
      </c>
      <c r="K5173" s="69">
        <f t="shared" si="242"/>
        <v>6872.5</v>
      </c>
      <c r="L5173" s="90">
        <v>250</v>
      </c>
      <c r="M5173" s="51">
        <v>0</v>
      </c>
      <c r="N5173" s="62" t="s">
        <v>18271</v>
      </c>
      <c r="O5173" s="52"/>
      <c r="P5173" s="52">
        <v>105</v>
      </c>
      <c r="Q5173" s="52"/>
      <c r="R5173" s="52" t="s">
        <v>6150</v>
      </c>
      <c r="S5173" s="49" t="s">
        <v>21333</v>
      </c>
      <c r="V5173" s="50" t="s">
        <v>15147</v>
      </c>
      <c r="W5173" s="50" t="s">
        <v>6149</v>
      </c>
      <c r="X5173" s="50" t="s">
        <v>14738</v>
      </c>
      <c r="Y5173" s="70" t="s">
        <v>17320</v>
      </c>
      <c r="Z5173" s="53">
        <v>53501</v>
      </c>
    </row>
    <row r="5174" spans="1:26" s="49" customFormat="1" x14ac:dyDescent="0.25">
      <c r="A5174" s="74">
        <v>600012450</v>
      </c>
      <c r="B5174" s="73">
        <f t="shared" si="240"/>
        <v>600012450</v>
      </c>
      <c r="C5174" s="73" t="s">
        <v>12758</v>
      </c>
      <c r="D5174" s="68">
        <v>1</v>
      </c>
      <c r="E5174" s="48">
        <f t="shared" si="241"/>
        <v>87840</v>
      </c>
      <c r="F5174" s="57" t="s">
        <v>5974</v>
      </c>
      <c r="G5174" s="57" t="s">
        <v>6117</v>
      </c>
      <c r="H5174" s="51">
        <v>275</v>
      </c>
      <c r="I5174" s="51" t="s">
        <v>17309</v>
      </c>
      <c r="J5174" s="69">
        <v>27.49</v>
      </c>
      <c r="K5174" s="69">
        <f t="shared" si="242"/>
        <v>7559.75</v>
      </c>
      <c r="L5174" s="90">
        <v>275</v>
      </c>
      <c r="M5174" s="51">
        <v>0</v>
      </c>
      <c r="N5174" s="62" t="s">
        <v>6151</v>
      </c>
      <c r="O5174" s="52" t="s">
        <v>354</v>
      </c>
      <c r="P5174" s="52">
        <v>139</v>
      </c>
      <c r="Q5174" s="52"/>
      <c r="R5174" s="52" t="s">
        <v>6152</v>
      </c>
      <c r="S5174" s="49" t="s">
        <v>21333</v>
      </c>
      <c r="V5174" s="50" t="s">
        <v>15147</v>
      </c>
      <c r="W5174" s="50" t="s">
        <v>6149</v>
      </c>
      <c r="X5174" s="50" t="s">
        <v>14738</v>
      </c>
      <c r="Y5174" s="70" t="s">
        <v>17320</v>
      </c>
      <c r="Z5174" s="53">
        <v>53312</v>
      </c>
    </row>
    <row r="5175" spans="1:26" s="49" customFormat="1" x14ac:dyDescent="0.25">
      <c r="A5175" s="75">
        <v>600096475</v>
      </c>
      <c r="B5175" s="73">
        <f t="shared" si="240"/>
        <v>600096475</v>
      </c>
      <c r="C5175" s="73" t="s">
        <v>12841</v>
      </c>
      <c r="D5175" s="68">
        <v>1</v>
      </c>
      <c r="E5175" s="48">
        <f t="shared" si="241"/>
        <v>70988838</v>
      </c>
      <c r="F5175" s="57" t="s">
        <v>5974</v>
      </c>
      <c r="G5175" s="57" t="s">
        <v>6117</v>
      </c>
      <c r="H5175" s="51">
        <v>75</v>
      </c>
      <c r="I5175" s="51" t="s">
        <v>17309</v>
      </c>
      <c r="J5175" s="69">
        <v>27.49</v>
      </c>
      <c r="K5175" s="69">
        <f t="shared" si="242"/>
        <v>2061.75</v>
      </c>
      <c r="L5175" s="90">
        <v>75</v>
      </c>
      <c r="M5175" s="51">
        <v>0</v>
      </c>
      <c r="N5175" s="62" t="s">
        <v>6291</v>
      </c>
      <c r="O5175" s="52"/>
      <c r="P5175" s="52">
        <v>102</v>
      </c>
      <c r="Q5175" s="52"/>
      <c r="R5175" s="52" t="s">
        <v>6288</v>
      </c>
      <c r="S5175" s="49" t="s">
        <v>21333</v>
      </c>
      <c r="V5175" s="50" t="s">
        <v>15181</v>
      </c>
      <c r="W5175" s="50" t="s">
        <v>6149</v>
      </c>
      <c r="X5175" s="50" t="s">
        <v>14740</v>
      </c>
      <c r="Y5175" s="70" t="s">
        <v>17320</v>
      </c>
      <c r="Z5175" s="53">
        <v>53501</v>
      </c>
    </row>
    <row r="5176" spans="1:26" s="49" customFormat="1" x14ac:dyDescent="0.25">
      <c r="A5176" s="75">
        <v>600096599</v>
      </c>
      <c r="B5176" s="73">
        <f t="shared" si="240"/>
        <v>600096599</v>
      </c>
      <c r="C5176" s="73" t="s">
        <v>12842</v>
      </c>
      <c r="D5176" s="68">
        <v>1</v>
      </c>
      <c r="E5176" s="48">
        <f t="shared" si="241"/>
        <v>60158247</v>
      </c>
      <c r="F5176" s="57" t="s">
        <v>5974</v>
      </c>
      <c r="G5176" s="57" t="s">
        <v>6117</v>
      </c>
      <c r="H5176" s="51">
        <v>100</v>
      </c>
      <c r="I5176" s="51" t="s">
        <v>17309</v>
      </c>
      <c r="J5176" s="69">
        <v>27.49</v>
      </c>
      <c r="K5176" s="69">
        <f t="shared" si="242"/>
        <v>2749</v>
      </c>
      <c r="L5176" s="90">
        <v>100</v>
      </c>
      <c r="M5176" s="51">
        <v>0</v>
      </c>
      <c r="N5176" s="62" t="s">
        <v>6292</v>
      </c>
      <c r="O5176" s="52" t="s">
        <v>4647</v>
      </c>
      <c r="P5176" s="52">
        <v>40</v>
      </c>
      <c r="Q5176" s="52"/>
      <c r="R5176" s="52" t="s">
        <v>6293</v>
      </c>
      <c r="S5176" s="49" t="s">
        <v>21333</v>
      </c>
      <c r="V5176" s="50" t="s">
        <v>15181</v>
      </c>
      <c r="W5176" s="50" t="s">
        <v>6149</v>
      </c>
      <c r="X5176" s="50" t="s">
        <v>14740</v>
      </c>
      <c r="Y5176" s="70" t="s">
        <v>17320</v>
      </c>
      <c r="Z5176" s="53">
        <v>53501</v>
      </c>
    </row>
    <row r="5177" spans="1:26" s="49" customFormat="1" x14ac:dyDescent="0.25">
      <c r="A5177" s="75">
        <v>600095363</v>
      </c>
      <c r="B5177" s="73">
        <f t="shared" si="240"/>
        <v>600095363</v>
      </c>
      <c r="C5177" s="73" t="s">
        <v>12843</v>
      </c>
      <c r="D5177" s="68">
        <v>1</v>
      </c>
      <c r="E5177" s="48">
        <f t="shared" si="241"/>
        <v>60157160</v>
      </c>
      <c r="F5177" s="57" t="s">
        <v>5974</v>
      </c>
      <c r="G5177" s="57" t="s">
        <v>6117</v>
      </c>
      <c r="H5177" s="51">
        <v>25</v>
      </c>
      <c r="I5177" s="51" t="s">
        <v>17309</v>
      </c>
      <c r="J5177" s="69">
        <v>27.49</v>
      </c>
      <c r="K5177" s="69">
        <f t="shared" si="242"/>
        <v>687.25</v>
      </c>
      <c r="L5177" s="90">
        <v>25</v>
      </c>
      <c r="M5177" s="51">
        <v>0</v>
      </c>
      <c r="N5177" s="62" t="s">
        <v>6295</v>
      </c>
      <c r="O5177" s="52" t="s">
        <v>6296</v>
      </c>
      <c r="P5177" s="52">
        <v>245</v>
      </c>
      <c r="Q5177" s="52"/>
      <c r="R5177" s="52" t="s">
        <v>6297</v>
      </c>
      <c r="S5177" s="49" t="s">
        <v>21333</v>
      </c>
      <c r="V5177" s="50" t="s">
        <v>15181</v>
      </c>
      <c r="W5177" s="50" t="s">
        <v>6149</v>
      </c>
      <c r="X5177" s="50" t="s">
        <v>14740</v>
      </c>
      <c r="Y5177" s="70" t="s">
        <v>17320</v>
      </c>
      <c r="Z5177" s="53">
        <v>53361</v>
      </c>
    </row>
    <row r="5178" spans="1:26" s="49" customFormat="1" x14ac:dyDescent="0.25">
      <c r="A5178" s="75">
        <v>600095509</v>
      </c>
      <c r="B5178" s="73">
        <f t="shared" si="240"/>
        <v>600095509</v>
      </c>
      <c r="C5178" s="73" t="s">
        <v>12844</v>
      </c>
      <c r="D5178" s="68">
        <v>1</v>
      </c>
      <c r="E5178" s="48">
        <f t="shared" si="241"/>
        <v>60159014</v>
      </c>
      <c r="F5178" s="57" t="s">
        <v>5974</v>
      </c>
      <c r="G5178" s="57" t="s">
        <v>6117</v>
      </c>
      <c r="H5178" s="51">
        <v>25</v>
      </c>
      <c r="I5178" s="51" t="s">
        <v>17309</v>
      </c>
      <c r="J5178" s="69">
        <v>27.49</v>
      </c>
      <c r="K5178" s="69">
        <f t="shared" si="242"/>
        <v>687.25</v>
      </c>
      <c r="L5178" s="90">
        <v>25</v>
      </c>
      <c r="M5178" s="51">
        <v>0</v>
      </c>
      <c r="N5178" s="62" t="s">
        <v>6298</v>
      </c>
      <c r="O5178" s="52" t="s">
        <v>478</v>
      </c>
      <c r="P5178" s="52">
        <v>229</v>
      </c>
      <c r="Q5178" s="52"/>
      <c r="R5178" s="52" t="s">
        <v>6152</v>
      </c>
      <c r="S5178" s="49" t="s">
        <v>21333</v>
      </c>
      <c r="V5178" s="50" t="s">
        <v>15181</v>
      </c>
      <c r="W5178" s="50" t="s">
        <v>6149</v>
      </c>
      <c r="X5178" s="50" t="s">
        <v>14740</v>
      </c>
      <c r="Y5178" s="70" t="s">
        <v>17320</v>
      </c>
      <c r="Z5178" s="53">
        <v>53312</v>
      </c>
    </row>
    <row r="5179" spans="1:26" s="49" customFormat="1" x14ac:dyDescent="0.25">
      <c r="A5179" s="75">
        <v>600095312</v>
      </c>
      <c r="B5179" s="73">
        <f t="shared" si="240"/>
        <v>600095312</v>
      </c>
      <c r="C5179" s="73" t="s">
        <v>12845</v>
      </c>
      <c r="D5179" s="68">
        <v>1</v>
      </c>
      <c r="E5179" s="48">
        <f t="shared" si="241"/>
        <v>48160911</v>
      </c>
      <c r="F5179" s="57" t="s">
        <v>5974</v>
      </c>
      <c r="G5179" s="57" t="s">
        <v>6117</v>
      </c>
      <c r="H5179" s="51">
        <v>0</v>
      </c>
      <c r="I5179" s="51" t="s">
        <v>17309</v>
      </c>
      <c r="J5179" s="69">
        <v>27.49</v>
      </c>
      <c r="K5179" s="69">
        <f t="shared" si="242"/>
        <v>0</v>
      </c>
      <c r="L5179" s="90">
        <v>25</v>
      </c>
      <c r="M5179" s="51">
        <v>25</v>
      </c>
      <c r="N5179" s="62" t="s">
        <v>6299</v>
      </c>
      <c r="O5179" s="52" t="s">
        <v>6300</v>
      </c>
      <c r="P5179" s="52">
        <v>935</v>
      </c>
      <c r="Q5179" s="52"/>
      <c r="R5179" s="52" t="s">
        <v>6149</v>
      </c>
      <c r="S5179" s="49" t="s">
        <v>21333</v>
      </c>
      <c r="V5179" s="50" t="s">
        <v>15181</v>
      </c>
      <c r="W5179" s="50" t="s">
        <v>6149</v>
      </c>
      <c r="X5179" s="50" t="s">
        <v>14740</v>
      </c>
      <c r="Y5179" s="70" t="s">
        <v>17320</v>
      </c>
      <c r="Z5179" s="53">
        <v>53501</v>
      </c>
    </row>
    <row r="5180" spans="1:26" s="49" customFormat="1" x14ac:dyDescent="0.25">
      <c r="A5180" s="75">
        <v>600096009</v>
      </c>
      <c r="B5180" s="73">
        <f t="shared" si="240"/>
        <v>600096009</v>
      </c>
      <c r="C5180" s="73" t="s">
        <v>12846</v>
      </c>
      <c r="D5180" s="68">
        <v>1</v>
      </c>
      <c r="E5180" s="48">
        <f t="shared" si="241"/>
        <v>48160903</v>
      </c>
      <c r="F5180" s="57" t="s">
        <v>5974</v>
      </c>
      <c r="G5180" s="57" t="s">
        <v>6117</v>
      </c>
      <c r="H5180" s="51">
        <v>0</v>
      </c>
      <c r="I5180" s="51" t="s">
        <v>17309</v>
      </c>
      <c r="J5180" s="69">
        <v>27.49</v>
      </c>
      <c r="K5180" s="69">
        <f t="shared" si="242"/>
        <v>0</v>
      </c>
      <c r="L5180" s="90">
        <v>50</v>
      </c>
      <c r="M5180" s="51">
        <v>50</v>
      </c>
      <c r="N5180" s="62" t="s">
        <v>6301</v>
      </c>
      <c r="O5180" s="52" t="s">
        <v>2734</v>
      </c>
      <c r="P5180" s="52">
        <v>1332</v>
      </c>
      <c r="Q5180" s="52"/>
      <c r="R5180" s="52" t="s">
        <v>6149</v>
      </c>
      <c r="S5180" s="49" t="s">
        <v>21333</v>
      </c>
      <c r="V5180" s="50" t="s">
        <v>15181</v>
      </c>
      <c r="W5180" s="50" t="s">
        <v>6149</v>
      </c>
      <c r="X5180" s="50" t="s">
        <v>14740</v>
      </c>
      <c r="Y5180" s="70" t="s">
        <v>17320</v>
      </c>
      <c r="Z5180" s="53">
        <v>53501</v>
      </c>
    </row>
    <row r="5181" spans="1:26" s="49" customFormat="1" x14ac:dyDescent="0.25">
      <c r="A5181" s="75">
        <v>600096068</v>
      </c>
      <c r="B5181" s="73">
        <f t="shared" si="240"/>
        <v>600096068</v>
      </c>
      <c r="C5181" s="73" t="s">
        <v>12847</v>
      </c>
      <c r="D5181" s="68">
        <v>1</v>
      </c>
      <c r="E5181" s="48">
        <f t="shared" si="241"/>
        <v>191051</v>
      </c>
      <c r="F5181" s="57" t="s">
        <v>5974</v>
      </c>
      <c r="G5181" s="57" t="s">
        <v>6117</v>
      </c>
      <c r="H5181" s="51">
        <v>975</v>
      </c>
      <c r="I5181" s="51" t="s">
        <v>17309</v>
      </c>
      <c r="J5181" s="69">
        <v>27.49</v>
      </c>
      <c r="K5181" s="69">
        <f t="shared" si="242"/>
        <v>26802.75</v>
      </c>
      <c r="L5181" s="90">
        <v>975</v>
      </c>
      <c r="M5181" s="51">
        <v>0</v>
      </c>
      <c r="N5181" s="62" t="s">
        <v>6302</v>
      </c>
      <c r="O5181" s="52" t="s">
        <v>725</v>
      </c>
      <c r="P5181" s="52">
        <v>1509</v>
      </c>
      <c r="Q5181" s="52"/>
      <c r="R5181" s="52" t="s">
        <v>6149</v>
      </c>
      <c r="S5181" s="49" t="s">
        <v>21333</v>
      </c>
      <c r="V5181" s="50" t="s">
        <v>15181</v>
      </c>
      <c r="W5181" s="50" t="s">
        <v>6149</v>
      </c>
      <c r="X5181" s="50" t="s">
        <v>14740</v>
      </c>
      <c r="Y5181" s="70" t="s">
        <v>17320</v>
      </c>
      <c r="Z5181" s="53">
        <v>53501</v>
      </c>
    </row>
    <row r="5182" spans="1:26" s="49" customFormat="1" ht="30" x14ac:dyDescent="0.25">
      <c r="A5182" s="75">
        <v>600096131</v>
      </c>
      <c r="B5182" s="73">
        <f t="shared" si="240"/>
        <v>600096131</v>
      </c>
      <c r="C5182" s="73" t="s">
        <v>12848</v>
      </c>
      <c r="D5182" s="68">
        <v>1</v>
      </c>
      <c r="E5182" s="48">
        <f t="shared" si="241"/>
        <v>48160831</v>
      </c>
      <c r="F5182" s="57" t="s">
        <v>5974</v>
      </c>
      <c r="G5182" s="57" t="s">
        <v>6117</v>
      </c>
      <c r="H5182" s="51">
        <v>825</v>
      </c>
      <c r="I5182" s="51" t="s">
        <v>17309</v>
      </c>
      <c r="J5182" s="69">
        <v>27.49</v>
      </c>
      <c r="K5182" s="69">
        <f t="shared" si="242"/>
        <v>22679.25</v>
      </c>
      <c r="L5182" s="90">
        <v>825</v>
      </c>
      <c r="M5182" s="51">
        <v>0</v>
      </c>
      <c r="N5182" s="62" t="s">
        <v>6303</v>
      </c>
      <c r="O5182" s="52" t="s">
        <v>1709</v>
      </c>
      <c r="P5182" s="52">
        <v>45</v>
      </c>
      <c r="Q5182" s="52"/>
      <c r="R5182" s="52" t="s">
        <v>6149</v>
      </c>
      <c r="S5182" s="49" t="s">
        <v>21333</v>
      </c>
      <c r="V5182" s="50" t="s">
        <v>15181</v>
      </c>
      <c r="W5182" s="50" t="s">
        <v>6149</v>
      </c>
      <c r="X5182" s="50" t="s">
        <v>14740</v>
      </c>
      <c r="Y5182" s="70" t="s">
        <v>17320</v>
      </c>
      <c r="Z5182" s="53">
        <v>53501</v>
      </c>
    </row>
    <row r="5183" spans="1:26" s="49" customFormat="1" x14ac:dyDescent="0.25">
      <c r="A5183" s="75">
        <v>600096220</v>
      </c>
      <c r="B5183" s="73">
        <f t="shared" si="240"/>
        <v>600096220</v>
      </c>
      <c r="C5183" s="73" t="s">
        <v>12849</v>
      </c>
      <c r="D5183" s="68">
        <v>1</v>
      </c>
      <c r="E5183" s="48">
        <f t="shared" si="241"/>
        <v>60156678</v>
      </c>
      <c r="F5183" s="57" t="s">
        <v>5974</v>
      </c>
      <c r="G5183" s="57" t="s">
        <v>6117</v>
      </c>
      <c r="H5183" s="51">
        <v>100</v>
      </c>
      <c r="I5183" s="51" t="s">
        <v>17309</v>
      </c>
      <c r="J5183" s="69">
        <v>27.49</v>
      </c>
      <c r="K5183" s="69">
        <f t="shared" si="242"/>
        <v>2749</v>
      </c>
      <c r="L5183" s="90">
        <v>100</v>
      </c>
      <c r="M5183" s="51">
        <v>0</v>
      </c>
      <c r="N5183" s="62" t="s">
        <v>6304</v>
      </c>
      <c r="O5183" s="52"/>
      <c r="P5183" s="52">
        <v>65</v>
      </c>
      <c r="Q5183" s="52"/>
      <c r="R5183" s="52" t="s">
        <v>6294</v>
      </c>
      <c r="S5183" s="49" t="s">
        <v>21333</v>
      </c>
      <c r="V5183" s="50" t="s">
        <v>15181</v>
      </c>
      <c r="W5183" s="50" t="s">
        <v>6149</v>
      </c>
      <c r="X5183" s="50" t="s">
        <v>14740</v>
      </c>
      <c r="Y5183" s="70" t="s">
        <v>17320</v>
      </c>
      <c r="Z5183" s="53">
        <v>53311</v>
      </c>
    </row>
    <row r="5184" spans="1:26" s="49" customFormat="1" x14ac:dyDescent="0.25">
      <c r="A5184" s="75">
        <v>600096246</v>
      </c>
      <c r="B5184" s="73">
        <f t="shared" si="240"/>
        <v>600096246</v>
      </c>
      <c r="C5184" s="73" t="s">
        <v>12850</v>
      </c>
      <c r="D5184" s="68">
        <v>1</v>
      </c>
      <c r="E5184" s="48">
        <f t="shared" si="241"/>
        <v>60157046</v>
      </c>
      <c r="F5184" s="57" t="s">
        <v>5974</v>
      </c>
      <c r="G5184" s="57" t="s">
        <v>6117</v>
      </c>
      <c r="H5184" s="51">
        <v>575</v>
      </c>
      <c r="I5184" s="51" t="s">
        <v>17309</v>
      </c>
      <c r="J5184" s="69">
        <v>27.49</v>
      </c>
      <c r="K5184" s="69">
        <f t="shared" si="242"/>
        <v>15806.75</v>
      </c>
      <c r="L5184" s="90">
        <v>575</v>
      </c>
      <c r="M5184" s="51">
        <v>0</v>
      </c>
      <c r="N5184" s="62" t="s">
        <v>6305</v>
      </c>
      <c r="O5184" s="52" t="s">
        <v>6296</v>
      </c>
      <c r="P5184" s="52">
        <v>245</v>
      </c>
      <c r="Q5184" s="52"/>
      <c r="R5184" s="52" t="s">
        <v>6297</v>
      </c>
      <c r="S5184" s="49" t="s">
        <v>21333</v>
      </c>
      <c r="V5184" s="50" t="s">
        <v>15181</v>
      </c>
      <c r="W5184" s="50" t="s">
        <v>6149</v>
      </c>
      <c r="X5184" s="50" t="s">
        <v>14740</v>
      </c>
      <c r="Y5184" s="70" t="s">
        <v>17320</v>
      </c>
      <c r="Z5184" s="53">
        <v>53361</v>
      </c>
    </row>
    <row r="5185" spans="1:26" s="49" customFormat="1" x14ac:dyDescent="0.25">
      <c r="A5185" s="75">
        <v>600096301</v>
      </c>
      <c r="B5185" s="73">
        <f t="shared" si="240"/>
        <v>600096301</v>
      </c>
      <c r="C5185" s="73" t="s">
        <v>12851</v>
      </c>
      <c r="D5185" s="68">
        <v>1</v>
      </c>
      <c r="E5185" s="48">
        <f t="shared" si="241"/>
        <v>60158841</v>
      </c>
      <c r="F5185" s="57" t="s">
        <v>5974</v>
      </c>
      <c r="G5185" s="57" t="s">
        <v>6117</v>
      </c>
      <c r="H5185" s="51">
        <v>375</v>
      </c>
      <c r="I5185" s="51" t="s">
        <v>17309</v>
      </c>
      <c r="J5185" s="69">
        <v>27.49</v>
      </c>
      <c r="K5185" s="69">
        <f t="shared" si="242"/>
        <v>10308.75</v>
      </c>
      <c r="L5185" s="90">
        <v>375</v>
      </c>
      <c r="M5185" s="51">
        <v>0</v>
      </c>
      <c r="N5185" s="62" t="s">
        <v>6306</v>
      </c>
      <c r="O5185" s="52" t="s">
        <v>938</v>
      </c>
      <c r="P5185" s="52">
        <v>148</v>
      </c>
      <c r="Q5185" s="52"/>
      <c r="R5185" s="52" t="s">
        <v>6152</v>
      </c>
      <c r="S5185" s="49" t="s">
        <v>21333</v>
      </c>
      <c r="V5185" s="50" t="s">
        <v>15181</v>
      </c>
      <c r="W5185" s="50" t="s">
        <v>6149</v>
      </c>
      <c r="X5185" s="50" t="s">
        <v>14740</v>
      </c>
      <c r="Y5185" s="70" t="s">
        <v>17320</v>
      </c>
      <c r="Z5185" s="53">
        <v>53312</v>
      </c>
    </row>
    <row r="5186" spans="1:26" s="49" customFormat="1" x14ac:dyDescent="0.25">
      <c r="A5186" s="75">
        <v>600096441</v>
      </c>
      <c r="B5186" s="73">
        <f t="shared" si="240"/>
        <v>600096441</v>
      </c>
      <c r="C5186" s="73" t="s">
        <v>12852</v>
      </c>
      <c r="D5186" s="68">
        <v>1</v>
      </c>
      <c r="E5186" s="48">
        <f t="shared" si="241"/>
        <v>70189081</v>
      </c>
      <c r="F5186" s="57" t="s">
        <v>5974</v>
      </c>
      <c r="G5186" s="57" t="s">
        <v>6117</v>
      </c>
      <c r="H5186" s="51">
        <v>50</v>
      </c>
      <c r="I5186" s="51" t="s">
        <v>17309</v>
      </c>
      <c r="J5186" s="69">
        <v>27.49</v>
      </c>
      <c r="K5186" s="69">
        <f t="shared" si="242"/>
        <v>1374.5</v>
      </c>
      <c r="L5186" s="90">
        <v>50</v>
      </c>
      <c r="M5186" s="51">
        <v>0</v>
      </c>
      <c r="N5186" s="62" t="s">
        <v>6307</v>
      </c>
      <c r="O5186" s="52"/>
      <c r="P5186" s="52">
        <v>46</v>
      </c>
      <c r="Q5186" s="52"/>
      <c r="R5186" s="52" t="s">
        <v>6308</v>
      </c>
      <c r="S5186" s="49" t="s">
        <v>21333</v>
      </c>
      <c r="V5186" s="50" t="s">
        <v>15181</v>
      </c>
      <c r="W5186" s="50" t="s">
        <v>6149</v>
      </c>
      <c r="X5186" s="50" t="s">
        <v>14740</v>
      </c>
      <c r="Y5186" s="70" t="s">
        <v>17320</v>
      </c>
      <c r="Z5186" s="53">
        <v>53364</v>
      </c>
    </row>
    <row r="5187" spans="1:26" s="49" customFormat="1" ht="30" x14ac:dyDescent="0.25">
      <c r="A5187" s="75">
        <v>600096530</v>
      </c>
      <c r="B5187" s="73">
        <f t="shared" si="240"/>
        <v>600096530</v>
      </c>
      <c r="C5187" s="73" t="s">
        <v>12853</v>
      </c>
      <c r="D5187" s="68">
        <v>1</v>
      </c>
      <c r="E5187" s="48">
        <f t="shared" si="241"/>
        <v>60158859</v>
      </c>
      <c r="F5187" s="57" t="s">
        <v>5974</v>
      </c>
      <c r="G5187" s="57" t="s">
        <v>6117</v>
      </c>
      <c r="H5187" s="51">
        <v>425</v>
      </c>
      <c r="I5187" s="51" t="s">
        <v>17309</v>
      </c>
      <c r="J5187" s="69">
        <v>27.49</v>
      </c>
      <c r="K5187" s="69">
        <f t="shared" si="242"/>
        <v>11683.25</v>
      </c>
      <c r="L5187" s="90">
        <v>425</v>
      </c>
      <c r="M5187" s="51">
        <v>0</v>
      </c>
      <c r="N5187" s="62" t="s">
        <v>6309</v>
      </c>
      <c r="O5187" s="52" t="s">
        <v>60</v>
      </c>
      <c r="P5187" s="52">
        <v>227</v>
      </c>
      <c r="Q5187" s="52"/>
      <c r="R5187" s="52" t="s">
        <v>6310</v>
      </c>
      <c r="S5187" s="49" t="s">
        <v>21333</v>
      </c>
      <c r="V5187" s="50" t="s">
        <v>15181</v>
      </c>
      <c r="W5187" s="50" t="s">
        <v>6149</v>
      </c>
      <c r="X5187" s="50" t="s">
        <v>14740</v>
      </c>
      <c r="Y5187" s="70" t="s">
        <v>17320</v>
      </c>
      <c r="Z5187" s="53">
        <v>53313</v>
      </c>
    </row>
    <row r="5188" spans="1:26" s="49" customFormat="1" x14ac:dyDescent="0.25">
      <c r="A5188" s="75">
        <v>600096718</v>
      </c>
      <c r="B5188" s="73">
        <f t="shared" ref="B5188:B5251" si="243">A5188/1</f>
        <v>600096718</v>
      </c>
      <c r="C5188" s="73" t="s">
        <v>18272</v>
      </c>
      <c r="D5188" s="68">
        <v>1</v>
      </c>
      <c r="E5188" s="48">
        <f t="shared" ref="E5188:E5251" si="244">C5188/1</f>
        <v>48161021</v>
      </c>
      <c r="F5188" s="57" t="s">
        <v>5974</v>
      </c>
      <c r="G5188" s="57" t="s">
        <v>6117</v>
      </c>
      <c r="H5188" s="51">
        <v>25</v>
      </c>
      <c r="I5188" s="51" t="s">
        <v>17309</v>
      </c>
      <c r="J5188" s="69">
        <v>27.49</v>
      </c>
      <c r="K5188" s="69">
        <f t="shared" ref="K5188:K5251" si="245">H5188*J5188</f>
        <v>687.25</v>
      </c>
      <c r="L5188" s="90">
        <v>25</v>
      </c>
      <c r="M5188" s="51">
        <v>0</v>
      </c>
      <c r="N5188" s="62" t="s">
        <v>18273</v>
      </c>
      <c r="O5188" s="52" t="s">
        <v>4647</v>
      </c>
      <c r="P5188" s="52">
        <v>1714</v>
      </c>
      <c r="Q5188" s="52"/>
      <c r="R5188" s="52" t="s">
        <v>6149</v>
      </c>
      <c r="S5188" s="49" t="s">
        <v>21333</v>
      </c>
      <c r="V5188" s="50" t="s">
        <v>15181</v>
      </c>
      <c r="W5188" s="50" t="s">
        <v>6149</v>
      </c>
      <c r="X5188" s="50" t="s">
        <v>14740</v>
      </c>
      <c r="Y5188" s="70" t="s">
        <v>17320</v>
      </c>
      <c r="Z5188" s="53">
        <v>53501</v>
      </c>
    </row>
    <row r="5189" spans="1:26" s="49" customFormat="1" x14ac:dyDescent="0.25">
      <c r="A5189" s="75">
        <v>691003009</v>
      </c>
      <c r="B5189" s="73">
        <f t="shared" si="243"/>
        <v>691003009</v>
      </c>
      <c r="C5189" s="73" t="s">
        <v>12759</v>
      </c>
      <c r="D5189" s="68">
        <v>1</v>
      </c>
      <c r="E5189" s="48">
        <f t="shared" si="244"/>
        <v>72543159</v>
      </c>
      <c r="F5189" s="57" t="s">
        <v>5974</v>
      </c>
      <c r="G5189" s="57" t="s">
        <v>6117</v>
      </c>
      <c r="H5189" s="51">
        <v>750</v>
      </c>
      <c r="I5189" s="51" t="s">
        <v>17309</v>
      </c>
      <c r="J5189" s="69">
        <v>27.49</v>
      </c>
      <c r="K5189" s="69">
        <f t="shared" si="245"/>
        <v>20617.5</v>
      </c>
      <c r="L5189" s="90">
        <v>750</v>
      </c>
      <c r="M5189" s="51">
        <v>0</v>
      </c>
      <c r="N5189" s="62" t="s">
        <v>6153</v>
      </c>
      <c r="O5189" s="52" t="s">
        <v>4647</v>
      </c>
      <c r="P5189" s="52">
        <v>1025</v>
      </c>
      <c r="Q5189" s="52"/>
      <c r="R5189" s="52" t="s">
        <v>6149</v>
      </c>
      <c r="S5189" s="49" t="s">
        <v>21333</v>
      </c>
      <c r="V5189" s="50" t="s">
        <v>15147</v>
      </c>
      <c r="W5189" s="50" t="s">
        <v>6149</v>
      </c>
      <c r="X5189" s="50" t="s">
        <v>14738</v>
      </c>
      <c r="Y5189" s="70" t="s">
        <v>17320</v>
      </c>
      <c r="Z5189" s="53">
        <v>53501</v>
      </c>
    </row>
    <row r="5190" spans="1:26" s="49" customFormat="1" x14ac:dyDescent="0.25">
      <c r="A5190" s="74">
        <v>600099881</v>
      </c>
      <c r="B5190" s="73">
        <f t="shared" si="243"/>
        <v>600099881</v>
      </c>
      <c r="C5190" s="73" t="s">
        <v>12927</v>
      </c>
      <c r="D5190" s="68">
        <v>1</v>
      </c>
      <c r="E5190" s="48">
        <f t="shared" si="244"/>
        <v>70993076</v>
      </c>
      <c r="F5190" s="57" t="s">
        <v>5974</v>
      </c>
      <c r="G5190" s="57" t="s">
        <v>6311</v>
      </c>
      <c r="H5190" s="51">
        <v>50</v>
      </c>
      <c r="I5190" s="51" t="s">
        <v>17309</v>
      </c>
      <c r="J5190" s="69">
        <v>27.49</v>
      </c>
      <c r="K5190" s="69">
        <f t="shared" si="245"/>
        <v>1374.5</v>
      </c>
      <c r="L5190" s="90">
        <v>50</v>
      </c>
      <c r="M5190" s="51">
        <v>0</v>
      </c>
      <c r="N5190" s="62" t="s">
        <v>6430</v>
      </c>
      <c r="O5190" s="52" t="s">
        <v>222</v>
      </c>
      <c r="P5190" s="52">
        <v>655</v>
      </c>
      <c r="Q5190" s="52">
        <v>11</v>
      </c>
      <c r="R5190" s="52" t="s">
        <v>6329</v>
      </c>
      <c r="S5190" s="49" t="s">
        <v>21333</v>
      </c>
      <c r="V5190" s="50" t="s">
        <v>15182</v>
      </c>
      <c r="W5190" s="50" t="s">
        <v>6329</v>
      </c>
      <c r="X5190" s="50" t="s">
        <v>14740</v>
      </c>
      <c r="Y5190" s="70" t="s">
        <v>17320</v>
      </c>
      <c r="Z5190" s="53">
        <v>56802</v>
      </c>
    </row>
    <row r="5191" spans="1:26" s="49" customFormat="1" x14ac:dyDescent="0.25">
      <c r="A5191" s="74">
        <v>600100219</v>
      </c>
      <c r="B5191" s="73">
        <f t="shared" si="243"/>
        <v>600100219</v>
      </c>
      <c r="C5191" s="73" t="s">
        <v>12928</v>
      </c>
      <c r="D5191" s="68">
        <v>1</v>
      </c>
      <c r="E5191" s="48">
        <f t="shared" si="244"/>
        <v>70947627</v>
      </c>
      <c r="F5191" s="57" t="s">
        <v>5974</v>
      </c>
      <c r="G5191" s="57" t="s">
        <v>6311</v>
      </c>
      <c r="H5191" s="51">
        <v>25</v>
      </c>
      <c r="I5191" s="51" t="s">
        <v>17309</v>
      </c>
      <c r="J5191" s="69">
        <v>27.49</v>
      </c>
      <c r="K5191" s="69">
        <f t="shared" si="245"/>
        <v>687.25</v>
      </c>
      <c r="L5191" s="90">
        <v>25</v>
      </c>
      <c r="M5191" s="51">
        <v>0</v>
      </c>
      <c r="N5191" s="62" t="s">
        <v>6432</v>
      </c>
      <c r="O5191" s="52" t="s">
        <v>546</v>
      </c>
      <c r="P5191" s="52">
        <v>313</v>
      </c>
      <c r="Q5191" s="52"/>
      <c r="R5191" s="52" t="s">
        <v>6433</v>
      </c>
      <c r="S5191" s="49" t="s">
        <v>21333</v>
      </c>
      <c r="V5191" s="50" t="s">
        <v>15182</v>
      </c>
      <c r="W5191" s="50" t="s">
        <v>6329</v>
      </c>
      <c r="X5191" s="50" t="s">
        <v>14740</v>
      </c>
      <c r="Y5191" s="70" t="s">
        <v>17320</v>
      </c>
      <c r="Z5191" s="53">
        <v>56902</v>
      </c>
    </row>
    <row r="5192" spans="1:26" s="49" customFormat="1" x14ac:dyDescent="0.25">
      <c r="A5192" s="74">
        <v>600100472</v>
      </c>
      <c r="B5192" s="73">
        <f t="shared" si="243"/>
        <v>600100472</v>
      </c>
      <c r="C5192" s="73" t="s">
        <v>12929</v>
      </c>
      <c r="D5192" s="68">
        <v>1</v>
      </c>
      <c r="E5192" s="48">
        <f t="shared" si="244"/>
        <v>70990000</v>
      </c>
      <c r="F5192" s="57" t="s">
        <v>5974</v>
      </c>
      <c r="G5192" s="57" t="s">
        <v>6311</v>
      </c>
      <c r="H5192" s="51">
        <v>175</v>
      </c>
      <c r="I5192" s="51" t="s">
        <v>17309</v>
      </c>
      <c r="J5192" s="69">
        <v>27.49</v>
      </c>
      <c r="K5192" s="69">
        <f t="shared" si="245"/>
        <v>4810.75</v>
      </c>
      <c r="L5192" s="90">
        <v>175</v>
      </c>
      <c r="M5192" s="51">
        <v>0</v>
      </c>
      <c r="N5192" s="62" t="s">
        <v>6434</v>
      </c>
      <c r="O5192" s="52"/>
      <c r="P5192" s="52">
        <v>80</v>
      </c>
      <c r="Q5192" s="52"/>
      <c r="R5192" s="52" t="s">
        <v>6435</v>
      </c>
      <c r="S5192" s="49" t="s">
        <v>21333</v>
      </c>
      <c r="V5192" s="50" t="s">
        <v>15182</v>
      </c>
      <c r="W5192" s="50" t="s">
        <v>6329</v>
      </c>
      <c r="X5192" s="50" t="s">
        <v>14740</v>
      </c>
      <c r="Y5192" s="70" t="s">
        <v>17320</v>
      </c>
      <c r="Z5192" s="53">
        <v>56906</v>
      </c>
    </row>
    <row r="5193" spans="1:26" s="49" customFormat="1" x14ac:dyDescent="0.25">
      <c r="A5193" s="74">
        <v>600101045</v>
      </c>
      <c r="B5193" s="73">
        <f t="shared" si="243"/>
        <v>600101045</v>
      </c>
      <c r="C5193" s="73" t="s">
        <v>12930</v>
      </c>
      <c r="D5193" s="68">
        <v>1</v>
      </c>
      <c r="E5193" s="48">
        <f t="shared" si="244"/>
        <v>70828458</v>
      </c>
      <c r="F5193" s="57" t="s">
        <v>5974</v>
      </c>
      <c r="G5193" s="57" t="s">
        <v>6311</v>
      </c>
      <c r="H5193" s="51">
        <v>25</v>
      </c>
      <c r="I5193" s="51" t="s">
        <v>17309</v>
      </c>
      <c r="J5193" s="69">
        <v>27.49</v>
      </c>
      <c r="K5193" s="69">
        <f t="shared" si="245"/>
        <v>687.25</v>
      </c>
      <c r="L5193" s="90">
        <v>25</v>
      </c>
      <c r="M5193" s="51">
        <v>0</v>
      </c>
      <c r="N5193" s="62" t="s">
        <v>6436</v>
      </c>
      <c r="O5193" s="52" t="s">
        <v>2839</v>
      </c>
      <c r="P5193" s="52">
        <v>467</v>
      </c>
      <c r="Q5193" s="52">
        <v>14</v>
      </c>
      <c r="R5193" s="52" t="s">
        <v>6329</v>
      </c>
      <c r="S5193" s="49" t="s">
        <v>21333</v>
      </c>
      <c r="V5193" s="50" t="s">
        <v>15182</v>
      </c>
      <c r="W5193" s="50" t="s">
        <v>6329</v>
      </c>
      <c r="X5193" s="50" t="s">
        <v>14740</v>
      </c>
      <c r="Y5193" s="70" t="s">
        <v>17320</v>
      </c>
      <c r="Z5193" s="53">
        <v>56802</v>
      </c>
    </row>
    <row r="5194" spans="1:26" s="49" customFormat="1" x14ac:dyDescent="0.25">
      <c r="A5194" s="74">
        <v>600019811</v>
      </c>
      <c r="B5194" s="73">
        <f t="shared" si="243"/>
        <v>600019811</v>
      </c>
      <c r="C5194" s="73" t="s">
        <v>12862</v>
      </c>
      <c r="D5194" s="68">
        <v>1</v>
      </c>
      <c r="E5194" s="48">
        <f t="shared" si="244"/>
        <v>498815</v>
      </c>
      <c r="F5194" s="57" t="s">
        <v>5974</v>
      </c>
      <c r="G5194" s="57" t="s">
        <v>6311</v>
      </c>
      <c r="H5194" s="51">
        <v>450</v>
      </c>
      <c r="I5194" s="51" t="s">
        <v>17309</v>
      </c>
      <c r="J5194" s="69">
        <v>27.49</v>
      </c>
      <c r="K5194" s="69">
        <f t="shared" si="245"/>
        <v>12370.5</v>
      </c>
      <c r="L5194" s="90">
        <v>450</v>
      </c>
      <c r="M5194" s="51">
        <v>0</v>
      </c>
      <c r="N5194" s="62" t="s">
        <v>6330</v>
      </c>
      <c r="O5194" s="52" t="s">
        <v>1214</v>
      </c>
      <c r="P5194" s="52">
        <v>256</v>
      </c>
      <c r="Q5194" s="52">
        <v>9</v>
      </c>
      <c r="R5194" s="52" t="s">
        <v>6329</v>
      </c>
      <c r="S5194" s="49" t="s">
        <v>21333</v>
      </c>
      <c r="V5194" s="50" t="s">
        <v>15147</v>
      </c>
      <c r="W5194" s="50" t="s">
        <v>6329</v>
      </c>
      <c r="X5194" s="50" t="s">
        <v>14738</v>
      </c>
      <c r="Y5194" s="70" t="s">
        <v>17320</v>
      </c>
      <c r="Z5194" s="53">
        <v>56802</v>
      </c>
    </row>
    <row r="5195" spans="1:26" s="49" customFormat="1" ht="30" x14ac:dyDescent="0.25">
      <c r="A5195" s="74">
        <v>600012786</v>
      </c>
      <c r="B5195" s="73">
        <f t="shared" si="243"/>
        <v>600012786</v>
      </c>
      <c r="C5195" s="73" t="s">
        <v>12863</v>
      </c>
      <c r="D5195" s="68">
        <v>1</v>
      </c>
      <c r="E5195" s="48">
        <f t="shared" si="244"/>
        <v>62033026</v>
      </c>
      <c r="F5195" s="57" t="s">
        <v>5974</v>
      </c>
      <c r="G5195" s="57" t="s">
        <v>6311</v>
      </c>
      <c r="H5195" s="51">
        <v>625</v>
      </c>
      <c r="I5195" s="51" t="s">
        <v>17309</v>
      </c>
      <c r="J5195" s="69">
        <v>27.49</v>
      </c>
      <c r="K5195" s="69">
        <f t="shared" si="245"/>
        <v>17181.25</v>
      </c>
      <c r="L5195" s="90">
        <v>625</v>
      </c>
      <c r="M5195" s="51">
        <v>0</v>
      </c>
      <c r="N5195" s="62" t="s">
        <v>6331</v>
      </c>
      <c r="O5195" s="52" t="s">
        <v>105</v>
      </c>
      <c r="P5195" s="52">
        <v>1638</v>
      </c>
      <c r="Q5195" s="52">
        <v>1</v>
      </c>
      <c r="R5195" s="52" t="s">
        <v>6329</v>
      </c>
      <c r="S5195" s="49" t="s">
        <v>21333</v>
      </c>
      <c r="V5195" s="50" t="s">
        <v>15147</v>
      </c>
      <c r="W5195" s="50" t="s">
        <v>6329</v>
      </c>
      <c r="X5195" s="50" t="s">
        <v>14738</v>
      </c>
      <c r="Y5195" s="70" t="s">
        <v>17320</v>
      </c>
      <c r="Z5195" s="53">
        <v>56802</v>
      </c>
    </row>
    <row r="5196" spans="1:26" s="49" customFormat="1" x14ac:dyDescent="0.25">
      <c r="A5196" s="74">
        <v>600012824</v>
      </c>
      <c r="B5196" s="73">
        <f t="shared" si="243"/>
        <v>600012824</v>
      </c>
      <c r="C5196" s="73" t="s">
        <v>12864</v>
      </c>
      <c r="D5196" s="68">
        <v>1</v>
      </c>
      <c r="E5196" s="48">
        <f t="shared" si="244"/>
        <v>15034569</v>
      </c>
      <c r="F5196" s="57" t="s">
        <v>5974</v>
      </c>
      <c r="G5196" s="57" t="s">
        <v>6311</v>
      </c>
      <c r="H5196" s="51">
        <v>425</v>
      </c>
      <c r="I5196" s="51" t="s">
        <v>17309</v>
      </c>
      <c r="J5196" s="69">
        <v>27.49</v>
      </c>
      <c r="K5196" s="69">
        <f t="shared" si="245"/>
        <v>11683.25</v>
      </c>
      <c r="L5196" s="90">
        <v>425</v>
      </c>
      <c r="M5196" s="51">
        <v>0</v>
      </c>
      <c r="N5196" s="62" t="s">
        <v>6332</v>
      </c>
      <c r="O5196" s="52" t="s">
        <v>1716</v>
      </c>
      <c r="P5196" s="52">
        <v>1083</v>
      </c>
      <c r="Q5196" s="52">
        <v>8</v>
      </c>
      <c r="R5196" s="52" t="s">
        <v>6329</v>
      </c>
      <c r="S5196" s="49" t="s">
        <v>21333</v>
      </c>
      <c r="V5196" s="50" t="s">
        <v>15147</v>
      </c>
      <c r="W5196" s="50" t="s">
        <v>6329</v>
      </c>
      <c r="X5196" s="50" t="s">
        <v>14738</v>
      </c>
      <c r="Y5196" s="70" t="s">
        <v>17320</v>
      </c>
      <c r="Z5196" s="53">
        <v>56802</v>
      </c>
    </row>
    <row r="5197" spans="1:26" s="49" customFormat="1" x14ac:dyDescent="0.25">
      <c r="A5197" s="74">
        <v>600024491</v>
      </c>
      <c r="B5197" s="73">
        <f t="shared" si="243"/>
        <v>600024491</v>
      </c>
      <c r="C5197" s="73" t="s">
        <v>12865</v>
      </c>
      <c r="D5197" s="68">
        <v>1</v>
      </c>
      <c r="E5197" s="48">
        <f t="shared" si="244"/>
        <v>70838283</v>
      </c>
      <c r="F5197" s="57" t="s">
        <v>5974</v>
      </c>
      <c r="G5197" s="57" t="s">
        <v>6311</v>
      </c>
      <c r="H5197" s="51">
        <v>250</v>
      </c>
      <c r="I5197" s="51" t="s">
        <v>17309</v>
      </c>
      <c r="J5197" s="69">
        <v>27.49</v>
      </c>
      <c r="K5197" s="69">
        <f t="shared" si="245"/>
        <v>6872.5</v>
      </c>
      <c r="L5197" s="90">
        <v>250</v>
      </c>
      <c r="M5197" s="51">
        <v>0</v>
      </c>
      <c r="N5197" s="62" t="s">
        <v>6333</v>
      </c>
      <c r="O5197" s="52" t="s">
        <v>2839</v>
      </c>
      <c r="P5197" s="52">
        <v>488</v>
      </c>
      <c r="Q5197" s="52">
        <v>44</v>
      </c>
      <c r="R5197" s="52" t="s">
        <v>6329</v>
      </c>
      <c r="S5197" s="49" t="s">
        <v>21333</v>
      </c>
      <c r="V5197" s="50" t="s">
        <v>15147</v>
      </c>
      <c r="W5197" s="50" t="s">
        <v>6329</v>
      </c>
      <c r="X5197" s="50" t="s">
        <v>14738</v>
      </c>
      <c r="Y5197" s="70" t="s">
        <v>17320</v>
      </c>
      <c r="Z5197" s="53">
        <v>56802</v>
      </c>
    </row>
    <row r="5198" spans="1:26" s="49" customFormat="1" x14ac:dyDescent="0.25">
      <c r="A5198" s="75">
        <v>600099890</v>
      </c>
      <c r="B5198" s="73">
        <f t="shared" si="243"/>
        <v>600099890</v>
      </c>
      <c r="C5198" s="73" t="s">
        <v>12931</v>
      </c>
      <c r="D5198" s="68">
        <v>1</v>
      </c>
      <c r="E5198" s="48">
        <f t="shared" si="244"/>
        <v>70993041</v>
      </c>
      <c r="F5198" s="57" t="s">
        <v>5974</v>
      </c>
      <c r="G5198" s="57" t="s">
        <v>6311</v>
      </c>
      <c r="H5198" s="51">
        <v>25</v>
      </c>
      <c r="I5198" s="51" t="s">
        <v>17309</v>
      </c>
      <c r="J5198" s="69">
        <v>27.49</v>
      </c>
      <c r="K5198" s="69">
        <f t="shared" si="245"/>
        <v>687.25</v>
      </c>
      <c r="L5198" s="90">
        <v>25</v>
      </c>
      <c r="M5198" s="51">
        <v>0</v>
      </c>
      <c r="N5198" s="62" t="s">
        <v>6437</v>
      </c>
      <c r="O5198" s="52" t="s">
        <v>1408</v>
      </c>
      <c r="P5198" s="52">
        <v>1910</v>
      </c>
      <c r="Q5198" s="52">
        <v>13</v>
      </c>
      <c r="R5198" s="52" t="s">
        <v>6329</v>
      </c>
      <c r="S5198" s="49" t="s">
        <v>21333</v>
      </c>
      <c r="V5198" s="50" t="s">
        <v>15182</v>
      </c>
      <c r="W5198" s="50" t="s">
        <v>6329</v>
      </c>
      <c r="X5198" s="50" t="s">
        <v>14740</v>
      </c>
      <c r="Y5198" s="70" t="s">
        <v>17320</v>
      </c>
      <c r="Z5198" s="53">
        <v>56802</v>
      </c>
    </row>
    <row r="5199" spans="1:26" s="49" customFormat="1" x14ac:dyDescent="0.25">
      <c r="A5199" s="75">
        <v>600099938</v>
      </c>
      <c r="B5199" s="73">
        <f t="shared" si="243"/>
        <v>600099938</v>
      </c>
      <c r="C5199" s="73" t="s">
        <v>12932</v>
      </c>
      <c r="D5199" s="68">
        <v>1</v>
      </c>
      <c r="E5199" s="48">
        <f t="shared" si="244"/>
        <v>70942137</v>
      </c>
      <c r="F5199" s="57" t="s">
        <v>5974</v>
      </c>
      <c r="G5199" s="57" t="s">
        <v>6311</v>
      </c>
      <c r="H5199" s="51">
        <v>75</v>
      </c>
      <c r="I5199" s="51" t="s">
        <v>17309</v>
      </c>
      <c r="J5199" s="69">
        <v>27.49</v>
      </c>
      <c r="K5199" s="69">
        <f t="shared" si="245"/>
        <v>2061.75</v>
      </c>
      <c r="L5199" s="90">
        <v>75</v>
      </c>
      <c r="M5199" s="51">
        <v>0</v>
      </c>
      <c r="N5199" s="62" t="s">
        <v>6438</v>
      </c>
      <c r="O5199" s="52"/>
      <c r="P5199" s="52">
        <v>138</v>
      </c>
      <c r="Q5199" s="52"/>
      <c r="R5199" s="52" t="s">
        <v>6439</v>
      </c>
      <c r="S5199" s="49" t="s">
        <v>21333</v>
      </c>
      <c r="V5199" s="50" t="s">
        <v>15182</v>
      </c>
      <c r="W5199" s="50" t="s">
        <v>6329</v>
      </c>
      <c r="X5199" s="50" t="s">
        <v>14740</v>
      </c>
      <c r="Y5199" s="70" t="s">
        <v>17320</v>
      </c>
      <c r="Z5199" s="53">
        <v>56914</v>
      </c>
    </row>
    <row r="5200" spans="1:26" s="49" customFormat="1" x14ac:dyDescent="0.25">
      <c r="A5200" s="75">
        <v>600099598</v>
      </c>
      <c r="B5200" s="73">
        <f t="shared" si="243"/>
        <v>600099598</v>
      </c>
      <c r="C5200" s="73" t="s">
        <v>12933</v>
      </c>
      <c r="D5200" s="68">
        <v>1</v>
      </c>
      <c r="E5200" s="48">
        <f t="shared" si="244"/>
        <v>75016419</v>
      </c>
      <c r="F5200" s="57" t="s">
        <v>5974</v>
      </c>
      <c r="G5200" s="57" t="s">
        <v>6311</v>
      </c>
      <c r="H5200" s="51">
        <v>0</v>
      </c>
      <c r="I5200" s="51" t="s">
        <v>17309</v>
      </c>
      <c r="J5200" s="69">
        <v>27.49</v>
      </c>
      <c r="K5200" s="69">
        <f t="shared" si="245"/>
        <v>0</v>
      </c>
      <c r="L5200" s="90">
        <v>25</v>
      </c>
      <c r="M5200" s="51">
        <v>25</v>
      </c>
      <c r="N5200" s="62" t="s">
        <v>6440</v>
      </c>
      <c r="O5200" s="52"/>
      <c r="P5200" s="52">
        <v>44</v>
      </c>
      <c r="Q5200" s="52"/>
      <c r="R5200" s="52" t="s">
        <v>6441</v>
      </c>
      <c r="S5200" s="49" t="s">
        <v>21333</v>
      </c>
      <c r="V5200" s="50" t="s">
        <v>15182</v>
      </c>
      <c r="W5200" s="50" t="s">
        <v>6329</v>
      </c>
      <c r="X5200" s="50" t="s">
        <v>14740</v>
      </c>
      <c r="Y5200" s="70" t="s">
        <v>17320</v>
      </c>
      <c r="Z5200" s="53">
        <v>56904</v>
      </c>
    </row>
    <row r="5201" spans="1:26" s="49" customFormat="1" x14ac:dyDescent="0.25">
      <c r="A5201" s="75">
        <v>600100227</v>
      </c>
      <c r="B5201" s="73">
        <f t="shared" si="243"/>
        <v>600100227</v>
      </c>
      <c r="C5201" s="73" t="s">
        <v>12934</v>
      </c>
      <c r="D5201" s="68">
        <v>1</v>
      </c>
      <c r="E5201" s="48">
        <f t="shared" si="244"/>
        <v>70993033</v>
      </c>
      <c r="F5201" s="57" t="s">
        <v>5974</v>
      </c>
      <c r="G5201" s="57" t="s">
        <v>6311</v>
      </c>
      <c r="H5201" s="51">
        <v>50</v>
      </c>
      <c r="I5201" s="51" t="s">
        <v>17309</v>
      </c>
      <c r="J5201" s="69">
        <v>27.49</v>
      </c>
      <c r="K5201" s="69">
        <f t="shared" si="245"/>
        <v>1374.5</v>
      </c>
      <c r="L5201" s="90">
        <v>50</v>
      </c>
      <c r="M5201" s="51">
        <v>0</v>
      </c>
      <c r="N5201" s="62" t="s">
        <v>6442</v>
      </c>
      <c r="O5201" s="52" t="s">
        <v>2839</v>
      </c>
      <c r="P5201" s="52">
        <v>1988</v>
      </c>
      <c r="Q5201" s="52">
        <v>27</v>
      </c>
      <c r="R5201" s="52" t="s">
        <v>6329</v>
      </c>
      <c r="S5201" s="49" t="s">
        <v>21333</v>
      </c>
      <c r="V5201" s="50" t="s">
        <v>15182</v>
      </c>
      <c r="W5201" s="50" t="s">
        <v>6329</v>
      </c>
      <c r="X5201" s="50" t="s">
        <v>14740</v>
      </c>
      <c r="Y5201" s="70" t="s">
        <v>17320</v>
      </c>
      <c r="Z5201" s="53">
        <v>56802</v>
      </c>
    </row>
    <row r="5202" spans="1:26" s="49" customFormat="1" x14ac:dyDescent="0.25">
      <c r="A5202" s="75">
        <v>600100286</v>
      </c>
      <c r="B5202" s="73">
        <f t="shared" si="243"/>
        <v>600100286</v>
      </c>
      <c r="C5202" s="73" t="s">
        <v>12935</v>
      </c>
      <c r="D5202" s="68">
        <v>1</v>
      </c>
      <c r="E5202" s="48">
        <f t="shared" si="244"/>
        <v>75016257</v>
      </c>
      <c r="F5202" s="57" t="s">
        <v>5974</v>
      </c>
      <c r="G5202" s="57" t="s">
        <v>6311</v>
      </c>
      <c r="H5202" s="51">
        <v>25</v>
      </c>
      <c r="I5202" s="51" t="s">
        <v>17309</v>
      </c>
      <c r="J5202" s="69">
        <v>27.49</v>
      </c>
      <c r="K5202" s="69">
        <f t="shared" si="245"/>
        <v>687.25</v>
      </c>
      <c r="L5202" s="90">
        <v>25</v>
      </c>
      <c r="M5202" s="51">
        <v>0</v>
      </c>
      <c r="N5202" s="62" t="s">
        <v>6443</v>
      </c>
      <c r="O5202" s="52"/>
      <c r="P5202" s="52">
        <v>22</v>
      </c>
      <c r="Q5202" s="52"/>
      <c r="R5202" s="52" t="s">
        <v>6441</v>
      </c>
      <c r="S5202" s="49" t="s">
        <v>21333</v>
      </c>
      <c r="V5202" s="50" t="s">
        <v>15182</v>
      </c>
      <c r="W5202" s="50" t="s">
        <v>6329</v>
      </c>
      <c r="X5202" s="50" t="s">
        <v>14740</v>
      </c>
      <c r="Y5202" s="70" t="s">
        <v>17320</v>
      </c>
      <c r="Z5202" s="53">
        <v>56904</v>
      </c>
    </row>
    <row r="5203" spans="1:26" s="49" customFormat="1" x14ac:dyDescent="0.25">
      <c r="A5203" s="75">
        <v>600100316</v>
      </c>
      <c r="B5203" s="73">
        <f t="shared" si="243"/>
        <v>600100316</v>
      </c>
      <c r="C5203" s="73" t="s">
        <v>12936</v>
      </c>
      <c r="D5203" s="68">
        <v>1</v>
      </c>
      <c r="E5203" s="48">
        <f t="shared" si="244"/>
        <v>70992983</v>
      </c>
      <c r="F5203" s="57" t="s">
        <v>5974</v>
      </c>
      <c r="G5203" s="57" t="s">
        <v>6311</v>
      </c>
      <c r="H5203" s="51">
        <v>75</v>
      </c>
      <c r="I5203" s="51" t="s">
        <v>17309</v>
      </c>
      <c r="J5203" s="69">
        <v>27.49</v>
      </c>
      <c r="K5203" s="69">
        <f t="shared" si="245"/>
        <v>2061.75</v>
      </c>
      <c r="L5203" s="90">
        <v>75</v>
      </c>
      <c r="M5203" s="51">
        <v>0</v>
      </c>
      <c r="N5203" s="62" t="s">
        <v>6444</v>
      </c>
      <c r="O5203" s="52" t="s">
        <v>6445</v>
      </c>
      <c r="P5203" s="52">
        <v>125</v>
      </c>
      <c r="Q5203" s="52">
        <v>50</v>
      </c>
      <c r="R5203" s="52" t="s">
        <v>6329</v>
      </c>
      <c r="S5203" s="49" t="s">
        <v>21333</v>
      </c>
      <c r="V5203" s="50" t="s">
        <v>15182</v>
      </c>
      <c r="W5203" s="50" t="s">
        <v>6329</v>
      </c>
      <c r="X5203" s="50" t="s">
        <v>14740</v>
      </c>
      <c r="Y5203" s="70" t="s">
        <v>17320</v>
      </c>
      <c r="Z5203" s="53">
        <v>56802</v>
      </c>
    </row>
    <row r="5204" spans="1:26" s="49" customFormat="1" x14ac:dyDescent="0.25">
      <c r="A5204" s="75">
        <v>600100324</v>
      </c>
      <c r="B5204" s="73">
        <f t="shared" si="243"/>
        <v>600100324</v>
      </c>
      <c r="C5204" s="73" t="s">
        <v>12937</v>
      </c>
      <c r="D5204" s="68">
        <v>1</v>
      </c>
      <c r="E5204" s="48">
        <f t="shared" si="244"/>
        <v>70188980</v>
      </c>
      <c r="F5204" s="57" t="s">
        <v>5974</v>
      </c>
      <c r="G5204" s="57" t="s">
        <v>6311</v>
      </c>
      <c r="H5204" s="51">
        <v>100</v>
      </c>
      <c r="I5204" s="51" t="s">
        <v>17309</v>
      </c>
      <c r="J5204" s="69">
        <v>27.49</v>
      </c>
      <c r="K5204" s="69">
        <f t="shared" si="245"/>
        <v>2749</v>
      </c>
      <c r="L5204" s="90">
        <v>100</v>
      </c>
      <c r="M5204" s="51">
        <v>0</v>
      </c>
      <c r="N5204" s="62" t="s">
        <v>6446</v>
      </c>
      <c r="O5204" s="52"/>
      <c r="P5204" s="52">
        <v>119</v>
      </c>
      <c r="Q5204" s="52"/>
      <c r="R5204" s="52" t="s">
        <v>6447</v>
      </c>
      <c r="S5204" s="49" t="s">
        <v>21333</v>
      </c>
      <c r="V5204" s="50" t="s">
        <v>15182</v>
      </c>
      <c r="W5204" s="50" t="s">
        <v>6329</v>
      </c>
      <c r="X5204" s="50" t="s">
        <v>14740</v>
      </c>
      <c r="Y5204" s="70" t="s">
        <v>17320</v>
      </c>
      <c r="Z5204" s="53">
        <v>56802</v>
      </c>
    </row>
    <row r="5205" spans="1:26" s="49" customFormat="1" ht="30" x14ac:dyDescent="0.25">
      <c r="A5205" s="75">
        <v>600100499</v>
      </c>
      <c r="B5205" s="73">
        <f t="shared" si="243"/>
        <v>600100499</v>
      </c>
      <c r="C5205" s="73" t="s">
        <v>12938</v>
      </c>
      <c r="D5205" s="68">
        <v>1</v>
      </c>
      <c r="E5205" s="48">
        <f t="shared" si="244"/>
        <v>71009388</v>
      </c>
      <c r="F5205" s="57" t="s">
        <v>5974</v>
      </c>
      <c r="G5205" s="57" t="s">
        <v>6311</v>
      </c>
      <c r="H5205" s="51">
        <v>300</v>
      </c>
      <c r="I5205" s="51" t="s">
        <v>17309</v>
      </c>
      <c r="J5205" s="69">
        <v>27.49</v>
      </c>
      <c r="K5205" s="69">
        <f t="shared" si="245"/>
        <v>8247</v>
      </c>
      <c r="L5205" s="90">
        <v>300</v>
      </c>
      <c r="M5205" s="51">
        <v>0</v>
      </c>
      <c r="N5205" s="62" t="s">
        <v>6448</v>
      </c>
      <c r="O5205" s="52"/>
      <c r="P5205" s="52">
        <v>496</v>
      </c>
      <c r="Q5205" s="52"/>
      <c r="R5205" s="52" t="s">
        <v>6449</v>
      </c>
      <c r="S5205" s="49" t="s">
        <v>21333</v>
      </c>
      <c r="V5205" s="50" t="s">
        <v>15182</v>
      </c>
      <c r="W5205" s="50" t="s">
        <v>6329</v>
      </c>
      <c r="X5205" s="50" t="s">
        <v>14740</v>
      </c>
      <c r="Y5205" s="70" t="s">
        <v>17320</v>
      </c>
      <c r="Z5205" s="53">
        <v>56901</v>
      </c>
    </row>
    <row r="5206" spans="1:26" s="49" customFormat="1" x14ac:dyDescent="0.25">
      <c r="A5206" s="75">
        <v>600100618</v>
      </c>
      <c r="B5206" s="73">
        <f t="shared" si="243"/>
        <v>600100618</v>
      </c>
      <c r="C5206" s="73" t="s">
        <v>12939</v>
      </c>
      <c r="D5206" s="68">
        <v>1</v>
      </c>
      <c r="E5206" s="48">
        <f t="shared" si="244"/>
        <v>75017407</v>
      </c>
      <c r="F5206" s="57" t="s">
        <v>5974</v>
      </c>
      <c r="G5206" s="57" t="s">
        <v>6311</v>
      </c>
      <c r="H5206" s="51">
        <v>175</v>
      </c>
      <c r="I5206" s="51" t="s">
        <v>17309</v>
      </c>
      <c r="J5206" s="69">
        <v>27.49</v>
      </c>
      <c r="K5206" s="69">
        <f t="shared" si="245"/>
        <v>4810.75</v>
      </c>
      <c r="L5206" s="90">
        <v>175</v>
      </c>
      <c r="M5206" s="51">
        <v>0</v>
      </c>
      <c r="N5206" s="62" t="s">
        <v>6450</v>
      </c>
      <c r="O5206" s="52"/>
      <c r="P5206" s="52">
        <v>211</v>
      </c>
      <c r="Q5206" s="52"/>
      <c r="R5206" s="52" t="s">
        <v>6431</v>
      </c>
      <c r="S5206" s="49" t="s">
        <v>21333</v>
      </c>
      <c r="V5206" s="50" t="s">
        <v>15182</v>
      </c>
      <c r="W5206" s="50" t="s">
        <v>6329</v>
      </c>
      <c r="X5206" s="50" t="s">
        <v>14740</v>
      </c>
      <c r="Y5206" s="70" t="s">
        <v>17320</v>
      </c>
      <c r="Z5206" s="53">
        <v>56907</v>
      </c>
    </row>
    <row r="5207" spans="1:26" s="49" customFormat="1" x14ac:dyDescent="0.25">
      <c r="A5207" s="75">
        <v>600100693</v>
      </c>
      <c r="B5207" s="73">
        <f t="shared" si="243"/>
        <v>600100693</v>
      </c>
      <c r="C5207" s="73" t="s">
        <v>12940</v>
      </c>
      <c r="D5207" s="68">
        <v>1</v>
      </c>
      <c r="E5207" s="48">
        <f t="shared" si="244"/>
        <v>49328263</v>
      </c>
      <c r="F5207" s="57" t="s">
        <v>5974</v>
      </c>
      <c r="G5207" s="57" t="s">
        <v>6311</v>
      </c>
      <c r="H5207" s="51">
        <v>525</v>
      </c>
      <c r="I5207" s="51" t="s">
        <v>17309</v>
      </c>
      <c r="J5207" s="69">
        <v>27.49</v>
      </c>
      <c r="K5207" s="69">
        <f t="shared" si="245"/>
        <v>14432.25</v>
      </c>
      <c r="L5207" s="90">
        <v>525</v>
      </c>
      <c r="M5207" s="51">
        <v>0</v>
      </c>
      <c r="N5207" s="62" t="s">
        <v>6451</v>
      </c>
      <c r="O5207" s="52" t="s">
        <v>1586</v>
      </c>
      <c r="P5207" s="52">
        <v>600</v>
      </c>
      <c r="Q5207" s="52">
        <v>4</v>
      </c>
      <c r="R5207" s="52" t="s">
        <v>6329</v>
      </c>
      <c r="S5207" s="49" t="s">
        <v>21333</v>
      </c>
      <c r="V5207" s="50" t="s">
        <v>15182</v>
      </c>
      <c r="W5207" s="50" t="s">
        <v>6329</v>
      </c>
      <c r="X5207" s="50" t="s">
        <v>14740</v>
      </c>
      <c r="Y5207" s="70" t="s">
        <v>17320</v>
      </c>
      <c r="Z5207" s="53">
        <v>56802</v>
      </c>
    </row>
    <row r="5208" spans="1:26" s="49" customFormat="1" x14ac:dyDescent="0.25">
      <c r="A5208" s="75">
        <v>600100642</v>
      </c>
      <c r="B5208" s="73">
        <f t="shared" si="243"/>
        <v>600100642</v>
      </c>
      <c r="C5208" s="73" t="s">
        <v>12941</v>
      </c>
      <c r="D5208" s="68">
        <v>1</v>
      </c>
      <c r="E5208" s="48">
        <f t="shared" si="244"/>
        <v>62032259</v>
      </c>
      <c r="F5208" s="57" t="s">
        <v>5974</v>
      </c>
      <c r="G5208" s="57" t="s">
        <v>6311</v>
      </c>
      <c r="H5208" s="51">
        <v>375</v>
      </c>
      <c r="I5208" s="51" t="s">
        <v>17309</v>
      </c>
      <c r="J5208" s="69">
        <v>27.49</v>
      </c>
      <c r="K5208" s="69">
        <f t="shared" si="245"/>
        <v>10308.75</v>
      </c>
      <c r="L5208" s="90">
        <v>375</v>
      </c>
      <c r="M5208" s="51">
        <v>0</v>
      </c>
      <c r="N5208" s="62" t="s">
        <v>6452</v>
      </c>
      <c r="O5208" s="52" t="s">
        <v>6453</v>
      </c>
      <c r="P5208" s="52">
        <v>15</v>
      </c>
      <c r="Q5208" s="52"/>
      <c r="R5208" s="52" t="s">
        <v>6433</v>
      </c>
      <c r="S5208" s="49" t="s">
        <v>21333</v>
      </c>
      <c r="V5208" s="50" t="s">
        <v>15182</v>
      </c>
      <c r="W5208" s="50" t="s">
        <v>6329</v>
      </c>
      <c r="X5208" s="50" t="s">
        <v>14740</v>
      </c>
      <c r="Y5208" s="70" t="s">
        <v>17320</v>
      </c>
      <c r="Z5208" s="53">
        <v>56902</v>
      </c>
    </row>
    <row r="5209" spans="1:26" s="49" customFormat="1" x14ac:dyDescent="0.25">
      <c r="A5209" s="75">
        <v>600100685</v>
      </c>
      <c r="B5209" s="73">
        <f t="shared" si="243"/>
        <v>600100685</v>
      </c>
      <c r="C5209" s="73" t="s">
        <v>12942</v>
      </c>
      <c r="D5209" s="68">
        <v>1</v>
      </c>
      <c r="E5209" s="48">
        <f t="shared" si="244"/>
        <v>49328255</v>
      </c>
      <c r="F5209" s="57" t="s">
        <v>5974</v>
      </c>
      <c r="G5209" s="57" t="s">
        <v>6311</v>
      </c>
      <c r="H5209" s="51">
        <v>625</v>
      </c>
      <c r="I5209" s="51" t="s">
        <v>17309</v>
      </c>
      <c r="J5209" s="69">
        <v>27.49</v>
      </c>
      <c r="K5209" s="69">
        <f t="shared" si="245"/>
        <v>17181.25</v>
      </c>
      <c r="L5209" s="90">
        <v>625</v>
      </c>
      <c r="M5209" s="51">
        <v>0</v>
      </c>
      <c r="N5209" s="62" t="s">
        <v>6454</v>
      </c>
      <c r="O5209" s="52" t="s">
        <v>399</v>
      </c>
      <c r="P5209" s="52">
        <v>35</v>
      </c>
      <c r="Q5209" s="52">
        <v>27</v>
      </c>
      <c r="R5209" s="52" t="s">
        <v>6329</v>
      </c>
      <c r="S5209" s="49" t="s">
        <v>21333</v>
      </c>
      <c r="V5209" s="50" t="s">
        <v>15182</v>
      </c>
      <c r="W5209" s="50" t="s">
        <v>6329</v>
      </c>
      <c r="X5209" s="50" t="s">
        <v>14740</v>
      </c>
      <c r="Y5209" s="70" t="s">
        <v>17320</v>
      </c>
      <c r="Z5209" s="53">
        <v>56802</v>
      </c>
    </row>
    <row r="5210" spans="1:26" s="49" customFormat="1" x14ac:dyDescent="0.25">
      <c r="A5210" s="75">
        <v>600100707</v>
      </c>
      <c r="B5210" s="73">
        <f t="shared" si="243"/>
        <v>600100707</v>
      </c>
      <c r="C5210" s="73" t="s">
        <v>12943</v>
      </c>
      <c r="D5210" s="68">
        <v>1</v>
      </c>
      <c r="E5210" s="48">
        <f t="shared" si="244"/>
        <v>49328271</v>
      </c>
      <c r="F5210" s="57" t="s">
        <v>5974</v>
      </c>
      <c r="G5210" s="57" t="s">
        <v>6311</v>
      </c>
      <c r="H5210" s="51">
        <v>625</v>
      </c>
      <c r="I5210" s="51" t="s">
        <v>17309</v>
      </c>
      <c r="J5210" s="69">
        <v>27.49</v>
      </c>
      <c r="K5210" s="69">
        <f t="shared" si="245"/>
        <v>17181.25</v>
      </c>
      <c r="L5210" s="90">
        <v>625</v>
      </c>
      <c r="M5210" s="51">
        <v>0</v>
      </c>
      <c r="N5210" s="62" t="s">
        <v>6455</v>
      </c>
      <c r="O5210" s="52" t="s">
        <v>35</v>
      </c>
      <c r="P5210" s="52">
        <v>38</v>
      </c>
      <c r="Q5210" s="52">
        <v>73</v>
      </c>
      <c r="R5210" s="52" t="s">
        <v>6329</v>
      </c>
      <c r="S5210" s="49" t="s">
        <v>21333</v>
      </c>
      <c r="V5210" s="50" t="s">
        <v>15182</v>
      </c>
      <c r="W5210" s="50" t="s">
        <v>6329</v>
      </c>
      <c r="X5210" s="50" t="s">
        <v>14740</v>
      </c>
      <c r="Y5210" s="70" t="s">
        <v>17320</v>
      </c>
      <c r="Z5210" s="53">
        <v>56802</v>
      </c>
    </row>
    <row r="5211" spans="1:26" s="49" customFormat="1" x14ac:dyDescent="0.25">
      <c r="A5211" s="75">
        <v>600100715</v>
      </c>
      <c r="B5211" s="73">
        <f t="shared" si="243"/>
        <v>600100715</v>
      </c>
      <c r="C5211" s="73" t="s">
        <v>12944</v>
      </c>
      <c r="D5211" s="68">
        <v>1</v>
      </c>
      <c r="E5211" s="48">
        <f t="shared" si="244"/>
        <v>49328298</v>
      </c>
      <c r="F5211" s="57" t="s">
        <v>5974</v>
      </c>
      <c r="G5211" s="57" t="s">
        <v>6311</v>
      </c>
      <c r="H5211" s="51">
        <v>675</v>
      </c>
      <c r="I5211" s="51" t="s">
        <v>17309</v>
      </c>
      <c r="J5211" s="69">
        <v>27.49</v>
      </c>
      <c r="K5211" s="69">
        <f t="shared" si="245"/>
        <v>18555.75</v>
      </c>
      <c r="L5211" s="90">
        <v>675</v>
      </c>
      <c r="M5211" s="51">
        <v>0</v>
      </c>
      <c r="N5211" s="62" t="s">
        <v>6456</v>
      </c>
      <c r="O5211" s="52" t="s">
        <v>105</v>
      </c>
      <c r="P5211" s="52">
        <v>1638</v>
      </c>
      <c r="Q5211" s="52">
        <v>1</v>
      </c>
      <c r="R5211" s="52" t="s">
        <v>6329</v>
      </c>
      <c r="S5211" s="49" t="s">
        <v>21333</v>
      </c>
      <c r="V5211" s="50" t="s">
        <v>15182</v>
      </c>
      <c r="W5211" s="50" t="s">
        <v>6329</v>
      </c>
      <c r="X5211" s="50" t="s">
        <v>14740</v>
      </c>
      <c r="Y5211" s="70" t="s">
        <v>17320</v>
      </c>
      <c r="Z5211" s="53">
        <v>56802</v>
      </c>
    </row>
    <row r="5212" spans="1:26" s="49" customFormat="1" x14ac:dyDescent="0.25">
      <c r="A5212" s="75">
        <v>600100901</v>
      </c>
      <c r="B5212" s="73">
        <f t="shared" si="243"/>
        <v>600100901</v>
      </c>
      <c r="C5212" s="73" t="s">
        <v>12945</v>
      </c>
      <c r="D5212" s="68">
        <v>1</v>
      </c>
      <c r="E5212" s="48">
        <f t="shared" si="244"/>
        <v>49328280</v>
      </c>
      <c r="F5212" s="57" t="s">
        <v>5974</v>
      </c>
      <c r="G5212" s="57" t="s">
        <v>6311</v>
      </c>
      <c r="H5212" s="51">
        <v>875</v>
      </c>
      <c r="I5212" s="51" t="s">
        <v>17309</v>
      </c>
      <c r="J5212" s="69">
        <v>27.49</v>
      </c>
      <c r="K5212" s="69">
        <f t="shared" si="245"/>
        <v>24053.75</v>
      </c>
      <c r="L5212" s="90">
        <v>875</v>
      </c>
      <c r="M5212" s="51">
        <v>0</v>
      </c>
      <c r="N5212" s="62" t="s">
        <v>6457</v>
      </c>
      <c r="O5212" s="52" t="s">
        <v>6458</v>
      </c>
      <c r="P5212" s="52">
        <v>669</v>
      </c>
      <c r="Q5212" s="52">
        <v>2</v>
      </c>
      <c r="R5212" s="52" t="s">
        <v>6329</v>
      </c>
      <c r="S5212" s="49" t="s">
        <v>21333</v>
      </c>
      <c r="V5212" s="50" t="s">
        <v>15182</v>
      </c>
      <c r="W5212" s="50" t="s">
        <v>6329</v>
      </c>
      <c r="X5212" s="50" t="s">
        <v>14740</v>
      </c>
      <c r="Y5212" s="70" t="s">
        <v>17320</v>
      </c>
      <c r="Z5212" s="53">
        <v>56802</v>
      </c>
    </row>
    <row r="5213" spans="1:26" s="49" customFormat="1" x14ac:dyDescent="0.25">
      <c r="A5213" s="75">
        <v>600101002</v>
      </c>
      <c r="B5213" s="73">
        <f t="shared" si="243"/>
        <v>600101002</v>
      </c>
      <c r="C5213" s="73" t="s">
        <v>12946</v>
      </c>
      <c r="D5213" s="68">
        <v>1</v>
      </c>
      <c r="E5213" s="48">
        <f t="shared" si="244"/>
        <v>70993025</v>
      </c>
      <c r="F5213" s="57" t="s">
        <v>5974</v>
      </c>
      <c r="G5213" s="57" t="s">
        <v>6311</v>
      </c>
      <c r="H5213" s="51">
        <v>25</v>
      </c>
      <c r="I5213" s="51" t="s">
        <v>17309</v>
      </c>
      <c r="J5213" s="69">
        <v>27.49</v>
      </c>
      <c r="K5213" s="69">
        <f t="shared" si="245"/>
        <v>687.25</v>
      </c>
      <c r="L5213" s="90">
        <v>25</v>
      </c>
      <c r="M5213" s="51">
        <v>0</v>
      </c>
      <c r="N5213" s="62" t="s">
        <v>6459</v>
      </c>
      <c r="O5213" s="52" t="s">
        <v>2801</v>
      </c>
      <c r="P5213" s="52">
        <v>1645</v>
      </c>
      <c r="Q5213" s="52">
        <v>9</v>
      </c>
      <c r="R5213" s="52" t="s">
        <v>6329</v>
      </c>
      <c r="S5213" s="49" t="s">
        <v>21333</v>
      </c>
      <c r="V5213" s="50" t="s">
        <v>15182</v>
      </c>
      <c r="W5213" s="50" t="s">
        <v>6329</v>
      </c>
      <c r="X5213" s="50" t="s">
        <v>14740</v>
      </c>
      <c r="Y5213" s="70" t="s">
        <v>17320</v>
      </c>
      <c r="Z5213" s="53">
        <v>56802</v>
      </c>
    </row>
    <row r="5214" spans="1:26" s="49" customFormat="1" x14ac:dyDescent="0.25">
      <c r="A5214" s="75">
        <v>650045670</v>
      </c>
      <c r="B5214" s="73">
        <f t="shared" si="243"/>
        <v>650045670</v>
      </c>
      <c r="C5214" s="73" t="s">
        <v>12947</v>
      </c>
      <c r="D5214" s="68">
        <v>1</v>
      </c>
      <c r="E5214" s="48">
        <f t="shared" si="244"/>
        <v>75016001</v>
      </c>
      <c r="F5214" s="57" t="s">
        <v>5974</v>
      </c>
      <c r="G5214" s="57" t="s">
        <v>6311</v>
      </c>
      <c r="H5214" s="51">
        <v>75</v>
      </c>
      <c r="I5214" s="51" t="s">
        <v>17309</v>
      </c>
      <c r="J5214" s="69">
        <v>27.49</v>
      </c>
      <c r="K5214" s="69">
        <f t="shared" si="245"/>
        <v>2061.75</v>
      </c>
      <c r="L5214" s="90">
        <v>75</v>
      </c>
      <c r="M5214" s="51">
        <v>0</v>
      </c>
      <c r="N5214" s="62" t="s">
        <v>6460</v>
      </c>
      <c r="O5214" s="52"/>
      <c r="P5214" s="52">
        <v>61</v>
      </c>
      <c r="Q5214" s="52"/>
      <c r="R5214" s="52" t="s">
        <v>2178</v>
      </c>
      <c r="S5214" s="49" t="s">
        <v>21333</v>
      </c>
      <c r="V5214" s="50" t="s">
        <v>15182</v>
      </c>
      <c r="W5214" s="50" t="s">
        <v>6329</v>
      </c>
      <c r="X5214" s="50" t="s">
        <v>14740</v>
      </c>
      <c r="Y5214" s="70" t="s">
        <v>17320</v>
      </c>
      <c r="Z5214" s="53">
        <v>56802</v>
      </c>
    </row>
    <row r="5215" spans="1:26" s="49" customFormat="1" x14ac:dyDescent="0.25">
      <c r="A5215" s="75">
        <v>650052366</v>
      </c>
      <c r="B5215" s="73">
        <f t="shared" si="243"/>
        <v>650052366</v>
      </c>
      <c r="C5215" s="73" t="s">
        <v>12948</v>
      </c>
      <c r="D5215" s="68">
        <v>1</v>
      </c>
      <c r="E5215" s="48">
        <f t="shared" si="244"/>
        <v>75016338</v>
      </c>
      <c r="F5215" s="57" t="s">
        <v>5974</v>
      </c>
      <c r="G5215" s="57" t="s">
        <v>6311</v>
      </c>
      <c r="H5215" s="51">
        <v>350</v>
      </c>
      <c r="I5215" s="51" t="s">
        <v>17309</v>
      </c>
      <c r="J5215" s="69">
        <v>27.49</v>
      </c>
      <c r="K5215" s="69">
        <f t="shared" si="245"/>
        <v>9621.5</v>
      </c>
      <c r="L5215" s="90">
        <v>350</v>
      </c>
      <c r="M5215" s="51">
        <v>0</v>
      </c>
      <c r="N5215" s="62" t="s">
        <v>6461</v>
      </c>
      <c r="O5215" s="52"/>
      <c r="P5215" s="52">
        <v>100</v>
      </c>
      <c r="Q5215" s="52"/>
      <c r="R5215" s="52" t="s">
        <v>6441</v>
      </c>
      <c r="S5215" s="49" t="s">
        <v>21333</v>
      </c>
      <c r="V5215" s="50" t="s">
        <v>15182</v>
      </c>
      <c r="W5215" s="50" t="s">
        <v>6329</v>
      </c>
      <c r="X5215" s="50" t="s">
        <v>14740</v>
      </c>
      <c r="Y5215" s="70" t="s">
        <v>17320</v>
      </c>
      <c r="Z5215" s="53">
        <v>56904</v>
      </c>
    </row>
    <row r="5216" spans="1:26" s="49" customFormat="1" ht="30" x14ac:dyDescent="0.25">
      <c r="A5216" s="75">
        <v>650052391</v>
      </c>
      <c r="B5216" s="73">
        <f t="shared" si="243"/>
        <v>650052391</v>
      </c>
      <c r="C5216" s="73" t="s">
        <v>18274</v>
      </c>
      <c r="D5216" s="68">
        <v>1</v>
      </c>
      <c r="E5216" s="48">
        <f t="shared" si="244"/>
        <v>71009426</v>
      </c>
      <c r="F5216" s="57" t="s">
        <v>5974</v>
      </c>
      <c r="G5216" s="57" t="s">
        <v>6311</v>
      </c>
      <c r="H5216" s="51">
        <v>50</v>
      </c>
      <c r="I5216" s="51" t="s">
        <v>17309</v>
      </c>
      <c r="J5216" s="69">
        <v>27.49</v>
      </c>
      <c r="K5216" s="69">
        <f t="shared" si="245"/>
        <v>1374.5</v>
      </c>
      <c r="L5216" s="90">
        <v>50</v>
      </c>
      <c r="M5216" s="51">
        <v>0</v>
      </c>
      <c r="N5216" s="62" t="s">
        <v>18275</v>
      </c>
      <c r="O5216" s="52"/>
      <c r="P5216" s="52">
        <v>123</v>
      </c>
      <c r="Q5216" s="52"/>
      <c r="R5216" s="52" t="s">
        <v>18276</v>
      </c>
      <c r="S5216" s="49" t="s">
        <v>21333</v>
      </c>
      <c r="V5216" s="50" t="s">
        <v>15182</v>
      </c>
      <c r="W5216" s="50" t="s">
        <v>6329</v>
      </c>
      <c r="X5216" s="50" t="s">
        <v>14740</v>
      </c>
      <c r="Y5216" s="70" t="s">
        <v>17320</v>
      </c>
      <c r="Z5216" s="53">
        <v>56911</v>
      </c>
    </row>
    <row r="5217" spans="1:26" s="49" customFormat="1" ht="30" x14ac:dyDescent="0.25">
      <c r="A5217" s="75">
        <v>650057988</v>
      </c>
      <c r="B5217" s="73">
        <f t="shared" si="243"/>
        <v>650057988</v>
      </c>
      <c r="C5217" s="73" t="s">
        <v>12949</v>
      </c>
      <c r="D5217" s="68">
        <v>1</v>
      </c>
      <c r="E5217" s="48">
        <f t="shared" si="244"/>
        <v>75015595</v>
      </c>
      <c r="F5217" s="57" t="s">
        <v>5974</v>
      </c>
      <c r="G5217" s="57" t="s">
        <v>6311</v>
      </c>
      <c r="H5217" s="51">
        <v>200</v>
      </c>
      <c r="I5217" s="51" t="s">
        <v>17309</v>
      </c>
      <c r="J5217" s="69">
        <v>27.49</v>
      </c>
      <c r="K5217" s="69">
        <f t="shared" si="245"/>
        <v>5498</v>
      </c>
      <c r="L5217" s="90">
        <v>200</v>
      </c>
      <c r="M5217" s="51">
        <v>0</v>
      </c>
      <c r="N5217" s="62" t="s">
        <v>6462</v>
      </c>
      <c r="O5217" s="52"/>
      <c r="P5217" s="52">
        <v>139</v>
      </c>
      <c r="Q5217" s="52"/>
      <c r="R5217" s="52" t="s">
        <v>6463</v>
      </c>
      <c r="S5217" s="49" t="s">
        <v>21333</v>
      </c>
      <c r="V5217" s="50" t="s">
        <v>15182</v>
      </c>
      <c r="W5217" s="50" t="s">
        <v>6329</v>
      </c>
      <c r="X5217" s="50" t="s">
        <v>14740</v>
      </c>
      <c r="Y5217" s="70" t="s">
        <v>17320</v>
      </c>
      <c r="Z5217" s="53">
        <v>56912</v>
      </c>
    </row>
    <row r="5218" spans="1:26" s="49" customFormat="1" x14ac:dyDescent="0.25">
      <c r="A5218" s="75">
        <v>669101389</v>
      </c>
      <c r="B5218" s="73">
        <f t="shared" si="243"/>
        <v>669101389</v>
      </c>
      <c r="C5218" s="73" t="s">
        <v>12950</v>
      </c>
      <c r="D5218" s="68">
        <v>1</v>
      </c>
      <c r="E5218" s="48">
        <f t="shared" si="244"/>
        <v>75113678</v>
      </c>
      <c r="F5218" s="57" t="s">
        <v>5974</v>
      </c>
      <c r="G5218" s="57" t="s">
        <v>6311</v>
      </c>
      <c r="H5218" s="51">
        <v>25</v>
      </c>
      <c r="I5218" s="51" t="s">
        <v>17309</v>
      </c>
      <c r="J5218" s="69">
        <v>27.49</v>
      </c>
      <c r="K5218" s="69">
        <f t="shared" si="245"/>
        <v>687.25</v>
      </c>
      <c r="L5218" s="90">
        <v>25</v>
      </c>
      <c r="M5218" s="51">
        <v>0</v>
      </c>
      <c r="N5218" s="62" t="s">
        <v>6464</v>
      </c>
      <c r="O5218" s="52"/>
      <c r="P5218" s="52">
        <v>135</v>
      </c>
      <c r="Q5218" s="52"/>
      <c r="R5218" s="52" t="s">
        <v>6439</v>
      </c>
      <c r="S5218" s="49" t="s">
        <v>21333</v>
      </c>
      <c r="V5218" s="50" t="s">
        <v>15182</v>
      </c>
      <c r="W5218" s="50" t="s">
        <v>6329</v>
      </c>
      <c r="X5218" s="50" t="s">
        <v>14740</v>
      </c>
      <c r="Y5218" s="70" t="s">
        <v>17320</v>
      </c>
      <c r="Z5218" s="53">
        <v>56914</v>
      </c>
    </row>
    <row r="5219" spans="1:26" s="49" customFormat="1" ht="30" x14ac:dyDescent="0.25">
      <c r="A5219" s="74">
        <v>600019837</v>
      </c>
      <c r="B5219" s="73">
        <f t="shared" si="243"/>
        <v>600019837</v>
      </c>
      <c r="C5219" s="73" t="s">
        <v>18277</v>
      </c>
      <c r="D5219" s="68">
        <v>1</v>
      </c>
      <c r="E5219" s="48">
        <f t="shared" si="244"/>
        <v>498874</v>
      </c>
      <c r="F5219" s="57" t="s">
        <v>5974</v>
      </c>
      <c r="G5219" s="57" t="s">
        <v>6465</v>
      </c>
      <c r="H5219" s="51">
        <v>575</v>
      </c>
      <c r="I5219" s="51" t="s">
        <v>17309</v>
      </c>
      <c r="J5219" s="69">
        <v>27.49</v>
      </c>
      <c r="K5219" s="69">
        <f t="shared" si="245"/>
        <v>15806.75</v>
      </c>
      <c r="L5219" s="90">
        <v>575</v>
      </c>
      <c r="M5219" s="51">
        <v>0</v>
      </c>
      <c r="N5219" s="62" t="s">
        <v>18278</v>
      </c>
      <c r="O5219" s="52" t="s">
        <v>725</v>
      </c>
      <c r="P5219" s="52">
        <v>838</v>
      </c>
      <c r="Q5219" s="52"/>
      <c r="R5219" s="52" t="s">
        <v>6477</v>
      </c>
      <c r="S5219" s="49" t="s">
        <v>21333</v>
      </c>
      <c r="V5219" s="50" t="s">
        <v>15147</v>
      </c>
      <c r="W5219" s="50" t="s">
        <v>6477</v>
      </c>
      <c r="X5219" s="50" t="s">
        <v>14738</v>
      </c>
      <c r="Y5219" s="70" t="s">
        <v>17320</v>
      </c>
      <c r="Z5219" s="53">
        <v>56201</v>
      </c>
    </row>
    <row r="5220" spans="1:26" s="49" customFormat="1" x14ac:dyDescent="0.25">
      <c r="A5220" s="74">
        <v>600013065</v>
      </c>
      <c r="B5220" s="73">
        <f t="shared" si="243"/>
        <v>600013065</v>
      </c>
      <c r="C5220" s="73" t="s">
        <v>15184</v>
      </c>
      <c r="D5220" s="68">
        <v>1</v>
      </c>
      <c r="E5220" s="48">
        <f t="shared" si="244"/>
        <v>401081</v>
      </c>
      <c r="F5220" s="57" t="s">
        <v>5974</v>
      </c>
      <c r="G5220" s="57" t="s">
        <v>6465</v>
      </c>
      <c r="H5220" s="51">
        <v>0</v>
      </c>
      <c r="I5220" s="51" t="s">
        <v>17309</v>
      </c>
      <c r="J5220" s="69">
        <v>27.49</v>
      </c>
      <c r="K5220" s="69">
        <f t="shared" si="245"/>
        <v>0</v>
      </c>
      <c r="L5220" s="90">
        <v>400</v>
      </c>
      <c r="M5220" s="51">
        <v>400</v>
      </c>
      <c r="N5220" s="62" t="s">
        <v>15185</v>
      </c>
      <c r="O5220" s="52" t="s">
        <v>399</v>
      </c>
      <c r="P5220" s="52">
        <v>106</v>
      </c>
      <c r="Q5220" s="52"/>
      <c r="R5220" s="52" t="s">
        <v>6477</v>
      </c>
      <c r="S5220" s="49" t="s">
        <v>21333</v>
      </c>
      <c r="V5220" s="50" t="s">
        <v>15147</v>
      </c>
      <c r="W5220" s="50" t="s">
        <v>6477</v>
      </c>
      <c r="X5220" s="50" t="s">
        <v>14738</v>
      </c>
      <c r="Y5220" s="70" t="s">
        <v>17320</v>
      </c>
      <c r="Z5220" s="53">
        <v>56201</v>
      </c>
    </row>
    <row r="5221" spans="1:26" s="49" customFormat="1" x14ac:dyDescent="0.25">
      <c r="A5221" s="74">
        <v>600013138</v>
      </c>
      <c r="B5221" s="73">
        <f t="shared" si="243"/>
        <v>600013138</v>
      </c>
      <c r="C5221" s="73" t="s">
        <v>12957</v>
      </c>
      <c r="D5221" s="68">
        <v>1</v>
      </c>
      <c r="E5221" s="48">
        <f t="shared" si="244"/>
        <v>87408</v>
      </c>
      <c r="F5221" s="57" t="s">
        <v>5974</v>
      </c>
      <c r="G5221" s="57" t="s">
        <v>6465</v>
      </c>
      <c r="H5221" s="51">
        <v>750</v>
      </c>
      <c r="I5221" s="51" t="s">
        <v>17309</v>
      </c>
      <c r="J5221" s="69">
        <v>27.49</v>
      </c>
      <c r="K5221" s="69">
        <f t="shared" si="245"/>
        <v>20617.5</v>
      </c>
      <c r="L5221" s="90">
        <v>750</v>
      </c>
      <c r="M5221" s="51">
        <v>0</v>
      </c>
      <c r="N5221" s="62" t="s">
        <v>6478</v>
      </c>
      <c r="O5221" s="52" t="s">
        <v>668</v>
      </c>
      <c r="P5221" s="52">
        <v>541</v>
      </c>
      <c r="Q5221" s="52"/>
      <c r="R5221" s="52" t="s">
        <v>6477</v>
      </c>
      <c r="S5221" s="49" t="s">
        <v>21333</v>
      </c>
      <c r="V5221" s="50" t="s">
        <v>15147</v>
      </c>
      <c r="W5221" s="50" t="s">
        <v>6477</v>
      </c>
      <c r="X5221" s="50" t="s">
        <v>14738</v>
      </c>
      <c r="Y5221" s="70" t="s">
        <v>17320</v>
      </c>
      <c r="Z5221" s="53">
        <v>56201</v>
      </c>
    </row>
    <row r="5222" spans="1:26" s="49" customFormat="1" x14ac:dyDescent="0.25">
      <c r="A5222" s="74">
        <v>600013197</v>
      </c>
      <c r="B5222" s="73">
        <f t="shared" si="243"/>
        <v>600013197</v>
      </c>
      <c r="C5222" s="73" t="s">
        <v>12958</v>
      </c>
      <c r="D5222" s="68">
        <v>1</v>
      </c>
      <c r="E5222" s="48">
        <f t="shared" si="244"/>
        <v>529842</v>
      </c>
      <c r="F5222" s="57" t="s">
        <v>5974</v>
      </c>
      <c r="G5222" s="57" t="s">
        <v>6465</v>
      </c>
      <c r="H5222" s="51">
        <v>0</v>
      </c>
      <c r="I5222" s="51" t="s">
        <v>17309</v>
      </c>
      <c r="J5222" s="69">
        <v>27.49</v>
      </c>
      <c r="K5222" s="69">
        <f t="shared" si="245"/>
        <v>0</v>
      </c>
      <c r="L5222" s="90">
        <v>850</v>
      </c>
      <c r="M5222" s="51">
        <v>850</v>
      </c>
      <c r="N5222" s="62" t="s">
        <v>6479</v>
      </c>
      <c r="O5222" s="52" t="s">
        <v>150</v>
      </c>
      <c r="P5222" s="52">
        <v>313</v>
      </c>
      <c r="Q5222" s="52"/>
      <c r="R5222" s="52" t="s">
        <v>6477</v>
      </c>
      <c r="S5222" s="49" t="s">
        <v>21333</v>
      </c>
      <c r="V5222" s="50" t="s">
        <v>15147</v>
      </c>
      <c r="W5222" s="50" t="s">
        <v>6477</v>
      </c>
      <c r="X5222" s="50" t="s">
        <v>14738</v>
      </c>
      <c r="Y5222" s="70" t="s">
        <v>17320</v>
      </c>
      <c r="Z5222" s="53">
        <v>56201</v>
      </c>
    </row>
    <row r="5223" spans="1:26" s="49" customFormat="1" x14ac:dyDescent="0.25">
      <c r="A5223" s="74">
        <v>600104915</v>
      </c>
      <c r="B5223" s="73">
        <f t="shared" si="243"/>
        <v>600104915</v>
      </c>
      <c r="C5223" s="73" t="s">
        <v>13009</v>
      </c>
      <c r="D5223" s="68">
        <v>1</v>
      </c>
      <c r="E5223" s="48">
        <f t="shared" si="244"/>
        <v>75018683</v>
      </c>
      <c r="F5223" s="57" t="s">
        <v>5974</v>
      </c>
      <c r="G5223" s="57" t="s">
        <v>6465</v>
      </c>
      <c r="H5223" s="51">
        <v>25</v>
      </c>
      <c r="I5223" s="51" t="s">
        <v>17309</v>
      </c>
      <c r="J5223" s="69">
        <v>27.49</v>
      </c>
      <c r="K5223" s="69">
        <f t="shared" si="245"/>
        <v>687.25</v>
      </c>
      <c r="L5223" s="90">
        <v>25</v>
      </c>
      <c r="M5223" s="51">
        <v>0</v>
      </c>
      <c r="N5223" s="62" t="s">
        <v>6556</v>
      </c>
      <c r="O5223" s="52" t="s">
        <v>725</v>
      </c>
      <c r="P5223" s="52">
        <v>43</v>
      </c>
      <c r="Q5223" s="52"/>
      <c r="R5223" s="52" t="s">
        <v>6477</v>
      </c>
      <c r="S5223" s="49" t="s">
        <v>21333</v>
      </c>
      <c r="V5223" s="50" t="s">
        <v>15183</v>
      </c>
      <c r="W5223" s="50" t="s">
        <v>6477</v>
      </c>
      <c r="X5223" s="50" t="s">
        <v>14740</v>
      </c>
      <c r="Y5223" s="70" t="s">
        <v>17320</v>
      </c>
      <c r="Z5223" s="53">
        <v>56201</v>
      </c>
    </row>
    <row r="5224" spans="1:26" s="49" customFormat="1" ht="30" x14ac:dyDescent="0.25">
      <c r="A5224" s="74">
        <v>600024814</v>
      </c>
      <c r="B5224" s="73">
        <f t="shared" si="243"/>
        <v>600024814</v>
      </c>
      <c r="C5224" s="73" t="s">
        <v>12959</v>
      </c>
      <c r="D5224" s="68">
        <v>1</v>
      </c>
      <c r="E5224" s="48">
        <f t="shared" si="244"/>
        <v>70844755</v>
      </c>
      <c r="F5224" s="57" t="s">
        <v>5974</v>
      </c>
      <c r="G5224" s="57" t="s">
        <v>6465</v>
      </c>
      <c r="H5224" s="51">
        <v>350</v>
      </c>
      <c r="I5224" s="51" t="s">
        <v>17309</v>
      </c>
      <c r="J5224" s="69">
        <v>27.49</v>
      </c>
      <c r="K5224" s="69">
        <f t="shared" si="245"/>
        <v>9621.5</v>
      </c>
      <c r="L5224" s="90">
        <v>350</v>
      </c>
      <c r="M5224" s="51">
        <v>0</v>
      </c>
      <c r="N5224" s="62" t="s">
        <v>6480</v>
      </c>
      <c r="O5224" s="52" t="s">
        <v>2741</v>
      </c>
      <c r="P5224" s="52">
        <v>206</v>
      </c>
      <c r="Q5224" s="52"/>
      <c r="R5224" s="52" t="s">
        <v>6477</v>
      </c>
      <c r="S5224" s="49" t="s">
        <v>21333</v>
      </c>
      <c r="V5224" s="50" t="s">
        <v>15147</v>
      </c>
      <c r="W5224" s="50" t="s">
        <v>6477</v>
      </c>
      <c r="X5224" s="50" t="s">
        <v>14738</v>
      </c>
      <c r="Y5224" s="70" t="s">
        <v>17320</v>
      </c>
      <c r="Z5224" s="53">
        <v>56201</v>
      </c>
    </row>
    <row r="5225" spans="1:26" s="49" customFormat="1" x14ac:dyDescent="0.25">
      <c r="A5225" s="75">
        <v>600103595</v>
      </c>
      <c r="B5225" s="73">
        <f t="shared" si="243"/>
        <v>600103595</v>
      </c>
      <c r="C5225" s="73" t="s">
        <v>13010</v>
      </c>
      <c r="D5225" s="68">
        <v>1</v>
      </c>
      <c r="E5225" s="48">
        <f t="shared" si="244"/>
        <v>75018284</v>
      </c>
      <c r="F5225" s="57" t="s">
        <v>5974</v>
      </c>
      <c r="G5225" s="57" t="s">
        <v>6465</v>
      </c>
      <c r="H5225" s="51">
        <v>0</v>
      </c>
      <c r="I5225" s="51" t="s">
        <v>17309</v>
      </c>
      <c r="J5225" s="69">
        <v>27.49</v>
      </c>
      <c r="K5225" s="69">
        <f t="shared" si="245"/>
        <v>0</v>
      </c>
      <c r="L5225" s="90">
        <v>25</v>
      </c>
      <c r="M5225" s="51">
        <v>25</v>
      </c>
      <c r="N5225" s="62" t="s">
        <v>6558</v>
      </c>
      <c r="O5225" s="52" t="s">
        <v>584</v>
      </c>
      <c r="P5225" s="52">
        <v>165</v>
      </c>
      <c r="Q5225" s="52"/>
      <c r="R5225" s="52" t="s">
        <v>6477</v>
      </c>
      <c r="S5225" s="49" t="s">
        <v>21333</v>
      </c>
      <c r="V5225" s="50" t="s">
        <v>15183</v>
      </c>
      <c r="W5225" s="50" t="s">
        <v>6477</v>
      </c>
      <c r="X5225" s="50" t="s">
        <v>14740</v>
      </c>
      <c r="Y5225" s="70" t="s">
        <v>17320</v>
      </c>
      <c r="Z5225" s="53">
        <v>56204</v>
      </c>
    </row>
    <row r="5226" spans="1:26" s="49" customFormat="1" x14ac:dyDescent="0.25">
      <c r="A5226" s="75">
        <v>600104664</v>
      </c>
      <c r="B5226" s="73">
        <f t="shared" si="243"/>
        <v>600104664</v>
      </c>
      <c r="C5226" s="73" t="s">
        <v>13011</v>
      </c>
      <c r="D5226" s="68">
        <v>1</v>
      </c>
      <c r="E5226" s="48">
        <f t="shared" si="244"/>
        <v>70984913</v>
      </c>
      <c r="F5226" s="57" t="s">
        <v>5974</v>
      </c>
      <c r="G5226" s="57" t="s">
        <v>6465</v>
      </c>
      <c r="H5226" s="51">
        <v>50</v>
      </c>
      <c r="I5226" s="51" t="s">
        <v>17309</v>
      </c>
      <c r="J5226" s="69">
        <v>27.49</v>
      </c>
      <c r="K5226" s="69">
        <f t="shared" si="245"/>
        <v>1374.5</v>
      </c>
      <c r="L5226" s="90">
        <v>50</v>
      </c>
      <c r="M5226" s="51">
        <v>0</v>
      </c>
      <c r="N5226" s="62" t="s">
        <v>6559</v>
      </c>
      <c r="O5226" s="52"/>
      <c r="P5226" s="52">
        <v>253</v>
      </c>
      <c r="Q5226" s="52"/>
      <c r="R5226" s="52" t="s">
        <v>6557</v>
      </c>
      <c r="S5226" s="49" t="s">
        <v>21333</v>
      </c>
      <c r="V5226" s="50" t="s">
        <v>15183</v>
      </c>
      <c r="W5226" s="50" t="s">
        <v>6477</v>
      </c>
      <c r="X5226" s="50" t="s">
        <v>14740</v>
      </c>
      <c r="Y5226" s="70" t="s">
        <v>17320</v>
      </c>
      <c r="Z5226" s="53">
        <v>56101</v>
      </c>
    </row>
    <row r="5227" spans="1:26" s="49" customFormat="1" x14ac:dyDescent="0.25">
      <c r="A5227" s="75">
        <v>600103226</v>
      </c>
      <c r="B5227" s="73">
        <f t="shared" si="243"/>
        <v>600103226</v>
      </c>
      <c r="C5227" s="73" t="s">
        <v>13012</v>
      </c>
      <c r="D5227" s="68">
        <v>1</v>
      </c>
      <c r="E5227" s="48">
        <f t="shared" si="244"/>
        <v>75016290</v>
      </c>
      <c r="F5227" s="57" t="s">
        <v>5974</v>
      </c>
      <c r="G5227" s="57" t="s">
        <v>6465</v>
      </c>
      <c r="H5227" s="51">
        <v>0</v>
      </c>
      <c r="I5227" s="51" t="s">
        <v>17309</v>
      </c>
      <c r="J5227" s="69">
        <v>27.49</v>
      </c>
      <c r="K5227" s="69">
        <f t="shared" si="245"/>
        <v>0</v>
      </c>
      <c r="L5227" s="90">
        <v>25</v>
      </c>
      <c r="M5227" s="51">
        <v>25</v>
      </c>
      <c r="N5227" s="62" t="s">
        <v>6560</v>
      </c>
      <c r="O5227" s="52"/>
      <c r="P5227" s="52">
        <v>448</v>
      </c>
      <c r="Q5227" s="52"/>
      <c r="R5227" s="52" t="s">
        <v>6561</v>
      </c>
      <c r="S5227" s="49" t="s">
        <v>21333</v>
      </c>
      <c r="V5227" s="50" t="s">
        <v>15183</v>
      </c>
      <c r="W5227" s="50" t="s">
        <v>6477</v>
      </c>
      <c r="X5227" s="50" t="s">
        <v>14740</v>
      </c>
      <c r="Y5227" s="70" t="s">
        <v>17320</v>
      </c>
      <c r="Z5227" s="53">
        <v>56102</v>
      </c>
    </row>
    <row r="5228" spans="1:26" s="49" customFormat="1" x14ac:dyDescent="0.25">
      <c r="A5228" s="75">
        <v>600103927</v>
      </c>
      <c r="B5228" s="73">
        <f t="shared" si="243"/>
        <v>600103927</v>
      </c>
      <c r="C5228" s="73" t="s">
        <v>13013</v>
      </c>
      <c r="D5228" s="68">
        <v>1</v>
      </c>
      <c r="E5228" s="48">
        <f t="shared" si="244"/>
        <v>75017237</v>
      </c>
      <c r="F5228" s="57" t="s">
        <v>5974</v>
      </c>
      <c r="G5228" s="57" t="s">
        <v>6465</v>
      </c>
      <c r="H5228" s="51">
        <v>0</v>
      </c>
      <c r="I5228" s="51" t="s">
        <v>17309</v>
      </c>
      <c r="J5228" s="69">
        <v>27.49</v>
      </c>
      <c r="K5228" s="69">
        <f t="shared" si="245"/>
        <v>0</v>
      </c>
      <c r="L5228" s="90">
        <v>50</v>
      </c>
      <c r="M5228" s="51">
        <v>50</v>
      </c>
      <c r="N5228" s="62" t="s">
        <v>6562</v>
      </c>
      <c r="O5228" s="52" t="s">
        <v>2824</v>
      </c>
      <c r="P5228" s="52">
        <v>200</v>
      </c>
      <c r="Q5228" s="52"/>
      <c r="R5228" s="52" t="s">
        <v>6477</v>
      </c>
      <c r="S5228" s="49" t="s">
        <v>21333</v>
      </c>
      <c r="V5228" s="50" t="s">
        <v>15183</v>
      </c>
      <c r="W5228" s="50" t="s">
        <v>6477</v>
      </c>
      <c r="X5228" s="50" t="s">
        <v>14740</v>
      </c>
      <c r="Y5228" s="70" t="s">
        <v>17320</v>
      </c>
      <c r="Z5228" s="53">
        <v>56201</v>
      </c>
    </row>
    <row r="5229" spans="1:26" s="49" customFormat="1" x14ac:dyDescent="0.25">
      <c r="A5229" s="75">
        <v>600103978</v>
      </c>
      <c r="B5229" s="73">
        <f t="shared" si="243"/>
        <v>600103978</v>
      </c>
      <c r="C5229" s="73" t="s">
        <v>13014</v>
      </c>
      <c r="D5229" s="68">
        <v>1</v>
      </c>
      <c r="E5229" s="48">
        <f t="shared" si="244"/>
        <v>75017393</v>
      </c>
      <c r="F5229" s="57" t="s">
        <v>5974</v>
      </c>
      <c r="G5229" s="57" t="s">
        <v>6465</v>
      </c>
      <c r="H5229" s="51">
        <v>25</v>
      </c>
      <c r="I5229" s="51" t="s">
        <v>17309</v>
      </c>
      <c r="J5229" s="69">
        <v>27.49</v>
      </c>
      <c r="K5229" s="69">
        <f t="shared" si="245"/>
        <v>687.25</v>
      </c>
      <c r="L5229" s="90">
        <v>25</v>
      </c>
      <c r="M5229" s="51">
        <v>0</v>
      </c>
      <c r="N5229" s="62" t="s">
        <v>6563</v>
      </c>
      <c r="O5229" s="52" t="s">
        <v>6564</v>
      </c>
      <c r="P5229" s="52">
        <v>1348</v>
      </c>
      <c r="Q5229" s="52"/>
      <c r="R5229" s="52" t="s">
        <v>6477</v>
      </c>
      <c r="S5229" s="49" t="s">
        <v>21333</v>
      </c>
      <c r="V5229" s="50" t="s">
        <v>15183</v>
      </c>
      <c r="W5229" s="50" t="s">
        <v>6477</v>
      </c>
      <c r="X5229" s="50" t="s">
        <v>14740</v>
      </c>
      <c r="Y5229" s="70" t="s">
        <v>17320</v>
      </c>
      <c r="Z5229" s="53">
        <v>56206</v>
      </c>
    </row>
    <row r="5230" spans="1:26" s="49" customFormat="1" x14ac:dyDescent="0.25">
      <c r="A5230" s="75">
        <v>600104044</v>
      </c>
      <c r="B5230" s="73">
        <f t="shared" si="243"/>
        <v>600104044</v>
      </c>
      <c r="C5230" s="73" t="s">
        <v>13015</v>
      </c>
      <c r="D5230" s="68">
        <v>1</v>
      </c>
      <c r="E5230" s="48">
        <f t="shared" si="244"/>
        <v>75017318</v>
      </c>
      <c r="F5230" s="57" t="s">
        <v>5974</v>
      </c>
      <c r="G5230" s="57" t="s">
        <v>6465</v>
      </c>
      <c r="H5230" s="51">
        <v>0</v>
      </c>
      <c r="I5230" s="51" t="s">
        <v>17309</v>
      </c>
      <c r="J5230" s="69">
        <v>27.49</v>
      </c>
      <c r="K5230" s="69">
        <f t="shared" si="245"/>
        <v>0</v>
      </c>
      <c r="L5230" s="90">
        <v>25</v>
      </c>
      <c r="M5230" s="51">
        <v>25</v>
      </c>
      <c r="N5230" s="62" t="s">
        <v>6565</v>
      </c>
      <c r="O5230" s="52" t="s">
        <v>94</v>
      </c>
      <c r="P5230" s="52">
        <v>67</v>
      </c>
      <c r="Q5230" s="52"/>
      <c r="R5230" s="52" t="s">
        <v>6477</v>
      </c>
      <c r="S5230" s="49" t="s">
        <v>21333</v>
      </c>
      <c r="V5230" s="50" t="s">
        <v>15183</v>
      </c>
      <c r="W5230" s="50" t="s">
        <v>6477</v>
      </c>
      <c r="X5230" s="50" t="s">
        <v>14740</v>
      </c>
      <c r="Y5230" s="70" t="s">
        <v>17320</v>
      </c>
      <c r="Z5230" s="53">
        <v>56201</v>
      </c>
    </row>
    <row r="5231" spans="1:26" s="49" customFormat="1" x14ac:dyDescent="0.25">
      <c r="A5231" s="75">
        <v>600104290</v>
      </c>
      <c r="B5231" s="73">
        <f t="shared" si="243"/>
        <v>600104290</v>
      </c>
      <c r="C5231" s="73" t="s">
        <v>13016</v>
      </c>
      <c r="D5231" s="68">
        <v>1</v>
      </c>
      <c r="E5231" s="48">
        <f t="shared" si="244"/>
        <v>75018608</v>
      </c>
      <c r="F5231" s="57" t="s">
        <v>5974</v>
      </c>
      <c r="G5231" s="57" t="s">
        <v>6465</v>
      </c>
      <c r="H5231" s="51">
        <v>75</v>
      </c>
      <c r="I5231" s="51" t="s">
        <v>17309</v>
      </c>
      <c r="J5231" s="69">
        <v>27.49</v>
      </c>
      <c r="K5231" s="69">
        <f t="shared" si="245"/>
        <v>2061.75</v>
      </c>
      <c r="L5231" s="90">
        <v>75</v>
      </c>
      <c r="M5231" s="51">
        <v>0</v>
      </c>
      <c r="N5231" s="62" t="s">
        <v>6566</v>
      </c>
      <c r="O5231" s="52" t="s">
        <v>60</v>
      </c>
      <c r="P5231" s="52">
        <v>75</v>
      </c>
      <c r="Q5231" s="52"/>
      <c r="R5231" s="52" t="s">
        <v>6477</v>
      </c>
      <c r="S5231" s="49" t="s">
        <v>21333</v>
      </c>
      <c r="V5231" s="50" t="s">
        <v>15183</v>
      </c>
      <c r="W5231" s="50" t="s">
        <v>6477</v>
      </c>
      <c r="X5231" s="50" t="s">
        <v>14740</v>
      </c>
      <c r="Y5231" s="70" t="s">
        <v>17320</v>
      </c>
      <c r="Z5231" s="53">
        <v>56204</v>
      </c>
    </row>
    <row r="5232" spans="1:26" s="49" customFormat="1" ht="30" x14ac:dyDescent="0.25">
      <c r="A5232" s="75">
        <v>600104681</v>
      </c>
      <c r="B5232" s="73">
        <f t="shared" si="243"/>
        <v>600104681</v>
      </c>
      <c r="C5232" s="73" t="s">
        <v>13017</v>
      </c>
      <c r="D5232" s="68">
        <v>1</v>
      </c>
      <c r="E5232" s="48">
        <f t="shared" si="244"/>
        <v>71004467</v>
      </c>
      <c r="F5232" s="57" t="s">
        <v>5974</v>
      </c>
      <c r="G5232" s="57" t="s">
        <v>6465</v>
      </c>
      <c r="H5232" s="51">
        <v>200</v>
      </c>
      <c r="I5232" s="51" t="s">
        <v>17309</v>
      </c>
      <c r="J5232" s="69">
        <v>27.49</v>
      </c>
      <c r="K5232" s="69">
        <f t="shared" si="245"/>
        <v>5498</v>
      </c>
      <c r="L5232" s="90">
        <v>200</v>
      </c>
      <c r="M5232" s="51">
        <v>0</v>
      </c>
      <c r="N5232" s="62" t="s">
        <v>6567</v>
      </c>
      <c r="O5232" s="52"/>
      <c r="P5232" s="52">
        <v>225</v>
      </c>
      <c r="Q5232" s="52"/>
      <c r="R5232" s="52" t="s">
        <v>6568</v>
      </c>
      <c r="S5232" s="49" t="s">
        <v>21333</v>
      </c>
      <c r="V5232" s="50" t="s">
        <v>15183</v>
      </c>
      <c r="W5232" s="50" t="s">
        <v>6477</v>
      </c>
      <c r="X5232" s="50" t="s">
        <v>14740</v>
      </c>
      <c r="Y5232" s="70" t="s">
        <v>17320</v>
      </c>
      <c r="Z5232" s="53">
        <v>56115</v>
      </c>
    </row>
    <row r="5233" spans="1:26" s="49" customFormat="1" x14ac:dyDescent="0.25">
      <c r="A5233" s="75">
        <v>600104699</v>
      </c>
      <c r="B5233" s="73">
        <f t="shared" si="243"/>
        <v>600104699</v>
      </c>
      <c r="C5233" s="73" t="s">
        <v>13018</v>
      </c>
      <c r="D5233" s="68">
        <v>1</v>
      </c>
      <c r="E5233" s="48">
        <f t="shared" si="244"/>
        <v>75018365</v>
      </c>
      <c r="F5233" s="57" t="s">
        <v>5974</v>
      </c>
      <c r="G5233" s="57" t="s">
        <v>6465</v>
      </c>
      <c r="H5233" s="51">
        <v>825</v>
      </c>
      <c r="I5233" s="51" t="s">
        <v>17309</v>
      </c>
      <c r="J5233" s="69">
        <v>27.49</v>
      </c>
      <c r="K5233" s="69">
        <f t="shared" si="245"/>
        <v>22679.25</v>
      </c>
      <c r="L5233" s="90">
        <v>825</v>
      </c>
      <c r="M5233" s="51">
        <v>0</v>
      </c>
      <c r="N5233" s="62" t="s">
        <v>6569</v>
      </c>
      <c r="O5233" s="52" t="s">
        <v>340</v>
      </c>
      <c r="P5233" s="52">
        <v>11</v>
      </c>
      <c r="Q5233" s="52"/>
      <c r="R5233" s="52" t="s">
        <v>6477</v>
      </c>
      <c r="S5233" s="49" t="s">
        <v>21333</v>
      </c>
      <c r="V5233" s="50" t="s">
        <v>15183</v>
      </c>
      <c r="W5233" s="50" t="s">
        <v>6477</v>
      </c>
      <c r="X5233" s="50" t="s">
        <v>14740</v>
      </c>
      <c r="Y5233" s="70" t="s">
        <v>17320</v>
      </c>
      <c r="Z5233" s="53">
        <v>56201</v>
      </c>
    </row>
    <row r="5234" spans="1:26" s="49" customFormat="1" x14ac:dyDescent="0.25">
      <c r="A5234" s="75">
        <v>600104702</v>
      </c>
      <c r="B5234" s="73">
        <f t="shared" si="243"/>
        <v>600104702</v>
      </c>
      <c r="C5234" s="73" t="s">
        <v>13019</v>
      </c>
      <c r="D5234" s="68">
        <v>1</v>
      </c>
      <c r="E5234" s="48">
        <f t="shared" si="244"/>
        <v>75018446</v>
      </c>
      <c r="F5234" s="57" t="s">
        <v>5974</v>
      </c>
      <c r="G5234" s="57" t="s">
        <v>6465</v>
      </c>
      <c r="H5234" s="51">
        <v>1125</v>
      </c>
      <c r="I5234" s="51" t="s">
        <v>17309</v>
      </c>
      <c r="J5234" s="69">
        <v>27.49</v>
      </c>
      <c r="K5234" s="69">
        <f t="shared" si="245"/>
        <v>30926.25</v>
      </c>
      <c r="L5234" s="90">
        <v>1125</v>
      </c>
      <c r="M5234" s="51">
        <v>0</v>
      </c>
      <c r="N5234" s="62" t="s">
        <v>6570</v>
      </c>
      <c r="O5234" s="52" t="s">
        <v>3188</v>
      </c>
      <c r="P5234" s="52">
        <v>1332</v>
      </c>
      <c r="Q5234" s="52"/>
      <c r="R5234" s="52" t="s">
        <v>6477</v>
      </c>
      <c r="S5234" s="49" t="s">
        <v>21333</v>
      </c>
      <c r="V5234" s="50" t="s">
        <v>15183</v>
      </c>
      <c r="W5234" s="50" t="s">
        <v>6477</v>
      </c>
      <c r="X5234" s="50" t="s">
        <v>14740</v>
      </c>
      <c r="Y5234" s="70" t="s">
        <v>17320</v>
      </c>
      <c r="Z5234" s="53">
        <v>56206</v>
      </c>
    </row>
    <row r="5235" spans="1:26" s="49" customFormat="1" x14ac:dyDescent="0.25">
      <c r="A5235" s="75">
        <v>600104711</v>
      </c>
      <c r="B5235" s="73">
        <f t="shared" si="243"/>
        <v>600104711</v>
      </c>
      <c r="C5235" s="73" t="s">
        <v>13020</v>
      </c>
      <c r="D5235" s="68">
        <v>1</v>
      </c>
      <c r="E5235" s="48">
        <f t="shared" si="244"/>
        <v>75018527</v>
      </c>
      <c r="F5235" s="57" t="s">
        <v>5974</v>
      </c>
      <c r="G5235" s="57" t="s">
        <v>6465</v>
      </c>
      <c r="H5235" s="51">
        <v>400</v>
      </c>
      <c r="I5235" s="51" t="s">
        <v>17309</v>
      </c>
      <c r="J5235" s="69">
        <v>27.49</v>
      </c>
      <c r="K5235" s="69">
        <f t="shared" si="245"/>
        <v>10996</v>
      </c>
      <c r="L5235" s="90">
        <v>400</v>
      </c>
      <c r="M5235" s="51">
        <v>0</v>
      </c>
      <c r="N5235" s="62" t="s">
        <v>6571</v>
      </c>
      <c r="O5235" s="52" t="s">
        <v>6572</v>
      </c>
      <c r="P5235" s="52">
        <v>147</v>
      </c>
      <c r="Q5235" s="52"/>
      <c r="R5235" s="52" t="s">
        <v>6477</v>
      </c>
      <c r="S5235" s="49" t="s">
        <v>21333</v>
      </c>
      <c r="V5235" s="50" t="s">
        <v>15183</v>
      </c>
      <c r="W5235" s="50" t="s">
        <v>6477</v>
      </c>
      <c r="X5235" s="50" t="s">
        <v>14740</v>
      </c>
      <c r="Y5235" s="70" t="s">
        <v>17320</v>
      </c>
      <c r="Z5235" s="53">
        <v>56203</v>
      </c>
    </row>
    <row r="5236" spans="1:26" s="49" customFormat="1" x14ac:dyDescent="0.25">
      <c r="A5236" s="75">
        <v>600104770</v>
      </c>
      <c r="B5236" s="73">
        <f t="shared" si="243"/>
        <v>600104770</v>
      </c>
      <c r="C5236" s="73" t="s">
        <v>13021</v>
      </c>
      <c r="D5236" s="68">
        <v>1</v>
      </c>
      <c r="E5236" s="48">
        <f t="shared" si="244"/>
        <v>75016214</v>
      </c>
      <c r="F5236" s="57" t="s">
        <v>5974</v>
      </c>
      <c r="G5236" s="57" t="s">
        <v>6465</v>
      </c>
      <c r="H5236" s="51">
        <v>400</v>
      </c>
      <c r="I5236" s="51" t="s">
        <v>17309</v>
      </c>
      <c r="J5236" s="69">
        <v>27.49</v>
      </c>
      <c r="K5236" s="69">
        <f t="shared" si="245"/>
        <v>10996</v>
      </c>
      <c r="L5236" s="90">
        <v>400</v>
      </c>
      <c r="M5236" s="51">
        <v>0</v>
      </c>
      <c r="N5236" s="62" t="s">
        <v>6573</v>
      </c>
      <c r="O5236" s="52"/>
      <c r="P5236" s="52">
        <v>423</v>
      </c>
      <c r="Q5236" s="52"/>
      <c r="R5236" s="52" t="s">
        <v>6561</v>
      </c>
      <c r="S5236" s="49" t="s">
        <v>21333</v>
      </c>
      <c r="V5236" s="50" t="s">
        <v>15183</v>
      </c>
      <c r="W5236" s="50" t="s">
        <v>6477</v>
      </c>
      <c r="X5236" s="50" t="s">
        <v>14740</v>
      </c>
      <c r="Y5236" s="70" t="s">
        <v>17320</v>
      </c>
      <c r="Z5236" s="53">
        <v>56102</v>
      </c>
    </row>
    <row r="5237" spans="1:26" s="49" customFormat="1" x14ac:dyDescent="0.25">
      <c r="A5237" s="75">
        <v>600104796</v>
      </c>
      <c r="B5237" s="73">
        <f t="shared" si="243"/>
        <v>600104796</v>
      </c>
      <c r="C5237" s="73" t="s">
        <v>13022</v>
      </c>
      <c r="D5237" s="68">
        <v>1</v>
      </c>
      <c r="E5237" s="48">
        <f t="shared" si="244"/>
        <v>75017890</v>
      </c>
      <c r="F5237" s="57" t="s">
        <v>5974</v>
      </c>
      <c r="G5237" s="57" t="s">
        <v>6465</v>
      </c>
      <c r="H5237" s="51">
        <v>450</v>
      </c>
      <c r="I5237" s="51" t="s">
        <v>17309</v>
      </c>
      <c r="J5237" s="69">
        <v>27.49</v>
      </c>
      <c r="K5237" s="69">
        <f t="shared" si="245"/>
        <v>12370.5</v>
      </c>
      <c r="L5237" s="90">
        <v>450</v>
      </c>
      <c r="M5237" s="51">
        <v>0</v>
      </c>
      <c r="N5237" s="62" t="s">
        <v>6574</v>
      </c>
      <c r="O5237" s="52"/>
      <c r="P5237" s="52">
        <v>153</v>
      </c>
      <c r="Q5237" s="52"/>
      <c r="R5237" s="52" t="s">
        <v>6575</v>
      </c>
      <c r="S5237" s="49" t="s">
        <v>21333</v>
      </c>
      <c r="V5237" s="50" t="s">
        <v>15183</v>
      </c>
      <c r="W5237" s="50" t="s">
        <v>6477</v>
      </c>
      <c r="X5237" s="50" t="s">
        <v>14740</v>
      </c>
      <c r="Y5237" s="70" t="s">
        <v>17320</v>
      </c>
      <c r="Z5237" s="53">
        <v>56116</v>
      </c>
    </row>
    <row r="5238" spans="1:26" s="49" customFormat="1" x14ac:dyDescent="0.25">
      <c r="A5238" s="75">
        <v>600104826</v>
      </c>
      <c r="B5238" s="73">
        <f t="shared" si="243"/>
        <v>600104826</v>
      </c>
      <c r="C5238" s="73" t="s">
        <v>13023</v>
      </c>
      <c r="D5238" s="68">
        <v>1</v>
      </c>
      <c r="E5238" s="48">
        <f t="shared" si="244"/>
        <v>70972150</v>
      </c>
      <c r="F5238" s="57" t="s">
        <v>5974</v>
      </c>
      <c r="G5238" s="57" t="s">
        <v>6465</v>
      </c>
      <c r="H5238" s="51">
        <v>25</v>
      </c>
      <c r="I5238" s="51" t="s">
        <v>17309</v>
      </c>
      <c r="J5238" s="69">
        <v>27.49</v>
      </c>
      <c r="K5238" s="69">
        <f t="shared" si="245"/>
        <v>687.25</v>
      </c>
      <c r="L5238" s="90">
        <v>75</v>
      </c>
      <c r="M5238" s="51">
        <v>50</v>
      </c>
      <c r="N5238" s="62" t="s">
        <v>6576</v>
      </c>
      <c r="O5238" s="52"/>
      <c r="P5238" s="52">
        <v>162</v>
      </c>
      <c r="Q5238" s="52"/>
      <c r="R5238" s="52" t="s">
        <v>6577</v>
      </c>
      <c r="S5238" s="49" t="s">
        <v>21333</v>
      </c>
      <c r="V5238" s="50" t="s">
        <v>15183</v>
      </c>
      <c r="W5238" s="50" t="s">
        <v>6477</v>
      </c>
      <c r="X5238" s="50" t="s">
        <v>14740</v>
      </c>
      <c r="Y5238" s="70" t="s">
        <v>17320</v>
      </c>
      <c r="Z5238" s="53">
        <v>56141</v>
      </c>
    </row>
    <row r="5239" spans="1:26" s="49" customFormat="1" x14ac:dyDescent="0.25">
      <c r="A5239" s="75">
        <v>600104893</v>
      </c>
      <c r="B5239" s="73">
        <f t="shared" si="243"/>
        <v>600104893</v>
      </c>
      <c r="C5239" s="73" t="s">
        <v>13024</v>
      </c>
      <c r="D5239" s="68">
        <v>1</v>
      </c>
      <c r="E5239" s="48">
        <f t="shared" si="244"/>
        <v>70983054</v>
      </c>
      <c r="F5239" s="57" t="s">
        <v>5974</v>
      </c>
      <c r="G5239" s="57" t="s">
        <v>6465</v>
      </c>
      <c r="H5239" s="51">
        <v>50</v>
      </c>
      <c r="I5239" s="51" t="s">
        <v>17309</v>
      </c>
      <c r="J5239" s="69">
        <v>27.49</v>
      </c>
      <c r="K5239" s="69">
        <f t="shared" si="245"/>
        <v>1374.5</v>
      </c>
      <c r="L5239" s="90">
        <v>50</v>
      </c>
      <c r="M5239" s="51">
        <v>0</v>
      </c>
      <c r="N5239" s="62" t="s">
        <v>6578</v>
      </c>
      <c r="O5239" s="52"/>
      <c r="P5239" s="52">
        <v>80</v>
      </c>
      <c r="Q5239" s="52"/>
      <c r="R5239" s="52" t="s">
        <v>6579</v>
      </c>
      <c r="S5239" s="49" t="s">
        <v>21333</v>
      </c>
      <c r="V5239" s="50" t="s">
        <v>15183</v>
      </c>
      <c r="W5239" s="50" t="s">
        <v>6477</v>
      </c>
      <c r="X5239" s="50" t="s">
        <v>14740</v>
      </c>
      <c r="Y5239" s="70" t="s">
        <v>17320</v>
      </c>
      <c r="Z5239" s="53">
        <v>56201</v>
      </c>
    </row>
    <row r="5240" spans="1:26" s="49" customFormat="1" ht="30" x14ac:dyDescent="0.25">
      <c r="A5240" s="75">
        <v>650019831</v>
      </c>
      <c r="B5240" s="73">
        <f t="shared" si="243"/>
        <v>650019831</v>
      </c>
      <c r="C5240" s="73" t="s">
        <v>13025</v>
      </c>
      <c r="D5240" s="68">
        <v>1</v>
      </c>
      <c r="E5240" s="48">
        <f t="shared" si="244"/>
        <v>75017156</v>
      </c>
      <c r="F5240" s="57" t="s">
        <v>5974</v>
      </c>
      <c r="G5240" s="57" t="s">
        <v>6465</v>
      </c>
      <c r="H5240" s="51">
        <v>125</v>
      </c>
      <c r="I5240" s="51" t="s">
        <v>17309</v>
      </c>
      <c r="J5240" s="69">
        <v>27.49</v>
      </c>
      <c r="K5240" s="69">
        <f t="shared" si="245"/>
        <v>3436.25</v>
      </c>
      <c r="L5240" s="90">
        <v>125</v>
      </c>
      <c r="M5240" s="51">
        <v>0</v>
      </c>
      <c r="N5240" s="62" t="s">
        <v>6580</v>
      </c>
      <c r="O5240" s="52" t="s">
        <v>60</v>
      </c>
      <c r="P5240" s="52">
        <v>199</v>
      </c>
      <c r="Q5240" s="52"/>
      <c r="R5240" s="52" t="s">
        <v>6581</v>
      </c>
      <c r="S5240" s="49" t="s">
        <v>21333</v>
      </c>
      <c r="V5240" s="50" t="s">
        <v>15183</v>
      </c>
      <c r="W5240" s="50" t="s">
        <v>6477</v>
      </c>
      <c r="X5240" s="50" t="s">
        <v>14740</v>
      </c>
      <c r="Y5240" s="70" t="s">
        <v>17320</v>
      </c>
      <c r="Z5240" s="53">
        <v>56117</v>
      </c>
    </row>
    <row r="5241" spans="1:26" s="49" customFormat="1" ht="30" x14ac:dyDescent="0.25">
      <c r="A5241" s="75">
        <v>650045912</v>
      </c>
      <c r="B5241" s="73">
        <f t="shared" si="243"/>
        <v>650045912</v>
      </c>
      <c r="C5241" s="73" t="s">
        <v>13026</v>
      </c>
      <c r="D5241" s="68">
        <v>1</v>
      </c>
      <c r="E5241" s="48">
        <f t="shared" si="244"/>
        <v>75015439</v>
      </c>
      <c r="F5241" s="57" t="s">
        <v>5974</v>
      </c>
      <c r="G5241" s="57" t="s">
        <v>6465</v>
      </c>
      <c r="H5241" s="51">
        <v>350</v>
      </c>
      <c r="I5241" s="51" t="s">
        <v>17309</v>
      </c>
      <c r="J5241" s="69">
        <v>27.49</v>
      </c>
      <c r="K5241" s="69">
        <f t="shared" si="245"/>
        <v>9621.5</v>
      </c>
      <c r="L5241" s="90">
        <v>350</v>
      </c>
      <c r="M5241" s="51">
        <v>0</v>
      </c>
      <c r="N5241" s="62" t="s">
        <v>6582</v>
      </c>
      <c r="O5241" s="52" t="s">
        <v>46</v>
      </c>
      <c r="P5241" s="52">
        <v>29</v>
      </c>
      <c r="Q5241" s="52"/>
      <c r="R5241" s="52" t="s">
        <v>6583</v>
      </c>
      <c r="S5241" s="49" t="s">
        <v>21333</v>
      </c>
      <c r="V5241" s="50" t="s">
        <v>15183</v>
      </c>
      <c r="W5241" s="50" t="s">
        <v>6477</v>
      </c>
      <c r="X5241" s="50" t="s">
        <v>14740</v>
      </c>
      <c r="Y5241" s="70" t="s">
        <v>17320</v>
      </c>
      <c r="Z5241" s="53">
        <v>56112</v>
      </c>
    </row>
    <row r="5242" spans="1:26" s="49" customFormat="1" x14ac:dyDescent="0.25">
      <c r="A5242" s="75">
        <v>650051173</v>
      </c>
      <c r="B5242" s="73">
        <f t="shared" si="243"/>
        <v>650051173</v>
      </c>
      <c r="C5242" s="73" t="s">
        <v>13027</v>
      </c>
      <c r="D5242" s="68">
        <v>1</v>
      </c>
      <c r="E5242" s="48">
        <f t="shared" si="244"/>
        <v>70981523</v>
      </c>
      <c r="F5242" s="57" t="s">
        <v>5974</v>
      </c>
      <c r="G5242" s="57" t="s">
        <v>6465</v>
      </c>
      <c r="H5242" s="51">
        <v>25</v>
      </c>
      <c r="I5242" s="51" t="s">
        <v>17309</v>
      </c>
      <c r="J5242" s="69">
        <v>27.49</v>
      </c>
      <c r="K5242" s="69">
        <f t="shared" si="245"/>
        <v>687.25</v>
      </c>
      <c r="L5242" s="90">
        <v>75</v>
      </c>
      <c r="M5242" s="51">
        <v>50</v>
      </c>
      <c r="N5242" s="62" t="s">
        <v>6584</v>
      </c>
      <c r="O5242" s="52"/>
      <c r="P5242" s="52">
        <v>59</v>
      </c>
      <c r="Q5242" s="52"/>
      <c r="R5242" s="52" t="s">
        <v>6585</v>
      </c>
      <c r="S5242" s="49" t="s">
        <v>21333</v>
      </c>
      <c r="V5242" s="50" t="s">
        <v>15183</v>
      </c>
      <c r="W5242" s="50" t="s">
        <v>6477</v>
      </c>
      <c r="X5242" s="50" t="s">
        <v>14740</v>
      </c>
      <c r="Y5242" s="70" t="s">
        <v>17320</v>
      </c>
      <c r="Z5242" s="53">
        <v>56201</v>
      </c>
    </row>
    <row r="5243" spans="1:26" s="49" customFormat="1" x14ac:dyDescent="0.25">
      <c r="A5243" s="75">
        <v>650051301</v>
      </c>
      <c r="B5243" s="73">
        <f t="shared" si="243"/>
        <v>650051301</v>
      </c>
      <c r="C5243" s="73" t="s">
        <v>13028</v>
      </c>
      <c r="D5243" s="68">
        <v>1</v>
      </c>
      <c r="E5243" s="48">
        <f t="shared" si="244"/>
        <v>75016133</v>
      </c>
      <c r="F5243" s="57" t="s">
        <v>5974</v>
      </c>
      <c r="G5243" s="57" t="s">
        <v>6465</v>
      </c>
      <c r="H5243" s="51">
        <v>75</v>
      </c>
      <c r="I5243" s="51" t="s">
        <v>17309</v>
      </c>
      <c r="J5243" s="69">
        <v>27.49</v>
      </c>
      <c r="K5243" s="69">
        <f t="shared" si="245"/>
        <v>2061.75</v>
      </c>
      <c r="L5243" s="90">
        <v>75</v>
      </c>
      <c r="M5243" s="51">
        <v>0</v>
      </c>
      <c r="N5243" s="62" t="s">
        <v>6586</v>
      </c>
      <c r="O5243" s="52"/>
      <c r="P5243" s="52">
        <v>82</v>
      </c>
      <c r="Q5243" s="52"/>
      <c r="R5243" s="52" t="s">
        <v>6587</v>
      </c>
      <c r="S5243" s="49" t="s">
        <v>21333</v>
      </c>
      <c r="V5243" s="50" t="s">
        <v>15183</v>
      </c>
      <c r="W5243" s="50" t="s">
        <v>6477</v>
      </c>
      <c r="X5243" s="50" t="s">
        <v>14740</v>
      </c>
      <c r="Y5243" s="70" t="s">
        <v>17320</v>
      </c>
      <c r="Z5243" s="53">
        <v>56201</v>
      </c>
    </row>
    <row r="5244" spans="1:26" s="49" customFormat="1" ht="30" x14ac:dyDescent="0.25">
      <c r="A5244" s="75">
        <v>650055756</v>
      </c>
      <c r="B5244" s="73">
        <f t="shared" si="243"/>
        <v>650055756</v>
      </c>
      <c r="C5244" s="73" t="s">
        <v>13029</v>
      </c>
      <c r="D5244" s="68">
        <v>1</v>
      </c>
      <c r="E5244" s="48">
        <f t="shared" si="244"/>
        <v>75015145</v>
      </c>
      <c r="F5244" s="57" t="s">
        <v>5974</v>
      </c>
      <c r="G5244" s="57" t="s">
        <v>6465</v>
      </c>
      <c r="H5244" s="51">
        <v>75</v>
      </c>
      <c r="I5244" s="51" t="s">
        <v>17309</v>
      </c>
      <c r="J5244" s="69">
        <v>27.49</v>
      </c>
      <c r="K5244" s="69">
        <f t="shared" si="245"/>
        <v>2061.75</v>
      </c>
      <c r="L5244" s="90">
        <v>75</v>
      </c>
      <c r="M5244" s="51">
        <v>0</v>
      </c>
      <c r="N5244" s="62" t="s">
        <v>6588</v>
      </c>
      <c r="O5244" s="52"/>
      <c r="P5244" s="52">
        <v>147</v>
      </c>
      <c r="Q5244" s="52"/>
      <c r="R5244" s="52" t="s">
        <v>6589</v>
      </c>
      <c r="S5244" s="49" t="s">
        <v>21333</v>
      </c>
      <c r="V5244" s="50" t="s">
        <v>15183</v>
      </c>
      <c r="W5244" s="50" t="s">
        <v>6477</v>
      </c>
      <c r="X5244" s="50" t="s">
        <v>14740</v>
      </c>
      <c r="Y5244" s="70" t="s">
        <v>17320</v>
      </c>
      <c r="Z5244" s="53">
        <v>56114</v>
      </c>
    </row>
    <row r="5245" spans="1:26" s="49" customFormat="1" x14ac:dyDescent="0.25">
      <c r="A5245" s="74">
        <v>600013103</v>
      </c>
      <c r="B5245" s="73">
        <f t="shared" si="243"/>
        <v>600013103</v>
      </c>
      <c r="C5245" s="73" t="s">
        <v>18279</v>
      </c>
      <c r="D5245" s="68">
        <v>1</v>
      </c>
      <c r="E5245" s="48">
        <f t="shared" si="244"/>
        <v>25266195</v>
      </c>
      <c r="F5245" s="57" t="s">
        <v>5974</v>
      </c>
      <c r="G5245" s="57" t="s">
        <v>6465</v>
      </c>
      <c r="H5245" s="51">
        <v>200</v>
      </c>
      <c r="I5245" s="51" t="s">
        <v>17309</v>
      </c>
      <c r="J5245" s="69">
        <v>27.49</v>
      </c>
      <c r="K5245" s="69">
        <f t="shared" si="245"/>
        <v>5498</v>
      </c>
      <c r="L5245" s="90">
        <v>200</v>
      </c>
      <c r="M5245" s="51">
        <v>0</v>
      </c>
      <c r="N5245" s="62" t="s">
        <v>18280</v>
      </c>
      <c r="O5245" s="52" t="s">
        <v>6482</v>
      </c>
      <c r="P5245" s="52">
        <v>118</v>
      </c>
      <c r="Q5245" s="52"/>
      <c r="R5245" s="52" t="s">
        <v>6481</v>
      </c>
      <c r="S5245" s="49" t="s">
        <v>21334</v>
      </c>
      <c r="V5245" s="50" t="s">
        <v>15147</v>
      </c>
      <c r="W5245" s="50" t="s">
        <v>6481</v>
      </c>
      <c r="X5245" s="50" t="s">
        <v>14742</v>
      </c>
      <c r="Y5245" s="70" t="s">
        <v>17320</v>
      </c>
      <c r="Z5245" s="53">
        <v>56601</v>
      </c>
    </row>
    <row r="5246" spans="1:26" s="49" customFormat="1" x14ac:dyDescent="0.25">
      <c r="A5246" s="74">
        <v>600090680</v>
      </c>
      <c r="B5246" s="73">
        <f t="shared" si="243"/>
        <v>600090680</v>
      </c>
      <c r="C5246" s="73" t="s">
        <v>13030</v>
      </c>
      <c r="D5246" s="68">
        <v>1</v>
      </c>
      <c r="E5246" s="48">
        <f t="shared" si="244"/>
        <v>70987343</v>
      </c>
      <c r="F5246" s="57" t="s">
        <v>5974</v>
      </c>
      <c r="G5246" s="57" t="s">
        <v>6465</v>
      </c>
      <c r="H5246" s="51">
        <v>50</v>
      </c>
      <c r="I5246" s="51" t="s">
        <v>17309</v>
      </c>
      <c r="J5246" s="69">
        <v>27.49</v>
      </c>
      <c r="K5246" s="69">
        <f t="shared" si="245"/>
        <v>1374.5</v>
      </c>
      <c r="L5246" s="90">
        <v>50</v>
      </c>
      <c r="M5246" s="51">
        <v>0</v>
      </c>
      <c r="N5246" s="62" t="s">
        <v>6590</v>
      </c>
      <c r="O5246" s="52"/>
      <c r="P5246" s="52">
        <v>34</v>
      </c>
      <c r="Q5246" s="52"/>
      <c r="R5246" s="52" t="s">
        <v>6591</v>
      </c>
      <c r="S5246" s="49" t="s">
        <v>21333</v>
      </c>
      <c r="V5246" s="50" t="s">
        <v>15186</v>
      </c>
      <c r="W5246" s="50" t="s">
        <v>6481</v>
      </c>
      <c r="X5246" s="50" t="s">
        <v>14740</v>
      </c>
      <c r="Y5246" s="70" t="s">
        <v>17320</v>
      </c>
      <c r="Z5246" s="53">
        <v>53865</v>
      </c>
    </row>
    <row r="5247" spans="1:26" s="49" customFormat="1" x14ac:dyDescent="0.25">
      <c r="A5247" s="74">
        <v>600103731</v>
      </c>
      <c r="B5247" s="73">
        <f t="shared" si="243"/>
        <v>600103731</v>
      </c>
      <c r="C5247" s="73" t="s">
        <v>13031</v>
      </c>
      <c r="D5247" s="68">
        <v>1</v>
      </c>
      <c r="E5247" s="48">
        <f t="shared" si="244"/>
        <v>71008969</v>
      </c>
      <c r="F5247" s="57" t="s">
        <v>5974</v>
      </c>
      <c r="G5247" s="57" t="s">
        <v>6465</v>
      </c>
      <c r="H5247" s="51">
        <v>0</v>
      </c>
      <c r="I5247" s="51" t="s">
        <v>17309</v>
      </c>
      <c r="J5247" s="69">
        <v>27.49</v>
      </c>
      <c r="K5247" s="69">
        <f t="shared" si="245"/>
        <v>0</v>
      </c>
      <c r="L5247" s="90">
        <v>25</v>
      </c>
      <c r="M5247" s="51">
        <v>25</v>
      </c>
      <c r="N5247" s="62" t="s">
        <v>6592</v>
      </c>
      <c r="O5247" s="52"/>
      <c r="P5247" s="52">
        <v>21</v>
      </c>
      <c r="Q5247" s="52"/>
      <c r="R5247" s="52" t="s">
        <v>6593</v>
      </c>
      <c r="S5247" s="49" t="s">
        <v>21333</v>
      </c>
      <c r="V5247" s="50" t="s">
        <v>15186</v>
      </c>
      <c r="W5247" s="50" t="s">
        <v>6481</v>
      </c>
      <c r="X5247" s="50" t="s">
        <v>14740</v>
      </c>
      <c r="Y5247" s="70" t="s">
        <v>17320</v>
      </c>
      <c r="Z5247" s="53">
        <v>56501</v>
      </c>
    </row>
    <row r="5248" spans="1:26" s="49" customFormat="1" x14ac:dyDescent="0.25">
      <c r="A5248" s="74">
        <v>600103820</v>
      </c>
      <c r="B5248" s="73">
        <f t="shared" si="243"/>
        <v>600103820</v>
      </c>
      <c r="C5248" s="73" t="s">
        <v>13032</v>
      </c>
      <c r="D5248" s="68">
        <v>1</v>
      </c>
      <c r="E5248" s="48">
        <f t="shared" si="244"/>
        <v>75019884</v>
      </c>
      <c r="F5248" s="57" t="s">
        <v>5974</v>
      </c>
      <c r="G5248" s="57" t="s">
        <v>6465</v>
      </c>
      <c r="H5248" s="51">
        <v>0</v>
      </c>
      <c r="I5248" s="51" t="s">
        <v>17309</v>
      </c>
      <c r="J5248" s="69">
        <v>27.49</v>
      </c>
      <c r="K5248" s="69">
        <f t="shared" si="245"/>
        <v>0</v>
      </c>
      <c r="L5248" s="90">
        <v>25</v>
      </c>
      <c r="M5248" s="51">
        <v>25</v>
      </c>
      <c r="N5248" s="62" t="s">
        <v>6594</v>
      </c>
      <c r="O5248" s="52" t="s">
        <v>725</v>
      </c>
      <c r="P5248" s="52">
        <v>1682</v>
      </c>
      <c r="Q5248" s="52"/>
      <c r="R5248" s="52" t="s">
        <v>6484</v>
      </c>
      <c r="S5248" s="49" t="s">
        <v>21333</v>
      </c>
      <c r="V5248" s="50" t="s">
        <v>15186</v>
      </c>
      <c r="W5248" s="50" t="s">
        <v>6481</v>
      </c>
      <c r="X5248" s="50" t="s">
        <v>14740</v>
      </c>
      <c r="Y5248" s="70" t="s">
        <v>17320</v>
      </c>
      <c r="Z5248" s="53">
        <v>56501</v>
      </c>
    </row>
    <row r="5249" spans="1:26" s="49" customFormat="1" x14ac:dyDescent="0.25">
      <c r="A5249" s="74">
        <v>691002371</v>
      </c>
      <c r="B5249" s="73">
        <f t="shared" si="243"/>
        <v>691002371</v>
      </c>
      <c r="C5249" s="73" t="s">
        <v>13033</v>
      </c>
      <c r="D5249" s="68">
        <v>1</v>
      </c>
      <c r="E5249" s="48">
        <f t="shared" si="244"/>
        <v>72088591</v>
      </c>
      <c r="F5249" s="57" t="s">
        <v>5974</v>
      </c>
      <c r="G5249" s="57" t="s">
        <v>6465</v>
      </c>
      <c r="H5249" s="51">
        <v>50</v>
      </c>
      <c r="I5249" s="51" t="s">
        <v>17309</v>
      </c>
      <c r="J5249" s="69">
        <v>27.49</v>
      </c>
      <c r="K5249" s="69">
        <f t="shared" si="245"/>
        <v>1374.5</v>
      </c>
      <c r="L5249" s="90">
        <v>50</v>
      </c>
      <c r="M5249" s="51">
        <v>0</v>
      </c>
      <c r="N5249" s="62" t="s">
        <v>6595</v>
      </c>
      <c r="O5249" s="52"/>
      <c r="P5249" s="52">
        <v>50</v>
      </c>
      <c r="Q5249" s="52"/>
      <c r="R5249" s="52" t="s">
        <v>6596</v>
      </c>
      <c r="S5249" s="49" t="s">
        <v>21333</v>
      </c>
      <c r="V5249" s="50" t="s">
        <v>15186</v>
      </c>
      <c r="W5249" s="50" t="s">
        <v>6481</v>
      </c>
      <c r="X5249" s="50" t="s">
        <v>14740</v>
      </c>
      <c r="Y5249" s="70" t="s">
        <v>17320</v>
      </c>
      <c r="Z5249" s="53">
        <v>56552</v>
      </c>
    </row>
    <row r="5250" spans="1:26" s="49" customFormat="1" ht="30" x14ac:dyDescent="0.25">
      <c r="A5250" s="74">
        <v>600013031</v>
      </c>
      <c r="B5250" s="73">
        <f t="shared" si="243"/>
        <v>600013031</v>
      </c>
      <c r="C5250" s="73" t="s">
        <v>12960</v>
      </c>
      <c r="D5250" s="68">
        <v>1</v>
      </c>
      <c r="E5250" s="48">
        <f t="shared" si="244"/>
        <v>49314661</v>
      </c>
      <c r="F5250" s="57" t="s">
        <v>5974</v>
      </c>
      <c r="G5250" s="57" t="s">
        <v>6465</v>
      </c>
      <c r="H5250" s="51">
        <v>950</v>
      </c>
      <c r="I5250" s="51" t="s">
        <v>17309</v>
      </c>
      <c r="J5250" s="69">
        <v>27.49</v>
      </c>
      <c r="K5250" s="69">
        <f t="shared" si="245"/>
        <v>26115.5</v>
      </c>
      <c r="L5250" s="90">
        <v>1025</v>
      </c>
      <c r="M5250" s="51">
        <v>75</v>
      </c>
      <c r="N5250" s="62" t="s">
        <v>6483</v>
      </c>
      <c r="O5250" s="52" t="s">
        <v>399</v>
      </c>
      <c r="P5250" s="52">
        <v>1000</v>
      </c>
      <c r="Q5250" s="52"/>
      <c r="R5250" s="52" t="s">
        <v>6484</v>
      </c>
      <c r="S5250" s="49" t="s">
        <v>21333</v>
      </c>
      <c r="V5250" s="50" t="s">
        <v>15147</v>
      </c>
      <c r="W5250" s="50" t="s">
        <v>6481</v>
      </c>
      <c r="X5250" s="50" t="s">
        <v>14738</v>
      </c>
      <c r="Y5250" s="70" t="s">
        <v>17320</v>
      </c>
      <c r="Z5250" s="53">
        <v>56501</v>
      </c>
    </row>
    <row r="5251" spans="1:26" s="49" customFormat="1" x14ac:dyDescent="0.25">
      <c r="A5251" s="74">
        <v>600013073</v>
      </c>
      <c r="B5251" s="73">
        <f t="shared" si="243"/>
        <v>600013073</v>
      </c>
      <c r="C5251" s="73" t="s">
        <v>15187</v>
      </c>
      <c r="D5251" s="68">
        <v>1</v>
      </c>
      <c r="E5251" s="48">
        <f t="shared" si="244"/>
        <v>49314645</v>
      </c>
      <c r="F5251" s="57" t="s">
        <v>5974</v>
      </c>
      <c r="G5251" s="57" t="s">
        <v>6465</v>
      </c>
      <c r="H5251" s="51">
        <v>375</v>
      </c>
      <c r="I5251" s="51" t="s">
        <v>17309</v>
      </c>
      <c r="J5251" s="69">
        <v>27.49</v>
      </c>
      <c r="K5251" s="69">
        <f t="shared" si="245"/>
        <v>10308.75</v>
      </c>
      <c r="L5251" s="90">
        <v>375</v>
      </c>
      <c r="M5251" s="51">
        <v>0</v>
      </c>
      <c r="N5251" s="62" t="s">
        <v>15188</v>
      </c>
      <c r="O5251" s="52" t="s">
        <v>15189</v>
      </c>
      <c r="P5251" s="52">
        <v>163</v>
      </c>
      <c r="Q5251" s="52"/>
      <c r="R5251" s="52" t="s">
        <v>6481</v>
      </c>
      <c r="S5251" s="49" t="s">
        <v>21333</v>
      </c>
      <c r="V5251" s="50" t="s">
        <v>15147</v>
      </c>
      <c r="W5251" s="50" t="s">
        <v>6481</v>
      </c>
      <c r="X5251" s="50" t="s">
        <v>14738</v>
      </c>
      <c r="Y5251" s="70" t="s">
        <v>17320</v>
      </c>
      <c r="Z5251" s="53">
        <v>56601</v>
      </c>
    </row>
    <row r="5252" spans="1:26" s="49" customFormat="1" x14ac:dyDescent="0.25">
      <c r="A5252" s="74">
        <v>600104214</v>
      </c>
      <c r="B5252" s="73">
        <f t="shared" ref="B5252:B5315" si="246">A5252/1</f>
        <v>600104214</v>
      </c>
      <c r="C5252" s="73" t="s">
        <v>13034</v>
      </c>
      <c r="D5252" s="68">
        <v>1</v>
      </c>
      <c r="E5252" s="48">
        <f t="shared" ref="E5252:E5315" si="247">C5252/1</f>
        <v>856801</v>
      </c>
      <c r="F5252" s="57" t="s">
        <v>5974</v>
      </c>
      <c r="G5252" s="57" t="s">
        <v>6465</v>
      </c>
      <c r="H5252" s="51">
        <v>100</v>
      </c>
      <c r="I5252" s="51" t="s">
        <v>17309</v>
      </c>
      <c r="J5252" s="69">
        <v>27.49</v>
      </c>
      <c r="K5252" s="69">
        <f t="shared" ref="K5252:K5315" si="248">H5252*J5252</f>
        <v>2749</v>
      </c>
      <c r="L5252" s="90">
        <v>100</v>
      </c>
      <c r="M5252" s="51">
        <v>0</v>
      </c>
      <c r="N5252" s="62" t="s">
        <v>6597</v>
      </c>
      <c r="O5252" s="52"/>
      <c r="P5252" s="52">
        <v>80</v>
      </c>
      <c r="Q5252" s="52"/>
      <c r="R5252" s="52" t="s">
        <v>6598</v>
      </c>
      <c r="S5252" s="49" t="s">
        <v>21333</v>
      </c>
      <c r="V5252" s="50" t="s">
        <v>15186</v>
      </c>
      <c r="W5252" s="50" t="s">
        <v>6481</v>
      </c>
      <c r="X5252" s="50" t="s">
        <v>14740</v>
      </c>
      <c r="Y5252" s="70" t="s">
        <v>17320</v>
      </c>
      <c r="Z5252" s="53">
        <v>56544</v>
      </c>
    </row>
    <row r="5253" spans="1:26" s="49" customFormat="1" x14ac:dyDescent="0.25">
      <c r="A5253" s="74">
        <v>600024806</v>
      </c>
      <c r="B5253" s="73">
        <f t="shared" si="246"/>
        <v>600024806</v>
      </c>
      <c r="C5253" s="73" t="s">
        <v>12961</v>
      </c>
      <c r="D5253" s="68">
        <v>1</v>
      </c>
      <c r="E5253" s="48">
        <f t="shared" si="247"/>
        <v>70851867</v>
      </c>
      <c r="F5253" s="57" t="s">
        <v>5974</v>
      </c>
      <c r="G5253" s="57" t="s">
        <v>6465</v>
      </c>
      <c r="H5253" s="51">
        <v>150</v>
      </c>
      <c r="I5253" s="51" t="s">
        <v>17309</v>
      </c>
      <c r="J5253" s="69">
        <v>27.49</v>
      </c>
      <c r="K5253" s="69">
        <f t="shared" si="248"/>
        <v>4123.5</v>
      </c>
      <c r="L5253" s="90">
        <v>150</v>
      </c>
      <c r="M5253" s="51">
        <v>0</v>
      </c>
      <c r="N5253" s="62" t="s">
        <v>6485</v>
      </c>
      <c r="O5253" s="52" t="s">
        <v>2757</v>
      </c>
      <c r="P5253" s="52">
        <v>761</v>
      </c>
      <c r="Q5253" s="52"/>
      <c r="R5253" s="52" t="s">
        <v>6481</v>
      </c>
      <c r="S5253" s="49" t="s">
        <v>21333</v>
      </c>
      <c r="V5253" s="50" t="s">
        <v>15147</v>
      </c>
      <c r="W5253" s="50" t="s">
        <v>6481</v>
      </c>
      <c r="X5253" s="50" t="s">
        <v>14738</v>
      </c>
      <c r="Y5253" s="70" t="s">
        <v>17320</v>
      </c>
      <c r="Z5253" s="53">
        <v>56601</v>
      </c>
    </row>
    <row r="5254" spans="1:26" s="49" customFormat="1" x14ac:dyDescent="0.25">
      <c r="A5254" s="75">
        <v>600090396</v>
      </c>
      <c r="B5254" s="73">
        <f t="shared" si="246"/>
        <v>600090396</v>
      </c>
      <c r="C5254" s="73" t="s">
        <v>13035</v>
      </c>
      <c r="D5254" s="68">
        <v>1</v>
      </c>
      <c r="E5254" s="48">
        <f t="shared" si="247"/>
        <v>70987041</v>
      </c>
      <c r="F5254" s="57" t="s">
        <v>5974</v>
      </c>
      <c r="G5254" s="57" t="s">
        <v>6465</v>
      </c>
      <c r="H5254" s="51">
        <v>50</v>
      </c>
      <c r="I5254" s="51" t="s">
        <v>17309</v>
      </c>
      <c r="J5254" s="69">
        <v>27.49</v>
      </c>
      <c r="K5254" s="69">
        <f t="shared" si="248"/>
        <v>1374.5</v>
      </c>
      <c r="L5254" s="90">
        <v>50</v>
      </c>
      <c r="M5254" s="51">
        <v>0</v>
      </c>
      <c r="N5254" s="62" t="s">
        <v>6600</v>
      </c>
      <c r="O5254" s="52"/>
      <c r="P5254" s="52">
        <v>47</v>
      </c>
      <c r="Q5254" s="52"/>
      <c r="R5254" s="52" t="s">
        <v>338</v>
      </c>
      <c r="S5254" s="49" t="s">
        <v>21333</v>
      </c>
      <c r="V5254" s="50" t="s">
        <v>15186</v>
      </c>
      <c r="W5254" s="50" t="s">
        <v>6481</v>
      </c>
      <c r="X5254" s="50" t="s">
        <v>14740</v>
      </c>
      <c r="Y5254" s="70" t="s">
        <v>17320</v>
      </c>
      <c r="Z5254" s="53">
        <v>53945</v>
      </c>
    </row>
    <row r="5255" spans="1:26" s="49" customFormat="1" x14ac:dyDescent="0.25">
      <c r="A5255" s="75">
        <v>600104036</v>
      </c>
      <c r="B5255" s="73">
        <f t="shared" si="246"/>
        <v>600104036</v>
      </c>
      <c r="C5255" s="73" t="s">
        <v>13036</v>
      </c>
      <c r="D5255" s="68">
        <v>1</v>
      </c>
      <c r="E5255" s="48">
        <f t="shared" si="247"/>
        <v>75019809</v>
      </c>
      <c r="F5255" s="57" t="s">
        <v>5974</v>
      </c>
      <c r="G5255" s="57" t="s">
        <v>6465</v>
      </c>
      <c r="H5255" s="51">
        <v>25</v>
      </c>
      <c r="I5255" s="51" t="s">
        <v>17309</v>
      </c>
      <c r="J5255" s="69">
        <v>27.49</v>
      </c>
      <c r="K5255" s="69">
        <f t="shared" si="248"/>
        <v>687.25</v>
      </c>
      <c r="L5255" s="90">
        <v>25</v>
      </c>
      <c r="M5255" s="51">
        <v>0</v>
      </c>
      <c r="N5255" s="62" t="s">
        <v>6601</v>
      </c>
      <c r="O5255" s="52" t="s">
        <v>4207</v>
      </c>
      <c r="P5255" s="52">
        <v>1339</v>
      </c>
      <c r="Q5255" s="52"/>
      <c r="R5255" s="52" t="s">
        <v>6484</v>
      </c>
      <c r="S5255" s="49" t="s">
        <v>21333</v>
      </c>
      <c r="V5255" s="50" t="s">
        <v>15186</v>
      </c>
      <c r="W5255" s="50" t="s">
        <v>6481</v>
      </c>
      <c r="X5255" s="50" t="s">
        <v>14740</v>
      </c>
      <c r="Y5255" s="70" t="s">
        <v>17320</v>
      </c>
      <c r="Z5255" s="53">
        <v>56501</v>
      </c>
    </row>
    <row r="5256" spans="1:26" s="49" customFormat="1" x14ac:dyDescent="0.25">
      <c r="A5256" s="75">
        <v>600103811</v>
      </c>
      <c r="B5256" s="73">
        <f t="shared" si="246"/>
        <v>600103811</v>
      </c>
      <c r="C5256" s="73" t="s">
        <v>13037</v>
      </c>
      <c r="D5256" s="68">
        <v>1</v>
      </c>
      <c r="E5256" s="48">
        <f t="shared" si="247"/>
        <v>75017733</v>
      </c>
      <c r="F5256" s="57" t="s">
        <v>5974</v>
      </c>
      <c r="G5256" s="57" t="s">
        <v>6465</v>
      </c>
      <c r="H5256" s="51">
        <v>0</v>
      </c>
      <c r="I5256" s="51" t="s">
        <v>17309</v>
      </c>
      <c r="J5256" s="69">
        <v>27.49</v>
      </c>
      <c r="K5256" s="69">
        <f t="shared" si="248"/>
        <v>0</v>
      </c>
      <c r="L5256" s="90">
        <v>25</v>
      </c>
      <c r="M5256" s="51">
        <v>25</v>
      </c>
      <c r="N5256" s="62" t="s">
        <v>6602</v>
      </c>
      <c r="O5256" s="52" t="s">
        <v>4207</v>
      </c>
      <c r="P5256" s="52">
        <v>1339</v>
      </c>
      <c r="Q5256" s="52"/>
      <c r="R5256" s="52" t="s">
        <v>6484</v>
      </c>
      <c r="S5256" s="49" t="s">
        <v>21333</v>
      </c>
      <c r="V5256" s="50" t="s">
        <v>15186</v>
      </c>
      <c r="W5256" s="50" t="s">
        <v>6481</v>
      </c>
      <c r="X5256" s="50" t="s">
        <v>14740</v>
      </c>
      <c r="Y5256" s="70" t="s">
        <v>17320</v>
      </c>
      <c r="Z5256" s="53">
        <v>56501</v>
      </c>
    </row>
    <row r="5257" spans="1:26" s="49" customFormat="1" x14ac:dyDescent="0.25">
      <c r="A5257" s="75">
        <v>600103161</v>
      </c>
      <c r="B5257" s="73">
        <f t="shared" si="246"/>
        <v>600103161</v>
      </c>
      <c r="C5257" s="73" t="s">
        <v>13038</v>
      </c>
      <c r="D5257" s="68">
        <v>1</v>
      </c>
      <c r="E5257" s="48">
        <f t="shared" si="247"/>
        <v>75019965</v>
      </c>
      <c r="F5257" s="57" t="s">
        <v>5974</v>
      </c>
      <c r="G5257" s="57" t="s">
        <v>6465</v>
      </c>
      <c r="H5257" s="51">
        <v>0</v>
      </c>
      <c r="I5257" s="51" t="s">
        <v>17309</v>
      </c>
      <c r="J5257" s="69">
        <v>27.49</v>
      </c>
      <c r="K5257" s="69">
        <f t="shared" si="248"/>
        <v>0</v>
      </c>
      <c r="L5257" s="90">
        <v>25</v>
      </c>
      <c r="M5257" s="51">
        <v>25</v>
      </c>
      <c r="N5257" s="62" t="s">
        <v>6603</v>
      </c>
      <c r="O5257" s="52" t="s">
        <v>6604</v>
      </c>
      <c r="P5257" s="52">
        <v>154</v>
      </c>
      <c r="Q5257" s="52"/>
      <c r="R5257" s="52" t="s">
        <v>6484</v>
      </c>
      <c r="S5257" s="49" t="s">
        <v>21333</v>
      </c>
      <c r="V5257" s="50" t="s">
        <v>15186</v>
      </c>
      <c r="W5257" s="50" t="s">
        <v>6481</v>
      </c>
      <c r="X5257" s="50" t="s">
        <v>14740</v>
      </c>
      <c r="Y5257" s="70" t="s">
        <v>17320</v>
      </c>
      <c r="Z5257" s="53">
        <v>56501</v>
      </c>
    </row>
    <row r="5258" spans="1:26" s="49" customFormat="1" x14ac:dyDescent="0.25">
      <c r="A5258" s="75">
        <v>600104621</v>
      </c>
      <c r="B5258" s="73">
        <f t="shared" si="246"/>
        <v>600104621</v>
      </c>
      <c r="C5258" s="73" t="s">
        <v>13039</v>
      </c>
      <c r="D5258" s="68">
        <v>1</v>
      </c>
      <c r="E5258" s="48">
        <f t="shared" si="247"/>
        <v>71011901</v>
      </c>
      <c r="F5258" s="57" t="s">
        <v>5974</v>
      </c>
      <c r="G5258" s="57" t="s">
        <v>6465</v>
      </c>
      <c r="H5258" s="51">
        <v>50</v>
      </c>
      <c r="I5258" s="51" t="s">
        <v>17309</v>
      </c>
      <c r="J5258" s="69">
        <v>27.49</v>
      </c>
      <c r="K5258" s="69">
        <f t="shared" si="248"/>
        <v>1374.5</v>
      </c>
      <c r="L5258" s="90">
        <v>50</v>
      </c>
      <c r="M5258" s="51">
        <v>0</v>
      </c>
      <c r="N5258" s="62" t="s">
        <v>6605</v>
      </c>
      <c r="O5258" s="52"/>
      <c r="P5258" s="52">
        <v>3</v>
      </c>
      <c r="Q5258" s="52"/>
      <c r="R5258" s="52" t="s">
        <v>6599</v>
      </c>
      <c r="S5258" s="49" t="s">
        <v>21333</v>
      </c>
      <c r="V5258" s="50" t="s">
        <v>15186</v>
      </c>
      <c r="W5258" s="50" t="s">
        <v>6481</v>
      </c>
      <c r="X5258" s="50" t="s">
        <v>14740</v>
      </c>
      <c r="Y5258" s="70" t="s">
        <v>17320</v>
      </c>
      <c r="Z5258" s="53">
        <v>56543</v>
      </c>
    </row>
    <row r="5259" spans="1:26" s="49" customFormat="1" ht="30" x14ac:dyDescent="0.25">
      <c r="A5259" s="75">
        <v>600103986</v>
      </c>
      <c r="B5259" s="73">
        <f t="shared" si="246"/>
        <v>600103986</v>
      </c>
      <c r="C5259" s="73" t="s">
        <v>13040</v>
      </c>
      <c r="D5259" s="68">
        <v>1</v>
      </c>
      <c r="E5259" s="48">
        <f t="shared" si="247"/>
        <v>70998680</v>
      </c>
      <c r="F5259" s="57" t="s">
        <v>5974</v>
      </c>
      <c r="G5259" s="57" t="s">
        <v>6465</v>
      </c>
      <c r="H5259" s="51">
        <v>25</v>
      </c>
      <c r="I5259" s="51" t="s">
        <v>17309</v>
      </c>
      <c r="J5259" s="69">
        <v>27.49</v>
      </c>
      <c r="K5259" s="69">
        <f t="shared" si="248"/>
        <v>687.25</v>
      </c>
      <c r="L5259" s="90">
        <v>25</v>
      </c>
      <c r="M5259" s="51">
        <v>0</v>
      </c>
      <c r="N5259" s="62" t="s">
        <v>6606</v>
      </c>
      <c r="O5259" s="52" t="s">
        <v>204</v>
      </c>
      <c r="P5259" s="52">
        <v>688</v>
      </c>
      <c r="Q5259" s="52"/>
      <c r="R5259" s="52" t="s">
        <v>6481</v>
      </c>
      <c r="S5259" s="49" t="s">
        <v>21333</v>
      </c>
      <c r="V5259" s="50" t="s">
        <v>15186</v>
      </c>
      <c r="W5259" s="50" t="s">
        <v>6481</v>
      </c>
      <c r="X5259" s="50" t="s">
        <v>14740</v>
      </c>
      <c r="Y5259" s="70" t="s">
        <v>17320</v>
      </c>
      <c r="Z5259" s="53">
        <v>56601</v>
      </c>
    </row>
    <row r="5260" spans="1:26" s="49" customFormat="1" ht="30" x14ac:dyDescent="0.25">
      <c r="A5260" s="75">
        <v>600104061</v>
      </c>
      <c r="B5260" s="73">
        <f t="shared" si="246"/>
        <v>600104061</v>
      </c>
      <c r="C5260" s="73" t="s">
        <v>13041</v>
      </c>
      <c r="D5260" s="68">
        <v>1</v>
      </c>
      <c r="E5260" s="48">
        <f t="shared" si="247"/>
        <v>70998698</v>
      </c>
      <c r="F5260" s="57" t="s">
        <v>5974</v>
      </c>
      <c r="G5260" s="57" t="s">
        <v>6465</v>
      </c>
      <c r="H5260" s="51">
        <v>0</v>
      </c>
      <c r="I5260" s="51" t="s">
        <v>17309</v>
      </c>
      <c r="J5260" s="69">
        <v>27.49</v>
      </c>
      <c r="K5260" s="69">
        <f t="shared" si="248"/>
        <v>0</v>
      </c>
      <c r="L5260" s="90">
        <v>50</v>
      </c>
      <c r="M5260" s="51">
        <v>50</v>
      </c>
      <c r="N5260" s="62" t="s">
        <v>6607</v>
      </c>
      <c r="O5260" s="52" t="s">
        <v>3677</v>
      </c>
      <c r="P5260" s="52">
        <v>220</v>
      </c>
      <c r="Q5260" s="52"/>
      <c r="R5260" s="52" t="s">
        <v>6481</v>
      </c>
      <c r="S5260" s="49" t="s">
        <v>21333</v>
      </c>
      <c r="V5260" s="50" t="s">
        <v>15186</v>
      </c>
      <c r="W5260" s="50" t="s">
        <v>6481</v>
      </c>
      <c r="X5260" s="50" t="s">
        <v>14740</v>
      </c>
      <c r="Y5260" s="70" t="s">
        <v>17320</v>
      </c>
      <c r="Z5260" s="53">
        <v>56601</v>
      </c>
    </row>
    <row r="5261" spans="1:26" s="49" customFormat="1" ht="30" x14ac:dyDescent="0.25">
      <c r="A5261" s="75">
        <v>600104087</v>
      </c>
      <c r="B5261" s="73">
        <f t="shared" si="246"/>
        <v>600104087</v>
      </c>
      <c r="C5261" s="73" t="s">
        <v>13042</v>
      </c>
      <c r="D5261" s="68">
        <v>1</v>
      </c>
      <c r="E5261" s="48">
        <f t="shared" si="247"/>
        <v>70998701</v>
      </c>
      <c r="F5261" s="57" t="s">
        <v>5974</v>
      </c>
      <c r="G5261" s="57" t="s">
        <v>6465</v>
      </c>
      <c r="H5261" s="51">
        <v>0</v>
      </c>
      <c r="I5261" s="51" t="s">
        <v>17309</v>
      </c>
      <c r="J5261" s="69">
        <v>27.49</v>
      </c>
      <c r="K5261" s="69">
        <f t="shared" si="248"/>
        <v>0</v>
      </c>
      <c r="L5261" s="90">
        <v>25</v>
      </c>
      <c r="M5261" s="51">
        <v>25</v>
      </c>
      <c r="N5261" s="62" t="s">
        <v>6608</v>
      </c>
      <c r="O5261" s="52" t="s">
        <v>46</v>
      </c>
      <c r="P5261" s="52">
        <v>60</v>
      </c>
      <c r="Q5261" s="52"/>
      <c r="R5261" s="52" t="s">
        <v>6481</v>
      </c>
      <c r="S5261" s="49" t="s">
        <v>21333</v>
      </c>
      <c r="V5261" s="50" t="s">
        <v>15186</v>
      </c>
      <c r="W5261" s="50" t="s">
        <v>6481</v>
      </c>
      <c r="X5261" s="50" t="s">
        <v>14740</v>
      </c>
      <c r="Y5261" s="70" t="s">
        <v>17320</v>
      </c>
      <c r="Z5261" s="53">
        <v>56601</v>
      </c>
    </row>
    <row r="5262" spans="1:26" s="49" customFormat="1" ht="30" x14ac:dyDescent="0.25">
      <c r="A5262" s="75">
        <v>600104109</v>
      </c>
      <c r="B5262" s="73">
        <f t="shared" si="246"/>
        <v>600104109</v>
      </c>
      <c r="C5262" s="73" t="s">
        <v>13043</v>
      </c>
      <c r="D5262" s="68">
        <v>1</v>
      </c>
      <c r="E5262" s="48">
        <f t="shared" si="247"/>
        <v>70998710</v>
      </c>
      <c r="F5262" s="57" t="s">
        <v>5974</v>
      </c>
      <c r="G5262" s="57" t="s">
        <v>6465</v>
      </c>
      <c r="H5262" s="51">
        <v>25</v>
      </c>
      <c r="I5262" s="51" t="s">
        <v>17309</v>
      </c>
      <c r="J5262" s="69">
        <v>27.49</v>
      </c>
      <c r="K5262" s="69">
        <f t="shared" si="248"/>
        <v>687.25</v>
      </c>
      <c r="L5262" s="90">
        <v>25</v>
      </c>
      <c r="M5262" s="51">
        <v>0</v>
      </c>
      <c r="N5262" s="62" t="s">
        <v>6609</v>
      </c>
      <c r="O5262" s="52" t="s">
        <v>77</v>
      </c>
      <c r="P5262" s="52">
        <v>397</v>
      </c>
      <c r="Q5262" s="52"/>
      <c r="R5262" s="52" t="s">
        <v>6481</v>
      </c>
      <c r="S5262" s="49" t="s">
        <v>21333</v>
      </c>
      <c r="V5262" s="50" t="s">
        <v>15186</v>
      </c>
      <c r="W5262" s="50" t="s">
        <v>6481</v>
      </c>
      <c r="X5262" s="50" t="s">
        <v>14740</v>
      </c>
      <c r="Y5262" s="70" t="s">
        <v>17320</v>
      </c>
      <c r="Z5262" s="53">
        <v>56601</v>
      </c>
    </row>
    <row r="5263" spans="1:26" s="49" customFormat="1" x14ac:dyDescent="0.25">
      <c r="A5263" s="75">
        <v>600104176</v>
      </c>
      <c r="B5263" s="73">
        <f t="shared" si="246"/>
        <v>600104176</v>
      </c>
      <c r="C5263" s="73" t="s">
        <v>13044</v>
      </c>
      <c r="D5263" s="68">
        <v>1</v>
      </c>
      <c r="E5263" s="48">
        <f t="shared" si="247"/>
        <v>70887403</v>
      </c>
      <c r="F5263" s="57" t="s">
        <v>5974</v>
      </c>
      <c r="G5263" s="57" t="s">
        <v>6465</v>
      </c>
      <c r="H5263" s="51">
        <v>1025</v>
      </c>
      <c r="I5263" s="51" t="s">
        <v>17309</v>
      </c>
      <c r="J5263" s="69">
        <v>27.49</v>
      </c>
      <c r="K5263" s="69">
        <f t="shared" si="248"/>
        <v>28177.25</v>
      </c>
      <c r="L5263" s="90">
        <v>1125</v>
      </c>
      <c r="M5263" s="51">
        <v>100</v>
      </c>
      <c r="N5263" s="62" t="s">
        <v>6610</v>
      </c>
      <c r="O5263" s="52" t="s">
        <v>6611</v>
      </c>
      <c r="P5263" s="52">
        <v>211</v>
      </c>
      <c r="Q5263" s="52"/>
      <c r="R5263" s="52" t="s">
        <v>6484</v>
      </c>
      <c r="S5263" s="49" t="s">
        <v>21333</v>
      </c>
      <c r="V5263" s="50" t="s">
        <v>15186</v>
      </c>
      <c r="W5263" s="50" t="s">
        <v>6481</v>
      </c>
      <c r="X5263" s="50" t="s">
        <v>14740</v>
      </c>
      <c r="Y5263" s="70" t="s">
        <v>17320</v>
      </c>
      <c r="Z5263" s="53">
        <v>56501</v>
      </c>
    </row>
    <row r="5264" spans="1:26" s="49" customFormat="1" x14ac:dyDescent="0.25">
      <c r="A5264" s="75">
        <v>600104184</v>
      </c>
      <c r="B5264" s="73">
        <f t="shared" si="246"/>
        <v>600104184</v>
      </c>
      <c r="C5264" s="73" t="s">
        <v>13045</v>
      </c>
      <c r="D5264" s="68">
        <v>1</v>
      </c>
      <c r="E5264" s="48">
        <f t="shared" si="247"/>
        <v>70888248</v>
      </c>
      <c r="F5264" s="57" t="s">
        <v>5974</v>
      </c>
      <c r="G5264" s="57" t="s">
        <v>6465</v>
      </c>
      <c r="H5264" s="51">
        <v>875</v>
      </c>
      <c r="I5264" s="51" t="s">
        <v>17309</v>
      </c>
      <c r="J5264" s="69">
        <v>27.49</v>
      </c>
      <c r="K5264" s="69">
        <f t="shared" si="248"/>
        <v>24053.75</v>
      </c>
      <c r="L5264" s="90">
        <v>950</v>
      </c>
      <c r="M5264" s="51">
        <v>75</v>
      </c>
      <c r="N5264" s="62" t="s">
        <v>6612</v>
      </c>
      <c r="O5264" s="52" t="s">
        <v>2974</v>
      </c>
      <c r="P5264" s="52">
        <v>1686</v>
      </c>
      <c r="Q5264" s="52"/>
      <c r="R5264" s="52" t="s">
        <v>6484</v>
      </c>
      <c r="S5264" s="49" t="s">
        <v>21333</v>
      </c>
      <c r="V5264" s="50" t="s">
        <v>15186</v>
      </c>
      <c r="W5264" s="50" t="s">
        <v>6481</v>
      </c>
      <c r="X5264" s="50" t="s">
        <v>14740</v>
      </c>
      <c r="Y5264" s="70" t="s">
        <v>17320</v>
      </c>
      <c r="Z5264" s="53">
        <v>56501</v>
      </c>
    </row>
    <row r="5265" spans="1:26" s="49" customFormat="1" x14ac:dyDescent="0.25">
      <c r="A5265" s="75">
        <v>600104231</v>
      </c>
      <c r="B5265" s="73">
        <f t="shared" si="246"/>
        <v>600104231</v>
      </c>
      <c r="C5265" s="73" t="s">
        <v>13046</v>
      </c>
      <c r="D5265" s="68">
        <v>1</v>
      </c>
      <c r="E5265" s="48">
        <f t="shared" si="247"/>
        <v>856878</v>
      </c>
      <c r="F5265" s="57" t="s">
        <v>5974</v>
      </c>
      <c r="G5265" s="57" t="s">
        <v>6465</v>
      </c>
      <c r="H5265" s="51">
        <v>1275</v>
      </c>
      <c r="I5265" s="51" t="s">
        <v>17309</v>
      </c>
      <c r="J5265" s="69">
        <v>27.49</v>
      </c>
      <c r="K5265" s="69">
        <f t="shared" si="248"/>
        <v>35049.75</v>
      </c>
      <c r="L5265" s="90">
        <v>1275</v>
      </c>
      <c r="M5265" s="51">
        <v>0</v>
      </c>
      <c r="N5265" s="62" t="s">
        <v>6613</v>
      </c>
      <c r="O5265" s="52" t="s">
        <v>416</v>
      </c>
      <c r="P5265" s="52">
        <v>317</v>
      </c>
      <c r="Q5265" s="52"/>
      <c r="R5265" s="52" t="s">
        <v>6481</v>
      </c>
      <c r="S5265" s="49" t="s">
        <v>21333</v>
      </c>
      <c r="V5265" s="50" t="s">
        <v>15186</v>
      </c>
      <c r="W5265" s="50" t="s">
        <v>6481</v>
      </c>
      <c r="X5265" s="50" t="s">
        <v>14740</v>
      </c>
      <c r="Y5265" s="70" t="s">
        <v>17320</v>
      </c>
      <c r="Z5265" s="53">
        <v>56601</v>
      </c>
    </row>
    <row r="5266" spans="1:26" s="49" customFormat="1" ht="30" x14ac:dyDescent="0.25">
      <c r="A5266" s="75">
        <v>600104281</v>
      </c>
      <c r="B5266" s="73">
        <f t="shared" si="246"/>
        <v>600104281</v>
      </c>
      <c r="C5266" s="73" t="s">
        <v>18281</v>
      </c>
      <c r="D5266" s="68">
        <v>1</v>
      </c>
      <c r="E5266" s="48">
        <f t="shared" si="247"/>
        <v>49317032</v>
      </c>
      <c r="F5266" s="57" t="s">
        <v>5974</v>
      </c>
      <c r="G5266" s="57" t="s">
        <v>6465</v>
      </c>
      <c r="H5266" s="51">
        <v>1175</v>
      </c>
      <c r="I5266" s="51" t="s">
        <v>17309</v>
      </c>
      <c r="J5266" s="69">
        <v>27.49</v>
      </c>
      <c r="K5266" s="69">
        <f t="shared" si="248"/>
        <v>32300.749999999996</v>
      </c>
      <c r="L5266" s="90">
        <v>1175</v>
      </c>
      <c r="M5266" s="51">
        <v>0</v>
      </c>
      <c r="N5266" s="62" t="s">
        <v>18282</v>
      </c>
      <c r="O5266" s="52" t="s">
        <v>18283</v>
      </c>
      <c r="P5266" s="52">
        <v>2</v>
      </c>
      <c r="Q5266" s="52"/>
      <c r="R5266" s="52" t="s">
        <v>6481</v>
      </c>
      <c r="S5266" s="49" t="s">
        <v>21333</v>
      </c>
      <c r="V5266" s="50" t="s">
        <v>15186</v>
      </c>
      <c r="W5266" s="50" t="s">
        <v>6481</v>
      </c>
      <c r="X5266" s="50" t="s">
        <v>14740</v>
      </c>
      <c r="Y5266" s="70" t="s">
        <v>17320</v>
      </c>
      <c r="Z5266" s="53">
        <v>56601</v>
      </c>
    </row>
    <row r="5267" spans="1:26" s="49" customFormat="1" x14ac:dyDescent="0.25">
      <c r="A5267" s="75">
        <v>600104419</v>
      </c>
      <c r="B5267" s="73">
        <f t="shared" si="246"/>
        <v>600104419</v>
      </c>
      <c r="C5267" s="73" t="s">
        <v>13047</v>
      </c>
      <c r="D5267" s="68">
        <v>1</v>
      </c>
      <c r="E5267" s="48">
        <f t="shared" si="247"/>
        <v>70998671</v>
      </c>
      <c r="F5267" s="57" t="s">
        <v>5974</v>
      </c>
      <c r="G5267" s="57" t="s">
        <v>6465</v>
      </c>
      <c r="H5267" s="51">
        <v>150</v>
      </c>
      <c r="I5267" s="51" t="s">
        <v>17309</v>
      </c>
      <c r="J5267" s="69">
        <v>27.49</v>
      </c>
      <c r="K5267" s="69">
        <f t="shared" si="248"/>
        <v>4123.5</v>
      </c>
      <c r="L5267" s="90">
        <v>150</v>
      </c>
      <c r="M5267" s="51">
        <v>0</v>
      </c>
      <c r="N5267" s="62" t="s">
        <v>6614</v>
      </c>
      <c r="O5267" s="52"/>
      <c r="P5267" s="52">
        <v>11</v>
      </c>
      <c r="Q5267" s="52"/>
      <c r="R5267" s="52" t="s">
        <v>6481</v>
      </c>
      <c r="S5267" s="49" t="s">
        <v>21333</v>
      </c>
      <c r="V5267" s="50" t="s">
        <v>15186</v>
      </c>
      <c r="W5267" s="50" t="s">
        <v>6481</v>
      </c>
      <c r="X5267" s="50" t="s">
        <v>14740</v>
      </c>
      <c r="Y5267" s="70" t="s">
        <v>17320</v>
      </c>
      <c r="Z5267" s="53">
        <v>56601</v>
      </c>
    </row>
    <row r="5268" spans="1:26" s="49" customFormat="1" x14ac:dyDescent="0.25">
      <c r="A5268" s="75">
        <v>600104559</v>
      </c>
      <c r="B5268" s="73">
        <f t="shared" si="246"/>
        <v>600104559</v>
      </c>
      <c r="C5268" s="73" t="s">
        <v>13048</v>
      </c>
      <c r="D5268" s="68">
        <v>1</v>
      </c>
      <c r="E5268" s="48">
        <f t="shared" si="247"/>
        <v>71006290</v>
      </c>
      <c r="F5268" s="57" t="s">
        <v>5974</v>
      </c>
      <c r="G5268" s="57" t="s">
        <v>6465</v>
      </c>
      <c r="H5268" s="51">
        <v>50</v>
      </c>
      <c r="I5268" s="51" t="s">
        <v>17309</v>
      </c>
      <c r="J5268" s="69">
        <v>27.49</v>
      </c>
      <c r="K5268" s="69">
        <f t="shared" si="248"/>
        <v>1374.5</v>
      </c>
      <c r="L5268" s="90">
        <v>50</v>
      </c>
      <c r="M5268" s="51">
        <v>0</v>
      </c>
      <c r="N5268" s="62" t="s">
        <v>6615</v>
      </c>
      <c r="O5268" s="52"/>
      <c r="P5268" s="52">
        <v>87</v>
      </c>
      <c r="Q5268" s="52"/>
      <c r="R5268" s="52" t="s">
        <v>6616</v>
      </c>
      <c r="S5268" s="49" t="s">
        <v>21333</v>
      </c>
      <c r="V5268" s="50" t="s">
        <v>15186</v>
      </c>
      <c r="W5268" s="50" t="s">
        <v>6481</v>
      </c>
      <c r="X5268" s="50" t="s">
        <v>14740</v>
      </c>
      <c r="Y5268" s="70" t="s">
        <v>17320</v>
      </c>
      <c r="Z5268" s="53">
        <v>56601</v>
      </c>
    </row>
    <row r="5269" spans="1:26" s="49" customFormat="1" x14ac:dyDescent="0.25">
      <c r="A5269" s="75">
        <v>600104877</v>
      </c>
      <c r="B5269" s="73">
        <f t="shared" si="246"/>
        <v>600104877</v>
      </c>
      <c r="C5269" s="73" t="s">
        <v>13049</v>
      </c>
      <c r="D5269" s="68">
        <v>1</v>
      </c>
      <c r="E5269" s="48">
        <f t="shared" si="247"/>
        <v>70985367</v>
      </c>
      <c r="F5269" s="57" t="s">
        <v>5974</v>
      </c>
      <c r="G5269" s="57" t="s">
        <v>6465</v>
      </c>
      <c r="H5269" s="51">
        <v>0</v>
      </c>
      <c r="I5269" s="51" t="s">
        <v>17309</v>
      </c>
      <c r="J5269" s="69">
        <v>27.49</v>
      </c>
      <c r="K5269" s="69">
        <f t="shared" si="248"/>
        <v>0</v>
      </c>
      <c r="L5269" s="90">
        <v>75</v>
      </c>
      <c r="M5269" s="51">
        <v>75</v>
      </c>
      <c r="N5269" s="62" t="s">
        <v>6617</v>
      </c>
      <c r="O5269" s="52"/>
      <c r="P5269" s="52">
        <v>89</v>
      </c>
      <c r="Q5269" s="52"/>
      <c r="R5269" s="52" t="s">
        <v>6618</v>
      </c>
      <c r="S5269" s="49" t="s">
        <v>21333</v>
      </c>
      <c r="V5269" s="50" t="s">
        <v>15186</v>
      </c>
      <c r="W5269" s="50" t="s">
        <v>6481</v>
      </c>
      <c r="X5269" s="50" t="s">
        <v>14740</v>
      </c>
      <c r="Y5269" s="70" t="s">
        <v>17320</v>
      </c>
      <c r="Z5269" s="53">
        <v>56601</v>
      </c>
    </row>
    <row r="5270" spans="1:26" s="49" customFormat="1" x14ac:dyDescent="0.25">
      <c r="A5270" s="75">
        <v>600105121</v>
      </c>
      <c r="B5270" s="73">
        <f t="shared" si="246"/>
        <v>600105121</v>
      </c>
      <c r="C5270" s="73" t="s">
        <v>13050</v>
      </c>
      <c r="D5270" s="68">
        <v>1</v>
      </c>
      <c r="E5270" s="48">
        <f t="shared" si="247"/>
        <v>61239887</v>
      </c>
      <c r="F5270" s="57" t="s">
        <v>5974</v>
      </c>
      <c r="G5270" s="57" t="s">
        <v>6465</v>
      </c>
      <c r="H5270" s="51">
        <v>0</v>
      </c>
      <c r="I5270" s="51" t="s">
        <v>17309</v>
      </c>
      <c r="J5270" s="69">
        <v>27.49</v>
      </c>
      <c r="K5270" s="69">
        <f t="shared" si="248"/>
        <v>0</v>
      </c>
      <c r="L5270" s="90">
        <v>50</v>
      </c>
      <c r="M5270" s="51">
        <v>50</v>
      </c>
      <c r="N5270" s="62" t="s">
        <v>6619</v>
      </c>
      <c r="O5270" s="52" t="s">
        <v>3032</v>
      </c>
      <c r="P5270" s="52">
        <v>147</v>
      </c>
      <c r="Q5270" s="52"/>
      <c r="R5270" s="52" t="s">
        <v>6484</v>
      </c>
      <c r="S5270" s="49" t="s">
        <v>21333</v>
      </c>
      <c r="V5270" s="50" t="s">
        <v>15186</v>
      </c>
      <c r="W5270" s="50" t="s">
        <v>6481</v>
      </c>
      <c r="X5270" s="50" t="s">
        <v>14740</v>
      </c>
      <c r="Y5270" s="70" t="s">
        <v>17320</v>
      </c>
      <c r="Z5270" s="53">
        <v>56501</v>
      </c>
    </row>
    <row r="5271" spans="1:26" s="49" customFormat="1" ht="30" x14ac:dyDescent="0.25">
      <c r="A5271" s="75">
        <v>600170977</v>
      </c>
      <c r="B5271" s="73">
        <f t="shared" si="246"/>
        <v>600170977</v>
      </c>
      <c r="C5271" s="73" t="s">
        <v>12962</v>
      </c>
      <c r="D5271" s="68">
        <v>1</v>
      </c>
      <c r="E5271" s="48">
        <f t="shared" si="247"/>
        <v>49314785</v>
      </c>
      <c r="F5271" s="57" t="s">
        <v>5974</v>
      </c>
      <c r="G5271" s="57" t="s">
        <v>6465</v>
      </c>
      <c r="H5271" s="51">
        <v>425</v>
      </c>
      <c r="I5271" s="51" t="s">
        <v>17309</v>
      </c>
      <c r="J5271" s="69">
        <v>27.49</v>
      </c>
      <c r="K5271" s="69">
        <f t="shared" si="248"/>
        <v>11683.25</v>
      </c>
      <c r="L5271" s="90">
        <v>425</v>
      </c>
      <c r="M5271" s="51">
        <v>0</v>
      </c>
      <c r="N5271" s="62" t="s">
        <v>6486</v>
      </c>
      <c r="O5271" s="52" t="s">
        <v>340</v>
      </c>
      <c r="P5271" s="52">
        <v>1</v>
      </c>
      <c r="Q5271" s="52"/>
      <c r="R5271" s="52" t="s">
        <v>6481</v>
      </c>
      <c r="S5271" s="49" t="s">
        <v>21333</v>
      </c>
      <c r="V5271" s="50" t="s">
        <v>15147</v>
      </c>
      <c r="W5271" s="50" t="s">
        <v>6481</v>
      </c>
      <c r="X5271" s="50" t="s">
        <v>14738</v>
      </c>
      <c r="Y5271" s="70" t="s">
        <v>17320</v>
      </c>
      <c r="Z5271" s="53">
        <v>56601</v>
      </c>
    </row>
    <row r="5272" spans="1:26" s="49" customFormat="1" x14ac:dyDescent="0.25">
      <c r="A5272" s="75">
        <v>600170993</v>
      </c>
      <c r="B5272" s="73">
        <f t="shared" si="246"/>
        <v>600170993</v>
      </c>
      <c r="C5272" s="73" t="s">
        <v>12963</v>
      </c>
      <c r="D5272" s="68">
        <v>1</v>
      </c>
      <c r="E5272" s="48">
        <f t="shared" si="247"/>
        <v>15028585</v>
      </c>
      <c r="F5272" s="57" t="s">
        <v>5974</v>
      </c>
      <c r="G5272" s="57" t="s">
        <v>6465</v>
      </c>
      <c r="H5272" s="51">
        <v>525</v>
      </c>
      <c r="I5272" s="51" t="s">
        <v>17309</v>
      </c>
      <c r="J5272" s="69">
        <v>27.49</v>
      </c>
      <c r="K5272" s="69">
        <f t="shared" si="248"/>
        <v>14432.25</v>
      </c>
      <c r="L5272" s="90">
        <v>525</v>
      </c>
      <c r="M5272" s="51">
        <v>0</v>
      </c>
      <c r="N5272" s="62" t="s">
        <v>6487</v>
      </c>
      <c r="O5272" s="52" t="s">
        <v>28</v>
      </c>
      <c r="P5272" s="52">
        <v>380</v>
      </c>
      <c r="Q5272" s="52"/>
      <c r="R5272" s="52" t="s">
        <v>6481</v>
      </c>
      <c r="S5272" s="49" t="s">
        <v>21333</v>
      </c>
      <c r="V5272" s="50" t="s">
        <v>15147</v>
      </c>
      <c r="W5272" s="50" t="s">
        <v>6481</v>
      </c>
      <c r="X5272" s="50" t="s">
        <v>14738</v>
      </c>
      <c r="Y5272" s="70" t="s">
        <v>17320</v>
      </c>
      <c r="Z5272" s="53">
        <v>56601</v>
      </c>
    </row>
    <row r="5273" spans="1:26" s="49" customFormat="1" x14ac:dyDescent="0.25">
      <c r="A5273" s="75">
        <v>650043766</v>
      </c>
      <c r="B5273" s="73">
        <f t="shared" si="246"/>
        <v>650043766</v>
      </c>
      <c r="C5273" s="73" t="s">
        <v>13051</v>
      </c>
      <c r="D5273" s="68">
        <v>1</v>
      </c>
      <c r="E5273" s="48">
        <f t="shared" si="247"/>
        <v>70984956</v>
      </c>
      <c r="F5273" s="57" t="s">
        <v>5974</v>
      </c>
      <c r="G5273" s="57" t="s">
        <v>6465</v>
      </c>
      <c r="H5273" s="51">
        <v>25</v>
      </c>
      <c r="I5273" s="51" t="s">
        <v>17309</v>
      </c>
      <c r="J5273" s="69">
        <v>27.49</v>
      </c>
      <c r="K5273" s="69">
        <f t="shared" si="248"/>
        <v>687.25</v>
      </c>
      <c r="L5273" s="90">
        <v>50</v>
      </c>
      <c r="M5273" s="51">
        <v>25</v>
      </c>
      <c r="N5273" s="62" t="s">
        <v>6620</v>
      </c>
      <c r="O5273" s="52"/>
      <c r="P5273" s="52">
        <v>38</v>
      </c>
      <c r="Q5273" s="52"/>
      <c r="R5273" s="52" t="s">
        <v>6621</v>
      </c>
      <c r="S5273" s="49" t="s">
        <v>21333</v>
      </c>
      <c r="V5273" s="50" t="s">
        <v>15186</v>
      </c>
      <c r="W5273" s="50" t="s">
        <v>6481</v>
      </c>
      <c r="X5273" s="50" t="s">
        <v>14740</v>
      </c>
      <c r="Y5273" s="70" t="s">
        <v>17320</v>
      </c>
      <c r="Z5273" s="53">
        <v>56501</v>
      </c>
    </row>
    <row r="5274" spans="1:26" s="49" customFormat="1" x14ac:dyDescent="0.25">
      <c r="A5274" s="75">
        <v>650050606</v>
      </c>
      <c r="B5274" s="73">
        <f t="shared" si="246"/>
        <v>650050606</v>
      </c>
      <c r="C5274" s="73" t="s">
        <v>13052</v>
      </c>
      <c r="D5274" s="68">
        <v>1</v>
      </c>
      <c r="E5274" s="48">
        <f t="shared" si="247"/>
        <v>71008918</v>
      </c>
      <c r="F5274" s="57" t="s">
        <v>5974</v>
      </c>
      <c r="G5274" s="57" t="s">
        <v>6465</v>
      </c>
      <c r="H5274" s="51">
        <v>125</v>
      </c>
      <c r="I5274" s="51" t="s">
        <v>17309</v>
      </c>
      <c r="J5274" s="69">
        <v>27.49</v>
      </c>
      <c r="K5274" s="69">
        <f t="shared" si="248"/>
        <v>3436.25</v>
      </c>
      <c r="L5274" s="90">
        <v>125</v>
      </c>
      <c r="M5274" s="51">
        <v>0</v>
      </c>
      <c r="N5274" s="62" t="s">
        <v>6622</v>
      </c>
      <c r="O5274" s="52"/>
      <c r="P5274" s="52">
        <v>2</v>
      </c>
      <c r="Q5274" s="52"/>
      <c r="R5274" s="52" t="s">
        <v>6623</v>
      </c>
      <c r="S5274" s="49" t="s">
        <v>21333</v>
      </c>
      <c r="V5274" s="50" t="s">
        <v>15186</v>
      </c>
      <c r="W5274" s="50" t="s">
        <v>6481</v>
      </c>
      <c r="X5274" s="50" t="s">
        <v>14740</v>
      </c>
      <c r="Y5274" s="70" t="s">
        <v>17320</v>
      </c>
      <c r="Z5274" s="53">
        <v>56501</v>
      </c>
    </row>
    <row r="5275" spans="1:26" s="49" customFormat="1" x14ac:dyDescent="0.25">
      <c r="A5275" s="75">
        <v>650051866</v>
      </c>
      <c r="B5275" s="73">
        <f t="shared" si="246"/>
        <v>650051866</v>
      </c>
      <c r="C5275" s="73" t="s">
        <v>13053</v>
      </c>
      <c r="D5275" s="68">
        <v>1</v>
      </c>
      <c r="E5275" s="48">
        <f t="shared" si="247"/>
        <v>71008934</v>
      </c>
      <c r="F5275" s="57" t="s">
        <v>5974</v>
      </c>
      <c r="G5275" s="57" t="s">
        <v>6465</v>
      </c>
      <c r="H5275" s="51">
        <v>175</v>
      </c>
      <c r="I5275" s="51" t="s">
        <v>17309</v>
      </c>
      <c r="J5275" s="69">
        <v>27.49</v>
      </c>
      <c r="K5275" s="69">
        <f t="shared" si="248"/>
        <v>4810.75</v>
      </c>
      <c r="L5275" s="90">
        <v>175</v>
      </c>
      <c r="M5275" s="51">
        <v>0</v>
      </c>
      <c r="N5275" s="62" t="s">
        <v>6624</v>
      </c>
      <c r="O5275" s="52"/>
      <c r="P5275" s="52">
        <v>52</v>
      </c>
      <c r="Q5275" s="52"/>
      <c r="R5275" s="52" t="s">
        <v>6625</v>
      </c>
      <c r="S5275" s="49" t="s">
        <v>21333</v>
      </c>
      <c r="V5275" s="50" t="s">
        <v>15186</v>
      </c>
      <c r="W5275" s="50" t="s">
        <v>6481</v>
      </c>
      <c r="X5275" s="50" t="s">
        <v>14740</v>
      </c>
      <c r="Y5275" s="70" t="s">
        <v>17320</v>
      </c>
      <c r="Z5275" s="53">
        <v>56542</v>
      </c>
    </row>
    <row r="5276" spans="1:26" s="49" customFormat="1" ht="30" x14ac:dyDescent="0.25">
      <c r="A5276" s="75">
        <v>691007195</v>
      </c>
      <c r="B5276" s="73">
        <f t="shared" si="246"/>
        <v>691007195</v>
      </c>
      <c r="C5276" s="73" t="s">
        <v>18284</v>
      </c>
      <c r="D5276" s="68">
        <v>1</v>
      </c>
      <c r="E5276" s="48">
        <f t="shared" si="247"/>
        <v>71294791</v>
      </c>
      <c r="F5276" s="57" t="s">
        <v>5974</v>
      </c>
      <c r="G5276" s="57" t="s">
        <v>6465</v>
      </c>
      <c r="H5276" s="51">
        <v>50</v>
      </c>
      <c r="I5276" s="51" t="s">
        <v>17309</v>
      </c>
      <c r="J5276" s="69">
        <v>27.49</v>
      </c>
      <c r="K5276" s="69">
        <f t="shared" si="248"/>
        <v>1374.5</v>
      </c>
      <c r="L5276" s="90">
        <v>50</v>
      </c>
      <c r="M5276" s="51">
        <v>0</v>
      </c>
      <c r="N5276" s="62" t="s">
        <v>18285</v>
      </c>
      <c r="O5276" s="52" t="s">
        <v>6482</v>
      </c>
      <c r="P5276" s="52">
        <v>118</v>
      </c>
      <c r="Q5276" s="52"/>
      <c r="R5276" s="52" t="s">
        <v>6481</v>
      </c>
      <c r="S5276" s="49" t="s">
        <v>21333</v>
      </c>
      <c r="V5276" s="50" t="s">
        <v>15186</v>
      </c>
      <c r="W5276" s="50" t="s">
        <v>6481</v>
      </c>
      <c r="X5276" s="50" t="s">
        <v>14740</v>
      </c>
      <c r="Y5276" s="70" t="s">
        <v>17320</v>
      </c>
      <c r="Z5276" s="53">
        <v>56601</v>
      </c>
    </row>
    <row r="5277" spans="1:26" s="49" customFormat="1" x14ac:dyDescent="0.25">
      <c r="A5277" s="74">
        <v>600030016</v>
      </c>
      <c r="B5277" s="73">
        <f t="shared" si="246"/>
        <v>600030016</v>
      </c>
      <c r="C5277" s="73" t="s">
        <v>15190</v>
      </c>
      <c r="D5277" s="68">
        <v>1</v>
      </c>
      <c r="E5277" s="48">
        <f t="shared" si="247"/>
        <v>49314904</v>
      </c>
      <c r="F5277" s="57" t="s">
        <v>5974</v>
      </c>
      <c r="G5277" s="57" t="s">
        <v>6465</v>
      </c>
      <c r="H5277" s="51">
        <v>25</v>
      </c>
      <c r="I5277" s="51" t="s">
        <v>17309</v>
      </c>
      <c r="J5277" s="69">
        <v>27.49</v>
      </c>
      <c r="K5277" s="69">
        <f t="shared" si="248"/>
        <v>687.25</v>
      </c>
      <c r="L5277" s="90">
        <v>25</v>
      </c>
      <c r="M5277" s="51">
        <v>0</v>
      </c>
      <c r="N5277" s="63" t="s">
        <v>15191</v>
      </c>
      <c r="O5277" s="50" t="s">
        <v>6482</v>
      </c>
      <c r="P5277" s="50">
        <v>118</v>
      </c>
      <c r="Q5277" s="50"/>
      <c r="R5277" s="50" t="s">
        <v>6481</v>
      </c>
      <c r="S5277" s="49" t="s">
        <v>21333</v>
      </c>
      <c r="V5277" s="50" t="s">
        <v>14745</v>
      </c>
      <c r="W5277" s="50" t="s">
        <v>6481</v>
      </c>
      <c r="X5277" s="50" t="s">
        <v>14746</v>
      </c>
      <c r="Y5277" s="70" t="s">
        <v>17320</v>
      </c>
      <c r="Z5277" s="53">
        <v>56601</v>
      </c>
    </row>
    <row r="5278" spans="1:26" s="49" customFormat="1" x14ac:dyDescent="0.25">
      <c r="A5278" s="74">
        <v>600103935</v>
      </c>
      <c r="B5278" s="73">
        <f t="shared" si="246"/>
        <v>600103935</v>
      </c>
      <c r="C5278" s="73" t="s">
        <v>13054</v>
      </c>
      <c r="D5278" s="68">
        <v>1</v>
      </c>
      <c r="E5278" s="48">
        <f t="shared" si="247"/>
        <v>75017377</v>
      </c>
      <c r="F5278" s="57" t="s">
        <v>5974</v>
      </c>
      <c r="G5278" s="57" t="s">
        <v>6465</v>
      </c>
      <c r="H5278" s="51">
        <v>0</v>
      </c>
      <c r="I5278" s="51" t="s">
        <v>17309</v>
      </c>
      <c r="J5278" s="69">
        <v>27.49</v>
      </c>
      <c r="K5278" s="69">
        <f t="shared" si="248"/>
        <v>0</v>
      </c>
      <c r="L5278" s="90">
        <v>25</v>
      </c>
      <c r="M5278" s="51">
        <v>25</v>
      </c>
      <c r="N5278" s="62" t="s">
        <v>6626</v>
      </c>
      <c r="O5278" s="52" t="s">
        <v>651</v>
      </c>
      <c r="P5278" s="52">
        <v>1244</v>
      </c>
      <c r="Q5278" s="52"/>
      <c r="R5278" s="52" t="s">
        <v>6488</v>
      </c>
      <c r="S5278" s="49" t="s">
        <v>21333</v>
      </c>
      <c r="V5278" s="50" t="s">
        <v>15192</v>
      </c>
      <c r="W5278" s="50" t="s">
        <v>6488</v>
      </c>
      <c r="X5278" s="50" t="s">
        <v>14740</v>
      </c>
      <c r="Y5278" s="70" t="s">
        <v>17320</v>
      </c>
      <c r="Z5278" s="53">
        <v>56401</v>
      </c>
    </row>
    <row r="5279" spans="1:26" s="49" customFormat="1" x14ac:dyDescent="0.25">
      <c r="A5279" s="74">
        <v>600104362</v>
      </c>
      <c r="B5279" s="73">
        <f t="shared" si="246"/>
        <v>600104362</v>
      </c>
      <c r="C5279" s="73" t="s">
        <v>13055</v>
      </c>
      <c r="D5279" s="68">
        <v>1</v>
      </c>
      <c r="E5279" s="48">
        <f t="shared" si="247"/>
        <v>75016621</v>
      </c>
      <c r="F5279" s="57" t="s">
        <v>5974</v>
      </c>
      <c r="G5279" s="57" t="s">
        <v>6465</v>
      </c>
      <c r="H5279" s="51">
        <v>50</v>
      </c>
      <c r="I5279" s="51" t="s">
        <v>17309</v>
      </c>
      <c r="J5279" s="69">
        <v>27.49</v>
      </c>
      <c r="K5279" s="69">
        <f t="shared" si="248"/>
        <v>1374.5</v>
      </c>
      <c r="L5279" s="90">
        <v>50</v>
      </c>
      <c r="M5279" s="51">
        <v>0</v>
      </c>
      <c r="N5279" s="62" t="s">
        <v>6627</v>
      </c>
      <c r="O5279" s="52"/>
      <c r="P5279" s="52">
        <v>141</v>
      </c>
      <c r="Q5279" s="52"/>
      <c r="R5279" s="52" t="s">
        <v>6628</v>
      </c>
      <c r="S5279" s="49" t="s">
        <v>21333</v>
      </c>
      <c r="V5279" s="50" t="s">
        <v>15192</v>
      </c>
      <c r="W5279" s="50" t="s">
        <v>6488</v>
      </c>
      <c r="X5279" s="50" t="s">
        <v>14740</v>
      </c>
      <c r="Y5279" s="70" t="s">
        <v>17320</v>
      </c>
      <c r="Z5279" s="53">
        <v>56185</v>
      </c>
    </row>
    <row r="5280" spans="1:26" s="49" customFormat="1" x14ac:dyDescent="0.25">
      <c r="A5280" s="74">
        <v>600013081</v>
      </c>
      <c r="B5280" s="73">
        <f t="shared" si="246"/>
        <v>600013081</v>
      </c>
      <c r="C5280" s="73" t="s">
        <v>15193</v>
      </c>
      <c r="D5280" s="68">
        <v>1</v>
      </c>
      <c r="E5280" s="48">
        <f t="shared" si="247"/>
        <v>49314891</v>
      </c>
      <c r="F5280" s="57" t="s">
        <v>5974</v>
      </c>
      <c r="G5280" s="57" t="s">
        <v>6465</v>
      </c>
      <c r="H5280" s="51">
        <v>350</v>
      </c>
      <c r="I5280" s="51" t="s">
        <v>17309</v>
      </c>
      <c r="J5280" s="69">
        <v>27.49</v>
      </c>
      <c r="K5280" s="69">
        <f t="shared" si="248"/>
        <v>9621.5</v>
      </c>
      <c r="L5280" s="90">
        <v>350</v>
      </c>
      <c r="M5280" s="51">
        <v>0</v>
      </c>
      <c r="N5280" s="62" t="s">
        <v>15194</v>
      </c>
      <c r="O5280" s="52" t="s">
        <v>1716</v>
      </c>
      <c r="P5280" s="52">
        <v>48</v>
      </c>
      <c r="Q5280" s="52"/>
      <c r="R5280" s="52" t="s">
        <v>6488</v>
      </c>
      <c r="S5280" s="49" t="s">
        <v>21333</v>
      </c>
      <c r="V5280" s="50" t="s">
        <v>15147</v>
      </c>
      <c r="W5280" s="50" t="s">
        <v>6488</v>
      </c>
      <c r="X5280" s="50" t="s">
        <v>14738</v>
      </c>
      <c r="Y5280" s="70" t="s">
        <v>17320</v>
      </c>
      <c r="Z5280" s="53">
        <v>56401</v>
      </c>
    </row>
    <row r="5281" spans="1:26" s="49" customFormat="1" x14ac:dyDescent="0.25">
      <c r="A5281" s="74">
        <v>600013120</v>
      </c>
      <c r="B5281" s="73">
        <f t="shared" si="246"/>
        <v>600013120</v>
      </c>
      <c r="C5281" s="73" t="s">
        <v>12964</v>
      </c>
      <c r="D5281" s="68">
        <v>1</v>
      </c>
      <c r="E5281" s="48">
        <f t="shared" si="247"/>
        <v>25257340</v>
      </c>
      <c r="F5281" s="57" t="s">
        <v>5974</v>
      </c>
      <c r="G5281" s="57" t="s">
        <v>6465</v>
      </c>
      <c r="H5281" s="51">
        <v>250</v>
      </c>
      <c r="I5281" s="51" t="s">
        <v>17309</v>
      </c>
      <c r="J5281" s="69">
        <v>27.49</v>
      </c>
      <c r="K5281" s="69">
        <f t="shared" si="248"/>
        <v>6872.5</v>
      </c>
      <c r="L5281" s="90">
        <v>250</v>
      </c>
      <c r="M5281" s="51">
        <v>0</v>
      </c>
      <c r="N5281" s="62" t="s">
        <v>6489</v>
      </c>
      <c r="O5281" s="52" t="s">
        <v>2464</v>
      </c>
      <c r="P5281" s="52">
        <v>1</v>
      </c>
      <c r="Q5281" s="52"/>
      <c r="R5281" s="52" t="s">
        <v>6490</v>
      </c>
      <c r="S5281" s="49" t="s">
        <v>21334</v>
      </c>
      <c r="V5281" s="50" t="s">
        <v>15147</v>
      </c>
      <c r="W5281" s="50" t="s">
        <v>6488</v>
      </c>
      <c r="X5281" s="50" t="s">
        <v>14742</v>
      </c>
      <c r="Y5281" s="70" t="s">
        <v>17320</v>
      </c>
      <c r="Z5281" s="53">
        <v>56151</v>
      </c>
    </row>
    <row r="5282" spans="1:26" s="49" customFormat="1" x14ac:dyDescent="0.25">
      <c r="A5282" s="74">
        <v>600013171</v>
      </c>
      <c r="B5282" s="73">
        <f t="shared" si="246"/>
        <v>600013171</v>
      </c>
      <c r="C5282" s="73" t="s">
        <v>12965</v>
      </c>
      <c r="D5282" s="68">
        <v>1</v>
      </c>
      <c r="E5282" s="48">
        <f t="shared" si="247"/>
        <v>654949</v>
      </c>
      <c r="F5282" s="57" t="s">
        <v>5974</v>
      </c>
      <c r="G5282" s="57" t="s">
        <v>6465</v>
      </c>
      <c r="H5282" s="51">
        <v>350</v>
      </c>
      <c r="I5282" s="51" t="s">
        <v>17309</v>
      </c>
      <c r="J5282" s="69">
        <v>27.49</v>
      </c>
      <c r="K5282" s="69">
        <f t="shared" si="248"/>
        <v>9621.5</v>
      </c>
      <c r="L5282" s="90">
        <v>350</v>
      </c>
      <c r="M5282" s="51">
        <v>0</v>
      </c>
      <c r="N5282" s="62" t="s">
        <v>6491</v>
      </c>
      <c r="O5282" s="52" t="s">
        <v>1042</v>
      </c>
      <c r="P5282" s="52">
        <v>1</v>
      </c>
      <c r="Q5282" s="52"/>
      <c r="R5282" s="52" t="s">
        <v>6488</v>
      </c>
      <c r="S5282" s="49" t="s">
        <v>21333</v>
      </c>
      <c r="V5282" s="50" t="s">
        <v>15147</v>
      </c>
      <c r="W5282" s="50" t="s">
        <v>6488</v>
      </c>
      <c r="X5282" s="50" t="s">
        <v>14738</v>
      </c>
      <c r="Y5282" s="70" t="s">
        <v>17320</v>
      </c>
      <c r="Z5282" s="53">
        <v>56401</v>
      </c>
    </row>
    <row r="5283" spans="1:26" s="49" customFormat="1" x14ac:dyDescent="0.25">
      <c r="A5283" s="74">
        <v>600013201</v>
      </c>
      <c r="B5283" s="73">
        <f t="shared" si="246"/>
        <v>600013201</v>
      </c>
      <c r="C5283" s="73" t="s">
        <v>12966</v>
      </c>
      <c r="D5283" s="68">
        <v>1</v>
      </c>
      <c r="E5283" s="48">
        <f t="shared" si="247"/>
        <v>49314912</v>
      </c>
      <c r="F5283" s="57" t="s">
        <v>5974</v>
      </c>
      <c r="G5283" s="57" t="s">
        <v>6465</v>
      </c>
      <c r="H5283" s="51">
        <v>675</v>
      </c>
      <c r="I5283" s="51" t="s">
        <v>17309</v>
      </c>
      <c r="J5283" s="69">
        <v>27.49</v>
      </c>
      <c r="K5283" s="69">
        <f t="shared" si="248"/>
        <v>18555.75</v>
      </c>
      <c r="L5283" s="90">
        <v>675</v>
      </c>
      <c r="M5283" s="51">
        <v>0</v>
      </c>
      <c r="N5283" s="62" t="s">
        <v>6492</v>
      </c>
      <c r="O5283" s="52" t="s">
        <v>340</v>
      </c>
      <c r="P5283" s="52">
        <v>472</v>
      </c>
      <c r="Q5283" s="52"/>
      <c r="R5283" s="52" t="s">
        <v>6490</v>
      </c>
      <c r="S5283" s="49" t="s">
        <v>21333</v>
      </c>
      <c r="V5283" s="50" t="s">
        <v>15147</v>
      </c>
      <c r="W5283" s="50" t="s">
        <v>6488</v>
      </c>
      <c r="X5283" s="50" t="s">
        <v>14738</v>
      </c>
      <c r="Y5283" s="70" t="s">
        <v>17320</v>
      </c>
      <c r="Z5283" s="53">
        <v>56151</v>
      </c>
    </row>
    <row r="5284" spans="1:26" s="49" customFormat="1" x14ac:dyDescent="0.25">
      <c r="A5284" s="74">
        <v>600104745</v>
      </c>
      <c r="B5284" s="73">
        <f t="shared" si="246"/>
        <v>600104745</v>
      </c>
      <c r="C5284" s="73" t="s">
        <v>13056</v>
      </c>
      <c r="D5284" s="68">
        <v>1</v>
      </c>
      <c r="E5284" s="48">
        <f t="shared" si="247"/>
        <v>70995460</v>
      </c>
      <c r="F5284" s="57" t="s">
        <v>5974</v>
      </c>
      <c r="G5284" s="57" t="s">
        <v>6465</v>
      </c>
      <c r="H5284" s="51">
        <v>850</v>
      </c>
      <c r="I5284" s="51" t="s">
        <v>17309</v>
      </c>
      <c r="J5284" s="69">
        <v>27.49</v>
      </c>
      <c r="K5284" s="69">
        <f t="shared" si="248"/>
        <v>23366.5</v>
      </c>
      <c r="L5284" s="90">
        <v>850</v>
      </c>
      <c r="M5284" s="51">
        <v>0</v>
      </c>
      <c r="N5284" s="62" t="s">
        <v>6629</v>
      </c>
      <c r="O5284" s="52" t="s">
        <v>1716</v>
      </c>
      <c r="P5284" s="52">
        <v>743</v>
      </c>
      <c r="Q5284" s="52"/>
      <c r="R5284" s="52" t="s">
        <v>6488</v>
      </c>
      <c r="S5284" s="49" t="s">
        <v>21333</v>
      </c>
      <c r="V5284" s="50" t="s">
        <v>15192</v>
      </c>
      <c r="W5284" s="50" t="s">
        <v>6488</v>
      </c>
      <c r="X5284" s="50" t="s">
        <v>14740</v>
      </c>
      <c r="Y5284" s="70" t="s">
        <v>17320</v>
      </c>
      <c r="Z5284" s="53">
        <v>56401</v>
      </c>
    </row>
    <row r="5285" spans="1:26" s="49" customFormat="1" x14ac:dyDescent="0.25">
      <c r="A5285" s="74">
        <v>600103404</v>
      </c>
      <c r="B5285" s="73">
        <f t="shared" si="246"/>
        <v>600103404</v>
      </c>
      <c r="C5285" s="73" t="s">
        <v>13057</v>
      </c>
      <c r="D5285" s="68">
        <v>1</v>
      </c>
      <c r="E5285" s="48">
        <f t="shared" si="247"/>
        <v>75017300</v>
      </c>
      <c r="F5285" s="57" t="s">
        <v>5974</v>
      </c>
      <c r="G5285" s="57" t="s">
        <v>6465</v>
      </c>
      <c r="H5285" s="51">
        <v>0</v>
      </c>
      <c r="I5285" s="51" t="s">
        <v>17309</v>
      </c>
      <c r="J5285" s="69">
        <v>27.49</v>
      </c>
      <c r="K5285" s="69">
        <f t="shared" si="248"/>
        <v>0</v>
      </c>
      <c r="L5285" s="90">
        <v>25</v>
      </c>
      <c r="M5285" s="51">
        <v>25</v>
      </c>
      <c r="N5285" s="62" t="s">
        <v>6630</v>
      </c>
      <c r="O5285" s="52" t="s">
        <v>6631</v>
      </c>
      <c r="P5285" s="52">
        <v>192</v>
      </c>
      <c r="Q5285" s="52"/>
      <c r="R5285" s="52" t="s">
        <v>6490</v>
      </c>
      <c r="S5285" s="49" t="s">
        <v>21333</v>
      </c>
      <c r="V5285" s="50" t="s">
        <v>15192</v>
      </c>
      <c r="W5285" s="50" t="s">
        <v>6488</v>
      </c>
      <c r="X5285" s="50" t="s">
        <v>14740</v>
      </c>
      <c r="Y5285" s="70" t="s">
        <v>17320</v>
      </c>
      <c r="Z5285" s="53">
        <v>56151</v>
      </c>
    </row>
    <row r="5286" spans="1:26" s="49" customFormat="1" x14ac:dyDescent="0.25">
      <c r="A5286" s="74">
        <v>600024792</v>
      </c>
      <c r="B5286" s="73">
        <f t="shared" si="246"/>
        <v>600024792</v>
      </c>
      <c r="C5286" s="73" t="s">
        <v>12967</v>
      </c>
      <c r="D5286" s="68">
        <v>1</v>
      </c>
      <c r="E5286" s="48">
        <f t="shared" si="247"/>
        <v>49314840</v>
      </c>
      <c r="F5286" s="57" t="s">
        <v>5974</v>
      </c>
      <c r="G5286" s="57" t="s">
        <v>6465</v>
      </c>
      <c r="H5286" s="51">
        <v>325</v>
      </c>
      <c r="I5286" s="51" t="s">
        <v>17309</v>
      </c>
      <c r="J5286" s="69">
        <v>27.49</v>
      </c>
      <c r="K5286" s="69">
        <f t="shared" si="248"/>
        <v>8934.25</v>
      </c>
      <c r="L5286" s="90">
        <v>325</v>
      </c>
      <c r="M5286" s="51">
        <v>0</v>
      </c>
      <c r="N5286" s="62" t="s">
        <v>6493</v>
      </c>
      <c r="O5286" s="52" t="s">
        <v>519</v>
      </c>
      <c r="P5286" s="52">
        <v>214</v>
      </c>
      <c r="Q5286" s="52"/>
      <c r="R5286" s="52" t="s">
        <v>6488</v>
      </c>
      <c r="S5286" s="49" t="s">
        <v>21333</v>
      </c>
      <c r="V5286" s="50" t="s">
        <v>15147</v>
      </c>
      <c r="W5286" s="50" t="s">
        <v>6488</v>
      </c>
      <c r="X5286" s="50" t="s">
        <v>14738</v>
      </c>
      <c r="Y5286" s="70" t="s">
        <v>17320</v>
      </c>
      <c r="Z5286" s="53">
        <v>56401</v>
      </c>
    </row>
    <row r="5287" spans="1:26" s="49" customFormat="1" x14ac:dyDescent="0.25">
      <c r="A5287" s="75">
        <v>600104192</v>
      </c>
      <c r="B5287" s="73">
        <f t="shared" si="246"/>
        <v>600104192</v>
      </c>
      <c r="C5287" s="73" t="s">
        <v>13058</v>
      </c>
      <c r="D5287" s="68">
        <v>1</v>
      </c>
      <c r="E5287" s="48">
        <f t="shared" si="247"/>
        <v>856452</v>
      </c>
      <c r="F5287" s="57" t="s">
        <v>5974</v>
      </c>
      <c r="G5287" s="57" t="s">
        <v>6465</v>
      </c>
      <c r="H5287" s="51">
        <v>825</v>
      </c>
      <c r="I5287" s="51" t="s">
        <v>17309</v>
      </c>
      <c r="J5287" s="69">
        <v>27.49</v>
      </c>
      <c r="K5287" s="69">
        <f t="shared" si="248"/>
        <v>22679.25</v>
      </c>
      <c r="L5287" s="90">
        <v>825</v>
      </c>
      <c r="M5287" s="51">
        <v>0</v>
      </c>
      <c r="N5287" s="62" t="s">
        <v>6633</v>
      </c>
      <c r="O5287" s="52" t="s">
        <v>6634</v>
      </c>
      <c r="P5287" s="52">
        <v>745</v>
      </c>
      <c r="Q5287" s="52"/>
      <c r="R5287" s="52" t="s">
        <v>6490</v>
      </c>
      <c r="S5287" s="49" t="s">
        <v>21333</v>
      </c>
      <c r="V5287" s="50" t="s">
        <v>15192</v>
      </c>
      <c r="W5287" s="50" t="s">
        <v>6488</v>
      </c>
      <c r="X5287" s="50" t="s">
        <v>14740</v>
      </c>
      <c r="Y5287" s="70" t="s">
        <v>17320</v>
      </c>
      <c r="Z5287" s="53">
        <v>56151</v>
      </c>
    </row>
    <row r="5288" spans="1:26" s="49" customFormat="1" x14ac:dyDescent="0.25">
      <c r="A5288" s="75">
        <v>600103897</v>
      </c>
      <c r="B5288" s="73">
        <f t="shared" si="246"/>
        <v>600103897</v>
      </c>
      <c r="C5288" s="73" t="s">
        <v>13059</v>
      </c>
      <c r="D5288" s="68">
        <v>1</v>
      </c>
      <c r="E5288" s="48">
        <f t="shared" si="247"/>
        <v>75017385</v>
      </c>
      <c r="F5288" s="57" t="s">
        <v>5974</v>
      </c>
      <c r="G5288" s="57" t="s">
        <v>6465</v>
      </c>
      <c r="H5288" s="51">
        <v>0</v>
      </c>
      <c r="I5288" s="51" t="s">
        <v>17309</v>
      </c>
      <c r="J5288" s="69">
        <v>27.49</v>
      </c>
      <c r="K5288" s="69">
        <f t="shared" si="248"/>
        <v>0</v>
      </c>
      <c r="L5288" s="90">
        <v>25</v>
      </c>
      <c r="M5288" s="51">
        <v>25</v>
      </c>
      <c r="N5288" s="62" t="s">
        <v>6635</v>
      </c>
      <c r="O5288" s="52" t="s">
        <v>6636</v>
      </c>
      <c r="P5288" s="52">
        <v>708</v>
      </c>
      <c r="Q5288" s="52"/>
      <c r="R5288" s="52" t="s">
        <v>6490</v>
      </c>
      <c r="S5288" s="49" t="s">
        <v>21333</v>
      </c>
      <c r="V5288" s="50" t="s">
        <v>15192</v>
      </c>
      <c r="W5288" s="50" t="s">
        <v>6488</v>
      </c>
      <c r="X5288" s="50" t="s">
        <v>14740</v>
      </c>
      <c r="Y5288" s="70" t="s">
        <v>17320</v>
      </c>
      <c r="Z5288" s="53">
        <v>56151</v>
      </c>
    </row>
    <row r="5289" spans="1:26" s="49" customFormat="1" x14ac:dyDescent="0.25">
      <c r="A5289" s="75">
        <v>600103633</v>
      </c>
      <c r="B5289" s="73">
        <f t="shared" si="246"/>
        <v>600103633</v>
      </c>
      <c r="C5289" s="73" t="s">
        <v>13060</v>
      </c>
      <c r="D5289" s="68">
        <v>1</v>
      </c>
      <c r="E5289" s="48">
        <f t="shared" si="247"/>
        <v>75017458</v>
      </c>
      <c r="F5289" s="57" t="s">
        <v>5974</v>
      </c>
      <c r="G5289" s="57" t="s">
        <v>6465</v>
      </c>
      <c r="H5289" s="51">
        <v>0</v>
      </c>
      <c r="I5289" s="51" t="s">
        <v>17309</v>
      </c>
      <c r="J5289" s="69">
        <v>27.49</v>
      </c>
      <c r="K5289" s="69">
        <f t="shared" si="248"/>
        <v>0</v>
      </c>
      <c r="L5289" s="90">
        <v>25</v>
      </c>
      <c r="M5289" s="51">
        <v>25</v>
      </c>
      <c r="N5289" s="62" t="s">
        <v>6637</v>
      </c>
      <c r="O5289" s="52" t="s">
        <v>6638</v>
      </c>
      <c r="P5289" s="52">
        <v>433</v>
      </c>
      <c r="Q5289" s="52"/>
      <c r="R5289" s="52" t="s">
        <v>6488</v>
      </c>
      <c r="S5289" s="49" t="s">
        <v>21333</v>
      </c>
      <c r="V5289" s="50" t="s">
        <v>15192</v>
      </c>
      <c r="W5289" s="50" t="s">
        <v>6488</v>
      </c>
      <c r="X5289" s="50" t="s">
        <v>14740</v>
      </c>
      <c r="Y5289" s="70" t="s">
        <v>17320</v>
      </c>
      <c r="Z5289" s="53">
        <v>56401</v>
      </c>
    </row>
    <row r="5290" spans="1:26" s="49" customFormat="1" x14ac:dyDescent="0.25">
      <c r="A5290" s="75">
        <v>600103722</v>
      </c>
      <c r="B5290" s="73">
        <f t="shared" si="246"/>
        <v>600103722</v>
      </c>
      <c r="C5290" s="73" t="s">
        <v>13061</v>
      </c>
      <c r="D5290" s="68">
        <v>1</v>
      </c>
      <c r="E5290" s="48">
        <f t="shared" si="247"/>
        <v>75017369</v>
      </c>
      <c r="F5290" s="57" t="s">
        <v>5974</v>
      </c>
      <c r="G5290" s="57" t="s">
        <v>6465</v>
      </c>
      <c r="H5290" s="51">
        <v>25</v>
      </c>
      <c r="I5290" s="51" t="s">
        <v>17309</v>
      </c>
      <c r="J5290" s="69">
        <v>27.49</v>
      </c>
      <c r="K5290" s="69">
        <f t="shared" si="248"/>
        <v>687.25</v>
      </c>
      <c r="L5290" s="90">
        <v>25</v>
      </c>
      <c r="M5290" s="51">
        <v>0</v>
      </c>
      <c r="N5290" s="62" t="s">
        <v>6639</v>
      </c>
      <c r="O5290" s="52"/>
      <c r="P5290" s="52">
        <v>218</v>
      </c>
      <c r="Q5290" s="52"/>
      <c r="R5290" s="52" t="s">
        <v>6640</v>
      </c>
      <c r="S5290" s="49" t="s">
        <v>21333</v>
      </c>
      <c r="V5290" s="50" t="s">
        <v>15192</v>
      </c>
      <c r="W5290" s="50" t="s">
        <v>6488</v>
      </c>
      <c r="X5290" s="50" t="s">
        <v>14740</v>
      </c>
      <c r="Y5290" s="70" t="s">
        <v>17320</v>
      </c>
      <c r="Z5290" s="53">
        <v>56182</v>
      </c>
    </row>
    <row r="5291" spans="1:26" s="49" customFormat="1" x14ac:dyDescent="0.25">
      <c r="A5291" s="75">
        <v>600103854</v>
      </c>
      <c r="B5291" s="73">
        <f t="shared" si="246"/>
        <v>600103854</v>
      </c>
      <c r="C5291" s="73" t="s">
        <v>13062</v>
      </c>
      <c r="D5291" s="68">
        <v>1</v>
      </c>
      <c r="E5291" s="48">
        <f t="shared" si="247"/>
        <v>70984948</v>
      </c>
      <c r="F5291" s="57" t="s">
        <v>5974</v>
      </c>
      <c r="G5291" s="57" t="s">
        <v>6465</v>
      </c>
      <c r="H5291" s="51">
        <v>0</v>
      </c>
      <c r="I5291" s="51" t="s">
        <v>17309</v>
      </c>
      <c r="J5291" s="69">
        <v>27.49</v>
      </c>
      <c r="K5291" s="69">
        <f t="shared" si="248"/>
        <v>0</v>
      </c>
      <c r="L5291" s="90">
        <v>25</v>
      </c>
      <c r="M5291" s="51">
        <v>25</v>
      </c>
      <c r="N5291" s="62" t="s">
        <v>6641</v>
      </c>
      <c r="O5291" s="52" t="s">
        <v>6642</v>
      </c>
      <c r="P5291" s="52">
        <v>619</v>
      </c>
      <c r="Q5291" s="52"/>
      <c r="R5291" s="52" t="s">
        <v>6643</v>
      </c>
      <c r="S5291" s="49" t="s">
        <v>21333</v>
      </c>
      <c r="V5291" s="50" t="s">
        <v>15192</v>
      </c>
      <c r="W5291" s="50" t="s">
        <v>6488</v>
      </c>
      <c r="X5291" s="50" t="s">
        <v>14740</v>
      </c>
      <c r="Y5291" s="70" t="s">
        <v>17320</v>
      </c>
      <c r="Z5291" s="53">
        <v>56164</v>
      </c>
    </row>
    <row r="5292" spans="1:26" s="49" customFormat="1" x14ac:dyDescent="0.25">
      <c r="A5292" s="75">
        <v>600104206</v>
      </c>
      <c r="B5292" s="73">
        <f t="shared" si="246"/>
        <v>600104206</v>
      </c>
      <c r="C5292" s="73" t="s">
        <v>13063</v>
      </c>
      <c r="D5292" s="68">
        <v>1</v>
      </c>
      <c r="E5292" s="48">
        <f t="shared" si="247"/>
        <v>856673</v>
      </c>
      <c r="F5292" s="57" t="s">
        <v>5974</v>
      </c>
      <c r="G5292" s="57" t="s">
        <v>6465</v>
      </c>
      <c r="H5292" s="51">
        <v>725</v>
      </c>
      <c r="I5292" s="51" t="s">
        <v>17309</v>
      </c>
      <c r="J5292" s="69">
        <v>27.49</v>
      </c>
      <c r="K5292" s="69">
        <f t="shared" si="248"/>
        <v>19930.25</v>
      </c>
      <c r="L5292" s="90">
        <v>725</v>
      </c>
      <c r="M5292" s="51">
        <v>0</v>
      </c>
      <c r="N5292" s="62" t="s">
        <v>6644</v>
      </c>
      <c r="O5292" s="52" t="s">
        <v>6645</v>
      </c>
      <c r="P5292" s="52">
        <v>555</v>
      </c>
      <c r="Q5292" s="52"/>
      <c r="R5292" s="52" t="s">
        <v>6643</v>
      </c>
      <c r="S5292" s="49" t="s">
        <v>21333</v>
      </c>
      <c r="V5292" s="50" t="s">
        <v>15192</v>
      </c>
      <c r="W5292" s="50" t="s">
        <v>6488</v>
      </c>
      <c r="X5292" s="50" t="s">
        <v>14740</v>
      </c>
      <c r="Y5292" s="70" t="s">
        <v>17320</v>
      </c>
      <c r="Z5292" s="53">
        <v>56164</v>
      </c>
    </row>
    <row r="5293" spans="1:26" s="49" customFormat="1" x14ac:dyDescent="0.25">
      <c r="A5293" s="75">
        <v>600104222</v>
      </c>
      <c r="B5293" s="73">
        <f t="shared" si="246"/>
        <v>600104222</v>
      </c>
      <c r="C5293" s="73" t="s">
        <v>13064</v>
      </c>
      <c r="D5293" s="68">
        <v>1</v>
      </c>
      <c r="E5293" s="48">
        <f t="shared" si="247"/>
        <v>856843</v>
      </c>
      <c r="F5293" s="57" t="s">
        <v>5974</v>
      </c>
      <c r="G5293" s="57" t="s">
        <v>6465</v>
      </c>
      <c r="H5293" s="51">
        <v>550</v>
      </c>
      <c r="I5293" s="51" t="s">
        <v>17309</v>
      </c>
      <c r="J5293" s="69">
        <v>27.49</v>
      </c>
      <c r="K5293" s="69">
        <f t="shared" si="248"/>
        <v>15119.5</v>
      </c>
      <c r="L5293" s="90">
        <v>550</v>
      </c>
      <c r="M5293" s="51">
        <v>0</v>
      </c>
      <c r="N5293" s="62" t="s">
        <v>6646</v>
      </c>
      <c r="O5293" s="52" t="s">
        <v>340</v>
      </c>
      <c r="P5293" s="52">
        <v>269</v>
      </c>
      <c r="Q5293" s="52"/>
      <c r="R5293" s="52" t="s">
        <v>6490</v>
      </c>
      <c r="S5293" s="49" t="s">
        <v>21333</v>
      </c>
      <c r="V5293" s="50" t="s">
        <v>15192</v>
      </c>
      <c r="W5293" s="50" t="s">
        <v>6488</v>
      </c>
      <c r="X5293" s="50" t="s">
        <v>14740</v>
      </c>
      <c r="Y5293" s="70" t="s">
        <v>17320</v>
      </c>
      <c r="Z5293" s="53">
        <v>56151</v>
      </c>
    </row>
    <row r="5294" spans="1:26" s="49" customFormat="1" x14ac:dyDescent="0.25">
      <c r="A5294" s="75">
        <v>600104273</v>
      </c>
      <c r="B5294" s="73">
        <f t="shared" si="246"/>
        <v>600104273</v>
      </c>
      <c r="C5294" s="73" t="s">
        <v>13065</v>
      </c>
      <c r="D5294" s="68">
        <v>1</v>
      </c>
      <c r="E5294" s="48">
        <f t="shared" si="247"/>
        <v>49316834</v>
      </c>
      <c r="F5294" s="57" t="s">
        <v>5974</v>
      </c>
      <c r="G5294" s="57" t="s">
        <v>6465</v>
      </c>
      <c r="H5294" s="51">
        <v>600</v>
      </c>
      <c r="I5294" s="51" t="s">
        <v>17309</v>
      </c>
      <c r="J5294" s="69">
        <v>27.49</v>
      </c>
      <c r="K5294" s="69">
        <f t="shared" si="248"/>
        <v>16494</v>
      </c>
      <c r="L5294" s="90">
        <v>600</v>
      </c>
      <c r="M5294" s="51">
        <v>0</v>
      </c>
      <c r="N5294" s="62" t="s">
        <v>6647</v>
      </c>
      <c r="O5294" s="52" t="s">
        <v>582</v>
      </c>
      <c r="P5294" s="52">
        <v>581</v>
      </c>
      <c r="Q5294" s="52"/>
      <c r="R5294" s="52" t="s">
        <v>6488</v>
      </c>
      <c r="S5294" s="49" t="s">
        <v>21333</v>
      </c>
      <c r="V5294" s="50" t="s">
        <v>15192</v>
      </c>
      <c r="W5294" s="50" t="s">
        <v>6488</v>
      </c>
      <c r="X5294" s="50" t="s">
        <v>14740</v>
      </c>
      <c r="Y5294" s="70" t="s">
        <v>17320</v>
      </c>
      <c r="Z5294" s="53">
        <v>56401</v>
      </c>
    </row>
    <row r="5295" spans="1:26" s="49" customFormat="1" x14ac:dyDescent="0.25">
      <c r="A5295" s="75">
        <v>600104605</v>
      </c>
      <c r="B5295" s="73">
        <f t="shared" si="246"/>
        <v>600104605</v>
      </c>
      <c r="C5295" s="73" t="s">
        <v>13066</v>
      </c>
      <c r="D5295" s="68">
        <v>1</v>
      </c>
      <c r="E5295" s="48">
        <f t="shared" si="247"/>
        <v>75017725</v>
      </c>
      <c r="F5295" s="57" t="s">
        <v>5974</v>
      </c>
      <c r="G5295" s="57" t="s">
        <v>6465</v>
      </c>
      <c r="H5295" s="51">
        <v>75</v>
      </c>
      <c r="I5295" s="51" t="s">
        <v>17309</v>
      </c>
      <c r="J5295" s="69">
        <v>27.49</v>
      </c>
      <c r="K5295" s="69">
        <f t="shared" si="248"/>
        <v>2061.75</v>
      </c>
      <c r="L5295" s="90">
        <v>75</v>
      </c>
      <c r="M5295" s="51">
        <v>0</v>
      </c>
      <c r="N5295" s="62" t="s">
        <v>6648</v>
      </c>
      <c r="O5295" s="52"/>
      <c r="P5295" s="52">
        <v>73</v>
      </c>
      <c r="Q5295" s="52"/>
      <c r="R5295" s="52" t="s">
        <v>6632</v>
      </c>
      <c r="S5295" s="49" t="s">
        <v>21333</v>
      </c>
      <c r="V5295" s="50" t="s">
        <v>15192</v>
      </c>
      <c r="W5295" s="50" t="s">
        <v>6488</v>
      </c>
      <c r="X5295" s="50" t="s">
        <v>14740</v>
      </c>
      <c r="Y5295" s="70" t="s">
        <v>17320</v>
      </c>
      <c r="Z5295" s="53">
        <v>56186</v>
      </c>
    </row>
    <row r="5296" spans="1:26" s="49" customFormat="1" x14ac:dyDescent="0.25">
      <c r="A5296" s="75">
        <v>600104907</v>
      </c>
      <c r="B5296" s="73">
        <f t="shared" si="246"/>
        <v>600104907</v>
      </c>
      <c r="C5296" s="73" t="s">
        <v>18286</v>
      </c>
      <c r="D5296" s="68">
        <v>1</v>
      </c>
      <c r="E5296" s="48">
        <f t="shared" si="247"/>
        <v>856487</v>
      </c>
      <c r="F5296" s="57" t="s">
        <v>5974</v>
      </c>
      <c r="G5296" s="57" t="s">
        <v>6465</v>
      </c>
      <c r="H5296" s="51">
        <v>0</v>
      </c>
      <c r="I5296" s="51" t="s">
        <v>17309</v>
      </c>
      <c r="J5296" s="69">
        <v>27.49</v>
      </c>
      <c r="K5296" s="69">
        <f t="shared" si="248"/>
        <v>0</v>
      </c>
      <c r="L5296" s="90">
        <v>50</v>
      </c>
      <c r="M5296" s="51">
        <v>50</v>
      </c>
      <c r="N5296" s="62" t="s">
        <v>18287</v>
      </c>
      <c r="O5296" s="52" t="s">
        <v>6638</v>
      </c>
      <c r="P5296" s="52">
        <v>433</v>
      </c>
      <c r="Q5296" s="52"/>
      <c r="R5296" s="52" t="s">
        <v>6488</v>
      </c>
      <c r="S5296" s="49" t="s">
        <v>21333</v>
      </c>
      <c r="V5296" s="50" t="s">
        <v>15192</v>
      </c>
      <c r="W5296" s="50" t="s">
        <v>6488</v>
      </c>
      <c r="X5296" s="50" t="s">
        <v>14740</v>
      </c>
      <c r="Y5296" s="70" t="s">
        <v>17320</v>
      </c>
      <c r="Z5296" s="53">
        <v>56401</v>
      </c>
    </row>
    <row r="5297" spans="1:26" s="49" customFormat="1" ht="30" x14ac:dyDescent="0.25">
      <c r="A5297" s="75">
        <v>650041445</v>
      </c>
      <c r="B5297" s="73">
        <f t="shared" si="246"/>
        <v>650041445</v>
      </c>
      <c r="C5297" s="73" t="s">
        <v>13067</v>
      </c>
      <c r="D5297" s="68">
        <v>1</v>
      </c>
      <c r="E5297" s="48">
        <f t="shared" si="247"/>
        <v>75018047</v>
      </c>
      <c r="F5297" s="57" t="s">
        <v>5974</v>
      </c>
      <c r="G5297" s="57" t="s">
        <v>6465</v>
      </c>
      <c r="H5297" s="51">
        <v>225</v>
      </c>
      <c r="I5297" s="51" t="s">
        <v>17309</v>
      </c>
      <c r="J5297" s="69">
        <v>27.49</v>
      </c>
      <c r="K5297" s="69">
        <f t="shared" si="248"/>
        <v>6185.25</v>
      </c>
      <c r="L5297" s="90">
        <v>225</v>
      </c>
      <c r="M5297" s="51">
        <v>0</v>
      </c>
      <c r="N5297" s="62" t="s">
        <v>6649</v>
      </c>
      <c r="O5297" s="52"/>
      <c r="P5297" s="52">
        <v>176</v>
      </c>
      <c r="Q5297" s="52"/>
      <c r="R5297" s="52" t="s">
        <v>6640</v>
      </c>
      <c r="S5297" s="49" t="s">
        <v>21333</v>
      </c>
      <c r="V5297" s="50" t="s">
        <v>15192</v>
      </c>
      <c r="W5297" s="50" t="s">
        <v>6488</v>
      </c>
      <c r="X5297" s="50" t="s">
        <v>14740</v>
      </c>
      <c r="Y5297" s="70" t="s">
        <v>17320</v>
      </c>
      <c r="Z5297" s="53">
        <v>56182</v>
      </c>
    </row>
    <row r="5298" spans="1:26" s="49" customFormat="1" x14ac:dyDescent="0.25">
      <c r="A5298" s="75">
        <v>650046463</v>
      </c>
      <c r="B5298" s="73">
        <f t="shared" si="246"/>
        <v>650046463</v>
      </c>
      <c r="C5298" s="73" t="s">
        <v>13068</v>
      </c>
      <c r="D5298" s="68">
        <v>1</v>
      </c>
      <c r="E5298" s="48">
        <f t="shared" si="247"/>
        <v>75017148</v>
      </c>
      <c r="F5298" s="57" t="s">
        <v>5974</v>
      </c>
      <c r="G5298" s="57" t="s">
        <v>6465</v>
      </c>
      <c r="H5298" s="51">
        <v>125</v>
      </c>
      <c r="I5298" s="51" t="s">
        <v>17309</v>
      </c>
      <c r="J5298" s="69">
        <v>27.49</v>
      </c>
      <c r="K5298" s="69">
        <f t="shared" si="248"/>
        <v>3436.25</v>
      </c>
      <c r="L5298" s="90">
        <v>125</v>
      </c>
      <c r="M5298" s="51">
        <v>0</v>
      </c>
      <c r="N5298" s="62" t="s">
        <v>6650</v>
      </c>
      <c r="O5298" s="52"/>
      <c r="P5298" s="52">
        <v>2</v>
      </c>
      <c r="Q5298" s="52"/>
      <c r="R5298" s="52" t="s">
        <v>4330</v>
      </c>
      <c r="S5298" s="49" t="s">
        <v>21333</v>
      </c>
      <c r="V5298" s="50" t="s">
        <v>15192</v>
      </c>
      <c r="W5298" s="50" t="s">
        <v>6488</v>
      </c>
      <c r="X5298" s="50" t="s">
        <v>14740</v>
      </c>
      <c r="Y5298" s="70" t="s">
        <v>17320</v>
      </c>
      <c r="Z5298" s="53">
        <v>56170</v>
      </c>
    </row>
    <row r="5299" spans="1:26" s="49" customFormat="1" x14ac:dyDescent="0.25">
      <c r="A5299" s="75">
        <v>650046528</v>
      </c>
      <c r="B5299" s="73">
        <f t="shared" si="246"/>
        <v>650046528</v>
      </c>
      <c r="C5299" s="73" t="s">
        <v>13069</v>
      </c>
      <c r="D5299" s="68">
        <v>1</v>
      </c>
      <c r="E5299" s="48">
        <f t="shared" si="247"/>
        <v>75015617</v>
      </c>
      <c r="F5299" s="57" t="s">
        <v>5974</v>
      </c>
      <c r="G5299" s="57" t="s">
        <v>6465</v>
      </c>
      <c r="H5299" s="51">
        <v>125</v>
      </c>
      <c r="I5299" s="51" t="s">
        <v>17309</v>
      </c>
      <c r="J5299" s="69">
        <v>27.49</v>
      </c>
      <c r="K5299" s="69">
        <f t="shared" si="248"/>
        <v>3436.25</v>
      </c>
      <c r="L5299" s="90">
        <v>125</v>
      </c>
      <c r="M5299" s="51">
        <v>0</v>
      </c>
      <c r="N5299" s="62" t="s">
        <v>6651</v>
      </c>
      <c r="O5299" s="52"/>
      <c r="P5299" s="52">
        <v>87</v>
      </c>
      <c r="Q5299" s="52"/>
      <c r="R5299" s="52" t="s">
        <v>6652</v>
      </c>
      <c r="S5299" s="49" t="s">
        <v>21333</v>
      </c>
      <c r="V5299" s="50" t="s">
        <v>15192</v>
      </c>
      <c r="W5299" s="50" t="s">
        <v>6488</v>
      </c>
      <c r="X5299" s="50" t="s">
        <v>14740</v>
      </c>
      <c r="Y5299" s="70" t="s">
        <v>17320</v>
      </c>
      <c r="Z5299" s="53">
        <v>56154</v>
      </c>
    </row>
    <row r="5300" spans="1:26" s="49" customFormat="1" x14ac:dyDescent="0.25">
      <c r="A5300" s="75">
        <v>650047869</v>
      </c>
      <c r="B5300" s="73">
        <f t="shared" si="246"/>
        <v>650047869</v>
      </c>
      <c r="C5300" s="73" t="s">
        <v>13070</v>
      </c>
      <c r="D5300" s="68">
        <v>1</v>
      </c>
      <c r="E5300" s="48">
        <f t="shared" si="247"/>
        <v>70982244</v>
      </c>
      <c r="F5300" s="57" t="s">
        <v>5974</v>
      </c>
      <c r="G5300" s="57" t="s">
        <v>6465</v>
      </c>
      <c r="H5300" s="51">
        <v>100</v>
      </c>
      <c r="I5300" s="51" t="s">
        <v>17309</v>
      </c>
      <c r="J5300" s="69">
        <v>27.49</v>
      </c>
      <c r="K5300" s="69">
        <f t="shared" si="248"/>
        <v>2749</v>
      </c>
      <c r="L5300" s="90">
        <v>100</v>
      </c>
      <c r="M5300" s="51">
        <v>0</v>
      </c>
      <c r="N5300" s="62" t="s">
        <v>6653</v>
      </c>
      <c r="O5300" s="52"/>
      <c r="P5300" s="52">
        <v>207</v>
      </c>
      <c r="Q5300" s="52"/>
      <c r="R5300" s="52" t="s">
        <v>6654</v>
      </c>
      <c r="S5300" s="49" t="s">
        <v>21333</v>
      </c>
      <c r="V5300" s="50" t="s">
        <v>15192</v>
      </c>
      <c r="W5300" s="50" t="s">
        <v>6488</v>
      </c>
      <c r="X5300" s="50" t="s">
        <v>14740</v>
      </c>
      <c r="Y5300" s="70" t="s">
        <v>17320</v>
      </c>
      <c r="Z5300" s="53">
        <v>56165</v>
      </c>
    </row>
    <row r="5301" spans="1:26" s="49" customFormat="1" x14ac:dyDescent="0.25">
      <c r="A5301" s="75">
        <v>650052307</v>
      </c>
      <c r="B5301" s="73">
        <f t="shared" si="246"/>
        <v>650052307</v>
      </c>
      <c r="C5301" s="73" t="s">
        <v>13071</v>
      </c>
      <c r="D5301" s="68">
        <v>1</v>
      </c>
      <c r="E5301" s="48">
        <f t="shared" si="247"/>
        <v>70989222</v>
      </c>
      <c r="F5301" s="57" t="s">
        <v>5974</v>
      </c>
      <c r="G5301" s="57" t="s">
        <v>6465</v>
      </c>
      <c r="H5301" s="51">
        <v>25</v>
      </c>
      <c r="I5301" s="51" t="s">
        <v>17309</v>
      </c>
      <c r="J5301" s="69">
        <v>27.49</v>
      </c>
      <c r="K5301" s="69">
        <f t="shared" si="248"/>
        <v>687.25</v>
      </c>
      <c r="L5301" s="90">
        <v>25</v>
      </c>
      <c r="M5301" s="51">
        <v>0</v>
      </c>
      <c r="N5301" s="62" t="s">
        <v>6655</v>
      </c>
      <c r="O5301" s="52"/>
      <c r="P5301" s="52">
        <v>190</v>
      </c>
      <c r="Q5301" s="52"/>
      <c r="R5301" s="52" t="s">
        <v>6656</v>
      </c>
      <c r="S5301" s="49" t="s">
        <v>21333</v>
      </c>
      <c r="V5301" s="50" t="s">
        <v>15192</v>
      </c>
      <c r="W5301" s="50" t="s">
        <v>6488</v>
      </c>
      <c r="X5301" s="50" t="s">
        <v>14740</v>
      </c>
      <c r="Y5301" s="70" t="s">
        <v>17320</v>
      </c>
      <c r="Z5301" s="53">
        <v>56155</v>
      </c>
    </row>
    <row r="5302" spans="1:26" s="49" customFormat="1" x14ac:dyDescent="0.25">
      <c r="A5302" s="75">
        <v>650051394</v>
      </c>
      <c r="B5302" s="73">
        <f t="shared" si="246"/>
        <v>650051394</v>
      </c>
      <c r="C5302" s="73" t="s">
        <v>13072</v>
      </c>
      <c r="D5302" s="68">
        <v>1</v>
      </c>
      <c r="E5302" s="48">
        <f t="shared" si="247"/>
        <v>70985995</v>
      </c>
      <c r="F5302" s="57" t="s">
        <v>5974</v>
      </c>
      <c r="G5302" s="57" t="s">
        <v>6465</v>
      </c>
      <c r="H5302" s="51">
        <v>50</v>
      </c>
      <c r="I5302" s="51" t="s">
        <v>17309</v>
      </c>
      <c r="J5302" s="69">
        <v>27.49</v>
      </c>
      <c r="K5302" s="69">
        <f t="shared" si="248"/>
        <v>1374.5</v>
      </c>
      <c r="L5302" s="90">
        <v>50</v>
      </c>
      <c r="M5302" s="51">
        <v>0</v>
      </c>
      <c r="N5302" s="62" t="s">
        <v>6657</v>
      </c>
      <c r="O5302" s="52"/>
      <c r="P5302" s="52">
        <v>4</v>
      </c>
      <c r="Q5302" s="52"/>
      <c r="R5302" s="52" t="s">
        <v>6658</v>
      </c>
      <c r="S5302" s="49" t="s">
        <v>21333</v>
      </c>
      <c r="V5302" s="50" t="s">
        <v>15192</v>
      </c>
      <c r="W5302" s="50" t="s">
        <v>6488</v>
      </c>
      <c r="X5302" s="50" t="s">
        <v>14740</v>
      </c>
      <c r="Y5302" s="70" t="s">
        <v>17320</v>
      </c>
      <c r="Z5302" s="53">
        <v>56166</v>
      </c>
    </row>
    <row r="5303" spans="1:26" s="49" customFormat="1" x14ac:dyDescent="0.25">
      <c r="A5303" s="75">
        <v>650051807</v>
      </c>
      <c r="B5303" s="73">
        <f t="shared" si="246"/>
        <v>650051807</v>
      </c>
      <c r="C5303" s="73" t="s">
        <v>13073</v>
      </c>
      <c r="D5303" s="68">
        <v>1</v>
      </c>
      <c r="E5303" s="48">
        <f t="shared" si="247"/>
        <v>70982368</v>
      </c>
      <c r="F5303" s="57" t="s">
        <v>5974</v>
      </c>
      <c r="G5303" s="57" t="s">
        <v>6465</v>
      </c>
      <c r="H5303" s="51">
        <v>75</v>
      </c>
      <c r="I5303" s="51" t="s">
        <v>17309</v>
      </c>
      <c r="J5303" s="69">
        <v>27.49</v>
      </c>
      <c r="K5303" s="69">
        <f t="shared" si="248"/>
        <v>2061.75</v>
      </c>
      <c r="L5303" s="90">
        <v>75</v>
      </c>
      <c r="M5303" s="51">
        <v>0</v>
      </c>
      <c r="N5303" s="62" t="s">
        <v>6659</v>
      </c>
      <c r="O5303" s="52"/>
      <c r="P5303" s="52">
        <v>11</v>
      </c>
      <c r="Q5303" s="52"/>
      <c r="R5303" s="52" t="s">
        <v>6660</v>
      </c>
      <c r="S5303" s="49" t="s">
        <v>21333</v>
      </c>
      <c r="V5303" s="50" t="s">
        <v>15192</v>
      </c>
      <c r="W5303" s="50" t="s">
        <v>6488</v>
      </c>
      <c r="X5303" s="50" t="s">
        <v>14740</v>
      </c>
      <c r="Y5303" s="70" t="s">
        <v>17320</v>
      </c>
      <c r="Z5303" s="53">
        <v>56164</v>
      </c>
    </row>
    <row r="5304" spans="1:26" s="49" customFormat="1" x14ac:dyDescent="0.25">
      <c r="A5304" s="75">
        <v>650052013</v>
      </c>
      <c r="B5304" s="73">
        <f t="shared" si="246"/>
        <v>650052013</v>
      </c>
      <c r="C5304" s="73" t="s">
        <v>13074</v>
      </c>
      <c r="D5304" s="68">
        <v>1</v>
      </c>
      <c r="E5304" s="48">
        <f t="shared" si="247"/>
        <v>70981302</v>
      </c>
      <c r="F5304" s="57" t="s">
        <v>5974</v>
      </c>
      <c r="G5304" s="57" t="s">
        <v>6465</v>
      </c>
      <c r="H5304" s="51">
        <v>125</v>
      </c>
      <c r="I5304" s="51" t="s">
        <v>17309</v>
      </c>
      <c r="J5304" s="69">
        <v>27.49</v>
      </c>
      <c r="K5304" s="69">
        <f t="shared" si="248"/>
        <v>3436.25</v>
      </c>
      <c r="L5304" s="90">
        <v>125</v>
      </c>
      <c r="M5304" s="51">
        <v>0</v>
      </c>
      <c r="N5304" s="62" t="s">
        <v>6661</v>
      </c>
      <c r="O5304" s="52"/>
      <c r="P5304" s="52">
        <v>118</v>
      </c>
      <c r="Q5304" s="52"/>
      <c r="R5304" s="52" t="s">
        <v>3305</v>
      </c>
      <c r="S5304" s="49" t="s">
        <v>21333</v>
      </c>
      <c r="V5304" s="50" t="s">
        <v>15192</v>
      </c>
      <c r="W5304" s="50" t="s">
        <v>6488</v>
      </c>
      <c r="X5304" s="50" t="s">
        <v>14740</v>
      </c>
      <c r="Y5304" s="70" t="s">
        <v>17320</v>
      </c>
      <c r="Z5304" s="53">
        <v>56151</v>
      </c>
    </row>
    <row r="5305" spans="1:26" s="49" customFormat="1" x14ac:dyDescent="0.25">
      <c r="A5305" s="75">
        <v>650052650</v>
      </c>
      <c r="B5305" s="73">
        <f t="shared" si="246"/>
        <v>650052650</v>
      </c>
      <c r="C5305" s="73" t="s">
        <v>13075</v>
      </c>
      <c r="D5305" s="68">
        <v>1</v>
      </c>
      <c r="E5305" s="48">
        <f t="shared" si="247"/>
        <v>71006281</v>
      </c>
      <c r="F5305" s="57" t="s">
        <v>5974</v>
      </c>
      <c r="G5305" s="57" t="s">
        <v>6465</v>
      </c>
      <c r="H5305" s="51">
        <v>75</v>
      </c>
      <c r="I5305" s="51" t="s">
        <v>17309</v>
      </c>
      <c r="J5305" s="69">
        <v>27.49</v>
      </c>
      <c r="K5305" s="69">
        <f t="shared" si="248"/>
        <v>2061.75</v>
      </c>
      <c r="L5305" s="90">
        <v>75</v>
      </c>
      <c r="M5305" s="51">
        <v>0</v>
      </c>
      <c r="N5305" s="62" t="s">
        <v>6662</v>
      </c>
      <c r="O5305" s="52"/>
      <c r="P5305" s="52">
        <v>248</v>
      </c>
      <c r="Q5305" s="52"/>
      <c r="R5305" s="52" t="s">
        <v>6663</v>
      </c>
      <c r="S5305" s="49" t="s">
        <v>21333</v>
      </c>
      <c r="V5305" s="50" t="s">
        <v>15192</v>
      </c>
      <c r="W5305" s="50" t="s">
        <v>6488</v>
      </c>
      <c r="X5305" s="50" t="s">
        <v>14740</v>
      </c>
      <c r="Y5305" s="70" t="s">
        <v>17320</v>
      </c>
      <c r="Z5305" s="53">
        <v>56184</v>
      </c>
    </row>
    <row r="5306" spans="1:26" s="49" customFormat="1" ht="30" x14ac:dyDescent="0.25">
      <c r="A5306" s="75">
        <v>650053834</v>
      </c>
      <c r="B5306" s="73">
        <f t="shared" si="246"/>
        <v>650053834</v>
      </c>
      <c r="C5306" s="73" t="s">
        <v>13076</v>
      </c>
      <c r="D5306" s="68">
        <v>1</v>
      </c>
      <c r="E5306" s="48">
        <f t="shared" si="247"/>
        <v>70985855</v>
      </c>
      <c r="F5306" s="57" t="s">
        <v>5974</v>
      </c>
      <c r="G5306" s="57" t="s">
        <v>6465</v>
      </c>
      <c r="H5306" s="51">
        <v>175</v>
      </c>
      <c r="I5306" s="51" t="s">
        <v>17309</v>
      </c>
      <c r="J5306" s="69">
        <v>27.49</v>
      </c>
      <c r="K5306" s="69">
        <f t="shared" si="248"/>
        <v>4810.75</v>
      </c>
      <c r="L5306" s="90">
        <v>175</v>
      </c>
      <c r="M5306" s="51">
        <v>0</v>
      </c>
      <c r="N5306" s="62" t="s">
        <v>6664</v>
      </c>
      <c r="O5306" s="52"/>
      <c r="P5306" s="52">
        <v>41</v>
      </c>
      <c r="Q5306" s="52"/>
      <c r="R5306" s="52" t="s">
        <v>6665</v>
      </c>
      <c r="S5306" s="49" t="s">
        <v>21333</v>
      </c>
      <c r="V5306" s="50" t="s">
        <v>15192</v>
      </c>
      <c r="W5306" s="50" t="s">
        <v>6488</v>
      </c>
      <c r="X5306" s="50" t="s">
        <v>14740</v>
      </c>
      <c r="Y5306" s="70" t="s">
        <v>17320</v>
      </c>
      <c r="Z5306" s="53">
        <v>56181</v>
      </c>
    </row>
    <row r="5307" spans="1:26" s="49" customFormat="1" ht="30" x14ac:dyDescent="0.25">
      <c r="A5307" s="75">
        <v>650057511</v>
      </c>
      <c r="B5307" s="73">
        <f t="shared" si="246"/>
        <v>650057511</v>
      </c>
      <c r="C5307" s="73" t="s">
        <v>13077</v>
      </c>
      <c r="D5307" s="68">
        <v>1</v>
      </c>
      <c r="E5307" s="48">
        <f t="shared" si="247"/>
        <v>75015030</v>
      </c>
      <c r="F5307" s="57" t="s">
        <v>5974</v>
      </c>
      <c r="G5307" s="57" t="s">
        <v>6465</v>
      </c>
      <c r="H5307" s="51">
        <v>50</v>
      </c>
      <c r="I5307" s="51" t="s">
        <v>17309</v>
      </c>
      <c r="J5307" s="69">
        <v>27.49</v>
      </c>
      <c r="K5307" s="69">
        <f t="shared" si="248"/>
        <v>1374.5</v>
      </c>
      <c r="L5307" s="90">
        <v>50</v>
      </c>
      <c r="M5307" s="51">
        <v>0</v>
      </c>
      <c r="N5307" s="62" t="s">
        <v>6666</v>
      </c>
      <c r="O5307" s="52"/>
      <c r="P5307" s="52">
        <v>115</v>
      </c>
      <c r="Q5307" s="52"/>
      <c r="R5307" s="52" t="s">
        <v>6667</v>
      </c>
      <c r="S5307" s="49" t="s">
        <v>21333</v>
      </c>
      <c r="V5307" s="50" t="s">
        <v>15192</v>
      </c>
      <c r="W5307" s="50" t="s">
        <v>6488</v>
      </c>
      <c r="X5307" s="50" t="s">
        <v>14740</v>
      </c>
      <c r="Y5307" s="70" t="s">
        <v>17320</v>
      </c>
      <c r="Z5307" s="53">
        <v>56152</v>
      </c>
    </row>
    <row r="5308" spans="1:26" s="49" customFormat="1" x14ac:dyDescent="0.25">
      <c r="A5308" s="75">
        <v>691009228</v>
      </c>
      <c r="B5308" s="73">
        <f t="shared" si="246"/>
        <v>691009228</v>
      </c>
      <c r="C5308" s="73" t="s">
        <v>12968</v>
      </c>
      <c r="D5308" s="68">
        <v>1</v>
      </c>
      <c r="E5308" s="48">
        <f t="shared" si="247"/>
        <v>4789954</v>
      </c>
      <c r="F5308" s="57" t="s">
        <v>5974</v>
      </c>
      <c r="G5308" s="57" t="s">
        <v>6465</v>
      </c>
      <c r="H5308" s="51">
        <v>100</v>
      </c>
      <c r="I5308" s="51" t="s">
        <v>17309</v>
      </c>
      <c r="J5308" s="69">
        <v>27.49</v>
      </c>
      <c r="K5308" s="69">
        <f t="shared" si="248"/>
        <v>2749</v>
      </c>
      <c r="L5308" s="90">
        <v>100</v>
      </c>
      <c r="M5308" s="51">
        <v>0</v>
      </c>
      <c r="N5308" s="62" t="s">
        <v>6494</v>
      </c>
      <c r="O5308" s="52" t="s">
        <v>6495</v>
      </c>
      <c r="P5308" s="52">
        <v>1554</v>
      </c>
      <c r="Q5308" s="52"/>
      <c r="R5308" s="52" t="s">
        <v>6488</v>
      </c>
      <c r="S5308" s="49" t="s">
        <v>21334</v>
      </c>
      <c r="V5308" s="50" t="s">
        <v>15147</v>
      </c>
      <c r="W5308" s="50" t="s">
        <v>6488</v>
      </c>
      <c r="X5308" s="50" t="s">
        <v>14742</v>
      </c>
      <c r="Y5308" s="70" t="s">
        <v>17320</v>
      </c>
      <c r="Z5308" s="53">
        <v>56401</v>
      </c>
    </row>
    <row r="5309" spans="1:26" s="49" customFormat="1" x14ac:dyDescent="0.25">
      <c r="A5309" s="75">
        <v>691012563</v>
      </c>
      <c r="B5309" s="73">
        <f t="shared" si="246"/>
        <v>691012563</v>
      </c>
      <c r="C5309" s="73" t="s">
        <v>12969</v>
      </c>
      <c r="D5309" s="68">
        <v>1</v>
      </c>
      <c r="E5309" s="48">
        <f t="shared" si="247"/>
        <v>6915639</v>
      </c>
      <c r="F5309" s="57" t="s">
        <v>5974</v>
      </c>
      <c r="G5309" s="57" t="s">
        <v>6465</v>
      </c>
      <c r="H5309" s="51">
        <v>0</v>
      </c>
      <c r="I5309" s="51" t="s">
        <v>17309</v>
      </c>
      <c r="J5309" s="69">
        <v>27.49</v>
      </c>
      <c r="K5309" s="69">
        <f t="shared" si="248"/>
        <v>0</v>
      </c>
      <c r="L5309" s="90">
        <v>25</v>
      </c>
      <c r="M5309" s="51">
        <v>25</v>
      </c>
      <c r="N5309" s="62" t="s">
        <v>6496</v>
      </c>
      <c r="O5309" s="52" t="s">
        <v>519</v>
      </c>
      <c r="P5309" s="52">
        <v>949</v>
      </c>
      <c r="Q5309" s="52"/>
      <c r="R5309" s="52" t="s">
        <v>6490</v>
      </c>
      <c r="S5309" s="49" t="s">
        <v>21334</v>
      </c>
      <c r="V5309" s="50" t="s">
        <v>15147</v>
      </c>
      <c r="W5309" s="50" t="s">
        <v>6488</v>
      </c>
      <c r="X5309" s="50" t="s">
        <v>14742</v>
      </c>
      <c r="Y5309" s="70" t="s">
        <v>17320</v>
      </c>
      <c r="Z5309" s="53">
        <v>56151</v>
      </c>
    </row>
    <row r="5310" spans="1:26" s="49" customFormat="1" x14ac:dyDescent="0.25">
      <c r="A5310" s="75">
        <v>691013756</v>
      </c>
      <c r="B5310" s="73">
        <f t="shared" si="246"/>
        <v>691013756</v>
      </c>
      <c r="C5310" s="73" t="s">
        <v>13078</v>
      </c>
      <c r="D5310" s="68">
        <v>1</v>
      </c>
      <c r="E5310" s="48">
        <f t="shared" si="247"/>
        <v>8687463</v>
      </c>
      <c r="F5310" s="57" t="s">
        <v>5974</v>
      </c>
      <c r="G5310" s="57" t="s">
        <v>6465</v>
      </c>
      <c r="H5310" s="51">
        <v>100</v>
      </c>
      <c r="I5310" s="51" t="s">
        <v>17309</v>
      </c>
      <c r="J5310" s="69">
        <v>27.49</v>
      </c>
      <c r="K5310" s="69">
        <f t="shared" si="248"/>
        <v>2749</v>
      </c>
      <c r="L5310" s="90">
        <v>100</v>
      </c>
      <c r="M5310" s="51">
        <v>0</v>
      </c>
      <c r="N5310" s="62" t="s">
        <v>6668</v>
      </c>
      <c r="O5310" s="52"/>
      <c r="P5310" s="52">
        <v>143</v>
      </c>
      <c r="Q5310" s="52"/>
      <c r="R5310" s="52" t="s">
        <v>6669</v>
      </c>
      <c r="S5310" s="49" t="s">
        <v>21333</v>
      </c>
      <c r="V5310" s="50" t="s">
        <v>15192</v>
      </c>
      <c r="W5310" s="50" t="s">
        <v>6488</v>
      </c>
      <c r="X5310" s="50" t="s">
        <v>14740</v>
      </c>
      <c r="Y5310" s="70" t="s">
        <v>17320</v>
      </c>
      <c r="Z5310" s="53">
        <v>56163</v>
      </c>
    </row>
    <row r="5311" spans="1:26" s="49" customFormat="1" x14ac:dyDescent="0.25">
      <c r="A5311" s="74">
        <v>600009751</v>
      </c>
      <c r="B5311" s="73">
        <f t="shared" si="246"/>
        <v>600009751</v>
      </c>
      <c r="C5311" s="73" t="s">
        <v>15196</v>
      </c>
      <c r="D5311" s="68">
        <v>1</v>
      </c>
      <c r="E5311" s="48">
        <f t="shared" si="247"/>
        <v>49180932</v>
      </c>
      <c r="F5311" s="57" t="s">
        <v>6670</v>
      </c>
      <c r="G5311" s="57" t="s">
        <v>6835</v>
      </c>
      <c r="H5311" s="51">
        <v>400</v>
      </c>
      <c r="I5311" s="51" t="s">
        <v>17309</v>
      </c>
      <c r="J5311" s="69">
        <v>27.49</v>
      </c>
      <c r="K5311" s="69">
        <f t="shared" si="248"/>
        <v>10996</v>
      </c>
      <c r="L5311" s="90">
        <v>400</v>
      </c>
      <c r="M5311" s="51"/>
      <c r="N5311" s="62" t="s">
        <v>15197</v>
      </c>
      <c r="O5311" s="52" t="s">
        <v>448</v>
      </c>
      <c r="P5311" s="52">
        <v>650</v>
      </c>
      <c r="Q5311" s="52"/>
      <c r="R5311" s="52" t="s">
        <v>6841</v>
      </c>
      <c r="S5311" s="49" t="s">
        <v>21333</v>
      </c>
      <c r="V5311" s="50" t="s">
        <v>15195</v>
      </c>
      <c r="W5311" s="50" t="s">
        <v>6841</v>
      </c>
      <c r="X5311" s="50" t="s">
        <v>14738</v>
      </c>
      <c r="Y5311" s="70" t="s">
        <v>17320</v>
      </c>
      <c r="Z5311" s="53">
        <v>33613</v>
      </c>
    </row>
    <row r="5312" spans="1:26" s="49" customFormat="1" x14ac:dyDescent="0.25">
      <c r="A5312" s="75">
        <v>600070441</v>
      </c>
      <c r="B5312" s="73">
        <f t="shared" si="246"/>
        <v>600070441</v>
      </c>
      <c r="C5312" s="73" t="s">
        <v>13173</v>
      </c>
      <c r="D5312" s="68">
        <v>1</v>
      </c>
      <c r="E5312" s="48">
        <f t="shared" si="247"/>
        <v>69982198</v>
      </c>
      <c r="F5312" s="57" t="s">
        <v>6670</v>
      </c>
      <c r="G5312" s="57" t="s">
        <v>6835</v>
      </c>
      <c r="H5312" s="51">
        <v>1150</v>
      </c>
      <c r="I5312" s="51" t="s">
        <v>17309</v>
      </c>
      <c r="J5312" s="69">
        <v>27.49</v>
      </c>
      <c r="K5312" s="69">
        <f t="shared" si="248"/>
        <v>31613.5</v>
      </c>
      <c r="L5312" s="90">
        <v>1150</v>
      </c>
      <c r="M5312" s="51"/>
      <c r="N5312" s="62" t="s">
        <v>6842</v>
      </c>
      <c r="O5312" s="52" t="s">
        <v>448</v>
      </c>
      <c r="P5312" s="52">
        <v>650</v>
      </c>
      <c r="Q5312" s="52"/>
      <c r="R5312" s="52" t="s">
        <v>6841</v>
      </c>
      <c r="S5312" s="49" t="s">
        <v>21333</v>
      </c>
      <c r="V5312" s="50" t="s">
        <v>15198</v>
      </c>
      <c r="W5312" s="50" t="s">
        <v>6841</v>
      </c>
      <c r="X5312" s="50" t="s">
        <v>14740</v>
      </c>
      <c r="Y5312" s="70" t="s">
        <v>17320</v>
      </c>
      <c r="Z5312" s="53">
        <v>33601</v>
      </c>
    </row>
    <row r="5313" spans="1:26" s="49" customFormat="1" x14ac:dyDescent="0.25">
      <c r="A5313" s="75">
        <v>600069834</v>
      </c>
      <c r="B5313" s="73">
        <f t="shared" si="246"/>
        <v>600069834</v>
      </c>
      <c r="C5313" s="73" t="s">
        <v>13174</v>
      </c>
      <c r="D5313" s="68">
        <v>1</v>
      </c>
      <c r="E5313" s="48">
        <f t="shared" si="247"/>
        <v>70923442</v>
      </c>
      <c r="F5313" s="57" t="s">
        <v>6670</v>
      </c>
      <c r="G5313" s="57" t="s">
        <v>6835</v>
      </c>
      <c r="H5313" s="51">
        <v>25</v>
      </c>
      <c r="I5313" s="51" t="s">
        <v>17309</v>
      </c>
      <c r="J5313" s="69">
        <v>27.49</v>
      </c>
      <c r="K5313" s="69">
        <f t="shared" si="248"/>
        <v>687.25</v>
      </c>
      <c r="L5313" s="90">
        <v>25</v>
      </c>
      <c r="M5313" s="51"/>
      <c r="N5313" s="62" t="s">
        <v>6843</v>
      </c>
      <c r="O5313" s="52" t="s">
        <v>448</v>
      </c>
      <c r="P5313" s="52">
        <v>749</v>
      </c>
      <c r="Q5313" s="52"/>
      <c r="R5313" s="52" t="s">
        <v>6841</v>
      </c>
      <c r="S5313" s="49" t="s">
        <v>21333</v>
      </c>
      <c r="V5313" s="50" t="s">
        <v>15198</v>
      </c>
      <c r="W5313" s="50" t="s">
        <v>6841</v>
      </c>
      <c r="X5313" s="50" t="s">
        <v>14740</v>
      </c>
      <c r="Y5313" s="70" t="s">
        <v>17320</v>
      </c>
      <c r="Z5313" s="53">
        <v>33601</v>
      </c>
    </row>
    <row r="5314" spans="1:26" s="49" customFormat="1" x14ac:dyDescent="0.25">
      <c r="A5314" s="75">
        <v>650014642</v>
      </c>
      <c r="B5314" s="73">
        <f t="shared" si="246"/>
        <v>650014642</v>
      </c>
      <c r="C5314" s="73" t="s">
        <v>13175</v>
      </c>
      <c r="D5314" s="68">
        <v>1</v>
      </c>
      <c r="E5314" s="48">
        <f t="shared" si="247"/>
        <v>75006758</v>
      </c>
      <c r="F5314" s="57" t="s">
        <v>6670</v>
      </c>
      <c r="G5314" s="57" t="s">
        <v>6835</v>
      </c>
      <c r="H5314" s="51">
        <v>50</v>
      </c>
      <c r="I5314" s="51" t="s">
        <v>17309</v>
      </c>
      <c r="J5314" s="69">
        <v>27.49</v>
      </c>
      <c r="K5314" s="69">
        <f t="shared" si="248"/>
        <v>1374.5</v>
      </c>
      <c r="L5314" s="90">
        <v>50</v>
      </c>
      <c r="M5314" s="51"/>
      <c r="N5314" s="62" t="s">
        <v>6844</v>
      </c>
      <c r="O5314" s="52"/>
      <c r="P5314" s="52">
        <v>140</v>
      </c>
      <c r="Q5314" s="52"/>
      <c r="R5314" s="52" t="s">
        <v>6845</v>
      </c>
      <c r="S5314" s="49" t="s">
        <v>21333</v>
      </c>
      <c r="V5314" s="50" t="s">
        <v>15198</v>
      </c>
      <c r="W5314" s="50" t="s">
        <v>6841</v>
      </c>
      <c r="X5314" s="50" t="s">
        <v>14740</v>
      </c>
      <c r="Y5314" s="70" t="s">
        <v>17320</v>
      </c>
      <c r="Z5314" s="53">
        <v>33601</v>
      </c>
    </row>
    <row r="5315" spans="1:26" s="49" customFormat="1" ht="30" x14ac:dyDescent="0.25">
      <c r="A5315" s="75">
        <v>650032594</v>
      </c>
      <c r="B5315" s="73">
        <f t="shared" si="246"/>
        <v>650032594</v>
      </c>
      <c r="C5315" s="73" t="s">
        <v>13176</v>
      </c>
      <c r="D5315" s="68">
        <v>1</v>
      </c>
      <c r="E5315" s="48">
        <f t="shared" si="247"/>
        <v>60611235</v>
      </c>
      <c r="F5315" s="57" t="s">
        <v>6670</v>
      </c>
      <c r="G5315" s="57" t="s">
        <v>6835</v>
      </c>
      <c r="H5315" s="51">
        <v>550</v>
      </c>
      <c r="I5315" s="51" t="s">
        <v>17309</v>
      </c>
      <c r="J5315" s="69">
        <v>27.49</v>
      </c>
      <c r="K5315" s="69">
        <f t="shared" si="248"/>
        <v>15119.5</v>
      </c>
      <c r="L5315" s="90">
        <v>550</v>
      </c>
      <c r="M5315" s="51"/>
      <c r="N5315" s="62" t="s">
        <v>6846</v>
      </c>
      <c r="O5315" s="52" t="s">
        <v>6847</v>
      </c>
      <c r="P5315" s="52">
        <v>135</v>
      </c>
      <c r="Q5315" s="52"/>
      <c r="R5315" s="52" t="s">
        <v>6848</v>
      </c>
      <c r="S5315" s="49" t="s">
        <v>21333</v>
      </c>
      <c r="V5315" s="50" t="s">
        <v>15198</v>
      </c>
      <c r="W5315" s="50" t="s">
        <v>6841</v>
      </c>
      <c r="X5315" s="50" t="s">
        <v>14740</v>
      </c>
      <c r="Y5315" s="70" t="s">
        <v>17320</v>
      </c>
      <c r="Z5315" s="53">
        <v>33561</v>
      </c>
    </row>
    <row r="5316" spans="1:26" s="49" customFormat="1" ht="30" x14ac:dyDescent="0.25">
      <c r="A5316" s="75">
        <v>650033221</v>
      </c>
      <c r="B5316" s="73">
        <f t="shared" ref="B5316:B5379" si="249">A5316/1</f>
        <v>650033221</v>
      </c>
      <c r="C5316" s="73" t="s">
        <v>13177</v>
      </c>
      <c r="D5316" s="68">
        <v>1</v>
      </c>
      <c r="E5316" s="48">
        <f t="shared" ref="E5316:E5379" si="250">C5316/1</f>
        <v>60611791</v>
      </c>
      <c r="F5316" s="57" t="s">
        <v>6670</v>
      </c>
      <c r="G5316" s="57" t="s">
        <v>6835</v>
      </c>
      <c r="H5316" s="51">
        <v>200</v>
      </c>
      <c r="I5316" s="51" t="s">
        <v>17309</v>
      </c>
      <c r="J5316" s="69">
        <v>27.49</v>
      </c>
      <c r="K5316" s="69">
        <f t="shared" ref="K5316:K5379" si="251">H5316*J5316</f>
        <v>5498</v>
      </c>
      <c r="L5316" s="90">
        <v>200</v>
      </c>
      <c r="M5316" s="51"/>
      <c r="N5316" s="62" t="s">
        <v>6849</v>
      </c>
      <c r="O5316" s="52"/>
      <c r="P5316" s="52">
        <v>120</v>
      </c>
      <c r="Q5316" s="52"/>
      <c r="R5316" s="52" t="s">
        <v>6850</v>
      </c>
      <c r="S5316" s="49" t="s">
        <v>21333</v>
      </c>
      <c r="V5316" s="50" t="s">
        <v>15198</v>
      </c>
      <c r="W5316" s="50" t="s">
        <v>6841</v>
      </c>
      <c r="X5316" s="50" t="s">
        <v>14740</v>
      </c>
      <c r="Y5316" s="70" t="s">
        <v>17320</v>
      </c>
      <c r="Z5316" s="53">
        <v>33601</v>
      </c>
    </row>
    <row r="5317" spans="1:26" s="49" customFormat="1" x14ac:dyDescent="0.25">
      <c r="A5317" s="74">
        <v>600064981</v>
      </c>
      <c r="B5317" s="73">
        <f t="shared" si="249"/>
        <v>600064981</v>
      </c>
      <c r="C5317" s="73" t="s">
        <v>13085</v>
      </c>
      <c r="D5317" s="68">
        <v>1</v>
      </c>
      <c r="E5317" s="48">
        <f t="shared" si="250"/>
        <v>70996733</v>
      </c>
      <c r="F5317" s="57" t="s">
        <v>6670</v>
      </c>
      <c r="G5317" s="57" t="s">
        <v>6671</v>
      </c>
      <c r="H5317" s="51">
        <v>0</v>
      </c>
      <c r="I5317" s="51" t="s">
        <v>17309</v>
      </c>
      <c r="J5317" s="69">
        <v>27.49</v>
      </c>
      <c r="K5317" s="69">
        <f t="shared" si="251"/>
        <v>0</v>
      </c>
      <c r="L5317" s="90">
        <v>25</v>
      </c>
      <c r="M5317" s="51">
        <v>25</v>
      </c>
      <c r="N5317" s="62" t="s">
        <v>6684</v>
      </c>
      <c r="O5317" s="52" t="s">
        <v>94</v>
      </c>
      <c r="P5317" s="52">
        <v>35</v>
      </c>
      <c r="Q5317" s="52"/>
      <c r="R5317" s="52" t="s">
        <v>6685</v>
      </c>
      <c r="S5317" s="49" t="s">
        <v>21333</v>
      </c>
      <c r="V5317" s="50" t="s">
        <v>15199</v>
      </c>
      <c r="W5317" s="50" t="s">
        <v>6672</v>
      </c>
      <c r="X5317" s="50" t="s">
        <v>14740</v>
      </c>
      <c r="Y5317" s="70" t="s">
        <v>17320</v>
      </c>
      <c r="Z5317" s="53">
        <v>34506</v>
      </c>
    </row>
    <row r="5318" spans="1:26" s="49" customFormat="1" x14ac:dyDescent="0.25">
      <c r="A5318" s="74">
        <v>600065367</v>
      </c>
      <c r="B5318" s="73">
        <f t="shared" si="249"/>
        <v>600065367</v>
      </c>
      <c r="C5318" s="73" t="s">
        <v>13086</v>
      </c>
      <c r="D5318" s="68">
        <v>1</v>
      </c>
      <c r="E5318" s="48">
        <f t="shared" si="250"/>
        <v>70996741</v>
      </c>
      <c r="F5318" s="57" t="s">
        <v>6670</v>
      </c>
      <c r="G5318" s="57" t="s">
        <v>6671</v>
      </c>
      <c r="H5318" s="51">
        <v>0</v>
      </c>
      <c r="I5318" s="51" t="s">
        <v>17309</v>
      </c>
      <c r="J5318" s="69">
        <v>27.49</v>
      </c>
      <c r="K5318" s="69">
        <f t="shared" si="251"/>
        <v>0</v>
      </c>
      <c r="L5318" s="90">
        <v>25</v>
      </c>
      <c r="M5318" s="51">
        <v>25</v>
      </c>
      <c r="N5318" s="62" t="s">
        <v>6686</v>
      </c>
      <c r="O5318" s="52" t="s">
        <v>6687</v>
      </c>
      <c r="P5318" s="52">
        <v>523</v>
      </c>
      <c r="Q5318" s="52"/>
      <c r="R5318" s="52" t="s">
        <v>6685</v>
      </c>
      <c r="S5318" s="49" t="s">
        <v>21333</v>
      </c>
      <c r="V5318" s="50" t="s">
        <v>15199</v>
      </c>
      <c r="W5318" s="50" t="s">
        <v>6672</v>
      </c>
      <c r="X5318" s="50" t="s">
        <v>14740</v>
      </c>
      <c r="Y5318" s="70" t="s">
        <v>17320</v>
      </c>
      <c r="Z5318" s="53">
        <v>34506</v>
      </c>
    </row>
    <row r="5319" spans="1:26" s="49" customFormat="1" x14ac:dyDescent="0.25">
      <c r="A5319" s="74">
        <v>600008908</v>
      </c>
      <c r="B5319" s="73">
        <f t="shared" si="249"/>
        <v>600008908</v>
      </c>
      <c r="C5319" s="73" t="s">
        <v>15200</v>
      </c>
      <c r="D5319" s="68">
        <v>1</v>
      </c>
      <c r="E5319" s="48">
        <f t="shared" si="250"/>
        <v>48342912</v>
      </c>
      <c r="F5319" s="57" t="s">
        <v>6670</v>
      </c>
      <c r="G5319" s="57" t="s">
        <v>6671</v>
      </c>
      <c r="H5319" s="51">
        <v>650</v>
      </c>
      <c r="I5319" s="51" t="s">
        <v>17309</v>
      </c>
      <c r="J5319" s="69">
        <v>27.49</v>
      </c>
      <c r="K5319" s="69">
        <f t="shared" si="251"/>
        <v>17868.5</v>
      </c>
      <c r="L5319" s="90">
        <v>650</v>
      </c>
      <c r="M5319" s="51"/>
      <c r="N5319" s="62" t="s">
        <v>15201</v>
      </c>
      <c r="O5319" s="52" t="s">
        <v>675</v>
      </c>
      <c r="P5319" s="52">
        <v>323</v>
      </c>
      <c r="Q5319" s="52"/>
      <c r="R5319" s="52" t="s">
        <v>6672</v>
      </c>
      <c r="S5319" s="49" t="s">
        <v>21333</v>
      </c>
      <c r="V5319" s="50" t="s">
        <v>15195</v>
      </c>
      <c r="W5319" s="50" t="s">
        <v>6672</v>
      </c>
      <c r="X5319" s="50" t="s">
        <v>14738</v>
      </c>
      <c r="Y5319" s="70" t="s">
        <v>17320</v>
      </c>
      <c r="Z5319" s="53">
        <v>34401</v>
      </c>
    </row>
    <row r="5320" spans="1:26" s="49" customFormat="1" ht="30" x14ac:dyDescent="0.25">
      <c r="A5320" s="74">
        <v>600008932</v>
      </c>
      <c r="B5320" s="73">
        <f t="shared" si="249"/>
        <v>600008932</v>
      </c>
      <c r="C5320" s="73" t="s">
        <v>13079</v>
      </c>
      <c r="D5320" s="68">
        <v>1</v>
      </c>
      <c r="E5320" s="48">
        <f t="shared" si="250"/>
        <v>48342939</v>
      </c>
      <c r="F5320" s="57" t="s">
        <v>6670</v>
      </c>
      <c r="G5320" s="57" t="s">
        <v>6671</v>
      </c>
      <c r="H5320" s="51">
        <v>575</v>
      </c>
      <c r="I5320" s="51" t="s">
        <v>17309</v>
      </c>
      <c r="J5320" s="69">
        <v>27.49</v>
      </c>
      <c r="K5320" s="69">
        <f t="shared" si="251"/>
        <v>15806.75</v>
      </c>
      <c r="L5320" s="90">
        <v>575</v>
      </c>
      <c r="M5320" s="51"/>
      <c r="N5320" s="62" t="s">
        <v>6673</v>
      </c>
      <c r="O5320" s="52" t="s">
        <v>611</v>
      </c>
      <c r="P5320" s="52">
        <v>184</v>
      </c>
      <c r="Q5320" s="52"/>
      <c r="R5320" s="52" t="s">
        <v>6672</v>
      </c>
      <c r="S5320" s="49" t="s">
        <v>21333</v>
      </c>
      <c r="V5320" s="50" t="s">
        <v>15195</v>
      </c>
      <c r="W5320" s="50" t="s">
        <v>6672</v>
      </c>
      <c r="X5320" s="50" t="s">
        <v>14738</v>
      </c>
      <c r="Y5320" s="70" t="s">
        <v>17320</v>
      </c>
      <c r="Z5320" s="53">
        <v>34401</v>
      </c>
    </row>
    <row r="5321" spans="1:26" s="49" customFormat="1" x14ac:dyDescent="0.25">
      <c r="A5321" s="74">
        <v>600008941</v>
      </c>
      <c r="B5321" s="73">
        <f t="shared" si="249"/>
        <v>600008941</v>
      </c>
      <c r="C5321" s="73" t="s">
        <v>13080</v>
      </c>
      <c r="D5321" s="68">
        <v>1</v>
      </c>
      <c r="E5321" s="48">
        <f t="shared" si="250"/>
        <v>18230083</v>
      </c>
      <c r="F5321" s="57" t="s">
        <v>6670</v>
      </c>
      <c r="G5321" s="57" t="s">
        <v>6671</v>
      </c>
      <c r="H5321" s="51">
        <v>1075</v>
      </c>
      <c r="I5321" s="51" t="s">
        <v>17309</v>
      </c>
      <c r="J5321" s="69">
        <v>27.49</v>
      </c>
      <c r="K5321" s="69">
        <f t="shared" si="251"/>
        <v>29551.75</v>
      </c>
      <c r="L5321" s="90">
        <v>1075</v>
      </c>
      <c r="M5321" s="51"/>
      <c r="N5321" s="62" t="s">
        <v>6674</v>
      </c>
      <c r="O5321" s="52" t="s">
        <v>5170</v>
      </c>
      <c r="P5321" s="52">
        <v>640</v>
      </c>
      <c r="Q5321" s="52"/>
      <c r="R5321" s="52" t="s">
        <v>6672</v>
      </c>
      <c r="S5321" s="49" t="s">
        <v>21333</v>
      </c>
      <c r="V5321" s="50" t="s">
        <v>15195</v>
      </c>
      <c r="W5321" s="50" t="s">
        <v>6672</v>
      </c>
      <c r="X5321" s="50" t="s">
        <v>14738</v>
      </c>
      <c r="Y5321" s="70" t="s">
        <v>17320</v>
      </c>
      <c r="Z5321" s="53">
        <v>34401</v>
      </c>
    </row>
    <row r="5322" spans="1:26" s="49" customFormat="1" ht="30" x14ac:dyDescent="0.25">
      <c r="A5322" s="75">
        <v>600065146</v>
      </c>
      <c r="B5322" s="73">
        <f t="shared" si="249"/>
        <v>600065146</v>
      </c>
      <c r="C5322" s="73" t="s">
        <v>13087</v>
      </c>
      <c r="D5322" s="68">
        <v>1</v>
      </c>
      <c r="E5322" s="48">
        <f t="shared" si="250"/>
        <v>60611472</v>
      </c>
      <c r="F5322" s="57" t="s">
        <v>6670</v>
      </c>
      <c r="G5322" s="57" t="s">
        <v>6671</v>
      </c>
      <c r="H5322" s="51">
        <v>0</v>
      </c>
      <c r="I5322" s="51" t="s">
        <v>17309</v>
      </c>
      <c r="J5322" s="69">
        <v>27.49</v>
      </c>
      <c r="K5322" s="69">
        <f t="shared" si="251"/>
        <v>0</v>
      </c>
      <c r="L5322" s="90">
        <v>25</v>
      </c>
      <c r="M5322" s="51">
        <v>25</v>
      </c>
      <c r="N5322" s="62" t="s">
        <v>6691</v>
      </c>
      <c r="O5322" s="52" t="s">
        <v>6692</v>
      </c>
      <c r="P5322" s="52">
        <v>187</v>
      </c>
      <c r="Q5322" s="52"/>
      <c r="R5322" s="52" t="s">
        <v>6693</v>
      </c>
      <c r="S5322" s="49" t="s">
        <v>21333</v>
      </c>
      <c r="V5322" s="50" t="s">
        <v>15199</v>
      </c>
      <c r="W5322" s="50" t="s">
        <v>6672</v>
      </c>
      <c r="X5322" s="50" t="s">
        <v>14740</v>
      </c>
      <c r="Y5322" s="70" t="s">
        <v>17320</v>
      </c>
      <c r="Z5322" s="53">
        <v>34525</v>
      </c>
    </row>
    <row r="5323" spans="1:26" s="49" customFormat="1" ht="30" x14ac:dyDescent="0.25">
      <c r="A5323" s="75">
        <v>600065235</v>
      </c>
      <c r="B5323" s="73">
        <f t="shared" si="249"/>
        <v>600065235</v>
      </c>
      <c r="C5323" s="73" t="s">
        <v>13088</v>
      </c>
      <c r="D5323" s="68">
        <v>1</v>
      </c>
      <c r="E5323" s="48">
        <f t="shared" si="250"/>
        <v>75005417</v>
      </c>
      <c r="F5323" s="57" t="s">
        <v>6670</v>
      </c>
      <c r="G5323" s="57" t="s">
        <v>6671</v>
      </c>
      <c r="H5323" s="51">
        <v>0</v>
      </c>
      <c r="I5323" s="51" t="s">
        <v>17309</v>
      </c>
      <c r="J5323" s="69">
        <v>27.49</v>
      </c>
      <c r="K5323" s="69">
        <f t="shared" si="251"/>
        <v>0</v>
      </c>
      <c r="L5323" s="90">
        <v>25</v>
      </c>
      <c r="M5323" s="51">
        <v>25</v>
      </c>
      <c r="N5323" s="62" t="s">
        <v>6695</v>
      </c>
      <c r="O5323" s="52" t="s">
        <v>6696</v>
      </c>
      <c r="P5323" s="52">
        <v>86</v>
      </c>
      <c r="Q5323" s="52"/>
      <c r="R5323" s="52" t="s">
        <v>6697</v>
      </c>
      <c r="S5323" s="49" t="s">
        <v>21333</v>
      </c>
      <c r="V5323" s="50" t="s">
        <v>15199</v>
      </c>
      <c r="W5323" s="50" t="s">
        <v>6672</v>
      </c>
      <c r="X5323" s="50" t="s">
        <v>14740</v>
      </c>
      <c r="Y5323" s="70" t="s">
        <v>17320</v>
      </c>
      <c r="Z5323" s="53">
        <v>34522</v>
      </c>
    </row>
    <row r="5324" spans="1:26" s="49" customFormat="1" x14ac:dyDescent="0.25">
      <c r="A5324" s="75">
        <v>600065421</v>
      </c>
      <c r="B5324" s="73">
        <f t="shared" si="249"/>
        <v>600065421</v>
      </c>
      <c r="C5324" s="73" t="s">
        <v>13089</v>
      </c>
      <c r="D5324" s="68">
        <v>1</v>
      </c>
      <c r="E5324" s="48">
        <f t="shared" si="250"/>
        <v>48342301</v>
      </c>
      <c r="F5324" s="57" t="s">
        <v>6670</v>
      </c>
      <c r="G5324" s="57" t="s">
        <v>6671</v>
      </c>
      <c r="H5324" s="51">
        <v>1600</v>
      </c>
      <c r="I5324" s="51" t="s">
        <v>17309</v>
      </c>
      <c r="J5324" s="69">
        <v>27.49</v>
      </c>
      <c r="K5324" s="69">
        <f t="shared" si="251"/>
        <v>43984</v>
      </c>
      <c r="L5324" s="90">
        <v>1600</v>
      </c>
      <c r="M5324" s="51"/>
      <c r="N5324" s="62" t="s">
        <v>6698</v>
      </c>
      <c r="O5324" s="52" t="s">
        <v>340</v>
      </c>
      <c r="P5324" s="52">
        <v>17</v>
      </c>
      <c r="Q5324" s="52"/>
      <c r="R5324" s="52" t="s">
        <v>6672</v>
      </c>
      <c r="S5324" s="49" t="s">
        <v>21333</v>
      </c>
      <c r="V5324" s="50" t="s">
        <v>15199</v>
      </c>
      <c r="W5324" s="50" t="s">
        <v>6672</v>
      </c>
      <c r="X5324" s="50" t="s">
        <v>14740</v>
      </c>
      <c r="Y5324" s="70" t="s">
        <v>17320</v>
      </c>
      <c r="Z5324" s="53">
        <v>34401</v>
      </c>
    </row>
    <row r="5325" spans="1:26" s="49" customFormat="1" ht="30" x14ac:dyDescent="0.25">
      <c r="A5325" s="75">
        <v>600065448</v>
      </c>
      <c r="B5325" s="73">
        <f t="shared" si="249"/>
        <v>600065448</v>
      </c>
      <c r="C5325" s="73" t="s">
        <v>13090</v>
      </c>
      <c r="D5325" s="68">
        <v>1</v>
      </c>
      <c r="E5325" s="48">
        <f t="shared" si="250"/>
        <v>70990468</v>
      </c>
      <c r="F5325" s="57" t="s">
        <v>6670</v>
      </c>
      <c r="G5325" s="57" t="s">
        <v>6671</v>
      </c>
      <c r="H5325" s="51">
        <v>150</v>
      </c>
      <c r="I5325" s="51" t="s">
        <v>17309</v>
      </c>
      <c r="J5325" s="69">
        <v>27.49</v>
      </c>
      <c r="K5325" s="69">
        <f t="shared" si="251"/>
        <v>4123.5</v>
      </c>
      <c r="L5325" s="90">
        <v>150</v>
      </c>
      <c r="M5325" s="51"/>
      <c r="N5325" s="62" t="s">
        <v>6699</v>
      </c>
      <c r="O5325" s="52"/>
      <c r="P5325" s="52">
        <v>62</v>
      </c>
      <c r="Q5325" s="52"/>
      <c r="R5325" s="52" t="s">
        <v>6694</v>
      </c>
      <c r="S5325" s="49" t="s">
        <v>21333</v>
      </c>
      <c r="V5325" s="50" t="s">
        <v>15199</v>
      </c>
      <c r="W5325" s="50" t="s">
        <v>6672</v>
      </c>
      <c r="X5325" s="50" t="s">
        <v>14740</v>
      </c>
      <c r="Y5325" s="70" t="s">
        <v>17320</v>
      </c>
      <c r="Z5325" s="53">
        <v>34502</v>
      </c>
    </row>
    <row r="5326" spans="1:26" s="49" customFormat="1" ht="30" x14ac:dyDescent="0.25">
      <c r="A5326" s="75">
        <v>600065472</v>
      </c>
      <c r="B5326" s="73">
        <f t="shared" si="249"/>
        <v>600065472</v>
      </c>
      <c r="C5326" s="73" t="s">
        <v>13091</v>
      </c>
      <c r="D5326" s="68">
        <v>1</v>
      </c>
      <c r="E5326" s="48">
        <f t="shared" si="250"/>
        <v>60611421</v>
      </c>
      <c r="F5326" s="57" t="s">
        <v>6670</v>
      </c>
      <c r="G5326" s="57" t="s">
        <v>6671</v>
      </c>
      <c r="H5326" s="51">
        <v>50</v>
      </c>
      <c r="I5326" s="51" t="s">
        <v>17309</v>
      </c>
      <c r="J5326" s="69">
        <v>27.49</v>
      </c>
      <c r="K5326" s="69">
        <f t="shared" si="251"/>
        <v>1374.5</v>
      </c>
      <c r="L5326" s="90">
        <v>50</v>
      </c>
      <c r="M5326" s="51"/>
      <c r="N5326" s="62" t="s">
        <v>6700</v>
      </c>
      <c r="O5326" s="52"/>
      <c r="P5326" s="52">
        <v>70</v>
      </c>
      <c r="Q5326" s="52"/>
      <c r="R5326" s="52" t="s">
        <v>6689</v>
      </c>
      <c r="S5326" s="49" t="s">
        <v>21333</v>
      </c>
      <c r="V5326" s="50" t="s">
        <v>15199</v>
      </c>
      <c r="W5326" s="50" t="s">
        <v>6672</v>
      </c>
      <c r="X5326" s="50" t="s">
        <v>14740</v>
      </c>
      <c r="Y5326" s="70" t="s">
        <v>17320</v>
      </c>
      <c r="Z5326" s="53">
        <v>34507</v>
      </c>
    </row>
    <row r="5327" spans="1:26" s="49" customFormat="1" ht="30" x14ac:dyDescent="0.25">
      <c r="A5327" s="75">
        <v>600065502</v>
      </c>
      <c r="B5327" s="73">
        <f t="shared" si="249"/>
        <v>600065502</v>
      </c>
      <c r="C5327" s="73" t="s">
        <v>13092</v>
      </c>
      <c r="D5327" s="68">
        <v>1</v>
      </c>
      <c r="E5327" s="48">
        <f t="shared" si="250"/>
        <v>75005743</v>
      </c>
      <c r="F5327" s="57" t="s">
        <v>6670</v>
      </c>
      <c r="G5327" s="57" t="s">
        <v>6671</v>
      </c>
      <c r="H5327" s="51">
        <v>1275</v>
      </c>
      <c r="I5327" s="51" t="s">
        <v>17309</v>
      </c>
      <c r="J5327" s="69">
        <v>27.49</v>
      </c>
      <c r="K5327" s="69">
        <f t="shared" si="251"/>
        <v>35049.75</v>
      </c>
      <c r="L5327" s="90">
        <v>1275</v>
      </c>
      <c r="M5327" s="51"/>
      <c r="N5327" s="62" t="s">
        <v>6701</v>
      </c>
      <c r="O5327" s="52" t="s">
        <v>6702</v>
      </c>
      <c r="P5327" s="52">
        <v>232</v>
      </c>
      <c r="Q5327" s="52"/>
      <c r="R5327" s="52" t="s">
        <v>6672</v>
      </c>
      <c r="S5327" s="49" t="s">
        <v>21333</v>
      </c>
      <c r="V5327" s="50" t="s">
        <v>15199</v>
      </c>
      <c r="W5327" s="50" t="s">
        <v>6672</v>
      </c>
      <c r="X5327" s="50" t="s">
        <v>14740</v>
      </c>
      <c r="Y5327" s="70" t="s">
        <v>17320</v>
      </c>
      <c r="Z5327" s="53">
        <v>34401</v>
      </c>
    </row>
    <row r="5328" spans="1:26" s="49" customFormat="1" ht="30" x14ac:dyDescent="0.25">
      <c r="A5328" s="75">
        <v>600065511</v>
      </c>
      <c r="B5328" s="73">
        <f t="shared" si="249"/>
        <v>600065511</v>
      </c>
      <c r="C5328" s="73" t="s">
        <v>13093</v>
      </c>
      <c r="D5328" s="68">
        <v>1</v>
      </c>
      <c r="E5328" s="48">
        <f t="shared" si="250"/>
        <v>60611481</v>
      </c>
      <c r="F5328" s="57" t="s">
        <v>6670</v>
      </c>
      <c r="G5328" s="57" t="s">
        <v>6671</v>
      </c>
      <c r="H5328" s="51">
        <v>250</v>
      </c>
      <c r="I5328" s="51" t="s">
        <v>17309</v>
      </c>
      <c r="J5328" s="69">
        <v>27.49</v>
      </c>
      <c r="K5328" s="69">
        <f t="shared" si="251"/>
        <v>6872.5</v>
      </c>
      <c r="L5328" s="90">
        <v>250</v>
      </c>
      <c r="M5328" s="51"/>
      <c r="N5328" s="62" t="s">
        <v>6703</v>
      </c>
      <c r="O5328" s="52" t="s">
        <v>930</v>
      </c>
      <c r="P5328" s="52">
        <v>188</v>
      </c>
      <c r="Q5328" s="52"/>
      <c r="R5328" s="52" t="s">
        <v>6693</v>
      </c>
      <c r="S5328" s="49" t="s">
        <v>21333</v>
      </c>
      <c r="V5328" s="50" t="s">
        <v>15199</v>
      </c>
      <c r="W5328" s="50" t="s">
        <v>6672</v>
      </c>
      <c r="X5328" s="50" t="s">
        <v>14740</v>
      </c>
      <c r="Y5328" s="70" t="s">
        <v>17320</v>
      </c>
      <c r="Z5328" s="53">
        <v>34525</v>
      </c>
    </row>
    <row r="5329" spans="1:26" s="49" customFormat="1" ht="30" x14ac:dyDescent="0.25">
      <c r="A5329" s="75">
        <v>600065529</v>
      </c>
      <c r="B5329" s="73">
        <f t="shared" si="249"/>
        <v>600065529</v>
      </c>
      <c r="C5329" s="73" t="s">
        <v>13094</v>
      </c>
      <c r="D5329" s="68">
        <v>1</v>
      </c>
      <c r="E5329" s="48">
        <f t="shared" si="250"/>
        <v>70996709</v>
      </c>
      <c r="F5329" s="57" t="s">
        <v>6670</v>
      </c>
      <c r="G5329" s="57" t="s">
        <v>6671</v>
      </c>
      <c r="H5329" s="51">
        <v>1050</v>
      </c>
      <c r="I5329" s="51" t="s">
        <v>17309</v>
      </c>
      <c r="J5329" s="69">
        <v>27.49</v>
      </c>
      <c r="K5329" s="69">
        <f t="shared" si="251"/>
        <v>28864.5</v>
      </c>
      <c r="L5329" s="90">
        <v>1050</v>
      </c>
      <c r="M5329" s="51"/>
      <c r="N5329" s="62" t="s">
        <v>6704</v>
      </c>
      <c r="O5329" s="52" t="s">
        <v>340</v>
      </c>
      <c r="P5329" s="52">
        <v>134</v>
      </c>
      <c r="Q5329" s="52"/>
      <c r="R5329" s="52" t="s">
        <v>6685</v>
      </c>
      <c r="S5329" s="49" t="s">
        <v>21333</v>
      </c>
      <c r="V5329" s="50" t="s">
        <v>15199</v>
      </c>
      <c r="W5329" s="50" t="s">
        <v>6672</v>
      </c>
      <c r="X5329" s="50" t="s">
        <v>14740</v>
      </c>
      <c r="Y5329" s="70" t="s">
        <v>17320</v>
      </c>
      <c r="Z5329" s="53">
        <v>34506</v>
      </c>
    </row>
    <row r="5330" spans="1:26" s="49" customFormat="1" ht="30" x14ac:dyDescent="0.25">
      <c r="A5330" s="75">
        <v>600065537</v>
      </c>
      <c r="B5330" s="73">
        <f t="shared" si="249"/>
        <v>600065537</v>
      </c>
      <c r="C5330" s="73" t="s">
        <v>13095</v>
      </c>
      <c r="D5330" s="68">
        <v>1</v>
      </c>
      <c r="E5330" s="48">
        <f t="shared" si="250"/>
        <v>60610999</v>
      </c>
      <c r="F5330" s="57" t="s">
        <v>6670</v>
      </c>
      <c r="G5330" s="57" t="s">
        <v>6671</v>
      </c>
      <c r="H5330" s="51">
        <v>400</v>
      </c>
      <c r="I5330" s="51" t="s">
        <v>17309</v>
      </c>
      <c r="J5330" s="69">
        <v>27.49</v>
      </c>
      <c r="K5330" s="69">
        <f t="shared" si="251"/>
        <v>10996</v>
      </c>
      <c r="L5330" s="90">
        <v>400</v>
      </c>
      <c r="M5330" s="51"/>
      <c r="N5330" s="62" t="s">
        <v>6705</v>
      </c>
      <c r="O5330" s="52" t="s">
        <v>516</v>
      </c>
      <c r="P5330" s="52">
        <v>307</v>
      </c>
      <c r="Q5330" s="52"/>
      <c r="R5330" s="52" t="s">
        <v>6706</v>
      </c>
      <c r="S5330" s="49" t="s">
        <v>21333</v>
      </c>
      <c r="V5330" s="50" t="s">
        <v>15199</v>
      </c>
      <c r="W5330" s="50" t="s">
        <v>6672</v>
      </c>
      <c r="X5330" s="50" t="s">
        <v>14740</v>
      </c>
      <c r="Y5330" s="70" t="s">
        <v>17320</v>
      </c>
      <c r="Z5330" s="53">
        <v>34543</v>
      </c>
    </row>
    <row r="5331" spans="1:26" s="49" customFormat="1" ht="30" x14ac:dyDescent="0.25">
      <c r="A5331" s="75">
        <v>600065588</v>
      </c>
      <c r="B5331" s="73">
        <f t="shared" si="249"/>
        <v>600065588</v>
      </c>
      <c r="C5331" s="73" t="s">
        <v>13096</v>
      </c>
      <c r="D5331" s="68">
        <v>1</v>
      </c>
      <c r="E5331" s="48">
        <f t="shared" si="250"/>
        <v>70996717</v>
      </c>
      <c r="F5331" s="57" t="s">
        <v>6670</v>
      </c>
      <c r="G5331" s="57" t="s">
        <v>6671</v>
      </c>
      <c r="H5331" s="51">
        <v>50</v>
      </c>
      <c r="I5331" s="51" t="s">
        <v>17309</v>
      </c>
      <c r="J5331" s="69">
        <v>27.49</v>
      </c>
      <c r="K5331" s="69">
        <f t="shared" si="251"/>
        <v>1374.5</v>
      </c>
      <c r="L5331" s="90">
        <v>50</v>
      </c>
      <c r="M5331" s="51"/>
      <c r="N5331" s="62" t="s">
        <v>6707</v>
      </c>
      <c r="O5331" s="52"/>
      <c r="P5331" s="52">
        <v>100</v>
      </c>
      <c r="Q5331" s="52"/>
      <c r="R5331" s="52" t="s">
        <v>6685</v>
      </c>
      <c r="S5331" s="49" t="s">
        <v>21333</v>
      </c>
      <c r="V5331" s="50" t="s">
        <v>15199</v>
      </c>
      <c r="W5331" s="50" t="s">
        <v>6672</v>
      </c>
      <c r="X5331" s="50" t="s">
        <v>14740</v>
      </c>
      <c r="Y5331" s="70" t="s">
        <v>17320</v>
      </c>
      <c r="Z5331" s="53">
        <v>34506</v>
      </c>
    </row>
    <row r="5332" spans="1:26" s="49" customFormat="1" ht="30" x14ac:dyDescent="0.25">
      <c r="A5332" s="75">
        <v>600065596</v>
      </c>
      <c r="B5332" s="73">
        <f t="shared" si="249"/>
        <v>600065596</v>
      </c>
      <c r="C5332" s="73" t="s">
        <v>13097</v>
      </c>
      <c r="D5332" s="68">
        <v>1</v>
      </c>
      <c r="E5332" s="48">
        <f t="shared" si="250"/>
        <v>69983305</v>
      </c>
      <c r="F5332" s="57" t="s">
        <v>6670</v>
      </c>
      <c r="G5332" s="57" t="s">
        <v>6671</v>
      </c>
      <c r="H5332" s="51">
        <v>75</v>
      </c>
      <c r="I5332" s="51" t="s">
        <v>17309</v>
      </c>
      <c r="J5332" s="69">
        <v>27.49</v>
      </c>
      <c r="K5332" s="69">
        <f t="shared" si="251"/>
        <v>2061.75</v>
      </c>
      <c r="L5332" s="90">
        <v>75</v>
      </c>
      <c r="M5332" s="51"/>
      <c r="N5332" s="62" t="s">
        <v>6708</v>
      </c>
      <c r="O5332" s="52"/>
      <c r="P5332" s="52">
        <v>1</v>
      </c>
      <c r="Q5332" s="52"/>
      <c r="R5332" s="52" t="s">
        <v>6675</v>
      </c>
      <c r="S5332" s="49" t="s">
        <v>21333</v>
      </c>
      <c r="V5332" s="50" t="s">
        <v>15199</v>
      </c>
      <c r="W5332" s="50" t="s">
        <v>6672</v>
      </c>
      <c r="X5332" s="50" t="s">
        <v>14740</v>
      </c>
      <c r="Y5332" s="70" t="s">
        <v>17320</v>
      </c>
      <c r="Z5332" s="53">
        <v>34401</v>
      </c>
    </row>
    <row r="5333" spans="1:26" s="49" customFormat="1" ht="30" x14ac:dyDescent="0.25">
      <c r="A5333" s="75">
        <v>600065634</v>
      </c>
      <c r="B5333" s="73">
        <f t="shared" si="249"/>
        <v>600065634</v>
      </c>
      <c r="C5333" s="73" t="s">
        <v>13098</v>
      </c>
      <c r="D5333" s="68">
        <v>1</v>
      </c>
      <c r="E5333" s="48">
        <f t="shared" si="250"/>
        <v>60611197</v>
      </c>
      <c r="F5333" s="57" t="s">
        <v>6670</v>
      </c>
      <c r="G5333" s="57" t="s">
        <v>6671</v>
      </c>
      <c r="H5333" s="51">
        <v>0</v>
      </c>
      <c r="I5333" s="51" t="s">
        <v>17309</v>
      </c>
      <c r="J5333" s="69">
        <v>27.49</v>
      </c>
      <c r="K5333" s="69">
        <f t="shared" si="251"/>
        <v>0</v>
      </c>
      <c r="L5333" s="90">
        <v>100</v>
      </c>
      <c r="M5333" s="51">
        <v>100</v>
      </c>
      <c r="N5333" s="62" t="s">
        <v>6709</v>
      </c>
      <c r="O5333" s="52"/>
      <c r="P5333" s="52">
        <v>73</v>
      </c>
      <c r="Q5333" s="52"/>
      <c r="R5333" s="52" t="s">
        <v>2754</v>
      </c>
      <c r="S5333" s="49" t="s">
        <v>21333</v>
      </c>
      <c r="V5333" s="50" t="s">
        <v>15199</v>
      </c>
      <c r="W5333" s="50" t="s">
        <v>6672</v>
      </c>
      <c r="X5333" s="50" t="s">
        <v>14740</v>
      </c>
      <c r="Y5333" s="70" t="s">
        <v>17320</v>
      </c>
      <c r="Z5333" s="53">
        <v>34533</v>
      </c>
    </row>
    <row r="5334" spans="1:26" s="49" customFormat="1" ht="30" x14ac:dyDescent="0.25">
      <c r="A5334" s="75">
        <v>600065651</v>
      </c>
      <c r="B5334" s="73">
        <f t="shared" si="249"/>
        <v>600065651</v>
      </c>
      <c r="C5334" s="73" t="s">
        <v>13099</v>
      </c>
      <c r="D5334" s="68">
        <v>1</v>
      </c>
      <c r="E5334" s="48">
        <f t="shared" si="250"/>
        <v>75006081</v>
      </c>
      <c r="F5334" s="57" t="s">
        <v>6670</v>
      </c>
      <c r="G5334" s="57" t="s">
        <v>6671</v>
      </c>
      <c r="H5334" s="51">
        <v>100</v>
      </c>
      <c r="I5334" s="51" t="s">
        <v>17309</v>
      </c>
      <c r="J5334" s="69">
        <v>27.49</v>
      </c>
      <c r="K5334" s="69">
        <f t="shared" si="251"/>
        <v>2749</v>
      </c>
      <c r="L5334" s="90">
        <v>100</v>
      </c>
      <c r="M5334" s="51"/>
      <c r="N5334" s="62" t="s">
        <v>6710</v>
      </c>
      <c r="O5334" s="52"/>
      <c r="P5334" s="52">
        <v>135</v>
      </c>
      <c r="Q5334" s="52"/>
      <c r="R5334" s="52" t="s">
        <v>6711</v>
      </c>
      <c r="S5334" s="49" t="s">
        <v>21333</v>
      </c>
      <c r="V5334" s="50" t="s">
        <v>15199</v>
      </c>
      <c r="W5334" s="50" t="s">
        <v>6672</v>
      </c>
      <c r="X5334" s="50" t="s">
        <v>14740</v>
      </c>
      <c r="Y5334" s="70" t="s">
        <v>17320</v>
      </c>
      <c r="Z5334" s="53">
        <v>34509</v>
      </c>
    </row>
    <row r="5335" spans="1:26" s="49" customFormat="1" ht="30" x14ac:dyDescent="0.25">
      <c r="A5335" s="75">
        <v>600065677</v>
      </c>
      <c r="B5335" s="73">
        <f t="shared" si="249"/>
        <v>600065677</v>
      </c>
      <c r="C5335" s="73" t="s">
        <v>13100</v>
      </c>
      <c r="D5335" s="68">
        <v>1</v>
      </c>
      <c r="E5335" s="48">
        <f t="shared" si="250"/>
        <v>60610816</v>
      </c>
      <c r="F5335" s="57" t="s">
        <v>6670</v>
      </c>
      <c r="G5335" s="57" t="s">
        <v>6671</v>
      </c>
      <c r="H5335" s="51">
        <v>425</v>
      </c>
      <c r="I5335" s="51" t="s">
        <v>17309</v>
      </c>
      <c r="J5335" s="69">
        <v>27.49</v>
      </c>
      <c r="K5335" s="69">
        <f t="shared" si="251"/>
        <v>11683.25</v>
      </c>
      <c r="L5335" s="90">
        <v>425</v>
      </c>
      <c r="M5335" s="51"/>
      <c r="N5335" s="62" t="s">
        <v>6712</v>
      </c>
      <c r="O5335" s="52"/>
      <c r="P5335" s="52">
        <v>93</v>
      </c>
      <c r="Q5335" s="52"/>
      <c r="R5335" s="52" t="s">
        <v>6688</v>
      </c>
      <c r="S5335" s="49" t="s">
        <v>21333</v>
      </c>
      <c r="V5335" s="50" t="s">
        <v>15199</v>
      </c>
      <c r="W5335" s="50" t="s">
        <v>6672</v>
      </c>
      <c r="X5335" s="50" t="s">
        <v>14740</v>
      </c>
      <c r="Y5335" s="70" t="s">
        <v>17320</v>
      </c>
      <c r="Z5335" s="53">
        <v>34501</v>
      </c>
    </row>
    <row r="5336" spans="1:26" s="49" customFormat="1" x14ac:dyDescent="0.25">
      <c r="A5336" s="75">
        <v>600065685</v>
      </c>
      <c r="B5336" s="73">
        <f t="shared" si="249"/>
        <v>600065685</v>
      </c>
      <c r="C5336" s="73" t="s">
        <v>13101</v>
      </c>
      <c r="D5336" s="68">
        <v>1</v>
      </c>
      <c r="E5336" s="48">
        <f t="shared" si="250"/>
        <v>75005409</v>
      </c>
      <c r="F5336" s="57" t="s">
        <v>6670</v>
      </c>
      <c r="G5336" s="57" t="s">
        <v>6671</v>
      </c>
      <c r="H5336" s="51">
        <v>425</v>
      </c>
      <c r="I5336" s="51" t="s">
        <v>17309</v>
      </c>
      <c r="J5336" s="69">
        <v>27.49</v>
      </c>
      <c r="K5336" s="69">
        <f t="shared" si="251"/>
        <v>11683.25</v>
      </c>
      <c r="L5336" s="90">
        <v>425</v>
      </c>
      <c r="M5336" s="51"/>
      <c r="N5336" s="62" t="s">
        <v>6713</v>
      </c>
      <c r="O5336" s="52" t="s">
        <v>593</v>
      </c>
      <c r="P5336" s="52">
        <v>282</v>
      </c>
      <c r="Q5336" s="52"/>
      <c r="R5336" s="52" t="s">
        <v>6697</v>
      </c>
      <c r="S5336" s="49" t="s">
        <v>21333</v>
      </c>
      <c r="V5336" s="50" t="s">
        <v>15199</v>
      </c>
      <c r="W5336" s="50" t="s">
        <v>6672</v>
      </c>
      <c r="X5336" s="50" t="s">
        <v>14740</v>
      </c>
      <c r="Y5336" s="70" t="s">
        <v>17320</v>
      </c>
      <c r="Z5336" s="53">
        <v>34522</v>
      </c>
    </row>
    <row r="5337" spans="1:26" s="49" customFormat="1" ht="30" x14ac:dyDescent="0.25">
      <c r="A5337" s="75">
        <v>600065758</v>
      </c>
      <c r="B5337" s="73">
        <f t="shared" si="249"/>
        <v>600065758</v>
      </c>
      <c r="C5337" s="73" t="s">
        <v>18288</v>
      </c>
      <c r="D5337" s="68">
        <v>1</v>
      </c>
      <c r="E5337" s="48">
        <f t="shared" si="250"/>
        <v>75005735</v>
      </c>
      <c r="F5337" s="57" t="s">
        <v>6670</v>
      </c>
      <c r="G5337" s="57" t="s">
        <v>6671</v>
      </c>
      <c r="H5337" s="51">
        <v>100</v>
      </c>
      <c r="I5337" s="51" t="s">
        <v>17309</v>
      </c>
      <c r="J5337" s="69">
        <v>27.49</v>
      </c>
      <c r="K5337" s="69">
        <f t="shared" si="251"/>
        <v>2749</v>
      </c>
      <c r="L5337" s="90">
        <v>100</v>
      </c>
      <c r="M5337" s="51"/>
      <c r="N5337" s="62" t="s">
        <v>18289</v>
      </c>
      <c r="O5337" s="52" t="s">
        <v>6702</v>
      </c>
      <c r="P5337" s="52">
        <v>232</v>
      </c>
      <c r="Q5337" s="52"/>
      <c r="R5337" s="52" t="s">
        <v>6672</v>
      </c>
      <c r="S5337" s="49" t="s">
        <v>21333</v>
      </c>
      <c r="V5337" s="50" t="s">
        <v>15199</v>
      </c>
      <c r="W5337" s="50" t="s">
        <v>6672</v>
      </c>
      <c r="X5337" s="50" t="s">
        <v>14740</v>
      </c>
      <c r="Y5337" s="70" t="s">
        <v>17320</v>
      </c>
      <c r="Z5337" s="53">
        <v>34401</v>
      </c>
    </row>
    <row r="5338" spans="1:26" s="49" customFormat="1" x14ac:dyDescent="0.25">
      <c r="A5338" s="75">
        <v>650014740</v>
      </c>
      <c r="B5338" s="73">
        <f t="shared" si="249"/>
        <v>650014740</v>
      </c>
      <c r="C5338" s="73" t="s">
        <v>13102</v>
      </c>
      <c r="D5338" s="68">
        <v>1</v>
      </c>
      <c r="E5338" s="48">
        <f t="shared" si="250"/>
        <v>70988790</v>
      </c>
      <c r="F5338" s="57" t="s">
        <v>6670</v>
      </c>
      <c r="G5338" s="57" t="s">
        <v>6671</v>
      </c>
      <c r="H5338" s="51">
        <v>275</v>
      </c>
      <c r="I5338" s="51" t="s">
        <v>17309</v>
      </c>
      <c r="J5338" s="69">
        <v>27.49</v>
      </c>
      <c r="K5338" s="69">
        <f t="shared" si="251"/>
        <v>7559.75</v>
      </c>
      <c r="L5338" s="90">
        <v>275</v>
      </c>
      <c r="M5338" s="51"/>
      <c r="N5338" s="62" t="s">
        <v>6714</v>
      </c>
      <c r="O5338" s="52" t="s">
        <v>5286</v>
      </c>
      <c r="P5338" s="52">
        <v>352</v>
      </c>
      <c r="Q5338" s="52"/>
      <c r="R5338" s="52" t="s">
        <v>6715</v>
      </c>
      <c r="S5338" s="49" t="s">
        <v>21333</v>
      </c>
      <c r="V5338" s="50" t="s">
        <v>15199</v>
      </c>
      <c r="W5338" s="50" t="s">
        <v>6672</v>
      </c>
      <c r="X5338" s="50" t="s">
        <v>14740</v>
      </c>
      <c r="Y5338" s="70" t="s">
        <v>17320</v>
      </c>
      <c r="Z5338" s="53">
        <v>34526</v>
      </c>
    </row>
    <row r="5339" spans="1:26" s="49" customFormat="1" ht="30" x14ac:dyDescent="0.25">
      <c r="A5339" s="75">
        <v>650048792</v>
      </c>
      <c r="B5339" s="73">
        <f t="shared" si="249"/>
        <v>650048792</v>
      </c>
      <c r="C5339" s="73" t="s">
        <v>13103</v>
      </c>
      <c r="D5339" s="68">
        <v>1</v>
      </c>
      <c r="E5339" s="48">
        <f t="shared" si="250"/>
        <v>60610484</v>
      </c>
      <c r="F5339" s="57" t="s">
        <v>6670</v>
      </c>
      <c r="G5339" s="57" t="s">
        <v>6671</v>
      </c>
      <c r="H5339" s="51">
        <v>475</v>
      </c>
      <c r="I5339" s="51" t="s">
        <v>17309</v>
      </c>
      <c r="J5339" s="69">
        <v>27.49</v>
      </c>
      <c r="K5339" s="69">
        <f t="shared" si="251"/>
        <v>13057.75</v>
      </c>
      <c r="L5339" s="90">
        <v>475</v>
      </c>
      <c r="M5339" s="51"/>
      <c r="N5339" s="62" t="s">
        <v>6716</v>
      </c>
      <c r="O5339" s="52"/>
      <c r="P5339" s="52">
        <v>207</v>
      </c>
      <c r="Q5339" s="52"/>
      <c r="R5339" s="52" t="s">
        <v>6717</v>
      </c>
      <c r="S5339" s="49" t="s">
        <v>21333</v>
      </c>
      <c r="V5339" s="50" t="s">
        <v>15199</v>
      </c>
      <c r="W5339" s="50" t="s">
        <v>6672</v>
      </c>
      <c r="X5339" s="50" t="s">
        <v>14740</v>
      </c>
      <c r="Y5339" s="70" t="s">
        <v>17320</v>
      </c>
      <c r="Z5339" s="53">
        <v>34534</v>
      </c>
    </row>
    <row r="5340" spans="1:26" s="49" customFormat="1" ht="30" x14ac:dyDescent="0.25">
      <c r="A5340" s="75">
        <v>650055497</v>
      </c>
      <c r="B5340" s="73">
        <f t="shared" si="249"/>
        <v>650055497</v>
      </c>
      <c r="C5340" s="73" t="s">
        <v>13104</v>
      </c>
      <c r="D5340" s="68">
        <v>1</v>
      </c>
      <c r="E5340" s="48">
        <f t="shared" si="250"/>
        <v>60611383</v>
      </c>
      <c r="F5340" s="57" t="s">
        <v>6670</v>
      </c>
      <c r="G5340" s="57" t="s">
        <v>6671</v>
      </c>
      <c r="H5340" s="51">
        <v>125</v>
      </c>
      <c r="I5340" s="51" t="s">
        <v>17309</v>
      </c>
      <c r="J5340" s="69">
        <v>27.49</v>
      </c>
      <c r="K5340" s="69">
        <f t="shared" si="251"/>
        <v>3436.25</v>
      </c>
      <c r="L5340" s="90">
        <v>125</v>
      </c>
      <c r="M5340" s="51"/>
      <c r="N5340" s="62" t="s">
        <v>6718</v>
      </c>
      <c r="O5340" s="52"/>
      <c r="P5340" s="52">
        <v>271</v>
      </c>
      <c r="Q5340" s="52"/>
      <c r="R5340" s="52" t="s">
        <v>6719</v>
      </c>
      <c r="S5340" s="49" t="s">
        <v>21333</v>
      </c>
      <c r="V5340" s="50" t="s">
        <v>15199</v>
      </c>
      <c r="W5340" s="50" t="s">
        <v>6672</v>
      </c>
      <c r="X5340" s="50" t="s">
        <v>14740</v>
      </c>
      <c r="Y5340" s="70" t="s">
        <v>17320</v>
      </c>
      <c r="Z5340" s="53">
        <v>34535</v>
      </c>
    </row>
    <row r="5341" spans="1:26" s="49" customFormat="1" ht="30" x14ac:dyDescent="0.25">
      <c r="A5341" s="75">
        <v>664000185</v>
      </c>
      <c r="B5341" s="73">
        <f t="shared" si="249"/>
        <v>664000185</v>
      </c>
      <c r="C5341" s="73" t="s">
        <v>13105</v>
      </c>
      <c r="D5341" s="68">
        <v>1</v>
      </c>
      <c r="E5341" s="48">
        <f t="shared" si="250"/>
        <v>60610743</v>
      </c>
      <c r="F5341" s="57" t="s">
        <v>6670</v>
      </c>
      <c r="G5341" s="57" t="s">
        <v>6671</v>
      </c>
      <c r="H5341" s="51">
        <v>0</v>
      </c>
      <c r="I5341" s="51" t="s">
        <v>17309</v>
      </c>
      <c r="J5341" s="69">
        <v>27.49</v>
      </c>
      <c r="K5341" s="69">
        <f t="shared" si="251"/>
        <v>0</v>
      </c>
      <c r="L5341" s="90">
        <v>25</v>
      </c>
      <c r="M5341" s="51">
        <v>25</v>
      </c>
      <c r="N5341" s="62" t="s">
        <v>6720</v>
      </c>
      <c r="O5341" s="52" t="s">
        <v>516</v>
      </c>
      <c r="P5341" s="52">
        <v>306</v>
      </c>
      <c r="Q5341" s="52"/>
      <c r="R5341" s="52" t="s">
        <v>6706</v>
      </c>
      <c r="S5341" s="49" t="s">
        <v>21333</v>
      </c>
      <c r="V5341" s="50" t="s">
        <v>15199</v>
      </c>
      <c r="W5341" s="50" t="s">
        <v>6672</v>
      </c>
      <c r="X5341" s="50" t="s">
        <v>14740</v>
      </c>
      <c r="Y5341" s="70" t="s">
        <v>17320</v>
      </c>
      <c r="Z5341" s="53">
        <v>34543</v>
      </c>
    </row>
    <row r="5342" spans="1:26" s="49" customFormat="1" x14ac:dyDescent="0.25">
      <c r="A5342" s="75">
        <v>664000282</v>
      </c>
      <c r="B5342" s="73">
        <f t="shared" si="249"/>
        <v>664000282</v>
      </c>
      <c r="C5342" s="73" t="s">
        <v>13106</v>
      </c>
      <c r="D5342" s="68">
        <v>1</v>
      </c>
      <c r="E5342" s="48">
        <f t="shared" si="250"/>
        <v>75006111</v>
      </c>
      <c r="F5342" s="57" t="s">
        <v>6670</v>
      </c>
      <c r="G5342" s="57" t="s">
        <v>6671</v>
      </c>
      <c r="H5342" s="51">
        <v>0</v>
      </c>
      <c r="I5342" s="51" t="s">
        <v>17309</v>
      </c>
      <c r="J5342" s="69">
        <v>27.49</v>
      </c>
      <c r="K5342" s="69">
        <f t="shared" si="251"/>
        <v>0</v>
      </c>
      <c r="L5342" s="90">
        <v>75</v>
      </c>
      <c r="M5342" s="51">
        <v>75</v>
      </c>
      <c r="N5342" s="62" t="s">
        <v>6721</v>
      </c>
      <c r="O5342" s="52" t="s">
        <v>668</v>
      </c>
      <c r="P5342" s="52">
        <v>471</v>
      </c>
      <c r="Q5342" s="52"/>
      <c r="R5342" s="52" t="s">
        <v>6672</v>
      </c>
      <c r="S5342" s="49" t="s">
        <v>21333</v>
      </c>
      <c r="V5342" s="50" t="s">
        <v>15199</v>
      </c>
      <c r="W5342" s="50" t="s">
        <v>6672</v>
      </c>
      <c r="X5342" s="50" t="s">
        <v>14740</v>
      </c>
      <c r="Y5342" s="70" t="s">
        <v>17320</v>
      </c>
      <c r="Z5342" s="53">
        <v>34401</v>
      </c>
    </row>
    <row r="5343" spans="1:26" s="49" customFormat="1" ht="30" x14ac:dyDescent="0.25">
      <c r="A5343" s="75">
        <v>691005087</v>
      </c>
      <c r="B5343" s="73">
        <f t="shared" si="249"/>
        <v>691005087</v>
      </c>
      <c r="C5343" s="73" t="s">
        <v>13107</v>
      </c>
      <c r="D5343" s="68">
        <v>1</v>
      </c>
      <c r="E5343" s="48">
        <f t="shared" si="250"/>
        <v>21551405</v>
      </c>
      <c r="F5343" s="57" t="s">
        <v>6670</v>
      </c>
      <c r="G5343" s="57" t="s">
        <v>6671</v>
      </c>
      <c r="H5343" s="51">
        <v>75</v>
      </c>
      <c r="I5343" s="51" t="s">
        <v>17309</v>
      </c>
      <c r="J5343" s="69">
        <v>27.49</v>
      </c>
      <c r="K5343" s="69">
        <f t="shared" si="251"/>
        <v>2061.75</v>
      </c>
      <c r="L5343" s="90">
        <v>75</v>
      </c>
      <c r="M5343" s="51"/>
      <c r="N5343" s="62" t="s">
        <v>6722</v>
      </c>
      <c r="O5343" s="52"/>
      <c r="P5343" s="52">
        <v>15</v>
      </c>
      <c r="Q5343" s="52"/>
      <c r="R5343" s="52" t="s">
        <v>6723</v>
      </c>
      <c r="S5343" s="49" t="s">
        <v>21333</v>
      </c>
      <c r="V5343" s="50" t="s">
        <v>15199</v>
      </c>
      <c r="W5343" s="50" t="s">
        <v>6672</v>
      </c>
      <c r="X5343" s="50" t="s">
        <v>14740</v>
      </c>
      <c r="Y5343" s="70" t="s">
        <v>17320</v>
      </c>
      <c r="Z5343" s="53">
        <v>34532</v>
      </c>
    </row>
    <row r="5344" spans="1:26" s="49" customFormat="1" ht="30" x14ac:dyDescent="0.25">
      <c r="A5344" s="74">
        <v>600028429</v>
      </c>
      <c r="B5344" s="73">
        <f t="shared" si="249"/>
        <v>600028429</v>
      </c>
      <c r="C5344" s="73" t="s">
        <v>15202</v>
      </c>
      <c r="D5344" s="68">
        <v>1</v>
      </c>
      <c r="E5344" s="48">
        <f t="shared" si="250"/>
        <v>48342998</v>
      </c>
      <c r="F5344" s="57" t="s">
        <v>6670</v>
      </c>
      <c r="G5344" s="57" t="s">
        <v>6671</v>
      </c>
      <c r="H5344" s="51">
        <v>350</v>
      </c>
      <c r="I5344" s="51" t="s">
        <v>17309</v>
      </c>
      <c r="J5344" s="69">
        <v>27.49</v>
      </c>
      <c r="K5344" s="69">
        <f t="shared" si="251"/>
        <v>9621.5</v>
      </c>
      <c r="L5344" s="90">
        <v>350</v>
      </c>
      <c r="M5344" s="51"/>
      <c r="N5344" s="62" t="s">
        <v>15203</v>
      </c>
      <c r="O5344" s="52" t="s">
        <v>6913</v>
      </c>
      <c r="P5344" s="52">
        <v>131</v>
      </c>
      <c r="Q5344" s="52"/>
      <c r="R5344" s="52" t="s">
        <v>6693</v>
      </c>
      <c r="S5344" s="49" t="s">
        <v>21333</v>
      </c>
      <c r="V5344" s="50" t="s">
        <v>14745</v>
      </c>
      <c r="W5344" s="50" t="s">
        <v>6672</v>
      </c>
      <c r="X5344" s="50" t="s">
        <v>14746</v>
      </c>
      <c r="Y5344" s="70" t="s">
        <v>17320</v>
      </c>
      <c r="Z5344" s="53">
        <v>34525</v>
      </c>
    </row>
    <row r="5345" spans="1:26" s="49" customFormat="1" x14ac:dyDescent="0.25">
      <c r="A5345" s="74">
        <v>600009408</v>
      </c>
      <c r="B5345" s="73">
        <f t="shared" si="249"/>
        <v>600009408</v>
      </c>
      <c r="C5345" s="73" t="s">
        <v>13117</v>
      </c>
      <c r="D5345" s="68">
        <v>1</v>
      </c>
      <c r="E5345" s="48">
        <f t="shared" si="250"/>
        <v>77631</v>
      </c>
      <c r="F5345" s="57" t="s">
        <v>6670</v>
      </c>
      <c r="G5345" s="57" t="s">
        <v>6740</v>
      </c>
      <c r="H5345" s="51">
        <v>525</v>
      </c>
      <c r="I5345" s="51" t="s">
        <v>17309</v>
      </c>
      <c r="J5345" s="69">
        <v>27.49</v>
      </c>
      <c r="K5345" s="69">
        <f t="shared" si="251"/>
        <v>14432.25</v>
      </c>
      <c r="L5345" s="90">
        <v>525</v>
      </c>
      <c r="M5345" s="51"/>
      <c r="N5345" s="62" t="s">
        <v>6742</v>
      </c>
      <c r="O5345" s="52" t="s">
        <v>62</v>
      </c>
      <c r="P5345" s="52">
        <v>313</v>
      </c>
      <c r="Q5345" s="52"/>
      <c r="R5345" s="52" t="s">
        <v>6741</v>
      </c>
      <c r="S5345" s="49" t="s">
        <v>21333</v>
      </c>
      <c r="V5345" s="50" t="s">
        <v>15195</v>
      </c>
      <c r="W5345" s="50" t="s">
        <v>6741</v>
      </c>
      <c r="X5345" s="50" t="s">
        <v>14738</v>
      </c>
      <c r="Y5345" s="70" t="s">
        <v>17320</v>
      </c>
      <c r="Z5345" s="53">
        <v>34101</v>
      </c>
    </row>
    <row r="5346" spans="1:26" s="49" customFormat="1" ht="30" x14ac:dyDescent="0.25">
      <c r="A5346" s="75">
        <v>600067858</v>
      </c>
      <c r="B5346" s="73">
        <f t="shared" si="249"/>
        <v>600067858</v>
      </c>
      <c r="C5346" s="73" t="s">
        <v>13124</v>
      </c>
      <c r="D5346" s="68">
        <v>1</v>
      </c>
      <c r="E5346" s="48">
        <f t="shared" si="250"/>
        <v>75005565</v>
      </c>
      <c r="F5346" s="57" t="s">
        <v>6670</v>
      </c>
      <c r="G5346" s="57" t="s">
        <v>6740</v>
      </c>
      <c r="H5346" s="51">
        <v>50</v>
      </c>
      <c r="I5346" s="51" t="s">
        <v>17309</v>
      </c>
      <c r="J5346" s="69">
        <v>27.49</v>
      </c>
      <c r="K5346" s="69">
        <f t="shared" si="251"/>
        <v>1374.5</v>
      </c>
      <c r="L5346" s="90">
        <v>50</v>
      </c>
      <c r="M5346" s="51"/>
      <c r="N5346" s="62" t="s">
        <v>6756</v>
      </c>
      <c r="O5346" s="52" t="s">
        <v>4246</v>
      </c>
      <c r="P5346" s="52">
        <v>724</v>
      </c>
      <c r="Q5346" s="52"/>
      <c r="R5346" s="52" t="s">
        <v>6741</v>
      </c>
      <c r="S5346" s="49" t="s">
        <v>21333</v>
      </c>
      <c r="V5346" s="50" t="s">
        <v>15204</v>
      </c>
      <c r="W5346" s="50" t="s">
        <v>6741</v>
      </c>
      <c r="X5346" s="50" t="s">
        <v>14740</v>
      </c>
      <c r="Y5346" s="70" t="s">
        <v>17320</v>
      </c>
      <c r="Z5346" s="53">
        <v>34101</v>
      </c>
    </row>
    <row r="5347" spans="1:26" s="49" customFormat="1" ht="30" x14ac:dyDescent="0.25">
      <c r="A5347" s="75">
        <v>600068358</v>
      </c>
      <c r="B5347" s="73">
        <f t="shared" si="249"/>
        <v>600068358</v>
      </c>
      <c r="C5347" s="73" t="s">
        <v>13125</v>
      </c>
      <c r="D5347" s="68">
        <v>1</v>
      </c>
      <c r="E5347" s="48">
        <f t="shared" si="250"/>
        <v>75005280</v>
      </c>
      <c r="F5347" s="57" t="s">
        <v>6670</v>
      </c>
      <c r="G5347" s="57" t="s">
        <v>6740</v>
      </c>
      <c r="H5347" s="51">
        <v>25</v>
      </c>
      <c r="I5347" s="51" t="s">
        <v>17309</v>
      </c>
      <c r="J5347" s="69">
        <v>27.49</v>
      </c>
      <c r="K5347" s="69">
        <f t="shared" si="251"/>
        <v>687.25</v>
      </c>
      <c r="L5347" s="90">
        <v>25</v>
      </c>
      <c r="M5347" s="51"/>
      <c r="N5347" s="62" t="s">
        <v>6757</v>
      </c>
      <c r="O5347" s="52" t="s">
        <v>6758</v>
      </c>
      <c r="P5347" s="52"/>
      <c r="Q5347" s="52"/>
      <c r="R5347" s="52" t="s">
        <v>6741</v>
      </c>
      <c r="S5347" s="49" t="s">
        <v>21333</v>
      </c>
      <c r="V5347" s="50" t="s">
        <v>15204</v>
      </c>
      <c r="W5347" s="50" t="s">
        <v>6741</v>
      </c>
      <c r="X5347" s="50" t="s">
        <v>14740</v>
      </c>
      <c r="Y5347" s="70" t="s">
        <v>17320</v>
      </c>
      <c r="Z5347" s="53">
        <v>34101</v>
      </c>
    </row>
    <row r="5348" spans="1:26" s="49" customFormat="1" ht="30" x14ac:dyDescent="0.25">
      <c r="A5348" s="75">
        <v>600068676</v>
      </c>
      <c r="B5348" s="73">
        <f t="shared" si="249"/>
        <v>600068676</v>
      </c>
      <c r="C5348" s="73" t="s">
        <v>13126</v>
      </c>
      <c r="D5348" s="68">
        <v>1</v>
      </c>
      <c r="E5348" s="48">
        <f t="shared" si="250"/>
        <v>75005557</v>
      </c>
      <c r="F5348" s="57" t="s">
        <v>6670</v>
      </c>
      <c r="G5348" s="57" t="s">
        <v>6740</v>
      </c>
      <c r="H5348" s="51">
        <v>675</v>
      </c>
      <c r="I5348" s="51" t="s">
        <v>17309</v>
      </c>
      <c r="J5348" s="69">
        <v>27.49</v>
      </c>
      <c r="K5348" s="69">
        <f t="shared" si="251"/>
        <v>18555.75</v>
      </c>
      <c r="L5348" s="90">
        <v>675</v>
      </c>
      <c r="M5348" s="51"/>
      <c r="N5348" s="62" t="s">
        <v>6759</v>
      </c>
      <c r="O5348" s="52" t="s">
        <v>62</v>
      </c>
      <c r="P5348" s="52">
        <v>540</v>
      </c>
      <c r="Q5348" s="52"/>
      <c r="R5348" s="52" t="s">
        <v>6741</v>
      </c>
      <c r="S5348" s="49" t="s">
        <v>21333</v>
      </c>
      <c r="V5348" s="50" t="s">
        <v>15204</v>
      </c>
      <c r="W5348" s="50" t="s">
        <v>6741</v>
      </c>
      <c r="X5348" s="50" t="s">
        <v>14740</v>
      </c>
      <c r="Y5348" s="70" t="s">
        <v>17320</v>
      </c>
      <c r="Z5348" s="53">
        <v>34101</v>
      </c>
    </row>
    <row r="5349" spans="1:26" s="49" customFormat="1" ht="30" x14ac:dyDescent="0.25">
      <c r="A5349" s="75">
        <v>600068684</v>
      </c>
      <c r="B5349" s="73">
        <f t="shared" si="249"/>
        <v>600068684</v>
      </c>
      <c r="C5349" s="73" t="s">
        <v>13127</v>
      </c>
      <c r="D5349" s="68">
        <v>1</v>
      </c>
      <c r="E5349" s="48">
        <f t="shared" si="250"/>
        <v>75005271</v>
      </c>
      <c r="F5349" s="57" t="s">
        <v>6670</v>
      </c>
      <c r="G5349" s="57" t="s">
        <v>6740</v>
      </c>
      <c r="H5349" s="51">
        <v>725</v>
      </c>
      <c r="I5349" s="51" t="s">
        <v>17309</v>
      </c>
      <c r="J5349" s="69">
        <v>27.49</v>
      </c>
      <c r="K5349" s="69">
        <f t="shared" si="251"/>
        <v>19930.25</v>
      </c>
      <c r="L5349" s="90">
        <v>725</v>
      </c>
      <c r="M5349" s="51"/>
      <c r="N5349" s="62" t="s">
        <v>6760</v>
      </c>
      <c r="O5349" s="52" t="s">
        <v>340</v>
      </c>
      <c r="P5349" s="52">
        <v>211</v>
      </c>
      <c r="Q5349" s="52"/>
      <c r="R5349" s="52" t="s">
        <v>6741</v>
      </c>
      <c r="S5349" s="49" t="s">
        <v>21333</v>
      </c>
      <c r="V5349" s="50" t="s">
        <v>15204</v>
      </c>
      <c r="W5349" s="50" t="s">
        <v>6741</v>
      </c>
      <c r="X5349" s="50" t="s">
        <v>14740</v>
      </c>
      <c r="Y5349" s="70" t="s">
        <v>17320</v>
      </c>
      <c r="Z5349" s="53">
        <v>34101</v>
      </c>
    </row>
    <row r="5350" spans="1:26" s="49" customFormat="1" x14ac:dyDescent="0.25">
      <c r="A5350" s="75">
        <v>600068765</v>
      </c>
      <c r="B5350" s="73">
        <f t="shared" si="249"/>
        <v>600068765</v>
      </c>
      <c r="C5350" s="73" t="s">
        <v>13128</v>
      </c>
      <c r="D5350" s="68">
        <v>1</v>
      </c>
      <c r="E5350" s="48">
        <f t="shared" si="250"/>
        <v>70992347</v>
      </c>
      <c r="F5350" s="57" t="s">
        <v>6670</v>
      </c>
      <c r="G5350" s="57" t="s">
        <v>6740</v>
      </c>
      <c r="H5350" s="51">
        <v>250</v>
      </c>
      <c r="I5350" s="51" t="s">
        <v>17309</v>
      </c>
      <c r="J5350" s="69">
        <v>27.49</v>
      </c>
      <c r="K5350" s="69">
        <f t="shared" si="251"/>
        <v>6872.5</v>
      </c>
      <c r="L5350" s="90">
        <v>250</v>
      </c>
      <c r="M5350" s="51"/>
      <c r="N5350" s="62" t="s">
        <v>6761</v>
      </c>
      <c r="O5350" s="52"/>
      <c r="P5350" s="52">
        <v>51</v>
      </c>
      <c r="Q5350" s="52"/>
      <c r="R5350" s="52" t="s">
        <v>6755</v>
      </c>
      <c r="S5350" s="49" t="s">
        <v>21333</v>
      </c>
      <c r="V5350" s="50" t="s">
        <v>15204</v>
      </c>
      <c r="W5350" s="50" t="s">
        <v>6741</v>
      </c>
      <c r="X5350" s="50" t="s">
        <v>14740</v>
      </c>
      <c r="Y5350" s="70" t="s">
        <v>17320</v>
      </c>
      <c r="Z5350" s="53">
        <v>34101</v>
      </c>
    </row>
    <row r="5351" spans="1:26" s="49" customFormat="1" ht="30" x14ac:dyDescent="0.25">
      <c r="A5351" s="75">
        <v>650014413</v>
      </c>
      <c r="B5351" s="73">
        <f t="shared" si="249"/>
        <v>650014413</v>
      </c>
      <c r="C5351" s="73" t="s">
        <v>13129</v>
      </c>
      <c r="D5351" s="68">
        <v>1</v>
      </c>
      <c r="E5351" s="48">
        <f t="shared" si="250"/>
        <v>70988960</v>
      </c>
      <c r="F5351" s="57" t="s">
        <v>6670</v>
      </c>
      <c r="G5351" s="57" t="s">
        <v>6740</v>
      </c>
      <c r="H5351" s="51">
        <v>250</v>
      </c>
      <c r="I5351" s="51" t="s">
        <v>17309</v>
      </c>
      <c r="J5351" s="69">
        <v>27.49</v>
      </c>
      <c r="K5351" s="69">
        <f t="shared" si="251"/>
        <v>6872.5</v>
      </c>
      <c r="L5351" s="90">
        <v>250</v>
      </c>
      <c r="M5351" s="51"/>
      <c r="N5351" s="62" t="s">
        <v>6762</v>
      </c>
      <c r="O5351" s="52"/>
      <c r="P5351" s="52">
        <v>1</v>
      </c>
      <c r="Q5351" s="52"/>
      <c r="R5351" s="52" t="s">
        <v>6763</v>
      </c>
      <c r="S5351" s="49" t="s">
        <v>21333</v>
      </c>
      <c r="V5351" s="50" t="s">
        <v>15204</v>
      </c>
      <c r="W5351" s="50" t="s">
        <v>6741</v>
      </c>
      <c r="X5351" s="50" t="s">
        <v>14740</v>
      </c>
      <c r="Y5351" s="70" t="s">
        <v>17320</v>
      </c>
      <c r="Z5351" s="53">
        <v>34101</v>
      </c>
    </row>
    <row r="5352" spans="1:26" s="49" customFormat="1" ht="30" x14ac:dyDescent="0.25">
      <c r="A5352" s="75">
        <v>650049438</v>
      </c>
      <c r="B5352" s="73">
        <f t="shared" si="249"/>
        <v>650049438</v>
      </c>
      <c r="C5352" s="73" t="s">
        <v>13130</v>
      </c>
      <c r="D5352" s="68">
        <v>1</v>
      </c>
      <c r="E5352" s="48">
        <f t="shared" si="250"/>
        <v>60611715</v>
      </c>
      <c r="F5352" s="57" t="s">
        <v>6670</v>
      </c>
      <c r="G5352" s="57" t="s">
        <v>6740</v>
      </c>
      <c r="H5352" s="51">
        <v>300</v>
      </c>
      <c r="I5352" s="51" t="s">
        <v>17309</v>
      </c>
      <c r="J5352" s="69">
        <v>27.49</v>
      </c>
      <c r="K5352" s="69">
        <f t="shared" si="251"/>
        <v>8247</v>
      </c>
      <c r="L5352" s="90">
        <v>300</v>
      </c>
      <c r="M5352" s="51"/>
      <c r="N5352" s="62" t="s">
        <v>6764</v>
      </c>
      <c r="O5352" s="52"/>
      <c r="P5352" s="52">
        <v>135</v>
      </c>
      <c r="Q5352" s="52"/>
      <c r="R5352" s="52" t="s">
        <v>6765</v>
      </c>
      <c r="S5352" s="49" t="s">
        <v>21333</v>
      </c>
      <c r="V5352" s="50" t="s">
        <v>15204</v>
      </c>
      <c r="W5352" s="50" t="s">
        <v>6741</v>
      </c>
      <c r="X5352" s="50" t="s">
        <v>14740</v>
      </c>
      <c r="Y5352" s="70" t="s">
        <v>17320</v>
      </c>
      <c r="Z5352" s="53">
        <v>34101</v>
      </c>
    </row>
    <row r="5353" spans="1:26" s="49" customFormat="1" x14ac:dyDescent="0.25">
      <c r="A5353" s="74">
        <v>600022765</v>
      </c>
      <c r="B5353" s="73">
        <f t="shared" si="249"/>
        <v>600022765</v>
      </c>
      <c r="C5353" s="73" t="s">
        <v>13081</v>
      </c>
      <c r="D5353" s="68">
        <v>1</v>
      </c>
      <c r="E5353" s="48">
        <f t="shared" si="250"/>
        <v>70842779</v>
      </c>
      <c r="F5353" s="57" t="s">
        <v>6670</v>
      </c>
      <c r="G5353" s="57" t="s">
        <v>6671</v>
      </c>
      <c r="H5353" s="51">
        <v>425</v>
      </c>
      <c r="I5353" s="51" t="s">
        <v>17309</v>
      </c>
      <c r="J5353" s="69">
        <v>27.49</v>
      </c>
      <c r="K5353" s="69">
        <f t="shared" si="251"/>
        <v>11683.25</v>
      </c>
      <c r="L5353" s="90">
        <v>425</v>
      </c>
      <c r="M5353" s="51"/>
      <c r="N5353" s="62" t="s">
        <v>6677</v>
      </c>
      <c r="O5353" s="52" t="s">
        <v>1716</v>
      </c>
      <c r="P5353" s="52">
        <v>89</v>
      </c>
      <c r="Q5353" s="52"/>
      <c r="R5353" s="52" t="s">
        <v>6676</v>
      </c>
      <c r="S5353" s="49" t="s">
        <v>21333</v>
      </c>
      <c r="V5353" s="50" t="s">
        <v>15195</v>
      </c>
      <c r="W5353" s="50" t="s">
        <v>6676</v>
      </c>
      <c r="X5353" s="50" t="s">
        <v>14738</v>
      </c>
      <c r="Y5353" s="70" t="s">
        <v>17320</v>
      </c>
      <c r="Z5353" s="53">
        <v>34601</v>
      </c>
    </row>
    <row r="5354" spans="1:26" s="49" customFormat="1" x14ac:dyDescent="0.25">
      <c r="A5354" s="74">
        <v>600008924</v>
      </c>
      <c r="B5354" s="73">
        <f t="shared" si="249"/>
        <v>600008924</v>
      </c>
      <c r="C5354" s="73" t="s">
        <v>13082</v>
      </c>
      <c r="D5354" s="68">
        <v>1</v>
      </c>
      <c r="E5354" s="48">
        <f t="shared" si="250"/>
        <v>25630997</v>
      </c>
      <c r="F5354" s="57" t="s">
        <v>6670</v>
      </c>
      <c r="G5354" s="57" t="s">
        <v>6671</v>
      </c>
      <c r="H5354" s="51">
        <v>225</v>
      </c>
      <c r="I5354" s="51" t="s">
        <v>17309</v>
      </c>
      <c r="J5354" s="69">
        <v>27.49</v>
      </c>
      <c r="K5354" s="69">
        <f t="shared" si="251"/>
        <v>6185.25</v>
      </c>
      <c r="L5354" s="90">
        <v>225</v>
      </c>
      <c r="M5354" s="51"/>
      <c r="N5354" s="62" t="s">
        <v>6678</v>
      </c>
      <c r="O5354" s="52" t="s">
        <v>1154</v>
      </c>
      <c r="P5354" s="52">
        <v>125</v>
      </c>
      <c r="Q5354" s="52"/>
      <c r="R5354" s="52" t="s">
        <v>6679</v>
      </c>
      <c r="S5354" s="49" t="s">
        <v>21334</v>
      </c>
      <c r="V5354" s="50" t="s">
        <v>15195</v>
      </c>
      <c r="W5354" s="50" t="s">
        <v>6676</v>
      </c>
      <c r="X5354" s="50" t="s">
        <v>14742</v>
      </c>
      <c r="Y5354" s="70" t="s">
        <v>17320</v>
      </c>
      <c r="Z5354" s="53">
        <v>34561</v>
      </c>
    </row>
    <row r="5355" spans="1:26" s="49" customFormat="1" x14ac:dyDescent="0.25">
      <c r="A5355" s="74">
        <v>600001296</v>
      </c>
      <c r="B5355" s="73">
        <f t="shared" si="249"/>
        <v>600001296</v>
      </c>
      <c r="C5355" s="73" t="s">
        <v>13083</v>
      </c>
      <c r="D5355" s="68">
        <v>1</v>
      </c>
      <c r="E5355" s="48">
        <f t="shared" si="250"/>
        <v>25221272</v>
      </c>
      <c r="F5355" s="57" t="s">
        <v>6670</v>
      </c>
      <c r="G5355" s="57" t="s">
        <v>6671</v>
      </c>
      <c r="H5355" s="51">
        <v>100</v>
      </c>
      <c r="I5355" s="51" t="s">
        <v>17309</v>
      </c>
      <c r="J5355" s="69">
        <v>27.49</v>
      </c>
      <c r="K5355" s="69">
        <f t="shared" si="251"/>
        <v>2749</v>
      </c>
      <c r="L5355" s="90">
        <v>100</v>
      </c>
      <c r="M5355" s="51"/>
      <c r="N5355" s="62" t="s">
        <v>6680</v>
      </c>
      <c r="O5355" s="52"/>
      <c r="P5355" s="52">
        <v>5</v>
      </c>
      <c r="Q5355" s="52"/>
      <c r="R5355" s="52" t="s">
        <v>6681</v>
      </c>
      <c r="S5355" s="49" t="s">
        <v>21334</v>
      </c>
      <c r="V5355" s="50" t="s">
        <v>15195</v>
      </c>
      <c r="W5355" s="50" t="s">
        <v>6676</v>
      </c>
      <c r="X5355" s="50" t="s">
        <v>14742</v>
      </c>
      <c r="Y5355" s="70" t="s">
        <v>17320</v>
      </c>
      <c r="Z5355" s="53">
        <v>34601</v>
      </c>
    </row>
    <row r="5356" spans="1:26" s="49" customFormat="1" x14ac:dyDescent="0.25">
      <c r="A5356" s="74">
        <v>600028411</v>
      </c>
      <c r="B5356" s="73">
        <f t="shared" si="249"/>
        <v>600028411</v>
      </c>
      <c r="C5356" s="73" t="s">
        <v>18290</v>
      </c>
      <c r="D5356" s="68">
        <v>1</v>
      </c>
      <c r="E5356" s="48">
        <f t="shared" si="250"/>
        <v>48342947</v>
      </c>
      <c r="F5356" s="57" t="s">
        <v>6670</v>
      </c>
      <c r="G5356" s="57" t="s">
        <v>6671</v>
      </c>
      <c r="H5356" s="51">
        <v>50</v>
      </c>
      <c r="I5356" s="51" t="s">
        <v>17309</v>
      </c>
      <c r="J5356" s="69">
        <v>27.49</v>
      </c>
      <c r="K5356" s="69">
        <f t="shared" si="251"/>
        <v>1374.5</v>
      </c>
      <c r="L5356" s="90">
        <v>50</v>
      </c>
      <c r="M5356" s="51"/>
      <c r="N5356" s="62" t="s">
        <v>18291</v>
      </c>
      <c r="O5356" s="52"/>
      <c r="P5356" s="52">
        <v>1</v>
      </c>
      <c r="Q5356" s="52"/>
      <c r="R5356" s="52" t="s">
        <v>6676</v>
      </c>
      <c r="S5356" s="49" t="s">
        <v>21333</v>
      </c>
      <c r="V5356" s="50" t="s">
        <v>15195</v>
      </c>
      <c r="W5356" s="50" t="s">
        <v>6676</v>
      </c>
      <c r="X5356" s="50" t="s">
        <v>14738</v>
      </c>
      <c r="Y5356" s="70" t="s">
        <v>17320</v>
      </c>
      <c r="Z5356" s="53">
        <v>34601</v>
      </c>
    </row>
    <row r="5357" spans="1:26" s="49" customFormat="1" x14ac:dyDescent="0.25">
      <c r="A5357" s="74">
        <v>600028445</v>
      </c>
      <c r="B5357" s="73">
        <f t="shared" si="249"/>
        <v>600028445</v>
      </c>
      <c r="C5357" s="73" t="s">
        <v>18292</v>
      </c>
      <c r="D5357" s="68">
        <v>1</v>
      </c>
      <c r="E5357" s="48">
        <f t="shared" si="250"/>
        <v>48342971</v>
      </c>
      <c r="F5357" s="57" t="s">
        <v>6670</v>
      </c>
      <c r="G5357" s="57" t="s">
        <v>6671</v>
      </c>
      <c r="H5357" s="51">
        <v>50</v>
      </c>
      <c r="I5357" s="51" t="s">
        <v>17309</v>
      </c>
      <c r="J5357" s="69">
        <v>27.49</v>
      </c>
      <c r="K5357" s="69">
        <f t="shared" si="251"/>
        <v>1374.5</v>
      </c>
      <c r="L5357" s="90">
        <v>50</v>
      </c>
      <c r="M5357" s="51"/>
      <c r="N5357" s="62" t="s">
        <v>18293</v>
      </c>
      <c r="O5357" s="52" t="s">
        <v>18294</v>
      </c>
      <c r="P5357" s="52">
        <v>117</v>
      </c>
      <c r="Q5357" s="52"/>
      <c r="R5357" s="52" t="s">
        <v>6679</v>
      </c>
      <c r="S5357" s="49" t="s">
        <v>21333</v>
      </c>
      <c r="V5357" s="50" t="s">
        <v>15195</v>
      </c>
      <c r="W5357" s="50" t="s">
        <v>6676</v>
      </c>
      <c r="X5357" s="50" t="s">
        <v>14738</v>
      </c>
      <c r="Y5357" s="70" t="s">
        <v>17320</v>
      </c>
      <c r="Z5357" s="53">
        <v>34561</v>
      </c>
    </row>
    <row r="5358" spans="1:26" s="49" customFormat="1" x14ac:dyDescent="0.25">
      <c r="A5358" s="75">
        <v>600065286</v>
      </c>
      <c r="B5358" s="73">
        <f t="shared" si="249"/>
        <v>600065286</v>
      </c>
      <c r="C5358" s="73" t="s">
        <v>13108</v>
      </c>
      <c r="D5358" s="68">
        <v>1</v>
      </c>
      <c r="E5358" s="48">
        <f t="shared" si="250"/>
        <v>70887331</v>
      </c>
      <c r="F5358" s="57" t="s">
        <v>6670</v>
      </c>
      <c r="G5358" s="57" t="s">
        <v>6671</v>
      </c>
      <c r="H5358" s="51">
        <v>0</v>
      </c>
      <c r="I5358" s="51" t="s">
        <v>17309</v>
      </c>
      <c r="J5358" s="69">
        <v>27.49</v>
      </c>
      <c r="K5358" s="69">
        <f t="shared" si="251"/>
        <v>0</v>
      </c>
      <c r="L5358" s="90">
        <v>25</v>
      </c>
      <c r="M5358" s="51">
        <v>25</v>
      </c>
      <c r="N5358" s="62" t="s">
        <v>6724</v>
      </c>
      <c r="O5358" s="52" t="s">
        <v>6725</v>
      </c>
      <c r="P5358" s="52">
        <v>37</v>
      </c>
      <c r="Q5358" s="52"/>
      <c r="R5358" s="52" t="s">
        <v>6679</v>
      </c>
      <c r="S5358" s="49" t="s">
        <v>21333</v>
      </c>
      <c r="V5358" s="50" t="s">
        <v>15205</v>
      </c>
      <c r="W5358" s="50" t="s">
        <v>6676</v>
      </c>
      <c r="X5358" s="50" t="s">
        <v>14740</v>
      </c>
      <c r="Y5358" s="70" t="s">
        <v>17320</v>
      </c>
      <c r="Z5358" s="53">
        <v>34561</v>
      </c>
    </row>
    <row r="5359" spans="1:26" s="49" customFormat="1" ht="30" x14ac:dyDescent="0.25">
      <c r="A5359" s="75">
        <v>600065456</v>
      </c>
      <c r="B5359" s="73">
        <f t="shared" si="249"/>
        <v>600065456</v>
      </c>
      <c r="C5359" s="73" t="s">
        <v>13109</v>
      </c>
      <c r="D5359" s="68">
        <v>1</v>
      </c>
      <c r="E5359" s="48">
        <f t="shared" si="250"/>
        <v>70940622</v>
      </c>
      <c r="F5359" s="57" t="s">
        <v>6670</v>
      </c>
      <c r="G5359" s="57" t="s">
        <v>6671</v>
      </c>
      <c r="H5359" s="51">
        <v>150</v>
      </c>
      <c r="I5359" s="51" t="s">
        <v>17309</v>
      </c>
      <c r="J5359" s="69">
        <v>27.49</v>
      </c>
      <c r="K5359" s="69">
        <f t="shared" si="251"/>
        <v>4123.5</v>
      </c>
      <c r="L5359" s="90">
        <v>150</v>
      </c>
      <c r="M5359" s="51"/>
      <c r="N5359" s="62" t="s">
        <v>6726</v>
      </c>
      <c r="O5359" s="52"/>
      <c r="P5359" s="52">
        <v>126</v>
      </c>
      <c r="Q5359" s="52"/>
      <c r="R5359" s="52" t="s">
        <v>6681</v>
      </c>
      <c r="S5359" s="49" t="s">
        <v>21333</v>
      </c>
      <c r="V5359" s="50" t="s">
        <v>15205</v>
      </c>
      <c r="W5359" s="50" t="s">
        <v>6676</v>
      </c>
      <c r="X5359" s="50" t="s">
        <v>14740</v>
      </c>
      <c r="Y5359" s="70" t="s">
        <v>17320</v>
      </c>
      <c r="Z5359" s="53">
        <v>34521</v>
      </c>
    </row>
    <row r="5360" spans="1:26" s="49" customFormat="1" ht="30" x14ac:dyDescent="0.25">
      <c r="A5360" s="75">
        <v>600065545</v>
      </c>
      <c r="B5360" s="73">
        <f t="shared" si="249"/>
        <v>600065545</v>
      </c>
      <c r="C5360" s="73" t="s">
        <v>13110</v>
      </c>
      <c r="D5360" s="68">
        <v>1</v>
      </c>
      <c r="E5360" s="48">
        <f t="shared" si="250"/>
        <v>70986754</v>
      </c>
      <c r="F5360" s="57" t="s">
        <v>6670</v>
      </c>
      <c r="G5360" s="57" t="s">
        <v>6671</v>
      </c>
      <c r="H5360" s="51">
        <v>875</v>
      </c>
      <c r="I5360" s="51" t="s">
        <v>17309</v>
      </c>
      <c r="J5360" s="69">
        <v>27.49</v>
      </c>
      <c r="K5360" s="69">
        <f t="shared" si="251"/>
        <v>24053.75</v>
      </c>
      <c r="L5360" s="90">
        <v>875</v>
      </c>
      <c r="M5360" s="51"/>
      <c r="N5360" s="62" t="s">
        <v>6727</v>
      </c>
      <c r="O5360" s="52" t="s">
        <v>340</v>
      </c>
      <c r="P5360" s="52">
        <v>196</v>
      </c>
      <c r="Q5360" s="52"/>
      <c r="R5360" s="52" t="s">
        <v>6679</v>
      </c>
      <c r="S5360" s="49" t="s">
        <v>21333</v>
      </c>
      <c r="V5360" s="50" t="s">
        <v>15205</v>
      </c>
      <c r="W5360" s="50" t="s">
        <v>6676</v>
      </c>
      <c r="X5360" s="50" t="s">
        <v>14740</v>
      </c>
      <c r="Y5360" s="70" t="s">
        <v>17320</v>
      </c>
      <c r="Z5360" s="53">
        <v>34561</v>
      </c>
    </row>
    <row r="5361" spans="1:26" s="49" customFormat="1" ht="30" x14ac:dyDescent="0.25">
      <c r="A5361" s="75">
        <v>600065642</v>
      </c>
      <c r="B5361" s="73">
        <f t="shared" si="249"/>
        <v>600065642</v>
      </c>
      <c r="C5361" s="73" t="s">
        <v>13111</v>
      </c>
      <c r="D5361" s="68">
        <v>1</v>
      </c>
      <c r="E5361" s="48">
        <f t="shared" si="250"/>
        <v>75005298</v>
      </c>
      <c r="F5361" s="57" t="s">
        <v>6670</v>
      </c>
      <c r="G5361" s="57" t="s">
        <v>6671</v>
      </c>
      <c r="H5361" s="51">
        <v>75</v>
      </c>
      <c r="I5361" s="51" t="s">
        <v>17309</v>
      </c>
      <c r="J5361" s="69">
        <v>27.49</v>
      </c>
      <c r="K5361" s="69">
        <f t="shared" si="251"/>
        <v>2061.75</v>
      </c>
      <c r="L5361" s="90">
        <v>75</v>
      </c>
      <c r="M5361" s="51"/>
      <c r="N5361" s="62" t="s">
        <v>6728</v>
      </c>
      <c r="O5361" s="52"/>
      <c r="P5361" s="52">
        <v>188</v>
      </c>
      <c r="Q5361" s="52"/>
      <c r="R5361" s="52" t="s">
        <v>6729</v>
      </c>
      <c r="S5361" s="49" t="s">
        <v>21333</v>
      </c>
      <c r="V5361" s="50" t="s">
        <v>15205</v>
      </c>
      <c r="W5361" s="50" t="s">
        <v>6676</v>
      </c>
      <c r="X5361" s="50" t="s">
        <v>14740</v>
      </c>
      <c r="Y5361" s="70" t="s">
        <v>17320</v>
      </c>
      <c r="Z5361" s="53">
        <v>34561</v>
      </c>
    </row>
    <row r="5362" spans="1:26" s="49" customFormat="1" ht="30" x14ac:dyDescent="0.25">
      <c r="A5362" s="75">
        <v>600065669</v>
      </c>
      <c r="B5362" s="73">
        <f t="shared" si="249"/>
        <v>600065669</v>
      </c>
      <c r="C5362" s="73" t="s">
        <v>13112</v>
      </c>
      <c r="D5362" s="68">
        <v>1</v>
      </c>
      <c r="E5362" s="48">
        <f t="shared" si="250"/>
        <v>48343013</v>
      </c>
      <c r="F5362" s="57" t="s">
        <v>6670</v>
      </c>
      <c r="G5362" s="57" t="s">
        <v>6671</v>
      </c>
      <c r="H5362" s="51">
        <v>1075</v>
      </c>
      <c r="I5362" s="51" t="s">
        <v>17309</v>
      </c>
      <c r="J5362" s="69">
        <v>27.49</v>
      </c>
      <c r="K5362" s="69">
        <f t="shared" si="251"/>
        <v>29551.75</v>
      </c>
      <c r="L5362" s="90">
        <v>1075</v>
      </c>
      <c r="M5362" s="51"/>
      <c r="N5362" s="62" t="s">
        <v>6730</v>
      </c>
      <c r="O5362" s="52" t="s">
        <v>6731</v>
      </c>
      <c r="P5362" s="52">
        <v>3</v>
      </c>
      <c r="Q5362" s="52"/>
      <c r="R5362" s="52" t="s">
        <v>6676</v>
      </c>
      <c r="S5362" s="49" t="s">
        <v>21333</v>
      </c>
      <c r="V5362" s="50" t="s">
        <v>15205</v>
      </c>
      <c r="W5362" s="50" t="s">
        <v>6676</v>
      </c>
      <c r="X5362" s="50" t="s">
        <v>14740</v>
      </c>
      <c r="Y5362" s="70" t="s">
        <v>17320</v>
      </c>
      <c r="Z5362" s="53">
        <v>34601</v>
      </c>
    </row>
    <row r="5363" spans="1:26" s="49" customFormat="1" ht="30" x14ac:dyDescent="0.25">
      <c r="A5363" s="75">
        <v>600170454</v>
      </c>
      <c r="B5363" s="73">
        <f t="shared" si="249"/>
        <v>600170454</v>
      </c>
      <c r="C5363" s="73" t="s">
        <v>13084</v>
      </c>
      <c r="D5363" s="68">
        <v>1</v>
      </c>
      <c r="E5363" s="48">
        <f t="shared" si="250"/>
        <v>376469</v>
      </c>
      <c r="F5363" s="57" t="s">
        <v>6670</v>
      </c>
      <c r="G5363" s="57" t="s">
        <v>6671</v>
      </c>
      <c r="H5363" s="51">
        <v>850</v>
      </c>
      <c r="I5363" s="51" t="s">
        <v>17309</v>
      </c>
      <c r="J5363" s="69">
        <v>27.49</v>
      </c>
      <c r="K5363" s="69">
        <f t="shared" si="251"/>
        <v>23366.5</v>
      </c>
      <c r="L5363" s="90">
        <v>850</v>
      </c>
      <c r="M5363" s="51"/>
      <c r="N5363" s="62" t="s">
        <v>6682</v>
      </c>
      <c r="O5363" s="52" t="s">
        <v>6683</v>
      </c>
      <c r="P5363" s="52">
        <v>122</v>
      </c>
      <c r="Q5363" s="52"/>
      <c r="R5363" s="52" t="s">
        <v>6676</v>
      </c>
      <c r="S5363" s="49" t="s">
        <v>21333</v>
      </c>
      <c r="V5363" s="50" t="s">
        <v>15195</v>
      </c>
      <c r="W5363" s="50" t="s">
        <v>6676</v>
      </c>
      <c r="X5363" s="50" t="s">
        <v>14738</v>
      </c>
      <c r="Y5363" s="70" t="s">
        <v>17320</v>
      </c>
      <c r="Z5363" s="53">
        <v>34601</v>
      </c>
    </row>
    <row r="5364" spans="1:26" s="49" customFormat="1" ht="30" x14ac:dyDescent="0.25">
      <c r="A5364" s="75">
        <v>650049349</v>
      </c>
      <c r="B5364" s="73">
        <f t="shared" si="249"/>
        <v>650049349</v>
      </c>
      <c r="C5364" s="73" t="s">
        <v>13113</v>
      </c>
      <c r="D5364" s="68">
        <v>1</v>
      </c>
      <c r="E5364" s="48">
        <f t="shared" si="250"/>
        <v>70997683</v>
      </c>
      <c r="F5364" s="57" t="s">
        <v>6670</v>
      </c>
      <c r="G5364" s="57" t="s">
        <v>6671</v>
      </c>
      <c r="H5364" s="51">
        <v>375</v>
      </c>
      <c r="I5364" s="51" t="s">
        <v>17309</v>
      </c>
      <c r="J5364" s="69">
        <v>27.49</v>
      </c>
      <c r="K5364" s="69">
        <f t="shared" si="251"/>
        <v>10308.75</v>
      </c>
      <c r="L5364" s="90">
        <v>375</v>
      </c>
      <c r="M5364" s="51"/>
      <c r="N5364" s="62" t="s">
        <v>6732</v>
      </c>
      <c r="O5364" s="52"/>
      <c r="P5364" s="52">
        <v>92</v>
      </c>
      <c r="Q5364" s="52"/>
      <c r="R5364" s="52" t="s">
        <v>6733</v>
      </c>
      <c r="S5364" s="49" t="s">
        <v>21333</v>
      </c>
      <c r="V5364" s="50" t="s">
        <v>15205</v>
      </c>
      <c r="W5364" s="50" t="s">
        <v>6676</v>
      </c>
      <c r="X5364" s="50" t="s">
        <v>14740</v>
      </c>
      <c r="Y5364" s="70" t="s">
        <v>17320</v>
      </c>
      <c r="Z5364" s="53">
        <v>34601</v>
      </c>
    </row>
    <row r="5365" spans="1:26" s="49" customFormat="1" ht="30" x14ac:dyDescent="0.25">
      <c r="A5365" s="75">
        <v>664000037</v>
      </c>
      <c r="B5365" s="73">
        <f t="shared" si="249"/>
        <v>664000037</v>
      </c>
      <c r="C5365" s="73" t="s">
        <v>13114</v>
      </c>
      <c r="D5365" s="68">
        <v>1</v>
      </c>
      <c r="E5365" s="48">
        <f t="shared" si="250"/>
        <v>75006278</v>
      </c>
      <c r="F5365" s="57" t="s">
        <v>6670</v>
      </c>
      <c r="G5365" s="57" t="s">
        <v>6671</v>
      </c>
      <c r="H5365" s="51">
        <v>0</v>
      </c>
      <c r="I5365" s="51" t="s">
        <v>17309</v>
      </c>
      <c r="J5365" s="69">
        <v>27.49</v>
      </c>
      <c r="K5365" s="69">
        <f t="shared" si="251"/>
        <v>0</v>
      </c>
      <c r="L5365" s="90">
        <v>25</v>
      </c>
      <c r="M5365" s="51">
        <v>25</v>
      </c>
      <c r="N5365" s="62" t="s">
        <v>6734</v>
      </c>
      <c r="O5365" s="52" t="s">
        <v>2072</v>
      </c>
      <c r="P5365" s="52">
        <v>195</v>
      </c>
      <c r="Q5365" s="52"/>
      <c r="R5365" s="52" t="s">
        <v>6676</v>
      </c>
      <c r="S5365" s="49" t="s">
        <v>21333</v>
      </c>
      <c r="V5365" s="50" t="s">
        <v>15205</v>
      </c>
      <c r="W5365" s="50" t="s">
        <v>6676</v>
      </c>
      <c r="X5365" s="50" t="s">
        <v>14740</v>
      </c>
      <c r="Y5365" s="70" t="s">
        <v>17320</v>
      </c>
      <c r="Z5365" s="53">
        <v>34601</v>
      </c>
    </row>
    <row r="5366" spans="1:26" s="49" customFormat="1" x14ac:dyDescent="0.25">
      <c r="A5366" s="74">
        <v>600022901</v>
      </c>
      <c r="B5366" s="73">
        <f t="shared" si="249"/>
        <v>600022901</v>
      </c>
      <c r="C5366" s="73" t="s">
        <v>13118</v>
      </c>
      <c r="D5366" s="68">
        <v>1</v>
      </c>
      <c r="E5366" s="48">
        <f t="shared" si="250"/>
        <v>70839042</v>
      </c>
      <c r="F5366" s="57" t="s">
        <v>6670</v>
      </c>
      <c r="G5366" s="57" t="s">
        <v>6740</v>
      </c>
      <c r="H5366" s="51">
        <v>200</v>
      </c>
      <c r="I5366" s="51" t="s">
        <v>17309</v>
      </c>
      <c r="J5366" s="69">
        <v>27.49</v>
      </c>
      <c r="K5366" s="69">
        <f t="shared" si="251"/>
        <v>5498</v>
      </c>
      <c r="L5366" s="90">
        <v>200</v>
      </c>
      <c r="M5366" s="51"/>
      <c r="N5366" s="62" t="s">
        <v>6744</v>
      </c>
      <c r="O5366" s="52" t="s">
        <v>5366</v>
      </c>
      <c r="P5366" s="52">
        <v>133</v>
      </c>
      <c r="Q5366" s="52"/>
      <c r="R5366" s="52" t="s">
        <v>6743</v>
      </c>
      <c r="S5366" s="49" t="s">
        <v>21333</v>
      </c>
      <c r="V5366" s="50" t="s">
        <v>15195</v>
      </c>
      <c r="W5366" s="50" t="s">
        <v>6743</v>
      </c>
      <c r="X5366" s="50" t="s">
        <v>14738</v>
      </c>
      <c r="Y5366" s="70" t="s">
        <v>17320</v>
      </c>
      <c r="Z5366" s="53">
        <v>33901</v>
      </c>
    </row>
    <row r="5367" spans="1:26" s="49" customFormat="1" ht="30" x14ac:dyDescent="0.25">
      <c r="A5367" s="74">
        <v>600009424</v>
      </c>
      <c r="B5367" s="73">
        <f t="shared" si="249"/>
        <v>600009424</v>
      </c>
      <c r="C5367" s="73" t="s">
        <v>13119</v>
      </c>
      <c r="D5367" s="68">
        <v>1</v>
      </c>
      <c r="E5367" s="48">
        <f t="shared" si="250"/>
        <v>61781797</v>
      </c>
      <c r="F5367" s="57" t="s">
        <v>6670</v>
      </c>
      <c r="G5367" s="57" t="s">
        <v>6740</v>
      </c>
      <c r="H5367" s="51">
        <v>1025</v>
      </c>
      <c r="I5367" s="51" t="s">
        <v>17309</v>
      </c>
      <c r="J5367" s="69">
        <v>27.49</v>
      </c>
      <c r="K5367" s="69">
        <f t="shared" si="251"/>
        <v>28177.25</v>
      </c>
      <c r="L5367" s="90">
        <v>1025</v>
      </c>
      <c r="M5367" s="51"/>
      <c r="N5367" s="62" t="s">
        <v>6745</v>
      </c>
      <c r="O5367" s="52" t="s">
        <v>6746</v>
      </c>
      <c r="P5367" s="52">
        <v>141</v>
      </c>
      <c r="Q5367" s="52"/>
      <c r="R5367" s="52" t="s">
        <v>6743</v>
      </c>
      <c r="S5367" s="49" t="s">
        <v>21333</v>
      </c>
      <c r="V5367" s="50" t="s">
        <v>15195</v>
      </c>
      <c r="W5367" s="50" t="s">
        <v>6743</v>
      </c>
      <c r="X5367" s="50" t="s">
        <v>14738</v>
      </c>
      <c r="Y5367" s="70" t="s">
        <v>17320</v>
      </c>
      <c r="Z5367" s="53">
        <v>33901</v>
      </c>
    </row>
    <row r="5368" spans="1:26" s="49" customFormat="1" ht="30" x14ac:dyDescent="0.25">
      <c r="A5368" s="74">
        <v>600009327</v>
      </c>
      <c r="B5368" s="73">
        <f t="shared" si="249"/>
        <v>600009327</v>
      </c>
      <c r="C5368" s="73" t="s">
        <v>15206</v>
      </c>
      <c r="D5368" s="68">
        <v>1</v>
      </c>
      <c r="E5368" s="48">
        <f t="shared" si="250"/>
        <v>61750972</v>
      </c>
      <c r="F5368" s="57" t="s">
        <v>6670</v>
      </c>
      <c r="G5368" s="57" t="s">
        <v>6740</v>
      </c>
      <c r="H5368" s="51">
        <v>750</v>
      </c>
      <c r="I5368" s="51" t="s">
        <v>17309</v>
      </c>
      <c r="J5368" s="69">
        <v>27.49</v>
      </c>
      <c r="K5368" s="69">
        <f t="shared" si="251"/>
        <v>20617.5</v>
      </c>
      <c r="L5368" s="90">
        <v>750</v>
      </c>
      <c r="M5368" s="51"/>
      <c r="N5368" s="62" t="s">
        <v>15207</v>
      </c>
      <c r="O5368" s="52" t="s">
        <v>6746</v>
      </c>
      <c r="P5368" s="52">
        <v>347</v>
      </c>
      <c r="Q5368" s="52"/>
      <c r="R5368" s="52" t="s">
        <v>6743</v>
      </c>
      <c r="S5368" s="49" t="s">
        <v>21333</v>
      </c>
      <c r="V5368" s="50" t="s">
        <v>15195</v>
      </c>
      <c r="W5368" s="50" t="s">
        <v>6743</v>
      </c>
      <c r="X5368" s="50" t="s">
        <v>14738</v>
      </c>
      <c r="Y5368" s="70" t="s">
        <v>17320</v>
      </c>
      <c r="Z5368" s="53">
        <v>33901</v>
      </c>
    </row>
    <row r="5369" spans="1:26" s="49" customFormat="1" x14ac:dyDescent="0.25">
      <c r="A5369" s="74">
        <v>600009335</v>
      </c>
      <c r="B5369" s="73">
        <f t="shared" si="249"/>
        <v>600009335</v>
      </c>
      <c r="C5369" s="73" t="s">
        <v>13120</v>
      </c>
      <c r="D5369" s="68">
        <v>1</v>
      </c>
      <c r="E5369" s="48">
        <f t="shared" si="250"/>
        <v>61750883</v>
      </c>
      <c r="F5369" s="57" t="s">
        <v>6670</v>
      </c>
      <c r="G5369" s="57" t="s">
        <v>6740</v>
      </c>
      <c r="H5369" s="51">
        <v>650</v>
      </c>
      <c r="I5369" s="51" t="s">
        <v>17309</v>
      </c>
      <c r="J5369" s="69">
        <v>27.49</v>
      </c>
      <c r="K5369" s="69">
        <f t="shared" si="251"/>
        <v>17868.5</v>
      </c>
      <c r="L5369" s="90">
        <v>650</v>
      </c>
      <c r="M5369" s="51"/>
      <c r="N5369" s="62" t="s">
        <v>6747</v>
      </c>
      <c r="O5369" s="52" t="s">
        <v>6748</v>
      </c>
      <c r="P5369" s="52">
        <v>362</v>
      </c>
      <c r="Q5369" s="52"/>
      <c r="R5369" s="52" t="s">
        <v>6743</v>
      </c>
      <c r="S5369" s="49" t="s">
        <v>21333</v>
      </c>
      <c r="V5369" s="50" t="s">
        <v>15195</v>
      </c>
      <c r="W5369" s="50" t="s">
        <v>6743</v>
      </c>
      <c r="X5369" s="50" t="s">
        <v>14738</v>
      </c>
      <c r="Y5369" s="70" t="s">
        <v>17320</v>
      </c>
      <c r="Z5369" s="53">
        <v>33901</v>
      </c>
    </row>
    <row r="5370" spans="1:26" s="49" customFormat="1" ht="45" x14ac:dyDescent="0.25">
      <c r="A5370" s="74">
        <v>600009386</v>
      </c>
      <c r="B5370" s="73">
        <f t="shared" si="249"/>
        <v>600009386</v>
      </c>
      <c r="C5370" s="73" t="s">
        <v>13121</v>
      </c>
      <c r="D5370" s="68">
        <v>1</v>
      </c>
      <c r="E5370" s="48">
        <f t="shared" si="250"/>
        <v>61781771</v>
      </c>
      <c r="F5370" s="57" t="s">
        <v>6670</v>
      </c>
      <c r="G5370" s="57" t="s">
        <v>6740</v>
      </c>
      <c r="H5370" s="51">
        <v>850</v>
      </c>
      <c r="I5370" s="51" t="s">
        <v>17309</v>
      </c>
      <c r="J5370" s="69">
        <v>27.49</v>
      </c>
      <c r="K5370" s="69">
        <f t="shared" si="251"/>
        <v>23366.5</v>
      </c>
      <c r="L5370" s="90">
        <v>850</v>
      </c>
      <c r="M5370" s="51"/>
      <c r="N5370" s="62" t="s">
        <v>6749</v>
      </c>
      <c r="O5370" s="52" t="s">
        <v>6750</v>
      </c>
      <c r="P5370" s="52">
        <v>196</v>
      </c>
      <c r="Q5370" s="52"/>
      <c r="R5370" s="52" t="s">
        <v>6743</v>
      </c>
      <c r="S5370" s="49" t="s">
        <v>21333</v>
      </c>
      <c r="V5370" s="50" t="s">
        <v>15195</v>
      </c>
      <c r="W5370" s="50" t="s">
        <v>6743</v>
      </c>
      <c r="X5370" s="50" t="s">
        <v>14738</v>
      </c>
      <c r="Y5370" s="70" t="s">
        <v>17320</v>
      </c>
      <c r="Z5370" s="53">
        <v>33901</v>
      </c>
    </row>
    <row r="5371" spans="1:26" s="49" customFormat="1" ht="30" x14ac:dyDescent="0.25">
      <c r="A5371" s="75">
        <v>600067882</v>
      </c>
      <c r="B5371" s="73">
        <f t="shared" si="249"/>
        <v>600067882</v>
      </c>
      <c r="C5371" s="73" t="s">
        <v>13131</v>
      </c>
      <c r="D5371" s="68">
        <v>1</v>
      </c>
      <c r="E5371" s="48">
        <f t="shared" si="250"/>
        <v>70998621</v>
      </c>
      <c r="F5371" s="57" t="s">
        <v>6670</v>
      </c>
      <c r="G5371" s="57" t="s">
        <v>6740</v>
      </c>
      <c r="H5371" s="51">
        <v>25</v>
      </c>
      <c r="I5371" s="51" t="s">
        <v>17309</v>
      </c>
      <c r="J5371" s="69">
        <v>27.49</v>
      </c>
      <c r="K5371" s="69">
        <f t="shared" si="251"/>
        <v>687.25</v>
      </c>
      <c r="L5371" s="90">
        <v>25</v>
      </c>
      <c r="M5371" s="51"/>
      <c r="N5371" s="62" t="s">
        <v>6766</v>
      </c>
      <c r="O5371" s="52" t="s">
        <v>6767</v>
      </c>
      <c r="P5371" s="52">
        <v>312</v>
      </c>
      <c r="Q5371" s="52"/>
      <c r="R5371" s="52" t="s">
        <v>6768</v>
      </c>
      <c r="S5371" s="49" t="s">
        <v>21333</v>
      </c>
      <c r="V5371" s="50" t="s">
        <v>15208</v>
      </c>
      <c r="W5371" s="50" t="s">
        <v>6743</v>
      </c>
      <c r="X5371" s="50" t="s">
        <v>14740</v>
      </c>
      <c r="Y5371" s="70" t="s">
        <v>17320</v>
      </c>
      <c r="Z5371" s="53">
        <v>34021</v>
      </c>
    </row>
    <row r="5372" spans="1:26" s="49" customFormat="1" ht="30" x14ac:dyDescent="0.25">
      <c r="A5372" s="75">
        <v>600068391</v>
      </c>
      <c r="B5372" s="73">
        <f t="shared" si="249"/>
        <v>600068391</v>
      </c>
      <c r="C5372" s="73" t="s">
        <v>13132</v>
      </c>
      <c r="D5372" s="68">
        <v>1</v>
      </c>
      <c r="E5372" s="48">
        <f t="shared" si="250"/>
        <v>60610662</v>
      </c>
      <c r="F5372" s="57" t="s">
        <v>6670</v>
      </c>
      <c r="G5372" s="57" t="s">
        <v>6740</v>
      </c>
      <c r="H5372" s="51">
        <v>100</v>
      </c>
      <c r="I5372" s="51" t="s">
        <v>17309</v>
      </c>
      <c r="J5372" s="69">
        <v>27.49</v>
      </c>
      <c r="K5372" s="69">
        <f t="shared" si="251"/>
        <v>2749</v>
      </c>
      <c r="L5372" s="90">
        <v>100</v>
      </c>
      <c r="M5372" s="51"/>
      <c r="N5372" s="62" t="s">
        <v>6769</v>
      </c>
      <c r="O5372" s="52"/>
      <c r="P5372" s="52">
        <v>83</v>
      </c>
      <c r="Q5372" s="52"/>
      <c r="R5372" s="52" t="s">
        <v>6751</v>
      </c>
      <c r="S5372" s="49" t="s">
        <v>21333</v>
      </c>
      <c r="V5372" s="50" t="s">
        <v>15208</v>
      </c>
      <c r="W5372" s="50" t="s">
        <v>6743</v>
      </c>
      <c r="X5372" s="50" t="s">
        <v>14740</v>
      </c>
      <c r="Y5372" s="70" t="s">
        <v>17320</v>
      </c>
      <c r="Z5372" s="53">
        <v>33901</v>
      </c>
    </row>
    <row r="5373" spans="1:26" s="49" customFormat="1" x14ac:dyDescent="0.25">
      <c r="A5373" s="75">
        <v>600068625</v>
      </c>
      <c r="B5373" s="73">
        <f t="shared" si="249"/>
        <v>600068625</v>
      </c>
      <c r="C5373" s="73" t="s">
        <v>13133</v>
      </c>
      <c r="D5373" s="68">
        <v>1</v>
      </c>
      <c r="E5373" s="48">
        <f t="shared" si="250"/>
        <v>69982813</v>
      </c>
      <c r="F5373" s="57" t="s">
        <v>6670</v>
      </c>
      <c r="G5373" s="57" t="s">
        <v>6740</v>
      </c>
      <c r="H5373" s="51">
        <v>1225</v>
      </c>
      <c r="I5373" s="51" t="s">
        <v>17309</v>
      </c>
      <c r="J5373" s="69">
        <v>27.49</v>
      </c>
      <c r="K5373" s="69">
        <f t="shared" si="251"/>
        <v>33675.25</v>
      </c>
      <c r="L5373" s="90">
        <v>1225</v>
      </c>
      <c r="M5373" s="51"/>
      <c r="N5373" s="62" t="s">
        <v>6770</v>
      </c>
      <c r="O5373" s="52" t="s">
        <v>6750</v>
      </c>
      <c r="P5373" s="52">
        <v>194</v>
      </c>
      <c r="Q5373" s="52"/>
      <c r="R5373" s="52" t="s">
        <v>6743</v>
      </c>
      <c r="S5373" s="49" t="s">
        <v>21333</v>
      </c>
      <c r="V5373" s="50" t="s">
        <v>15208</v>
      </c>
      <c r="W5373" s="50" t="s">
        <v>6743</v>
      </c>
      <c r="X5373" s="50" t="s">
        <v>14740</v>
      </c>
      <c r="Y5373" s="70" t="s">
        <v>17320</v>
      </c>
      <c r="Z5373" s="53">
        <v>33901</v>
      </c>
    </row>
    <row r="5374" spans="1:26" s="49" customFormat="1" x14ac:dyDescent="0.25">
      <c r="A5374" s="75">
        <v>600068633</v>
      </c>
      <c r="B5374" s="73">
        <f t="shared" si="249"/>
        <v>600068633</v>
      </c>
      <c r="C5374" s="73" t="s">
        <v>13134</v>
      </c>
      <c r="D5374" s="68">
        <v>1</v>
      </c>
      <c r="E5374" s="48">
        <f t="shared" si="250"/>
        <v>70825912</v>
      </c>
      <c r="F5374" s="57" t="s">
        <v>6670</v>
      </c>
      <c r="G5374" s="57" t="s">
        <v>6740</v>
      </c>
      <c r="H5374" s="51">
        <v>950</v>
      </c>
      <c r="I5374" s="51" t="s">
        <v>17309</v>
      </c>
      <c r="J5374" s="69">
        <v>27.49</v>
      </c>
      <c r="K5374" s="69">
        <f t="shared" si="251"/>
        <v>26115.5</v>
      </c>
      <c r="L5374" s="90">
        <v>950</v>
      </c>
      <c r="M5374" s="51"/>
      <c r="N5374" s="62" t="s">
        <v>6771</v>
      </c>
      <c r="O5374" s="52" t="s">
        <v>1052</v>
      </c>
      <c r="P5374" s="52">
        <v>126</v>
      </c>
      <c r="Q5374" s="52"/>
      <c r="R5374" s="52" t="s">
        <v>6743</v>
      </c>
      <c r="S5374" s="49" t="s">
        <v>21333</v>
      </c>
      <c r="V5374" s="50" t="s">
        <v>15208</v>
      </c>
      <c r="W5374" s="50" t="s">
        <v>6743</v>
      </c>
      <c r="X5374" s="50" t="s">
        <v>14740</v>
      </c>
      <c r="Y5374" s="70" t="s">
        <v>17320</v>
      </c>
      <c r="Z5374" s="53">
        <v>33901</v>
      </c>
    </row>
    <row r="5375" spans="1:26" s="49" customFormat="1" ht="30" x14ac:dyDescent="0.25">
      <c r="A5375" s="75">
        <v>600068641</v>
      </c>
      <c r="B5375" s="73">
        <f t="shared" si="249"/>
        <v>600068641</v>
      </c>
      <c r="C5375" s="73" t="s">
        <v>13135</v>
      </c>
      <c r="D5375" s="68">
        <v>1</v>
      </c>
      <c r="E5375" s="48">
        <f t="shared" si="250"/>
        <v>70874409</v>
      </c>
      <c r="F5375" s="57" t="s">
        <v>6670</v>
      </c>
      <c r="G5375" s="57" t="s">
        <v>6740</v>
      </c>
      <c r="H5375" s="51">
        <v>925</v>
      </c>
      <c r="I5375" s="51" t="s">
        <v>17309</v>
      </c>
      <c r="J5375" s="69">
        <v>27.49</v>
      </c>
      <c r="K5375" s="69">
        <f t="shared" si="251"/>
        <v>25428.25</v>
      </c>
      <c r="L5375" s="90">
        <v>925</v>
      </c>
      <c r="M5375" s="51"/>
      <c r="N5375" s="62" t="s">
        <v>6772</v>
      </c>
      <c r="O5375" s="52" t="s">
        <v>6746</v>
      </c>
      <c r="P5375" s="52">
        <v>185</v>
      </c>
      <c r="Q5375" s="52"/>
      <c r="R5375" s="52" t="s">
        <v>6743</v>
      </c>
      <c r="S5375" s="49" t="s">
        <v>21333</v>
      </c>
      <c r="V5375" s="50" t="s">
        <v>15208</v>
      </c>
      <c r="W5375" s="50" t="s">
        <v>6743</v>
      </c>
      <c r="X5375" s="50" t="s">
        <v>14740</v>
      </c>
      <c r="Y5375" s="70" t="s">
        <v>17320</v>
      </c>
      <c r="Z5375" s="53">
        <v>33901</v>
      </c>
    </row>
    <row r="5376" spans="1:26" s="49" customFormat="1" x14ac:dyDescent="0.25">
      <c r="A5376" s="75">
        <v>600068650</v>
      </c>
      <c r="B5376" s="73">
        <f t="shared" si="249"/>
        <v>600068650</v>
      </c>
      <c r="C5376" s="73" t="s">
        <v>13136</v>
      </c>
      <c r="D5376" s="68">
        <v>1</v>
      </c>
      <c r="E5376" s="48">
        <f t="shared" si="250"/>
        <v>49207440</v>
      </c>
      <c r="F5376" s="57" t="s">
        <v>6670</v>
      </c>
      <c r="G5376" s="57" t="s">
        <v>6740</v>
      </c>
      <c r="H5376" s="51">
        <v>0</v>
      </c>
      <c r="I5376" s="51" t="s">
        <v>17309</v>
      </c>
      <c r="J5376" s="69">
        <v>27.49</v>
      </c>
      <c r="K5376" s="69">
        <f t="shared" si="251"/>
        <v>0</v>
      </c>
      <c r="L5376" s="90">
        <v>1225</v>
      </c>
      <c r="M5376" s="51">
        <v>1225</v>
      </c>
      <c r="N5376" s="62" t="s">
        <v>6773</v>
      </c>
      <c r="O5376" s="52" t="s">
        <v>27</v>
      </c>
      <c r="P5376" s="52">
        <v>765</v>
      </c>
      <c r="Q5376" s="52"/>
      <c r="R5376" s="52" t="s">
        <v>6743</v>
      </c>
      <c r="S5376" s="49" t="s">
        <v>21333</v>
      </c>
      <c r="V5376" s="50" t="s">
        <v>15208</v>
      </c>
      <c r="W5376" s="50" t="s">
        <v>6743</v>
      </c>
      <c r="X5376" s="50" t="s">
        <v>14740</v>
      </c>
      <c r="Y5376" s="70" t="s">
        <v>17320</v>
      </c>
      <c r="Z5376" s="53">
        <v>33901</v>
      </c>
    </row>
    <row r="5377" spans="1:26" s="49" customFormat="1" x14ac:dyDescent="0.25">
      <c r="A5377" s="75">
        <v>600068706</v>
      </c>
      <c r="B5377" s="73">
        <f t="shared" si="249"/>
        <v>600068706</v>
      </c>
      <c r="C5377" s="73" t="s">
        <v>13137</v>
      </c>
      <c r="D5377" s="68">
        <v>1</v>
      </c>
      <c r="E5377" s="48">
        <f t="shared" si="250"/>
        <v>70873607</v>
      </c>
      <c r="F5377" s="57" t="s">
        <v>6670</v>
      </c>
      <c r="G5377" s="57" t="s">
        <v>6740</v>
      </c>
      <c r="H5377" s="51">
        <v>600</v>
      </c>
      <c r="I5377" s="51" t="s">
        <v>17309</v>
      </c>
      <c r="J5377" s="69">
        <v>27.49</v>
      </c>
      <c r="K5377" s="69">
        <f t="shared" si="251"/>
        <v>16494</v>
      </c>
      <c r="L5377" s="90">
        <v>600</v>
      </c>
      <c r="M5377" s="51"/>
      <c r="N5377" s="62" t="s">
        <v>6774</v>
      </c>
      <c r="O5377" s="52" t="s">
        <v>6775</v>
      </c>
      <c r="P5377" s="52">
        <v>225</v>
      </c>
      <c r="Q5377" s="52"/>
      <c r="R5377" s="52" t="s">
        <v>6768</v>
      </c>
      <c r="S5377" s="49" t="s">
        <v>21333</v>
      </c>
      <c r="V5377" s="50" t="s">
        <v>15208</v>
      </c>
      <c r="W5377" s="50" t="s">
        <v>6743</v>
      </c>
      <c r="X5377" s="50" t="s">
        <v>14740</v>
      </c>
      <c r="Y5377" s="70" t="s">
        <v>17320</v>
      </c>
      <c r="Z5377" s="53">
        <v>34021</v>
      </c>
    </row>
    <row r="5378" spans="1:26" s="49" customFormat="1" ht="30" x14ac:dyDescent="0.25">
      <c r="A5378" s="75">
        <v>600068749</v>
      </c>
      <c r="B5378" s="73">
        <f t="shared" si="249"/>
        <v>600068749</v>
      </c>
      <c r="C5378" s="73" t="s">
        <v>13138</v>
      </c>
      <c r="D5378" s="68">
        <v>1</v>
      </c>
      <c r="E5378" s="48">
        <f t="shared" si="250"/>
        <v>49207075</v>
      </c>
      <c r="F5378" s="57" t="s">
        <v>6670</v>
      </c>
      <c r="G5378" s="57" t="s">
        <v>6740</v>
      </c>
      <c r="H5378" s="51">
        <v>525</v>
      </c>
      <c r="I5378" s="51" t="s">
        <v>17309</v>
      </c>
      <c r="J5378" s="69">
        <v>27.49</v>
      </c>
      <c r="K5378" s="69">
        <f t="shared" si="251"/>
        <v>14432.25</v>
      </c>
      <c r="L5378" s="90">
        <v>525</v>
      </c>
      <c r="M5378" s="51"/>
      <c r="N5378" s="62" t="s">
        <v>6776</v>
      </c>
      <c r="O5378" s="52" t="s">
        <v>340</v>
      </c>
      <c r="P5378" s="52">
        <v>250</v>
      </c>
      <c r="Q5378" s="52"/>
      <c r="R5378" s="52" t="s">
        <v>6777</v>
      </c>
      <c r="S5378" s="49" t="s">
        <v>21333</v>
      </c>
      <c r="V5378" s="50" t="s">
        <v>15208</v>
      </c>
      <c r="W5378" s="50" t="s">
        <v>6743</v>
      </c>
      <c r="X5378" s="50" t="s">
        <v>14740</v>
      </c>
      <c r="Y5378" s="70" t="s">
        <v>17320</v>
      </c>
      <c r="Z5378" s="53">
        <v>34022</v>
      </c>
    </row>
    <row r="5379" spans="1:26" s="49" customFormat="1" x14ac:dyDescent="0.25">
      <c r="A5379" s="75">
        <v>600068757</v>
      </c>
      <c r="B5379" s="73">
        <f t="shared" si="249"/>
        <v>600068757</v>
      </c>
      <c r="C5379" s="73" t="s">
        <v>13139</v>
      </c>
      <c r="D5379" s="68">
        <v>1</v>
      </c>
      <c r="E5379" s="48">
        <f t="shared" si="250"/>
        <v>43317880</v>
      </c>
      <c r="F5379" s="57" t="s">
        <v>6670</v>
      </c>
      <c r="G5379" s="57" t="s">
        <v>6740</v>
      </c>
      <c r="H5379" s="51">
        <v>450</v>
      </c>
      <c r="I5379" s="51" t="s">
        <v>17309</v>
      </c>
      <c r="J5379" s="69">
        <v>27.49</v>
      </c>
      <c r="K5379" s="69">
        <f t="shared" si="251"/>
        <v>12370.5</v>
      </c>
      <c r="L5379" s="90">
        <v>450</v>
      </c>
      <c r="M5379" s="51"/>
      <c r="N5379" s="62" t="s">
        <v>6778</v>
      </c>
      <c r="O5379" s="52" t="s">
        <v>60</v>
      </c>
      <c r="P5379" s="52">
        <v>429</v>
      </c>
      <c r="Q5379" s="52"/>
      <c r="R5379" s="52" t="s">
        <v>6777</v>
      </c>
      <c r="S5379" s="49" t="s">
        <v>21333</v>
      </c>
      <c r="V5379" s="50" t="s">
        <v>15208</v>
      </c>
      <c r="W5379" s="50" t="s">
        <v>6743</v>
      </c>
      <c r="X5379" s="50" t="s">
        <v>14740</v>
      </c>
      <c r="Y5379" s="70" t="s">
        <v>17320</v>
      </c>
      <c r="Z5379" s="53">
        <v>34022</v>
      </c>
    </row>
    <row r="5380" spans="1:26" s="49" customFormat="1" ht="30" x14ac:dyDescent="0.25">
      <c r="A5380" s="75">
        <v>600068820</v>
      </c>
      <c r="B5380" s="73">
        <f t="shared" ref="B5380:B5443" si="252">A5380/1</f>
        <v>600068820</v>
      </c>
      <c r="C5380" s="73" t="s">
        <v>13140</v>
      </c>
      <c r="D5380" s="68">
        <v>1</v>
      </c>
      <c r="E5380" s="48">
        <f t="shared" ref="E5380:E5443" si="253">C5380/1</f>
        <v>70939471</v>
      </c>
      <c r="F5380" s="57" t="s">
        <v>6670</v>
      </c>
      <c r="G5380" s="57" t="s">
        <v>6740</v>
      </c>
      <c r="H5380" s="51">
        <v>350</v>
      </c>
      <c r="I5380" s="51" t="s">
        <v>17309</v>
      </c>
      <c r="J5380" s="69">
        <v>27.49</v>
      </c>
      <c r="K5380" s="69">
        <f t="shared" ref="K5380:K5443" si="254">H5380*J5380</f>
        <v>9621.5</v>
      </c>
      <c r="L5380" s="90">
        <v>350</v>
      </c>
      <c r="M5380" s="51"/>
      <c r="N5380" s="62" t="s">
        <v>6779</v>
      </c>
      <c r="O5380" s="52" t="s">
        <v>668</v>
      </c>
      <c r="P5380" s="52">
        <v>403</v>
      </c>
      <c r="Q5380" s="52"/>
      <c r="R5380" s="52" t="s">
        <v>6780</v>
      </c>
      <c r="S5380" s="49" t="s">
        <v>21333</v>
      </c>
      <c r="V5380" s="50" t="s">
        <v>15208</v>
      </c>
      <c r="W5380" s="50" t="s">
        <v>6743</v>
      </c>
      <c r="X5380" s="50" t="s">
        <v>14740</v>
      </c>
      <c r="Y5380" s="70" t="s">
        <v>17320</v>
      </c>
      <c r="Z5380" s="53">
        <v>34004</v>
      </c>
    </row>
    <row r="5381" spans="1:26" s="49" customFormat="1" ht="30" x14ac:dyDescent="0.25">
      <c r="A5381" s="75">
        <v>650013743</v>
      </c>
      <c r="B5381" s="73">
        <f t="shared" si="252"/>
        <v>650013743</v>
      </c>
      <c r="C5381" s="73" t="s">
        <v>13141</v>
      </c>
      <c r="D5381" s="68">
        <v>1</v>
      </c>
      <c r="E5381" s="48">
        <f t="shared" si="253"/>
        <v>75005808</v>
      </c>
      <c r="F5381" s="57" t="s">
        <v>6670</v>
      </c>
      <c r="G5381" s="57" t="s">
        <v>6740</v>
      </c>
      <c r="H5381" s="51">
        <v>75</v>
      </c>
      <c r="I5381" s="51" t="s">
        <v>17309</v>
      </c>
      <c r="J5381" s="69">
        <v>27.49</v>
      </c>
      <c r="K5381" s="69">
        <f t="shared" si="254"/>
        <v>2061.75</v>
      </c>
      <c r="L5381" s="90">
        <v>75</v>
      </c>
      <c r="M5381" s="51"/>
      <c r="N5381" s="62" t="s">
        <v>6781</v>
      </c>
      <c r="O5381" s="52"/>
      <c r="P5381" s="52">
        <v>2</v>
      </c>
      <c r="Q5381" s="52"/>
      <c r="R5381" s="52" t="s">
        <v>6782</v>
      </c>
      <c r="S5381" s="49" t="s">
        <v>21333</v>
      </c>
      <c r="V5381" s="50" t="s">
        <v>15208</v>
      </c>
      <c r="W5381" s="50" t="s">
        <v>6743</v>
      </c>
      <c r="X5381" s="50" t="s">
        <v>14740</v>
      </c>
      <c r="Y5381" s="70" t="s">
        <v>17320</v>
      </c>
      <c r="Z5381" s="53">
        <v>33901</v>
      </c>
    </row>
    <row r="5382" spans="1:26" s="49" customFormat="1" ht="30" x14ac:dyDescent="0.25">
      <c r="A5382" s="75">
        <v>650014545</v>
      </c>
      <c r="B5382" s="73">
        <f t="shared" si="252"/>
        <v>650014545</v>
      </c>
      <c r="C5382" s="73" t="s">
        <v>13142</v>
      </c>
      <c r="D5382" s="68">
        <v>1</v>
      </c>
      <c r="E5382" s="48">
        <f t="shared" si="253"/>
        <v>75005221</v>
      </c>
      <c r="F5382" s="57" t="s">
        <v>6670</v>
      </c>
      <c r="G5382" s="57" t="s">
        <v>6740</v>
      </c>
      <c r="H5382" s="51">
        <v>250</v>
      </c>
      <c r="I5382" s="51" t="s">
        <v>17309</v>
      </c>
      <c r="J5382" s="69">
        <v>27.49</v>
      </c>
      <c r="K5382" s="69">
        <f t="shared" si="254"/>
        <v>6872.5</v>
      </c>
      <c r="L5382" s="90">
        <v>250</v>
      </c>
      <c r="M5382" s="51"/>
      <c r="N5382" s="62" t="s">
        <v>6783</v>
      </c>
      <c r="O5382" s="52" t="s">
        <v>60</v>
      </c>
      <c r="P5382" s="52">
        <v>93</v>
      </c>
      <c r="Q5382" s="52"/>
      <c r="R5382" s="52" t="s">
        <v>6784</v>
      </c>
      <c r="S5382" s="49" t="s">
        <v>21333</v>
      </c>
      <c r="V5382" s="50" t="s">
        <v>15208</v>
      </c>
      <c r="W5382" s="50" t="s">
        <v>6743</v>
      </c>
      <c r="X5382" s="50" t="s">
        <v>14740</v>
      </c>
      <c r="Y5382" s="70" t="s">
        <v>17320</v>
      </c>
      <c r="Z5382" s="53">
        <v>34012</v>
      </c>
    </row>
    <row r="5383" spans="1:26" s="49" customFormat="1" ht="30" x14ac:dyDescent="0.25">
      <c r="A5383" s="75">
        <v>650014693</v>
      </c>
      <c r="B5383" s="73">
        <f t="shared" si="252"/>
        <v>650014693</v>
      </c>
      <c r="C5383" s="73" t="s">
        <v>13143</v>
      </c>
      <c r="D5383" s="68">
        <v>1</v>
      </c>
      <c r="E5383" s="48">
        <f t="shared" si="253"/>
        <v>75005263</v>
      </c>
      <c r="F5383" s="57" t="s">
        <v>6670</v>
      </c>
      <c r="G5383" s="57" t="s">
        <v>6740</v>
      </c>
      <c r="H5383" s="51">
        <v>100</v>
      </c>
      <c r="I5383" s="51" t="s">
        <v>17309</v>
      </c>
      <c r="J5383" s="69">
        <v>27.49</v>
      </c>
      <c r="K5383" s="69">
        <f t="shared" si="254"/>
        <v>2749</v>
      </c>
      <c r="L5383" s="90">
        <v>100</v>
      </c>
      <c r="M5383" s="51"/>
      <c r="N5383" s="62" t="s">
        <v>6785</v>
      </c>
      <c r="O5383" s="52"/>
      <c r="P5383" s="52">
        <v>37</v>
      </c>
      <c r="Q5383" s="52"/>
      <c r="R5383" s="52" t="s">
        <v>6786</v>
      </c>
      <c r="S5383" s="49" t="s">
        <v>21333</v>
      </c>
      <c r="V5383" s="50" t="s">
        <v>15208</v>
      </c>
      <c r="W5383" s="50" t="s">
        <v>6743</v>
      </c>
      <c r="X5383" s="50" t="s">
        <v>14740</v>
      </c>
      <c r="Y5383" s="70" t="s">
        <v>17320</v>
      </c>
      <c r="Z5383" s="53">
        <v>33901</v>
      </c>
    </row>
    <row r="5384" spans="1:26" s="49" customFormat="1" ht="30" x14ac:dyDescent="0.25">
      <c r="A5384" s="75">
        <v>650032225</v>
      </c>
      <c r="B5384" s="73">
        <f t="shared" si="252"/>
        <v>650032225</v>
      </c>
      <c r="C5384" s="73" t="s">
        <v>13144</v>
      </c>
      <c r="D5384" s="68">
        <v>1</v>
      </c>
      <c r="E5384" s="48">
        <f t="shared" si="253"/>
        <v>60610107</v>
      </c>
      <c r="F5384" s="57" t="s">
        <v>6670</v>
      </c>
      <c r="G5384" s="57" t="s">
        <v>6740</v>
      </c>
      <c r="H5384" s="51">
        <v>25</v>
      </c>
      <c r="I5384" s="51" t="s">
        <v>17309</v>
      </c>
      <c r="J5384" s="69">
        <v>27.49</v>
      </c>
      <c r="K5384" s="69">
        <f t="shared" si="254"/>
        <v>687.25</v>
      </c>
      <c r="L5384" s="90">
        <v>25</v>
      </c>
      <c r="M5384" s="51"/>
      <c r="N5384" s="62" t="s">
        <v>6787</v>
      </c>
      <c r="O5384" s="52"/>
      <c r="P5384" s="52">
        <v>54</v>
      </c>
      <c r="Q5384" s="52"/>
      <c r="R5384" s="52" t="s">
        <v>6788</v>
      </c>
      <c r="S5384" s="49" t="s">
        <v>21333</v>
      </c>
      <c r="V5384" s="50" t="s">
        <v>15208</v>
      </c>
      <c r="W5384" s="50" t="s">
        <v>6743</v>
      </c>
      <c r="X5384" s="50" t="s">
        <v>14740</v>
      </c>
      <c r="Y5384" s="70" t="s">
        <v>17320</v>
      </c>
      <c r="Z5384" s="53">
        <v>34022</v>
      </c>
    </row>
    <row r="5385" spans="1:26" s="49" customFormat="1" ht="30" x14ac:dyDescent="0.25">
      <c r="A5385" s="75">
        <v>650032314</v>
      </c>
      <c r="B5385" s="73">
        <f t="shared" si="252"/>
        <v>650032314</v>
      </c>
      <c r="C5385" s="73" t="s">
        <v>13145</v>
      </c>
      <c r="D5385" s="68">
        <v>1</v>
      </c>
      <c r="E5385" s="48">
        <f t="shared" si="253"/>
        <v>69983615</v>
      </c>
      <c r="F5385" s="57" t="s">
        <v>6670</v>
      </c>
      <c r="G5385" s="57" t="s">
        <v>6740</v>
      </c>
      <c r="H5385" s="51">
        <v>100</v>
      </c>
      <c r="I5385" s="51" t="s">
        <v>17309</v>
      </c>
      <c r="J5385" s="69">
        <v>27.49</v>
      </c>
      <c r="K5385" s="69">
        <f t="shared" si="254"/>
        <v>2749</v>
      </c>
      <c r="L5385" s="90">
        <v>100</v>
      </c>
      <c r="M5385" s="51"/>
      <c r="N5385" s="62" t="s">
        <v>6789</v>
      </c>
      <c r="O5385" s="52"/>
      <c r="P5385" s="52">
        <v>10</v>
      </c>
      <c r="Q5385" s="52"/>
      <c r="R5385" s="52" t="s">
        <v>6790</v>
      </c>
      <c r="S5385" s="49" t="s">
        <v>21333</v>
      </c>
      <c r="V5385" s="50" t="s">
        <v>15208</v>
      </c>
      <c r="W5385" s="50" t="s">
        <v>6743</v>
      </c>
      <c r="X5385" s="50" t="s">
        <v>14740</v>
      </c>
      <c r="Y5385" s="70" t="s">
        <v>17320</v>
      </c>
      <c r="Z5385" s="53">
        <v>33901</v>
      </c>
    </row>
    <row r="5386" spans="1:26" s="49" customFormat="1" ht="30" x14ac:dyDescent="0.25">
      <c r="A5386" s="75">
        <v>650032705</v>
      </c>
      <c r="B5386" s="73">
        <f t="shared" si="252"/>
        <v>650032705</v>
      </c>
      <c r="C5386" s="73" t="s">
        <v>13146</v>
      </c>
      <c r="D5386" s="68">
        <v>1</v>
      </c>
      <c r="E5386" s="48">
        <f t="shared" si="253"/>
        <v>70998639</v>
      </c>
      <c r="F5386" s="57" t="s">
        <v>6670</v>
      </c>
      <c r="G5386" s="57" t="s">
        <v>6740</v>
      </c>
      <c r="H5386" s="51">
        <v>50</v>
      </c>
      <c r="I5386" s="51" t="s">
        <v>17309</v>
      </c>
      <c r="J5386" s="69">
        <v>27.49</v>
      </c>
      <c r="K5386" s="69">
        <f t="shared" si="254"/>
        <v>1374.5</v>
      </c>
      <c r="L5386" s="90">
        <v>50</v>
      </c>
      <c r="M5386" s="51"/>
      <c r="N5386" s="62" t="s">
        <v>6791</v>
      </c>
      <c r="O5386" s="52"/>
      <c r="P5386" s="52">
        <v>151</v>
      </c>
      <c r="Q5386" s="52"/>
      <c r="R5386" s="52" t="s">
        <v>6792</v>
      </c>
      <c r="S5386" s="49" t="s">
        <v>21333</v>
      </c>
      <c r="V5386" s="50" t="s">
        <v>15208</v>
      </c>
      <c r="W5386" s="50" t="s">
        <v>6743</v>
      </c>
      <c r="X5386" s="50" t="s">
        <v>14740</v>
      </c>
      <c r="Y5386" s="70" t="s">
        <v>17320</v>
      </c>
      <c r="Z5386" s="53">
        <v>34022</v>
      </c>
    </row>
    <row r="5387" spans="1:26" s="49" customFormat="1" ht="30" x14ac:dyDescent="0.25">
      <c r="A5387" s="75">
        <v>650033299</v>
      </c>
      <c r="B5387" s="73">
        <f t="shared" si="252"/>
        <v>650033299</v>
      </c>
      <c r="C5387" s="73" t="s">
        <v>13147</v>
      </c>
      <c r="D5387" s="68">
        <v>1</v>
      </c>
      <c r="E5387" s="48">
        <f t="shared" si="253"/>
        <v>70988773</v>
      </c>
      <c r="F5387" s="57" t="s">
        <v>6670</v>
      </c>
      <c r="G5387" s="57" t="s">
        <v>6740</v>
      </c>
      <c r="H5387" s="51">
        <v>725</v>
      </c>
      <c r="I5387" s="51" t="s">
        <v>17309</v>
      </c>
      <c r="J5387" s="69">
        <v>27.49</v>
      </c>
      <c r="K5387" s="69">
        <f t="shared" si="254"/>
        <v>19930.25</v>
      </c>
      <c r="L5387" s="90">
        <v>725</v>
      </c>
      <c r="M5387" s="51"/>
      <c r="N5387" s="62" t="s">
        <v>6793</v>
      </c>
      <c r="O5387" s="52" t="s">
        <v>60</v>
      </c>
      <c r="P5387" s="52">
        <v>343</v>
      </c>
      <c r="Q5387" s="52"/>
      <c r="R5387" s="52" t="s">
        <v>6794</v>
      </c>
      <c r="S5387" s="49" t="s">
        <v>21333</v>
      </c>
      <c r="V5387" s="50" t="s">
        <v>15208</v>
      </c>
      <c r="W5387" s="50" t="s">
        <v>6743</v>
      </c>
      <c r="X5387" s="50" t="s">
        <v>14740</v>
      </c>
      <c r="Y5387" s="70" t="s">
        <v>17320</v>
      </c>
      <c r="Z5387" s="53">
        <v>34012</v>
      </c>
    </row>
    <row r="5388" spans="1:26" s="49" customFormat="1" ht="30" x14ac:dyDescent="0.25">
      <c r="A5388" s="75">
        <v>650045734</v>
      </c>
      <c r="B5388" s="73">
        <f t="shared" si="252"/>
        <v>650045734</v>
      </c>
      <c r="C5388" s="73" t="s">
        <v>13148</v>
      </c>
      <c r="D5388" s="68">
        <v>1</v>
      </c>
      <c r="E5388" s="48">
        <f t="shared" si="253"/>
        <v>60610450</v>
      </c>
      <c r="F5388" s="57" t="s">
        <v>6670</v>
      </c>
      <c r="G5388" s="57" t="s">
        <v>6740</v>
      </c>
      <c r="H5388" s="51">
        <v>100</v>
      </c>
      <c r="I5388" s="51" t="s">
        <v>17309</v>
      </c>
      <c r="J5388" s="69">
        <v>27.49</v>
      </c>
      <c r="K5388" s="69">
        <f t="shared" si="254"/>
        <v>2749</v>
      </c>
      <c r="L5388" s="90">
        <v>100</v>
      </c>
      <c r="M5388" s="51"/>
      <c r="N5388" s="62" t="s">
        <v>6795</v>
      </c>
      <c r="O5388" s="52"/>
      <c r="P5388" s="52">
        <v>34</v>
      </c>
      <c r="Q5388" s="52"/>
      <c r="R5388" s="52" t="s">
        <v>3120</v>
      </c>
      <c r="S5388" s="49" t="s">
        <v>21333</v>
      </c>
      <c r="V5388" s="50" t="s">
        <v>15208</v>
      </c>
      <c r="W5388" s="50" t="s">
        <v>6743</v>
      </c>
      <c r="X5388" s="50" t="s">
        <v>14740</v>
      </c>
      <c r="Y5388" s="70" t="s">
        <v>17320</v>
      </c>
      <c r="Z5388" s="53">
        <v>33901</v>
      </c>
    </row>
    <row r="5389" spans="1:26" s="49" customFormat="1" ht="30" x14ac:dyDescent="0.25">
      <c r="A5389" s="75">
        <v>650048342</v>
      </c>
      <c r="B5389" s="73">
        <f t="shared" si="252"/>
        <v>650048342</v>
      </c>
      <c r="C5389" s="73" t="s">
        <v>13149</v>
      </c>
      <c r="D5389" s="68">
        <v>1</v>
      </c>
      <c r="E5389" s="48">
        <f t="shared" si="253"/>
        <v>75006103</v>
      </c>
      <c r="F5389" s="57" t="s">
        <v>6670</v>
      </c>
      <c r="G5389" s="57" t="s">
        <v>6740</v>
      </c>
      <c r="H5389" s="51">
        <v>300</v>
      </c>
      <c r="I5389" s="51" t="s">
        <v>17309</v>
      </c>
      <c r="J5389" s="69">
        <v>27.49</v>
      </c>
      <c r="K5389" s="69">
        <f t="shared" si="254"/>
        <v>8247</v>
      </c>
      <c r="L5389" s="90">
        <v>300</v>
      </c>
      <c r="M5389" s="51"/>
      <c r="N5389" s="62" t="s">
        <v>6796</v>
      </c>
      <c r="O5389" s="52"/>
      <c r="P5389" s="52">
        <v>92</v>
      </c>
      <c r="Q5389" s="52"/>
      <c r="R5389" s="52" t="s">
        <v>6797</v>
      </c>
      <c r="S5389" s="49" t="s">
        <v>21333</v>
      </c>
      <c r="V5389" s="50" t="s">
        <v>15208</v>
      </c>
      <c r="W5389" s="50" t="s">
        <v>6743</v>
      </c>
      <c r="X5389" s="50" t="s">
        <v>14740</v>
      </c>
      <c r="Y5389" s="70" t="s">
        <v>17320</v>
      </c>
      <c r="Z5389" s="53">
        <v>34021</v>
      </c>
    </row>
    <row r="5390" spans="1:26" s="49" customFormat="1" ht="30" x14ac:dyDescent="0.25">
      <c r="A5390" s="75">
        <v>650048725</v>
      </c>
      <c r="B5390" s="73">
        <f t="shared" si="252"/>
        <v>650048725</v>
      </c>
      <c r="C5390" s="73" t="s">
        <v>13150</v>
      </c>
      <c r="D5390" s="68">
        <v>1</v>
      </c>
      <c r="E5390" s="48">
        <f t="shared" si="253"/>
        <v>69983925</v>
      </c>
      <c r="F5390" s="57" t="s">
        <v>6670</v>
      </c>
      <c r="G5390" s="57" t="s">
        <v>6740</v>
      </c>
      <c r="H5390" s="51">
        <v>50</v>
      </c>
      <c r="I5390" s="51" t="s">
        <v>17309</v>
      </c>
      <c r="J5390" s="69">
        <v>27.49</v>
      </c>
      <c r="K5390" s="69">
        <f t="shared" si="254"/>
        <v>1374.5</v>
      </c>
      <c r="L5390" s="90">
        <v>50</v>
      </c>
      <c r="M5390" s="51"/>
      <c r="N5390" s="62" t="s">
        <v>6798</v>
      </c>
      <c r="O5390" s="52"/>
      <c r="P5390" s="52">
        <v>45</v>
      </c>
      <c r="Q5390" s="52"/>
      <c r="R5390" s="52" t="s">
        <v>6799</v>
      </c>
      <c r="S5390" s="49" t="s">
        <v>21333</v>
      </c>
      <c r="V5390" s="50" t="s">
        <v>15208</v>
      </c>
      <c r="W5390" s="50" t="s">
        <v>6743</v>
      </c>
      <c r="X5390" s="50" t="s">
        <v>14740</v>
      </c>
      <c r="Y5390" s="70" t="s">
        <v>17320</v>
      </c>
      <c r="Z5390" s="53">
        <v>34142</v>
      </c>
    </row>
    <row r="5391" spans="1:26" s="49" customFormat="1" ht="30" x14ac:dyDescent="0.25">
      <c r="A5391" s="75">
        <v>650049179</v>
      </c>
      <c r="B5391" s="73">
        <f t="shared" si="252"/>
        <v>650049179</v>
      </c>
      <c r="C5391" s="73" t="s">
        <v>13151</v>
      </c>
      <c r="D5391" s="68">
        <v>1</v>
      </c>
      <c r="E5391" s="48">
        <f t="shared" si="253"/>
        <v>75005816</v>
      </c>
      <c r="F5391" s="57" t="s">
        <v>6670</v>
      </c>
      <c r="G5391" s="57" t="s">
        <v>6740</v>
      </c>
      <c r="H5391" s="51">
        <v>75</v>
      </c>
      <c r="I5391" s="51" t="s">
        <v>17309</v>
      </c>
      <c r="J5391" s="69">
        <v>27.49</v>
      </c>
      <c r="K5391" s="69">
        <f t="shared" si="254"/>
        <v>2061.75</v>
      </c>
      <c r="L5391" s="90">
        <v>75</v>
      </c>
      <c r="M5391" s="51"/>
      <c r="N5391" s="62" t="s">
        <v>6800</v>
      </c>
      <c r="O5391" s="52"/>
      <c r="P5391" s="52">
        <v>72</v>
      </c>
      <c r="Q5391" s="52"/>
      <c r="R5391" s="52" t="s">
        <v>6801</v>
      </c>
      <c r="S5391" s="49" t="s">
        <v>21333</v>
      </c>
      <c r="V5391" s="50" t="s">
        <v>15208</v>
      </c>
      <c r="W5391" s="50" t="s">
        <v>6743</v>
      </c>
      <c r="X5391" s="50" t="s">
        <v>14740</v>
      </c>
      <c r="Y5391" s="70" t="s">
        <v>17320</v>
      </c>
      <c r="Z5391" s="53">
        <v>33901</v>
      </c>
    </row>
    <row r="5392" spans="1:26" s="49" customFormat="1" ht="30" x14ac:dyDescent="0.25">
      <c r="A5392" s="75">
        <v>650049306</v>
      </c>
      <c r="B5392" s="73">
        <f t="shared" si="252"/>
        <v>650049306</v>
      </c>
      <c r="C5392" s="73" t="s">
        <v>13152</v>
      </c>
      <c r="D5392" s="68">
        <v>1</v>
      </c>
      <c r="E5392" s="48">
        <f t="shared" si="253"/>
        <v>60610859</v>
      </c>
      <c r="F5392" s="57" t="s">
        <v>6670</v>
      </c>
      <c r="G5392" s="57" t="s">
        <v>6740</v>
      </c>
      <c r="H5392" s="51">
        <v>50</v>
      </c>
      <c r="I5392" s="51" t="s">
        <v>17309</v>
      </c>
      <c r="J5392" s="69">
        <v>27.49</v>
      </c>
      <c r="K5392" s="69">
        <f t="shared" si="254"/>
        <v>1374.5</v>
      </c>
      <c r="L5392" s="90">
        <v>50</v>
      </c>
      <c r="M5392" s="51"/>
      <c r="N5392" s="62" t="s">
        <v>6802</v>
      </c>
      <c r="O5392" s="52"/>
      <c r="P5392" s="52">
        <v>66</v>
      </c>
      <c r="Q5392" s="52"/>
      <c r="R5392" s="52" t="s">
        <v>6803</v>
      </c>
      <c r="S5392" s="49" t="s">
        <v>21333</v>
      </c>
      <c r="V5392" s="50" t="s">
        <v>15208</v>
      </c>
      <c r="W5392" s="50" t="s">
        <v>6743</v>
      </c>
      <c r="X5392" s="50" t="s">
        <v>14740</v>
      </c>
      <c r="Y5392" s="70" t="s">
        <v>17320</v>
      </c>
      <c r="Z5392" s="53">
        <v>33901</v>
      </c>
    </row>
    <row r="5393" spans="1:26" s="49" customFormat="1" ht="30" x14ac:dyDescent="0.25">
      <c r="A5393" s="75">
        <v>650049624</v>
      </c>
      <c r="B5393" s="73">
        <f t="shared" si="252"/>
        <v>650049624</v>
      </c>
      <c r="C5393" s="73" t="s">
        <v>13153</v>
      </c>
      <c r="D5393" s="68">
        <v>1</v>
      </c>
      <c r="E5393" s="48">
        <f t="shared" si="253"/>
        <v>75006065</v>
      </c>
      <c r="F5393" s="57" t="s">
        <v>6670</v>
      </c>
      <c r="G5393" s="57" t="s">
        <v>6740</v>
      </c>
      <c r="H5393" s="51">
        <v>125</v>
      </c>
      <c r="I5393" s="51" t="s">
        <v>17309</v>
      </c>
      <c r="J5393" s="69">
        <v>27.49</v>
      </c>
      <c r="K5393" s="69">
        <f t="shared" si="254"/>
        <v>3436.25</v>
      </c>
      <c r="L5393" s="90">
        <v>125</v>
      </c>
      <c r="M5393" s="51"/>
      <c r="N5393" s="62" t="s">
        <v>6804</v>
      </c>
      <c r="O5393" s="52"/>
      <c r="P5393" s="52">
        <v>38</v>
      </c>
      <c r="Q5393" s="52"/>
      <c r="R5393" s="52" t="s">
        <v>6805</v>
      </c>
      <c r="S5393" s="49" t="s">
        <v>21333</v>
      </c>
      <c r="V5393" s="50" t="s">
        <v>15208</v>
      </c>
      <c r="W5393" s="50" t="s">
        <v>6743</v>
      </c>
      <c r="X5393" s="50" t="s">
        <v>14740</v>
      </c>
      <c r="Y5393" s="70" t="s">
        <v>17320</v>
      </c>
      <c r="Z5393" s="53">
        <v>33901</v>
      </c>
    </row>
    <row r="5394" spans="1:26" s="49" customFormat="1" ht="30" x14ac:dyDescent="0.25">
      <c r="A5394" s="75">
        <v>650055926</v>
      </c>
      <c r="B5394" s="73">
        <f t="shared" si="252"/>
        <v>650055926</v>
      </c>
      <c r="C5394" s="73" t="s">
        <v>13154</v>
      </c>
      <c r="D5394" s="68">
        <v>1</v>
      </c>
      <c r="E5394" s="48">
        <f t="shared" si="253"/>
        <v>70992649</v>
      </c>
      <c r="F5394" s="57" t="s">
        <v>6670</v>
      </c>
      <c r="G5394" s="57" t="s">
        <v>6740</v>
      </c>
      <c r="H5394" s="51">
        <v>275</v>
      </c>
      <c r="I5394" s="51" t="s">
        <v>17309</v>
      </c>
      <c r="J5394" s="69">
        <v>27.49</v>
      </c>
      <c r="K5394" s="69">
        <f t="shared" si="254"/>
        <v>7559.75</v>
      </c>
      <c r="L5394" s="90">
        <v>275</v>
      </c>
      <c r="M5394" s="51"/>
      <c r="N5394" s="62" t="s">
        <v>6806</v>
      </c>
      <c r="O5394" s="52" t="s">
        <v>6807</v>
      </c>
      <c r="P5394" s="52">
        <v>129</v>
      </c>
      <c r="Q5394" s="52"/>
      <c r="R5394" s="52" t="s">
        <v>6808</v>
      </c>
      <c r="S5394" s="49" t="s">
        <v>21333</v>
      </c>
      <c r="V5394" s="50" t="s">
        <v>15208</v>
      </c>
      <c r="W5394" s="50" t="s">
        <v>6743</v>
      </c>
      <c r="X5394" s="50" t="s">
        <v>14740</v>
      </c>
      <c r="Y5394" s="70" t="s">
        <v>17320</v>
      </c>
      <c r="Z5394" s="53">
        <v>34034</v>
      </c>
    </row>
    <row r="5395" spans="1:26" s="49" customFormat="1" ht="30" x14ac:dyDescent="0.25">
      <c r="A5395" s="75">
        <v>664000444</v>
      </c>
      <c r="B5395" s="73">
        <f t="shared" si="252"/>
        <v>664000444</v>
      </c>
      <c r="C5395" s="73" t="s">
        <v>13155</v>
      </c>
      <c r="D5395" s="68">
        <v>1</v>
      </c>
      <c r="E5395" s="48">
        <f t="shared" si="253"/>
        <v>60610476</v>
      </c>
      <c r="F5395" s="57" t="s">
        <v>6670</v>
      </c>
      <c r="G5395" s="57" t="s">
        <v>6740</v>
      </c>
      <c r="H5395" s="51">
        <v>225</v>
      </c>
      <c r="I5395" s="51" t="s">
        <v>17309</v>
      </c>
      <c r="J5395" s="69">
        <v>27.49</v>
      </c>
      <c r="K5395" s="69">
        <f t="shared" si="254"/>
        <v>6185.25</v>
      </c>
      <c r="L5395" s="90">
        <v>225</v>
      </c>
      <c r="M5395" s="51"/>
      <c r="N5395" s="62" t="s">
        <v>6809</v>
      </c>
      <c r="O5395" s="52" t="s">
        <v>85</v>
      </c>
      <c r="P5395" s="52">
        <v>601</v>
      </c>
      <c r="Q5395" s="52"/>
      <c r="R5395" s="52" t="s">
        <v>6743</v>
      </c>
      <c r="S5395" s="49" t="s">
        <v>21333</v>
      </c>
      <c r="V5395" s="50" t="s">
        <v>15208</v>
      </c>
      <c r="W5395" s="50" t="s">
        <v>6743</v>
      </c>
      <c r="X5395" s="50" t="s">
        <v>14740</v>
      </c>
      <c r="Y5395" s="70" t="s">
        <v>17320</v>
      </c>
      <c r="Z5395" s="53">
        <v>33901</v>
      </c>
    </row>
    <row r="5396" spans="1:26" s="49" customFormat="1" ht="30" x14ac:dyDescent="0.25">
      <c r="A5396" s="75">
        <v>600022927</v>
      </c>
      <c r="B5396" s="73">
        <f t="shared" si="252"/>
        <v>600022927</v>
      </c>
      <c r="C5396" s="73" t="s">
        <v>18295</v>
      </c>
      <c r="D5396" s="68">
        <v>1</v>
      </c>
      <c r="E5396" s="48">
        <f t="shared" si="253"/>
        <v>61781517</v>
      </c>
      <c r="F5396" s="57" t="s">
        <v>6670</v>
      </c>
      <c r="G5396" s="57" t="s">
        <v>6740</v>
      </c>
      <c r="H5396" s="51">
        <v>125</v>
      </c>
      <c r="I5396" s="51" t="s">
        <v>17309</v>
      </c>
      <c r="J5396" s="69">
        <v>27.49</v>
      </c>
      <c r="K5396" s="69">
        <f t="shared" si="254"/>
        <v>3436.25</v>
      </c>
      <c r="L5396" s="90">
        <v>125</v>
      </c>
      <c r="M5396" s="51"/>
      <c r="N5396" s="62" t="s">
        <v>18296</v>
      </c>
      <c r="O5396" s="52"/>
      <c r="P5396" s="52">
        <v>2</v>
      </c>
      <c r="Q5396" s="52"/>
      <c r="R5396" s="52" t="s">
        <v>6803</v>
      </c>
      <c r="S5396" s="49" t="s">
        <v>21333</v>
      </c>
      <c r="V5396" s="50" t="s">
        <v>14745</v>
      </c>
      <c r="W5396" s="50" t="s">
        <v>6743</v>
      </c>
      <c r="X5396" s="50" t="s">
        <v>14746</v>
      </c>
      <c r="Y5396" s="70" t="s">
        <v>17320</v>
      </c>
      <c r="Z5396" s="53">
        <v>33901</v>
      </c>
    </row>
    <row r="5397" spans="1:26" s="49" customFormat="1" x14ac:dyDescent="0.25">
      <c r="A5397" s="74">
        <v>600009793</v>
      </c>
      <c r="B5397" s="73">
        <f t="shared" si="252"/>
        <v>600009793</v>
      </c>
      <c r="C5397" s="73" t="s">
        <v>13320</v>
      </c>
      <c r="D5397" s="68">
        <v>1</v>
      </c>
      <c r="E5397" s="48">
        <f t="shared" si="253"/>
        <v>70838534</v>
      </c>
      <c r="F5397" s="57" t="s">
        <v>6670</v>
      </c>
      <c r="G5397" s="57" t="s">
        <v>7081</v>
      </c>
      <c r="H5397" s="51">
        <v>825</v>
      </c>
      <c r="I5397" s="51" t="s">
        <v>17309</v>
      </c>
      <c r="J5397" s="69">
        <v>27.49</v>
      </c>
      <c r="K5397" s="69">
        <f t="shared" si="254"/>
        <v>22679.25</v>
      </c>
      <c r="L5397" s="90">
        <v>825</v>
      </c>
      <c r="M5397" s="51"/>
      <c r="N5397" s="62" t="s">
        <v>7083</v>
      </c>
      <c r="O5397" s="52" t="s">
        <v>60</v>
      </c>
      <c r="P5397" s="52">
        <v>280</v>
      </c>
      <c r="Q5397" s="52"/>
      <c r="R5397" s="52" t="s">
        <v>7084</v>
      </c>
      <c r="S5397" s="49" t="s">
        <v>21333</v>
      </c>
      <c r="V5397" s="50" t="s">
        <v>15195</v>
      </c>
      <c r="W5397" s="50" t="s">
        <v>7082</v>
      </c>
      <c r="X5397" s="50" t="s">
        <v>14738</v>
      </c>
      <c r="Y5397" s="70" t="s">
        <v>17320</v>
      </c>
      <c r="Z5397" s="53">
        <v>33101</v>
      </c>
    </row>
    <row r="5398" spans="1:26" s="49" customFormat="1" x14ac:dyDescent="0.25">
      <c r="A5398" s="74">
        <v>600009815</v>
      </c>
      <c r="B5398" s="73">
        <f t="shared" si="252"/>
        <v>600009815</v>
      </c>
      <c r="C5398" s="73" t="s">
        <v>13321</v>
      </c>
      <c r="D5398" s="68">
        <v>1</v>
      </c>
      <c r="E5398" s="48">
        <f t="shared" si="253"/>
        <v>77704</v>
      </c>
      <c r="F5398" s="57" t="s">
        <v>6670</v>
      </c>
      <c r="G5398" s="57" t="s">
        <v>7081</v>
      </c>
      <c r="H5398" s="51">
        <v>375</v>
      </c>
      <c r="I5398" s="51" t="s">
        <v>17309</v>
      </c>
      <c r="J5398" s="69">
        <v>27.49</v>
      </c>
      <c r="K5398" s="69">
        <f t="shared" si="254"/>
        <v>10308.75</v>
      </c>
      <c r="L5398" s="90">
        <v>375</v>
      </c>
      <c r="M5398" s="51"/>
      <c r="N5398" s="62" t="s">
        <v>7085</v>
      </c>
      <c r="O5398" s="52" t="s">
        <v>1657</v>
      </c>
      <c r="P5398" s="52">
        <v>32</v>
      </c>
      <c r="Q5398" s="52"/>
      <c r="R5398" s="52" t="s">
        <v>7082</v>
      </c>
      <c r="S5398" s="49" t="s">
        <v>21333</v>
      </c>
      <c r="V5398" s="50" t="s">
        <v>15195</v>
      </c>
      <c r="W5398" s="50" t="s">
        <v>7082</v>
      </c>
      <c r="X5398" s="50" t="s">
        <v>14738</v>
      </c>
      <c r="Y5398" s="70" t="s">
        <v>17320</v>
      </c>
      <c r="Z5398" s="53">
        <v>33141</v>
      </c>
    </row>
    <row r="5399" spans="1:26" s="49" customFormat="1" x14ac:dyDescent="0.25">
      <c r="A5399" s="75">
        <v>650055349</v>
      </c>
      <c r="B5399" s="73">
        <f t="shared" si="252"/>
        <v>650055349</v>
      </c>
      <c r="C5399" s="73" t="s">
        <v>13324</v>
      </c>
      <c r="D5399" s="68">
        <v>1</v>
      </c>
      <c r="E5399" s="48">
        <f t="shared" si="253"/>
        <v>75005191</v>
      </c>
      <c r="F5399" s="57" t="s">
        <v>6670</v>
      </c>
      <c r="G5399" s="57" t="s">
        <v>7081</v>
      </c>
      <c r="H5399" s="51">
        <v>325</v>
      </c>
      <c r="I5399" s="51" t="s">
        <v>17309</v>
      </c>
      <c r="J5399" s="69">
        <v>27.49</v>
      </c>
      <c r="K5399" s="69">
        <f t="shared" si="254"/>
        <v>8934.25</v>
      </c>
      <c r="L5399" s="90">
        <v>325</v>
      </c>
      <c r="M5399" s="51"/>
      <c r="N5399" s="62" t="s">
        <v>7093</v>
      </c>
      <c r="O5399" s="52"/>
      <c r="P5399" s="52">
        <v>12</v>
      </c>
      <c r="Q5399" s="52"/>
      <c r="R5399" s="52" t="s">
        <v>7092</v>
      </c>
      <c r="S5399" s="49" t="s">
        <v>21333</v>
      </c>
      <c r="V5399" s="50" t="s">
        <v>15209</v>
      </c>
      <c r="W5399" s="50" t="s">
        <v>7082</v>
      </c>
      <c r="X5399" s="50" t="s">
        <v>14740</v>
      </c>
      <c r="Y5399" s="70" t="s">
        <v>17320</v>
      </c>
      <c r="Z5399" s="53">
        <v>33162</v>
      </c>
    </row>
    <row r="5400" spans="1:26" s="49" customFormat="1" x14ac:dyDescent="0.25">
      <c r="A5400" s="75">
        <v>600070913</v>
      </c>
      <c r="B5400" s="73">
        <f t="shared" si="252"/>
        <v>600070913</v>
      </c>
      <c r="C5400" s="73" t="s">
        <v>13325</v>
      </c>
      <c r="D5400" s="68">
        <v>1</v>
      </c>
      <c r="E5400" s="48">
        <f t="shared" si="253"/>
        <v>75006286</v>
      </c>
      <c r="F5400" s="57" t="s">
        <v>6670</v>
      </c>
      <c r="G5400" s="57" t="s">
        <v>7081</v>
      </c>
      <c r="H5400" s="51">
        <v>25</v>
      </c>
      <c r="I5400" s="51" t="s">
        <v>17309</v>
      </c>
      <c r="J5400" s="69">
        <v>27.49</v>
      </c>
      <c r="K5400" s="69">
        <f t="shared" si="254"/>
        <v>687.25</v>
      </c>
      <c r="L5400" s="90">
        <v>25</v>
      </c>
      <c r="M5400" s="51"/>
      <c r="N5400" s="62" t="s">
        <v>7094</v>
      </c>
      <c r="O5400" s="52" t="s">
        <v>7095</v>
      </c>
      <c r="P5400" s="52">
        <v>454</v>
      </c>
      <c r="Q5400" s="52"/>
      <c r="R5400" s="52" t="s">
        <v>7084</v>
      </c>
      <c r="S5400" s="49" t="s">
        <v>21333</v>
      </c>
      <c r="V5400" s="50" t="s">
        <v>15209</v>
      </c>
      <c r="W5400" s="50" t="s">
        <v>7082</v>
      </c>
      <c r="X5400" s="50" t="s">
        <v>14740</v>
      </c>
      <c r="Y5400" s="70" t="s">
        <v>17320</v>
      </c>
      <c r="Z5400" s="53">
        <v>33101</v>
      </c>
    </row>
    <row r="5401" spans="1:26" s="49" customFormat="1" x14ac:dyDescent="0.25">
      <c r="A5401" s="75">
        <v>600071090</v>
      </c>
      <c r="B5401" s="73">
        <f t="shared" si="252"/>
        <v>600071090</v>
      </c>
      <c r="C5401" s="73" t="s">
        <v>13326</v>
      </c>
      <c r="D5401" s="68">
        <v>1</v>
      </c>
      <c r="E5401" s="48">
        <f t="shared" si="253"/>
        <v>49746090</v>
      </c>
      <c r="F5401" s="57" t="s">
        <v>6670</v>
      </c>
      <c r="G5401" s="57" t="s">
        <v>7081</v>
      </c>
      <c r="H5401" s="51">
        <v>0</v>
      </c>
      <c r="I5401" s="51" t="s">
        <v>17309</v>
      </c>
      <c r="J5401" s="69">
        <v>27.49</v>
      </c>
      <c r="K5401" s="69">
        <f t="shared" si="254"/>
        <v>0</v>
      </c>
      <c r="L5401" s="90">
        <v>25</v>
      </c>
      <c r="M5401" s="51">
        <v>25</v>
      </c>
      <c r="N5401" s="62" t="s">
        <v>7096</v>
      </c>
      <c r="O5401" s="52" t="s">
        <v>31</v>
      </c>
      <c r="P5401" s="52">
        <v>605</v>
      </c>
      <c r="Q5401" s="52"/>
      <c r="R5401" s="52" t="s">
        <v>7082</v>
      </c>
      <c r="S5401" s="49" t="s">
        <v>21333</v>
      </c>
      <c r="V5401" s="50" t="s">
        <v>15209</v>
      </c>
      <c r="W5401" s="50" t="s">
        <v>7082</v>
      </c>
      <c r="X5401" s="50" t="s">
        <v>14740</v>
      </c>
      <c r="Y5401" s="70" t="s">
        <v>17320</v>
      </c>
      <c r="Z5401" s="53">
        <v>33141</v>
      </c>
    </row>
    <row r="5402" spans="1:26" s="49" customFormat="1" ht="30" x14ac:dyDescent="0.25">
      <c r="A5402" s="75">
        <v>600070786</v>
      </c>
      <c r="B5402" s="73">
        <f t="shared" si="252"/>
        <v>600070786</v>
      </c>
      <c r="C5402" s="73" t="s">
        <v>13327</v>
      </c>
      <c r="D5402" s="68">
        <v>1</v>
      </c>
      <c r="E5402" s="48">
        <f t="shared" si="253"/>
        <v>60611022</v>
      </c>
      <c r="F5402" s="57" t="s">
        <v>6670</v>
      </c>
      <c r="G5402" s="57" t="s">
        <v>7081</v>
      </c>
      <c r="H5402" s="51">
        <v>0</v>
      </c>
      <c r="I5402" s="51" t="s">
        <v>17309</v>
      </c>
      <c r="J5402" s="69">
        <v>27.49</v>
      </c>
      <c r="K5402" s="69">
        <f t="shared" si="254"/>
        <v>0</v>
      </c>
      <c r="L5402" s="90">
        <v>25</v>
      </c>
      <c r="M5402" s="51">
        <v>25</v>
      </c>
      <c r="N5402" s="62" t="s">
        <v>7097</v>
      </c>
      <c r="O5402" s="52" t="s">
        <v>2503</v>
      </c>
      <c r="P5402" s="52">
        <v>412</v>
      </c>
      <c r="Q5402" s="52"/>
      <c r="R5402" s="52" t="s">
        <v>7098</v>
      </c>
      <c r="S5402" s="49" t="s">
        <v>21333</v>
      </c>
      <c r="V5402" s="50" t="s">
        <v>15209</v>
      </c>
      <c r="W5402" s="50" t="s">
        <v>7082</v>
      </c>
      <c r="X5402" s="50" t="s">
        <v>14740</v>
      </c>
      <c r="Y5402" s="70" t="s">
        <v>17320</v>
      </c>
      <c r="Z5402" s="53">
        <v>33151</v>
      </c>
    </row>
    <row r="5403" spans="1:26" s="49" customFormat="1" ht="30" x14ac:dyDescent="0.25">
      <c r="A5403" s="75">
        <v>600071154</v>
      </c>
      <c r="B5403" s="73">
        <f t="shared" si="252"/>
        <v>600071154</v>
      </c>
      <c r="C5403" s="73" t="s">
        <v>13328</v>
      </c>
      <c r="D5403" s="68">
        <v>1</v>
      </c>
      <c r="E5403" s="48">
        <f t="shared" si="253"/>
        <v>60611332</v>
      </c>
      <c r="F5403" s="57" t="s">
        <v>6670</v>
      </c>
      <c r="G5403" s="57" t="s">
        <v>7081</v>
      </c>
      <c r="H5403" s="51">
        <v>75</v>
      </c>
      <c r="I5403" s="51" t="s">
        <v>17309</v>
      </c>
      <c r="J5403" s="69">
        <v>27.49</v>
      </c>
      <c r="K5403" s="69">
        <f t="shared" si="254"/>
        <v>2061.75</v>
      </c>
      <c r="L5403" s="90">
        <v>75</v>
      </c>
      <c r="M5403" s="51"/>
      <c r="N5403" s="62" t="s">
        <v>7099</v>
      </c>
      <c r="O5403" s="52"/>
      <c r="P5403" s="52">
        <v>84</v>
      </c>
      <c r="Q5403" s="52"/>
      <c r="R5403" s="52" t="s">
        <v>7100</v>
      </c>
      <c r="S5403" s="49" t="s">
        <v>21333</v>
      </c>
      <c r="V5403" s="50" t="s">
        <v>15209</v>
      </c>
      <c r="W5403" s="50" t="s">
        <v>7082</v>
      </c>
      <c r="X5403" s="50" t="s">
        <v>14740</v>
      </c>
      <c r="Y5403" s="70" t="s">
        <v>17320</v>
      </c>
      <c r="Z5403" s="53">
        <v>33005</v>
      </c>
    </row>
    <row r="5404" spans="1:26" s="49" customFormat="1" ht="30" x14ac:dyDescent="0.25">
      <c r="A5404" s="75">
        <v>600071219</v>
      </c>
      <c r="B5404" s="73">
        <f t="shared" si="252"/>
        <v>600071219</v>
      </c>
      <c r="C5404" s="73" t="s">
        <v>13329</v>
      </c>
      <c r="D5404" s="68">
        <v>1</v>
      </c>
      <c r="E5404" s="48">
        <f t="shared" si="253"/>
        <v>60610883</v>
      </c>
      <c r="F5404" s="57" t="s">
        <v>6670</v>
      </c>
      <c r="G5404" s="57" t="s">
        <v>7081</v>
      </c>
      <c r="H5404" s="51">
        <v>50</v>
      </c>
      <c r="I5404" s="51" t="s">
        <v>17309</v>
      </c>
      <c r="J5404" s="69">
        <v>27.49</v>
      </c>
      <c r="K5404" s="69">
        <f t="shared" si="254"/>
        <v>1374.5</v>
      </c>
      <c r="L5404" s="90">
        <v>50</v>
      </c>
      <c r="M5404" s="51"/>
      <c r="N5404" s="62" t="s">
        <v>7101</v>
      </c>
      <c r="O5404" s="52"/>
      <c r="P5404" s="52">
        <v>39</v>
      </c>
      <c r="Q5404" s="52"/>
      <c r="R5404" s="52" t="s">
        <v>7102</v>
      </c>
      <c r="S5404" s="49" t="s">
        <v>21333</v>
      </c>
      <c r="V5404" s="50" t="s">
        <v>15209</v>
      </c>
      <c r="W5404" s="50" t="s">
        <v>7082</v>
      </c>
      <c r="X5404" s="50" t="s">
        <v>14740</v>
      </c>
      <c r="Y5404" s="70" t="s">
        <v>17320</v>
      </c>
      <c r="Z5404" s="53">
        <v>33162</v>
      </c>
    </row>
    <row r="5405" spans="1:26" s="49" customFormat="1" ht="30" x14ac:dyDescent="0.25">
      <c r="A5405" s="75">
        <v>600071332</v>
      </c>
      <c r="B5405" s="73">
        <f t="shared" si="252"/>
        <v>600071332</v>
      </c>
      <c r="C5405" s="73" t="s">
        <v>13330</v>
      </c>
      <c r="D5405" s="68">
        <v>1</v>
      </c>
      <c r="E5405" s="48">
        <f t="shared" si="253"/>
        <v>60611014</v>
      </c>
      <c r="F5405" s="57" t="s">
        <v>6670</v>
      </c>
      <c r="G5405" s="57" t="s">
        <v>7081</v>
      </c>
      <c r="H5405" s="51">
        <v>600</v>
      </c>
      <c r="I5405" s="51" t="s">
        <v>17309</v>
      </c>
      <c r="J5405" s="69">
        <v>27.49</v>
      </c>
      <c r="K5405" s="69">
        <f t="shared" si="254"/>
        <v>16494</v>
      </c>
      <c r="L5405" s="90">
        <v>600</v>
      </c>
      <c r="M5405" s="51"/>
      <c r="N5405" s="62" t="s">
        <v>7103</v>
      </c>
      <c r="O5405" s="52" t="s">
        <v>60</v>
      </c>
      <c r="P5405" s="52">
        <v>479</v>
      </c>
      <c r="Q5405" s="52"/>
      <c r="R5405" s="52" t="s">
        <v>7098</v>
      </c>
      <c r="S5405" s="49" t="s">
        <v>21333</v>
      </c>
      <c r="V5405" s="50" t="s">
        <v>15209</v>
      </c>
      <c r="W5405" s="50" t="s">
        <v>7082</v>
      </c>
      <c r="X5405" s="50" t="s">
        <v>14740</v>
      </c>
      <c r="Y5405" s="70" t="s">
        <v>17320</v>
      </c>
      <c r="Z5405" s="53">
        <v>33151</v>
      </c>
    </row>
    <row r="5406" spans="1:26" s="49" customFormat="1" x14ac:dyDescent="0.25">
      <c r="A5406" s="75">
        <v>600071405</v>
      </c>
      <c r="B5406" s="73">
        <f t="shared" si="252"/>
        <v>600071405</v>
      </c>
      <c r="C5406" s="73" t="s">
        <v>13331</v>
      </c>
      <c r="D5406" s="68">
        <v>1</v>
      </c>
      <c r="E5406" s="48">
        <f t="shared" si="253"/>
        <v>75006294</v>
      </c>
      <c r="F5406" s="57" t="s">
        <v>6670</v>
      </c>
      <c r="G5406" s="57" t="s">
        <v>7081</v>
      </c>
      <c r="H5406" s="51">
        <v>500</v>
      </c>
      <c r="I5406" s="51" t="s">
        <v>17309</v>
      </c>
      <c r="J5406" s="69">
        <v>27.49</v>
      </c>
      <c r="K5406" s="69">
        <f t="shared" si="254"/>
        <v>13745</v>
      </c>
      <c r="L5406" s="90">
        <v>500</v>
      </c>
      <c r="M5406" s="51"/>
      <c r="N5406" s="62" t="s">
        <v>7104</v>
      </c>
      <c r="O5406" s="52" t="s">
        <v>7095</v>
      </c>
      <c r="P5406" s="52">
        <v>373</v>
      </c>
      <c r="Q5406" s="52"/>
      <c r="R5406" s="52" t="s">
        <v>7084</v>
      </c>
      <c r="S5406" s="49" t="s">
        <v>21333</v>
      </c>
      <c r="V5406" s="50" t="s">
        <v>15209</v>
      </c>
      <c r="W5406" s="50" t="s">
        <v>7082</v>
      </c>
      <c r="X5406" s="50" t="s">
        <v>14740</v>
      </c>
      <c r="Y5406" s="70" t="s">
        <v>17320</v>
      </c>
      <c r="Z5406" s="53">
        <v>33101</v>
      </c>
    </row>
    <row r="5407" spans="1:26" s="49" customFormat="1" x14ac:dyDescent="0.25">
      <c r="A5407" s="75">
        <v>600071464</v>
      </c>
      <c r="B5407" s="73">
        <f t="shared" si="252"/>
        <v>600071464</v>
      </c>
      <c r="C5407" s="73" t="s">
        <v>13332</v>
      </c>
      <c r="D5407" s="68">
        <v>1</v>
      </c>
      <c r="E5407" s="48">
        <f t="shared" si="253"/>
        <v>49746227</v>
      </c>
      <c r="F5407" s="57" t="s">
        <v>6670</v>
      </c>
      <c r="G5407" s="57" t="s">
        <v>7081</v>
      </c>
      <c r="H5407" s="51">
        <v>325</v>
      </c>
      <c r="I5407" s="51" t="s">
        <v>17309</v>
      </c>
      <c r="J5407" s="69">
        <v>27.49</v>
      </c>
      <c r="K5407" s="69">
        <f t="shared" si="254"/>
        <v>8934.25</v>
      </c>
      <c r="L5407" s="90">
        <v>325</v>
      </c>
      <c r="M5407" s="51"/>
      <c r="N5407" s="62" t="s">
        <v>7105</v>
      </c>
      <c r="O5407" s="52"/>
      <c r="P5407" s="52">
        <v>178</v>
      </c>
      <c r="Q5407" s="52"/>
      <c r="R5407" s="52" t="s">
        <v>7106</v>
      </c>
      <c r="S5407" s="49" t="s">
        <v>21333</v>
      </c>
      <c r="V5407" s="50" t="s">
        <v>15209</v>
      </c>
      <c r="W5407" s="50" t="s">
        <v>7082</v>
      </c>
      <c r="X5407" s="50" t="s">
        <v>14740</v>
      </c>
      <c r="Y5407" s="70" t="s">
        <v>17320</v>
      </c>
      <c r="Z5407" s="53">
        <v>33165</v>
      </c>
    </row>
    <row r="5408" spans="1:26" s="49" customFormat="1" ht="30" x14ac:dyDescent="0.25">
      <c r="A5408" s="75">
        <v>600071511</v>
      </c>
      <c r="B5408" s="73">
        <f t="shared" si="252"/>
        <v>600071511</v>
      </c>
      <c r="C5408" s="73" t="s">
        <v>13333</v>
      </c>
      <c r="D5408" s="68">
        <v>1</v>
      </c>
      <c r="E5408" s="48">
        <f t="shared" si="253"/>
        <v>49745280</v>
      </c>
      <c r="F5408" s="57" t="s">
        <v>6670</v>
      </c>
      <c r="G5408" s="57" t="s">
        <v>7081</v>
      </c>
      <c r="H5408" s="51">
        <v>700</v>
      </c>
      <c r="I5408" s="51" t="s">
        <v>17309</v>
      </c>
      <c r="J5408" s="69">
        <v>27.49</v>
      </c>
      <c r="K5408" s="69">
        <f t="shared" si="254"/>
        <v>19243</v>
      </c>
      <c r="L5408" s="90">
        <v>700</v>
      </c>
      <c r="M5408" s="51"/>
      <c r="N5408" s="62" t="s">
        <v>7107</v>
      </c>
      <c r="O5408" s="52" t="s">
        <v>314</v>
      </c>
      <c r="P5408" s="52">
        <v>730</v>
      </c>
      <c r="Q5408" s="52"/>
      <c r="R5408" s="52" t="s">
        <v>7082</v>
      </c>
      <c r="S5408" s="49" t="s">
        <v>21333</v>
      </c>
      <c r="V5408" s="50" t="s">
        <v>15209</v>
      </c>
      <c r="W5408" s="50" t="s">
        <v>7082</v>
      </c>
      <c r="X5408" s="50" t="s">
        <v>14740</v>
      </c>
      <c r="Y5408" s="70" t="s">
        <v>17320</v>
      </c>
      <c r="Z5408" s="53">
        <v>33141</v>
      </c>
    </row>
    <row r="5409" spans="1:26" s="49" customFormat="1" x14ac:dyDescent="0.25">
      <c r="A5409" s="75">
        <v>600071570</v>
      </c>
      <c r="B5409" s="73">
        <f t="shared" si="252"/>
        <v>600071570</v>
      </c>
      <c r="C5409" s="73" t="s">
        <v>13334</v>
      </c>
      <c r="D5409" s="68">
        <v>1</v>
      </c>
      <c r="E5409" s="48">
        <f t="shared" si="253"/>
        <v>70968888</v>
      </c>
      <c r="F5409" s="57" t="s">
        <v>6670</v>
      </c>
      <c r="G5409" s="57" t="s">
        <v>7081</v>
      </c>
      <c r="H5409" s="51">
        <v>75</v>
      </c>
      <c r="I5409" s="51" t="s">
        <v>17309</v>
      </c>
      <c r="J5409" s="69">
        <v>27.49</v>
      </c>
      <c r="K5409" s="69">
        <f t="shared" si="254"/>
        <v>2061.75</v>
      </c>
      <c r="L5409" s="90">
        <v>75</v>
      </c>
      <c r="M5409" s="51"/>
      <c r="N5409" s="62" t="s">
        <v>7108</v>
      </c>
      <c r="O5409" s="52" t="s">
        <v>7109</v>
      </c>
      <c r="P5409" s="52">
        <v>172</v>
      </c>
      <c r="Q5409" s="52"/>
      <c r="R5409" s="52" t="s">
        <v>7082</v>
      </c>
      <c r="S5409" s="49" t="s">
        <v>21333</v>
      </c>
      <c r="V5409" s="50" t="s">
        <v>15209</v>
      </c>
      <c r="W5409" s="50" t="s">
        <v>7082</v>
      </c>
      <c r="X5409" s="50" t="s">
        <v>14740</v>
      </c>
      <c r="Y5409" s="70" t="s">
        <v>17320</v>
      </c>
      <c r="Z5409" s="53">
        <v>33141</v>
      </c>
    </row>
    <row r="5410" spans="1:26" s="49" customFormat="1" ht="30" x14ac:dyDescent="0.25">
      <c r="A5410" s="75">
        <v>650014855</v>
      </c>
      <c r="B5410" s="73">
        <f t="shared" si="252"/>
        <v>650014855</v>
      </c>
      <c r="C5410" s="73" t="s">
        <v>13335</v>
      </c>
      <c r="D5410" s="68">
        <v>1</v>
      </c>
      <c r="E5410" s="48">
        <f t="shared" si="253"/>
        <v>75005654</v>
      </c>
      <c r="F5410" s="57" t="s">
        <v>6670</v>
      </c>
      <c r="G5410" s="57" t="s">
        <v>7081</v>
      </c>
      <c r="H5410" s="51">
        <v>375</v>
      </c>
      <c r="I5410" s="51" t="s">
        <v>17309</v>
      </c>
      <c r="J5410" s="69">
        <v>27.49</v>
      </c>
      <c r="K5410" s="69">
        <f t="shared" si="254"/>
        <v>10308.75</v>
      </c>
      <c r="L5410" s="90">
        <v>375</v>
      </c>
      <c r="M5410" s="51"/>
      <c r="N5410" s="62" t="s">
        <v>7110</v>
      </c>
      <c r="O5410" s="52"/>
      <c r="P5410" s="52">
        <v>1</v>
      </c>
      <c r="Q5410" s="52"/>
      <c r="R5410" s="52" t="s">
        <v>7111</v>
      </c>
      <c r="S5410" s="49" t="s">
        <v>21333</v>
      </c>
      <c r="V5410" s="50" t="s">
        <v>15209</v>
      </c>
      <c r="W5410" s="50" t="s">
        <v>7082</v>
      </c>
      <c r="X5410" s="50" t="s">
        <v>14740</v>
      </c>
      <c r="Y5410" s="70" t="s">
        <v>17320</v>
      </c>
      <c r="Z5410" s="53">
        <v>33152</v>
      </c>
    </row>
    <row r="5411" spans="1:26" s="49" customFormat="1" ht="30" x14ac:dyDescent="0.25">
      <c r="A5411" s="75">
        <v>650014901</v>
      </c>
      <c r="B5411" s="73">
        <f t="shared" si="252"/>
        <v>650014901</v>
      </c>
      <c r="C5411" s="73" t="s">
        <v>13336</v>
      </c>
      <c r="D5411" s="68">
        <v>1</v>
      </c>
      <c r="E5411" s="48">
        <f t="shared" si="253"/>
        <v>60610158</v>
      </c>
      <c r="F5411" s="57" t="s">
        <v>6670</v>
      </c>
      <c r="G5411" s="57" t="s">
        <v>7081</v>
      </c>
      <c r="H5411" s="51">
        <v>0</v>
      </c>
      <c r="I5411" s="51" t="s">
        <v>17309</v>
      </c>
      <c r="J5411" s="69">
        <v>27.49</v>
      </c>
      <c r="K5411" s="69">
        <f t="shared" si="254"/>
        <v>0</v>
      </c>
      <c r="L5411" s="90">
        <v>25</v>
      </c>
      <c r="M5411" s="51">
        <v>25</v>
      </c>
      <c r="N5411" s="62" t="s">
        <v>7112</v>
      </c>
      <c r="O5411" s="52"/>
      <c r="P5411" s="52">
        <v>66</v>
      </c>
      <c r="Q5411" s="52"/>
      <c r="R5411" s="52" t="s">
        <v>7087</v>
      </c>
      <c r="S5411" s="49" t="s">
        <v>21333</v>
      </c>
      <c r="V5411" s="50" t="s">
        <v>15209</v>
      </c>
      <c r="W5411" s="50" t="s">
        <v>7082</v>
      </c>
      <c r="X5411" s="50" t="s">
        <v>14740</v>
      </c>
      <c r="Y5411" s="70" t="s">
        <v>17320</v>
      </c>
      <c r="Z5411" s="53">
        <v>33141</v>
      </c>
    </row>
    <row r="5412" spans="1:26" s="49" customFormat="1" ht="30" x14ac:dyDescent="0.25">
      <c r="A5412" s="75">
        <v>650015428</v>
      </c>
      <c r="B5412" s="73">
        <f t="shared" si="252"/>
        <v>650015428</v>
      </c>
      <c r="C5412" s="73" t="s">
        <v>13337</v>
      </c>
      <c r="D5412" s="68">
        <v>1</v>
      </c>
      <c r="E5412" s="48">
        <f t="shared" si="253"/>
        <v>60611863</v>
      </c>
      <c r="F5412" s="57" t="s">
        <v>6670</v>
      </c>
      <c r="G5412" s="57" t="s">
        <v>7081</v>
      </c>
      <c r="H5412" s="51">
        <v>50</v>
      </c>
      <c r="I5412" s="51" t="s">
        <v>17309</v>
      </c>
      <c r="J5412" s="69">
        <v>27.49</v>
      </c>
      <c r="K5412" s="69">
        <f t="shared" si="254"/>
        <v>1374.5</v>
      </c>
      <c r="L5412" s="90">
        <v>50</v>
      </c>
      <c r="M5412" s="51"/>
      <c r="N5412" s="62" t="s">
        <v>7113</v>
      </c>
      <c r="O5412" s="52"/>
      <c r="P5412" s="52">
        <v>110</v>
      </c>
      <c r="Q5412" s="52"/>
      <c r="R5412" s="52" t="s">
        <v>7114</v>
      </c>
      <c r="S5412" s="49" t="s">
        <v>21333</v>
      </c>
      <c r="V5412" s="50" t="s">
        <v>15209</v>
      </c>
      <c r="W5412" s="50" t="s">
        <v>7082</v>
      </c>
      <c r="X5412" s="50" t="s">
        <v>14740</v>
      </c>
      <c r="Y5412" s="70" t="s">
        <v>17320</v>
      </c>
      <c r="Z5412" s="53">
        <v>33041</v>
      </c>
    </row>
    <row r="5413" spans="1:26" s="49" customFormat="1" ht="30" x14ac:dyDescent="0.25">
      <c r="A5413" s="75">
        <v>650033370</v>
      </c>
      <c r="B5413" s="73">
        <f t="shared" si="252"/>
        <v>650033370</v>
      </c>
      <c r="C5413" s="73" t="s">
        <v>13338</v>
      </c>
      <c r="D5413" s="68">
        <v>1</v>
      </c>
      <c r="E5413" s="48">
        <f t="shared" si="253"/>
        <v>70994251</v>
      </c>
      <c r="F5413" s="57" t="s">
        <v>6670</v>
      </c>
      <c r="G5413" s="57" t="s">
        <v>7081</v>
      </c>
      <c r="H5413" s="51">
        <v>0</v>
      </c>
      <c r="I5413" s="51" t="s">
        <v>17309</v>
      </c>
      <c r="J5413" s="69">
        <v>27.49</v>
      </c>
      <c r="K5413" s="69">
        <f t="shared" si="254"/>
        <v>0</v>
      </c>
      <c r="L5413" s="90">
        <v>175</v>
      </c>
      <c r="M5413" s="51">
        <v>175</v>
      </c>
      <c r="N5413" s="62" t="s">
        <v>7115</v>
      </c>
      <c r="O5413" s="52"/>
      <c r="P5413" s="52">
        <v>1</v>
      </c>
      <c r="Q5413" s="52"/>
      <c r="R5413" s="52" t="s">
        <v>7116</v>
      </c>
      <c r="S5413" s="49" t="s">
        <v>21333</v>
      </c>
      <c r="V5413" s="50" t="s">
        <v>15209</v>
      </c>
      <c r="W5413" s="50" t="s">
        <v>7082</v>
      </c>
      <c r="X5413" s="50" t="s">
        <v>14740</v>
      </c>
      <c r="Y5413" s="70" t="s">
        <v>17320</v>
      </c>
      <c r="Z5413" s="53">
        <v>33141</v>
      </c>
    </row>
    <row r="5414" spans="1:26" s="49" customFormat="1" ht="30" x14ac:dyDescent="0.25">
      <c r="A5414" s="75">
        <v>650055675</v>
      </c>
      <c r="B5414" s="73">
        <f t="shared" si="252"/>
        <v>650055675</v>
      </c>
      <c r="C5414" s="73" t="s">
        <v>13339</v>
      </c>
      <c r="D5414" s="68">
        <v>1</v>
      </c>
      <c r="E5414" s="48">
        <f t="shared" si="253"/>
        <v>60610131</v>
      </c>
      <c r="F5414" s="57" t="s">
        <v>6670</v>
      </c>
      <c r="G5414" s="57" t="s">
        <v>7081</v>
      </c>
      <c r="H5414" s="51">
        <v>75</v>
      </c>
      <c r="I5414" s="51" t="s">
        <v>17309</v>
      </c>
      <c r="J5414" s="69">
        <v>27.49</v>
      </c>
      <c r="K5414" s="69">
        <f t="shared" si="254"/>
        <v>2061.75</v>
      </c>
      <c r="L5414" s="90">
        <v>75</v>
      </c>
      <c r="M5414" s="51"/>
      <c r="N5414" s="62" t="s">
        <v>7117</v>
      </c>
      <c r="O5414" s="52"/>
      <c r="P5414" s="52">
        <v>34</v>
      </c>
      <c r="Q5414" s="52"/>
      <c r="R5414" s="52" t="s">
        <v>7118</v>
      </c>
      <c r="S5414" s="49" t="s">
        <v>21333</v>
      </c>
      <c r="V5414" s="50" t="s">
        <v>15209</v>
      </c>
      <c r="W5414" s="50" t="s">
        <v>7082</v>
      </c>
      <c r="X5414" s="50" t="s">
        <v>14740</v>
      </c>
      <c r="Y5414" s="70" t="s">
        <v>17320</v>
      </c>
      <c r="Z5414" s="53">
        <v>33141</v>
      </c>
    </row>
    <row r="5415" spans="1:26" s="49" customFormat="1" ht="30" x14ac:dyDescent="0.25">
      <c r="A5415" s="75">
        <v>691001456</v>
      </c>
      <c r="B5415" s="73">
        <f t="shared" si="252"/>
        <v>691001456</v>
      </c>
      <c r="C5415" s="73" t="s">
        <v>13340</v>
      </c>
      <c r="D5415" s="68">
        <v>1</v>
      </c>
      <c r="E5415" s="48">
        <f t="shared" si="253"/>
        <v>72052724</v>
      </c>
      <c r="F5415" s="57" t="s">
        <v>6670</v>
      </c>
      <c r="G5415" s="57" t="s">
        <v>7081</v>
      </c>
      <c r="H5415" s="51">
        <v>275</v>
      </c>
      <c r="I5415" s="51" t="s">
        <v>17309</v>
      </c>
      <c r="J5415" s="69">
        <v>27.49</v>
      </c>
      <c r="K5415" s="69">
        <f t="shared" si="254"/>
        <v>7559.75</v>
      </c>
      <c r="L5415" s="90">
        <v>275</v>
      </c>
      <c r="M5415" s="51"/>
      <c r="N5415" s="62" t="s">
        <v>7119</v>
      </c>
      <c r="O5415" s="52" t="s">
        <v>1152</v>
      </c>
      <c r="P5415" s="52">
        <v>112</v>
      </c>
      <c r="Q5415" s="52"/>
      <c r="R5415" s="52" t="s">
        <v>7120</v>
      </c>
      <c r="S5415" s="49" t="s">
        <v>21333</v>
      </c>
      <c r="V5415" s="50" t="s">
        <v>15209</v>
      </c>
      <c r="W5415" s="50" t="s">
        <v>7082</v>
      </c>
      <c r="X5415" s="50" t="s">
        <v>14740</v>
      </c>
      <c r="Y5415" s="70" t="s">
        <v>17320</v>
      </c>
      <c r="Z5415" s="53">
        <v>33144</v>
      </c>
    </row>
    <row r="5416" spans="1:26" s="49" customFormat="1" x14ac:dyDescent="0.25">
      <c r="A5416" s="75">
        <v>691010544</v>
      </c>
      <c r="B5416" s="73">
        <f t="shared" si="252"/>
        <v>691010544</v>
      </c>
      <c r="C5416" s="73" t="s">
        <v>13322</v>
      </c>
      <c r="D5416" s="68">
        <v>1</v>
      </c>
      <c r="E5416" s="48">
        <f t="shared" si="253"/>
        <v>6010202</v>
      </c>
      <c r="F5416" s="57" t="s">
        <v>6670</v>
      </c>
      <c r="G5416" s="57" t="s">
        <v>7081</v>
      </c>
      <c r="H5416" s="51">
        <v>75</v>
      </c>
      <c r="I5416" s="51" t="s">
        <v>17309</v>
      </c>
      <c r="J5416" s="69">
        <v>27.49</v>
      </c>
      <c r="K5416" s="69">
        <f t="shared" si="254"/>
        <v>2061.75</v>
      </c>
      <c r="L5416" s="90">
        <v>75</v>
      </c>
      <c r="M5416" s="51"/>
      <c r="N5416" s="62" t="s">
        <v>7086</v>
      </c>
      <c r="O5416" s="52"/>
      <c r="P5416" s="52">
        <v>23</v>
      </c>
      <c r="Q5416" s="52"/>
      <c r="R5416" s="52" t="s">
        <v>7087</v>
      </c>
      <c r="S5416" s="49" t="s">
        <v>21334</v>
      </c>
      <c r="V5416" s="50" t="s">
        <v>15195</v>
      </c>
      <c r="W5416" s="50" t="s">
        <v>7082</v>
      </c>
      <c r="X5416" s="50" t="s">
        <v>14742</v>
      </c>
      <c r="Y5416" s="70" t="s">
        <v>17320</v>
      </c>
      <c r="Z5416" s="53">
        <v>33141</v>
      </c>
    </row>
    <row r="5417" spans="1:26" s="49" customFormat="1" x14ac:dyDescent="0.25">
      <c r="A5417" s="74">
        <v>600070565</v>
      </c>
      <c r="B5417" s="73">
        <f t="shared" si="252"/>
        <v>600070565</v>
      </c>
      <c r="C5417" s="73" t="s">
        <v>13178</v>
      </c>
      <c r="D5417" s="68">
        <v>1</v>
      </c>
      <c r="E5417" s="48">
        <f t="shared" si="253"/>
        <v>60611308</v>
      </c>
      <c r="F5417" s="57" t="s">
        <v>6670</v>
      </c>
      <c r="G5417" s="57" t="s">
        <v>6835</v>
      </c>
      <c r="H5417" s="51">
        <v>25</v>
      </c>
      <c r="I5417" s="51" t="s">
        <v>17309</v>
      </c>
      <c r="J5417" s="69">
        <v>27.49</v>
      </c>
      <c r="K5417" s="69">
        <f t="shared" si="254"/>
        <v>687.25</v>
      </c>
      <c r="L5417" s="90">
        <v>25</v>
      </c>
      <c r="M5417" s="51"/>
      <c r="N5417" s="62" t="s">
        <v>6851</v>
      </c>
      <c r="O5417" s="52"/>
      <c r="P5417" s="52">
        <v>45</v>
      </c>
      <c r="Q5417" s="52"/>
      <c r="R5417" s="52" t="s">
        <v>6852</v>
      </c>
      <c r="S5417" s="49" t="s">
        <v>21333</v>
      </c>
      <c r="V5417" s="50" t="s">
        <v>15210</v>
      </c>
      <c r="W5417" s="50" t="s">
        <v>6836</v>
      </c>
      <c r="X5417" s="50" t="s">
        <v>14740</v>
      </c>
      <c r="Y5417" s="70" t="s">
        <v>17320</v>
      </c>
      <c r="Z5417" s="53">
        <v>33501</v>
      </c>
    </row>
    <row r="5418" spans="1:26" s="49" customFormat="1" x14ac:dyDescent="0.25">
      <c r="A5418" s="74">
        <v>600009769</v>
      </c>
      <c r="B5418" s="73">
        <f t="shared" si="252"/>
        <v>600009769</v>
      </c>
      <c r="C5418" s="73" t="s">
        <v>13171</v>
      </c>
      <c r="D5418" s="68">
        <v>1</v>
      </c>
      <c r="E5418" s="48">
        <f t="shared" si="253"/>
        <v>77691</v>
      </c>
      <c r="F5418" s="57" t="s">
        <v>6670</v>
      </c>
      <c r="G5418" s="57" t="s">
        <v>6835</v>
      </c>
      <c r="H5418" s="51">
        <v>450</v>
      </c>
      <c r="I5418" s="51" t="s">
        <v>17309</v>
      </c>
      <c r="J5418" s="69">
        <v>27.49</v>
      </c>
      <c r="K5418" s="69">
        <f t="shared" si="254"/>
        <v>12370.5</v>
      </c>
      <c r="L5418" s="90">
        <v>450</v>
      </c>
      <c r="M5418" s="51"/>
      <c r="N5418" s="62" t="s">
        <v>6837</v>
      </c>
      <c r="O5418" s="52"/>
      <c r="P5418" s="52">
        <v>1</v>
      </c>
      <c r="Q5418" s="52"/>
      <c r="R5418" s="52" t="s">
        <v>6838</v>
      </c>
      <c r="S5418" s="49" t="s">
        <v>21333</v>
      </c>
      <c r="V5418" s="50" t="s">
        <v>15195</v>
      </c>
      <c r="W5418" s="50" t="s">
        <v>6836</v>
      </c>
      <c r="X5418" s="50" t="s">
        <v>14738</v>
      </c>
      <c r="Y5418" s="70" t="s">
        <v>17320</v>
      </c>
      <c r="Z5418" s="53">
        <v>33546</v>
      </c>
    </row>
    <row r="5419" spans="1:26" s="49" customFormat="1" x14ac:dyDescent="0.25">
      <c r="A5419" s="74">
        <v>600028721</v>
      </c>
      <c r="B5419" s="73">
        <f t="shared" si="252"/>
        <v>600028721</v>
      </c>
      <c r="C5419" s="73" t="s">
        <v>18297</v>
      </c>
      <c r="D5419" s="68">
        <v>1</v>
      </c>
      <c r="E5419" s="48">
        <f t="shared" si="253"/>
        <v>49180924</v>
      </c>
      <c r="F5419" s="57" t="s">
        <v>6670</v>
      </c>
      <c r="G5419" s="57" t="s">
        <v>6835</v>
      </c>
      <c r="H5419" s="51">
        <v>50</v>
      </c>
      <c r="I5419" s="51" t="s">
        <v>17309</v>
      </c>
      <c r="J5419" s="69">
        <v>27.49</v>
      </c>
      <c r="K5419" s="69">
        <f t="shared" si="254"/>
        <v>1374.5</v>
      </c>
      <c r="L5419" s="90">
        <v>50</v>
      </c>
      <c r="M5419" s="51"/>
      <c r="N5419" s="62" t="s">
        <v>18298</v>
      </c>
      <c r="O5419" s="52" t="s">
        <v>18299</v>
      </c>
      <c r="P5419" s="52">
        <v>278</v>
      </c>
      <c r="Q5419" s="52"/>
      <c r="R5419" s="52" t="s">
        <v>6836</v>
      </c>
      <c r="S5419" s="49" t="s">
        <v>21333</v>
      </c>
      <c r="V5419" s="50" t="s">
        <v>15195</v>
      </c>
      <c r="W5419" s="50" t="s">
        <v>6836</v>
      </c>
      <c r="X5419" s="50" t="s">
        <v>14738</v>
      </c>
      <c r="Y5419" s="70" t="s">
        <v>17320</v>
      </c>
      <c r="Z5419" s="53">
        <v>33501</v>
      </c>
    </row>
    <row r="5420" spans="1:26" s="49" customFormat="1" x14ac:dyDescent="0.25">
      <c r="A5420" s="75">
        <v>600070191</v>
      </c>
      <c r="B5420" s="73">
        <f t="shared" si="252"/>
        <v>600070191</v>
      </c>
      <c r="C5420" s="73" t="s">
        <v>13179</v>
      </c>
      <c r="D5420" s="68">
        <v>1</v>
      </c>
      <c r="E5420" s="48">
        <f t="shared" si="253"/>
        <v>60611898</v>
      </c>
      <c r="F5420" s="57" t="s">
        <v>6670</v>
      </c>
      <c r="G5420" s="57" t="s">
        <v>6835</v>
      </c>
      <c r="H5420" s="51">
        <v>25</v>
      </c>
      <c r="I5420" s="51" t="s">
        <v>17309</v>
      </c>
      <c r="J5420" s="69">
        <v>27.49</v>
      </c>
      <c r="K5420" s="69">
        <f t="shared" si="254"/>
        <v>687.25</v>
      </c>
      <c r="L5420" s="90">
        <v>25</v>
      </c>
      <c r="M5420" s="51"/>
      <c r="N5420" s="62" t="s">
        <v>6853</v>
      </c>
      <c r="O5420" s="52"/>
      <c r="P5420" s="52">
        <v>137</v>
      </c>
      <c r="Q5420" s="52"/>
      <c r="R5420" s="52" t="s">
        <v>6854</v>
      </c>
      <c r="S5420" s="49" t="s">
        <v>21333</v>
      </c>
      <c r="V5420" s="50" t="s">
        <v>15210</v>
      </c>
      <c r="W5420" s="50" t="s">
        <v>6836</v>
      </c>
      <c r="X5420" s="50" t="s">
        <v>14740</v>
      </c>
      <c r="Y5420" s="70" t="s">
        <v>17320</v>
      </c>
      <c r="Z5420" s="53">
        <v>33541</v>
      </c>
    </row>
    <row r="5421" spans="1:26" s="49" customFormat="1" x14ac:dyDescent="0.25">
      <c r="A5421" s="75">
        <v>600070557</v>
      </c>
      <c r="B5421" s="73">
        <f t="shared" si="252"/>
        <v>600070557</v>
      </c>
      <c r="C5421" s="73" t="s">
        <v>13180</v>
      </c>
      <c r="D5421" s="68">
        <v>1</v>
      </c>
      <c r="E5421" s="48">
        <f t="shared" si="253"/>
        <v>70889414</v>
      </c>
      <c r="F5421" s="57" t="s">
        <v>6670</v>
      </c>
      <c r="G5421" s="57" t="s">
        <v>6835</v>
      </c>
      <c r="H5421" s="51">
        <v>950</v>
      </c>
      <c r="I5421" s="51" t="s">
        <v>17309</v>
      </c>
      <c r="J5421" s="69">
        <v>27.49</v>
      </c>
      <c r="K5421" s="69">
        <f t="shared" si="254"/>
        <v>26115.5</v>
      </c>
      <c r="L5421" s="90">
        <v>950</v>
      </c>
      <c r="M5421" s="51"/>
      <c r="N5421" s="62" t="s">
        <v>6855</v>
      </c>
      <c r="O5421" s="52" t="s">
        <v>60</v>
      </c>
      <c r="P5421" s="52">
        <v>546</v>
      </c>
      <c r="Q5421" s="52"/>
      <c r="R5421" s="52" t="s">
        <v>6836</v>
      </c>
      <c r="S5421" s="49" t="s">
        <v>21333</v>
      </c>
      <c r="V5421" s="50" t="s">
        <v>15210</v>
      </c>
      <c r="W5421" s="50" t="s">
        <v>6836</v>
      </c>
      <c r="X5421" s="50" t="s">
        <v>14740</v>
      </c>
      <c r="Y5421" s="70" t="s">
        <v>17320</v>
      </c>
      <c r="Z5421" s="53">
        <v>33501</v>
      </c>
    </row>
    <row r="5422" spans="1:26" s="49" customFormat="1" ht="30" x14ac:dyDescent="0.25">
      <c r="A5422" s="75">
        <v>600069982</v>
      </c>
      <c r="B5422" s="73">
        <f t="shared" si="252"/>
        <v>600069982</v>
      </c>
      <c r="C5422" s="73" t="s">
        <v>13181</v>
      </c>
      <c r="D5422" s="68">
        <v>1</v>
      </c>
      <c r="E5422" s="48">
        <f t="shared" si="253"/>
        <v>60611219</v>
      </c>
      <c r="F5422" s="57" t="s">
        <v>6670</v>
      </c>
      <c r="G5422" s="57" t="s">
        <v>6835</v>
      </c>
      <c r="H5422" s="51">
        <v>0</v>
      </c>
      <c r="I5422" s="51" t="s">
        <v>17309</v>
      </c>
      <c r="J5422" s="69">
        <v>27.49</v>
      </c>
      <c r="K5422" s="69">
        <f t="shared" si="254"/>
        <v>0</v>
      </c>
      <c r="L5422" s="90">
        <v>25</v>
      </c>
      <c r="M5422" s="51">
        <v>25</v>
      </c>
      <c r="N5422" s="62" t="s">
        <v>6856</v>
      </c>
      <c r="O5422" s="52"/>
      <c r="P5422" s="52">
        <v>106</v>
      </c>
      <c r="Q5422" s="52"/>
      <c r="R5422" s="52" t="s">
        <v>6857</v>
      </c>
      <c r="S5422" s="49" t="s">
        <v>21333</v>
      </c>
      <c r="V5422" s="50" t="s">
        <v>15210</v>
      </c>
      <c r="W5422" s="50" t="s">
        <v>6836</v>
      </c>
      <c r="X5422" s="50" t="s">
        <v>14740</v>
      </c>
      <c r="Y5422" s="70" t="s">
        <v>17320</v>
      </c>
      <c r="Z5422" s="53">
        <v>33544</v>
      </c>
    </row>
    <row r="5423" spans="1:26" s="49" customFormat="1" ht="30" x14ac:dyDescent="0.25">
      <c r="A5423" s="75">
        <v>600070034</v>
      </c>
      <c r="B5423" s="73">
        <f t="shared" si="252"/>
        <v>600070034</v>
      </c>
      <c r="C5423" s="73" t="s">
        <v>13182</v>
      </c>
      <c r="D5423" s="68">
        <v>1</v>
      </c>
      <c r="E5423" s="48">
        <f t="shared" si="253"/>
        <v>70921385</v>
      </c>
      <c r="F5423" s="57" t="s">
        <v>6670</v>
      </c>
      <c r="G5423" s="57" t="s">
        <v>6835</v>
      </c>
      <c r="H5423" s="51">
        <v>25</v>
      </c>
      <c r="I5423" s="51" t="s">
        <v>17309</v>
      </c>
      <c r="J5423" s="69">
        <v>27.49</v>
      </c>
      <c r="K5423" s="69">
        <f t="shared" si="254"/>
        <v>687.25</v>
      </c>
      <c r="L5423" s="90">
        <v>50</v>
      </c>
      <c r="M5423" s="51">
        <v>25</v>
      </c>
      <c r="N5423" s="62" t="s">
        <v>6858</v>
      </c>
      <c r="O5423" s="52" t="s">
        <v>6859</v>
      </c>
      <c r="P5423" s="52">
        <v>395</v>
      </c>
      <c r="Q5423" s="52"/>
      <c r="R5423" s="52" t="s">
        <v>6836</v>
      </c>
      <c r="S5423" s="49" t="s">
        <v>21333</v>
      </c>
      <c r="V5423" s="50" t="s">
        <v>15210</v>
      </c>
      <c r="W5423" s="50" t="s">
        <v>6836</v>
      </c>
      <c r="X5423" s="50" t="s">
        <v>14740</v>
      </c>
      <c r="Y5423" s="70" t="s">
        <v>17320</v>
      </c>
      <c r="Z5423" s="53">
        <v>33501</v>
      </c>
    </row>
    <row r="5424" spans="1:26" s="49" customFormat="1" x14ac:dyDescent="0.25">
      <c r="A5424" s="75">
        <v>600070409</v>
      </c>
      <c r="B5424" s="73">
        <f t="shared" si="252"/>
        <v>600070409</v>
      </c>
      <c r="C5424" s="73" t="s">
        <v>13183</v>
      </c>
      <c r="D5424" s="68">
        <v>1</v>
      </c>
      <c r="E5424" s="48">
        <f t="shared" si="253"/>
        <v>75005000</v>
      </c>
      <c r="F5424" s="57" t="s">
        <v>6670</v>
      </c>
      <c r="G5424" s="57" t="s">
        <v>6835</v>
      </c>
      <c r="H5424" s="51">
        <v>150</v>
      </c>
      <c r="I5424" s="51" t="s">
        <v>17309</v>
      </c>
      <c r="J5424" s="69">
        <v>27.49</v>
      </c>
      <c r="K5424" s="69">
        <f t="shared" si="254"/>
        <v>4123.5</v>
      </c>
      <c r="L5424" s="90">
        <v>150</v>
      </c>
      <c r="M5424" s="51"/>
      <c r="N5424" s="62" t="s">
        <v>6860</v>
      </c>
      <c r="O5424" s="52"/>
      <c r="P5424" s="52">
        <v>43</v>
      </c>
      <c r="Q5424" s="52"/>
      <c r="R5424" s="52" t="s">
        <v>6854</v>
      </c>
      <c r="S5424" s="49" t="s">
        <v>21333</v>
      </c>
      <c r="V5424" s="50" t="s">
        <v>15210</v>
      </c>
      <c r="W5424" s="50" t="s">
        <v>6836</v>
      </c>
      <c r="X5424" s="50" t="s">
        <v>14740</v>
      </c>
      <c r="Y5424" s="70" t="s">
        <v>17320</v>
      </c>
      <c r="Z5424" s="53">
        <v>33541</v>
      </c>
    </row>
    <row r="5425" spans="1:26" s="49" customFormat="1" x14ac:dyDescent="0.25">
      <c r="A5425" s="75">
        <v>600070581</v>
      </c>
      <c r="B5425" s="73">
        <f t="shared" si="252"/>
        <v>600070581</v>
      </c>
      <c r="C5425" s="73" t="s">
        <v>13184</v>
      </c>
      <c r="D5425" s="68">
        <v>1</v>
      </c>
      <c r="E5425" s="48">
        <f t="shared" si="253"/>
        <v>60611227</v>
      </c>
      <c r="F5425" s="57" t="s">
        <v>6670</v>
      </c>
      <c r="G5425" s="57" t="s">
        <v>6835</v>
      </c>
      <c r="H5425" s="51">
        <v>375</v>
      </c>
      <c r="I5425" s="51" t="s">
        <v>17309</v>
      </c>
      <c r="J5425" s="69">
        <v>27.49</v>
      </c>
      <c r="K5425" s="69">
        <f t="shared" si="254"/>
        <v>10308.75</v>
      </c>
      <c r="L5425" s="90">
        <v>375</v>
      </c>
      <c r="M5425" s="51"/>
      <c r="N5425" s="62" t="s">
        <v>6861</v>
      </c>
      <c r="O5425" s="52"/>
      <c r="P5425" s="52">
        <v>318</v>
      </c>
      <c r="Q5425" s="52"/>
      <c r="R5425" s="52" t="s">
        <v>6857</v>
      </c>
      <c r="S5425" s="49" t="s">
        <v>21333</v>
      </c>
      <c r="V5425" s="50" t="s">
        <v>15210</v>
      </c>
      <c r="W5425" s="50" t="s">
        <v>6836</v>
      </c>
      <c r="X5425" s="50" t="s">
        <v>14740</v>
      </c>
      <c r="Y5425" s="70" t="s">
        <v>17320</v>
      </c>
      <c r="Z5425" s="53">
        <v>33544</v>
      </c>
    </row>
    <row r="5426" spans="1:26" s="49" customFormat="1" ht="30" x14ac:dyDescent="0.25">
      <c r="A5426" s="75">
        <v>650047605</v>
      </c>
      <c r="B5426" s="73">
        <f t="shared" si="252"/>
        <v>650047605</v>
      </c>
      <c r="C5426" s="73" t="s">
        <v>13185</v>
      </c>
      <c r="D5426" s="68">
        <v>1</v>
      </c>
      <c r="E5426" s="48">
        <f t="shared" si="253"/>
        <v>75005964</v>
      </c>
      <c r="F5426" s="57" t="s">
        <v>6670</v>
      </c>
      <c r="G5426" s="57" t="s">
        <v>6835</v>
      </c>
      <c r="H5426" s="51">
        <v>275</v>
      </c>
      <c r="I5426" s="51" t="s">
        <v>17309</v>
      </c>
      <c r="J5426" s="69">
        <v>27.49</v>
      </c>
      <c r="K5426" s="69">
        <f t="shared" si="254"/>
        <v>7559.75</v>
      </c>
      <c r="L5426" s="90">
        <v>275</v>
      </c>
      <c r="M5426" s="51"/>
      <c r="N5426" s="62" t="s">
        <v>6862</v>
      </c>
      <c r="O5426" s="52"/>
      <c r="P5426" s="52">
        <v>49</v>
      </c>
      <c r="Q5426" s="52"/>
      <c r="R5426" s="52" t="s">
        <v>6863</v>
      </c>
      <c r="S5426" s="49" t="s">
        <v>21333</v>
      </c>
      <c r="V5426" s="50" t="s">
        <v>15210</v>
      </c>
      <c r="W5426" s="50" t="s">
        <v>6836</v>
      </c>
      <c r="X5426" s="50" t="s">
        <v>14740</v>
      </c>
      <c r="Y5426" s="70" t="s">
        <v>17320</v>
      </c>
      <c r="Z5426" s="53">
        <v>33554</v>
      </c>
    </row>
    <row r="5427" spans="1:26" s="49" customFormat="1" x14ac:dyDescent="0.25">
      <c r="A5427" s="74">
        <v>691013420</v>
      </c>
      <c r="B5427" s="73">
        <f t="shared" si="252"/>
        <v>691013420</v>
      </c>
      <c r="C5427" s="73" t="s">
        <v>13323</v>
      </c>
      <c r="D5427" s="68">
        <v>1</v>
      </c>
      <c r="E5427" s="48">
        <f t="shared" si="253"/>
        <v>6373101</v>
      </c>
      <c r="F5427" s="57" t="s">
        <v>6670</v>
      </c>
      <c r="G5427" s="57" t="s">
        <v>7081</v>
      </c>
      <c r="H5427" s="51">
        <v>75</v>
      </c>
      <c r="I5427" s="51" t="s">
        <v>17309</v>
      </c>
      <c r="J5427" s="69">
        <v>27.49</v>
      </c>
      <c r="K5427" s="69">
        <f t="shared" si="254"/>
        <v>2061.75</v>
      </c>
      <c r="L5427" s="90">
        <v>75</v>
      </c>
      <c r="M5427" s="51"/>
      <c r="N5427" s="62" t="s">
        <v>7089</v>
      </c>
      <c r="O5427" s="52" t="s">
        <v>7090</v>
      </c>
      <c r="P5427" s="52">
        <v>61</v>
      </c>
      <c r="Q5427" s="52"/>
      <c r="R5427" s="52" t="s">
        <v>7091</v>
      </c>
      <c r="S5427" s="49" t="s">
        <v>21334</v>
      </c>
      <c r="V5427" s="50" t="s">
        <v>15195</v>
      </c>
      <c r="W5427" s="50" t="s">
        <v>7088</v>
      </c>
      <c r="X5427" s="50" t="s">
        <v>14742</v>
      </c>
      <c r="Y5427" s="70" t="s">
        <v>17320</v>
      </c>
      <c r="Z5427" s="53">
        <v>33011</v>
      </c>
    </row>
    <row r="5428" spans="1:26" s="49" customFormat="1" ht="30" x14ac:dyDescent="0.25">
      <c r="A5428" s="75">
        <v>600071022</v>
      </c>
      <c r="B5428" s="73">
        <f t="shared" si="252"/>
        <v>600071022</v>
      </c>
      <c r="C5428" s="73" t="s">
        <v>13341</v>
      </c>
      <c r="D5428" s="68">
        <v>1</v>
      </c>
      <c r="E5428" s="48">
        <f t="shared" si="253"/>
        <v>60611103</v>
      </c>
      <c r="F5428" s="57" t="s">
        <v>6670</v>
      </c>
      <c r="G5428" s="57" t="s">
        <v>7081</v>
      </c>
      <c r="H5428" s="51">
        <v>0</v>
      </c>
      <c r="I5428" s="51" t="s">
        <v>17309</v>
      </c>
      <c r="J5428" s="69">
        <v>27.49</v>
      </c>
      <c r="K5428" s="69">
        <f t="shared" si="254"/>
        <v>0</v>
      </c>
      <c r="L5428" s="90">
        <v>25</v>
      </c>
      <c r="M5428" s="51">
        <v>25</v>
      </c>
      <c r="N5428" s="62" t="s">
        <v>7121</v>
      </c>
      <c r="O5428" s="52"/>
      <c r="P5428" s="52">
        <v>72</v>
      </c>
      <c r="Q5428" s="52"/>
      <c r="R5428" s="52" t="s">
        <v>7122</v>
      </c>
      <c r="S5428" s="49" t="s">
        <v>21333</v>
      </c>
      <c r="V5428" s="50" t="s">
        <v>15211</v>
      </c>
      <c r="W5428" s="50" t="s">
        <v>7088</v>
      </c>
      <c r="X5428" s="50" t="s">
        <v>14740</v>
      </c>
      <c r="Y5428" s="70" t="s">
        <v>17320</v>
      </c>
      <c r="Z5428" s="53">
        <v>33038</v>
      </c>
    </row>
    <row r="5429" spans="1:26" s="49" customFormat="1" ht="30" x14ac:dyDescent="0.25">
      <c r="A5429" s="75">
        <v>600070719</v>
      </c>
      <c r="B5429" s="73">
        <f t="shared" si="252"/>
        <v>600070719</v>
      </c>
      <c r="C5429" s="73" t="s">
        <v>18300</v>
      </c>
      <c r="D5429" s="68">
        <v>1</v>
      </c>
      <c r="E5429" s="48">
        <f t="shared" si="253"/>
        <v>70994421</v>
      </c>
      <c r="F5429" s="57" t="s">
        <v>6670</v>
      </c>
      <c r="G5429" s="57" t="s">
        <v>7081</v>
      </c>
      <c r="H5429" s="51">
        <v>0</v>
      </c>
      <c r="I5429" s="51" t="s">
        <v>17309</v>
      </c>
      <c r="J5429" s="69">
        <v>27.49</v>
      </c>
      <c r="K5429" s="69">
        <f t="shared" si="254"/>
        <v>0</v>
      </c>
      <c r="L5429" s="90">
        <v>25</v>
      </c>
      <c r="M5429" s="51">
        <v>25</v>
      </c>
      <c r="N5429" s="62" t="s">
        <v>18301</v>
      </c>
      <c r="O5429" s="52"/>
      <c r="P5429" s="52">
        <v>72</v>
      </c>
      <c r="Q5429" s="52"/>
      <c r="R5429" s="52" t="s">
        <v>18302</v>
      </c>
      <c r="S5429" s="49" t="s">
        <v>21333</v>
      </c>
      <c r="V5429" s="50" t="s">
        <v>15211</v>
      </c>
      <c r="W5429" s="50" t="s">
        <v>7088</v>
      </c>
      <c r="X5429" s="50" t="s">
        <v>14740</v>
      </c>
      <c r="Y5429" s="70" t="s">
        <v>17320</v>
      </c>
      <c r="Z5429" s="53">
        <v>33023</v>
      </c>
    </row>
    <row r="5430" spans="1:26" s="49" customFormat="1" ht="30" x14ac:dyDescent="0.25">
      <c r="A5430" s="75">
        <v>600070760</v>
      </c>
      <c r="B5430" s="73">
        <f t="shared" si="252"/>
        <v>600070760</v>
      </c>
      <c r="C5430" s="73" t="s">
        <v>13342</v>
      </c>
      <c r="D5430" s="68">
        <v>1</v>
      </c>
      <c r="E5430" s="48">
        <f t="shared" si="253"/>
        <v>60610778</v>
      </c>
      <c r="F5430" s="57" t="s">
        <v>6670</v>
      </c>
      <c r="G5430" s="57" t="s">
        <v>7081</v>
      </c>
      <c r="H5430" s="51">
        <v>0</v>
      </c>
      <c r="I5430" s="51" t="s">
        <v>17309</v>
      </c>
      <c r="J5430" s="69">
        <v>27.49</v>
      </c>
      <c r="K5430" s="69">
        <f t="shared" si="254"/>
        <v>0</v>
      </c>
      <c r="L5430" s="90">
        <v>25</v>
      </c>
      <c r="M5430" s="51">
        <v>25</v>
      </c>
      <c r="N5430" s="62" t="s">
        <v>7123</v>
      </c>
      <c r="O5430" s="52" t="s">
        <v>7124</v>
      </c>
      <c r="P5430" s="52">
        <v>56</v>
      </c>
      <c r="Q5430" s="52"/>
      <c r="R5430" s="52" t="s">
        <v>7125</v>
      </c>
      <c r="S5430" s="49" t="s">
        <v>21333</v>
      </c>
      <c r="V5430" s="50" t="s">
        <v>15211</v>
      </c>
      <c r="W5430" s="50" t="s">
        <v>7088</v>
      </c>
      <c r="X5430" s="50" t="s">
        <v>14740</v>
      </c>
      <c r="Y5430" s="70" t="s">
        <v>17320</v>
      </c>
      <c r="Z5430" s="53">
        <v>33012</v>
      </c>
    </row>
    <row r="5431" spans="1:26" s="49" customFormat="1" ht="30" x14ac:dyDescent="0.25">
      <c r="A5431" s="75">
        <v>600070964</v>
      </c>
      <c r="B5431" s="73">
        <f t="shared" si="252"/>
        <v>600070964</v>
      </c>
      <c r="C5431" s="73" t="s">
        <v>13343</v>
      </c>
      <c r="D5431" s="68">
        <v>1</v>
      </c>
      <c r="E5431" s="48">
        <f t="shared" si="253"/>
        <v>60611251</v>
      </c>
      <c r="F5431" s="57" t="s">
        <v>6670</v>
      </c>
      <c r="G5431" s="57" t="s">
        <v>7081</v>
      </c>
      <c r="H5431" s="51">
        <v>0</v>
      </c>
      <c r="I5431" s="51" t="s">
        <v>17309</v>
      </c>
      <c r="J5431" s="69">
        <v>27.49</v>
      </c>
      <c r="K5431" s="69">
        <f t="shared" si="254"/>
        <v>0</v>
      </c>
      <c r="L5431" s="90">
        <v>25</v>
      </c>
      <c r="M5431" s="51">
        <v>25</v>
      </c>
      <c r="N5431" s="62" t="s">
        <v>7126</v>
      </c>
      <c r="O5431" s="52" t="s">
        <v>54</v>
      </c>
      <c r="P5431" s="52">
        <v>150</v>
      </c>
      <c r="Q5431" s="52"/>
      <c r="R5431" s="52" t="s">
        <v>7127</v>
      </c>
      <c r="S5431" s="49" t="s">
        <v>21333</v>
      </c>
      <c r="V5431" s="50" t="s">
        <v>15211</v>
      </c>
      <c r="W5431" s="50" t="s">
        <v>7088</v>
      </c>
      <c r="X5431" s="50" t="s">
        <v>14740</v>
      </c>
      <c r="Y5431" s="70" t="s">
        <v>17320</v>
      </c>
      <c r="Z5431" s="53">
        <v>33022</v>
      </c>
    </row>
    <row r="5432" spans="1:26" s="49" customFormat="1" ht="30" x14ac:dyDescent="0.25">
      <c r="A5432" s="75">
        <v>600070972</v>
      </c>
      <c r="B5432" s="73">
        <f t="shared" si="252"/>
        <v>600070972</v>
      </c>
      <c r="C5432" s="73" t="s">
        <v>13344</v>
      </c>
      <c r="D5432" s="68">
        <v>1</v>
      </c>
      <c r="E5432" s="48">
        <f t="shared" si="253"/>
        <v>75006308</v>
      </c>
      <c r="F5432" s="57" t="s">
        <v>6670</v>
      </c>
      <c r="G5432" s="57" t="s">
        <v>7081</v>
      </c>
      <c r="H5432" s="51">
        <v>0</v>
      </c>
      <c r="I5432" s="51" t="s">
        <v>17309</v>
      </c>
      <c r="J5432" s="69">
        <v>27.49</v>
      </c>
      <c r="K5432" s="69">
        <f t="shared" si="254"/>
        <v>0</v>
      </c>
      <c r="L5432" s="90">
        <v>25</v>
      </c>
      <c r="M5432" s="51">
        <v>25</v>
      </c>
      <c r="N5432" s="62" t="s">
        <v>7128</v>
      </c>
      <c r="O5432" s="52" t="s">
        <v>60</v>
      </c>
      <c r="P5432" s="52">
        <v>364</v>
      </c>
      <c r="Q5432" s="52"/>
      <c r="R5432" s="52" t="s">
        <v>7129</v>
      </c>
      <c r="S5432" s="49" t="s">
        <v>21333</v>
      </c>
      <c r="V5432" s="50" t="s">
        <v>15211</v>
      </c>
      <c r="W5432" s="50" t="s">
        <v>7088</v>
      </c>
      <c r="X5432" s="50" t="s">
        <v>14740</v>
      </c>
      <c r="Y5432" s="70" t="s">
        <v>17320</v>
      </c>
      <c r="Z5432" s="53">
        <v>33008</v>
      </c>
    </row>
    <row r="5433" spans="1:26" s="49" customFormat="1" ht="30" x14ac:dyDescent="0.25">
      <c r="A5433" s="75">
        <v>600071103</v>
      </c>
      <c r="B5433" s="73">
        <f t="shared" si="252"/>
        <v>600071103</v>
      </c>
      <c r="C5433" s="73" t="s">
        <v>13345</v>
      </c>
      <c r="D5433" s="68">
        <v>1</v>
      </c>
      <c r="E5433" s="48">
        <f t="shared" si="253"/>
        <v>60610786</v>
      </c>
      <c r="F5433" s="57" t="s">
        <v>6670</v>
      </c>
      <c r="G5433" s="57" t="s">
        <v>7081</v>
      </c>
      <c r="H5433" s="51">
        <v>25</v>
      </c>
      <c r="I5433" s="51" t="s">
        <v>17309</v>
      </c>
      <c r="J5433" s="69">
        <v>27.49</v>
      </c>
      <c r="K5433" s="69">
        <f t="shared" si="254"/>
        <v>687.25</v>
      </c>
      <c r="L5433" s="90">
        <v>25</v>
      </c>
      <c r="M5433" s="51"/>
      <c r="N5433" s="62" t="s">
        <v>7130</v>
      </c>
      <c r="O5433" s="52" t="s">
        <v>3863</v>
      </c>
      <c r="P5433" s="52">
        <v>500</v>
      </c>
      <c r="Q5433" s="52"/>
      <c r="R5433" s="52" t="s">
        <v>7125</v>
      </c>
      <c r="S5433" s="49" t="s">
        <v>21333</v>
      </c>
      <c r="V5433" s="50" t="s">
        <v>15211</v>
      </c>
      <c r="W5433" s="50" t="s">
        <v>7088</v>
      </c>
      <c r="X5433" s="50" t="s">
        <v>14740</v>
      </c>
      <c r="Y5433" s="70" t="s">
        <v>17320</v>
      </c>
      <c r="Z5433" s="53">
        <v>33012</v>
      </c>
    </row>
    <row r="5434" spans="1:26" s="49" customFormat="1" ht="30" x14ac:dyDescent="0.25">
      <c r="A5434" s="75">
        <v>600071197</v>
      </c>
      <c r="B5434" s="73">
        <f t="shared" si="252"/>
        <v>600071197</v>
      </c>
      <c r="C5434" s="73" t="s">
        <v>13346</v>
      </c>
      <c r="D5434" s="68">
        <v>1</v>
      </c>
      <c r="E5434" s="48">
        <f t="shared" si="253"/>
        <v>75005948</v>
      </c>
      <c r="F5434" s="57" t="s">
        <v>6670</v>
      </c>
      <c r="G5434" s="57" t="s">
        <v>7081</v>
      </c>
      <c r="H5434" s="51">
        <v>50</v>
      </c>
      <c r="I5434" s="51" t="s">
        <v>17309</v>
      </c>
      <c r="J5434" s="69">
        <v>27.49</v>
      </c>
      <c r="K5434" s="69">
        <f t="shared" si="254"/>
        <v>1374.5</v>
      </c>
      <c r="L5434" s="90">
        <v>50</v>
      </c>
      <c r="M5434" s="51"/>
      <c r="N5434" s="62" t="s">
        <v>7131</v>
      </c>
      <c r="O5434" s="52"/>
      <c r="P5434" s="52">
        <v>9</v>
      </c>
      <c r="Q5434" s="52"/>
      <c r="R5434" s="52" t="s">
        <v>7132</v>
      </c>
      <c r="S5434" s="49" t="s">
        <v>21333</v>
      </c>
      <c r="V5434" s="50" t="s">
        <v>15211</v>
      </c>
      <c r="W5434" s="50" t="s">
        <v>7088</v>
      </c>
      <c r="X5434" s="50" t="s">
        <v>14740</v>
      </c>
      <c r="Y5434" s="70" t="s">
        <v>17320</v>
      </c>
      <c r="Z5434" s="53">
        <v>33035</v>
      </c>
    </row>
    <row r="5435" spans="1:26" s="49" customFormat="1" ht="30" x14ac:dyDescent="0.25">
      <c r="A5435" s="75">
        <v>600071235</v>
      </c>
      <c r="B5435" s="73">
        <f t="shared" si="252"/>
        <v>600071235</v>
      </c>
      <c r="C5435" s="73" t="s">
        <v>13347</v>
      </c>
      <c r="D5435" s="68">
        <v>1</v>
      </c>
      <c r="E5435" s="48">
        <f t="shared" si="253"/>
        <v>49745921</v>
      </c>
      <c r="F5435" s="57" t="s">
        <v>6670</v>
      </c>
      <c r="G5435" s="57" t="s">
        <v>7081</v>
      </c>
      <c r="H5435" s="51">
        <v>150</v>
      </c>
      <c r="I5435" s="51" t="s">
        <v>17309</v>
      </c>
      <c r="J5435" s="69">
        <v>27.49</v>
      </c>
      <c r="K5435" s="69">
        <f t="shared" si="254"/>
        <v>4123.5</v>
      </c>
      <c r="L5435" s="90">
        <v>150</v>
      </c>
      <c r="M5435" s="51"/>
      <c r="N5435" s="62" t="s">
        <v>7133</v>
      </c>
      <c r="O5435" s="52"/>
      <c r="P5435" s="52">
        <v>222</v>
      </c>
      <c r="Q5435" s="52"/>
      <c r="R5435" s="52" t="s">
        <v>7134</v>
      </c>
      <c r="S5435" s="49" t="s">
        <v>21333</v>
      </c>
      <c r="V5435" s="50" t="s">
        <v>15211</v>
      </c>
      <c r="W5435" s="50" t="s">
        <v>7088</v>
      </c>
      <c r="X5435" s="50" t="s">
        <v>14740</v>
      </c>
      <c r="Y5435" s="70" t="s">
        <v>17320</v>
      </c>
      <c r="Z5435" s="53">
        <v>33013</v>
      </c>
    </row>
    <row r="5436" spans="1:26" s="49" customFormat="1" ht="30" x14ac:dyDescent="0.25">
      <c r="A5436" s="75">
        <v>600071251</v>
      </c>
      <c r="B5436" s="73">
        <f t="shared" si="252"/>
        <v>600071251</v>
      </c>
      <c r="C5436" s="73" t="s">
        <v>13348</v>
      </c>
      <c r="D5436" s="68">
        <v>1</v>
      </c>
      <c r="E5436" s="48">
        <f t="shared" si="253"/>
        <v>60611171</v>
      </c>
      <c r="F5436" s="57" t="s">
        <v>6670</v>
      </c>
      <c r="G5436" s="57" t="s">
        <v>7081</v>
      </c>
      <c r="H5436" s="51">
        <v>25</v>
      </c>
      <c r="I5436" s="51" t="s">
        <v>17309</v>
      </c>
      <c r="J5436" s="69">
        <v>27.49</v>
      </c>
      <c r="K5436" s="69">
        <f t="shared" si="254"/>
        <v>687.25</v>
      </c>
      <c r="L5436" s="90">
        <v>25</v>
      </c>
      <c r="M5436" s="51"/>
      <c r="N5436" s="62" t="s">
        <v>7135</v>
      </c>
      <c r="O5436" s="52"/>
      <c r="P5436" s="52">
        <v>16</v>
      </c>
      <c r="Q5436" s="52"/>
      <c r="R5436" s="52" t="s">
        <v>7136</v>
      </c>
      <c r="S5436" s="49" t="s">
        <v>21333</v>
      </c>
      <c r="V5436" s="50" t="s">
        <v>15211</v>
      </c>
      <c r="W5436" s="50" t="s">
        <v>7088</v>
      </c>
      <c r="X5436" s="50" t="s">
        <v>14740</v>
      </c>
      <c r="Y5436" s="70" t="s">
        <v>17320</v>
      </c>
      <c r="Z5436" s="53">
        <v>33040</v>
      </c>
    </row>
    <row r="5437" spans="1:26" s="49" customFormat="1" x14ac:dyDescent="0.25">
      <c r="A5437" s="75">
        <v>600071260</v>
      </c>
      <c r="B5437" s="73">
        <f t="shared" si="252"/>
        <v>600071260</v>
      </c>
      <c r="C5437" s="73" t="s">
        <v>13349</v>
      </c>
      <c r="D5437" s="68">
        <v>1</v>
      </c>
      <c r="E5437" s="48">
        <f t="shared" si="253"/>
        <v>49745948</v>
      </c>
      <c r="F5437" s="57" t="s">
        <v>6670</v>
      </c>
      <c r="G5437" s="57" t="s">
        <v>7081</v>
      </c>
      <c r="H5437" s="51">
        <v>175</v>
      </c>
      <c r="I5437" s="51" t="s">
        <v>17309</v>
      </c>
      <c r="J5437" s="69">
        <v>27.49</v>
      </c>
      <c r="K5437" s="69">
        <f t="shared" si="254"/>
        <v>4810.75</v>
      </c>
      <c r="L5437" s="90">
        <v>175</v>
      </c>
      <c r="M5437" s="51"/>
      <c r="N5437" s="62" t="s">
        <v>7137</v>
      </c>
      <c r="O5437" s="52"/>
      <c r="P5437" s="52">
        <v>1</v>
      </c>
      <c r="Q5437" s="52"/>
      <c r="R5437" s="52" t="s">
        <v>7138</v>
      </c>
      <c r="S5437" s="49" t="s">
        <v>21333</v>
      </c>
      <c r="V5437" s="50" t="s">
        <v>15211</v>
      </c>
      <c r="W5437" s="50" t="s">
        <v>7088</v>
      </c>
      <c r="X5437" s="50" t="s">
        <v>14740</v>
      </c>
      <c r="Y5437" s="70" t="s">
        <v>17320</v>
      </c>
      <c r="Z5437" s="53">
        <v>33032</v>
      </c>
    </row>
    <row r="5438" spans="1:26" s="49" customFormat="1" ht="30" x14ac:dyDescent="0.25">
      <c r="A5438" s="75">
        <v>600071278</v>
      </c>
      <c r="B5438" s="73">
        <f t="shared" si="252"/>
        <v>600071278</v>
      </c>
      <c r="C5438" s="73" t="s">
        <v>13350</v>
      </c>
      <c r="D5438" s="68">
        <v>1</v>
      </c>
      <c r="E5438" s="48">
        <f t="shared" si="253"/>
        <v>60611855</v>
      </c>
      <c r="F5438" s="57" t="s">
        <v>6670</v>
      </c>
      <c r="G5438" s="57" t="s">
        <v>7081</v>
      </c>
      <c r="H5438" s="51">
        <v>350</v>
      </c>
      <c r="I5438" s="51" t="s">
        <v>17309</v>
      </c>
      <c r="J5438" s="69">
        <v>27.49</v>
      </c>
      <c r="K5438" s="69">
        <f t="shared" si="254"/>
        <v>9621.5</v>
      </c>
      <c r="L5438" s="90">
        <v>350</v>
      </c>
      <c r="M5438" s="51"/>
      <c r="N5438" s="62" t="s">
        <v>7139</v>
      </c>
      <c r="O5438" s="52"/>
      <c r="P5438" s="52">
        <v>110</v>
      </c>
      <c r="Q5438" s="52"/>
      <c r="R5438" s="52" t="s">
        <v>7140</v>
      </c>
      <c r="S5438" s="49" t="s">
        <v>21333</v>
      </c>
      <c r="V5438" s="50" t="s">
        <v>15211</v>
      </c>
      <c r="W5438" s="50" t="s">
        <v>7088</v>
      </c>
      <c r="X5438" s="50" t="s">
        <v>14740</v>
      </c>
      <c r="Y5438" s="70" t="s">
        <v>17320</v>
      </c>
      <c r="Z5438" s="53">
        <v>33025</v>
      </c>
    </row>
    <row r="5439" spans="1:26" s="49" customFormat="1" ht="30" x14ac:dyDescent="0.25">
      <c r="A5439" s="75">
        <v>600071316</v>
      </c>
      <c r="B5439" s="73">
        <f t="shared" si="252"/>
        <v>600071316</v>
      </c>
      <c r="C5439" s="73" t="s">
        <v>13351</v>
      </c>
      <c r="D5439" s="68">
        <v>1</v>
      </c>
      <c r="E5439" s="48">
        <f t="shared" si="253"/>
        <v>60610794</v>
      </c>
      <c r="F5439" s="57" t="s">
        <v>6670</v>
      </c>
      <c r="G5439" s="57" t="s">
        <v>7081</v>
      </c>
      <c r="H5439" s="51">
        <v>700</v>
      </c>
      <c r="I5439" s="51" t="s">
        <v>17309</v>
      </c>
      <c r="J5439" s="69">
        <v>27.49</v>
      </c>
      <c r="K5439" s="69">
        <f t="shared" si="254"/>
        <v>19243</v>
      </c>
      <c r="L5439" s="90">
        <v>700</v>
      </c>
      <c r="M5439" s="51"/>
      <c r="N5439" s="62" t="s">
        <v>7141</v>
      </c>
      <c r="O5439" s="52" t="s">
        <v>7124</v>
      </c>
      <c r="P5439" s="52">
        <v>210</v>
      </c>
      <c r="Q5439" s="52"/>
      <c r="R5439" s="52" t="s">
        <v>7125</v>
      </c>
      <c r="S5439" s="49" t="s">
        <v>21333</v>
      </c>
      <c r="V5439" s="50" t="s">
        <v>15211</v>
      </c>
      <c r="W5439" s="50" t="s">
        <v>7088</v>
      </c>
      <c r="X5439" s="50" t="s">
        <v>14740</v>
      </c>
      <c r="Y5439" s="70" t="s">
        <v>17320</v>
      </c>
      <c r="Z5439" s="53">
        <v>33012</v>
      </c>
    </row>
    <row r="5440" spans="1:26" s="49" customFormat="1" x14ac:dyDescent="0.25">
      <c r="A5440" s="75">
        <v>600071413</v>
      </c>
      <c r="B5440" s="73">
        <f t="shared" si="252"/>
        <v>600071413</v>
      </c>
      <c r="C5440" s="73" t="s">
        <v>13352</v>
      </c>
      <c r="D5440" s="68">
        <v>1</v>
      </c>
      <c r="E5440" s="48">
        <f t="shared" si="253"/>
        <v>69974012</v>
      </c>
      <c r="F5440" s="57" t="s">
        <v>6670</v>
      </c>
      <c r="G5440" s="57" t="s">
        <v>7081</v>
      </c>
      <c r="H5440" s="51">
        <v>600</v>
      </c>
      <c r="I5440" s="51" t="s">
        <v>17309</v>
      </c>
      <c r="J5440" s="69">
        <v>27.49</v>
      </c>
      <c r="K5440" s="69">
        <f t="shared" si="254"/>
        <v>16494</v>
      </c>
      <c r="L5440" s="90">
        <v>600</v>
      </c>
      <c r="M5440" s="51"/>
      <c r="N5440" s="62" t="s">
        <v>7142</v>
      </c>
      <c r="O5440" s="52" t="s">
        <v>60</v>
      </c>
      <c r="P5440" s="52">
        <v>838</v>
      </c>
      <c r="Q5440" s="52"/>
      <c r="R5440" s="52" t="s">
        <v>7143</v>
      </c>
      <c r="S5440" s="49" t="s">
        <v>21333</v>
      </c>
      <c r="V5440" s="50" t="s">
        <v>15211</v>
      </c>
      <c r="W5440" s="50" t="s">
        <v>7088</v>
      </c>
      <c r="X5440" s="50" t="s">
        <v>14740</v>
      </c>
      <c r="Y5440" s="70" t="s">
        <v>17320</v>
      </c>
      <c r="Z5440" s="53">
        <v>33026</v>
      </c>
    </row>
    <row r="5441" spans="1:26" s="49" customFormat="1" x14ac:dyDescent="0.25">
      <c r="A5441" s="75">
        <v>600071421</v>
      </c>
      <c r="B5441" s="73">
        <f t="shared" si="252"/>
        <v>600071421</v>
      </c>
      <c r="C5441" s="73" t="s">
        <v>13353</v>
      </c>
      <c r="D5441" s="68">
        <v>1</v>
      </c>
      <c r="E5441" s="48">
        <f t="shared" si="253"/>
        <v>49745247</v>
      </c>
      <c r="F5441" s="57" t="s">
        <v>6670</v>
      </c>
      <c r="G5441" s="57" t="s">
        <v>7081</v>
      </c>
      <c r="H5441" s="51">
        <v>0</v>
      </c>
      <c r="I5441" s="51" t="s">
        <v>17309</v>
      </c>
      <c r="J5441" s="69">
        <v>27.49</v>
      </c>
      <c r="K5441" s="69">
        <f t="shared" si="254"/>
        <v>0</v>
      </c>
      <c r="L5441" s="90">
        <v>875</v>
      </c>
      <c r="M5441" s="51">
        <v>875</v>
      </c>
      <c r="N5441" s="62" t="s">
        <v>7144</v>
      </c>
      <c r="O5441" s="52" t="s">
        <v>7145</v>
      </c>
      <c r="P5441" s="52">
        <v>527</v>
      </c>
      <c r="Q5441" s="52"/>
      <c r="R5441" s="52" t="s">
        <v>7146</v>
      </c>
      <c r="S5441" s="49" t="s">
        <v>21333</v>
      </c>
      <c r="V5441" s="50" t="s">
        <v>15211</v>
      </c>
      <c r="W5441" s="50" t="s">
        <v>7088</v>
      </c>
      <c r="X5441" s="50" t="s">
        <v>14740</v>
      </c>
      <c r="Y5441" s="70" t="s">
        <v>17320</v>
      </c>
      <c r="Z5441" s="53">
        <v>33027</v>
      </c>
    </row>
    <row r="5442" spans="1:26" s="49" customFormat="1" ht="30" x14ac:dyDescent="0.25">
      <c r="A5442" s="75">
        <v>600071448</v>
      </c>
      <c r="B5442" s="73">
        <f t="shared" si="252"/>
        <v>600071448</v>
      </c>
      <c r="C5442" s="73" t="s">
        <v>13354</v>
      </c>
      <c r="D5442" s="68">
        <v>1</v>
      </c>
      <c r="E5442" s="48">
        <f t="shared" si="253"/>
        <v>60611201</v>
      </c>
      <c r="F5442" s="57" t="s">
        <v>6670</v>
      </c>
      <c r="G5442" s="57" t="s">
        <v>7081</v>
      </c>
      <c r="H5442" s="51">
        <v>375</v>
      </c>
      <c r="I5442" s="51" t="s">
        <v>17309</v>
      </c>
      <c r="J5442" s="69">
        <v>27.49</v>
      </c>
      <c r="K5442" s="69">
        <f t="shared" si="254"/>
        <v>10308.75</v>
      </c>
      <c r="L5442" s="90">
        <v>375</v>
      </c>
      <c r="M5442" s="51"/>
      <c r="N5442" s="62" t="s">
        <v>7147</v>
      </c>
      <c r="O5442" s="52" t="s">
        <v>2050</v>
      </c>
      <c r="P5442" s="52">
        <v>300</v>
      </c>
      <c r="Q5442" s="52"/>
      <c r="R5442" s="52" t="s">
        <v>7127</v>
      </c>
      <c r="S5442" s="49" t="s">
        <v>21333</v>
      </c>
      <c r="V5442" s="50" t="s">
        <v>15211</v>
      </c>
      <c r="W5442" s="50" t="s">
        <v>7088</v>
      </c>
      <c r="X5442" s="50" t="s">
        <v>14740</v>
      </c>
      <c r="Y5442" s="70" t="s">
        <v>17320</v>
      </c>
      <c r="Z5442" s="53">
        <v>33022</v>
      </c>
    </row>
    <row r="5443" spans="1:26" s="49" customFormat="1" ht="30" x14ac:dyDescent="0.25">
      <c r="A5443" s="75">
        <v>600071456</v>
      </c>
      <c r="B5443" s="73">
        <f t="shared" si="252"/>
        <v>600071456</v>
      </c>
      <c r="C5443" s="73" t="s">
        <v>13355</v>
      </c>
      <c r="D5443" s="68">
        <v>1</v>
      </c>
      <c r="E5443" s="48">
        <f t="shared" si="253"/>
        <v>75006316</v>
      </c>
      <c r="F5443" s="57" t="s">
        <v>6670</v>
      </c>
      <c r="G5443" s="57" t="s">
        <v>7081</v>
      </c>
      <c r="H5443" s="51">
        <v>875</v>
      </c>
      <c r="I5443" s="51" t="s">
        <v>17309</v>
      </c>
      <c r="J5443" s="69">
        <v>27.49</v>
      </c>
      <c r="K5443" s="69">
        <f t="shared" si="254"/>
        <v>24053.75</v>
      </c>
      <c r="L5443" s="90">
        <v>875</v>
      </c>
      <c r="M5443" s="51"/>
      <c r="N5443" s="62" t="s">
        <v>7148</v>
      </c>
      <c r="O5443" s="52" t="s">
        <v>60</v>
      </c>
      <c r="P5443" s="52">
        <v>197</v>
      </c>
      <c r="Q5443" s="52"/>
      <c r="R5443" s="52" t="s">
        <v>7129</v>
      </c>
      <c r="S5443" s="49" t="s">
        <v>21333</v>
      </c>
      <c r="V5443" s="50" t="s">
        <v>15211</v>
      </c>
      <c r="W5443" s="50" t="s">
        <v>7088</v>
      </c>
      <c r="X5443" s="50" t="s">
        <v>14740</v>
      </c>
      <c r="Y5443" s="70" t="s">
        <v>17320</v>
      </c>
      <c r="Z5443" s="53">
        <v>33008</v>
      </c>
    </row>
    <row r="5444" spans="1:26" s="49" customFormat="1" ht="30" x14ac:dyDescent="0.25">
      <c r="A5444" s="75">
        <v>600071502</v>
      </c>
      <c r="B5444" s="73">
        <f t="shared" ref="B5444:B5507" si="255">A5444/1</f>
        <v>600071502</v>
      </c>
      <c r="C5444" s="73" t="s">
        <v>13356</v>
      </c>
      <c r="D5444" s="68">
        <v>1</v>
      </c>
      <c r="E5444" s="48">
        <f t="shared" ref="E5444:E5507" si="256">C5444/1</f>
        <v>60610581</v>
      </c>
      <c r="F5444" s="57" t="s">
        <v>6670</v>
      </c>
      <c r="G5444" s="57" t="s">
        <v>7081</v>
      </c>
      <c r="H5444" s="51">
        <v>525</v>
      </c>
      <c r="I5444" s="51" t="s">
        <v>17309</v>
      </c>
      <c r="J5444" s="69">
        <v>27.49</v>
      </c>
      <c r="K5444" s="69">
        <f t="shared" ref="K5444:K5507" si="257">H5444*J5444</f>
        <v>14432.25</v>
      </c>
      <c r="L5444" s="90">
        <v>525</v>
      </c>
      <c r="M5444" s="51"/>
      <c r="N5444" s="62" t="s">
        <v>7149</v>
      </c>
      <c r="O5444" s="52" t="s">
        <v>39</v>
      </c>
      <c r="P5444" s="52">
        <v>146</v>
      </c>
      <c r="Q5444" s="52"/>
      <c r="R5444" s="52" t="s">
        <v>7091</v>
      </c>
      <c r="S5444" s="49" t="s">
        <v>21333</v>
      </c>
      <c r="V5444" s="50" t="s">
        <v>15211</v>
      </c>
      <c r="W5444" s="50" t="s">
        <v>7088</v>
      </c>
      <c r="X5444" s="50" t="s">
        <v>14740</v>
      </c>
      <c r="Y5444" s="70" t="s">
        <v>17320</v>
      </c>
      <c r="Z5444" s="53">
        <v>33011</v>
      </c>
    </row>
    <row r="5445" spans="1:26" s="49" customFormat="1" ht="30" x14ac:dyDescent="0.25">
      <c r="A5445" s="75">
        <v>650015215</v>
      </c>
      <c r="B5445" s="73">
        <f t="shared" si="255"/>
        <v>650015215</v>
      </c>
      <c r="C5445" s="73" t="s">
        <v>13357</v>
      </c>
      <c r="D5445" s="68">
        <v>1</v>
      </c>
      <c r="E5445" s="48">
        <f t="shared" si="256"/>
        <v>60611880</v>
      </c>
      <c r="F5445" s="57" t="s">
        <v>6670</v>
      </c>
      <c r="G5445" s="57" t="s">
        <v>7081</v>
      </c>
      <c r="H5445" s="51">
        <v>1300</v>
      </c>
      <c r="I5445" s="51" t="s">
        <v>17309</v>
      </c>
      <c r="J5445" s="69">
        <v>27.49</v>
      </c>
      <c r="K5445" s="69">
        <f t="shared" si="257"/>
        <v>35737</v>
      </c>
      <c r="L5445" s="90">
        <v>1300</v>
      </c>
      <c r="M5445" s="51"/>
      <c r="N5445" s="62" t="s">
        <v>7150</v>
      </c>
      <c r="O5445" s="52" t="s">
        <v>60</v>
      </c>
      <c r="P5445" s="52">
        <v>901</v>
      </c>
      <c r="Q5445" s="52"/>
      <c r="R5445" s="52" t="s">
        <v>7088</v>
      </c>
      <c r="S5445" s="49" t="s">
        <v>21333</v>
      </c>
      <c r="V5445" s="50" t="s">
        <v>15211</v>
      </c>
      <c r="W5445" s="50" t="s">
        <v>7088</v>
      </c>
      <c r="X5445" s="50" t="s">
        <v>14740</v>
      </c>
      <c r="Y5445" s="70" t="s">
        <v>17320</v>
      </c>
      <c r="Z5445" s="53">
        <v>33023</v>
      </c>
    </row>
    <row r="5446" spans="1:26" s="49" customFormat="1" ht="30" x14ac:dyDescent="0.25">
      <c r="A5446" s="75">
        <v>650015479</v>
      </c>
      <c r="B5446" s="73">
        <f t="shared" si="255"/>
        <v>650015479</v>
      </c>
      <c r="C5446" s="73" t="s">
        <v>13358</v>
      </c>
      <c r="D5446" s="68">
        <v>1</v>
      </c>
      <c r="E5446" s="48">
        <f t="shared" si="256"/>
        <v>75006057</v>
      </c>
      <c r="F5446" s="57" t="s">
        <v>6670</v>
      </c>
      <c r="G5446" s="57" t="s">
        <v>7081</v>
      </c>
      <c r="H5446" s="51">
        <v>775</v>
      </c>
      <c r="I5446" s="51" t="s">
        <v>17309</v>
      </c>
      <c r="J5446" s="69">
        <v>27.49</v>
      </c>
      <c r="K5446" s="69">
        <f t="shared" si="257"/>
        <v>21304.75</v>
      </c>
      <c r="L5446" s="90">
        <v>775</v>
      </c>
      <c r="M5446" s="51"/>
      <c r="N5446" s="62" t="s">
        <v>7151</v>
      </c>
      <c r="O5446" s="52" t="s">
        <v>7152</v>
      </c>
      <c r="P5446" s="52">
        <v>296</v>
      </c>
      <c r="Q5446" s="52"/>
      <c r="R5446" s="52" t="s">
        <v>7153</v>
      </c>
      <c r="S5446" s="49" t="s">
        <v>21333</v>
      </c>
      <c r="V5446" s="50" t="s">
        <v>15211</v>
      </c>
      <c r="W5446" s="50" t="s">
        <v>7088</v>
      </c>
      <c r="X5446" s="50" t="s">
        <v>14740</v>
      </c>
      <c r="Y5446" s="70" t="s">
        <v>17320</v>
      </c>
      <c r="Z5446" s="53">
        <v>33033</v>
      </c>
    </row>
    <row r="5447" spans="1:26" s="49" customFormat="1" ht="30" x14ac:dyDescent="0.25">
      <c r="A5447" s="75">
        <v>650031814</v>
      </c>
      <c r="B5447" s="73">
        <f t="shared" si="255"/>
        <v>650031814</v>
      </c>
      <c r="C5447" s="73" t="s">
        <v>13359</v>
      </c>
      <c r="D5447" s="68">
        <v>1</v>
      </c>
      <c r="E5447" s="48">
        <f t="shared" si="256"/>
        <v>70990999</v>
      </c>
      <c r="F5447" s="57" t="s">
        <v>6670</v>
      </c>
      <c r="G5447" s="57" t="s">
        <v>7081</v>
      </c>
      <c r="H5447" s="51">
        <v>375</v>
      </c>
      <c r="I5447" s="51" t="s">
        <v>17309</v>
      </c>
      <c r="J5447" s="69">
        <v>27.49</v>
      </c>
      <c r="K5447" s="69">
        <f t="shared" si="257"/>
        <v>10308.75</v>
      </c>
      <c r="L5447" s="90">
        <v>375</v>
      </c>
      <c r="M5447" s="51"/>
      <c r="N5447" s="62" t="s">
        <v>7154</v>
      </c>
      <c r="O5447" s="52"/>
      <c r="P5447" s="52">
        <v>173</v>
      </c>
      <c r="Q5447" s="52"/>
      <c r="R5447" s="52" t="s">
        <v>7155</v>
      </c>
      <c r="S5447" s="49" t="s">
        <v>21333</v>
      </c>
      <c r="V5447" s="50" t="s">
        <v>15211</v>
      </c>
      <c r="W5447" s="50" t="s">
        <v>7088</v>
      </c>
      <c r="X5447" s="50" t="s">
        <v>14740</v>
      </c>
      <c r="Y5447" s="70" t="s">
        <v>17320</v>
      </c>
      <c r="Z5447" s="53">
        <v>33017</v>
      </c>
    </row>
    <row r="5448" spans="1:26" s="49" customFormat="1" x14ac:dyDescent="0.25">
      <c r="A5448" s="75">
        <v>650031881</v>
      </c>
      <c r="B5448" s="73">
        <f t="shared" si="255"/>
        <v>650031881</v>
      </c>
      <c r="C5448" s="73" t="s">
        <v>13360</v>
      </c>
      <c r="D5448" s="68">
        <v>1</v>
      </c>
      <c r="E5448" s="48">
        <f t="shared" si="256"/>
        <v>60611260</v>
      </c>
      <c r="F5448" s="57" t="s">
        <v>6670</v>
      </c>
      <c r="G5448" s="57" t="s">
        <v>7081</v>
      </c>
      <c r="H5448" s="51">
        <v>475</v>
      </c>
      <c r="I5448" s="51" t="s">
        <v>17309</v>
      </c>
      <c r="J5448" s="69">
        <v>27.49</v>
      </c>
      <c r="K5448" s="69">
        <f t="shared" si="257"/>
        <v>13057.75</v>
      </c>
      <c r="L5448" s="90">
        <v>475</v>
      </c>
      <c r="M5448" s="51"/>
      <c r="N5448" s="62" t="s">
        <v>7156</v>
      </c>
      <c r="O5448" s="52" t="s">
        <v>60</v>
      </c>
      <c r="P5448" s="52">
        <v>198</v>
      </c>
      <c r="Q5448" s="52"/>
      <c r="R5448" s="52" t="s">
        <v>7157</v>
      </c>
      <c r="S5448" s="49" t="s">
        <v>21333</v>
      </c>
      <c r="V5448" s="50" t="s">
        <v>15211</v>
      </c>
      <c r="W5448" s="50" t="s">
        <v>7088</v>
      </c>
      <c r="X5448" s="50" t="s">
        <v>14740</v>
      </c>
      <c r="Y5448" s="70" t="s">
        <v>17320</v>
      </c>
      <c r="Z5448" s="53">
        <v>33021</v>
      </c>
    </row>
    <row r="5449" spans="1:26" s="49" customFormat="1" ht="30" x14ac:dyDescent="0.25">
      <c r="A5449" s="75">
        <v>650031946</v>
      </c>
      <c r="B5449" s="73">
        <f t="shared" si="255"/>
        <v>650031946</v>
      </c>
      <c r="C5449" s="73" t="s">
        <v>13361</v>
      </c>
      <c r="D5449" s="68">
        <v>1</v>
      </c>
      <c r="E5449" s="48">
        <f t="shared" si="256"/>
        <v>75006138</v>
      </c>
      <c r="F5449" s="57" t="s">
        <v>6670</v>
      </c>
      <c r="G5449" s="57" t="s">
        <v>7081</v>
      </c>
      <c r="H5449" s="51">
        <v>50</v>
      </c>
      <c r="I5449" s="51" t="s">
        <v>17309</v>
      </c>
      <c r="J5449" s="69">
        <v>27.49</v>
      </c>
      <c r="K5449" s="69">
        <f t="shared" si="257"/>
        <v>1374.5</v>
      </c>
      <c r="L5449" s="90">
        <v>75</v>
      </c>
      <c r="M5449" s="51">
        <v>25</v>
      </c>
      <c r="N5449" s="62" t="s">
        <v>7158</v>
      </c>
      <c r="O5449" s="52"/>
      <c r="P5449" s="52">
        <v>15</v>
      </c>
      <c r="Q5449" s="52"/>
      <c r="R5449" s="52" t="s">
        <v>7159</v>
      </c>
      <c r="S5449" s="49" t="s">
        <v>21333</v>
      </c>
      <c r="V5449" s="50" t="s">
        <v>15211</v>
      </c>
      <c r="W5449" s="50" t="s">
        <v>7088</v>
      </c>
      <c r="X5449" s="50" t="s">
        <v>14740</v>
      </c>
      <c r="Y5449" s="70" t="s">
        <v>17320</v>
      </c>
      <c r="Z5449" s="53">
        <v>33014</v>
      </c>
    </row>
    <row r="5450" spans="1:26" s="49" customFormat="1" ht="30" x14ac:dyDescent="0.25">
      <c r="A5450" s="75">
        <v>650032063</v>
      </c>
      <c r="B5450" s="73">
        <f t="shared" si="255"/>
        <v>650032063</v>
      </c>
      <c r="C5450" s="73" t="s">
        <v>13362</v>
      </c>
      <c r="D5450" s="68">
        <v>1</v>
      </c>
      <c r="E5450" s="48">
        <f t="shared" si="256"/>
        <v>60611804</v>
      </c>
      <c r="F5450" s="57" t="s">
        <v>6670</v>
      </c>
      <c r="G5450" s="57" t="s">
        <v>7081</v>
      </c>
      <c r="H5450" s="51">
        <v>175</v>
      </c>
      <c r="I5450" s="51" t="s">
        <v>17309</v>
      </c>
      <c r="J5450" s="69">
        <v>27.49</v>
      </c>
      <c r="K5450" s="69">
        <f t="shared" si="257"/>
        <v>4810.75</v>
      </c>
      <c r="L5450" s="90">
        <v>175</v>
      </c>
      <c r="M5450" s="51"/>
      <c r="N5450" s="62" t="s">
        <v>7160</v>
      </c>
      <c r="O5450" s="52"/>
      <c r="P5450" s="52">
        <v>151</v>
      </c>
      <c r="Q5450" s="52"/>
      <c r="R5450" s="52" t="s">
        <v>7161</v>
      </c>
      <c r="S5450" s="49" t="s">
        <v>21333</v>
      </c>
      <c r="V5450" s="50" t="s">
        <v>15211</v>
      </c>
      <c r="W5450" s="50" t="s">
        <v>7088</v>
      </c>
      <c r="X5450" s="50" t="s">
        <v>14740</v>
      </c>
      <c r="Y5450" s="70" t="s">
        <v>17320</v>
      </c>
      <c r="Z5450" s="53">
        <v>33036</v>
      </c>
    </row>
    <row r="5451" spans="1:26" s="49" customFormat="1" ht="30" x14ac:dyDescent="0.25">
      <c r="A5451" s="75">
        <v>650033469</v>
      </c>
      <c r="B5451" s="73">
        <f t="shared" si="255"/>
        <v>650033469</v>
      </c>
      <c r="C5451" s="73" t="s">
        <v>13363</v>
      </c>
      <c r="D5451" s="68">
        <v>1</v>
      </c>
      <c r="E5451" s="48">
        <f t="shared" si="256"/>
        <v>75006511</v>
      </c>
      <c r="F5451" s="57" t="s">
        <v>6670</v>
      </c>
      <c r="G5451" s="57" t="s">
        <v>7081</v>
      </c>
      <c r="H5451" s="51">
        <v>450</v>
      </c>
      <c r="I5451" s="51" t="s">
        <v>17309</v>
      </c>
      <c r="J5451" s="69">
        <v>27.49</v>
      </c>
      <c r="K5451" s="69">
        <f t="shared" si="257"/>
        <v>12370.5</v>
      </c>
      <c r="L5451" s="90">
        <v>450</v>
      </c>
      <c r="M5451" s="51"/>
      <c r="N5451" s="62" t="s">
        <v>7162</v>
      </c>
      <c r="O5451" s="52"/>
      <c r="P5451" s="52">
        <v>145</v>
      </c>
      <c r="Q5451" s="52"/>
      <c r="R5451" s="52" t="s">
        <v>6689</v>
      </c>
      <c r="S5451" s="49" t="s">
        <v>21333</v>
      </c>
      <c r="V5451" s="50" t="s">
        <v>15211</v>
      </c>
      <c r="W5451" s="50" t="s">
        <v>7088</v>
      </c>
      <c r="X5451" s="50" t="s">
        <v>14740</v>
      </c>
      <c r="Y5451" s="70" t="s">
        <v>17320</v>
      </c>
      <c r="Z5451" s="53">
        <v>33016</v>
      </c>
    </row>
    <row r="5452" spans="1:26" s="49" customFormat="1" ht="30" x14ac:dyDescent="0.25">
      <c r="A5452" s="75">
        <v>650048628</v>
      </c>
      <c r="B5452" s="73">
        <f t="shared" si="255"/>
        <v>650048628</v>
      </c>
      <c r="C5452" s="73" t="s">
        <v>13364</v>
      </c>
      <c r="D5452" s="68">
        <v>1</v>
      </c>
      <c r="E5452" s="48">
        <f t="shared" si="256"/>
        <v>60611341</v>
      </c>
      <c r="F5452" s="57" t="s">
        <v>6670</v>
      </c>
      <c r="G5452" s="57" t="s">
        <v>7081</v>
      </c>
      <c r="H5452" s="51">
        <v>350</v>
      </c>
      <c r="I5452" s="51" t="s">
        <v>17309</v>
      </c>
      <c r="J5452" s="69">
        <v>27.49</v>
      </c>
      <c r="K5452" s="69">
        <f t="shared" si="257"/>
        <v>9621.5</v>
      </c>
      <c r="L5452" s="90">
        <v>350</v>
      </c>
      <c r="M5452" s="51"/>
      <c r="N5452" s="62" t="s">
        <v>7163</v>
      </c>
      <c r="O5452" s="52" t="s">
        <v>2588</v>
      </c>
      <c r="P5452" s="52">
        <v>72</v>
      </c>
      <c r="Q5452" s="52"/>
      <c r="R5452" s="52" t="s">
        <v>7164</v>
      </c>
      <c r="S5452" s="49" t="s">
        <v>21333</v>
      </c>
      <c r="V5452" s="50" t="s">
        <v>15211</v>
      </c>
      <c r="W5452" s="50" t="s">
        <v>7088</v>
      </c>
      <c r="X5452" s="50" t="s">
        <v>14740</v>
      </c>
      <c r="Y5452" s="70" t="s">
        <v>17320</v>
      </c>
      <c r="Z5452" s="53">
        <v>33024</v>
      </c>
    </row>
    <row r="5453" spans="1:26" s="49" customFormat="1" ht="30" x14ac:dyDescent="0.25">
      <c r="A5453" s="75">
        <v>650059743</v>
      </c>
      <c r="B5453" s="73">
        <f t="shared" si="255"/>
        <v>650059743</v>
      </c>
      <c r="C5453" s="73" t="s">
        <v>13365</v>
      </c>
      <c r="D5453" s="68">
        <v>1</v>
      </c>
      <c r="E5453" s="48">
        <f t="shared" si="256"/>
        <v>70997101</v>
      </c>
      <c r="F5453" s="57" t="s">
        <v>6670</v>
      </c>
      <c r="G5453" s="57" t="s">
        <v>7081</v>
      </c>
      <c r="H5453" s="51">
        <v>75</v>
      </c>
      <c r="I5453" s="51" t="s">
        <v>17309</v>
      </c>
      <c r="J5453" s="69">
        <v>27.49</v>
      </c>
      <c r="K5453" s="69">
        <f t="shared" si="257"/>
        <v>2061.75</v>
      </c>
      <c r="L5453" s="90">
        <v>75</v>
      </c>
      <c r="M5453" s="51"/>
      <c r="N5453" s="62" t="s">
        <v>7165</v>
      </c>
      <c r="O5453" s="52"/>
      <c r="P5453" s="52">
        <v>73</v>
      </c>
      <c r="Q5453" s="52"/>
      <c r="R5453" s="52" t="s">
        <v>7166</v>
      </c>
      <c r="S5453" s="49" t="s">
        <v>21333</v>
      </c>
      <c r="V5453" s="50" t="s">
        <v>15211</v>
      </c>
      <c r="W5453" s="50" t="s">
        <v>7088</v>
      </c>
      <c r="X5453" s="50" t="s">
        <v>14740</v>
      </c>
      <c r="Y5453" s="70" t="s">
        <v>17320</v>
      </c>
      <c r="Z5453" s="53">
        <v>33033</v>
      </c>
    </row>
    <row r="5454" spans="1:26" s="49" customFormat="1" ht="30" x14ac:dyDescent="0.25">
      <c r="A5454" s="75">
        <v>664000517</v>
      </c>
      <c r="B5454" s="73">
        <f t="shared" si="255"/>
        <v>664000517</v>
      </c>
      <c r="C5454" s="73" t="s">
        <v>13366</v>
      </c>
      <c r="D5454" s="68">
        <v>1</v>
      </c>
      <c r="E5454" s="48">
        <f t="shared" si="256"/>
        <v>71162500</v>
      </c>
      <c r="F5454" s="57" t="s">
        <v>6670</v>
      </c>
      <c r="G5454" s="57" t="s">
        <v>7081</v>
      </c>
      <c r="H5454" s="51">
        <v>0</v>
      </c>
      <c r="I5454" s="51" t="s">
        <v>17309</v>
      </c>
      <c r="J5454" s="69">
        <v>27.49</v>
      </c>
      <c r="K5454" s="69">
        <f t="shared" si="257"/>
        <v>0</v>
      </c>
      <c r="L5454" s="90">
        <v>25</v>
      </c>
      <c r="M5454" s="51">
        <v>25</v>
      </c>
      <c r="N5454" s="62" t="s">
        <v>7167</v>
      </c>
      <c r="O5454" s="52"/>
      <c r="P5454" s="52">
        <v>206</v>
      </c>
      <c r="Q5454" s="52"/>
      <c r="R5454" s="52" t="s">
        <v>7159</v>
      </c>
      <c r="S5454" s="49" t="s">
        <v>21333</v>
      </c>
      <c r="V5454" s="50" t="s">
        <v>15211</v>
      </c>
      <c r="W5454" s="50" t="s">
        <v>7088</v>
      </c>
      <c r="X5454" s="50" t="s">
        <v>14740</v>
      </c>
      <c r="Y5454" s="70" t="s">
        <v>17320</v>
      </c>
      <c r="Z5454" s="53">
        <v>33014</v>
      </c>
    </row>
    <row r="5455" spans="1:26" s="49" customFormat="1" ht="30" x14ac:dyDescent="0.25">
      <c r="A5455" s="75">
        <v>664000479</v>
      </c>
      <c r="B5455" s="73">
        <f t="shared" si="255"/>
        <v>664000479</v>
      </c>
      <c r="C5455" s="73" t="s">
        <v>13367</v>
      </c>
      <c r="D5455" s="68">
        <v>1</v>
      </c>
      <c r="E5455" s="48">
        <f t="shared" si="256"/>
        <v>60610611</v>
      </c>
      <c r="F5455" s="57" t="s">
        <v>6670</v>
      </c>
      <c r="G5455" s="57" t="s">
        <v>7081</v>
      </c>
      <c r="H5455" s="51">
        <v>0</v>
      </c>
      <c r="I5455" s="51" t="s">
        <v>17309</v>
      </c>
      <c r="J5455" s="69">
        <v>27.49</v>
      </c>
      <c r="K5455" s="69">
        <f t="shared" si="257"/>
        <v>0</v>
      </c>
      <c r="L5455" s="90">
        <v>50</v>
      </c>
      <c r="M5455" s="51">
        <v>50</v>
      </c>
      <c r="N5455" s="62" t="s">
        <v>7168</v>
      </c>
      <c r="O5455" s="52" t="s">
        <v>7169</v>
      </c>
      <c r="P5455" s="52">
        <v>869</v>
      </c>
      <c r="Q5455" s="52"/>
      <c r="R5455" s="52" t="s">
        <v>7091</v>
      </c>
      <c r="S5455" s="49" t="s">
        <v>21333</v>
      </c>
      <c r="V5455" s="50" t="s">
        <v>15211</v>
      </c>
      <c r="W5455" s="50" t="s">
        <v>7088</v>
      </c>
      <c r="X5455" s="50" t="s">
        <v>14740</v>
      </c>
      <c r="Y5455" s="70" t="s">
        <v>17320</v>
      </c>
      <c r="Z5455" s="53">
        <v>33011</v>
      </c>
    </row>
    <row r="5456" spans="1:26" s="49" customFormat="1" x14ac:dyDescent="0.25">
      <c r="A5456" s="75">
        <v>691001847</v>
      </c>
      <c r="B5456" s="73">
        <f t="shared" si="255"/>
        <v>691001847</v>
      </c>
      <c r="C5456" s="73" t="s">
        <v>13368</v>
      </c>
      <c r="D5456" s="68">
        <v>1</v>
      </c>
      <c r="E5456" s="48">
        <f t="shared" si="256"/>
        <v>72073314</v>
      </c>
      <c r="F5456" s="57" t="s">
        <v>6670</v>
      </c>
      <c r="G5456" s="57" t="s">
        <v>7081</v>
      </c>
      <c r="H5456" s="51">
        <v>100</v>
      </c>
      <c r="I5456" s="51" t="s">
        <v>17309</v>
      </c>
      <c r="J5456" s="69">
        <v>27.49</v>
      </c>
      <c r="K5456" s="69">
        <f t="shared" si="257"/>
        <v>2749</v>
      </c>
      <c r="L5456" s="90">
        <v>100</v>
      </c>
      <c r="M5456" s="51"/>
      <c r="N5456" s="62" t="s">
        <v>7170</v>
      </c>
      <c r="O5456" s="52"/>
      <c r="P5456" s="52">
        <v>58</v>
      </c>
      <c r="Q5456" s="52"/>
      <c r="R5456" s="52" t="s">
        <v>7171</v>
      </c>
      <c r="S5456" s="49" t="s">
        <v>21333</v>
      </c>
      <c r="V5456" s="50" t="s">
        <v>15211</v>
      </c>
      <c r="W5456" s="50" t="s">
        <v>7088</v>
      </c>
      <c r="X5456" s="50" t="s">
        <v>14740</v>
      </c>
      <c r="Y5456" s="70" t="s">
        <v>17320</v>
      </c>
      <c r="Z5456" s="53">
        <v>33011</v>
      </c>
    </row>
    <row r="5457" spans="1:26" s="49" customFormat="1" x14ac:dyDescent="0.25">
      <c r="A5457" s="74">
        <v>600009696</v>
      </c>
      <c r="B5457" s="73">
        <f t="shared" si="255"/>
        <v>600009696</v>
      </c>
      <c r="C5457" s="73" t="s">
        <v>13206</v>
      </c>
      <c r="D5457" s="68">
        <v>1</v>
      </c>
      <c r="E5457" s="48">
        <f t="shared" si="256"/>
        <v>25214837</v>
      </c>
      <c r="F5457" s="57" t="s">
        <v>6670</v>
      </c>
      <c r="G5457" s="57" t="s">
        <v>6896</v>
      </c>
      <c r="H5457" s="51">
        <v>325</v>
      </c>
      <c r="I5457" s="51" t="s">
        <v>17309</v>
      </c>
      <c r="J5457" s="69">
        <v>27.49</v>
      </c>
      <c r="K5457" s="69">
        <f t="shared" si="257"/>
        <v>8934.25</v>
      </c>
      <c r="L5457" s="90">
        <v>325</v>
      </c>
      <c r="M5457" s="51"/>
      <c r="N5457" s="62" t="s">
        <v>6897</v>
      </c>
      <c r="O5457" s="52" t="s">
        <v>6898</v>
      </c>
      <c r="P5457" s="52">
        <v>734</v>
      </c>
      <c r="Q5457" s="52">
        <v>1</v>
      </c>
      <c r="R5457" s="52" t="s">
        <v>6834</v>
      </c>
      <c r="S5457" s="49" t="s">
        <v>21334</v>
      </c>
      <c r="V5457" s="50" t="s">
        <v>15195</v>
      </c>
      <c r="W5457" s="50" t="s">
        <v>6834</v>
      </c>
      <c r="X5457" s="50" t="s">
        <v>14742</v>
      </c>
      <c r="Y5457" s="70" t="s">
        <v>17320</v>
      </c>
      <c r="Z5457" s="53">
        <v>31800</v>
      </c>
    </row>
    <row r="5458" spans="1:26" s="49" customFormat="1" ht="30" x14ac:dyDescent="0.25">
      <c r="A5458" s="74">
        <v>600019675</v>
      </c>
      <c r="B5458" s="73">
        <f t="shared" si="255"/>
        <v>600019675</v>
      </c>
      <c r="C5458" s="73" t="s">
        <v>18303</v>
      </c>
      <c r="D5458" s="68">
        <v>1</v>
      </c>
      <c r="E5458" s="48">
        <f t="shared" si="256"/>
        <v>669695</v>
      </c>
      <c r="F5458" s="57" t="s">
        <v>6670</v>
      </c>
      <c r="G5458" s="57" t="s">
        <v>6896</v>
      </c>
      <c r="H5458" s="51">
        <v>1850</v>
      </c>
      <c r="I5458" s="51" t="s">
        <v>17309</v>
      </c>
      <c r="J5458" s="69">
        <v>27.49</v>
      </c>
      <c r="K5458" s="69">
        <f t="shared" si="257"/>
        <v>50856.5</v>
      </c>
      <c r="L5458" s="90">
        <v>1850</v>
      </c>
      <c r="M5458" s="51"/>
      <c r="N5458" s="62" t="s">
        <v>18304</v>
      </c>
      <c r="O5458" s="52" t="s">
        <v>2641</v>
      </c>
      <c r="P5458" s="52">
        <v>1210</v>
      </c>
      <c r="Q5458" s="52">
        <v>99</v>
      </c>
      <c r="R5458" s="52" t="s">
        <v>6834</v>
      </c>
      <c r="S5458" s="49" t="s">
        <v>21333</v>
      </c>
      <c r="V5458" s="50" t="s">
        <v>15195</v>
      </c>
      <c r="W5458" s="50" t="s">
        <v>6834</v>
      </c>
      <c r="X5458" s="50" t="s">
        <v>14738</v>
      </c>
      <c r="Y5458" s="70" t="s">
        <v>17320</v>
      </c>
      <c r="Z5458" s="53">
        <v>32300</v>
      </c>
    </row>
    <row r="5459" spans="1:26" s="49" customFormat="1" x14ac:dyDescent="0.25">
      <c r="A5459" s="74">
        <v>600070166</v>
      </c>
      <c r="B5459" s="73">
        <f t="shared" si="255"/>
        <v>600070166</v>
      </c>
      <c r="C5459" s="73" t="s">
        <v>13242</v>
      </c>
      <c r="D5459" s="68">
        <v>1</v>
      </c>
      <c r="E5459" s="48">
        <f t="shared" si="256"/>
        <v>75006324</v>
      </c>
      <c r="F5459" s="57" t="s">
        <v>6670</v>
      </c>
      <c r="G5459" s="57" t="s">
        <v>6896</v>
      </c>
      <c r="H5459" s="51">
        <v>0</v>
      </c>
      <c r="I5459" s="51" t="s">
        <v>17309</v>
      </c>
      <c r="J5459" s="69">
        <v>27.49</v>
      </c>
      <c r="K5459" s="69">
        <f t="shared" si="257"/>
        <v>0</v>
      </c>
      <c r="L5459" s="90">
        <v>25</v>
      </c>
      <c r="M5459" s="51">
        <v>25</v>
      </c>
      <c r="N5459" s="62" t="s">
        <v>6960</v>
      </c>
      <c r="O5459" s="52"/>
      <c r="P5459" s="52">
        <v>203</v>
      </c>
      <c r="Q5459" s="52"/>
      <c r="R5459" s="52" t="s">
        <v>6961</v>
      </c>
      <c r="S5459" s="49" t="s">
        <v>21333</v>
      </c>
      <c r="V5459" s="50" t="s">
        <v>15212</v>
      </c>
      <c r="W5459" s="50" t="s">
        <v>6834</v>
      </c>
      <c r="X5459" s="50" t="s">
        <v>14740</v>
      </c>
      <c r="Y5459" s="70" t="s">
        <v>17320</v>
      </c>
      <c r="Z5459" s="53">
        <v>33201</v>
      </c>
    </row>
    <row r="5460" spans="1:26" s="49" customFormat="1" x14ac:dyDescent="0.25">
      <c r="A5460" s="74">
        <v>600070379</v>
      </c>
      <c r="B5460" s="73">
        <f t="shared" si="255"/>
        <v>600070379</v>
      </c>
      <c r="C5460" s="73" t="s">
        <v>13243</v>
      </c>
      <c r="D5460" s="68">
        <v>1</v>
      </c>
      <c r="E5460" s="48">
        <f t="shared" si="256"/>
        <v>60611278</v>
      </c>
      <c r="F5460" s="57" t="s">
        <v>6670</v>
      </c>
      <c r="G5460" s="57" t="s">
        <v>6896</v>
      </c>
      <c r="H5460" s="51">
        <v>200</v>
      </c>
      <c r="I5460" s="51" t="s">
        <v>17309</v>
      </c>
      <c r="J5460" s="69">
        <v>27.49</v>
      </c>
      <c r="K5460" s="69">
        <f t="shared" si="257"/>
        <v>5498</v>
      </c>
      <c r="L5460" s="90">
        <v>200</v>
      </c>
      <c r="M5460" s="51"/>
      <c r="N5460" s="62" t="s">
        <v>6962</v>
      </c>
      <c r="O5460" s="52" t="s">
        <v>340</v>
      </c>
      <c r="P5460" s="52">
        <v>126</v>
      </c>
      <c r="Q5460" s="52"/>
      <c r="R5460" s="52" t="s">
        <v>6963</v>
      </c>
      <c r="S5460" s="49" t="s">
        <v>21333</v>
      </c>
      <c r="V5460" s="50" t="s">
        <v>15212</v>
      </c>
      <c r="W5460" s="50" t="s">
        <v>6834</v>
      </c>
      <c r="X5460" s="50" t="s">
        <v>14740</v>
      </c>
      <c r="Y5460" s="70" t="s">
        <v>17320</v>
      </c>
      <c r="Z5460" s="53">
        <v>33203</v>
      </c>
    </row>
    <row r="5461" spans="1:26" s="49" customFormat="1" ht="30" x14ac:dyDescent="0.25">
      <c r="A5461" s="74">
        <v>600019667</v>
      </c>
      <c r="B5461" s="73">
        <f t="shared" si="255"/>
        <v>600019667</v>
      </c>
      <c r="C5461" s="73" t="s">
        <v>18305</v>
      </c>
      <c r="D5461" s="68">
        <v>1</v>
      </c>
      <c r="E5461" s="48">
        <f t="shared" si="256"/>
        <v>64830225</v>
      </c>
      <c r="F5461" s="57" t="s">
        <v>6670</v>
      </c>
      <c r="G5461" s="57" t="s">
        <v>6896</v>
      </c>
      <c r="H5461" s="51">
        <v>875</v>
      </c>
      <c r="I5461" s="51" t="s">
        <v>17309</v>
      </c>
      <c r="J5461" s="69">
        <v>27.49</v>
      </c>
      <c r="K5461" s="69">
        <f t="shared" si="257"/>
        <v>24053.75</v>
      </c>
      <c r="L5461" s="90">
        <v>875</v>
      </c>
      <c r="M5461" s="51"/>
      <c r="N5461" s="62" t="s">
        <v>18306</v>
      </c>
      <c r="O5461" s="52" t="s">
        <v>18307</v>
      </c>
      <c r="P5461" s="52">
        <v>1365</v>
      </c>
      <c r="Q5461" s="52">
        <v>35</v>
      </c>
      <c r="R5461" s="52" t="s">
        <v>6834</v>
      </c>
      <c r="S5461" s="49" t="s">
        <v>21334</v>
      </c>
      <c r="V5461" s="50" t="s">
        <v>15195</v>
      </c>
      <c r="W5461" s="50" t="s">
        <v>6834</v>
      </c>
      <c r="X5461" s="50" t="s">
        <v>14742</v>
      </c>
      <c r="Y5461" s="70" t="s">
        <v>17320</v>
      </c>
      <c r="Z5461" s="53">
        <v>32300</v>
      </c>
    </row>
    <row r="5462" spans="1:26" s="49" customFormat="1" x14ac:dyDescent="0.25">
      <c r="A5462" s="74">
        <v>600022935</v>
      </c>
      <c r="B5462" s="73">
        <f t="shared" si="255"/>
        <v>600022935</v>
      </c>
      <c r="C5462" s="73" t="s">
        <v>13207</v>
      </c>
      <c r="D5462" s="68">
        <v>1</v>
      </c>
      <c r="E5462" s="48">
        <f t="shared" si="256"/>
        <v>49777726</v>
      </c>
      <c r="F5462" s="57" t="s">
        <v>6670</v>
      </c>
      <c r="G5462" s="57" t="s">
        <v>6896</v>
      </c>
      <c r="H5462" s="51">
        <v>225</v>
      </c>
      <c r="I5462" s="51" t="s">
        <v>17309</v>
      </c>
      <c r="J5462" s="69">
        <v>27.49</v>
      </c>
      <c r="K5462" s="69">
        <f t="shared" si="257"/>
        <v>6185.25</v>
      </c>
      <c r="L5462" s="90">
        <v>225</v>
      </c>
      <c r="M5462" s="51"/>
      <c r="N5462" s="62" t="s">
        <v>6899</v>
      </c>
      <c r="O5462" s="52" t="s">
        <v>6900</v>
      </c>
      <c r="P5462" s="52">
        <v>2398</v>
      </c>
      <c r="Q5462" s="52">
        <v>1</v>
      </c>
      <c r="R5462" s="52" t="s">
        <v>6834</v>
      </c>
      <c r="S5462" s="49" t="s">
        <v>21333</v>
      </c>
      <c r="V5462" s="50" t="s">
        <v>15195</v>
      </c>
      <c r="W5462" s="50" t="s">
        <v>6834</v>
      </c>
      <c r="X5462" s="50" t="s">
        <v>14738</v>
      </c>
      <c r="Y5462" s="70" t="s">
        <v>17320</v>
      </c>
      <c r="Z5462" s="53">
        <v>30100</v>
      </c>
    </row>
    <row r="5463" spans="1:26" s="49" customFormat="1" x14ac:dyDescent="0.25">
      <c r="A5463" s="74">
        <v>600022943</v>
      </c>
      <c r="B5463" s="73">
        <f t="shared" si="255"/>
        <v>600022943</v>
      </c>
      <c r="C5463" s="73" t="s">
        <v>13208</v>
      </c>
      <c r="D5463" s="68">
        <v>1</v>
      </c>
      <c r="E5463" s="48">
        <f t="shared" si="256"/>
        <v>49777718</v>
      </c>
      <c r="F5463" s="57" t="s">
        <v>6670</v>
      </c>
      <c r="G5463" s="57" t="s">
        <v>6896</v>
      </c>
      <c r="H5463" s="51">
        <v>275</v>
      </c>
      <c r="I5463" s="51" t="s">
        <v>17309</v>
      </c>
      <c r="J5463" s="69">
        <v>27.49</v>
      </c>
      <c r="K5463" s="69">
        <f t="shared" si="257"/>
        <v>7559.75</v>
      </c>
      <c r="L5463" s="90">
        <v>275</v>
      </c>
      <c r="M5463" s="51"/>
      <c r="N5463" s="62" t="s">
        <v>6901</v>
      </c>
      <c r="O5463" s="52" t="s">
        <v>1181</v>
      </c>
      <c r="P5463" s="52">
        <v>529</v>
      </c>
      <c r="Q5463" s="52">
        <v>23</v>
      </c>
      <c r="R5463" s="52" t="s">
        <v>6834</v>
      </c>
      <c r="S5463" s="49" t="s">
        <v>21333</v>
      </c>
      <c r="V5463" s="50" t="s">
        <v>15195</v>
      </c>
      <c r="W5463" s="50" t="s">
        <v>6834</v>
      </c>
      <c r="X5463" s="50" t="s">
        <v>14738</v>
      </c>
      <c r="Y5463" s="70" t="s">
        <v>17320</v>
      </c>
      <c r="Z5463" s="53">
        <v>30100</v>
      </c>
    </row>
    <row r="5464" spans="1:26" s="49" customFormat="1" ht="30" x14ac:dyDescent="0.25">
      <c r="A5464" s="74">
        <v>600022960</v>
      </c>
      <c r="B5464" s="73">
        <f t="shared" si="255"/>
        <v>600022960</v>
      </c>
      <c r="C5464" s="73" t="s">
        <v>13209</v>
      </c>
      <c r="D5464" s="68">
        <v>1</v>
      </c>
      <c r="E5464" s="48">
        <f t="shared" si="256"/>
        <v>49778200</v>
      </c>
      <c r="F5464" s="57" t="s">
        <v>6670</v>
      </c>
      <c r="G5464" s="57" t="s">
        <v>6896</v>
      </c>
      <c r="H5464" s="51">
        <v>375</v>
      </c>
      <c r="I5464" s="51" t="s">
        <v>17309</v>
      </c>
      <c r="J5464" s="69">
        <v>27.49</v>
      </c>
      <c r="K5464" s="69">
        <f t="shared" si="257"/>
        <v>10308.75</v>
      </c>
      <c r="L5464" s="90">
        <v>375</v>
      </c>
      <c r="M5464" s="51"/>
      <c r="N5464" s="62" t="s">
        <v>6902</v>
      </c>
      <c r="O5464" s="52" t="s">
        <v>6903</v>
      </c>
      <c r="P5464" s="52">
        <v>1290</v>
      </c>
      <c r="Q5464" s="52">
        <v>25</v>
      </c>
      <c r="R5464" s="52" t="s">
        <v>6834</v>
      </c>
      <c r="S5464" s="49" t="s">
        <v>21333</v>
      </c>
      <c r="V5464" s="50" t="s">
        <v>15195</v>
      </c>
      <c r="W5464" s="50" t="s">
        <v>6834</v>
      </c>
      <c r="X5464" s="50" t="s">
        <v>14738</v>
      </c>
      <c r="Y5464" s="70" t="s">
        <v>17320</v>
      </c>
      <c r="Z5464" s="53">
        <v>31200</v>
      </c>
    </row>
    <row r="5465" spans="1:26" s="49" customFormat="1" ht="30" x14ac:dyDescent="0.25">
      <c r="A5465" s="74">
        <v>600022978</v>
      </c>
      <c r="B5465" s="73">
        <f t="shared" si="255"/>
        <v>600022978</v>
      </c>
      <c r="C5465" s="73" t="s">
        <v>13210</v>
      </c>
      <c r="D5465" s="68">
        <v>1</v>
      </c>
      <c r="E5465" s="48">
        <f t="shared" si="256"/>
        <v>49778153</v>
      </c>
      <c r="F5465" s="57" t="s">
        <v>6670</v>
      </c>
      <c r="G5465" s="57" t="s">
        <v>6896</v>
      </c>
      <c r="H5465" s="51">
        <v>300</v>
      </c>
      <c r="I5465" s="51" t="s">
        <v>17309</v>
      </c>
      <c r="J5465" s="69">
        <v>27.49</v>
      </c>
      <c r="K5465" s="69">
        <f t="shared" si="257"/>
        <v>8247</v>
      </c>
      <c r="L5465" s="90">
        <v>300</v>
      </c>
      <c r="M5465" s="51"/>
      <c r="N5465" s="62" t="s">
        <v>6904</v>
      </c>
      <c r="O5465" s="52" t="s">
        <v>80</v>
      </c>
      <c r="P5465" s="52">
        <v>1200</v>
      </c>
      <c r="Q5465" s="52">
        <v>90</v>
      </c>
      <c r="R5465" s="52" t="s">
        <v>6834</v>
      </c>
      <c r="S5465" s="49" t="s">
        <v>21333</v>
      </c>
      <c r="V5465" s="50" t="s">
        <v>15195</v>
      </c>
      <c r="W5465" s="50" t="s">
        <v>6834</v>
      </c>
      <c r="X5465" s="50" t="s">
        <v>14738</v>
      </c>
      <c r="Y5465" s="70" t="s">
        <v>17320</v>
      </c>
      <c r="Z5465" s="53">
        <v>31200</v>
      </c>
    </row>
    <row r="5466" spans="1:26" s="49" customFormat="1" x14ac:dyDescent="0.25">
      <c r="A5466" s="74">
        <v>600022986</v>
      </c>
      <c r="B5466" s="73">
        <f t="shared" si="255"/>
        <v>600022986</v>
      </c>
      <c r="C5466" s="73" t="s">
        <v>18308</v>
      </c>
      <c r="D5466" s="68">
        <v>1</v>
      </c>
      <c r="E5466" s="48">
        <f t="shared" si="256"/>
        <v>49774859</v>
      </c>
      <c r="F5466" s="57" t="s">
        <v>6670</v>
      </c>
      <c r="G5466" s="57" t="s">
        <v>6896</v>
      </c>
      <c r="H5466" s="51">
        <v>625</v>
      </c>
      <c r="I5466" s="51" t="s">
        <v>17309</v>
      </c>
      <c r="J5466" s="69">
        <v>27.49</v>
      </c>
      <c r="K5466" s="69">
        <f t="shared" si="257"/>
        <v>17181.25</v>
      </c>
      <c r="L5466" s="90">
        <v>625</v>
      </c>
      <c r="M5466" s="51"/>
      <c r="N5466" s="62" t="s">
        <v>18309</v>
      </c>
      <c r="O5466" s="52" t="s">
        <v>6905</v>
      </c>
      <c r="P5466" s="52">
        <v>663</v>
      </c>
      <c r="Q5466" s="52">
        <v>56</v>
      </c>
      <c r="R5466" s="52" t="s">
        <v>6834</v>
      </c>
      <c r="S5466" s="49" t="s">
        <v>21333</v>
      </c>
      <c r="V5466" s="50" t="s">
        <v>15195</v>
      </c>
      <c r="W5466" s="50" t="s">
        <v>6834</v>
      </c>
      <c r="X5466" s="50" t="s">
        <v>14738</v>
      </c>
      <c r="Y5466" s="70" t="s">
        <v>17320</v>
      </c>
      <c r="Z5466" s="53">
        <v>31800</v>
      </c>
    </row>
    <row r="5467" spans="1:26" s="49" customFormat="1" ht="30" x14ac:dyDescent="0.25">
      <c r="A5467" s="74">
        <v>600023036</v>
      </c>
      <c r="B5467" s="73">
        <f t="shared" si="255"/>
        <v>600023036</v>
      </c>
      <c r="C5467" s="73" t="s">
        <v>13211</v>
      </c>
      <c r="D5467" s="68">
        <v>1</v>
      </c>
      <c r="E5467" s="48">
        <f t="shared" si="256"/>
        <v>70839352</v>
      </c>
      <c r="F5467" s="57" t="s">
        <v>6670</v>
      </c>
      <c r="G5467" s="57" t="s">
        <v>6896</v>
      </c>
      <c r="H5467" s="51">
        <v>250</v>
      </c>
      <c r="I5467" s="51" t="s">
        <v>17309</v>
      </c>
      <c r="J5467" s="69">
        <v>27.49</v>
      </c>
      <c r="K5467" s="69">
        <f t="shared" si="257"/>
        <v>6872.5</v>
      </c>
      <c r="L5467" s="90">
        <v>250</v>
      </c>
      <c r="M5467" s="51"/>
      <c r="N5467" s="62" t="s">
        <v>6906</v>
      </c>
      <c r="O5467" s="52" t="s">
        <v>6907</v>
      </c>
      <c r="P5467" s="52">
        <v>905</v>
      </c>
      <c r="Q5467" s="52">
        <v>45</v>
      </c>
      <c r="R5467" s="52" t="s">
        <v>6834</v>
      </c>
      <c r="S5467" s="49" t="s">
        <v>21333</v>
      </c>
      <c r="V5467" s="50" t="s">
        <v>15195</v>
      </c>
      <c r="W5467" s="50" t="s">
        <v>6834</v>
      </c>
      <c r="X5467" s="50" t="s">
        <v>14738</v>
      </c>
      <c r="Y5467" s="70" t="s">
        <v>17320</v>
      </c>
      <c r="Z5467" s="53">
        <v>31800</v>
      </c>
    </row>
    <row r="5468" spans="1:26" s="49" customFormat="1" x14ac:dyDescent="0.25">
      <c r="A5468" s="74">
        <v>600009700</v>
      </c>
      <c r="B5468" s="73">
        <f t="shared" si="255"/>
        <v>600009700</v>
      </c>
      <c r="C5468" s="73" t="s">
        <v>13212</v>
      </c>
      <c r="D5468" s="68">
        <v>1</v>
      </c>
      <c r="E5468" s="48">
        <f t="shared" si="256"/>
        <v>518557</v>
      </c>
      <c r="F5468" s="57" t="s">
        <v>6670</v>
      </c>
      <c r="G5468" s="57" t="s">
        <v>6896</v>
      </c>
      <c r="H5468" s="51">
        <v>1625</v>
      </c>
      <c r="I5468" s="51" t="s">
        <v>17309</v>
      </c>
      <c r="J5468" s="69">
        <v>27.49</v>
      </c>
      <c r="K5468" s="69">
        <f t="shared" si="257"/>
        <v>44671.25</v>
      </c>
      <c r="L5468" s="90">
        <v>1625</v>
      </c>
      <c r="M5468" s="51"/>
      <c r="N5468" s="62" t="s">
        <v>6908</v>
      </c>
      <c r="O5468" s="52" t="s">
        <v>6909</v>
      </c>
      <c r="P5468" s="52">
        <v>1213</v>
      </c>
      <c r="Q5468" s="52">
        <v>3</v>
      </c>
      <c r="R5468" s="52" t="s">
        <v>6834</v>
      </c>
      <c r="S5468" s="49" t="s">
        <v>21333</v>
      </c>
      <c r="V5468" s="50" t="s">
        <v>15195</v>
      </c>
      <c r="W5468" s="50" t="s">
        <v>6834</v>
      </c>
      <c r="X5468" s="50" t="s">
        <v>14738</v>
      </c>
      <c r="Y5468" s="70" t="s">
        <v>17320</v>
      </c>
      <c r="Z5468" s="53">
        <v>30100</v>
      </c>
    </row>
    <row r="5469" spans="1:26" s="49" customFormat="1" x14ac:dyDescent="0.25">
      <c r="A5469" s="74">
        <v>600009718</v>
      </c>
      <c r="B5469" s="73">
        <f t="shared" si="255"/>
        <v>600009718</v>
      </c>
      <c r="C5469" s="73" t="s">
        <v>13213</v>
      </c>
      <c r="D5469" s="68">
        <v>1</v>
      </c>
      <c r="E5469" s="48">
        <f t="shared" si="256"/>
        <v>497061</v>
      </c>
      <c r="F5469" s="57" t="s">
        <v>6670</v>
      </c>
      <c r="G5469" s="57" t="s">
        <v>6896</v>
      </c>
      <c r="H5469" s="51">
        <v>900</v>
      </c>
      <c r="I5469" s="51" t="s">
        <v>17309</v>
      </c>
      <c r="J5469" s="69">
        <v>27.49</v>
      </c>
      <c r="K5469" s="69">
        <f t="shared" si="257"/>
        <v>24741</v>
      </c>
      <c r="L5469" s="90">
        <v>900</v>
      </c>
      <c r="M5469" s="51"/>
      <c r="N5469" s="62" t="s">
        <v>6910</v>
      </c>
      <c r="O5469" s="52" t="s">
        <v>6911</v>
      </c>
      <c r="P5469" s="52">
        <v>2718</v>
      </c>
      <c r="Q5469" s="52">
        <v>55</v>
      </c>
      <c r="R5469" s="52" t="s">
        <v>6834</v>
      </c>
      <c r="S5469" s="49" t="s">
        <v>21333</v>
      </c>
      <c r="V5469" s="50" t="s">
        <v>15195</v>
      </c>
      <c r="W5469" s="50" t="s">
        <v>6834</v>
      </c>
      <c r="X5469" s="50" t="s">
        <v>14738</v>
      </c>
      <c r="Y5469" s="70" t="s">
        <v>17320</v>
      </c>
      <c r="Z5469" s="53">
        <v>30100</v>
      </c>
    </row>
    <row r="5470" spans="1:26" s="49" customFormat="1" x14ac:dyDescent="0.25">
      <c r="A5470" s="74">
        <v>600009726</v>
      </c>
      <c r="B5470" s="73">
        <f t="shared" si="255"/>
        <v>600009726</v>
      </c>
      <c r="C5470" s="73" t="s">
        <v>15213</v>
      </c>
      <c r="D5470" s="68">
        <v>1</v>
      </c>
      <c r="E5470" s="48">
        <f t="shared" si="256"/>
        <v>45356891</v>
      </c>
      <c r="F5470" s="57" t="s">
        <v>6670</v>
      </c>
      <c r="G5470" s="57" t="s">
        <v>6896</v>
      </c>
      <c r="H5470" s="51">
        <v>425</v>
      </c>
      <c r="I5470" s="51" t="s">
        <v>17309</v>
      </c>
      <c r="J5470" s="69">
        <v>27.49</v>
      </c>
      <c r="K5470" s="69">
        <f t="shared" si="257"/>
        <v>11683.25</v>
      </c>
      <c r="L5470" s="90">
        <v>425</v>
      </c>
      <c r="M5470" s="51"/>
      <c r="N5470" s="62" t="s">
        <v>15214</v>
      </c>
      <c r="O5470" s="52" t="s">
        <v>15215</v>
      </c>
      <c r="P5470" s="52">
        <v>2395</v>
      </c>
      <c r="Q5470" s="52">
        <v>21</v>
      </c>
      <c r="R5470" s="52" t="s">
        <v>6834</v>
      </c>
      <c r="S5470" s="49" t="s">
        <v>21334</v>
      </c>
      <c r="V5470" s="50" t="s">
        <v>15195</v>
      </c>
      <c r="W5470" s="50" t="s">
        <v>6834</v>
      </c>
      <c r="X5470" s="50" t="s">
        <v>14742</v>
      </c>
      <c r="Y5470" s="70" t="s">
        <v>17320</v>
      </c>
      <c r="Z5470" s="53">
        <v>30100</v>
      </c>
    </row>
    <row r="5471" spans="1:26" s="49" customFormat="1" x14ac:dyDescent="0.25">
      <c r="A5471" s="74">
        <v>600009734</v>
      </c>
      <c r="B5471" s="73">
        <f t="shared" si="255"/>
        <v>600009734</v>
      </c>
      <c r="C5471" s="73" t="s">
        <v>13214</v>
      </c>
      <c r="D5471" s="68">
        <v>1</v>
      </c>
      <c r="E5471" s="48">
        <f t="shared" si="256"/>
        <v>49778064</v>
      </c>
      <c r="F5471" s="57" t="s">
        <v>6670</v>
      </c>
      <c r="G5471" s="57" t="s">
        <v>6896</v>
      </c>
      <c r="H5471" s="51">
        <v>850</v>
      </c>
      <c r="I5471" s="51" t="s">
        <v>17309</v>
      </c>
      <c r="J5471" s="69">
        <v>27.49</v>
      </c>
      <c r="K5471" s="69">
        <f t="shared" si="257"/>
        <v>23366.5</v>
      </c>
      <c r="L5471" s="90">
        <v>850</v>
      </c>
      <c r="M5471" s="51"/>
      <c r="N5471" s="62" t="s">
        <v>6912</v>
      </c>
      <c r="O5471" s="52" t="s">
        <v>6913</v>
      </c>
      <c r="P5471" s="52">
        <v>1585</v>
      </c>
      <c r="Q5471" s="52">
        <v>2</v>
      </c>
      <c r="R5471" s="52" t="s">
        <v>6834</v>
      </c>
      <c r="S5471" s="49" t="s">
        <v>21333</v>
      </c>
      <c r="V5471" s="50" t="s">
        <v>15195</v>
      </c>
      <c r="W5471" s="50" t="s">
        <v>6834</v>
      </c>
      <c r="X5471" s="50" t="s">
        <v>14738</v>
      </c>
      <c r="Y5471" s="70" t="s">
        <v>17320</v>
      </c>
      <c r="Z5471" s="53">
        <v>30100</v>
      </c>
    </row>
    <row r="5472" spans="1:26" s="49" customFormat="1" x14ac:dyDescent="0.25">
      <c r="A5472" s="74">
        <v>600009742</v>
      </c>
      <c r="B5472" s="73">
        <f t="shared" si="255"/>
        <v>600009742</v>
      </c>
      <c r="C5472" s="73" t="s">
        <v>13215</v>
      </c>
      <c r="D5472" s="68">
        <v>1</v>
      </c>
      <c r="E5472" s="48">
        <f t="shared" si="256"/>
        <v>25200879</v>
      </c>
      <c r="F5472" s="57" t="s">
        <v>6670</v>
      </c>
      <c r="G5472" s="57" t="s">
        <v>6896</v>
      </c>
      <c r="H5472" s="51">
        <v>100</v>
      </c>
      <c r="I5472" s="51" t="s">
        <v>17309</v>
      </c>
      <c r="J5472" s="69">
        <v>27.49</v>
      </c>
      <c r="K5472" s="69">
        <f t="shared" si="257"/>
        <v>2749</v>
      </c>
      <c r="L5472" s="90">
        <v>100</v>
      </c>
      <c r="M5472" s="51"/>
      <c r="N5472" s="62" t="s">
        <v>6914</v>
      </c>
      <c r="O5472" s="52" t="s">
        <v>5390</v>
      </c>
      <c r="P5472" s="52">
        <v>96</v>
      </c>
      <c r="Q5472" s="52"/>
      <c r="R5472" s="52" t="s">
        <v>6915</v>
      </c>
      <c r="S5472" s="49" t="s">
        <v>21334</v>
      </c>
      <c r="V5472" s="50" t="s">
        <v>15195</v>
      </c>
      <c r="W5472" s="50" t="s">
        <v>6834</v>
      </c>
      <c r="X5472" s="50" t="s">
        <v>14742</v>
      </c>
      <c r="Y5472" s="70" t="s">
        <v>17320</v>
      </c>
      <c r="Z5472" s="53">
        <v>33202</v>
      </c>
    </row>
    <row r="5473" spans="1:26" s="49" customFormat="1" x14ac:dyDescent="0.25">
      <c r="A5473" s="74">
        <v>600009785</v>
      </c>
      <c r="B5473" s="73">
        <f t="shared" si="255"/>
        <v>600009785</v>
      </c>
      <c r="C5473" s="73" t="s">
        <v>13216</v>
      </c>
      <c r="D5473" s="68">
        <v>1</v>
      </c>
      <c r="E5473" s="48">
        <f t="shared" si="256"/>
        <v>45331227</v>
      </c>
      <c r="F5473" s="57" t="s">
        <v>6670</v>
      </c>
      <c r="G5473" s="57" t="s">
        <v>6896</v>
      </c>
      <c r="H5473" s="51">
        <v>750</v>
      </c>
      <c r="I5473" s="51" t="s">
        <v>17309</v>
      </c>
      <c r="J5473" s="69">
        <v>27.49</v>
      </c>
      <c r="K5473" s="69">
        <f t="shared" si="257"/>
        <v>20617.5</v>
      </c>
      <c r="L5473" s="90">
        <v>750</v>
      </c>
      <c r="M5473" s="51"/>
      <c r="N5473" s="62" t="s">
        <v>6916</v>
      </c>
      <c r="O5473" s="52" t="s">
        <v>58</v>
      </c>
      <c r="P5473" s="52">
        <v>2081</v>
      </c>
      <c r="Q5473" s="52">
        <v>28</v>
      </c>
      <c r="R5473" s="52" t="s">
        <v>6834</v>
      </c>
      <c r="S5473" s="49" t="s">
        <v>21334</v>
      </c>
      <c r="V5473" s="50" t="s">
        <v>15195</v>
      </c>
      <c r="W5473" s="50" t="s">
        <v>6834</v>
      </c>
      <c r="X5473" s="50" t="s">
        <v>14741</v>
      </c>
      <c r="Y5473" s="70" t="s">
        <v>17320</v>
      </c>
      <c r="Z5473" s="53">
        <v>32600</v>
      </c>
    </row>
    <row r="5474" spans="1:26" s="49" customFormat="1" x14ac:dyDescent="0.25">
      <c r="A5474" s="74">
        <v>600009441</v>
      </c>
      <c r="B5474" s="73">
        <f t="shared" si="255"/>
        <v>600009441</v>
      </c>
      <c r="C5474" s="73" t="s">
        <v>13217</v>
      </c>
      <c r="D5474" s="68">
        <v>1</v>
      </c>
      <c r="E5474" s="48">
        <f t="shared" si="256"/>
        <v>49778111</v>
      </c>
      <c r="F5474" s="57" t="s">
        <v>6670</v>
      </c>
      <c r="G5474" s="57" t="s">
        <v>6896</v>
      </c>
      <c r="H5474" s="51">
        <v>450</v>
      </c>
      <c r="I5474" s="51" t="s">
        <v>17309</v>
      </c>
      <c r="J5474" s="69">
        <v>27.49</v>
      </c>
      <c r="K5474" s="69">
        <f t="shared" si="257"/>
        <v>12370.5</v>
      </c>
      <c r="L5474" s="90">
        <v>450</v>
      </c>
      <c r="M5474" s="51"/>
      <c r="N5474" s="62" t="s">
        <v>6917</v>
      </c>
      <c r="O5474" s="52" t="s">
        <v>6918</v>
      </c>
      <c r="P5474" s="52">
        <v>328</v>
      </c>
      <c r="Q5474" s="52">
        <v>10</v>
      </c>
      <c r="R5474" s="52" t="s">
        <v>6834</v>
      </c>
      <c r="S5474" s="49" t="s">
        <v>21333</v>
      </c>
      <c r="V5474" s="50" t="s">
        <v>15195</v>
      </c>
      <c r="W5474" s="50" t="s">
        <v>6834</v>
      </c>
      <c r="X5474" s="50" t="s">
        <v>14738</v>
      </c>
      <c r="Y5474" s="70" t="s">
        <v>17320</v>
      </c>
      <c r="Z5474" s="53">
        <v>30100</v>
      </c>
    </row>
    <row r="5475" spans="1:26" s="49" customFormat="1" x14ac:dyDescent="0.25">
      <c r="A5475" s="74">
        <v>600009459</v>
      </c>
      <c r="B5475" s="73">
        <f t="shared" si="255"/>
        <v>600009459</v>
      </c>
      <c r="C5475" s="73" t="s">
        <v>13218</v>
      </c>
      <c r="D5475" s="68">
        <v>1</v>
      </c>
      <c r="E5475" s="48">
        <f t="shared" si="256"/>
        <v>49778137</v>
      </c>
      <c r="F5475" s="57" t="s">
        <v>6670</v>
      </c>
      <c r="G5475" s="57" t="s">
        <v>6896</v>
      </c>
      <c r="H5475" s="51">
        <v>600</v>
      </c>
      <c r="I5475" s="51" t="s">
        <v>17309</v>
      </c>
      <c r="J5475" s="69">
        <v>27.49</v>
      </c>
      <c r="K5475" s="69">
        <f t="shared" si="257"/>
        <v>16494</v>
      </c>
      <c r="L5475" s="90">
        <v>600</v>
      </c>
      <c r="M5475" s="51"/>
      <c r="N5475" s="62" t="s">
        <v>6919</v>
      </c>
      <c r="O5475" s="52" t="s">
        <v>6905</v>
      </c>
      <c r="P5475" s="52">
        <v>663</v>
      </c>
      <c r="Q5475" s="52">
        <v>56</v>
      </c>
      <c r="R5475" s="52" t="s">
        <v>6834</v>
      </c>
      <c r="S5475" s="49" t="s">
        <v>21333</v>
      </c>
      <c r="V5475" s="50" t="s">
        <v>15195</v>
      </c>
      <c r="W5475" s="50" t="s">
        <v>6834</v>
      </c>
      <c r="X5475" s="50" t="s">
        <v>14738</v>
      </c>
      <c r="Y5475" s="70" t="s">
        <v>17320</v>
      </c>
      <c r="Z5475" s="53">
        <v>31800</v>
      </c>
    </row>
    <row r="5476" spans="1:26" s="49" customFormat="1" ht="30" x14ac:dyDescent="0.25">
      <c r="A5476" s="74">
        <v>600009467</v>
      </c>
      <c r="B5476" s="73">
        <f t="shared" si="255"/>
        <v>600009467</v>
      </c>
      <c r="C5476" s="73" t="s">
        <v>13219</v>
      </c>
      <c r="D5476" s="68">
        <v>1</v>
      </c>
      <c r="E5476" s="48">
        <f t="shared" si="256"/>
        <v>574406</v>
      </c>
      <c r="F5476" s="57" t="s">
        <v>6670</v>
      </c>
      <c r="G5476" s="57" t="s">
        <v>6896</v>
      </c>
      <c r="H5476" s="51">
        <v>775</v>
      </c>
      <c r="I5476" s="51" t="s">
        <v>17309</v>
      </c>
      <c r="J5476" s="69">
        <v>27.49</v>
      </c>
      <c r="K5476" s="69">
        <f t="shared" si="257"/>
        <v>21304.75</v>
      </c>
      <c r="L5476" s="90">
        <v>775</v>
      </c>
      <c r="M5476" s="51"/>
      <c r="N5476" s="62" t="s">
        <v>6920</v>
      </c>
      <c r="O5476" s="52" t="s">
        <v>6921</v>
      </c>
      <c r="P5476" s="52">
        <v>2778</v>
      </c>
      <c r="Q5476" s="52" t="s">
        <v>6922</v>
      </c>
      <c r="R5476" s="52" t="s">
        <v>6834</v>
      </c>
      <c r="S5476" s="49" t="s">
        <v>21333</v>
      </c>
      <c r="V5476" s="50" t="s">
        <v>15195</v>
      </c>
      <c r="W5476" s="50" t="s">
        <v>6834</v>
      </c>
      <c r="X5476" s="50" t="s">
        <v>14738</v>
      </c>
      <c r="Y5476" s="70" t="s">
        <v>17320</v>
      </c>
      <c r="Z5476" s="53">
        <v>30100</v>
      </c>
    </row>
    <row r="5477" spans="1:26" s="49" customFormat="1" ht="30" x14ac:dyDescent="0.25">
      <c r="A5477" s="74">
        <v>600009491</v>
      </c>
      <c r="B5477" s="73">
        <f t="shared" si="255"/>
        <v>600009491</v>
      </c>
      <c r="C5477" s="73" t="s">
        <v>13220</v>
      </c>
      <c r="D5477" s="68">
        <v>1</v>
      </c>
      <c r="E5477" s="48">
        <f t="shared" si="256"/>
        <v>49774301</v>
      </c>
      <c r="F5477" s="57" t="s">
        <v>6670</v>
      </c>
      <c r="G5477" s="57" t="s">
        <v>6896</v>
      </c>
      <c r="H5477" s="51">
        <v>2350</v>
      </c>
      <c r="I5477" s="51" t="s">
        <v>17309</v>
      </c>
      <c r="J5477" s="69">
        <v>27.49</v>
      </c>
      <c r="K5477" s="69">
        <f t="shared" si="257"/>
        <v>64601.499999999993</v>
      </c>
      <c r="L5477" s="90">
        <v>2350</v>
      </c>
      <c r="M5477" s="51"/>
      <c r="N5477" s="62" t="s">
        <v>6923</v>
      </c>
      <c r="O5477" s="52" t="s">
        <v>6924</v>
      </c>
      <c r="P5477" s="52">
        <v>828</v>
      </c>
      <c r="Q5477" s="52">
        <v>85</v>
      </c>
      <c r="R5477" s="52" t="s">
        <v>6834</v>
      </c>
      <c r="S5477" s="49" t="s">
        <v>21333</v>
      </c>
      <c r="V5477" s="50" t="s">
        <v>15195</v>
      </c>
      <c r="W5477" s="50" t="s">
        <v>6834</v>
      </c>
      <c r="X5477" s="50" t="s">
        <v>14738</v>
      </c>
      <c r="Y5477" s="70" t="s">
        <v>17320</v>
      </c>
      <c r="Z5477" s="53">
        <v>32600</v>
      </c>
    </row>
    <row r="5478" spans="1:26" s="49" customFormat="1" x14ac:dyDescent="0.25">
      <c r="A5478" s="74">
        <v>600009530</v>
      </c>
      <c r="B5478" s="73">
        <f t="shared" si="255"/>
        <v>600009530</v>
      </c>
      <c r="C5478" s="73" t="s">
        <v>15216</v>
      </c>
      <c r="D5478" s="68">
        <v>1</v>
      </c>
      <c r="E5478" s="48">
        <f t="shared" si="256"/>
        <v>49778099</v>
      </c>
      <c r="F5478" s="57" t="s">
        <v>6670</v>
      </c>
      <c r="G5478" s="57" t="s">
        <v>6896</v>
      </c>
      <c r="H5478" s="51">
        <v>850</v>
      </c>
      <c r="I5478" s="51" t="s">
        <v>17309</v>
      </c>
      <c r="J5478" s="69">
        <v>27.49</v>
      </c>
      <c r="K5478" s="69">
        <f t="shared" si="257"/>
        <v>23366.5</v>
      </c>
      <c r="L5478" s="90">
        <v>850</v>
      </c>
      <c r="M5478" s="51"/>
      <c r="N5478" s="62" t="s">
        <v>15217</v>
      </c>
      <c r="O5478" s="52" t="s">
        <v>15218</v>
      </c>
      <c r="P5478" s="52">
        <v>2055</v>
      </c>
      <c r="Q5478" s="52">
        <v>2</v>
      </c>
      <c r="R5478" s="52" t="s">
        <v>6834</v>
      </c>
      <c r="S5478" s="49" t="s">
        <v>21333</v>
      </c>
      <c r="V5478" s="50" t="s">
        <v>15195</v>
      </c>
      <c r="W5478" s="50" t="s">
        <v>6834</v>
      </c>
      <c r="X5478" s="50" t="s">
        <v>14738</v>
      </c>
      <c r="Y5478" s="70" t="s">
        <v>17320</v>
      </c>
      <c r="Z5478" s="53">
        <v>30100</v>
      </c>
    </row>
    <row r="5479" spans="1:26" s="49" customFormat="1" x14ac:dyDescent="0.25">
      <c r="A5479" s="74">
        <v>600009548</v>
      </c>
      <c r="B5479" s="73">
        <f t="shared" si="255"/>
        <v>600009548</v>
      </c>
      <c r="C5479" s="73" t="s">
        <v>15219</v>
      </c>
      <c r="D5479" s="68">
        <v>1</v>
      </c>
      <c r="E5479" s="48">
        <f t="shared" si="256"/>
        <v>49778102</v>
      </c>
      <c r="F5479" s="57" t="s">
        <v>6670</v>
      </c>
      <c r="G5479" s="57" t="s">
        <v>6896</v>
      </c>
      <c r="H5479" s="51">
        <v>700</v>
      </c>
      <c r="I5479" s="51" t="s">
        <v>17309</v>
      </c>
      <c r="J5479" s="69">
        <v>27.49</v>
      </c>
      <c r="K5479" s="69">
        <f t="shared" si="257"/>
        <v>19243</v>
      </c>
      <c r="L5479" s="90">
        <v>700</v>
      </c>
      <c r="M5479" s="51"/>
      <c r="N5479" s="62" t="s">
        <v>15220</v>
      </c>
      <c r="O5479" s="52" t="s">
        <v>4731</v>
      </c>
      <c r="P5479" s="52">
        <v>823</v>
      </c>
      <c r="Q5479" s="52">
        <v>21</v>
      </c>
      <c r="R5479" s="52" t="s">
        <v>6834</v>
      </c>
      <c r="S5479" s="49" t="s">
        <v>21333</v>
      </c>
      <c r="V5479" s="50" t="s">
        <v>15195</v>
      </c>
      <c r="W5479" s="50" t="s">
        <v>6834</v>
      </c>
      <c r="X5479" s="50" t="s">
        <v>14738</v>
      </c>
      <c r="Y5479" s="70" t="s">
        <v>17320</v>
      </c>
      <c r="Z5479" s="53">
        <v>31200</v>
      </c>
    </row>
    <row r="5480" spans="1:26" s="49" customFormat="1" x14ac:dyDescent="0.25">
      <c r="A5480" s="74">
        <v>600009556</v>
      </c>
      <c r="B5480" s="73">
        <f t="shared" si="255"/>
        <v>600009556</v>
      </c>
      <c r="C5480" s="73" t="s">
        <v>15221</v>
      </c>
      <c r="D5480" s="68">
        <v>1</v>
      </c>
      <c r="E5480" s="48">
        <f t="shared" si="256"/>
        <v>49778145</v>
      </c>
      <c r="F5480" s="57" t="s">
        <v>6670</v>
      </c>
      <c r="G5480" s="57" t="s">
        <v>6896</v>
      </c>
      <c r="H5480" s="51">
        <v>750</v>
      </c>
      <c r="I5480" s="51" t="s">
        <v>17309</v>
      </c>
      <c r="J5480" s="69">
        <v>27.49</v>
      </c>
      <c r="K5480" s="69">
        <f t="shared" si="257"/>
        <v>20617.5</v>
      </c>
      <c r="L5480" s="90">
        <v>750</v>
      </c>
      <c r="M5480" s="51"/>
      <c r="N5480" s="62" t="s">
        <v>15222</v>
      </c>
      <c r="O5480" s="52" t="s">
        <v>6929</v>
      </c>
      <c r="P5480" s="52">
        <v>808</v>
      </c>
      <c r="Q5480" s="52">
        <v>23</v>
      </c>
      <c r="R5480" s="52" t="s">
        <v>6834</v>
      </c>
      <c r="S5480" s="49" t="s">
        <v>21333</v>
      </c>
      <c r="V5480" s="50" t="s">
        <v>15195</v>
      </c>
      <c r="W5480" s="50" t="s">
        <v>6834</v>
      </c>
      <c r="X5480" s="50" t="s">
        <v>14738</v>
      </c>
      <c r="Y5480" s="70" t="s">
        <v>17320</v>
      </c>
      <c r="Z5480" s="53">
        <v>32600</v>
      </c>
    </row>
    <row r="5481" spans="1:26" s="49" customFormat="1" x14ac:dyDescent="0.25">
      <c r="A5481" s="74">
        <v>600009564</v>
      </c>
      <c r="B5481" s="73">
        <f t="shared" si="255"/>
        <v>600009564</v>
      </c>
      <c r="C5481" s="73" t="s">
        <v>13221</v>
      </c>
      <c r="D5481" s="68">
        <v>1</v>
      </c>
      <c r="E5481" s="48">
        <f t="shared" si="256"/>
        <v>25214144</v>
      </c>
      <c r="F5481" s="57" t="s">
        <v>6670</v>
      </c>
      <c r="G5481" s="57" t="s">
        <v>6896</v>
      </c>
      <c r="H5481" s="51">
        <v>450</v>
      </c>
      <c r="I5481" s="51" t="s">
        <v>17309</v>
      </c>
      <c r="J5481" s="69">
        <v>27.49</v>
      </c>
      <c r="K5481" s="69">
        <f t="shared" si="257"/>
        <v>12370.5</v>
      </c>
      <c r="L5481" s="90">
        <v>450</v>
      </c>
      <c r="M5481" s="51"/>
      <c r="N5481" s="62" t="s">
        <v>6925</v>
      </c>
      <c r="O5481" s="52" t="s">
        <v>651</v>
      </c>
      <c r="P5481" s="52">
        <v>988</v>
      </c>
      <c r="Q5481" s="52">
        <v>18</v>
      </c>
      <c r="R5481" s="52" t="s">
        <v>6834</v>
      </c>
      <c r="S5481" s="49" t="s">
        <v>21334</v>
      </c>
      <c r="V5481" s="50" t="s">
        <v>15195</v>
      </c>
      <c r="W5481" s="50" t="s">
        <v>6834</v>
      </c>
      <c r="X5481" s="50" t="s">
        <v>14742</v>
      </c>
      <c r="Y5481" s="70" t="s">
        <v>17320</v>
      </c>
      <c r="Z5481" s="53">
        <v>30100</v>
      </c>
    </row>
    <row r="5482" spans="1:26" s="49" customFormat="1" x14ac:dyDescent="0.25">
      <c r="A5482" s="74">
        <v>600009599</v>
      </c>
      <c r="B5482" s="73">
        <f t="shared" si="255"/>
        <v>600009599</v>
      </c>
      <c r="C5482" s="73" t="s">
        <v>13222</v>
      </c>
      <c r="D5482" s="68">
        <v>1</v>
      </c>
      <c r="E5482" s="48">
        <f t="shared" si="256"/>
        <v>49778161</v>
      </c>
      <c r="F5482" s="57" t="s">
        <v>6670</v>
      </c>
      <c r="G5482" s="57" t="s">
        <v>6896</v>
      </c>
      <c r="H5482" s="51">
        <v>975</v>
      </c>
      <c r="I5482" s="51" t="s">
        <v>17309</v>
      </c>
      <c r="J5482" s="69">
        <v>27.49</v>
      </c>
      <c r="K5482" s="69">
        <f t="shared" si="257"/>
        <v>26802.75</v>
      </c>
      <c r="L5482" s="90">
        <v>975</v>
      </c>
      <c r="M5482" s="51"/>
      <c r="N5482" s="62" t="s">
        <v>6926</v>
      </c>
      <c r="O5482" s="52" t="s">
        <v>6927</v>
      </c>
      <c r="P5482" s="52">
        <v>1530</v>
      </c>
      <c r="Q5482" s="52">
        <v>13</v>
      </c>
      <c r="R5482" s="52" t="s">
        <v>6834</v>
      </c>
      <c r="S5482" s="49" t="s">
        <v>21333</v>
      </c>
      <c r="V5482" s="50" t="s">
        <v>15195</v>
      </c>
      <c r="W5482" s="50" t="s">
        <v>6834</v>
      </c>
      <c r="X5482" s="50" t="s">
        <v>14738</v>
      </c>
      <c r="Y5482" s="70" t="s">
        <v>17320</v>
      </c>
      <c r="Z5482" s="53">
        <v>30100</v>
      </c>
    </row>
    <row r="5483" spans="1:26" s="49" customFormat="1" ht="30" x14ac:dyDescent="0.25">
      <c r="A5483" s="74">
        <v>600009602</v>
      </c>
      <c r="B5483" s="73">
        <f t="shared" si="255"/>
        <v>600009602</v>
      </c>
      <c r="C5483" s="73" t="s">
        <v>13223</v>
      </c>
      <c r="D5483" s="68">
        <v>1</v>
      </c>
      <c r="E5483" s="48">
        <f t="shared" si="256"/>
        <v>520152</v>
      </c>
      <c r="F5483" s="57" t="s">
        <v>6670</v>
      </c>
      <c r="G5483" s="57" t="s">
        <v>6896</v>
      </c>
      <c r="H5483" s="51">
        <v>1250</v>
      </c>
      <c r="I5483" s="51" t="s">
        <v>17309</v>
      </c>
      <c r="J5483" s="69">
        <v>27.49</v>
      </c>
      <c r="K5483" s="69">
        <f t="shared" si="257"/>
        <v>34362.5</v>
      </c>
      <c r="L5483" s="90">
        <v>1250</v>
      </c>
      <c r="M5483" s="51"/>
      <c r="N5483" s="62" t="s">
        <v>6928</v>
      </c>
      <c r="O5483" s="52" t="s">
        <v>165</v>
      </c>
      <c r="P5483" s="52">
        <v>1214</v>
      </c>
      <c r="Q5483" s="52">
        <v>33</v>
      </c>
      <c r="R5483" s="52" t="s">
        <v>6834</v>
      </c>
      <c r="S5483" s="49" t="s">
        <v>21333</v>
      </c>
      <c r="V5483" s="50" t="s">
        <v>15195</v>
      </c>
      <c r="W5483" s="50" t="s">
        <v>6834</v>
      </c>
      <c r="X5483" s="50" t="s">
        <v>14738</v>
      </c>
      <c r="Y5483" s="70" t="s">
        <v>17320</v>
      </c>
      <c r="Z5483" s="53">
        <v>30100</v>
      </c>
    </row>
    <row r="5484" spans="1:26" s="49" customFormat="1" x14ac:dyDescent="0.25">
      <c r="A5484" s="74">
        <v>600009611</v>
      </c>
      <c r="B5484" s="73">
        <f t="shared" si="255"/>
        <v>600009611</v>
      </c>
      <c r="C5484" s="73" t="s">
        <v>18310</v>
      </c>
      <c r="D5484" s="68">
        <v>1</v>
      </c>
      <c r="E5484" s="48">
        <f t="shared" si="256"/>
        <v>40527867</v>
      </c>
      <c r="F5484" s="57" t="s">
        <v>6670</v>
      </c>
      <c r="G5484" s="57" t="s">
        <v>6896</v>
      </c>
      <c r="H5484" s="51">
        <v>675</v>
      </c>
      <c r="I5484" s="51" t="s">
        <v>17309</v>
      </c>
      <c r="J5484" s="69">
        <v>27.49</v>
      </c>
      <c r="K5484" s="69">
        <f t="shared" si="257"/>
        <v>18555.75</v>
      </c>
      <c r="L5484" s="90">
        <v>675</v>
      </c>
      <c r="M5484" s="51"/>
      <c r="N5484" s="62" t="s">
        <v>18311</v>
      </c>
      <c r="O5484" s="52" t="s">
        <v>6929</v>
      </c>
      <c r="P5484" s="52">
        <v>509</v>
      </c>
      <c r="Q5484" s="52">
        <v>15</v>
      </c>
      <c r="R5484" s="52" t="s">
        <v>6834</v>
      </c>
      <c r="S5484" s="49" t="s">
        <v>21334</v>
      </c>
      <c r="V5484" s="50" t="s">
        <v>15195</v>
      </c>
      <c r="W5484" s="50" t="s">
        <v>6834</v>
      </c>
      <c r="X5484" s="50" t="s">
        <v>14741</v>
      </c>
      <c r="Y5484" s="70" t="s">
        <v>17320</v>
      </c>
      <c r="Z5484" s="53">
        <v>32600</v>
      </c>
    </row>
    <row r="5485" spans="1:26" s="49" customFormat="1" x14ac:dyDescent="0.25">
      <c r="A5485" s="74">
        <v>600009637</v>
      </c>
      <c r="B5485" s="73">
        <f t="shared" si="255"/>
        <v>600009637</v>
      </c>
      <c r="C5485" s="73" t="s">
        <v>13224</v>
      </c>
      <c r="D5485" s="68">
        <v>1</v>
      </c>
      <c r="E5485" s="48">
        <f t="shared" si="256"/>
        <v>25209957</v>
      </c>
      <c r="F5485" s="57" t="s">
        <v>6670</v>
      </c>
      <c r="G5485" s="57" t="s">
        <v>6896</v>
      </c>
      <c r="H5485" s="51">
        <v>0</v>
      </c>
      <c r="I5485" s="51" t="s">
        <v>17320</v>
      </c>
      <c r="J5485" s="69">
        <v>27.49</v>
      </c>
      <c r="K5485" s="69">
        <f t="shared" si="257"/>
        <v>0</v>
      </c>
      <c r="L5485" s="90">
        <v>0</v>
      </c>
      <c r="M5485" s="51"/>
      <c r="N5485" s="62" t="s">
        <v>6930</v>
      </c>
      <c r="O5485" s="52" t="s">
        <v>105</v>
      </c>
      <c r="P5485" s="52">
        <v>1165</v>
      </c>
      <c r="Q5485" s="52">
        <v>54</v>
      </c>
      <c r="R5485" s="52" t="s">
        <v>6834</v>
      </c>
      <c r="S5485" s="49" t="s">
        <v>21334</v>
      </c>
      <c r="V5485" s="50" t="s">
        <v>15195</v>
      </c>
      <c r="W5485" s="50" t="s">
        <v>6834</v>
      </c>
      <c r="X5485" s="50" t="s">
        <v>14742</v>
      </c>
      <c r="Y5485" s="70">
        <v>44326</v>
      </c>
      <c r="Z5485" s="53">
        <v>32300</v>
      </c>
    </row>
    <row r="5486" spans="1:26" s="49" customFormat="1" x14ac:dyDescent="0.25">
      <c r="A5486" s="74">
        <v>600009661</v>
      </c>
      <c r="B5486" s="73">
        <f t="shared" si="255"/>
        <v>600009661</v>
      </c>
      <c r="C5486" s="73" t="s">
        <v>15223</v>
      </c>
      <c r="D5486" s="68">
        <v>1</v>
      </c>
      <c r="E5486" s="48">
        <f t="shared" si="256"/>
        <v>25214829</v>
      </c>
      <c r="F5486" s="57" t="s">
        <v>6670</v>
      </c>
      <c r="G5486" s="57" t="s">
        <v>6896</v>
      </c>
      <c r="H5486" s="51">
        <v>200</v>
      </c>
      <c r="I5486" s="51" t="s">
        <v>17309</v>
      </c>
      <c r="J5486" s="69">
        <v>27.49</v>
      </c>
      <c r="K5486" s="69">
        <f t="shared" si="257"/>
        <v>5498</v>
      </c>
      <c r="L5486" s="90">
        <v>200</v>
      </c>
      <c r="M5486" s="51"/>
      <c r="N5486" s="62" t="s">
        <v>15224</v>
      </c>
      <c r="O5486" s="52" t="s">
        <v>7292</v>
      </c>
      <c r="P5486" s="52">
        <v>2003</v>
      </c>
      <c r="Q5486" s="52">
        <v>5</v>
      </c>
      <c r="R5486" s="52" t="s">
        <v>6834</v>
      </c>
      <c r="S5486" s="49" t="s">
        <v>21334</v>
      </c>
      <c r="V5486" s="50" t="s">
        <v>15195</v>
      </c>
      <c r="W5486" s="50" t="s">
        <v>6834</v>
      </c>
      <c r="X5486" s="50" t="s">
        <v>14742</v>
      </c>
      <c r="Y5486" s="70" t="s">
        <v>17320</v>
      </c>
      <c r="Z5486" s="53">
        <v>30100</v>
      </c>
    </row>
    <row r="5487" spans="1:26" s="49" customFormat="1" ht="30" x14ac:dyDescent="0.25">
      <c r="A5487" s="74">
        <v>600009670</v>
      </c>
      <c r="B5487" s="73">
        <f t="shared" si="255"/>
        <v>600009670</v>
      </c>
      <c r="C5487" s="73" t="s">
        <v>13225</v>
      </c>
      <c r="D5487" s="68">
        <v>1</v>
      </c>
      <c r="E5487" s="48">
        <f t="shared" si="256"/>
        <v>25215531</v>
      </c>
      <c r="F5487" s="57" t="s">
        <v>6670</v>
      </c>
      <c r="G5487" s="57" t="s">
        <v>6896</v>
      </c>
      <c r="H5487" s="51">
        <v>375</v>
      </c>
      <c r="I5487" s="51" t="s">
        <v>17309</v>
      </c>
      <c r="J5487" s="69">
        <v>27.49</v>
      </c>
      <c r="K5487" s="69">
        <f t="shared" si="257"/>
        <v>10308.75</v>
      </c>
      <c r="L5487" s="90">
        <v>375</v>
      </c>
      <c r="M5487" s="51"/>
      <c r="N5487" s="62" t="s">
        <v>6931</v>
      </c>
      <c r="O5487" s="52" t="s">
        <v>6932</v>
      </c>
      <c r="P5487" s="52">
        <v>889</v>
      </c>
      <c r="Q5487" s="52">
        <v>82</v>
      </c>
      <c r="R5487" s="52" t="s">
        <v>6834</v>
      </c>
      <c r="S5487" s="49" t="s">
        <v>21334</v>
      </c>
      <c r="V5487" s="50" t="s">
        <v>15195</v>
      </c>
      <c r="W5487" s="50" t="s">
        <v>6834</v>
      </c>
      <c r="X5487" s="50" t="s">
        <v>14742</v>
      </c>
      <c r="Y5487" s="70" t="s">
        <v>17320</v>
      </c>
      <c r="Z5487" s="53">
        <v>30100</v>
      </c>
    </row>
    <row r="5488" spans="1:26" s="49" customFormat="1" x14ac:dyDescent="0.25">
      <c r="A5488" s="74">
        <v>600001300</v>
      </c>
      <c r="B5488" s="73">
        <f t="shared" si="255"/>
        <v>600001300</v>
      </c>
      <c r="C5488" s="73" t="s">
        <v>13226</v>
      </c>
      <c r="D5488" s="68">
        <v>1</v>
      </c>
      <c r="E5488" s="48">
        <f t="shared" si="256"/>
        <v>49193490</v>
      </c>
      <c r="F5488" s="57" t="s">
        <v>6670</v>
      </c>
      <c r="G5488" s="57" t="s">
        <v>6896</v>
      </c>
      <c r="H5488" s="51">
        <v>0</v>
      </c>
      <c r="I5488" s="51" t="s">
        <v>17320</v>
      </c>
      <c r="J5488" s="69">
        <v>27.49</v>
      </c>
      <c r="K5488" s="69">
        <f t="shared" si="257"/>
        <v>0</v>
      </c>
      <c r="L5488" s="90">
        <v>0</v>
      </c>
      <c r="M5488" s="51"/>
      <c r="N5488" s="62" t="s">
        <v>6933</v>
      </c>
      <c r="O5488" s="52" t="s">
        <v>915</v>
      </c>
      <c r="P5488" s="52">
        <v>34</v>
      </c>
      <c r="Q5488" s="52">
        <v>1</v>
      </c>
      <c r="R5488" s="52" t="s">
        <v>6834</v>
      </c>
      <c r="S5488" s="49" t="s">
        <v>21334</v>
      </c>
      <c r="V5488" s="50" t="s">
        <v>15195</v>
      </c>
      <c r="W5488" s="50" t="s">
        <v>6834</v>
      </c>
      <c r="X5488" s="50" t="s">
        <v>14742</v>
      </c>
      <c r="Y5488" s="70">
        <v>44340</v>
      </c>
      <c r="Z5488" s="53">
        <v>31800</v>
      </c>
    </row>
    <row r="5489" spans="1:26" s="49" customFormat="1" x14ac:dyDescent="0.25">
      <c r="A5489" s="74">
        <v>600001318</v>
      </c>
      <c r="B5489" s="73">
        <f t="shared" si="255"/>
        <v>600001318</v>
      </c>
      <c r="C5489" s="73" t="s">
        <v>13227</v>
      </c>
      <c r="D5489" s="68">
        <v>1</v>
      </c>
      <c r="E5489" s="48">
        <f t="shared" si="256"/>
        <v>25214047</v>
      </c>
      <c r="F5489" s="57" t="s">
        <v>6670</v>
      </c>
      <c r="G5489" s="57" t="s">
        <v>6896</v>
      </c>
      <c r="H5489" s="51">
        <v>275</v>
      </c>
      <c r="I5489" s="51" t="s">
        <v>17309</v>
      </c>
      <c r="J5489" s="69">
        <v>27.49</v>
      </c>
      <c r="K5489" s="69">
        <f t="shared" si="257"/>
        <v>7559.75</v>
      </c>
      <c r="L5489" s="90">
        <v>275</v>
      </c>
      <c r="M5489" s="51"/>
      <c r="N5489" s="62" t="s">
        <v>6934</v>
      </c>
      <c r="O5489" s="52" t="s">
        <v>18</v>
      </c>
      <c r="P5489" s="52">
        <v>1262</v>
      </c>
      <c r="Q5489" s="52">
        <v>11</v>
      </c>
      <c r="R5489" s="52" t="s">
        <v>6834</v>
      </c>
      <c r="S5489" s="49" t="s">
        <v>21334</v>
      </c>
      <c r="V5489" s="50" t="s">
        <v>15195</v>
      </c>
      <c r="W5489" s="50" t="s">
        <v>6834</v>
      </c>
      <c r="X5489" s="50" t="s">
        <v>14742</v>
      </c>
      <c r="Y5489" s="70" t="s">
        <v>17320</v>
      </c>
      <c r="Z5489" s="53">
        <v>32300</v>
      </c>
    </row>
    <row r="5490" spans="1:26" s="49" customFormat="1" x14ac:dyDescent="0.25">
      <c r="A5490" s="74">
        <v>600028674</v>
      </c>
      <c r="B5490" s="73">
        <f t="shared" si="255"/>
        <v>600028674</v>
      </c>
      <c r="C5490" s="73" t="s">
        <v>13228</v>
      </c>
      <c r="D5490" s="68">
        <v>1</v>
      </c>
      <c r="E5490" s="48">
        <f t="shared" si="256"/>
        <v>49778170</v>
      </c>
      <c r="F5490" s="57" t="s">
        <v>6670</v>
      </c>
      <c r="G5490" s="57" t="s">
        <v>6896</v>
      </c>
      <c r="H5490" s="51">
        <v>75</v>
      </c>
      <c r="I5490" s="51" t="s">
        <v>17309</v>
      </c>
      <c r="J5490" s="69">
        <v>27.49</v>
      </c>
      <c r="K5490" s="69">
        <f t="shared" si="257"/>
        <v>2061.75</v>
      </c>
      <c r="L5490" s="90">
        <v>75</v>
      </c>
      <c r="M5490" s="51"/>
      <c r="N5490" s="62" t="s">
        <v>6935</v>
      </c>
      <c r="O5490" s="52" t="s">
        <v>6936</v>
      </c>
      <c r="P5490" s="52">
        <v>1029</v>
      </c>
      <c r="Q5490" s="52">
        <v>22</v>
      </c>
      <c r="R5490" s="52" t="s">
        <v>6834</v>
      </c>
      <c r="S5490" s="49" t="s">
        <v>21333</v>
      </c>
      <c r="V5490" s="50" t="s">
        <v>15195</v>
      </c>
      <c r="W5490" s="50" t="s">
        <v>6834</v>
      </c>
      <c r="X5490" s="50" t="s">
        <v>14738</v>
      </c>
      <c r="Y5490" s="70" t="s">
        <v>17320</v>
      </c>
      <c r="Z5490" s="53">
        <v>31800</v>
      </c>
    </row>
    <row r="5491" spans="1:26" s="49" customFormat="1" ht="30" x14ac:dyDescent="0.25">
      <c r="A5491" s="75">
        <v>600068919</v>
      </c>
      <c r="B5491" s="73">
        <f t="shared" si="255"/>
        <v>600068919</v>
      </c>
      <c r="C5491" s="73" t="s">
        <v>13244</v>
      </c>
      <c r="D5491" s="68">
        <v>1</v>
      </c>
      <c r="E5491" s="48">
        <f t="shared" si="256"/>
        <v>70940746</v>
      </c>
      <c r="F5491" s="57" t="s">
        <v>6670</v>
      </c>
      <c r="G5491" s="57" t="s">
        <v>6896</v>
      </c>
      <c r="H5491" s="51">
        <v>0</v>
      </c>
      <c r="I5491" s="51" t="s">
        <v>17309</v>
      </c>
      <c r="J5491" s="69">
        <v>27.49</v>
      </c>
      <c r="K5491" s="69">
        <f t="shared" si="257"/>
        <v>0</v>
      </c>
      <c r="L5491" s="90">
        <v>25</v>
      </c>
      <c r="M5491" s="51">
        <v>25</v>
      </c>
      <c r="N5491" s="62" t="s">
        <v>6964</v>
      </c>
      <c r="O5491" s="52" t="s">
        <v>6965</v>
      </c>
      <c r="P5491" s="52">
        <v>403</v>
      </c>
      <c r="Q5491" s="52">
        <v>18</v>
      </c>
      <c r="R5491" s="52" t="s">
        <v>6834</v>
      </c>
      <c r="S5491" s="49" t="s">
        <v>21333</v>
      </c>
      <c r="V5491" s="50" t="s">
        <v>15212</v>
      </c>
      <c r="W5491" s="50" t="s">
        <v>6834</v>
      </c>
      <c r="X5491" s="50" t="s">
        <v>14740</v>
      </c>
      <c r="Y5491" s="70" t="s">
        <v>17320</v>
      </c>
      <c r="Z5491" s="53">
        <v>32600</v>
      </c>
    </row>
    <row r="5492" spans="1:26" s="49" customFormat="1" x14ac:dyDescent="0.25">
      <c r="A5492" s="75">
        <v>600068960</v>
      </c>
      <c r="B5492" s="73">
        <f t="shared" si="255"/>
        <v>600068960</v>
      </c>
      <c r="C5492" s="73" t="s">
        <v>13245</v>
      </c>
      <c r="D5492" s="68">
        <v>1</v>
      </c>
      <c r="E5492" s="48">
        <f t="shared" si="256"/>
        <v>70941041</v>
      </c>
      <c r="F5492" s="57" t="s">
        <v>6670</v>
      </c>
      <c r="G5492" s="57" t="s">
        <v>6896</v>
      </c>
      <c r="H5492" s="51">
        <v>0</v>
      </c>
      <c r="I5492" s="51" t="s">
        <v>17309</v>
      </c>
      <c r="J5492" s="69">
        <v>27.49</v>
      </c>
      <c r="K5492" s="69">
        <f t="shared" si="257"/>
        <v>0</v>
      </c>
      <c r="L5492" s="90">
        <v>25</v>
      </c>
      <c r="M5492" s="51">
        <v>25</v>
      </c>
      <c r="N5492" s="62" t="s">
        <v>6966</v>
      </c>
      <c r="O5492" s="52" t="s">
        <v>6967</v>
      </c>
      <c r="P5492" s="52">
        <v>290</v>
      </c>
      <c r="Q5492" s="52">
        <v>4</v>
      </c>
      <c r="R5492" s="52" t="s">
        <v>6834</v>
      </c>
      <c r="S5492" s="49" t="s">
        <v>21333</v>
      </c>
      <c r="V5492" s="50" t="s">
        <v>15212</v>
      </c>
      <c r="W5492" s="50" t="s">
        <v>6834</v>
      </c>
      <c r="X5492" s="50" t="s">
        <v>14740</v>
      </c>
      <c r="Y5492" s="70" t="s">
        <v>17320</v>
      </c>
      <c r="Z5492" s="53">
        <v>32300</v>
      </c>
    </row>
    <row r="5493" spans="1:26" s="49" customFormat="1" ht="30" x14ac:dyDescent="0.25">
      <c r="A5493" s="75">
        <v>600069036</v>
      </c>
      <c r="B5493" s="73">
        <f t="shared" si="255"/>
        <v>600069036</v>
      </c>
      <c r="C5493" s="73" t="s">
        <v>13246</v>
      </c>
      <c r="D5493" s="68">
        <v>1</v>
      </c>
      <c r="E5493" s="48">
        <f t="shared" si="256"/>
        <v>70940908</v>
      </c>
      <c r="F5493" s="57" t="s">
        <v>6670</v>
      </c>
      <c r="G5493" s="57" t="s">
        <v>6896</v>
      </c>
      <c r="H5493" s="51">
        <v>0</v>
      </c>
      <c r="I5493" s="51" t="s">
        <v>17309</v>
      </c>
      <c r="J5493" s="69">
        <v>27.49</v>
      </c>
      <c r="K5493" s="69">
        <f t="shared" si="257"/>
        <v>0</v>
      </c>
      <c r="L5493" s="90">
        <v>25</v>
      </c>
      <c r="M5493" s="51">
        <v>25</v>
      </c>
      <c r="N5493" s="62" t="s">
        <v>6968</v>
      </c>
      <c r="O5493" s="52" t="s">
        <v>6969</v>
      </c>
      <c r="P5493" s="52">
        <v>1617</v>
      </c>
      <c r="Q5493" s="52">
        <v>37</v>
      </c>
      <c r="R5493" s="52" t="s">
        <v>6834</v>
      </c>
      <c r="S5493" s="49" t="s">
        <v>21333</v>
      </c>
      <c r="V5493" s="50" t="s">
        <v>15212</v>
      </c>
      <c r="W5493" s="50" t="s">
        <v>6834</v>
      </c>
      <c r="X5493" s="50" t="s">
        <v>14740</v>
      </c>
      <c r="Y5493" s="70" t="s">
        <v>17320</v>
      </c>
      <c r="Z5493" s="53">
        <v>32300</v>
      </c>
    </row>
    <row r="5494" spans="1:26" s="49" customFormat="1" x14ac:dyDescent="0.25">
      <c r="A5494" s="75">
        <v>600069044</v>
      </c>
      <c r="B5494" s="73">
        <f t="shared" si="255"/>
        <v>600069044</v>
      </c>
      <c r="C5494" s="73" t="s">
        <v>13247</v>
      </c>
      <c r="D5494" s="68">
        <v>1</v>
      </c>
      <c r="E5494" s="48">
        <f t="shared" si="256"/>
        <v>70940703</v>
      </c>
      <c r="F5494" s="57" t="s">
        <v>6670</v>
      </c>
      <c r="G5494" s="57" t="s">
        <v>6896</v>
      </c>
      <c r="H5494" s="51">
        <v>0</v>
      </c>
      <c r="I5494" s="51" t="s">
        <v>17309</v>
      </c>
      <c r="J5494" s="69">
        <v>27.49</v>
      </c>
      <c r="K5494" s="69">
        <f t="shared" si="257"/>
        <v>0</v>
      </c>
      <c r="L5494" s="90">
        <v>25</v>
      </c>
      <c r="M5494" s="51">
        <v>25</v>
      </c>
      <c r="N5494" s="62" t="s">
        <v>6970</v>
      </c>
      <c r="O5494" s="52" t="s">
        <v>6971</v>
      </c>
      <c r="P5494" s="52">
        <v>2776</v>
      </c>
      <c r="Q5494" s="52">
        <v>80</v>
      </c>
      <c r="R5494" s="52" t="s">
        <v>6834</v>
      </c>
      <c r="S5494" s="49" t="s">
        <v>21333</v>
      </c>
      <c r="V5494" s="50" t="s">
        <v>15212</v>
      </c>
      <c r="W5494" s="50" t="s">
        <v>6834</v>
      </c>
      <c r="X5494" s="50" t="s">
        <v>14740</v>
      </c>
      <c r="Y5494" s="70" t="s">
        <v>17320</v>
      </c>
      <c r="Z5494" s="53">
        <v>32600</v>
      </c>
    </row>
    <row r="5495" spans="1:26" s="49" customFormat="1" ht="30" x14ac:dyDescent="0.25">
      <c r="A5495" s="75">
        <v>600069061</v>
      </c>
      <c r="B5495" s="73">
        <f t="shared" si="255"/>
        <v>600069061</v>
      </c>
      <c r="C5495" s="73" t="s">
        <v>13248</v>
      </c>
      <c r="D5495" s="68">
        <v>1</v>
      </c>
      <c r="E5495" s="48">
        <f t="shared" si="256"/>
        <v>70941068</v>
      </c>
      <c r="F5495" s="57" t="s">
        <v>6670</v>
      </c>
      <c r="G5495" s="57" t="s">
        <v>6896</v>
      </c>
      <c r="H5495" s="51">
        <v>0</v>
      </c>
      <c r="I5495" s="51" t="s">
        <v>17309</v>
      </c>
      <c r="J5495" s="69">
        <v>27.49</v>
      </c>
      <c r="K5495" s="69">
        <f t="shared" si="257"/>
        <v>0</v>
      </c>
      <c r="L5495" s="90">
        <v>50</v>
      </c>
      <c r="M5495" s="51">
        <v>50</v>
      </c>
      <c r="N5495" s="62" t="s">
        <v>6972</v>
      </c>
      <c r="O5495" s="52" t="s">
        <v>6973</v>
      </c>
      <c r="P5495" s="52">
        <v>711</v>
      </c>
      <c r="Q5495" s="52">
        <v>33</v>
      </c>
      <c r="R5495" s="52" t="s">
        <v>6834</v>
      </c>
      <c r="S5495" s="49" t="s">
        <v>21333</v>
      </c>
      <c r="V5495" s="50" t="s">
        <v>15212</v>
      </c>
      <c r="W5495" s="50" t="s">
        <v>6834</v>
      </c>
      <c r="X5495" s="50" t="s">
        <v>14740</v>
      </c>
      <c r="Y5495" s="70" t="s">
        <v>17320</v>
      </c>
      <c r="Z5495" s="53">
        <v>32600</v>
      </c>
    </row>
    <row r="5496" spans="1:26" s="49" customFormat="1" ht="30" x14ac:dyDescent="0.25">
      <c r="A5496" s="75">
        <v>600069079</v>
      </c>
      <c r="B5496" s="73">
        <f t="shared" si="255"/>
        <v>600069079</v>
      </c>
      <c r="C5496" s="73" t="s">
        <v>13249</v>
      </c>
      <c r="D5496" s="68">
        <v>1</v>
      </c>
      <c r="E5496" s="48">
        <f t="shared" si="256"/>
        <v>70940975</v>
      </c>
      <c r="F5496" s="57" t="s">
        <v>6670</v>
      </c>
      <c r="G5496" s="57" t="s">
        <v>6896</v>
      </c>
      <c r="H5496" s="51">
        <v>0</v>
      </c>
      <c r="I5496" s="51" t="s">
        <v>17309</v>
      </c>
      <c r="J5496" s="69">
        <v>27.49</v>
      </c>
      <c r="K5496" s="69">
        <f t="shared" si="257"/>
        <v>0</v>
      </c>
      <c r="L5496" s="90">
        <v>50</v>
      </c>
      <c r="M5496" s="51">
        <v>50</v>
      </c>
      <c r="N5496" s="62" t="s">
        <v>6974</v>
      </c>
      <c r="O5496" s="52" t="s">
        <v>6975</v>
      </c>
      <c r="P5496" s="52">
        <v>922</v>
      </c>
      <c r="Q5496" s="52">
        <v>1</v>
      </c>
      <c r="R5496" s="52" t="s">
        <v>6834</v>
      </c>
      <c r="S5496" s="49" t="s">
        <v>21333</v>
      </c>
      <c r="V5496" s="50" t="s">
        <v>15212</v>
      </c>
      <c r="W5496" s="50" t="s">
        <v>6834</v>
      </c>
      <c r="X5496" s="50" t="s">
        <v>14740</v>
      </c>
      <c r="Y5496" s="70" t="s">
        <v>17320</v>
      </c>
      <c r="Z5496" s="53">
        <v>31200</v>
      </c>
    </row>
    <row r="5497" spans="1:26" s="49" customFormat="1" x14ac:dyDescent="0.25">
      <c r="A5497" s="75">
        <v>600069087</v>
      </c>
      <c r="B5497" s="73">
        <f t="shared" si="255"/>
        <v>600069087</v>
      </c>
      <c r="C5497" s="73" t="s">
        <v>13250</v>
      </c>
      <c r="D5497" s="68">
        <v>1</v>
      </c>
      <c r="E5497" s="48">
        <f t="shared" si="256"/>
        <v>70941513</v>
      </c>
      <c r="F5497" s="57" t="s">
        <v>6670</v>
      </c>
      <c r="G5497" s="57" t="s">
        <v>6896</v>
      </c>
      <c r="H5497" s="51">
        <v>0</v>
      </c>
      <c r="I5497" s="51" t="s">
        <v>17309</v>
      </c>
      <c r="J5497" s="69">
        <v>27.49</v>
      </c>
      <c r="K5497" s="69">
        <f t="shared" si="257"/>
        <v>0</v>
      </c>
      <c r="L5497" s="90">
        <v>25</v>
      </c>
      <c r="M5497" s="51">
        <v>25</v>
      </c>
      <c r="N5497" s="62" t="s">
        <v>6976</v>
      </c>
      <c r="O5497" s="52" t="s">
        <v>6898</v>
      </c>
      <c r="P5497" s="52">
        <v>828</v>
      </c>
      <c r="Q5497" s="52">
        <v>3</v>
      </c>
      <c r="R5497" s="52" t="s">
        <v>6834</v>
      </c>
      <c r="S5497" s="49" t="s">
        <v>21333</v>
      </c>
      <c r="V5497" s="50" t="s">
        <v>15212</v>
      </c>
      <c r="W5497" s="50" t="s">
        <v>6834</v>
      </c>
      <c r="X5497" s="50" t="s">
        <v>14740</v>
      </c>
      <c r="Y5497" s="70" t="s">
        <v>17320</v>
      </c>
      <c r="Z5497" s="53">
        <v>31800</v>
      </c>
    </row>
    <row r="5498" spans="1:26" s="49" customFormat="1" ht="30" x14ac:dyDescent="0.25">
      <c r="A5498" s="75">
        <v>600069095</v>
      </c>
      <c r="B5498" s="73">
        <f t="shared" si="255"/>
        <v>600069095</v>
      </c>
      <c r="C5498" s="73" t="s">
        <v>13251</v>
      </c>
      <c r="D5498" s="68">
        <v>1</v>
      </c>
      <c r="E5498" s="48">
        <f t="shared" si="256"/>
        <v>70941505</v>
      </c>
      <c r="F5498" s="57" t="s">
        <v>6670</v>
      </c>
      <c r="G5498" s="57" t="s">
        <v>6896</v>
      </c>
      <c r="H5498" s="51">
        <v>0</v>
      </c>
      <c r="I5498" s="51" t="s">
        <v>17309</v>
      </c>
      <c r="J5498" s="69">
        <v>27.49</v>
      </c>
      <c r="K5498" s="69">
        <f t="shared" si="257"/>
        <v>0</v>
      </c>
      <c r="L5498" s="90">
        <v>75</v>
      </c>
      <c r="M5498" s="51">
        <v>75</v>
      </c>
      <c r="N5498" s="62" t="s">
        <v>6977</v>
      </c>
      <c r="O5498" s="52" t="s">
        <v>6978</v>
      </c>
      <c r="P5498" s="52">
        <v>1235</v>
      </c>
      <c r="Q5498" s="52">
        <v>3</v>
      </c>
      <c r="R5498" s="52" t="s">
        <v>6834</v>
      </c>
      <c r="S5498" s="49" t="s">
        <v>21333</v>
      </c>
      <c r="V5498" s="50" t="s">
        <v>15212</v>
      </c>
      <c r="W5498" s="50" t="s">
        <v>6834</v>
      </c>
      <c r="X5498" s="50" t="s">
        <v>14740</v>
      </c>
      <c r="Y5498" s="70" t="s">
        <v>17320</v>
      </c>
      <c r="Z5498" s="53">
        <v>31200</v>
      </c>
    </row>
    <row r="5499" spans="1:26" s="49" customFormat="1" x14ac:dyDescent="0.25">
      <c r="A5499" s="75">
        <v>600069117</v>
      </c>
      <c r="B5499" s="73">
        <f t="shared" si="255"/>
        <v>600069117</v>
      </c>
      <c r="C5499" s="73" t="s">
        <v>13252</v>
      </c>
      <c r="D5499" s="68">
        <v>1</v>
      </c>
      <c r="E5499" s="48">
        <f t="shared" si="256"/>
        <v>70940827</v>
      </c>
      <c r="F5499" s="57" t="s">
        <v>6670</v>
      </c>
      <c r="G5499" s="57" t="s">
        <v>6896</v>
      </c>
      <c r="H5499" s="51">
        <v>0</v>
      </c>
      <c r="I5499" s="51" t="s">
        <v>17309</v>
      </c>
      <c r="J5499" s="69">
        <v>27.49</v>
      </c>
      <c r="K5499" s="69">
        <f t="shared" si="257"/>
        <v>0</v>
      </c>
      <c r="L5499" s="90">
        <v>25</v>
      </c>
      <c r="M5499" s="51">
        <v>25</v>
      </c>
      <c r="N5499" s="62" t="s">
        <v>6979</v>
      </c>
      <c r="O5499" s="52" t="s">
        <v>44</v>
      </c>
      <c r="P5499" s="52">
        <v>648</v>
      </c>
      <c r="Q5499" s="52">
        <v>22</v>
      </c>
      <c r="R5499" s="52" t="s">
        <v>6834</v>
      </c>
      <c r="S5499" s="49" t="s">
        <v>21333</v>
      </c>
      <c r="V5499" s="50" t="s">
        <v>15212</v>
      </c>
      <c r="W5499" s="50" t="s">
        <v>6834</v>
      </c>
      <c r="X5499" s="50" t="s">
        <v>14740</v>
      </c>
      <c r="Y5499" s="70" t="s">
        <v>17320</v>
      </c>
      <c r="Z5499" s="53">
        <v>30100</v>
      </c>
    </row>
    <row r="5500" spans="1:26" s="49" customFormat="1" ht="30" x14ac:dyDescent="0.25">
      <c r="A5500" s="75">
        <v>600069133</v>
      </c>
      <c r="B5500" s="73">
        <f t="shared" si="255"/>
        <v>600069133</v>
      </c>
      <c r="C5500" s="73" t="s">
        <v>13253</v>
      </c>
      <c r="D5500" s="68">
        <v>1</v>
      </c>
      <c r="E5500" s="48">
        <f t="shared" si="256"/>
        <v>70941289</v>
      </c>
      <c r="F5500" s="57" t="s">
        <v>6670</v>
      </c>
      <c r="G5500" s="57" t="s">
        <v>6896</v>
      </c>
      <c r="H5500" s="51">
        <v>0</v>
      </c>
      <c r="I5500" s="51" t="s">
        <v>17309</v>
      </c>
      <c r="J5500" s="69">
        <v>27.49</v>
      </c>
      <c r="K5500" s="69">
        <f t="shared" si="257"/>
        <v>0</v>
      </c>
      <c r="L5500" s="90">
        <v>50</v>
      </c>
      <c r="M5500" s="51">
        <v>50</v>
      </c>
      <c r="N5500" s="62" t="s">
        <v>6980</v>
      </c>
      <c r="O5500" s="52" t="s">
        <v>105</v>
      </c>
      <c r="P5500" s="52">
        <v>840</v>
      </c>
      <c r="Q5500" s="52">
        <v>30</v>
      </c>
      <c r="R5500" s="52" t="s">
        <v>6834</v>
      </c>
      <c r="S5500" s="49" t="s">
        <v>21333</v>
      </c>
      <c r="V5500" s="50" t="s">
        <v>15212</v>
      </c>
      <c r="W5500" s="50" t="s">
        <v>6834</v>
      </c>
      <c r="X5500" s="50" t="s">
        <v>14740</v>
      </c>
      <c r="Y5500" s="70" t="s">
        <v>17320</v>
      </c>
      <c r="Z5500" s="53">
        <v>32300</v>
      </c>
    </row>
    <row r="5501" spans="1:26" s="49" customFormat="1" x14ac:dyDescent="0.25">
      <c r="A5501" s="75">
        <v>600069141</v>
      </c>
      <c r="B5501" s="73">
        <f t="shared" si="255"/>
        <v>600069141</v>
      </c>
      <c r="C5501" s="73" t="s">
        <v>13254</v>
      </c>
      <c r="D5501" s="68">
        <v>1</v>
      </c>
      <c r="E5501" s="48">
        <f t="shared" si="256"/>
        <v>70940681</v>
      </c>
      <c r="F5501" s="57" t="s">
        <v>6670</v>
      </c>
      <c r="G5501" s="57" t="s">
        <v>6896</v>
      </c>
      <c r="H5501" s="51">
        <v>0</v>
      </c>
      <c r="I5501" s="51" t="s">
        <v>17309</v>
      </c>
      <c r="J5501" s="69">
        <v>27.49</v>
      </c>
      <c r="K5501" s="69">
        <f t="shared" si="257"/>
        <v>0</v>
      </c>
      <c r="L5501" s="90">
        <v>25</v>
      </c>
      <c r="M5501" s="51">
        <v>25</v>
      </c>
      <c r="N5501" s="62" t="s">
        <v>6981</v>
      </c>
      <c r="O5501" s="52" t="s">
        <v>2882</v>
      </c>
      <c r="P5501" s="52">
        <v>2034</v>
      </c>
      <c r="Q5501" s="52">
        <v>7</v>
      </c>
      <c r="R5501" s="52" t="s">
        <v>6834</v>
      </c>
      <c r="S5501" s="49" t="s">
        <v>21333</v>
      </c>
      <c r="V5501" s="50" t="s">
        <v>15212</v>
      </c>
      <c r="W5501" s="50" t="s">
        <v>6834</v>
      </c>
      <c r="X5501" s="50" t="s">
        <v>14740</v>
      </c>
      <c r="Y5501" s="70" t="s">
        <v>17320</v>
      </c>
      <c r="Z5501" s="53">
        <v>32600</v>
      </c>
    </row>
    <row r="5502" spans="1:26" s="49" customFormat="1" x14ac:dyDescent="0.25">
      <c r="A5502" s="75">
        <v>600069150</v>
      </c>
      <c r="B5502" s="73">
        <f t="shared" si="255"/>
        <v>600069150</v>
      </c>
      <c r="C5502" s="73" t="s">
        <v>13255</v>
      </c>
      <c r="D5502" s="68">
        <v>1</v>
      </c>
      <c r="E5502" s="48">
        <f t="shared" si="256"/>
        <v>70940738</v>
      </c>
      <c r="F5502" s="57" t="s">
        <v>6670</v>
      </c>
      <c r="G5502" s="57" t="s">
        <v>6896</v>
      </c>
      <c r="H5502" s="51">
        <v>0</v>
      </c>
      <c r="I5502" s="51" t="s">
        <v>17309</v>
      </c>
      <c r="J5502" s="69">
        <v>27.49</v>
      </c>
      <c r="K5502" s="69">
        <f t="shared" si="257"/>
        <v>0</v>
      </c>
      <c r="L5502" s="90">
        <v>25</v>
      </c>
      <c r="M5502" s="51">
        <v>25</v>
      </c>
      <c r="N5502" s="62" t="s">
        <v>6982</v>
      </c>
      <c r="O5502" s="52" t="s">
        <v>6937</v>
      </c>
      <c r="P5502" s="52">
        <v>1959</v>
      </c>
      <c r="Q5502" s="52">
        <v>3</v>
      </c>
      <c r="R5502" s="52" t="s">
        <v>6834</v>
      </c>
      <c r="S5502" s="49" t="s">
        <v>21333</v>
      </c>
      <c r="V5502" s="50" t="s">
        <v>15212</v>
      </c>
      <c r="W5502" s="50" t="s">
        <v>6834</v>
      </c>
      <c r="X5502" s="50" t="s">
        <v>14740</v>
      </c>
      <c r="Y5502" s="70" t="s">
        <v>17320</v>
      </c>
      <c r="Z5502" s="53">
        <v>32600</v>
      </c>
    </row>
    <row r="5503" spans="1:26" s="49" customFormat="1" ht="30" x14ac:dyDescent="0.25">
      <c r="A5503" s="75">
        <v>600069176</v>
      </c>
      <c r="B5503" s="73">
        <f t="shared" si="255"/>
        <v>600069176</v>
      </c>
      <c r="C5503" s="73" t="s">
        <v>13256</v>
      </c>
      <c r="D5503" s="68">
        <v>1</v>
      </c>
      <c r="E5503" s="48">
        <f t="shared" si="256"/>
        <v>70940932</v>
      </c>
      <c r="F5503" s="57" t="s">
        <v>6670</v>
      </c>
      <c r="G5503" s="57" t="s">
        <v>6896</v>
      </c>
      <c r="H5503" s="51">
        <v>0</v>
      </c>
      <c r="I5503" s="51" t="s">
        <v>17309</v>
      </c>
      <c r="J5503" s="69">
        <v>27.49</v>
      </c>
      <c r="K5503" s="69">
        <f t="shared" si="257"/>
        <v>0</v>
      </c>
      <c r="L5503" s="90">
        <v>25</v>
      </c>
      <c r="M5503" s="51">
        <v>25</v>
      </c>
      <c r="N5503" s="62" t="s">
        <v>6983</v>
      </c>
      <c r="O5503" s="52" t="s">
        <v>6984</v>
      </c>
      <c r="P5503" s="52">
        <v>2424</v>
      </c>
      <c r="Q5503" s="52">
        <v>3</v>
      </c>
      <c r="R5503" s="52" t="s">
        <v>6834</v>
      </c>
      <c r="S5503" s="49" t="s">
        <v>21333</v>
      </c>
      <c r="V5503" s="50" t="s">
        <v>15212</v>
      </c>
      <c r="W5503" s="50" t="s">
        <v>6834</v>
      </c>
      <c r="X5503" s="50" t="s">
        <v>14740</v>
      </c>
      <c r="Y5503" s="70" t="s">
        <v>17320</v>
      </c>
      <c r="Z5503" s="53">
        <v>30100</v>
      </c>
    </row>
    <row r="5504" spans="1:26" s="49" customFormat="1" x14ac:dyDescent="0.25">
      <c r="A5504" s="75">
        <v>600069184</v>
      </c>
      <c r="B5504" s="73">
        <f t="shared" si="255"/>
        <v>600069184</v>
      </c>
      <c r="C5504" s="73" t="s">
        <v>13257</v>
      </c>
      <c r="D5504" s="68">
        <v>1</v>
      </c>
      <c r="E5504" s="48">
        <f t="shared" si="256"/>
        <v>70940983</v>
      </c>
      <c r="F5504" s="57" t="s">
        <v>6670</v>
      </c>
      <c r="G5504" s="57" t="s">
        <v>6896</v>
      </c>
      <c r="H5504" s="51">
        <v>0</v>
      </c>
      <c r="I5504" s="51" t="s">
        <v>17309</v>
      </c>
      <c r="J5504" s="69">
        <v>27.49</v>
      </c>
      <c r="K5504" s="69">
        <f t="shared" si="257"/>
        <v>0</v>
      </c>
      <c r="L5504" s="90">
        <v>25</v>
      </c>
      <c r="M5504" s="51">
        <v>25</v>
      </c>
      <c r="N5504" s="62" t="s">
        <v>6985</v>
      </c>
      <c r="O5504" s="52" t="s">
        <v>6986</v>
      </c>
      <c r="P5504" s="52">
        <v>1013</v>
      </c>
      <c r="Q5504" s="52">
        <v>26</v>
      </c>
      <c r="R5504" s="52" t="s">
        <v>6834</v>
      </c>
      <c r="S5504" s="49" t="s">
        <v>21333</v>
      </c>
      <c r="V5504" s="50" t="s">
        <v>15212</v>
      </c>
      <c r="W5504" s="50" t="s">
        <v>6834</v>
      </c>
      <c r="X5504" s="50" t="s">
        <v>14740</v>
      </c>
      <c r="Y5504" s="70" t="s">
        <v>17320</v>
      </c>
      <c r="Z5504" s="53">
        <v>31800</v>
      </c>
    </row>
    <row r="5505" spans="1:26" s="49" customFormat="1" x14ac:dyDescent="0.25">
      <c r="A5505" s="75">
        <v>600069192</v>
      </c>
      <c r="B5505" s="73">
        <f t="shared" si="255"/>
        <v>600069192</v>
      </c>
      <c r="C5505" s="73" t="s">
        <v>13258</v>
      </c>
      <c r="D5505" s="68">
        <v>1</v>
      </c>
      <c r="E5505" s="48">
        <f t="shared" si="256"/>
        <v>70940924</v>
      </c>
      <c r="F5505" s="57" t="s">
        <v>6670</v>
      </c>
      <c r="G5505" s="57" t="s">
        <v>6896</v>
      </c>
      <c r="H5505" s="51">
        <v>0</v>
      </c>
      <c r="I5505" s="51" t="s">
        <v>17309</v>
      </c>
      <c r="J5505" s="69">
        <v>27.49</v>
      </c>
      <c r="K5505" s="69">
        <f t="shared" si="257"/>
        <v>0</v>
      </c>
      <c r="L5505" s="90">
        <v>25</v>
      </c>
      <c r="M5505" s="51">
        <v>25</v>
      </c>
      <c r="N5505" s="62" t="s">
        <v>6987</v>
      </c>
      <c r="O5505" s="52" t="s">
        <v>6988</v>
      </c>
      <c r="P5505" s="52">
        <v>1835</v>
      </c>
      <c r="Q5505" s="52">
        <v>19</v>
      </c>
      <c r="R5505" s="52" t="s">
        <v>6834</v>
      </c>
      <c r="S5505" s="49" t="s">
        <v>21333</v>
      </c>
      <c r="V5505" s="50" t="s">
        <v>15212</v>
      </c>
      <c r="W5505" s="50" t="s">
        <v>6834</v>
      </c>
      <c r="X5505" s="50" t="s">
        <v>14740</v>
      </c>
      <c r="Y5505" s="70" t="s">
        <v>17320</v>
      </c>
      <c r="Z5505" s="53">
        <v>30100</v>
      </c>
    </row>
    <row r="5506" spans="1:26" s="49" customFormat="1" ht="30" x14ac:dyDescent="0.25">
      <c r="A5506" s="75">
        <v>600069206</v>
      </c>
      <c r="B5506" s="73">
        <f t="shared" si="255"/>
        <v>600069206</v>
      </c>
      <c r="C5506" s="73" t="s">
        <v>13259</v>
      </c>
      <c r="D5506" s="68">
        <v>1</v>
      </c>
      <c r="E5506" s="48">
        <f t="shared" si="256"/>
        <v>70940673</v>
      </c>
      <c r="F5506" s="57" t="s">
        <v>6670</v>
      </c>
      <c r="G5506" s="57" t="s">
        <v>6896</v>
      </c>
      <c r="H5506" s="51">
        <v>0</v>
      </c>
      <c r="I5506" s="51" t="s">
        <v>17309</v>
      </c>
      <c r="J5506" s="69">
        <v>27.49</v>
      </c>
      <c r="K5506" s="69">
        <f t="shared" si="257"/>
        <v>0</v>
      </c>
      <c r="L5506" s="90">
        <v>25</v>
      </c>
      <c r="M5506" s="51">
        <v>25</v>
      </c>
      <c r="N5506" s="62" t="s">
        <v>6989</v>
      </c>
      <c r="O5506" s="52" t="s">
        <v>6990</v>
      </c>
      <c r="P5506" s="52">
        <v>195</v>
      </c>
      <c r="Q5506" s="52">
        <v>25</v>
      </c>
      <c r="R5506" s="52" t="s">
        <v>6834</v>
      </c>
      <c r="S5506" s="49" t="s">
        <v>21333</v>
      </c>
      <c r="V5506" s="50" t="s">
        <v>15212</v>
      </c>
      <c r="W5506" s="50" t="s">
        <v>6834</v>
      </c>
      <c r="X5506" s="50" t="s">
        <v>14740</v>
      </c>
      <c r="Y5506" s="70" t="s">
        <v>17320</v>
      </c>
      <c r="Z5506" s="53">
        <v>32600</v>
      </c>
    </row>
    <row r="5507" spans="1:26" s="49" customFormat="1" ht="30" x14ac:dyDescent="0.25">
      <c r="A5507" s="75">
        <v>600069222</v>
      </c>
      <c r="B5507" s="73">
        <f t="shared" si="255"/>
        <v>600069222</v>
      </c>
      <c r="C5507" s="73" t="s">
        <v>13260</v>
      </c>
      <c r="D5507" s="68">
        <v>1</v>
      </c>
      <c r="E5507" s="48">
        <f t="shared" si="256"/>
        <v>70940851</v>
      </c>
      <c r="F5507" s="57" t="s">
        <v>6670</v>
      </c>
      <c r="G5507" s="57" t="s">
        <v>6896</v>
      </c>
      <c r="H5507" s="51">
        <v>0</v>
      </c>
      <c r="I5507" s="51" t="s">
        <v>17309</v>
      </c>
      <c r="J5507" s="69">
        <v>27.49</v>
      </c>
      <c r="K5507" s="69">
        <f t="shared" si="257"/>
        <v>0</v>
      </c>
      <c r="L5507" s="90">
        <v>25</v>
      </c>
      <c r="M5507" s="51">
        <v>25</v>
      </c>
      <c r="N5507" s="62" t="s">
        <v>6991</v>
      </c>
      <c r="O5507" s="52" t="s">
        <v>6992</v>
      </c>
      <c r="P5507" s="52">
        <v>2329</v>
      </c>
      <c r="Q5507" s="52">
        <v>4</v>
      </c>
      <c r="R5507" s="52" t="s">
        <v>6834</v>
      </c>
      <c r="S5507" s="49" t="s">
        <v>21333</v>
      </c>
      <c r="V5507" s="50" t="s">
        <v>15212</v>
      </c>
      <c r="W5507" s="50" t="s">
        <v>6834</v>
      </c>
      <c r="X5507" s="50" t="s">
        <v>14740</v>
      </c>
      <c r="Y5507" s="70" t="s">
        <v>17320</v>
      </c>
      <c r="Z5507" s="53">
        <v>30100</v>
      </c>
    </row>
    <row r="5508" spans="1:26" s="49" customFormat="1" x14ac:dyDescent="0.25">
      <c r="A5508" s="75">
        <v>600069231</v>
      </c>
      <c r="B5508" s="73">
        <f t="shared" ref="B5508:B5571" si="258">A5508/1</f>
        <v>600069231</v>
      </c>
      <c r="C5508" s="73" t="s">
        <v>13261</v>
      </c>
      <c r="D5508" s="68">
        <v>1</v>
      </c>
      <c r="E5508" s="48">
        <f t="shared" ref="E5508:E5571" si="259">C5508/1</f>
        <v>70941084</v>
      </c>
      <c r="F5508" s="57" t="s">
        <v>6670</v>
      </c>
      <c r="G5508" s="57" t="s">
        <v>6896</v>
      </c>
      <c r="H5508" s="51">
        <v>0</v>
      </c>
      <c r="I5508" s="51" t="s">
        <v>17309</v>
      </c>
      <c r="J5508" s="69">
        <v>27.49</v>
      </c>
      <c r="K5508" s="69">
        <f t="shared" ref="K5508:K5571" si="260">H5508*J5508</f>
        <v>0</v>
      </c>
      <c r="L5508" s="90">
        <v>25</v>
      </c>
      <c r="M5508" s="51">
        <v>25</v>
      </c>
      <c r="N5508" s="62" t="s">
        <v>6993</v>
      </c>
      <c r="O5508" s="52" t="s">
        <v>2882</v>
      </c>
      <c r="P5508" s="52">
        <v>1958</v>
      </c>
      <c r="Q5508" s="52">
        <v>14</v>
      </c>
      <c r="R5508" s="52" t="s">
        <v>6834</v>
      </c>
      <c r="S5508" s="49" t="s">
        <v>21333</v>
      </c>
      <c r="V5508" s="50" t="s">
        <v>15212</v>
      </c>
      <c r="W5508" s="50" t="s">
        <v>6834</v>
      </c>
      <c r="X5508" s="50" t="s">
        <v>14740</v>
      </c>
      <c r="Y5508" s="70" t="s">
        <v>17320</v>
      </c>
      <c r="Z5508" s="53">
        <v>32600</v>
      </c>
    </row>
    <row r="5509" spans="1:26" s="49" customFormat="1" x14ac:dyDescent="0.25">
      <c r="A5509" s="75">
        <v>600069249</v>
      </c>
      <c r="B5509" s="73">
        <f t="shared" si="258"/>
        <v>600069249</v>
      </c>
      <c r="C5509" s="73" t="s">
        <v>13262</v>
      </c>
      <c r="D5509" s="68">
        <v>1</v>
      </c>
      <c r="E5509" s="48">
        <f t="shared" si="259"/>
        <v>70940991</v>
      </c>
      <c r="F5509" s="57" t="s">
        <v>6670</v>
      </c>
      <c r="G5509" s="57" t="s">
        <v>6896</v>
      </c>
      <c r="H5509" s="51">
        <v>0</v>
      </c>
      <c r="I5509" s="51" t="s">
        <v>17309</v>
      </c>
      <c r="J5509" s="69">
        <v>27.49</v>
      </c>
      <c r="K5509" s="69">
        <f t="shared" si="260"/>
        <v>0</v>
      </c>
      <c r="L5509" s="90">
        <v>25</v>
      </c>
      <c r="M5509" s="51">
        <v>25</v>
      </c>
      <c r="N5509" s="62" t="s">
        <v>6994</v>
      </c>
      <c r="O5509" s="52" t="s">
        <v>6995</v>
      </c>
      <c r="P5509" s="52">
        <v>1057</v>
      </c>
      <c r="Q5509" s="52">
        <v>4</v>
      </c>
      <c r="R5509" s="52" t="s">
        <v>6834</v>
      </c>
      <c r="S5509" s="49" t="s">
        <v>21333</v>
      </c>
      <c r="V5509" s="50" t="s">
        <v>15212</v>
      </c>
      <c r="W5509" s="50" t="s">
        <v>6834</v>
      </c>
      <c r="X5509" s="50" t="s">
        <v>14740</v>
      </c>
      <c r="Y5509" s="70" t="s">
        <v>17320</v>
      </c>
      <c r="Z5509" s="53">
        <v>31200</v>
      </c>
    </row>
    <row r="5510" spans="1:26" s="49" customFormat="1" ht="30" x14ac:dyDescent="0.25">
      <c r="A5510" s="75">
        <v>600069257</v>
      </c>
      <c r="B5510" s="73">
        <f t="shared" si="258"/>
        <v>600069257</v>
      </c>
      <c r="C5510" s="73" t="s">
        <v>13263</v>
      </c>
      <c r="D5510" s="68">
        <v>1</v>
      </c>
      <c r="E5510" s="48">
        <f t="shared" si="259"/>
        <v>70940916</v>
      </c>
      <c r="F5510" s="57" t="s">
        <v>6670</v>
      </c>
      <c r="G5510" s="57" t="s">
        <v>6896</v>
      </c>
      <c r="H5510" s="51">
        <v>0</v>
      </c>
      <c r="I5510" s="51" t="s">
        <v>17309</v>
      </c>
      <c r="J5510" s="69">
        <v>27.49</v>
      </c>
      <c r="K5510" s="69">
        <f t="shared" si="260"/>
        <v>0</v>
      </c>
      <c r="L5510" s="90">
        <v>50</v>
      </c>
      <c r="M5510" s="51">
        <v>50</v>
      </c>
      <c r="N5510" s="62" t="s">
        <v>6996</v>
      </c>
      <c r="O5510" s="52" t="s">
        <v>340</v>
      </c>
      <c r="P5510" s="52">
        <v>1366</v>
      </c>
      <c r="Q5510" s="52">
        <v>46</v>
      </c>
      <c r="R5510" s="52" t="s">
        <v>6834</v>
      </c>
      <c r="S5510" s="49" t="s">
        <v>21333</v>
      </c>
      <c r="V5510" s="50" t="s">
        <v>15212</v>
      </c>
      <c r="W5510" s="50" t="s">
        <v>6834</v>
      </c>
      <c r="X5510" s="50" t="s">
        <v>14740</v>
      </c>
      <c r="Y5510" s="70" t="s">
        <v>17320</v>
      </c>
      <c r="Z5510" s="53">
        <v>32300</v>
      </c>
    </row>
    <row r="5511" spans="1:26" s="49" customFormat="1" x14ac:dyDescent="0.25">
      <c r="A5511" s="75">
        <v>600070387</v>
      </c>
      <c r="B5511" s="73">
        <f t="shared" si="258"/>
        <v>600070387</v>
      </c>
      <c r="C5511" s="73" t="s">
        <v>13264</v>
      </c>
      <c r="D5511" s="68">
        <v>1</v>
      </c>
      <c r="E5511" s="48">
        <f t="shared" si="259"/>
        <v>70987505</v>
      </c>
      <c r="F5511" s="57" t="s">
        <v>6670</v>
      </c>
      <c r="G5511" s="57" t="s">
        <v>6896</v>
      </c>
      <c r="H5511" s="51">
        <v>175</v>
      </c>
      <c r="I5511" s="51" t="s">
        <v>17309</v>
      </c>
      <c r="J5511" s="69">
        <v>27.49</v>
      </c>
      <c r="K5511" s="69">
        <f t="shared" si="260"/>
        <v>4810.75</v>
      </c>
      <c r="L5511" s="90">
        <v>175</v>
      </c>
      <c r="M5511" s="51"/>
      <c r="N5511" s="62" t="s">
        <v>6997</v>
      </c>
      <c r="O5511" s="52"/>
      <c r="P5511" s="52">
        <v>100</v>
      </c>
      <c r="Q5511" s="52"/>
      <c r="R5511" s="52" t="s">
        <v>6961</v>
      </c>
      <c r="S5511" s="49" t="s">
        <v>21333</v>
      </c>
      <c r="V5511" s="50" t="s">
        <v>15212</v>
      </c>
      <c r="W5511" s="50" t="s">
        <v>6834</v>
      </c>
      <c r="X5511" s="50" t="s">
        <v>14740</v>
      </c>
      <c r="Y5511" s="70" t="s">
        <v>17320</v>
      </c>
      <c r="Z5511" s="53">
        <v>33201</v>
      </c>
    </row>
    <row r="5512" spans="1:26" s="49" customFormat="1" ht="30" x14ac:dyDescent="0.25">
      <c r="A5512" s="75">
        <v>600069273</v>
      </c>
      <c r="B5512" s="73">
        <f t="shared" si="258"/>
        <v>600069273</v>
      </c>
      <c r="C5512" s="73" t="s">
        <v>13265</v>
      </c>
      <c r="D5512" s="68">
        <v>1</v>
      </c>
      <c r="E5512" s="48">
        <f t="shared" si="259"/>
        <v>70941157</v>
      </c>
      <c r="F5512" s="57" t="s">
        <v>6670</v>
      </c>
      <c r="G5512" s="57" t="s">
        <v>6896</v>
      </c>
      <c r="H5512" s="51">
        <v>0</v>
      </c>
      <c r="I5512" s="51" t="s">
        <v>17309</v>
      </c>
      <c r="J5512" s="69">
        <v>27.49</v>
      </c>
      <c r="K5512" s="69">
        <f t="shared" si="260"/>
        <v>0</v>
      </c>
      <c r="L5512" s="90">
        <v>25</v>
      </c>
      <c r="M5512" s="51">
        <v>25</v>
      </c>
      <c r="N5512" s="62" t="s">
        <v>6998</v>
      </c>
      <c r="O5512" s="52" t="s">
        <v>6999</v>
      </c>
      <c r="P5512" s="52">
        <v>72</v>
      </c>
      <c r="Q5512" s="52">
        <v>1</v>
      </c>
      <c r="R5512" s="52" t="s">
        <v>6834</v>
      </c>
      <c r="S5512" s="49" t="s">
        <v>21333</v>
      </c>
      <c r="V5512" s="50" t="s">
        <v>15212</v>
      </c>
      <c r="W5512" s="50" t="s">
        <v>6834</v>
      </c>
      <c r="X5512" s="50" t="s">
        <v>14740</v>
      </c>
      <c r="Y5512" s="70" t="s">
        <v>17320</v>
      </c>
      <c r="Z5512" s="53">
        <v>32100</v>
      </c>
    </row>
    <row r="5513" spans="1:26" s="49" customFormat="1" ht="30" x14ac:dyDescent="0.25">
      <c r="A5513" s="75">
        <v>600069311</v>
      </c>
      <c r="B5513" s="73">
        <f t="shared" si="258"/>
        <v>600069311</v>
      </c>
      <c r="C5513" s="73" t="s">
        <v>13266</v>
      </c>
      <c r="D5513" s="68">
        <v>1</v>
      </c>
      <c r="E5513" s="48">
        <f t="shared" si="259"/>
        <v>70941033</v>
      </c>
      <c r="F5513" s="57" t="s">
        <v>6670</v>
      </c>
      <c r="G5513" s="57" t="s">
        <v>6896</v>
      </c>
      <c r="H5513" s="51">
        <v>0</v>
      </c>
      <c r="I5513" s="51" t="s">
        <v>17309</v>
      </c>
      <c r="J5513" s="69">
        <v>27.49</v>
      </c>
      <c r="K5513" s="69">
        <f t="shared" si="260"/>
        <v>0</v>
      </c>
      <c r="L5513" s="90">
        <v>50</v>
      </c>
      <c r="M5513" s="51">
        <v>50</v>
      </c>
      <c r="N5513" s="62" t="s">
        <v>7000</v>
      </c>
      <c r="O5513" s="52" t="s">
        <v>7001</v>
      </c>
      <c r="P5513" s="52">
        <v>778</v>
      </c>
      <c r="Q5513" s="52">
        <v>25</v>
      </c>
      <c r="R5513" s="52" t="s">
        <v>6834</v>
      </c>
      <c r="S5513" s="49" t="s">
        <v>21333</v>
      </c>
      <c r="V5513" s="50" t="s">
        <v>15212</v>
      </c>
      <c r="W5513" s="50" t="s">
        <v>6834</v>
      </c>
      <c r="X5513" s="50" t="s">
        <v>14740</v>
      </c>
      <c r="Y5513" s="70" t="s">
        <v>17320</v>
      </c>
      <c r="Z5513" s="53">
        <v>31200</v>
      </c>
    </row>
    <row r="5514" spans="1:26" s="49" customFormat="1" x14ac:dyDescent="0.25">
      <c r="A5514" s="75">
        <v>600069320</v>
      </c>
      <c r="B5514" s="73">
        <f t="shared" si="258"/>
        <v>600069320</v>
      </c>
      <c r="C5514" s="73" t="s">
        <v>13267</v>
      </c>
      <c r="D5514" s="68">
        <v>1</v>
      </c>
      <c r="E5514" s="48">
        <f t="shared" si="259"/>
        <v>70940860</v>
      </c>
      <c r="F5514" s="57" t="s">
        <v>6670</v>
      </c>
      <c r="G5514" s="57" t="s">
        <v>6896</v>
      </c>
      <c r="H5514" s="51">
        <v>0</v>
      </c>
      <c r="I5514" s="51" t="s">
        <v>17309</v>
      </c>
      <c r="J5514" s="69">
        <v>27.49</v>
      </c>
      <c r="K5514" s="69">
        <f t="shared" si="260"/>
        <v>0</v>
      </c>
      <c r="L5514" s="90">
        <v>25</v>
      </c>
      <c r="M5514" s="51">
        <v>25</v>
      </c>
      <c r="N5514" s="62" t="s">
        <v>7002</v>
      </c>
      <c r="O5514" s="52" t="s">
        <v>17</v>
      </c>
      <c r="P5514" s="52">
        <v>2071</v>
      </c>
      <c r="Q5514" s="52">
        <v>83</v>
      </c>
      <c r="R5514" s="52" t="s">
        <v>6834</v>
      </c>
      <c r="S5514" s="49" t="s">
        <v>21333</v>
      </c>
      <c r="V5514" s="50" t="s">
        <v>15212</v>
      </c>
      <c r="W5514" s="50" t="s">
        <v>6834</v>
      </c>
      <c r="X5514" s="50" t="s">
        <v>14740</v>
      </c>
      <c r="Y5514" s="70" t="s">
        <v>17320</v>
      </c>
      <c r="Z5514" s="53">
        <v>32600</v>
      </c>
    </row>
    <row r="5515" spans="1:26" s="49" customFormat="1" ht="30" x14ac:dyDescent="0.25">
      <c r="A5515" s="75">
        <v>600069346</v>
      </c>
      <c r="B5515" s="73">
        <f t="shared" si="258"/>
        <v>600069346</v>
      </c>
      <c r="C5515" s="73" t="s">
        <v>13268</v>
      </c>
      <c r="D5515" s="68">
        <v>1</v>
      </c>
      <c r="E5515" s="48">
        <f t="shared" si="259"/>
        <v>70940631</v>
      </c>
      <c r="F5515" s="57" t="s">
        <v>6670</v>
      </c>
      <c r="G5515" s="57" t="s">
        <v>6896</v>
      </c>
      <c r="H5515" s="51">
        <v>0</v>
      </c>
      <c r="I5515" s="51" t="s">
        <v>17309</v>
      </c>
      <c r="J5515" s="69">
        <v>27.49</v>
      </c>
      <c r="K5515" s="69">
        <f t="shared" si="260"/>
        <v>0</v>
      </c>
      <c r="L5515" s="90">
        <v>50</v>
      </c>
      <c r="M5515" s="51">
        <v>50</v>
      </c>
      <c r="N5515" s="62" t="s">
        <v>7003</v>
      </c>
      <c r="O5515" s="52" t="s">
        <v>7004</v>
      </c>
      <c r="P5515" s="52">
        <v>2181</v>
      </c>
      <c r="Q5515" s="52">
        <v>4</v>
      </c>
      <c r="R5515" s="52" t="s">
        <v>6834</v>
      </c>
      <c r="S5515" s="49" t="s">
        <v>21333</v>
      </c>
      <c r="V5515" s="50" t="s">
        <v>15212</v>
      </c>
      <c r="W5515" s="50" t="s">
        <v>6834</v>
      </c>
      <c r="X5515" s="50" t="s">
        <v>14740</v>
      </c>
      <c r="Y5515" s="70" t="s">
        <v>17320</v>
      </c>
      <c r="Z5515" s="53">
        <v>32600</v>
      </c>
    </row>
    <row r="5516" spans="1:26" s="49" customFormat="1" x14ac:dyDescent="0.25">
      <c r="A5516" s="75">
        <v>600069354</v>
      </c>
      <c r="B5516" s="73">
        <f t="shared" si="258"/>
        <v>600069354</v>
      </c>
      <c r="C5516" s="73" t="s">
        <v>13269</v>
      </c>
      <c r="D5516" s="68">
        <v>1</v>
      </c>
      <c r="E5516" s="48">
        <f t="shared" si="259"/>
        <v>70941319</v>
      </c>
      <c r="F5516" s="57" t="s">
        <v>6670</v>
      </c>
      <c r="G5516" s="57" t="s">
        <v>6896</v>
      </c>
      <c r="H5516" s="51">
        <v>0</v>
      </c>
      <c r="I5516" s="51" t="s">
        <v>17309</v>
      </c>
      <c r="J5516" s="69">
        <v>27.49</v>
      </c>
      <c r="K5516" s="69">
        <f t="shared" si="260"/>
        <v>0</v>
      </c>
      <c r="L5516" s="90">
        <v>50</v>
      </c>
      <c r="M5516" s="51">
        <v>50</v>
      </c>
      <c r="N5516" s="62" t="s">
        <v>7005</v>
      </c>
      <c r="O5516" s="52" t="s">
        <v>2334</v>
      </c>
      <c r="P5516" s="52">
        <v>2458</v>
      </c>
      <c r="Q5516" s="52">
        <v>4</v>
      </c>
      <c r="R5516" s="52" t="s">
        <v>6834</v>
      </c>
      <c r="S5516" s="49" t="s">
        <v>21333</v>
      </c>
      <c r="V5516" s="50" t="s">
        <v>15212</v>
      </c>
      <c r="W5516" s="50" t="s">
        <v>6834</v>
      </c>
      <c r="X5516" s="50" t="s">
        <v>14740</v>
      </c>
      <c r="Y5516" s="70" t="s">
        <v>17320</v>
      </c>
      <c r="Z5516" s="53">
        <v>30100</v>
      </c>
    </row>
    <row r="5517" spans="1:26" s="49" customFormat="1" x14ac:dyDescent="0.25">
      <c r="A5517" s="75">
        <v>600069362</v>
      </c>
      <c r="B5517" s="73">
        <f t="shared" si="258"/>
        <v>600069362</v>
      </c>
      <c r="C5517" s="73" t="s">
        <v>13270</v>
      </c>
      <c r="D5517" s="68">
        <v>1</v>
      </c>
      <c r="E5517" s="48">
        <f t="shared" si="259"/>
        <v>70940690</v>
      </c>
      <c r="F5517" s="57" t="s">
        <v>6670</v>
      </c>
      <c r="G5517" s="57" t="s">
        <v>6896</v>
      </c>
      <c r="H5517" s="51">
        <v>0</v>
      </c>
      <c r="I5517" s="51" t="s">
        <v>17309</v>
      </c>
      <c r="J5517" s="69">
        <v>27.49</v>
      </c>
      <c r="K5517" s="69">
        <f t="shared" si="260"/>
        <v>0</v>
      </c>
      <c r="L5517" s="90">
        <v>25</v>
      </c>
      <c r="M5517" s="51">
        <v>25</v>
      </c>
      <c r="N5517" s="62" t="s">
        <v>7006</v>
      </c>
      <c r="O5517" s="52" t="s">
        <v>7007</v>
      </c>
      <c r="P5517" s="52">
        <v>2403</v>
      </c>
      <c r="Q5517" s="52">
        <v>8</v>
      </c>
      <c r="R5517" s="52" t="s">
        <v>6834</v>
      </c>
      <c r="S5517" s="49" t="s">
        <v>21333</v>
      </c>
      <c r="V5517" s="50" t="s">
        <v>15212</v>
      </c>
      <c r="W5517" s="50" t="s">
        <v>6834</v>
      </c>
      <c r="X5517" s="50" t="s">
        <v>14740</v>
      </c>
      <c r="Y5517" s="70" t="s">
        <v>17320</v>
      </c>
      <c r="Z5517" s="53">
        <v>32600</v>
      </c>
    </row>
    <row r="5518" spans="1:26" s="49" customFormat="1" x14ac:dyDescent="0.25">
      <c r="A5518" s="75">
        <v>600069389</v>
      </c>
      <c r="B5518" s="73">
        <f t="shared" si="258"/>
        <v>600069389</v>
      </c>
      <c r="C5518" s="73" t="s">
        <v>13271</v>
      </c>
      <c r="D5518" s="68">
        <v>1</v>
      </c>
      <c r="E5518" s="48">
        <f t="shared" si="259"/>
        <v>70941581</v>
      </c>
      <c r="F5518" s="57" t="s">
        <v>6670</v>
      </c>
      <c r="G5518" s="57" t="s">
        <v>6896</v>
      </c>
      <c r="H5518" s="51">
        <v>0</v>
      </c>
      <c r="I5518" s="51" t="s">
        <v>17309</v>
      </c>
      <c r="J5518" s="69">
        <v>27.49</v>
      </c>
      <c r="K5518" s="69">
        <f t="shared" si="260"/>
        <v>0</v>
      </c>
      <c r="L5518" s="90">
        <v>25</v>
      </c>
      <c r="M5518" s="51">
        <v>25</v>
      </c>
      <c r="N5518" s="62" t="s">
        <v>7008</v>
      </c>
      <c r="O5518" s="52" t="s">
        <v>7009</v>
      </c>
      <c r="P5518" s="52">
        <v>429</v>
      </c>
      <c r="Q5518" s="52">
        <v>6</v>
      </c>
      <c r="R5518" s="52" t="s">
        <v>6834</v>
      </c>
      <c r="S5518" s="49" t="s">
        <v>21333</v>
      </c>
      <c r="V5518" s="50" t="s">
        <v>15212</v>
      </c>
      <c r="W5518" s="50" t="s">
        <v>6834</v>
      </c>
      <c r="X5518" s="50" t="s">
        <v>14740</v>
      </c>
      <c r="Y5518" s="70" t="s">
        <v>17320</v>
      </c>
      <c r="Z5518" s="53">
        <v>30100</v>
      </c>
    </row>
    <row r="5519" spans="1:26" s="49" customFormat="1" x14ac:dyDescent="0.25">
      <c r="A5519" s="75">
        <v>600069397</v>
      </c>
      <c r="B5519" s="73">
        <f t="shared" si="258"/>
        <v>600069397</v>
      </c>
      <c r="C5519" s="73" t="s">
        <v>13272</v>
      </c>
      <c r="D5519" s="68">
        <v>1</v>
      </c>
      <c r="E5519" s="48">
        <f t="shared" si="259"/>
        <v>70940878</v>
      </c>
      <c r="F5519" s="57" t="s">
        <v>6670</v>
      </c>
      <c r="G5519" s="57" t="s">
        <v>6896</v>
      </c>
      <c r="H5519" s="51">
        <v>0</v>
      </c>
      <c r="I5519" s="51" t="s">
        <v>17309</v>
      </c>
      <c r="J5519" s="69">
        <v>27.49</v>
      </c>
      <c r="K5519" s="69">
        <f t="shared" si="260"/>
        <v>0</v>
      </c>
      <c r="L5519" s="90">
        <v>25</v>
      </c>
      <c r="M5519" s="51">
        <v>25</v>
      </c>
      <c r="N5519" s="62" t="s">
        <v>7010</v>
      </c>
      <c r="O5519" s="52" t="s">
        <v>18</v>
      </c>
      <c r="P5519" s="52">
        <v>1262</v>
      </c>
      <c r="Q5519" s="52">
        <v>11</v>
      </c>
      <c r="R5519" s="52" t="s">
        <v>6834</v>
      </c>
      <c r="S5519" s="49" t="s">
        <v>21333</v>
      </c>
      <c r="V5519" s="50" t="s">
        <v>15212</v>
      </c>
      <c r="W5519" s="50" t="s">
        <v>6834</v>
      </c>
      <c r="X5519" s="50" t="s">
        <v>14740</v>
      </c>
      <c r="Y5519" s="70" t="s">
        <v>17320</v>
      </c>
      <c r="Z5519" s="53">
        <v>32300</v>
      </c>
    </row>
    <row r="5520" spans="1:26" s="49" customFormat="1" x14ac:dyDescent="0.25">
      <c r="A5520" s="75">
        <v>600069419</v>
      </c>
      <c r="B5520" s="73">
        <f t="shared" si="258"/>
        <v>600069419</v>
      </c>
      <c r="C5520" s="73" t="s">
        <v>13273</v>
      </c>
      <c r="D5520" s="68">
        <v>1</v>
      </c>
      <c r="E5520" s="48">
        <f t="shared" si="259"/>
        <v>70941238</v>
      </c>
      <c r="F5520" s="57" t="s">
        <v>6670</v>
      </c>
      <c r="G5520" s="57" t="s">
        <v>6896</v>
      </c>
      <c r="H5520" s="51">
        <v>0</v>
      </c>
      <c r="I5520" s="51" t="s">
        <v>17309</v>
      </c>
      <c r="J5520" s="69">
        <v>27.49</v>
      </c>
      <c r="K5520" s="69">
        <f t="shared" si="260"/>
        <v>0</v>
      </c>
      <c r="L5520" s="90">
        <v>75</v>
      </c>
      <c r="M5520" s="51">
        <v>75</v>
      </c>
      <c r="N5520" s="62" t="s">
        <v>7011</v>
      </c>
      <c r="O5520" s="52" t="s">
        <v>7012</v>
      </c>
      <c r="P5520" s="52">
        <v>1562</v>
      </c>
      <c r="Q5520" s="52">
        <v>35</v>
      </c>
      <c r="R5520" s="52" t="s">
        <v>6834</v>
      </c>
      <c r="S5520" s="49" t="s">
        <v>21333</v>
      </c>
      <c r="V5520" s="50" t="s">
        <v>15212</v>
      </c>
      <c r="W5520" s="50" t="s">
        <v>6834</v>
      </c>
      <c r="X5520" s="50" t="s">
        <v>14740</v>
      </c>
      <c r="Y5520" s="70" t="s">
        <v>17320</v>
      </c>
      <c r="Z5520" s="53">
        <v>32300</v>
      </c>
    </row>
    <row r="5521" spans="1:26" s="49" customFormat="1" x14ac:dyDescent="0.25">
      <c r="A5521" s="75">
        <v>600069427</v>
      </c>
      <c r="B5521" s="73">
        <f t="shared" si="258"/>
        <v>600069427</v>
      </c>
      <c r="C5521" s="73" t="s">
        <v>13274</v>
      </c>
      <c r="D5521" s="68">
        <v>1</v>
      </c>
      <c r="E5521" s="48">
        <f t="shared" si="259"/>
        <v>70940959</v>
      </c>
      <c r="F5521" s="57" t="s">
        <v>6670</v>
      </c>
      <c r="G5521" s="57" t="s">
        <v>6896</v>
      </c>
      <c r="H5521" s="51">
        <v>0</v>
      </c>
      <c r="I5521" s="51" t="s">
        <v>17309</v>
      </c>
      <c r="J5521" s="69">
        <v>27.49</v>
      </c>
      <c r="K5521" s="69">
        <f t="shared" si="260"/>
        <v>0</v>
      </c>
      <c r="L5521" s="90">
        <v>50</v>
      </c>
      <c r="M5521" s="51">
        <v>50</v>
      </c>
      <c r="N5521" s="62" t="s">
        <v>7013</v>
      </c>
      <c r="O5521" s="52" t="s">
        <v>6958</v>
      </c>
      <c r="P5521" s="52">
        <v>1125</v>
      </c>
      <c r="Q5521" s="52">
        <v>72</v>
      </c>
      <c r="R5521" s="52" t="s">
        <v>6834</v>
      </c>
      <c r="S5521" s="49" t="s">
        <v>21333</v>
      </c>
      <c r="V5521" s="50" t="s">
        <v>15212</v>
      </c>
      <c r="W5521" s="50" t="s">
        <v>6834</v>
      </c>
      <c r="X5521" s="50" t="s">
        <v>14740</v>
      </c>
      <c r="Y5521" s="70" t="s">
        <v>17320</v>
      </c>
      <c r="Z5521" s="53">
        <v>31200</v>
      </c>
    </row>
    <row r="5522" spans="1:26" s="49" customFormat="1" x14ac:dyDescent="0.25">
      <c r="A5522" s="75">
        <v>600069435</v>
      </c>
      <c r="B5522" s="73">
        <f t="shared" si="258"/>
        <v>600069435</v>
      </c>
      <c r="C5522" s="73" t="s">
        <v>13275</v>
      </c>
      <c r="D5522" s="68">
        <v>1</v>
      </c>
      <c r="E5522" s="48">
        <f t="shared" si="259"/>
        <v>70941521</v>
      </c>
      <c r="F5522" s="57" t="s">
        <v>6670</v>
      </c>
      <c r="G5522" s="57" t="s">
        <v>6896</v>
      </c>
      <c r="H5522" s="51">
        <v>0</v>
      </c>
      <c r="I5522" s="51" t="s">
        <v>17309</v>
      </c>
      <c r="J5522" s="69">
        <v>27.49</v>
      </c>
      <c r="K5522" s="69">
        <f t="shared" si="260"/>
        <v>0</v>
      </c>
      <c r="L5522" s="90">
        <v>50</v>
      </c>
      <c r="M5522" s="51">
        <v>50</v>
      </c>
      <c r="N5522" s="62" t="s">
        <v>7014</v>
      </c>
      <c r="O5522" s="52" t="s">
        <v>7015</v>
      </c>
      <c r="P5522" s="52">
        <v>880</v>
      </c>
      <c r="Q5522" s="52">
        <v>30</v>
      </c>
      <c r="R5522" s="52" t="s">
        <v>6834</v>
      </c>
      <c r="S5522" s="49" t="s">
        <v>21333</v>
      </c>
      <c r="V5522" s="50" t="s">
        <v>15212</v>
      </c>
      <c r="W5522" s="50" t="s">
        <v>6834</v>
      </c>
      <c r="X5522" s="50" t="s">
        <v>14740</v>
      </c>
      <c r="Y5522" s="70" t="s">
        <v>17320</v>
      </c>
      <c r="Z5522" s="53">
        <v>31800</v>
      </c>
    </row>
    <row r="5523" spans="1:26" s="49" customFormat="1" x14ac:dyDescent="0.25">
      <c r="A5523" s="75">
        <v>600069443</v>
      </c>
      <c r="B5523" s="73">
        <f t="shared" si="258"/>
        <v>600069443</v>
      </c>
      <c r="C5523" s="73" t="s">
        <v>13276</v>
      </c>
      <c r="D5523" s="68">
        <v>1</v>
      </c>
      <c r="E5523" s="48">
        <f t="shared" si="259"/>
        <v>70940894</v>
      </c>
      <c r="F5523" s="57" t="s">
        <v>6670</v>
      </c>
      <c r="G5523" s="57" t="s">
        <v>6896</v>
      </c>
      <c r="H5523" s="51">
        <v>0</v>
      </c>
      <c r="I5523" s="51" t="s">
        <v>17309</v>
      </c>
      <c r="J5523" s="69">
        <v>27.49</v>
      </c>
      <c r="K5523" s="69">
        <f t="shared" si="260"/>
        <v>0</v>
      </c>
      <c r="L5523" s="90">
        <v>25</v>
      </c>
      <c r="M5523" s="51">
        <v>25</v>
      </c>
      <c r="N5523" s="62" t="s">
        <v>7016</v>
      </c>
      <c r="O5523" s="52" t="s">
        <v>2695</v>
      </c>
      <c r="P5523" s="52">
        <v>1315</v>
      </c>
      <c r="Q5523" s="52">
        <v>7</v>
      </c>
      <c r="R5523" s="52" t="s">
        <v>6834</v>
      </c>
      <c r="S5523" s="49" t="s">
        <v>21333</v>
      </c>
      <c r="V5523" s="50" t="s">
        <v>15212</v>
      </c>
      <c r="W5523" s="50" t="s">
        <v>6834</v>
      </c>
      <c r="X5523" s="50" t="s">
        <v>14740</v>
      </c>
      <c r="Y5523" s="70" t="s">
        <v>17320</v>
      </c>
      <c r="Z5523" s="53">
        <v>32300</v>
      </c>
    </row>
    <row r="5524" spans="1:26" s="49" customFormat="1" ht="30" x14ac:dyDescent="0.25">
      <c r="A5524" s="75">
        <v>600069451</v>
      </c>
      <c r="B5524" s="73">
        <f t="shared" si="258"/>
        <v>600069451</v>
      </c>
      <c r="C5524" s="73" t="s">
        <v>13277</v>
      </c>
      <c r="D5524" s="68">
        <v>1</v>
      </c>
      <c r="E5524" s="48">
        <f t="shared" si="259"/>
        <v>70940967</v>
      </c>
      <c r="F5524" s="57" t="s">
        <v>6670</v>
      </c>
      <c r="G5524" s="57" t="s">
        <v>6896</v>
      </c>
      <c r="H5524" s="51">
        <v>0</v>
      </c>
      <c r="I5524" s="51" t="s">
        <v>17309</v>
      </c>
      <c r="J5524" s="69">
        <v>27.49</v>
      </c>
      <c r="K5524" s="69">
        <f t="shared" si="260"/>
        <v>0</v>
      </c>
      <c r="L5524" s="90">
        <v>50</v>
      </c>
      <c r="M5524" s="51">
        <v>50</v>
      </c>
      <c r="N5524" s="62" t="s">
        <v>7017</v>
      </c>
      <c r="O5524" s="52" t="s">
        <v>2095</v>
      </c>
      <c r="P5524" s="52">
        <v>1057</v>
      </c>
      <c r="Q5524" s="52">
        <v>53</v>
      </c>
      <c r="R5524" s="52" t="s">
        <v>6834</v>
      </c>
      <c r="S5524" s="49" t="s">
        <v>21333</v>
      </c>
      <c r="V5524" s="50" t="s">
        <v>15212</v>
      </c>
      <c r="W5524" s="50" t="s">
        <v>6834</v>
      </c>
      <c r="X5524" s="50" t="s">
        <v>14740</v>
      </c>
      <c r="Y5524" s="70" t="s">
        <v>17320</v>
      </c>
      <c r="Z5524" s="53">
        <v>32300</v>
      </c>
    </row>
    <row r="5525" spans="1:26" s="49" customFormat="1" x14ac:dyDescent="0.25">
      <c r="A5525" s="75">
        <v>600069460</v>
      </c>
      <c r="B5525" s="73">
        <f t="shared" si="258"/>
        <v>600069460</v>
      </c>
      <c r="C5525" s="73" t="s">
        <v>18312</v>
      </c>
      <c r="D5525" s="68">
        <v>1</v>
      </c>
      <c r="E5525" s="48">
        <f t="shared" si="259"/>
        <v>70941017</v>
      </c>
      <c r="F5525" s="57" t="s">
        <v>6670</v>
      </c>
      <c r="G5525" s="57" t="s">
        <v>6896</v>
      </c>
      <c r="H5525" s="51">
        <v>0</v>
      </c>
      <c r="I5525" s="51" t="s">
        <v>17309</v>
      </c>
      <c r="J5525" s="69">
        <v>27.49</v>
      </c>
      <c r="K5525" s="69">
        <f t="shared" si="260"/>
        <v>0</v>
      </c>
      <c r="L5525" s="90">
        <v>25</v>
      </c>
      <c r="M5525" s="51">
        <v>25</v>
      </c>
      <c r="N5525" s="62" t="s">
        <v>18313</v>
      </c>
      <c r="O5525" s="52" t="s">
        <v>2263</v>
      </c>
      <c r="P5525" s="52">
        <v>2712</v>
      </c>
      <c r="Q5525" s="52">
        <v>5</v>
      </c>
      <c r="R5525" s="52" t="s">
        <v>6834</v>
      </c>
      <c r="S5525" s="49" t="s">
        <v>21333</v>
      </c>
      <c r="V5525" s="50" t="s">
        <v>15212</v>
      </c>
      <c r="W5525" s="50" t="s">
        <v>6834</v>
      </c>
      <c r="X5525" s="50" t="s">
        <v>14740</v>
      </c>
      <c r="Y5525" s="70" t="s">
        <v>17320</v>
      </c>
      <c r="Z5525" s="53">
        <v>30100</v>
      </c>
    </row>
    <row r="5526" spans="1:26" s="49" customFormat="1" x14ac:dyDescent="0.25">
      <c r="A5526" s="75">
        <v>600069478</v>
      </c>
      <c r="B5526" s="73">
        <f t="shared" si="258"/>
        <v>600069478</v>
      </c>
      <c r="C5526" s="73" t="s">
        <v>13278</v>
      </c>
      <c r="D5526" s="68">
        <v>1</v>
      </c>
      <c r="E5526" s="48">
        <f t="shared" si="259"/>
        <v>70940801</v>
      </c>
      <c r="F5526" s="57" t="s">
        <v>6670</v>
      </c>
      <c r="G5526" s="57" t="s">
        <v>6896</v>
      </c>
      <c r="H5526" s="51">
        <v>0</v>
      </c>
      <c r="I5526" s="51" t="s">
        <v>17309</v>
      </c>
      <c r="J5526" s="69">
        <v>27.49</v>
      </c>
      <c r="K5526" s="69">
        <f t="shared" si="260"/>
        <v>0</v>
      </c>
      <c r="L5526" s="90">
        <v>25</v>
      </c>
      <c r="M5526" s="51">
        <v>25</v>
      </c>
      <c r="N5526" s="62" t="s">
        <v>7018</v>
      </c>
      <c r="O5526" s="52" t="s">
        <v>7019</v>
      </c>
      <c r="P5526" s="52">
        <v>2140</v>
      </c>
      <c r="Q5526" s="52">
        <v>6</v>
      </c>
      <c r="R5526" s="52" t="s">
        <v>6834</v>
      </c>
      <c r="S5526" s="49" t="s">
        <v>21333</v>
      </c>
      <c r="V5526" s="50" t="s">
        <v>15212</v>
      </c>
      <c r="W5526" s="50" t="s">
        <v>6834</v>
      </c>
      <c r="X5526" s="50" t="s">
        <v>14740</v>
      </c>
      <c r="Y5526" s="70" t="s">
        <v>17320</v>
      </c>
      <c r="Z5526" s="53">
        <v>32600</v>
      </c>
    </row>
    <row r="5527" spans="1:26" s="49" customFormat="1" x14ac:dyDescent="0.25">
      <c r="A5527" s="75">
        <v>600069494</v>
      </c>
      <c r="B5527" s="73">
        <f t="shared" si="258"/>
        <v>600069494</v>
      </c>
      <c r="C5527" s="73" t="s">
        <v>13279</v>
      </c>
      <c r="D5527" s="68">
        <v>1</v>
      </c>
      <c r="E5527" s="48">
        <f t="shared" si="259"/>
        <v>49777548</v>
      </c>
      <c r="F5527" s="57" t="s">
        <v>6670</v>
      </c>
      <c r="G5527" s="57" t="s">
        <v>6896</v>
      </c>
      <c r="H5527" s="51">
        <v>1125</v>
      </c>
      <c r="I5527" s="51" t="s">
        <v>17309</v>
      </c>
      <c r="J5527" s="69">
        <v>27.49</v>
      </c>
      <c r="K5527" s="69">
        <f t="shared" si="260"/>
        <v>30926.25</v>
      </c>
      <c r="L5527" s="90">
        <v>1125</v>
      </c>
      <c r="M5527" s="51"/>
      <c r="N5527" s="62" t="s">
        <v>7020</v>
      </c>
      <c r="O5527" s="52" t="s">
        <v>7021</v>
      </c>
      <c r="P5527" s="52">
        <v>1024</v>
      </c>
      <c r="Q5527" s="52">
        <v>31</v>
      </c>
      <c r="R5527" s="52" t="s">
        <v>6834</v>
      </c>
      <c r="S5527" s="49" t="s">
        <v>21333</v>
      </c>
      <c r="V5527" s="50" t="s">
        <v>15212</v>
      </c>
      <c r="W5527" s="50" t="s">
        <v>6834</v>
      </c>
      <c r="X5527" s="50" t="s">
        <v>14740</v>
      </c>
      <c r="Y5527" s="70" t="s">
        <v>17320</v>
      </c>
      <c r="Z5527" s="53">
        <v>31800</v>
      </c>
    </row>
    <row r="5528" spans="1:26" s="49" customFormat="1" ht="30" x14ac:dyDescent="0.25">
      <c r="A5528" s="75">
        <v>600069508</v>
      </c>
      <c r="B5528" s="73">
        <f t="shared" si="258"/>
        <v>600069508</v>
      </c>
      <c r="C5528" s="73" t="s">
        <v>13280</v>
      </c>
      <c r="D5528" s="68">
        <v>1</v>
      </c>
      <c r="E5528" s="48">
        <f t="shared" si="259"/>
        <v>49777581</v>
      </c>
      <c r="F5528" s="57" t="s">
        <v>6670</v>
      </c>
      <c r="G5528" s="57" t="s">
        <v>6896</v>
      </c>
      <c r="H5528" s="51">
        <v>825</v>
      </c>
      <c r="I5528" s="51" t="s">
        <v>17309</v>
      </c>
      <c r="J5528" s="69">
        <v>27.49</v>
      </c>
      <c r="K5528" s="69">
        <f t="shared" si="260"/>
        <v>22679.25</v>
      </c>
      <c r="L5528" s="90">
        <v>825</v>
      </c>
      <c r="M5528" s="51"/>
      <c r="N5528" s="62" t="s">
        <v>7022</v>
      </c>
      <c r="O5528" s="52" t="s">
        <v>6955</v>
      </c>
      <c r="P5528" s="52">
        <v>550</v>
      </c>
      <c r="Q5528" s="52">
        <v>18</v>
      </c>
      <c r="R5528" s="52" t="s">
        <v>6834</v>
      </c>
      <c r="S5528" s="49" t="s">
        <v>21333</v>
      </c>
      <c r="V5528" s="50" t="s">
        <v>15212</v>
      </c>
      <c r="W5528" s="50" t="s">
        <v>6834</v>
      </c>
      <c r="X5528" s="50" t="s">
        <v>14740</v>
      </c>
      <c r="Y5528" s="70" t="s">
        <v>17320</v>
      </c>
      <c r="Z5528" s="53">
        <v>32300</v>
      </c>
    </row>
    <row r="5529" spans="1:26" s="49" customFormat="1" x14ac:dyDescent="0.25">
      <c r="A5529" s="75">
        <v>600069516</v>
      </c>
      <c r="B5529" s="73">
        <f t="shared" si="258"/>
        <v>600069516</v>
      </c>
      <c r="C5529" s="73" t="s">
        <v>13281</v>
      </c>
      <c r="D5529" s="68">
        <v>1</v>
      </c>
      <c r="E5529" s="48">
        <f t="shared" si="259"/>
        <v>68784571</v>
      </c>
      <c r="F5529" s="57" t="s">
        <v>6670</v>
      </c>
      <c r="G5529" s="57" t="s">
        <v>6896</v>
      </c>
      <c r="H5529" s="51">
        <v>1050</v>
      </c>
      <c r="I5529" s="51" t="s">
        <v>17309</v>
      </c>
      <c r="J5529" s="69">
        <v>27.49</v>
      </c>
      <c r="K5529" s="69">
        <f t="shared" si="260"/>
        <v>28864.5</v>
      </c>
      <c r="L5529" s="90">
        <v>1050</v>
      </c>
      <c r="M5529" s="51"/>
      <c r="N5529" s="62" t="s">
        <v>7023</v>
      </c>
      <c r="O5529" s="52" t="s">
        <v>59</v>
      </c>
      <c r="P5529" s="52">
        <v>2564</v>
      </c>
      <c r="Q5529" s="52">
        <v>31</v>
      </c>
      <c r="R5529" s="52" t="s">
        <v>6834</v>
      </c>
      <c r="S5529" s="49" t="s">
        <v>21333</v>
      </c>
      <c r="V5529" s="50" t="s">
        <v>15212</v>
      </c>
      <c r="W5529" s="50" t="s">
        <v>6834</v>
      </c>
      <c r="X5529" s="50" t="s">
        <v>14740</v>
      </c>
      <c r="Y5529" s="70" t="s">
        <v>17320</v>
      </c>
      <c r="Z5529" s="53">
        <v>30100</v>
      </c>
    </row>
    <row r="5530" spans="1:26" s="49" customFormat="1" ht="30" x14ac:dyDescent="0.25">
      <c r="A5530" s="75">
        <v>600069532</v>
      </c>
      <c r="B5530" s="73">
        <f t="shared" si="258"/>
        <v>600069532</v>
      </c>
      <c r="C5530" s="73" t="s">
        <v>13282</v>
      </c>
      <c r="D5530" s="68">
        <v>1</v>
      </c>
      <c r="E5530" s="48">
        <f t="shared" si="259"/>
        <v>70879761</v>
      </c>
      <c r="F5530" s="57" t="s">
        <v>6670</v>
      </c>
      <c r="G5530" s="57" t="s">
        <v>6896</v>
      </c>
      <c r="H5530" s="51">
        <v>750</v>
      </c>
      <c r="I5530" s="51" t="s">
        <v>17309</v>
      </c>
      <c r="J5530" s="69">
        <v>27.49</v>
      </c>
      <c r="K5530" s="69">
        <f t="shared" si="260"/>
        <v>20617.5</v>
      </c>
      <c r="L5530" s="90">
        <v>750</v>
      </c>
      <c r="M5530" s="51"/>
      <c r="N5530" s="62" t="s">
        <v>7024</v>
      </c>
      <c r="O5530" s="52" t="s">
        <v>7025</v>
      </c>
      <c r="P5530" s="52">
        <v>1692</v>
      </c>
      <c r="Q5530" s="52">
        <v>35</v>
      </c>
      <c r="R5530" s="52" t="s">
        <v>6834</v>
      </c>
      <c r="S5530" s="49" t="s">
        <v>21333</v>
      </c>
      <c r="V5530" s="50" t="s">
        <v>15212</v>
      </c>
      <c r="W5530" s="50" t="s">
        <v>6834</v>
      </c>
      <c r="X5530" s="50" t="s">
        <v>14740</v>
      </c>
      <c r="Y5530" s="70" t="s">
        <v>17320</v>
      </c>
      <c r="Z5530" s="53">
        <v>30100</v>
      </c>
    </row>
    <row r="5531" spans="1:26" s="49" customFormat="1" ht="30" x14ac:dyDescent="0.25">
      <c r="A5531" s="75">
        <v>600069541</v>
      </c>
      <c r="B5531" s="73">
        <f t="shared" si="258"/>
        <v>600069541</v>
      </c>
      <c r="C5531" s="73" t="s">
        <v>13283</v>
      </c>
      <c r="D5531" s="68">
        <v>1</v>
      </c>
      <c r="E5531" s="48">
        <f t="shared" si="259"/>
        <v>70879443</v>
      </c>
      <c r="F5531" s="57" t="s">
        <v>6670</v>
      </c>
      <c r="G5531" s="57" t="s">
        <v>6896</v>
      </c>
      <c r="H5531" s="51">
        <v>1500</v>
      </c>
      <c r="I5531" s="51" t="s">
        <v>17309</v>
      </c>
      <c r="J5531" s="69">
        <v>27.49</v>
      </c>
      <c r="K5531" s="69">
        <f t="shared" si="260"/>
        <v>41235</v>
      </c>
      <c r="L5531" s="90">
        <v>1500</v>
      </c>
      <c r="M5531" s="51"/>
      <c r="N5531" s="62" t="s">
        <v>7026</v>
      </c>
      <c r="O5531" s="52" t="s">
        <v>1290</v>
      </c>
      <c r="P5531" s="52">
        <v>814</v>
      </c>
      <c r="Q5531" s="52">
        <v>10</v>
      </c>
      <c r="R5531" s="52" t="s">
        <v>6834</v>
      </c>
      <c r="S5531" s="49" t="s">
        <v>21333</v>
      </c>
      <c r="V5531" s="50" t="s">
        <v>15212</v>
      </c>
      <c r="W5531" s="50" t="s">
        <v>6834</v>
      </c>
      <c r="X5531" s="50" t="s">
        <v>14740</v>
      </c>
      <c r="Y5531" s="70" t="s">
        <v>17320</v>
      </c>
      <c r="Z5531" s="53">
        <v>32300</v>
      </c>
    </row>
    <row r="5532" spans="1:26" s="49" customFormat="1" ht="30" x14ac:dyDescent="0.25">
      <c r="A5532" s="75">
        <v>600069559</v>
      </c>
      <c r="B5532" s="73">
        <f t="shared" si="258"/>
        <v>600069559</v>
      </c>
      <c r="C5532" s="73" t="s">
        <v>13284</v>
      </c>
      <c r="D5532" s="68">
        <v>1</v>
      </c>
      <c r="E5532" s="48">
        <f t="shared" si="259"/>
        <v>68784597</v>
      </c>
      <c r="F5532" s="57" t="s">
        <v>6670</v>
      </c>
      <c r="G5532" s="57" t="s">
        <v>6896</v>
      </c>
      <c r="H5532" s="51">
        <v>775</v>
      </c>
      <c r="I5532" s="51" t="s">
        <v>17309</v>
      </c>
      <c r="J5532" s="69">
        <v>27.49</v>
      </c>
      <c r="K5532" s="69">
        <f t="shared" si="260"/>
        <v>21304.75</v>
      </c>
      <c r="L5532" s="90">
        <v>775</v>
      </c>
      <c r="M5532" s="51"/>
      <c r="N5532" s="62" t="s">
        <v>7027</v>
      </c>
      <c r="O5532" s="52" t="s">
        <v>39</v>
      </c>
      <c r="P5532" s="52">
        <v>2404</v>
      </c>
      <c r="Q5532" s="52">
        <v>30</v>
      </c>
      <c r="R5532" s="52" t="s">
        <v>6834</v>
      </c>
      <c r="S5532" s="49" t="s">
        <v>21333</v>
      </c>
      <c r="V5532" s="50" t="s">
        <v>15212</v>
      </c>
      <c r="W5532" s="50" t="s">
        <v>6834</v>
      </c>
      <c r="X5532" s="50" t="s">
        <v>14740</v>
      </c>
      <c r="Y5532" s="70" t="s">
        <v>17320</v>
      </c>
      <c r="Z5532" s="53">
        <v>30100</v>
      </c>
    </row>
    <row r="5533" spans="1:26" s="49" customFormat="1" x14ac:dyDescent="0.25">
      <c r="A5533" s="75">
        <v>600069567</v>
      </c>
      <c r="B5533" s="73">
        <f t="shared" si="258"/>
        <v>600069567</v>
      </c>
      <c r="C5533" s="73" t="s">
        <v>13285</v>
      </c>
      <c r="D5533" s="68">
        <v>1</v>
      </c>
      <c r="E5533" s="48">
        <f t="shared" si="259"/>
        <v>68784643</v>
      </c>
      <c r="F5533" s="57" t="s">
        <v>6670</v>
      </c>
      <c r="G5533" s="57" t="s">
        <v>6896</v>
      </c>
      <c r="H5533" s="51">
        <v>1125</v>
      </c>
      <c r="I5533" s="51" t="s">
        <v>17309</v>
      </c>
      <c r="J5533" s="69">
        <v>27.49</v>
      </c>
      <c r="K5533" s="69">
        <f t="shared" si="260"/>
        <v>30926.25</v>
      </c>
      <c r="L5533" s="90">
        <v>1125</v>
      </c>
      <c r="M5533" s="51"/>
      <c r="N5533" s="62" t="s">
        <v>7028</v>
      </c>
      <c r="O5533" s="52" t="s">
        <v>7029</v>
      </c>
      <c r="P5533" s="52">
        <v>1220</v>
      </c>
      <c r="Q5533" s="52">
        <v>25</v>
      </c>
      <c r="R5533" s="52" t="s">
        <v>6834</v>
      </c>
      <c r="S5533" s="49" t="s">
        <v>21333</v>
      </c>
      <c r="V5533" s="50" t="s">
        <v>15212</v>
      </c>
      <c r="W5533" s="50" t="s">
        <v>6834</v>
      </c>
      <c r="X5533" s="50" t="s">
        <v>14740</v>
      </c>
      <c r="Y5533" s="70" t="s">
        <v>17320</v>
      </c>
      <c r="Z5533" s="53">
        <v>31200</v>
      </c>
    </row>
    <row r="5534" spans="1:26" s="49" customFormat="1" ht="30" x14ac:dyDescent="0.25">
      <c r="A5534" s="75">
        <v>600069575</v>
      </c>
      <c r="B5534" s="73">
        <f t="shared" si="258"/>
        <v>600069575</v>
      </c>
      <c r="C5534" s="73" t="s">
        <v>13286</v>
      </c>
      <c r="D5534" s="68">
        <v>1</v>
      </c>
      <c r="E5534" s="48">
        <f t="shared" si="259"/>
        <v>69972141</v>
      </c>
      <c r="F5534" s="57" t="s">
        <v>6670</v>
      </c>
      <c r="G5534" s="57" t="s">
        <v>6896</v>
      </c>
      <c r="H5534" s="51">
        <v>1675</v>
      </c>
      <c r="I5534" s="51" t="s">
        <v>17309</v>
      </c>
      <c r="J5534" s="69">
        <v>27.49</v>
      </c>
      <c r="K5534" s="69">
        <f t="shared" si="260"/>
        <v>46045.75</v>
      </c>
      <c r="L5534" s="90">
        <v>1675</v>
      </c>
      <c r="M5534" s="51"/>
      <c r="N5534" s="62" t="s">
        <v>7030</v>
      </c>
      <c r="O5534" s="52" t="s">
        <v>7031</v>
      </c>
      <c r="P5534" s="52">
        <v>360</v>
      </c>
      <c r="Q5534" s="52">
        <v>17</v>
      </c>
      <c r="R5534" s="52" t="s">
        <v>6834</v>
      </c>
      <c r="S5534" s="49" t="s">
        <v>21333</v>
      </c>
      <c r="V5534" s="50" t="s">
        <v>15212</v>
      </c>
      <c r="W5534" s="50" t="s">
        <v>6834</v>
      </c>
      <c r="X5534" s="50" t="s">
        <v>14740</v>
      </c>
      <c r="Y5534" s="70" t="s">
        <v>17320</v>
      </c>
      <c r="Z5534" s="53">
        <v>32600</v>
      </c>
    </row>
    <row r="5535" spans="1:26" s="49" customFormat="1" ht="30" x14ac:dyDescent="0.25">
      <c r="A5535" s="75">
        <v>600069583</v>
      </c>
      <c r="B5535" s="73">
        <f t="shared" si="258"/>
        <v>600069583</v>
      </c>
      <c r="C5535" s="73" t="s">
        <v>13287</v>
      </c>
      <c r="D5535" s="68">
        <v>1</v>
      </c>
      <c r="E5535" s="48">
        <f t="shared" si="259"/>
        <v>49777505</v>
      </c>
      <c r="F5535" s="57" t="s">
        <v>6670</v>
      </c>
      <c r="G5535" s="57" t="s">
        <v>6896</v>
      </c>
      <c r="H5535" s="51">
        <v>1025</v>
      </c>
      <c r="I5535" s="51" t="s">
        <v>17309</v>
      </c>
      <c r="J5535" s="69">
        <v>27.49</v>
      </c>
      <c r="K5535" s="69">
        <f t="shared" si="260"/>
        <v>28177.25</v>
      </c>
      <c r="L5535" s="90">
        <v>1025</v>
      </c>
      <c r="M5535" s="51"/>
      <c r="N5535" s="62" t="s">
        <v>7032</v>
      </c>
      <c r="O5535" s="52" t="s">
        <v>495</v>
      </c>
      <c r="P5535" s="52">
        <v>1040</v>
      </c>
      <c r="Q5535" s="52">
        <v>36</v>
      </c>
      <c r="R5535" s="52" t="s">
        <v>6834</v>
      </c>
      <c r="S5535" s="49" t="s">
        <v>21333</v>
      </c>
      <c r="V5535" s="50" t="s">
        <v>15212</v>
      </c>
      <c r="W5535" s="50" t="s">
        <v>6834</v>
      </c>
      <c r="X5535" s="50" t="s">
        <v>14740</v>
      </c>
      <c r="Y5535" s="70" t="s">
        <v>17320</v>
      </c>
      <c r="Z5535" s="53">
        <v>32300</v>
      </c>
    </row>
    <row r="5536" spans="1:26" s="49" customFormat="1" ht="30" x14ac:dyDescent="0.25">
      <c r="A5536" s="75">
        <v>600069605</v>
      </c>
      <c r="B5536" s="73">
        <f t="shared" si="258"/>
        <v>600069605</v>
      </c>
      <c r="C5536" s="73" t="s">
        <v>13288</v>
      </c>
      <c r="D5536" s="68">
        <v>1</v>
      </c>
      <c r="E5536" s="48">
        <f t="shared" si="259"/>
        <v>70879214</v>
      </c>
      <c r="F5536" s="57" t="s">
        <v>6670</v>
      </c>
      <c r="G5536" s="57" t="s">
        <v>6896</v>
      </c>
      <c r="H5536" s="51">
        <v>0</v>
      </c>
      <c r="I5536" s="51" t="s">
        <v>17320</v>
      </c>
      <c r="J5536" s="69">
        <v>27.49</v>
      </c>
      <c r="K5536" s="69">
        <f t="shared" si="260"/>
        <v>0</v>
      </c>
      <c r="L5536" s="90">
        <v>0</v>
      </c>
      <c r="M5536" s="51"/>
      <c r="N5536" s="62" t="s">
        <v>7033</v>
      </c>
      <c r="O5536" s="52" t="s">
        <v>5038</v>
      </c>
      <c r="P5536" s="52">
        <v>139</v>
      </c>
      <c r="Q5536" s="52">
        <v>17</v>
      </c>
      <c r="R5536" s="52" t="s">
        <v>6834</v>
      </c>
      <c r="S5536" s="49" t="s">
        <v>21333</v>
      </c>
      <c r="V5536" s="50" t="s">
        <v>15212</v>
      </c>
      <c r="W5536" s="50" t="s">
        <v>6834</v>
      </c>
      <c r="X5536" s="50" t="s">
        <v>14740</v>
      </c>
      <c r="Y5536" s="70">
        <v>44340</v>
      </c>
      <c r="Z5536" s="53">
        <v>32600</v>
      </c>
    </row>
    <row r="5537" spans="1:26" s="49" customFormat="1" ht="30" x14ac:dyDescent="0.25">
      <c r="A5537" s="75">
        <v>600069613</v>
      </c>
      <c r="B5537" s="73">
        <f t="shared" si="258"/>
        <v>600069613</v>
      </c>
      <c r="C5537" s="73" t="s">
        <v>13289</v>
      </c>
      <c r="D5537" s="68">
        <v>1</v>
      </c>
      <c r="E5537" s="48">
        <f t="shared" si="259"/>
        <v>70878951</v>
      </c>
      <c r="F5537" s="57" t="s">
        <v>6670</v>
      </c>
      <c r="G5537" s="57" t="s">
        <v>6896</v>
      </c>
      <c r="H5537" s="51">
        <v>300</v>
      </c>
      <c r="I5537" s="51" t="s">
        <v>17309</v>
      </c>
      <c r="J5537" s="69">
        <v>27.49</v>
      </c>
      <c r="K5537" s="69">
        <f t="shared" si="260"/>
        <v>8247</v>
      </c>
      <c r="L5537" s="90">
        <v>300</v>
      </c>
      <c r="M5537" s="51"/>
      <c r="N5537" s="62" t="s">
        <v>7034</v>
      </c>
      <c r="O5537" s="52" t="s">
        <v>30</v>
      </c>
      <c r="P5537" s="52">
        <v>92</v>
      </c>
      <c r="Q5537" s="52">
        <v>7</v>
      </c>
      <c r="R5537" s="52" t="s">
        <v>6834</v>
      </c>
      <c r="S5537" s="49" t="s">
        <v>21333</v>
      </c>
      <c r="V5537" s="50" t="s">
        <v>15212</v>
      </c>
      <c r="W5537" s="50" t="s">
        <v>6834</v>
      </c>
      <c r="X5537" s="50" t="s">
        <v>14740</v>
      </c>
      <c r="Y5537" s="70" t="s">
        <v>17320</v>
      </c>
      <c r="Z5537" s="53">
        <v>32600</v>
      </c>
    </row>
    <row r="5538" spans="1:26" s="49" customFormat="1" x14ac:dyDescent="0.25">
      <c r="A5538" s="75">
        <v>600069630</v>
      </c>
      <c r="B5538" s="73">
        <f t="shared" si="258"/>
        <v>600069630</v>
      </c>
      <c r="C5538" s="73" t="s">
        <v>13290</v>
      </c>
      <c r="D5538" s="68">
        <v>1</v>
      </c>
      <c r="E5538" s="48">
        <f t="shared" si="259"/>
        <v>49777521</v>
      </c>
      <c r="F5538" s="57" t="s">
        <v>6670</v>
      </c>
      <c r="G5538" s="57" t="s">
        <v>6896</v>
      </c>
      <c r="H5538" s="51">
        <v>1850</v>
      </c>
      <c r="I5538" s="51" t="s">
        <v>17309</v>
      </c>
      <c r="J5538" s="69">
        <v>27.49</v>
      </c>
      <c r="K5538" s="69">
        <f t="shared" si="260"/>
        <v>50856.5</v>
      </c>
      <c r="L5538" s="90">
        <v>1850</v>
      </c>
      <c r="M5538" s="51"/>
      <c r="N5538" s="62" t="s">
        <v>7035</v>
      </c>
      <c r="O5538" s="52" t="s">
        <v>2695</v>
      </c>
      <c r="P5538" s="52">
        <v>1597</v>
      </c>
      <c r="Q5538" s="52">
        <v>18</v>
      </c>
      <c r="R5538" s="52" t="s">
        <v>6834</v>
      </c>
      <c r="S5538" s="49" t="s">
        <v>21333</v>
      </c>
      <c r="V5538" s="50" t="s">
        <v>15212</v>
      </c>
      <c r="W5538" s="50" t="s">
        <v>6834</v>
      </c>
      <c r="X5538" s="50" t="s">
        <v>14740</v>
      </c>
      <c r="Y5538" s="70" t="s">
        <v>17320</v>
      </c>
      <c r="Z5538" s="53">
        <v>32300</v>
      </c>
    </row>
    <row r="5539" spans="1:26" s="49" customFormat="1" x14ac:dyDescent="0.25">
      <c r="A5539" s="75">
        <v>600069648</v>
      </c>
      <c r="B5539" s="73">
        <f t="shared" si="258"/>
        <v>600069648</v>
      </c>
      <c r="C5539" s="73" t="s">
        <v>13291</v>
      </c>
      <c r="D5539" s="68">
        <v>1</v>
      </c>
      <c r="E5539" s="48">
        <f t="shared" si="259"/>
        <v>49777530</v>
      </c>
      <c r="F5539" s="57" t="s">
        <v>6670</v>
      </c>
      <c r="G5539" s="57" t="s">
        <v>6896</v>
      </c>
      <c r="H5539" s="51">
        <v>1325</v>
      </c>
      <c r="I5539" s="51" t="s">
        <v>17309</v>
      </c>
      <c r="J5539" s="69">
        <v>27.49</v>
      </c>
      <c r="K5539" s="69">
        <f t="shared" si="260"/>
        <v>36424.25</v>
      </c>
      <c r="L5539" s="90">
        <v>1325</v>
      </c>
      <c r="M5539" s="51"/>
      <c r="N5539" s="62" t="s">
        <v>7036</v>
      </c>
      <c r="O5539" s="52" t="s">
        <v>7012</v>
      </c>
      <c r="P5539" s="52">
        <v>1695</v>
      </c>
      <c r="Q5539" s="52">
        <v>12</v>
      </c>
      <c r="R5539" s="52" t="s">
        <v>6834</v>
      </c>
      <c r="S5539" s="49" t="s">
        <v>21333</v>
      </c>
      <c r="V5539" s="50" t="s">
        <v>15212</v>
      </c>
      <c r="W5539" s="50" t="s">
        <v>6834</v>
      </c>
      <c r="X5539" s="50" t="s">
        <v>14740</v>
      </c>
      <c r="Y5539" s="70" t="s">
        <v>17320</v>
      </c>
      <c r="Z5539" s="53">
        <v>32300</v>
      </c>
    </row>
    <row r="5540" spans="1:26" s="49" customFormat="1" ht="30" x14ac:dyDescent="0.25">
      <c r="A5540" s="75">
        <v>600069656</v>
      </c>
      <c r="B5540" s="73">
        <f t="shared" si="258"/>
        <v>600069656</v>
      </c>
      <c r="C5540" s="73" t="s">
        <v>13292</v>
      </c>
      <c r="D5540" s="68">
        <v>1</v>
      </c>
      <c r="E5540" s="48">
        <f t="shared" si="259"/>
        <v>70880093</v>
      </c>
      <c r="F5540" s="57" t="s">
        <v>6670</v>
      </c>
      <c r="G5540" s="57" t="s">
        <v>6896</v>
      </c>
      <c r="H5540" s="51">
        <v>225</v>
      </c>
      <c r="I5540" s="51" t="s">
        <v>17309</v>
      </c>
      <c r="J5540" s="69">
        <v>27.49</v>
      </c>
      <c r="K5540" s="69">
        <f t="shared" si="260"/>
        <v>6185.25</v>
      </c>
      <c r="L5540" s="90">
        <v>225</v>
      </c>
      <c r="M5540" s="51"/>
      <c r="N5540" s="62" t="s">
        <v>7037</v>
      </c>
      <c r="O5540" s="52" t="s">
        <v>14</v>
      </c>
      <c r="P5540" s="52">
        <v>76</v>
      </c>
      <c r="Q5540" s="52">
        <v>1</v>
      </c>
      <c r="R5540" s="52" t="s">
        <v>6834</v>
      </c>
      <c r="S5540" s="49" t="s">
        <v>21333</v>
      </c>
      <c r="V5540" s="50" t="s">
        <v>15212</v>
      </c>
      <c r="W5540" s="50" t="s">
        <v>6834</v>
      </c>
      <c r="X5540" s="50" t="s">
        <v>14740</v>
      </c>
      <c r="Y5540" s="70" t="s">
        <v>17320</v>
      </c>
      <c r="Z5540" s="53">
        <v>31200</v>
      </c>
    </row>
    <row r="5541" spans="1:26" s="49" customFormat="1" x14ac:dyDescent="0.25">
      <c r="A5541" s="75">
        <v>600069672</v>
      </c>
      <c r="B5541" s="73">
        <f t="shared" si="258"/>
        <v>600069672</v>
      </c>
      <c r="C5541" s="73" t="s">
        <v>13293</v>
      </c>
      <c r="D5541" s="68">
        <v>1</v>
      </c>
      <c r="E5541" s="48">
        <f t="shared" si="259"/>
        <v>70879320</v>
      </c>
      <c r="F5541" s="57" t="s">
        <v>6670</v>
      </c>
      <c r="G5541" s="57" t="s">
        <v>6896</v>
      </c>
      <c r="H5541" s="51">
        <v>750</v>
      </c>
      <c r="I5541" s="51" t="s">
        <v>17309</v>
      </c>
      <c r="J5541" s="69">
        <v>27.49</v>
      </c>
      <c r="K5541" s="69">
        <f t="shared" si="260"/>
        <v>20617.5</v>
      </c>
      <c r="L5541" s="90">
        <v>750</v>
      </c>
      <c r="M5541" s="51"/>
      <c r="N5541" s="62" t="s">
        <v>7038</v>
      </c>
      <c r="O5541" s="52" t="s">
        <v>35</v>
      </c>
      <c r="P5541" s="52">
        <v>2442</v>
      </c>
      <c r="Q5541" s="52">
        <v>6</v>
      </c>
      <c r="R5541" s="52" t="s">
        <v>6834</v>
      </c>
      <c r="S5541" s="49" t="s">
        <v>21333</v>
      </c>
      <c r="V5541" s="50" t="s">
        <v>15212</v>
      </c>
      <c r="W5541" s="50" t="s">
        <v>6834</v>
      </c>
      <c r="X5541" s="50" t="s">
        <v>14740</v>
      </c>
      <c r="Y5541" s="70" t="s">
        <v>17320</v>
      </c>
      <c r="Z5541" s="53">
        <v>30100</v>
      </c>
    </row>
    <row r="5542" spans="1:26" s="49" customFormat="1" x14ac:dyDescent="0.25">
      <c r="A5542" s="75">
        <v>600069681</v>
      </c>
      <c r="B5542" s="73">
        <f t="shared" si="258"/>
        <v>600069681</v>
      </c>
      <c r="C5542" s="73" t="s">
        <v>13294</v>
      </c>
      <c r="D5542" s="68">
        <v>1</v>
      </c>
      <c r="E5542" s="48">
        <f t="shared" si="259"/>
        <v>69972150</v>
      </c>
      <c r="F5542" s="57" t="s">
        <v>6670</v>
      </c>
      <c r="G5542" s="57" t="s">
        <v>6896</v>
      </c>
      <c r="H5542" s="51">
        <v>925</v>
      </c>
      <c r="I5542" s="51" t="s">
        <v>17309</v>
      </c>
      <c r="J5542" s="69">
        <v>27.49</v>
      </c>
      <c r="K5542" s="69">
        <f t="shared" si="260"/>
        <v>25428.25</v>
      </c>
      <c r="L5542" s="90">
        <v>925</v>
      </c>
      <c r="M5542" s="51"/>
      <c r="N5542" s="62" t="s">
        <v>7039</v>
      </c>
      <c r="O5542" s="52" t="s">
        <v>7040</v>
      </c>
      <c r="P5542" s="52">
        <v>1940</v>
      </c>
      <c r="Q5542" s="52">
        <v>13</v>
      </c>
      <c r="R5542" s="52" t="s">
        <v>6834</v>
      </c>
      <c r="S5542" s="49" t="s">
        <v>21333</v>
      </c>
      <c r="V5542" s="50" t="s">
        <v>15212</v>
      </c>
      <c r="W5542" s="50" t="s">
        <v>6834</v>
      </c>
      <c r="X5542" s="50" t="s">
        <v>14740</v>
      </c>
      <c r="Y5542" s="70" t="s">
        <v>17320</v>
      </c>
      <c r="Z5542" s="53">
        <v>32600</v>
      </c>
    </row>
    <row r="5543" spans="1:26" s="49" customFormat="1" ht="30" x14ac:dyDescent="0.25">
      <c r="A5543" s="75">
        <v>600069699</v>
      </c>
      <c r="B5543" s="73">
        <f t="shared" si="258"/>
        <v>600069699</v>
      </c>
      <c r="C5543" s="73" t="s">
        <v>13295</v>
      </c>
      <c r="D5543" s="68">
        <v>1</v>
      </c>
      <c r="E5543" s="48">
        <f t="shared" si="259"/>
        <v>69971901</v>
      </c>
      <c r="F5543" s="57" t="s">
        <v>6670</v>
      </c>
      <c r="G5543" s="57" t="s">
        <v>6896</v>
      </c>
      <c r="H5543" s="51">
        <v>975</v>
      </c>
      <c r="I5543" s="51" t="s">
        <v>17309</v>
      </c>
      <c r="J5543" s="69">
        <v>27.49</v>
      </c>
      <c r="K5543" s="69">
        <f t="shared" si="260"/>
        <v>26802.75</v>
      </c>
      <c r="L5543" s="90">
        <v>975</v>
      </c>
      <c r="M5543" s="51"/>
      <c r="N5543" s="62" t="s">
        <v>7041</v>
      </c>
      <c r="O5543" s="52" t="s">
        <v>7042</v>
      </c>
      <c r="P5543" s="52">
        <v>2269</v>
      </c>
      <c r="Q5543" s="52">
        <v>45</v>
      </c>
      <c r="R5543" s="52" t="s">
        <v>6834</v>
      </c>
      <c r="S5543" s="49" t="s">
        <v>21333</v>
      </c>
      <c r="V5543" s="50" t="s">
        <v>15212</v>
      </c>
      <c r="W5543" s="50" t="s">
        <v>6834</v>
      </c>
      <c r="X5543" s="50" t="s">
        <v>14740</v>
      </c>
      <c r="Y5543" s="70" t="s">
        <v>17320</v>
      </c>
      <c r="Z5543" s="53">
        <v>32600</v>
      </c>
    </row>
    <row r="5544" spans="1:26" s="49" customFormat="1" ht="30" x14ac:dyDescent="0.25">
      <c r="A5544" s="75">
        <v>600069702</v>
      </c>
      <c r="B5544" s="73">
        <f t="shared" si="258"/>
        <v>600069702</v>
      </c>
      <c r="C5544" s="73" t="s">
        <v>13296</v>
      </c>
      <c r="D5544" s="68">
        <v>1</v>
      </c>
      <c r="E5544" s="48">
        <f t="shared" si="259"/>
        <v>68784562</v>
      </c>
      <c r="F5544" s="57" t="s">
        <v>6670</v>
      </c>
      <c r="G5544" s="57" t="s">
        <v>6896</v>
      </c>
      <c r="H5544" s="51">
        <v>675</v>
      </c>
      <c r="I5544" s="51" t="s">
        <v>17309</v>
      </c>
      <c r="J5544" s="69">
        <v>27.49</v>
      </c>
      <c r="K5544" s="69">
        <f t="shared" si="260"/>
        <v>18555.75</v>
      </c>
      <c r="L5544" s="90">
        <v>675</v>
      </c>
      <c r="M5544" s="51"/>
      <c r="N5544" s="62" t="s">
        <v>7043</v>
      </c>
      <c r="O5544" s="52" t="s">
        <v>7044</v>
      </c>
      <c r="P5544" s="52">
        <v>469</v>
      </c>
      <c r="Q5544" s="52">
        <v>1</v>
      </c>
      <c r="R5544" s="52" t="s">
        <v>6834</v>
      </c>
      <c r="S5544" s="49" t="s">
        <v>21333</v>
      </c>
      <c r="V5544" s="50" t="s">
        <v>15212</v>
      </c>
      <c r="W5544" s="50" t="s">
        <v>6834</v>
      </c>
      <c r="X5544" s="50" t="s">
        <v>14740</v>
      </c>
      <c r="Y5544" s="70" t="s">
        <v>17320</v>
      </c>
      <c r="Z5544" s="53">
        <v>30100</v>
      </c>
    </row>
    <row r="5545" spans="1:26" s="49" customFormat="1" ht="30" x14ac:dyDescent="0.25">
      <c r="A5545" s="75">
        <v>600069729</v>
      </c>
      <c r="B5545" s="73">
        <f t="shared" si="258"/>
        <v>600069729</v>
      </c>
      <c r="C5545" s="73" t="s">
        <v>13297</v>
      </c>
      <c r="D5545" s="68">
        <v>1</v>
      </c>
      <c r="E5545" s="48">
        <f t="shared" si="259"/>
        <v>70837813</v>
      </c>
      <c r="F5545" s="57" t="s">
        <v>6670</v>
      </c>
      <c r="G5545" s="57" t="s">
        <v>6896</v>
      </c>
      <c r="H5545" s="51">
        <v>1375</v>
      </c>
      <c r="I5545" s="51" t="s">
        <v>17309</v>
      </c>
      <c r="J5545" s="69">
        <v>27.49</v>
      </c>
      <c r="K5545" s="69">
        <f t="shared" si="260"/>
        <v>37798.75</v>
      </c>
      <c r="L5545" s="90">
        <v>1375</v>
      </c>
      <c r="M5545" s="51"/>
      <c r="N5545" s="62" t="s">
        <v>7045</v>
      </c>
      <c r="O5545" s="52" t="s">
        <v>7046</v>
      </c>
      <c r="P5545" s="52">
        <v>1129</v>
      </c>
      <c r="Q5545" s="52">
        <v>49</v>
      </c>
      <c r="R5545" s="52" t="s">
        <v>6834</v>
      </c>
      <c r="S5545" s="49" t="s">
        <v>21333</v>
      </c>
      <c r="V5545" s="50" t="s">
        <v>15212</v>
      </c>
      <c r="W5545" s="50" t="s">
        <v>6834</v>
      </c>
      <c r="X5545" s="50" t="s">
        <v>14740</v>
      </c>
      <c r="Y5545" s="70" t="s">
        <v>17320</v>
      </c>
      <c r="Z5545" s="53">
        <v>31200</v>
      </c>
    </row>
    <row r="5546" spans="1:26" s="49" customFormat="1" ht="30" x14ac:dyDescent="0.25">
      <c r="A5546" s="75">
        <v>600069737</v>
      </c>
      <c r="B5546" s="73">
        <f t="shared" si="258"/>
        <v>600069737</v>
      </c>
      <c r="C5546" s="73" t="s">
        <v>13298</v>
      </c>
      <c r="D5546" s="68">
        <v>1</v>
      </c>
      <c r="E5546" s="48">
        <f t="shared" si="259"/>
        <v>68784589</v>
      </c>
      <c r="F5546" s="57" t="s">
        <v>6670</v>
      </c>
      <c r="G5546" s="57" t="s">
        <v>6896</v>
      </c>
      <c r="H5546" s="51">
        <v>850</v>
      </c>
      <c r="I5546" s="51" t="s">
        <v>17309</v>
      </c>
      <c r="J5546" s="69">
        <v>27.49</v>
      </c>
      <c r="K5546" s="69">
        <f t="shared" si="260"/>
        <v>23366.5</v>
      </c>
      <c r="L5546" s="90">
        <v>850</v>
      </c>
      <c r="M5546" s="51"/>
      <c r="N5546" s="62" t="s">
        <v>7047</v>
      </c>
      <c r="O5546" s="52" t="s">
        <v>2874</v>
      </c>
      <c r="P5546" s="52">
        <v>878</v>
      </c>
      <c r="Q5546" s="52">
        <v>10</v>
      </c>
      <c r="R5546" s="52" t="s">
        <v>6834</v>
      </c>
      <c r="S5546" s="49" t="s">
        <v>21333</v>
      </c>
      <c r="V5546" s="50" t="s">
        <v>15212</v>
      </c>
      <c r="W5546" s="50" t="s">
        <v>6834</v>
      </c>
      <c r="X5546" s="50" t="s">
        <v>14740</v>
      </c>
      <c r="Y5546" s="70" t="s">
        <v>17320</v>
      </c>
      <c r="Z5546" s="53">
        <v>32600</v>
      </c>
    </row>
    <row r="5547" spans="1:26" s="49" customFormat="1" x14ac:dyDescent="0.25">
      <c r="A5547" s="75">
        <v>600069745</v>
      </c>
      <c r="B5547" s="73">
        <f t="shared" si="258"/>
        <v>600069745</v>
      </c>
      <c r="C5547" s="73" t="s">
        <v>13299</v>
      </c>
      <c r="D5547" s="68">
        <v>1</v>
      </c>
      <c r="E5547" s="48">
        <f t="shared" si="259"/>
        <v>70880026</v>
      </c>
      <c r="F5547" s="57" t="s">
        <v>6670</v>
      </c>
      <c r="G5547" s="57" t="s">
        <v>6896</v>
      </c>
      <c r="H5547" s="51">
        <v>1150</v>
      </c>
      <c r="I5547" s="51" t="s">
        <v>17309</v>
      </c>
      <c r="J5547" s="69">
        <v>27.49</v>
      </c>
      <c r="K5547" s="69">
        <f t="shared" si="260"/>
        <v>31613.5</v>
      </c>
      <c r="L5547" s="90">
        <v>1150</v>
      </c>
      <c r="M5547" s="51"/>
      <c r="N5547" s="62" t="s">
        <v>7048</v>
      </c>
      <c r="O5547" s="52" t="s">
        <v>7049</v>
      </c>
      <c r="P5547" s="52">
        <v>965</v>
      </c>
      <c r="Q5547" s="52">
        <v>39</v>
      </c>
      <c r="R5547" s="52" t="s">
        <v>6834</v>
      </c>
      <c r="S5547" s="49" t="s">
        <v>21333</v>
      </c>
      <c r="V5547" s="50" t="s">
        <v>15212</v>
      </c>
      <c r="W5547" s="50" t="s">
        <v>6834</v>
      </c>
      <c r="X5547" s="50" t="s">
        <v>14740</v>
      </c>
      <c r="Y5547" s="70" t="s">
        <v>17320</v>
      </c>
      <c r="Z5547" s="53">
        <v>31200</v>
      </c>
    </row>
    <row r="5548" spans="1:26" s="49" customFormat="1" ht="30" x14ac:dyDescent="0.25">
      <c r="A5548" s="75">
        <v>600069753</v>
      </c>
      <c r="B5548" s="73">
        <f t="shared" si="258"/>
        <v>600069753</v>
      </c>
      <c r="C5548" s="73" t="s">
        <v>13300</v>
      </c>
      <c r="D5548" s="68">
        <v>1</v>
      </c>
      <c r="E5548" s="48">
        <f t="shared" si="259"/>
        <v>68784619</v>
      </c>
      <c r="F5548" s="57" t="s">
        <v>6670</v>
      </c>
      <c r="G5548" s="57" t="s">
        <v>6896</v>
      </c>
      <c r="H5548" s="51">
        <v>1925</v>
      </c>
      <c r="I5548" s="51" t="s">
        <v>17309</v>
      </c>
      <c r="J5548" s="69">
        <v>27.49</v>
      </c>
      <c r="K5548" s="69">
        <f t="shared" si="260"/>
        <v>52918.25</v>
      </c>
      <c r="L5548" s="90">
        <v>1925</v>
      </c>
      <c r="M5548" s="51"/>
      <c r="N5548" s="62" t="s">
        <v>7050</v>
      </c>
      <c r="O5548" s="52" t="s">
        <v>7021</v>
      </c>
      <c r="P5548" s="52">
        <v>831</v>
      </c>
      <c r="Q5548" s="52">
        <v>35</v>
      </c>
      <c r="R5548" s="52" t="s">
        <v>6834</v>
      </c>
      <c r="S5548" s="49" t="s">
        <v>21333</v>
      </c>
      <c r="V5548" s="50" t="s">
        <v>15212</v>
      </c>
      <c r="W5548" s="50" t="s">
        <v>6834</v>
      </c>
      <c r="X5548" s="50" t="s">
        <v>14740</v>
      </c>
      <c r="Y5548" s="70" t="s">
        <v>17320</v>
      </c>
      <c r="Z5548" s="53">
        <v>31800</v>
      </c>
    </row>
    <row r="5549" spans="1:26" s="49" customFormat="1" x14ac:dyDescent="0.25">
      <c r="A5549" s="75">
        <v>600069761</v>
      </c>
      <c r="B5549" s="73">
        <f t="shared" si="258"/>
        <v>600069761</v>
      </c>
      <c r="C5549" s="73" t="s">
        <v>13301</v>
      </c>
      <c r="D5549" s="68">
        <v>1</v>
      </c>
      <c r="E5549" s="48">
        <f t="shared" si="259"/>
        <v>66362563</v>
      </c>
      <c r="F5549" s="57" t="s">
        <v>6670</v>
      </c>
      <c r="G5549" s="57" t="s">
        <v>6896</v>
      </c>
      <c r="H5549" s="51">
        <v>1100</v>
      </c>
      <c r="I5549" s="51" t="s">
        <v>17309</v>
      </c>
      <c r="J5549" s="69">
        <v>27.49</v>
      </c>
      <c r="K5549" s="69">
        <f t="shared" si="260"/>
        <v>30239</v>
      </c>
      <c r="L5549" s="90">
        <v>1100</v>
      </c>
      <c r="M5549" s="51"/>
      <c r="N5549" s="62" t="s">
        <v>7051</v>
      </c>
      <c r="O5549" s="52" t="s">
        <v>6992</v>
      </c>
      <c r="P5549" s="52">
        <v>2393</v>
      </c>
      <c r="Q5549" s="52">
        <v>20</v>
      </c>
      <c r="R5549" s="52" t="s">
        <v>6834</v>
      </c>
      <c r="S5549" s="49" t="s">
        <v>21333</v>
      </c>
      <c r="V5549" s="50" t="s">
        <v>15212</v>
      </c>
      <c r="W5549" s="50" t="s">
        <v>6834</v>
      </c>
      <c r="X5549" s="50" t="s">
        <v>14740</v>
      </c>
      <c r="Y5549" s="70" t="s">
        <v>17320</v>
      </c>
      <c r="Z5549" s="53">
        <v>30100</v>
      </c>
    </row>
    <row r="5550" spans="1:26" s="49" customFormat="1" x14ac:dyDescent="0.25">
      <c r="A5550" s="75">
        <v>600069770</v>
      </c>
      <c r="B5550" s="73">
        <f t="shared" si="258"/>
        <v>600069770</v>
      </c>
      <c r="C5550" s="73" t="s">
        <v>13302</v>
      </c>
      <c r="D5550" s="68">
        <v>1</v>
      </c>
      <c r="E5550" s="48">
        <f t="shared" si="259"/>
        <v>66362504</v>
      </c>
      <c r="F5550" s="57" t="s">
        <v>6670</v>
      </c>
      <c r="G5550" s="57" t="s">
        <v>6896</v>
      </c>
      <c r="H5550" s="51">
        <v>850</v>
      </c>
      <c r="I5550" s="51" t="s">
        <v>17309</v>
      </c>
      <c r="J5550" s="69">
        <v>27.49</v>
      </c>
      <c r="K5550" s="69">
        <f t="shared" si="260"/>
        <v>23366.5</v>
      </c>
      <c r="L5550" s="90">
        <v>850</v>
      </c>
      <c r="M5550" s="51"/>
      <c r="N5550" s="62" t="s">
        <v>7052</v>
      </c>
      <c r="O5550" s="52" t="s">
        <v>7053</v>
      </c>
      <c r="P5550" s="52">
        <v>1246</v>
      </c>
      <c r="Q5550" s="52">
        <v>32</v>
      </c>
      <c r="R5550" s="52" t="s">
        <v>6834</v>
      </c>
      <c r="S5550" s="49" t="s">
        <v>21333</v>
      </c>
      <c r="V5550" s="50" t="s">
        <v>15212</v>
      </c>
      <c r="W5550" s="50" t="s">
        <v>6834</v>
      </c>
      <c r="X5550" s="50" t="s">
        <v>14740</v>
      </c>
      <c r="Y5550" s="70" t="s">
        <v>17320</v>
      </c>
      <c r="Z5550" s="53">
        <v>32300</v>
      </c>
    </row>
    <row r="5551" spans="1:26" s="49" customFormat="1" ht="30" x14ac:dyDescent="0.25">
      <c r="A5551" s="75">
        <v>600069788</v>
      </c>
      <c r="B5551" s="73">
        <f t="shared" si="258"/>
        <v>600069788</v>
      </c>
      <c r="C5551" s="73" t="s">
        <v>13303</v>
      </c>
      <c r="D5551" s="68">
        <v>1</v>
      </c>
      <c r="E5551" s="48">
        <f t="shared" si="259"/>
        <v>66362521</v>
      </c>
      <c r="F5551" s="57" t="s">
        <v>6670</v>
      </c>
      <c r="G5551" s="57" t="s">
        <v>6896</v>
      </c>
      <c r="H5551" s="51">
        <v>1475</v>
      </c>
      <c r="I5551" s="51" t="s">
        <v>17309</v>
      </c>
      <c r="J5551" s="69">
        <v>27.49</v>
      </c>
      <c r="K5551" s="69">
        <f t="shared" si="260"/>
        <v>40547.75</v>
      </c>
      <c r="L5551" s="90">
        <v>1475</v>
      </c>
      <c r="M5551" s="51"/>
      <c r="N5551" s="62" t="s">
        <v>7054</v>
      </c>
      <c r="O5551" s="52" t="s">
        <v>7055</v>
      </c>
      <c r="P5551" s="52">
        <v>2072</v>
      </c>
      <c r="Q5551" s="52">
        <v>13</v>
      </c>
      <c r="R5551" s="52" t="s">
        <v>6834</v>
      </c>
      <c r="S5551" s="49" t="s">
        <v>21333</v>
      </c>
      <c r="V5551" s="50" t="s">
        <v>15212</v>
      </c>
      <c r="W5551" s="50" t="s">
        <v>6834</v>
      </c>
      <c r="X5551" s="50" t="s">
        <v>14740</v>
      </c>
      <c r="Y5551" s="70" t="s">
        <v>17320</v>
      </c>
      <c r="Z5551" s="53">
        <v>32600</v>
      </c>
    </row>
    <row r="5552" spans="1:26" s="49" customFormat="1" x14ac:dyDescent="0.25">
      <c r="A5552" s="75">
        <v>600069796</v>
      </c>
      <c r="B5552" s="73">
        <f t="shared" si="258"/>
        <v>600069796</v>
      </c>
      <c r="C5552" s="73" t="s">
        <v>13304</v>
      </c>
      <c r="D5552" s="68">
        <v>1</v>
      </c>
      <c r="E5552" s="48">
        <f t="shared" si="259"/>
        <v>70879834</v>
      </c>
      <c r="F5552" s="57" t="s">
        <v>6670</v>
      </c>
      <c r="G5552" s="57" t="s">
        <v>6896</v>
      </c>
      <c r="H5552" s="51">
        <v>1125</v>
      </c>
      <c r="I5552" s="51" t="s">
        <v>17309</v>
      </c>
      <c r="J5552" s="69">
        <v>27.49</v>
      </c>
      <c r="K5552" s="69">
        <f t="shared" si="260"/>
        <v>30926.25</v>
      </c>
      <c r="L5552" s="90">
        <v>1125</v>
      </c>
      <c r="M5552" s="51"/>
      <c r="N5552" s="62" t="s">
        <v>7056</v>
      </c>
      <c r="O5552" s="52" t="s">
        <v>6941</v>
      </c>
      <c r="P5552" s="52">
        <v>2589</v>
      </c>
      <c r="Q5552" s="52">
        <v>22</v>
      </c>
      <c r="R5552" s="52" t="s">
        <v>6834</v>
      </c>
      <c r="S5552" s="49" t="s">
        <v>21333</v>
      </c>
      <c r="V5552" s="50" t="s">
        <v>15212</v>
      </c>
      <c r="W5552" s="50" t="s">
        <v>6834</v>
      </c>
      <c r="X5552" s="50" t="s">
        <v>14740</v>
      </c>
      <c r="Y5552" s="70" t="s">
        <v>17320</v>
      </c>
      <c r="Z5552" s="53">
        <v>30100</v>
      </c>
    </row>
    <row r="5553" spans="1:26" s="49" customFormat="1" ht="30" x14ac:dyDescent="0.25">
      <c r="A5553" s="75">
        <v>600070832</v>
      </c>
      <c r="B5553" s="73">
        <f t="shared" si="258"/>
        <v>600070832</v>
      </c>
      <c r="C5553" s="73" t="s">
        <v>13305</v>
      </c>
      <c r="D5553" s="68">
        <v>1</v>
      </c>
      <c r="E5553" s="48">
        <f t="shared" si="259"/>
        <v>75005972</v>
      </c>
      <c r="F5553" s="57" t="s">
        <v>6670</v>
      </c>
      <c r="G5553" s="57" t="s">
        <v>6896</v>
      </c>
      <c r="H5553" s="51">
        <v>0</v>
      </c>
      <c r="I5553" s="51" t="s">
        <v>17309</v>
      </c>
      <c r="J5553" s="69">
        <v>27.49</v>
      </c>
      <c r="K5553" s="69">
        <f t="shared" si="260"/>
        <v>0</v>
      </c>
      <c r="L5553" s="90">
        <v>25</v>
      </c>
      <c r="M5553" s="51">
        <v>25</v>
      </c>
      <c r="N5553" s="62" t="s">
        <v>7057</v>
      </c>
      <c r="O5553" s="52" t="s">
        <v>1100</v>
      </c>
      <c r="P5553" s="52">
        <v>98</v>
      </c>
      <c r="Q5553" s="52"/>
      <c r="R5553" s="52" t="s">
        <v>7058</v>
      </c>
      <c r="S5553" s="49" t="s">
        <v>21333</v>
      </c>
      <c r="V5553" s="50" t="s">
        <v>15212</v>
      </c>
      <c r="W5553" s="50" t="s">
        <v>6834</v>
      </c>
      <c r="X5553" s="50" t="s">
        <v>14740</v>
      </c>
      <c r="Y5553" s="70" t="s">
        <v>17320</v>
      </c>
      <c r="Z5553" s="53">
        <v>33001</v>
      </c>
    </row>
    <row r="5554" spans="1:26" s="49" customFormat="1" x14ac:dyDescent="0.25">
      <c r="A5554" s="75">
        <v>600069800</v>
      </c>
      <c r="B5554" s="73">
        <f t="shared" si="258"/>
        <v>600069800</v>
      </c>
      <c r="C5554" s="73" t="s">
        <v>13306</v>
      </c>
      <c r="D5554" s="68">
        <v>1</v>
      </c>
      <c r="E5554" s="48">
        <f t="shared" si="259"/>
        <v>49777688</v>
      </c>
      <c r="F5554" s="57" t="s">
        <v>6670</v>
      </c>
      <c r="G5554" s="57" t="s">
        <v>6896</v>
      </c>
      <c r="H5554" s="51">
        <v>25</v>
      </c>
      <c r="I5554" s="51" t="s">
        <v>17309</v>
      </c>
      <c r="J5554" s="69">
        <v>27.49</v>
      </c>
      <c r="K5554" s="69">
        <f t="shared" si="260"/>
        <v>687.25</v>
      </c>
      <c r="L5554" s="90">
        <v>25</v>
      </c>
      <c r="M5554" s="51"/>
      <c r="N5554" s="62" t="s">
        <v>7059</v>
      </c>
      <c r="O5554" s="52" t="s">
        <v>35</v>
      </c>
      <c r="P5554" s="52">
        <v>2443</v>
      </c>
      <c r="Q5554" s="52">
        <v>4</v>
      </c>
      <c r="R5554" s="52" t="s">
        <v>6834</v>
      </c>
      <c r="S5554" s="49" t="s">
        <v>21333</v>
      </c>
      <c r="V5554" s="50" t="s">
        <v>15212</v>
      </c>
      <c r="W5554" s="50" t="s">
        <v>6834</v>
      </c>
      <c r="X5554" s="50" t="s">
        <v>14740</v>
      </c>
      <c r="Y5554" s="70" t="s">
        <v>17320</v>
      </c>
      <c r="Z5554" s="53">
        <v>30100</v>
      </c>
    </row>
    <row r="5555" spans="1:26" s="49" customFormat="1" x14ac:dyDescent="0.25">
      <c r="A5555" s="75">
        <v>600069818</v>
      </c>
      <c r="B5555" s="73">
        <f t="shared" si="258"/>
        <v>600069818</v>
      </c>
      <c r="C5555" s="73" t="s">
        <v>13307</v>
      </c>
      <c r="D5555" s="68">
        <v>1</v>
      </c>
      <c r="E5555" s="48">
        <f t="shared" si="259"/>
        <v>49777696</v>
      </c>
      <c r="F5555" s="57" t="s">
        <v>6670</v>
      </c>
      <c r="G5555" s="57" t="s">
        <v>6896</v>
      </c>
      <c r="H5555" s="51">
        <v>0</v>
      </c>
      <c r="I5555" s="51" t="s">
        <v>17309</v>
      </c>
      <c r="J5555" s="69">
        <v>27.49</v>
      </c>
      <c r="K5555" s="69">
        <f t="shared" si="260"/>
        <v>0</v>
      </c>
      <c r="L5555" s="90">
        <v>25</v>
      </c>
      <c r="M5555" s="51">
        <v>25</v>
      </c>
      <c r="N5555" s="62" t="s">
        <v>7060</v>
      </c>
      <c r="O5555" s="52" t="s">
        <v>59</v>
      </c>
      <c r="P5555" s="52">
        <v>2564</v>
      </c>
      <c r="Q5555" s="52">
        <v>31</v>
      </c>
      <c r="R5555" s="52" t="s">
        <v>6834</v>
      </c>
      <c r="S5555" s="49" t="s">
        <v>21333</v>
      </c>
      <c r="V5555" s="50" t="s">
        <v>15212</v>
      </c>
      <c r="W5555" s="50" t="s">
        <v>6834</v>
      </c>
      <c r="X5555" s="50" t="s">
        <v>14740</v>
      </c>
      <c r="Y5555" s="70" t="s">
        <v>17320</v>
      </c>
      <c r="Z5555" s="53">
        <v>30100</v>
      </c>
    </row>
    <row r="5556" spans="1:26" s="49" customFormat="1" ht="30" x14ac:dyDescent="0.25">
      <c r="A5556" s="75">
        <v>600069885</v>
      </c>
      <c r="B5556" s="73">
        <f t="shared" si="258"/>
        <v>600069885</v>
      </c>
      <c r="C5556" s="73" t="s">
        <v>13308</v>
      </c>
      <c r="D5556" s="68">
        <v>1</v>
      </c>
      <c r="E5556" s="48">
        <f t="shared" si="259"/>
        <v>70988781</v>
      </c>
      <c r="F5556" s="57" t="s">
        <v>6670</v>
      </c>
      <c r="G5556" s="57" t="s">
        <v>6896</v>
      </c>
      <c r="H5556" s="51">
        <v>0</v>
      </c>
      <c r="I5556" s="51" t="s">
        <v>17309</v>
      </c>
      <c r="J5556" s="69">
        <v>27.49</v>
      </c>
      <c r="K5556" s="69">
        <f t="shared" si="260"/>
        <v>0</v>
      </c>
      <c r="L5556" s="90">
        <v>25</v>
      </c>
      <c r="M5556" s="51">
        <v>25</v>
      </c>
      <c r="N5556" s="62" t="s">
        <v>7061</v>
      </c>
      <c r="O5556" s="52"/>
      <c r="P5556" s="52">
        <v>270</v>
      </c>
      <c r="Q5556" s="52"/>
      <c r="R5556" s="52" t="s">
        <v>7062</v>
      </c>
      <c r="S5556" s="49" t="s">
        <v>21333</v>
      </c>
      <c r="V5556" s="50" t="s">
        <v>15212</v>
      </c>
      <c r="W5556" s="50" t="s">
        <v>6834</v>
      </c>
      <c r="X5556" s="50" t="s">
        <v>14740</v>
      </c>
      <c r="Y5556" s="70" t="s">
        <v>17320</v>
      </c>
      <c r="Z5556" s="53">
        <v>33204</v>
      </c>
    </row>
    <row r="5557" spans="1:26" s="49" customFormat="1" x14ac:dyDescent="0.25">
      <c r="A5557" s="75">
        <v>600070051</v>
      </c>
      <c r="B5557" s="73">
        <f t="shared" si="258"/>
        <v>600070051</v>
      </c>
      <c r="C5557" s="73" t="s">
        <v>13309</v>
      </c>
      <c r="D5557" s="68">
        <v>1</v>
      </c>
      <c r="E5557" s="48">
        <f t="shared" si="259"/>
        <v>75006677</v>
      </c>
      <c r="F5557" s="57" t="s">
        <v>6670</v>
      </c>
      <c r="G5557" s="57" t="s">
        <v>6896</v>
      </c>
      <c r="H5557" s="51">
        <v>0</v>
      </c>
      <c r="I5557" s="51" t="s">
        <v>17309</v>
      </c>
      <c r="J5557" s="69">
        <v>27.49</v>
      </c>
      <c r="K5557" s="69">
        <f t="shared" si="260"/>
        <v>0</v>
      </c>
      <c r="L5557" s="90">
        <v>25</v>
      </c>
      <c r="M5557" s="51">
        <v>25</v>
      </c>
      <c r="N5557" s="62" t="s">
        <v>7063</v>
      </c>
      <c r="O5557" s="52"/>
      <c r="P5557" s="52">
        <v>105</v>
      </c>
      <c r="Q5557" s="52"/>
      <c r="R5557" s="52" t="s">
        <v>7064</v>
      </c>
      <c r="S5557" s="49" t="s">
        <v>21333</v>
      </c>
      <c r="V5557" s="50" t="s">
        <v>15212</v>
      </c>
      <c r="W5557" s="50" t="s">
        <v>6834</v>
      </c>
      <c r="X5557" s="50" t="s">
        <v>14740</v>
      </c>
      <c r="Y5557" s="70" t="s">
        <v>17320</v>
      </c>
      <c r="Z5557" s="53">
        <v>33204</v>
      </c>
    </row>
    <row r="5558" spans="1:26" s="49" customFormat="1" x14ac:dyDescent="0.25">
      <c r="A5558" s="75">
        <v>600070115</v>
      </c>
      <c r="B5558" s="73">
        <f t="shared" si="258"/>
        <v>600070115</v>
      </c>
      <c r="C5558" s="73" t="s">
        <v>13310</v>
      </c>
      <c r="D5558" s="68">
        <v>1</v>
      </c>
      <c r="E5558" s="48">
        <f t="shared" si="259"/>
        <v>60611286</v>
      </c>
      <c r="F5558" s="57" t="s">
        <v>6670</v>
      </c>
      <c r="G5558" s="57" t="s">
        <v>6896</v>
      </c>
      <c r="H5558" s="51">
        <v>0</v>
      </c>
      <c r="I5558" s="51" t="s">
        <v>17309</v>
      </c>
      <c r="J5558" s="69">
        <v>27.49</v>
      </c>
      <c r="K5558" s="69">
        <f t="shared" si="260"/>
        <v>0</v>
      </c>
      <c r="L5558" s="90">
        <v>25</v>
      </c>
      <c r="M5558" s="51">
        <v>25</v>
      </c>
      <c r="N5558" s="62" t="s">
        <v>7065</v>
      </c>
      <c r="O5558" s="52" t="s">
        <v>725</v>
      </c>
      <c r="P5558" s="52">
        <v>539</v>
      </c>
      <c r="Q5558" s="52"/>
      <c r="R5558" s="52" t="s">
        <v>6963</v>
      </c>
      <c r="S5558" s="49" t="s">
        <v>21333</v>
      </c>
      <c r="V5558" s="50" t="s">
        <v>15212</v>
      </c>
      <c r="W5558" s="50" t="s">
        <v>6834</v>
      </c>
      <c r="X5558" s="50" t="s">
        <v>14740</v>
      </c>
      <c r="Y5558" s="70" t="s">
        <v>17320</v>
      </c>
      <c r="Z5558" s="53">
        <v>33203</v>
      </c>
    </row>
    <row r="5559" spans="1:26" s="49" customFormat="1" x14ac:dyDescent="0.25">
      <c r="A5559" s="75">
        <v>600070123</v>
      </c>
      <c r="B5559" s="73">
        <f t="shared" si="258"/>
        <v>600070123</v>
      </c>
      <c r="C5559" s="73" t="s">
        <v>13311</v>
      </c>
      <c r="D5559" s="68">
        <v>1</v>
      </c>
      <c r="E5559" s="48">
        <f t="shared" si="259"/>
        <v>75006014</v>
      </c>
      <c r="F5559" s="57" t="s">
        <v>6670</v>
      </c>
      <c r="G5559" s="57" t="s">
        <v>6896</v>
      </c>
      <c r="H5559" s="51">
        <v>0</v>
      </c>
      <c r="I5559" s="51" t="s">
        <v>17309</v>
      </c>
      <c r="J5559" s="69">
        <v>27.49</v>
      </c>
      <c r="K5559" s="69">
        <f t="shared" si="260"/>
        <v>0</v>
      </c>
      <c r="L5559" s="90">
        <v>25</v>
      </c>
      <c r="M5559" s="51">
        <v>25</v>
      </c>
      <c r="N5559" s="62" t="s">
        <v>7066</v>
      </c>
      <c r="O5559" s="52" t="s">
        <v>481</v>
      </c>
      <c r="P5559" s="52">
        <v>853</v>
      </c>
      <c r="Q5559" s="52"/>
      <c r="R5559" s="52" t="s">
        <v>6915</v>
      </c>
      <c r="S5559" s="49" t="s">
        <v>21333</v>
      </c>
      <c r="V5559" s="50" t="s">
        <v>15212</v>
      </c>
      <c r="W5559" s="50" t="s">
        <v>6834</v>
      </c>
      <c r="X5559" s="50" t="s">
        <v>14740</v>
      </c>
      <c r="Y5559" s="70" t="s">
        <v>17320</v>
      </c>
      <c r="Z5559" s="53">
        <v>33202</v>
      </c>
    </row>
    <row r="5560" spans="1:26" s="49" customFormat="1" ht="30" x14ac:dyDescent="0.25">
      <c r="A5560" s="75">
        <v>600070361</v>
      </c>
      <c r="B5560" s="73">
        <f t="shared" si="258"/>
        <v>600070361</v>
      </c>
      <c r="C5560" s="73" t="s">
        <v>13312</v>
      </c>
      <c r="D5560" s="68">
        <v>1</v>
      </c>
      <c r="E5560" s="48">
        <f t="shared" si="259"/>
        <v>75006006</v>
      </c>
      <c r="F5560" s="57" t="s">
        <v>6670</v>
      </c>
      <c r="G5560" s="57" t="s">
        <v>6896</v>
      </c>
      <c r="H5560" s="51">
        <v>175</v>
      </c>
      <c r="I5560" s="51" t="s">
        <v>17309</v>
      </c>
      <c r="J5560" s="69">
        <v>27.49</v>
      </c>
      <c r="K5560" s="69">
        <f t="shared" si="260"/>
        <v>4810.75</v>
      </c>
      <c r="L5560" s="90">
        <v>175</v>
      </c>
      <c r="M5560" s="51"/>
      <c r="N5560" s="62" t="s">
        <v>7067</v>
      </c>
      <c r="O5560" s="52"/>
      <c r="P5560" s="52">
        <v>81</v>
      </c>
      <c r="Q5560" s="52"/>
      <c r="R5560" s="52" t="s">
        <v>6915</v>
      </c>
      <c r="S5560" s="49" t="s">
        <v>21333</v>
      </c>
      <c r="V5560" s="50" t="s">
        <v>15212</v>
      </c>
      <c r="W5560" s="50" t="s">
        <v>6834</v>
      </c>
      <c r="X5560" s="50" t="s">
        <v>14740</v>
      </c>
      <c r="Y5560" s="70" t="s">
        <v>17320</v>
      </c>
      <c r="Z5560" s="53">
        <v>33202</v>
      </c>
    </row>
    <row r="5561" spans="1:26" s="49" customFormat="1" x14ac:dyDescent="0.25">
      <c r="A5561" s="75">
        <v>600070484</v>
      </c>
      <c r="B5561" s="73">
        <f t="shared" si="258"/>
        <v>600070484</v>
      </c>
      <c r="C5561" s="73" t="s">
        <v>13313</v>
      </c>
      <c r="D5561" s="68">
        <v>1</v>
      </c>
      <c r="E5561" s="48">
        <f t="shared" si="259"/>
        <v>75006774</v>
      </c>
      <c r="F5561" s="57" t="s">
        <v>6670</v>
      </c>
      <c r="G5561" s="57" t="s">
        <v>6896</v>
      </c>
      <c r="H5561" s="51">
        <v>0</v>
      </c>
      <c r="I5561" s="51" t="s">
        <v>17309</v>
      </c>
      <c r="J5561" s="69">
        <v>27.49</v>
      </c>
      <c r="K5561" s="69">
        <f t="shared" si="260"/>
        <v>0</v>
      </c>
      <c r="L5561" s="90">
        <v>675</v>
      </c>
      <c r="M5561" s="51">
        <v>675</v>
      </c>
      <c r="N5561" s="62" t="s">
        <v>7068</v>
      </c>
      <c r="O5561" s="52"/>
      <c r="P5561" s="52">
        <v>69</v>
      </c>
      <c r="Q5561" s="52"/>
      <c r="R5561" s="52" t="s">
        <v>7064</v>
      </c>
      <c r="S5561" s="49" t="s">
        <v>21333</v>
      </c>
      <c r="V5561" s="50" t="s">
        <v>15212</v>
      </c>
      <c r="W5561" s="50" t="s">
        <v>6834</v>
      </c>
      <c r="X5561" s="50" t="s">
        <v>14740</v>
      </c>
      <c r="Y5561" s="70" t="s">
        <v>17320</v>
      </c>
      <c r="Z5561" s="53">
        <v>33204</v>
      </c>
    </row>
    <row r="5562" spans="1:26" s="49" customFormat="1" x14ac:dyDescent="0.25">
      <c r="A5562" s="75">
        <v>600070514</v>
      </c>
      <c r="B5562" s="73">
        <f t="shared" si="258"/>
        <v>600070514</v>
      </c>
      <c r="C5562" s="73" t="s">
        <v>13314</v>
      </c>
      <c r="D5562" s="68">
        <v>1</v>
      </c>
      <c r="E5562" s="48">
        <f t="shared" si="259"/>
        <v>70924546</v>
      </c>
      <c r="F5562" s="57" t="s">
        <v>6670</v>
      </c>
      <c r="G5562" s="57" t="s">
        <v>6896</v>
      </c>
      <c r="H5562" s="51">
        <v>0</v>
      </c>
      <c r="I5562" s="51" t="s">
        <v>17309</v>
      </c>
      <c r="J5562" s="69">
        <v>27.49</v>
      </c>
      <c r="K5562" s="69">
        <f t="shared" si="260"/>
        <v>0</v>
      </c>
      <c r="L5562" s="90">
        <v>625</v>
      </c>
      <c r="M5562" s="51">
        <v>625</v>
      </c>
      <c r="N5562" s="62" t="s">
        <v>7069</v>
      </c>
      <c r="O5562" s="52" t="s">
        <v>1709</v>
      </c>
      <c r="P5562" s="52">
        <v>54</v>
      </c>
      <c r="Q5562" s="52"/>
      <c r="R5562" s="52" t="s">
        <v>6915</v>
      </c>
      <c r="S5562" s="49" t="s">
        <v>21333</v>
      </c>
      <c r="V5562" s="50" t="s">
        <v>15212</v>
      </c>
      <c r="W5562" s="50" t="s">
        <v>6834</v>
      </c>
      <c r="X5562" s="50" t="s">
        <v>14740</v>
      </c>
      <c r="Y5562" s="70" t="s">
        <v>17320</v>
      </c>
      <c r="Z5562" s="53">
        <v>33202</v>
      </c>
    </row>
    <row r="5563" spans="1:26" s="49" customFormat="1" ht="30" x14ac:dyDescent="0.25">
      <c r="A5563" s="75">
        <v>600071014</v>
      </c>
      <c r="B5563" s="73">
        <f t="shared" si="258"/>
        <v>600071014</v>
      </c>
      <c r="C5563" s="73" t="s">
        <v>13315</v>
      </c>
      <c r="D5563" s="68">
        <v>1</v>
      </c>
      <c r="E5563" s="48">
        <f t="shared" si="259"/>
        <v>75006766</v>
      </c>
      <c r="F5563" s="57" t="s">
        <v>6670</v>
      </c>
      <c r="G5563" s="57" t="s">
        <v>6896</v>
      </c>
      <c r="H5563" s="51">
        <v>0</v>
      </c>
      <c r="I5563" s="51" t="s">
        <v>17309</v>
      </c>
      <c r="J5563" s="69">
        <v>27.49</v>
      </c>
      <c r="K5563" s="69">
        <f t="shared" si="260"/>
        <v>0</v>
      </c>
      <c r="L5563" s="90">
        <v>25</v>
      </c>
      <c r="M5563" s="51">
        <v>25</v>
      </c>
      <c r="N5563" s="62" t="s">
        <v>7070</v>
      </c>
      <c r="O5563" s="52" t="s">
        <v>7071</v>
      </c>
      <c r="P5563" s="52">
        <v>486</v>
      </c>
      <c r="Q5563" s="52"/>
      <c r="R5563" s="52" t="s">
        <v>7072</v>
      </c>
      <c r="S5563" s="49" t="s">
        <v>21333</v>
      </c>
      <c r="V5563" s="50" t="s">
        <v>15212</v>
      </c>
      <c r="W5563" s="50" t="s">
        <v>6834</v>
      </c>
      <c r="X5563" s="50" t="s">
        <v>14740</v>
      </c>
      <c r="Y5563" s="70" t="s">
        <v>17320</v>
      </c>
      <c r="Z5563" s="53">
        <v>33003</v>
      </c>
    </row>
    <row r="5564" spans="1:26" s="49" customFormat="1" ht="30" x14ac:dyDescent="0.25">
      <c r="A5564" s="75">
        <v>600071324</v>
      </c>
      <c r="B5564" s="73">
        <f t="shared" si="258"/>
        <v>600071324</v>
      </c>
      <c r="C5564" s="73" t="s">
        <v>13316</v>
      </c>
      <c r="D5564" s="68">
        <v>1</v>
      </c>
      <c r="E5564" s="48">
        <f t="shared" si="259"/>
        <v>70986916</v>
      </c>
      <c r="F5564" s="57" t="s">
        <v>6670</v>
      </c>
      <c r="G5564" s="57" t="s">
        <v>6896</v>
      </c>
      <c r="H5564" s="51">
        <v>500</v>
      </c>
      <c r="I5564" s="51" t="s">
        <v>17309</v>
      </c>
      <c r="J5564" s="69">
        <v>27.49</v>
      </c>
      <c r="K5564" s="69">
        <f t="shared" si="260"/>
        <v>13745</v>
      </c>
      <c r="L5564" s="90">
        <v>500</v>
      </c>
      <c r="M5564" s="51"/>
      <c r="N5564" s="62" t="s">
        <v>7073</v>
      </c>
      <c r="O5564" s="52" t="s">
        <v>7074</v>
      </c>
      <c r="P5564" s="52">
        <v>26</v>
      </c>
      <c r="Q5564" s="52"/>
      <c r="R5564" s="52" t="s">
        <v>7072</v>
      </c>
      <c r="S5564" s="49" t="s">
        <v>21333</v>
      </c>
      <c r="V5564" s="50" t="s">
        <v>15212</v>
      </c>
      <c r="W5564" s="50" t="s">
        <v>6834</v>
      </c>
      <c r="X5564" s="50" t="s">
        <v>14740</v>
      </c>
      <c r="Y5564" s="70" t="s">
        <v>17320</v>
      </c>
      <c r="Z5564" s="53">
        <v>33003</v>
      </c>
    </row>
    <row r="5565" spans="1:26" s="49" customFormat="1" x14ac:dyDescent="0.25">
      <c r="A5565" s="75">
        <v>600170501</v>
      </c>
      <c r="B5565" s="73">
        <f t="shared" si="258"/>
        <v>600170501</v>
      </c>
      <c r="C5565" s="73" t="s">
        <v>13229</v>
      </c>
      <c r="D5565" s="68">
        <v>1</v>
      </c>
      <c r="E5565" s="48">
        <f t="shared" si="259"/>
        <v>523925</v>
      </c>
      <c r="F5565" s="57" t="s">
        <v>6670</v>
      </c>
      <c r="G5565" s="57" t="s">
        <v>6896</v>
      </c>
      <c r="H5565" s="51">
        <v>1025</v>
      </c>
      <c r="I5565" s="51" t="s">
        <v>17309</v>
      </c>
      <c r="J5565" s="69">
        <v>27.49</v>
      </c>
      <c r="K5565" s="69">
        <f t="shared" si="260"/>
        <v>28177.25</v>
      </c>
      <c r="L5565" s="90">
        <v>1025</v>
      </c>
      <c r="M5565" s="51"/>
      <c r="N5565" s="62" t="s">
        <v>6938</v>
      </c>
      <c r="O5565" s="52" t="s">
        <v>6939</v>
      </c>
      <c r="P5565" s="52">
        <v>209</v>
      </c>
      <c r="Q5565" s="52">
        <v>13</v>
      </c>
      <c r="R5565" s="52" t="s">
        <v>6834</v>
      </c>
      <c r="S5565" s="49" t="s">
        <v>21333</v>
      </c>
      <c r="V5565" s="50" t="s">
        <v>15195</v>
      </c>
      <c r="W5565" s="50" t="s">
        <v>6834</v>
      </c>
      <c r="X5565" s="50" t="s">
        <v>14738</v>
      </c>
      <c r="Y5565" s="70" t="s">
        <v>17320</v>
      </c>
      <c r="Z5565" s="53">
        <v>30100</v>
      </c>
    </row>
    <row r="5566" spans="1:26" s="49" customFormat="1" x14ac:dyDescent="0.25">
      <c r="A5566" s="75">
        <v>600171507</v>
      </c>
      <c r="B5566" s="73">
        <f t="shared" si="258"/>
        <v>600171507</v>
      </c>
      <c r="C5566" s="73" t="s">
        <v>13230</v>
      </c>
      <c r="D5566" s="68">
        <v>1</v>
      </c>
      <c r="E5566" s="48">
        <f t="shared" si="259"/>
        <v>49777645</v>
      </c>
      <c r="F5566" s="57" t="s">
        <v>6670</v>
      </c>
      <c r="G5566" s="57" t="s">
        <v>6896</v>
      </c>
      <c r="H5566" s="51">
        <v>200</v>
      </c>
      <c r="I5566" s="51" t="s">
        <v>17309</v>
      </c>
      <c r="J5566" s="69">
        <v>27.49</v>
      </c>
      <c r="K5566" s="69">
        <f t="shared" si="260"/>
        <v>5498</v>
      </c>
      <c r="L5566" s="90">
        <v>200</v>
      </c>
      <c r="M5566" s="51"/>
      <c r="N5566" s="62" t="s">
        <v>6940</v>
      </c>
      <c r="O5566" s="52" t="s">
        <v>6941</v>
      </c>
      <c r="P5566" s="52">
        <v>423</v>
      </c>
      <c r="Q5566" s="52">
        <v>15</v>
      </c>
      <c r="R5566" s="52" t="s">
        <v>6834</v>
      </c>
      <c r="S5566" s="49" t="s">
        <v>21333</v>
      </c>
      <c r="V5566" s="50" t="s">
        <v>15195</v>
      </c>
      <c r="W5566" s="50" t="s">
        <v>6834</v>
      </c>
      <c r="X5566" s="50" t="s">
        <v>14738</v>
      </c>
      <c r="Y5566" s="70" t="s">
        <v>17320</v>
      </c>
      <c r="Z5566" s="53">
        <v>30100</v>
      </c>
    </row>
    <row r="5567" spans="1:26" s="49" customFormat="1" ht="30" x14ac:dyDescent="0.25">
      <c r="A5567" s="75">
        <v>600171515</v>
      </c>
      <c r="B5567" s="73">
        <f t="shared" si="258"/>
        <v>600171515</v>
      </c>
      <c r="C5567" s="73" t="s">
        <v>13231</v>
      </c>
      <c r="D5567" s="68">
        <v>1</v>
      </c>
      <c r="E5567" s="48">
        <f t="shared" si="259"/>
        <v>49777629</v>
      </c>
      <c r="F5567" s="57" t="s">
        <v>6670</v>
      </c>
      <c r="G5567" s="57" t="s">
        <v>6896</v>
      </c>
      <c r="H5567" s="51">
        <v>325</v>
      </c>
      <c r="I5567" s="51" t="s">
        <v>17309</v>
      </c>
      <c r="J5567" s="69">
        <v>27.49</v>
      </c>
      <c r="K5567" s="69">
        <f t="shared" si="260"/>
        <v>8934.25</v>
      </c>
      <c r="L5567" s="90">
        <v>325</v>
      </c>
      <c r="M5567" s="51"/>
      <c r="N5567" s="62" t="s">
        <v>6942</v>
      </c>
      <c r="O5567" s="52" t="s">
        <v>6943</v>
      </c>
      <c r="P5567" s="52">
        <v>923</v>
      </c>
      <c r="Q5567" s="52">
        <v>80</v>
      </c>
      <c r="R5567" s="52" t="s">
        <v>6834</v>
      </c>
      <c r="S5567" s="49" t="s">
        <v>21333</v>
      </c>
      <c r="V5567" s="50" t="s">
        <v>15195</v>
      </c>
      <c r="W5567" s="50" t="s">
        <v>6834</v>
      </c>
      <c r="X5567" s="50" t="s">
        <v>14738</v>
      </c>
      <c r="Y5567" s="70" t="s">
        <v>17320</v>
      </c>
      <c r="Z5567" s="53">
        <v>32300</v>
      </c>
    </row>
    <row r="5568" spans="1:26" s="49" customFormat="1" x14ac:dyDescent="0.25">
      <c r="A5568" s="75">
        <v>610100530</v>
      </c>
      <c r="B5568" s="73">
        <f t="shared" si="258"/>
        <v>610100530</v>
      </c>
      <c r="C5568" s="73" t="s">
        <v>13232</v>
      </c>
      <c r="D5568" s="68">
        <v>1</v>
      </c>
      <c r="E5568" s="48">
        <f t="shared" si="259"/>
        <v>69457930</v>
      </c>
      <c r="F5568" s="57" t="s">
        <v>6670</v>
      </c>
      <c r="G5568" s="57" t="s">
        <v>6896</v>
      </c>
      <c r="H5568" s="51">
        <v>2025</v>
      </c>
      <c r="I5568" s="51" t="s">
        <v>17309</v>
      </c>
      <c r="J5568" s="69">
        <v>27.49</v>
      </c>
      <c r="K5568" s="69">
        <f t="shared" si="260"/>
        <v>55667.25</v>
      </c>
      <c r="L5568" s="90">
        <v>2025</v>
      </c>
      <c r="M5568" s="51"/>
      <c r="N5568" s="62" t="s">
        <v>6944</v>
      </c>
      <c r="O5568" s="52" t="s">
        <v>2641</v>
      </c>
      <c r="P5568" s="52">
        <v>1210</v>
      </c>
      <c r="Q5568" s="52">
        <v>99</v>
      </c>
      <c r="R5568" s="52" t="s">
        <v>6834</v>
      </c>
      <c r="S5568" s="49" t="s">
        <v>21333</v>
      </c>
      <c r="V5568" s="50" t="s">
        <v>15195</v>
      </c>
      <c r="W5568" s="50" t="s">
        <v>6834</v>
      </c>
      <c r="X5568" s="50" t="s">
        <v>14738</v>
      </c>
      <c r="Y5568" s="70" t="s">
        <v>17320</v>
      </c>
      <c r="Z5568" s="53">
        <v>32300</v>
      </c>
    </row>
    <row r="5569" spans="1:26" s="49" customFormat="1" ht="30" x14ac:dyDescent="0.25">
      <c r="A5569" s="75">
        <v>610100581</v>
      </c>
      <c r="B5569" s="73">
        <f t="shared" si="258"/>
        <v>610100581</v>
      </c>
      <c r="C5569" s="73" t="s">
        <v>13233</v>
      </c>
      <c r="D5569" s="68">
        <v>1</v>
      </c>
      <c r="E5569" s="48">
        <f t="shared" si="259"/>
        <v>69456330</v>
      </c>
      <c r="F5569" s="57" t="s">
        <v>6670</v>
      </c>
      <c r="G5569" s="57" t="s">
        <v>6896</v>
      </c>
      <c r="H5569" s="51">
        <v>1550</v>
      </c>
      <c r="I5569" s="51" t="s">
        <v>17309</v>
      </c>
      <c r="J5569" s="69">
        <v>27.49</v>
      </c>
      <c r="K5569" s="69">
        <f t="shared" si="260"/>
        <v>42609.5</v>
      </c>
      <c r="L5569" s="90">
        <v>1550</v>
      </c>
      <c r="M5569" s="51"/>
      <c r="N5569" s="62" t="s">
        <v>6945</v>
      </c>
      <c r="O5569" s="52" t="s">
        <v>6905</v>
      </c>
      <c r="P5569" s="52">
        <v>663</v>
      </c>
      <c r="Q5569" s="52">
        <v>56</v>
      </c>
      <c r="R5569" s="52" t="s">
        <v>6834</v>
      </c>
      <c r="S5569" s="49" t="s">
        <v>21333</v>
      </c>
      <c r="V5569" s="50" t="s">
        <v>15195</v>
      </c>
      <c r="W5569" s="50" t="s">
        <v>6834</v>
      </c>
      <c r="X5569" s="50" t="s">
        <v>14738</v>
      </c>
      <c r="Y5569" s="70" t="s">
        <v>17320</v>
      </c>
      <c r="Z5569" s="53">
        <v>31800</v>
      </c>
    </row>
    <row r="5570" spans="1:26" s="49" customFormat="1" ht="30" x14ac:dyDescent="0.25">
      <c r="A5570" s="75">
        <v>610100645</v>
      </c>
      <c r="B5570" s="73">
        <f t="shared" si="258"/>
        <v>610100645</v>
      </c>
      <c r="C5570" s="73" t="s">
        <v>18314</v>
      </c>
      <c r="D5570" s="68">
        <v>1</v>
      </c>
      <c r="E5570" s="48">
        <f t="shared" si="259"/>
        <v>69457425</v>
      </c>
      <c r="F5570" s="57" t="s">
        <v>6670</v>
      </c>
      <c r="G5570" s="57" t="s">
        <v>6896</v>
      </c>
      <c r="H5570" s="51">
        <v>1725</v>
      </c>
      <c r="I5570" s="51" t="s">
        <v>17309</v>
      </c>
      <c r="J5570" s="69">
        <v>27.49</v>
      </c>
      <c r="K5570" s="69">
        <f t="shared" si="260"/>
        <v>47420.25</v>
      </c>
      <c r="L5570" s="90">
        <v>1725</v>
      </c>
      <c r="M5570" s="51"/>
      <c r="N5570" s="62" t="s">
        <v>18315</v>
      </c>
      <c r="O5570" s="52" t="s">
        <v>6921</v>
      </c>
      <c r="P5570" s="52">
        <v>1615</v>
      </c>
      <c r="Q5570" s="52">
        <v>109</v>
      </c>
      <c r="R5570" s="52" t="s">
        <v>6834</v>
      </c>
      <c r="S5570" s="49" t="s">
        <v>21333</v>
      </c>
      <c r="V5570" s="50" t="s">
        <v>15195</v>
      </c>
      <c r="W5570" s="50" t="s">
        <v>6834</v>
      </c>
      <c r="X5570" s="50" t="s">
        <v>14738</v>
      </c>
      <c r="Y5570" s="70" t="s">
        <v>17320</v>
      </c>
      <c r="Z5570" s="53">
        <v>30100</v>
      </c>
    </row>
    <row r="5571" spans="1:26" s="49" customFormat="1" ht="30" x14ac:dyDescent="0.25">
      <c r="A5571" s="75">
        <v>650055713</v>
      </c>
      <c r="B5571" s="73">
        <f t="shared" si="258"/>
        <v>650055713</v>
      </c>
      <c r="C5571" s="73" t="s">
        <v>13317</v>
      </c>
      <c r="D5571" s="68">
        <v>1</v>
      </c>
      <c r="E5571" s="48">
        <f t="shared" si="259"/>
        <v>75006022</v>
      </c>
      <c r="F5571" s="57" t="s">
        <v>6670</v>
      </c>
      <c r="G5571" s="57" t="s">
        <v>6896</v>
      </c>
      <c r="H5571" s="51">
        <v>75</v>
      </c>
      <c r="I5571" s="51" t="s">
        <v>17309</v>
      </c>
      <c r="J5571" s="69">
        <v>27.49</v>
      </c>
      <c r="K5571" s="69">
        <f t="shared" si="260"/>
        <v>2061.75</v>
      </c>
      <c r="L5571" s="90">
        <v>75</v>
      </c>
      <c r="M5571" s="51"/>
      <c r="N5571" s="62" t="s">
        <v>7075</v>
      </c>
      <c r="O5571" s="52"/>
      <c r="P5571" s="52">
        <v>31</v>
      </c>
      <c r="Q5571" s="52"/>
      <c r="R5571" s="52" t="s">
        <v>7076</v>
      </c>
      <c r="S5571" s="49" t="s">
        <v>21333</v>
      </c>
      <c r="V5571" s="50" t="s">
        <v>15212</v>
      </c>
      <c r="W5571" s="50" t="s">
        <v>6834</v>
      </c>
      <c r="X5571" s="50" t="s">
        <v>14740</v>
      </c>
      <c r="Y5571" s="70" t="s">
        <v>17320</v>
      </c>
      <c r="Z5571" s="53">
        <v>33205</v>
      </c>
    </row>
    <row r="5572" spans="1:26" s="49" customFormat="1" x14ac:dyDescent="0.25">
      <c r="A5572" s="75">
        <v>691001251</v>
      </c>
      <c r="B5572" s="73">
        <f t="shared" ref="B5572:B5635" si="261">A5572/1</f>
        <v>691001251</v>
      </c>
      <c r="C5572" s="73" t="s">
        <v>13234</v>
      </c>
      <c r="D5572" s="68">
        <v>1</v>
      </c>
      <c r="E5572" s="48">
        <f t="shared" ref="E5572:E5635" si="262">C5572/1</f>
        <v>28046366</v>
      </c>
      <c r="F5572" s="57" t="s">
        <v>6670</v>
      </c>
      <c r="G5572" s="57" t="s">
        <v>6896</v>
      </c>
      <c r="H5572" s="51">
        <v>25</v>
      </c>
      <c r="I5572" s="51" t="s">
        <v>17309</v>
      </c>
      <c r="J5572" s="69">
        <v>27.49</v>
      </c>
      <c r="K5572" s="69">
        <f t="shared" ref="K5572:K5635" si="263">H5572*J5572</f>
        <v>687.25</v>
      </c>
      <c r="L5572" s="90">
        <v>25</v>
      </c>
      <c r="M5572" s="51"/>
      <c r="N5572" s="62" t="s">
        <v>6946</v>
      </c>
      <c r="O5572" s="52" t="s">
        <v>62</v>
      </c>
      <c r="P5572" s="52">
        <v>1073</v>
      </c>
      <c r="Q5572" s="52" t="s">
        <v>6947</v>
      </c>
      <c r="R5572" s="52" t="s">
        <v>6834</v>
      </c>
      <c r="S5572" s="49" t="s">
        <v>21334</v>
      </c>
      <c r="V5572" s="50" t="s">
        <v>15195</v>
      </c>
      <c r="W5572" s="50" t="s">
        <v>6834</v>
      </c>
      <c r="X5572" s="50" t="s">
        <v>14742</v>
      </c>
      <c r="Y5572" s="70" t="s">
        <v>17320</v>
      </c>
      <c r="Z5572" s="53">
        <v>32600</v>
      </c>
    </row>
    <row r="5573" spans="1:26" s="49" customFormat="1" x14ac:dyDescent="0.25">
      <c r="A5573" s="75">
        <v>691002231</v>
      </c>
      <c r="B5573" s="73">
        <f t="shared" si="261"/>
        <v>691002231</v>
      </c>
      <c r="C5573" s="73" t="s">
        <v>13235</v>
      </c>
      <c r="D5573" s="68">
        <v>1</v>
      </c>
      <c r="E5573" s="48">
        <f t="shared" si="262"/>
        <v>28026462</v>
      </c>
      <c r="F5573" s="57" t="s">
        <v>6670</v>
      </c>
      <c r="G5573" s="57" t="s">
        <v>6896</v>
      </c>
      <c r="H5573" s="51">
        <v>25</v>
      </c>
      <c r="I5573" s="51" t="s">
        <v>17309</v>
      </c>
      <c r="J5573" s="69">
        <v>27.49</v>
      </c>
      <c r="K5573" s="69">
        <f t="shared" si="263"/>
        <v>687.25</v>
      </c>
      <c r="L5573" s="90">
        <v>25</v>
      </c>
      <c r="M5573" s="51"/>
      <c r="N5573" s="62" t="s">
        <v>6948</v>
      </c>
      <c r="O5573" s="52" t="s">
        <v>6949</v>
      </c>
      <c r="P5573" s="52">
        <v>2703</v>
      </c>
      <c r="Q5573" s="52">
        <v>27</v>
      </c>
      <c r="R5573" s="52" t="s">
        <v>6834</v>
      </c>
      <c r="S5573" s="49" t="s">
        <v>21334</v>
      </c>
      <c r="V5573" s="50" t="s">
        <v>15195</v>
      </c>
      <c r="W5573" s="50" t="s">
        <v>6834</v>
      </c>
      <c r="X5573" s="50" t="s">
        <v>14742</v>
      </c>
      <c r="Y5573" s="70" t="s">
        <v>17320</v>
      </c>
      <c r="Z5573" s="53">
        <v>32600</v>
      </c>
    </row>
    <row r="5574" spans="1:26" s="49" customFormat="1" x14ac:dyDescent="0.25">
      <c r="A5574" s="75">
        <v>691002762</v>
      </c>
      <c r="B5574" s="73">
        <f t="shared" si="261"/>
        <v>691002762</v>
      </c>
      <c r="C5574" s="73" t="s">
        <v>13236</v>
      </c>
      <c r="D5574" s="68">
        <v>1</v>
      </c>
      <c r="E5574" s="48">
        <f t="shared" si="262"/>
        <v>29103550</v>
      </c>
      <c r="F5574" s="57" t="s">
        <v>6670</v>
      </c>
      <c r="G5574" s="57" t="s">
        <v>6896</v>
      </c>
      <c r="H5574" s="51">
        <v>150</v>
      </c>
      <c r="I5574" s="51" t="s">
        <v>17309</v>
      </c>
      <c r="J5574" s="69">
        <v>27.49</v>
      </c>
      <c r="K5574" s="69">
        <f t="shared" si="263"/>
        <v>4123.5</v>
      </c>
      <c r="L5574" s="90">
        <v>150</v>
      </c>
      <c r="M5574" s="51"/>
      <c r="N5574" s="62" t="s">
        <v>6950</v>
      </c>
      <c r="O5574" s="52" t="s">
        <v>62</v>
      </c>
      <c r="P5574" s="52">
        <v>1073</v>
      </c>
      <c r="Q5574" s="52" t="s">
        <v>6947</v>
      </c>
      <c r="R5574" s="52" t="s">
        <v>6834</v>
      </c>
      <c r="S5574" s="49" t="s">
        <v>21334</v>
      </c>
      <c r="V5574" s="50" t="s">
        <v>15195</v>
      </c>
      <c r="W5574" s="50" t="s">
        <v>6834</v>
      </c>
      <c r="X5574" s="50" t="s">
        <v>14742</v>
      </c>
      <c r="Y5574" s="70" t="s">
        <v>17320</v>
      </c>
      <c r="Z5574" s="53">
        <v>32600</v>
      </c>
    </row>
    <row r="5575" spans="1:26" s="49" customFormat="1" ht="30" x14ac:dyDescent="0.25">
      <c r="A5575" s="75">
        <v>691002975</v>
      </c>
      <c r="B5575" s="73">
        <f t="shared" si="261"/>
        <v>691002975</v>
      </c>
      <c r="C5575" s="73" t="s">
        <v>13318</v>
      </c>
      <c r="D5575" s="68">
        <v>1</v>
      </c>
      <c r="E5575" s="48">
        <f t="shared" si="262"/>
        <v>73739391</v>
      </c>
      <c r="F5575" s="57" t="s">
        <v>6670</v>
      </c>
      <c r="G5575" s="57" t="s">
        <v>6896</v>
      </c>
      <c r="H5575" s="51">
        <v>0</v>
      </c>
      <c r="I5575" s="51" t="s">
        <v>17309</v>
      </c>
      <c r="J5575" s="69">
        <v>27.49</v>
      </c>
      <c r="K5575" s="69">
        <f t="shared" si="263"/>
        <v>0</v>
      </c>
      <c r="L5575" s="90">
        <v>25</v>
      </c>
      <c r="M5575" s="51">
        <v>25</v>
      </c>
      <c r="N5575" s="62" t="s">
        <v>7077</v>
      </c>
      <c r="O5575" s="52" t="s">
        <v>7078</v>
      </c>
      <c r="P5575" s="52">
        <v>428</v>
      </c>
      <c r="Q5575" s="52">
        <v>25</v>
      </c>
      <c r="R5575" s="52" t="s">
        <v>6834</v>
      </c>
      <c r="S5575" s="49" t="s">
        <v>21333</v>
      </c>
      <c r="V5575" s="50" t="s">
        <v>15212</v>
      </c>
      <c r="W5575" s="50" t="s">
        <v>6834</v>
      </c>
      <c r="X5575" s="50" t="s">
        <v>14740</v>
      </c>
      <c r="Y5575" s="70" t="s">
        <v>17320</v>
      </c>
      <c r="Z5575" s="53">
        <v>32200</v>
      </c>
    </row>
    <row r="5576" spans="1:26" s="49" customFormat="1" x14ac:dyDescent="0.25">
      <c r="A5576" s="75">
        <v>691003122</v>
      </c>
      <c r="B5576" s="73">
        <f t="shared" si="261"/>
        <v>691003122</v>
      </c>
      <c r="C5576" s="73" t="s">
        <v>13237</v>
      </c>
      <c r="D5576" s="68">
        <v>1</v>
      </c>
      <c r="E5576" s="48">
        <f t="shared" si="262"/>
        <v>71341366</v>
      </c>
      <c r="F5576" s="57" t="s">
        <v>6670</v>
      </c>
      <c r="G5576" s="57" t="s">
        <v>6896</v>
      </c>
      <c r="H5576" s="51">
        <v>25</v>
      </c>
      <c r="I5576" s="51" t="s">
        <v>17309</v>
      </c>
      <c r="J5576" s="69">
        <v>27.49</v>
      </c>
      <c r="K5576" s="69">
        <f t="shared" si="263"/>
        <v>687.25</v>
      </c>
      <c r="L5576" s="90">
        <v>25</v>
      </c>
      <c r="M5576" s="51"/>
      <c r="N5576" s="62" t="s">
        <v>6951</v>
      </c>
      <c r="O5576" s="52" t="s">
        <v>6952</v>
      </c>
      <c r="P5576" s="52">
        <v>1694</v>
      </c>
      <c r="Q5576" s="52">
        <v>2</v>
      </c>
      <c r="R5576" s="52" t="s">
        <v>6834</v>
      </c>
      <c r="S5576" s="49" t="s">
        <v>21334</v>
      </c>
      <c r="V5576" s="50" t="s">
        <v>15195</v>
      </c>
      <c r="W5576" s="50" t="s">
        <v>6834</v>
      </c>
      <c r="X5576" s="50" t="s">
        <v>14741</v>
      </c>
      <c r="Y5576" s="70" t="s">
        <v>17320</v>
      </c>
      <c r="Z5576" s="53">
        <v>32300</v>
      </c>
    </row>
    <row r="5577" spans="1:26" s="49" customFormat="1" ht="30" x14ac:dyDescent="0.25">
      <c r="A5577" s="75">
        <v>691003718</v>
      </c>
      <c r="B5577" s="73">
        <f t="shared" si="261"/>
        <v>691003718</v>
      </c>
      <c r="C5577" s="73" t="s">
        <v>13319</v>
      </c>
      <c r="D5577" s="68">
        <v>1</v>
      </c>
      <c r="E5577" s="48">
        <f t="shared" si="262"/>
        <v>72553740</v>
      </c>
      <c r="F5577" s="57" t="s">
        <v>6670</v>
      </c>
      <c r="G5577" s="57" t="s">
        <v>6896</v>
      </c>
      <c r="H5577" s="51">
        <v>375</v>
      </c>
      <c r="I5577" s="51" t="s">
        <v>17309</v>
      </c>
      <c r="J5577" s="69">
        <v>27.49</v>
      </c>
      <c r="K5577" s="69">
        <f t="shared" si="263"/>
        <v>10308.75</v>
      </c>
      <c r="L5577" s="90">
        <v>375</v>
      </c>
      <c r="M5577" s="51"/>
      <c r="N5577" s="62" t="s">
        <v>7079</v>
      </c>
      <c r="O5577" s="52" t="s">
        <v>60</v>
      </c>
      <c r="P5577" s="52">
        <v>229</v>
      </c>
      <c r="Q5577" s="52"/>
      <c r="R5577" s="52" t="s">
        <v>7080</v>
      </c>
      <c r="S5577" s="49" t="s">
        <v>21333</v>
      </c>
      <c r="V5577" s="50" t="s">
        <v>15212</v>
      </c>
      <c r="W5577" s="50" t="s">
        <v>6834</v>
      </c>
      <c r="X5577" s="50" t="s">
        <v>14740</v>
      </c>
      <c r="Y5577" s="70" t="s">
        <v>17320</v>
      </c>
      <c r="Z5577" s="53">
        <v>33002</v>
      </c>
    </row>
    <row r="5578" spans="1:26" s="49" customFormat="1" x14ac:dyDescent="0.25">
      <c r="A5578" s="75">
        <v>691005648</v>
      </c>
      <c r="B5578" s="73">
        <f t="shared" si="261"/>
        <v>691005648</v>
      </c>
      <c r="C5578" s="73" t="s">
        <v>13238</v>
      </c>
      <c r="D5578" s="68">
        <v>1</v>
      </c>
      <c r="E5578" s="48">
        <f t="shared" si="262"/>
        <v>1811193</v>
      </c>
      <c r="F5578" s="57" t="s">
        <v>6670</v>
      </c>
      <c r="G5578" s="57" t="s">
        <v>6896</v>
      </c>
      <c r="H5578" s="51">
        <v>350</v>
      </c>
      <c r="I5578" s="51" t="s">
        <v>17309</v>
      </c>
      <c r="J5578" s="69">
        <v>27.49</v>
      </c>
      <c r="K5578" s="69">
        <f t="shared" si="263"/>
        <v>9621.5</v>
      </c>
      <c r="L5578" s="90">
        <v>350</v>
      </c>
      <c r="M5578" s="51"/>
      <c r="N5578" s="62" t="s">
        <v>6953</v>
      </c>
      <c r="O5578" s="52" t="s">
        <v>478</v>
      </c>
      <c r="P5578" s="52">
        <v>1126</v>
      </c>
      <c r="Q5578" s="52">
        <v>43</v>
      </c>
      <c r="R5578" s="52" t="s">
        <v>6834</v>
      </c>
      <c r="S5578" s="49" t="s">
        <v>21334</v>
      </c>
      <c r="V5578" s="50" t="s">
        <v>15195</v>
      </c>
      <c r="W5578" s="50" t="s">
        <v>6834</v>
      </c>
      <c r="X5578" s="50" t="s">
        <v>14742</v>
      </c>
      <c r="Y5578" s="70" t="s">
        <v>17320</v>
      </c>
      <c r="Z5578" s="53">
        <v>30100</v>
      </c>
    </row>
    <row r="5579" spans="1:26" s="49" customFormat="1" x14ac:dyDescent="0.25">
      <c r="A5579" s="75">
        <v>691006351</v>
      </c>
      <c r="B5579" s="73">
        <f t="shared" si="261"/>
        <v>691006351</v>
      </c>
      <c r="C5579" s="73" t="s">
        <v>13239</v>
      </c>
      <c r="D5579" s="68">
        <v>1</v>
      </c>
      <c r="E5579" s="48">
        <f t="shared" si="262"/>
        <v>2551217</v>
      </c>
      <c r="F5579" s="57" t="s">
        <v>6670</v>
      </c>
      <c r="G5579" s="57" t="s">
        <v>6896</v>
      </c>
      <c r="H5579" s="51">
        <v>100</v>
      </c>
      <c r="I5579" s="51" t="s">
        <v>17309</v>
      </c>
      <c r="J5579" s="69">
        <v>27.49</v>
      </c>
      <c r="K5579" s="69">
        <f t="shared" si="263"/>
        <v>2749</v>
      </c>
      <c r="L5579" s="90">
        <v>100</v>
      </c>
      <c r="M5579" s="51"/>
      <c r="N5579" s="62" t="s">
        <v>6954</v>
      </c>
      <c r="O5579" s="52" t="s">
        <v>6955</v>
      </c>
      <c r="P5579" s="52">
        <v>550</v>
      </c>
      <c r="Q5579" s="52">
        <v>18</v>
      </c>
      <c r="R5579" s="52" t="s">
        <v>6834</v>
      </c>
      <c r="S5579" s="49" t="s">
        <v>21334</v>
      </c>
      <c r="V5579" s="50" t="s">
        <v>15195</v>
      </c>
      <c r="W5579" s="50" t="s">
        <v>6834</v>
      </c>
      <c r="X5579" s="50" t="s">
        <v>14742</v>
      </c>
      <c r="Y5579" s="70" t="s">
        <v>17320</v>
      </c>
      <c r="Z5579" s="53">
        <v>32300</v>
      </c>
    </row>
    <row r="5580" spans="1:26" s="49" customFormat="1" x14ac:dyDescent="0.25">
      <c r="A5580" s="75">
        <v>691006920</v>
      </c>
      <c r="B5580" s="73">
        <f t="shared" si="261"/>
        <v>691006920</v>
      </c>
      <c r="C5580" s="73" t="s">
        <v>13240</v>
      </c>
      <c r="D5580" s="68">
        <v>1</v>
      </c>
      <c r="E5580" s="48">
        <f t="shared" si="262"/>
        <v>3244547</v>
      </c>
      <c r="F5580" s="57" t="s">
        <v>6670</v>
      </c>
      <c r="G5580" s="57" t="s">
        <v>6896</v>
      </c>
      <c r="H5580" s="51">
        <v>25</v>
      </c>
      <c r="I5580" s="51" t="s">
        <v>17309</v>
      </c>
      <c r="J5580" s="69">
        <v>27.49</v>
      </c>
      <c r="K5580" s="69">
        <f t="shared" si="263"/>
        <v>687.25</v>
      </c>
      <c r="L5580" s="90">
        <v>25</v>
      </c>
      <c r="M5580" s="51"/>
      <c r="N5580" s="62" t="s">
        <v>6956</v>
      </c>
      <c r="O5580" s="52" t="s">
        <v>6898</v>
      </c>
      <c r="P5580" s="52">
        <v>734</v>
      </c>
      <c r="Q5580" s="52">
        <v>1</v>
      </c>
      <c r="R5580" s="52" t="s">
        <v>6834</v>
      </c>
      <c r="S5580" s="49" t="s">
        <v>21334</v>
      </c>
      <c r="V5580" s="50" t="s">
        <v>15195</v>
      </c>
      <c r="W5580" s="50" t="s">
        <v>6834</v>
      </c>
      <c r="X5580" s="50" t="s">
        <v>14742</v>
      </c>
      <c r="Y5580" s="70" t="s">
        <v>17320</v>
      </c>
      <c r="Z5580" s="53">
        <v>31800</v>
      </c>
    </row>
    <row r="5581" spans="1:26" s="49" customFormat="1" ht="30" x14ac:dyDescent="0.25">
      <c r="A5581" s="75">
        <v>691011125</v>
      </c>
      <c r="B5581" s="73">
        <f t="shared" si="261"/>
        <v>691011125</v>
      </c>
      <c r="C5581" s="73" t="s">
        <v>18316</v>
      </c>
      <c r="D5581" s="68">
        <v>1</v>
      </c>
      <c r="E5581" s="48">
        <f t="shared" si="262"/>
        <v>6034551</v>
      </c>
      <c r="F5581" s="57" t="s">
        <v>6670</v>
      </c>
      <c r="G5581" s="57" t="s">
        <v>6896</v>
      </c>
      <c r="H5581" s="51">
        <v>0</v>
      </c>
      <c r="I5581" s="51" t="s">
        <v>17309</v>
      </c>
      <c r="J5581" s="69">
        <v>27.49</v>
      </c>
      <c r="K5581" s="69">
        <f t="shared" si="263"/>
        <v>0</v>
      </c>
      <c r="L5581" s="90">
        <v>25</v>
      </c>
      <c r="M5581" s="51">
        <v>25</v>
      </c>
      <c r="N5581" s="62" t="s">
        <v>18317</v>
      </c>
      <c r="O5581" s="52" t="s">
        <v>18318</v>
      </c>
      <c r="P5581" s="52">
        <v>372</v>
      </c>
      <c r="Q5581" s="52">
        <v>19</v>
      </c>
      <c r="R5581" s="52" t="s">
        <v>6834</v>
      </c>
      <c r="S5581" s="49" t="s">
        <v>21333</v>
      </c>
      <c r="V5581" s="50" t="s">
        <v>15212</v>
      </c>
      <c r="W5581" s="50" t="s">
        <v>6834</v>
      </c>
      <c r="X5581" s="50" t="s">
        <v>14740</v>
      </c>
      <c r="Y5581" s="70" t="s">
        <v>17320</v>
      </c>
      <c r="Z5581" s="53">
        <v>30100</v>
      </c>
    </row>
    <row r="5582" spans="1:26" s="49" customFormat="1" x14ac:dyDescent="0.25">
      <c r="A5582" s="75">
        <v>691012091</v>
      </c>
      <c r="B5582" s="73">
        <f t="shared" si="261"/>
        <v>691012091</v>
      </c>
      <c r="C5582" s="73" t="s">
        <v>13241</v>
      </c>
      <c r="D5582" s="68">
        <v>1</v>
      </c>
      <c r="E5582" s="48">
        <f t="shared" si="262"/>
        <v>7108460</v>
      </c>
      <c r="F5582" s="57" t="s">
        <v>6670</v>
      </c>
      <c r="G5582" s="57" t="s">
        <v>6896</v>
      </c>
      <c r="H5582" s="51">
        <v>25</v>
      </c>
      <c r="I5582" s="51" t="s">
        <v>17309</v>
      </c>
      <c r="J5582" s="69">
        <v>27.49</v>
      </c>
      <c r="K5582" s="69">
        <f t="shared" si="263"/>
        <v>687.25</v>
      </c>
      <c r="L5582" s="90">
        <v>25</v>
      </c>
      <c r="M5582" s="51"/>
      <c r="N5582" s="62" t="s">
        <v>6959</v>
      </c>
      <c r="O5582" s="52" t="s">
        <v>39</v>
      </c>
      <c r="P5582" s="52">
        <v>7</v>
      </c>
      <c r="Q5582" s="52">
        <v>29</v>
      </c>
      <c r="R5582" s="52" t="s">
        <v>6834</v>
      </c>
      <c r="S5582" s="49" t="s">
        <v>21334</v>
      </c>
      <c r="V5582" s="50" t="s">
        <v>15195</v>
      </c>
      <c r="W5582" s="50" t="s">
        <v>6834</v>
      </c>
      <c r="X5582" s="50" t="s">
        <v>14742</v>
      </c>
      <c r="Y5582" s="70" t="s">
        <v>17320</v>
      </c>
      <c r="Z5582" s="53">
        <v>30100</v>
      </c>
    </row>
    <row r="5583" spans="1:26" s="49" customFormat="1" ht="30" x14ac:dyDescent="0.25">
      <c r="A5583" s="74">
        <v>600028712</v>
      </c>
      <c r="B5583" s="73">
        <f t="shared" si="261"/>
        <v>600028712</v>
      </c>
      <c r="C5583" s="73" t="s">
        <v>15225</v>
      </c>
      <c r="D5583" s="68">
        <v>1</v>
      </c>
      <c r="E5583" s="48">
        <f t="shared" si="262"/>
        <v>49778129</v>
      </c>
      <c r="F5583" s="57" t="s">
        <v>6670</v>
      </c>
      <c r="G5583" s="57" t="s">
        <v>6896</v>
      </c>
      <c r="H5583" s="51">
        <v>200</v>
      </c>
      <c r="I5583" s="51" t="s">
        <v>17309</v>
      </c>
      <c r="J5583" s="69">
        <v>27.49</v>
      </c>
      <c r="K5583" s="69">
        <f t="shared" si="263"/>
        <v>5498</v>
      </c>
      <c r="L5583" s="90">
        <v>200</v>
      </c>
      <c r="M5583" s="51"/>
      <c r="N5583" s="63" t="s">
        <v>15226</v>
      </c>
      <c r="O5583" s="50" t="s">
        <v>2641</v>
      </c>
      <c r="P5583" s="50">
        <v>459</v>
      </c>
      <c r="Q5583" s="50">
        <v>67</v>
      </c>
      <c r="R5583" s="50" t="s">
        <v>6834</v>
      </c>
      <c r="S5583" s="49" t="s">
        <v>21333</v>
      </c>
      <c r="V5583" s="50" t="s">
        <v>14745</v>
      </c>
      <c r="W5583" s="50" t="s">
        <v>6834</v>
      </c>
      <c r="X5583" s="50" t="s">
        <v>14746</v>
      </c>
      <c r="Y5583" s="70" t="s">
        <v>17320</v>
      </c>
      <c r="Z5583" s="53">
        <v>32300</v>
      </c>
    </row>
    <row r="5584" spans="1:26" s="49" customFormat="1" x14ac:dyDescent="0.25">
      <c r="A5584" s="74">
        <v>600022994</v>
      </c>
      <c r="B5584" s="73">
        <f t="shared" si="261"/>
        <v>600022994</v>
      </c>
      <c r="C5584" s="73" t="s">
        <v>13172</v>
      </c>
      <c r="D5584" s="68">
        <v>1</v>
      </c>
      <c r="E5584" s="48">
        <f t="shared" si="262"/>
        <v>71197583</v>
      </c>
      <c r="F5584" s="57" t="s">
        <v>6670</v>
      </c>
      <c r="G5584" s="57" t="s">
        <v>6835</v>
      </c>
      <c r="H5584" s="51">
        <v>275</v>
      </c>
      <c r="I5584" s="51" t="s">
        <v>17309</v>
      </c>
      <c r="J5584" s="69">
        <v>27.49</v>
      </c>
      <c r="K5584" s="69">
        <f t="shared" si="263"/>
        <v>7559.75</v>
      </c>
      <c r="L5584" s="90">
        <v>275</v>
      </c>
      <c r="M5584" s="51"/>
      <c r="N5584" s="62" t="s">
        <v>6840</v>
      </c>
      <c r="O5584" s="52" t="s">
        <v>478</v>
      </c>
      <c r="P5584" s="52">
        <v>346</v>
      </c>
      <c r="Q5584" s="52"/>
      <c r="R5584" s="52" t="s">
        <v>2675</v>
      </c>
      <c r="S5584" s="49" t="s">
        <v>21334</v>
      </c>
      <c r="V5584" s="50" t="s">
        <v>15195</v>
      </c>
      <c r="W5584" s="50" t="s">
        <v>6839</v>
      </c>
      <c r="X5584" s="50" t="s">
        <v>14741</v>
      </c>
      <c r="Y5584" s="70" t="s">
        <v>17320</v>
      </c>
      <c r="Z5584" s="53">
        <v>33452</v>
      </c>
    </row>
    <row r="5585" spans="1:26" s="49" customFormat="1" x14ac:dyDescent="0.25">
      <c r="A5585" s="75">
        <v>600070221</v>
      </c>
      <c r="B5585" s="73">
        <f t="shared" si="261"/>
        <v>600070221</v>
      </c>
      <c r="C5585" s="73" t="s">
        <v>13186</v>
      </c>
      <c r="D5585" s="68">
        <v>1</v>
      </c>
      <c r="E5585" s="48">
        <f t="shared" si="262"/>
        <v>70833851</v>
      </c>
      <c r="F5585" s="57" t="s">
        <v>6670</v>
      </c>
      <c r="G5585" s="57" t="s">
        <v>6835</v>
      </c>
      <c r="H5585" s="51">
        <v>0</v>
      </c>
      <c r="I5585" s="51" t="s">
        <v>17309</v>
      </c>
      <c r="J5585" s="69">
        <v>27.49</v>
      </c>
      <c r="K5585" s="69">
        <f t="shared" si="263"/>
        <v>0</v>
      </c>
      <c r="L5585" s="90">
        <v>25</v>
      </c>
      <c r="M5585" s="51">
        <v>25</v>
      </c>
      <c r="N5585" s="62" t="s">
        <v>6864</v>
      </c>
      <c r="O5585" s="52" t="s">
        <v>448</v>
      </c>
      <c r="P5585" s="52">
        <v>505</v>
      </c>
      <c r="Q5585" s="52"/>
      <c r="R5585" s="52" t="s">
        <v>6865</v>
      </c>
      <c r="S5585" s="49" t="s">
        <v>21333</v>
      </c>
      <c r="V5585" s="50" t="s">
        <v>15227</v>
      </c>
      <c r="W5585" s="50" t="s">
        <v>6839</v>
      </c>
      <c r="X5585" s="50" t="s">
        <v>14740</v>
      </c>
      <c r="Y5585" s="70" t="s">
        <v>17320</v>
      </c>
      <c r="Z5585" s="53">
        <v>33442</v>
      </c>
    </row>
    <row r="5586" spans="1:26" s="49" customFormat="1" x14ac:dyDescent="0.25">
      <c r="A5586" s="75">
        <v>600070018</v>
      </c>
      <c r="B5586" s="73">
        <f t="shared" si="261"/>
        <v>600070018</v>
      </c>
      <c r="C5586" s="73" t="s">
        <v>13187</v>
      </c>
      <c r="D5586" s="68">
        <v>1</v>
      </c>
      <c r="E5586" s="48">
        <f t="shared" si="262"/>
        <v>70971561</v>
      </c>
      <c r="F5586" s="57" t="s">
        <v>6670</v>
      </c>
      <c r="G5586" s="57" t="s">
        <v>6835</v>
      </c>
      <c r="H5586" s="51">
        <v>25</v>
      </c>
      <c r="I5586" s="51" t="s">
        <v>17309</v>
      </c>
      <c r="J5586" s="69">
        <v>27.49</v>
      </c>
      <c r="K5586" s="69">
        <f t="shared" si="263"/>
        <v>687.25</v>
      </c>
      <c r="L5586" s="90">
        <v>25</v>
      </c>
      <c r="M5586" s="51"/>
      <c r="N5586" s="62" t="s">
        <v>6866</v>
      </c>
      <c r="O5586" s="52" t="s">
        <v>60</v>
      </c>
      <c r="P5586" s="52">
        <v>320</v>
      </c>
      <c r="Q5586" s="52"/>
      <c r="R5586" s="52" t="s">
        <v>2675</v>
      </c>
      <c r="S5586" s="49" t="s">
        <v>21333</v>
      </c>
      <c r="V5586" s="50" t="s">
        <v>15227</v>
      </c>
      <c r="W5586" s="50" t="s">
        <v>6839</v>
      </c>
      <c r="X5586" s="50" t="s">
        <v>14740</v>
      </c>
      <c r="Y5586" s="70" t="s">
        <v>17320</v>
      </c>
      <c r="Z5586" s="53">
        <v>33452</v>
      </c>
    </row>
    <row r="5587" spans="1:26" s="49" customFormat="1" x14ac:dyDescent="0.25">
      <c r="A5587" s="75">
        <v>600070069</v>
      </c>
      <c r="B5587" s="73">
        <f t="shared" si="261"/>
        <v>600070069</v>
      </c>
      <c r="C5587" s="73" t="s">
        <v>13188</v>
      </c>
      <c r="D5587" s="68">
        <v>1</v>
      </c>
      <c r="E5587" s="48">
        <f t="shared" si="262"/>
        <v>70946833</v>
      </c>
      <c r="F5587" s="57" t="s">
        <v>6670</v>
      </c>
      <c r="G5587" s="57" t="s">
        <v>6835</v>
      </c>
      <c r="H5587" s="51">
        <v>0</v>
      </c>
      <c r="I5587" s="51" t="s">
        <v>17309</v>
      </c>
      <c r="J5587" s="69">
        <v>27.49</v>
      </c>
      <c r="K5587" s="69">
        <f t="shared" si="263"/>
        <v>0</v>
      </c>
      <c r="L5587" s="90">
        <v>25</v>
      </c>
      <c r="M5587" s="51">
        <v>25</v>
      </c>
      <c r="N5587" s="62" t="s">
        <v>6867</v>
      </c>
      <c r="O5587" s="52" t="s">
        <v>88</v>
      </c>
      <c r="P5587" s="52">
        <v>202</v>
      </c>
      <c r="Q5587" s="52"/>
      <c r="R5587" s="52" t="s">
        <v>6839</v>
      </c>
      <c r="S5587" s="49" t="s">
        <v>21333</v>
      </c>
      <c r="V5587" s="50" t="s">
        <v>15227</v>
      </c>
      <c r="W5587" s="50" t="s">
        <v>6839</v>
      </c>
      <c r="X5587" s="50" t="s">
        <v>14740</v>
      </c>
      <c r="Y5587" s="70" t="s">
        <v>17320</v>
      </c>
      <c r="Z5587" s="53">
        <v>33401</v>
      </c>
    </row>
    <row r="5588" spans="1:26" s="49" customFormat="1" x14ac:dyDescent="0.25">
      <c r="A5588" s="75">
        <v>600070131</v>
      </c>
      <c r="B5588" s="73">
        <f t="shared" si="261"/>
        <v>600070131</v>
      </c>
      <c r="C5588" s="73" t="s">
        <v>13189</v>
      </c>
      <c r="D5588" s="68">
        <v>1</v>
      </c>
      <c r="E5588" s="48">
        <f t="shared" si="262"/>
        <v>70922799</v>
      </c>
      <c r="F5588" s="57" t="s">
        <v>6670</v>
      </c>
      <c r="G5588" s="57" t="s">
        <v>6835</v>
      </c>
      <c r="H5588" s="51">
        <v>0</v>
      </c>
      <c r="I5588" s="51" t="s">
        <v>17309</v>
      </c>
      <c r="J5588" s="69">
        <v>27.49</v>
      </c>
      <c r="K5588" s="69">
        <f t="shared" si="263"/>
        <v>0</v>
      </c>
      <c r="L5588" s="90">
        <v>25</v>
      </c>
      <c r="M5588" s="51">
        <v>25</v>
      </c>
      <c r="N5588" s="62" t="s">
        <v>6868</v>
      </c>
      <c r="O5588" s="52" t="s">
        <v>6869</v>
      </c>
      <c r="P5588" s="52">
        <v>343</v>
      </c>
      <c r="Q5588" s="52"/>
      <c r="R5588" s="52" t="s">
        <v>6870</v>
      </c>
      <c r="S5588" s="49" t="s">
        <v>21333</v>
      </c>
      <c r="V5588" s="50" t="s">
        <v>15227</v>
      </c>
      <c r="W5588" s="50" t="s">
        <v>6839</v>
      </c>
      <c r="X5588" s="50" t="s">
        <v>14740</v>
      </c>
      <c r="Y5588" s="70" t="s">
        <v>17320</v>
      </c>
      <c r="Z5588" s="53">
        <v>33209</v>
      </c>
    </row>
    <row r="5589" spans="1:26" s="49" customFormat="1" x14ac:dyDescent="0.25">
      <c r="A5589" s="75">
        <v>600070239</v>
      </c>
      <c r="B5589" s="73">
        <f t="shared" si="261"/>
        <v>600070239</v>
      </c>
      <c r="C5589" s="73" t="s">
        <v>13190</v>
      </c>
      <c r="D5589" s="68">
        <v>1</v>
      </c>
      <c r="E5589" s="48">
        <f t="shared" si="262"/>
        <v>49181939</v>
      </c>
      <c r="F5589" s="57" t="s">
        <v>6670</v>
      </c>
      <c r="G5589" s="57" t="s">
        <v>6835</v>
      </c>
      <c r="H5589" s="51">
        <v>0</v>
      </c>
      <c r="I5589" s="51" t="s">
        <v>17309</v>
      </c>
      <c r="J5589" s="69">
        <v>27.49</v>
      </c>
      <c r="K5589" s="69">
        <f t="shared" si="263"/>
        <v>0</v>
      </c>
      <c r="L5589" s="90">
        <v>50</v>
      </c>
      <c r="M5589" s="51">
        <v>50</v>
      </c>
      <c r="N5589" s="62" t="s">
        <v>6871</v>
      </c>
      <c r="O5589" s="52" t="s">
        <v>150</v>
      </c>
      <c r="P5589" s="52">
        <v>959</v>
      </c>
      <c r="Q5589" s="52"/>
      <c r="R5589" s="52" t="s">
        <v>6839</v>
      </c>
      <c r="S5589" s="49" t="s">
        <v>21333</v>
      </c>
      <c r="V5589" s="50" t="s">
        <v>15227</v>
      </c>
      <c r="W5589" s="50" t="s">
        <v>6839</v>
      </c>
      <c r="X5589" s="50" t="s">
        <v>14740</v>
      </c>
      <c r="Y5589" s="70" t="s">
        <v>17320</v>
      </c>
      <c r="Z5589" s="53">
        <v>33401</v>
      </c>
    </row>
    <row r="5590" spans="1:26" s="49" customFormat="1" ht="30" x14ac:dyDescent="0.25">
      <c r="A5590" s="75">
        <v>600070352</v>
      </c>
      <c r="B5590" s="73">
        <f t="shared" si="261"/>
        <v>600070352</v>
      </c>
      <c r="C5590" s="73" t="s">
        <v>13191</v>
      </c>
      <c r="D5590" s="68">
        <v>1</v>
      </c>
      <c r="E5590" s="48">
        <f t="shared" si="262"/>
        <v>60611910</v>
      </c>
      <c r="F5590" s="57" t="s">
        <v>6670</v>
      </c>
      <c r="G5590" s="57" t="s">
        <v>6835</v>
      </c>
      <c r="H5590" s="51">
        <v>0</v>
      </c>
      <c r="I5590" s="51" t="s">
        <v>17309</v>
      </c>
      <c r="J5590" s="69">
        <v>27.49</v>
      </c>
      <c r="K5590" s="69">
        <f t="shared" si="263"/>
        <v>0</v>
      </c>
      <c r="L5590" s="90">
        <v>100</v>
      </c>
      <c r="M5590" s="51">
        <v>100</v>
      </c>
      <c r="N5590" s="62" t="s">
        <v>6872</v>
      </c>
      <c r="O5590" s="52"/>
      <c r="P5590" s="52">
        <v>44</v>
      </c>
      <c r="Q5590" s="52"/>
      <c r="R5590" s="52" t="s">
        <v>6873</v>
      </c>
      <c r="S5590" s="49" t="s">
        <v>21333</v>
      </c>
      <c r="V5590" s="50" t="s">
        <v>15227</v>
      </c>
      <c r="W5590" s="50" t="s">
        <v>6839</v>
      </c>
      <c r="X5590" s="50" t="s">
        <v>14740</v>
      </c>
      <c r="Y5590" s="70" t="s">
        <v>17320</v>
      </c>
      <c r="Z5590" s="53">
        <v>33401</v>
      </c>
    </row>
    <row r="5591" spans="1:26" s="49" customFormat="1" x14ac:dyDescent="0.25">
      <c r="A5591" s="75">
        <v>600070425</v>
      </c>
      <c r="B5591" s="73">
        <f t="shared" si="261"/>
        <v>600070425</v>
      </c>
      <c r="C5591" s="73" t="s">
        <v>13192</v>
      </c>
      <c r="D5591" s="68">
        <v>1</v>
      </c>
      <c r="E5591" s="48">
        <f t="shared" si="262"/>
        <v>70832838</v>
      </c>
      <c r="F5591" s="57" t="s">
        <v>6670</v>
      </c>
      <c r="G5591" s="57" t="s">
        <v>6835</v>
      </c>
      <c r="H5591" s="51">
        <v>425</v>
      </c>
      <c r="I5591" s="51" t="s">
        <v>17309</v>
      </c>
      <c r="J5591" s="69">
        <v>27.49</v>
      </c>
      <c r="K5591" s="69">
        <f t="shared" si="263"/>
        <v>11683.25</v>
      </c>
      <c r="L5591" s="90">
        <v>425</v>
      </c>
      <c r="M5591" s="51"/>
      <c r="N5591" s="62" t="s">
        <v>6874</v>
      </c>
      <c r="O5591" s="52" t="s">
        <v>340</v>
      </c>
      <c r="P5591" s="52">
        <v>154</v>
      </c>
      <c r="Q5591" s="52"/>
      <c r="R5591" s="52" t="s">
        <v>6865</v>
      </c>
      <c r="S5591" s="49" t="s">
        <v>21333</v>
      </c>
      <c r="V5591" s="50" t="s">
        <v>15227</v>
      </c>
      <c r="W5591" s="50" t="s">
        <v>6839</v>
      </c>
      <c r="X5591" s="50" t="s">
        <v>14740</v>
      </c>
      <c r="Y5591" s="70" t="s">
        <v>17320</v>
      </c>
      <c r="Z5591" s="53">
        <v>33442</v>
      </c>
    </row>
    <row r="5592" spans="1:26" s="49" customFormat="1" x14ac:dyDescent="0.25">
      <c r="A5592" s="75">
        <v>600070476</v>
      </c>
      <c r="B5592" s="73">
        <f t="shared" si="261"/>
        <v>600070476</v>
      </c>
      <c r="C5592" s="73" t="s">
        <v>13193</v>
      </c>
      <c r="D5592" s="68">
        <v>1</v>
      </c>
      <c r="E5592" s="48">
        <f t="shared" si="262"/>
        <v>70970777</v>
      </c>
      <c r="F5592" s="57" t="s">
        <v>6670</v>
      </c>
      <c r="G5592" s="57" t="s">
        <v>6835</v>
      </c>
      <c r="H5592" s="51">
        <v>425</v>
      </c>
      <c r="I5592" s="51" t="s">
        <v>17309</v>
      </c>
      <c r="J5592" s="69">
        <v>27.49</v>
      </c>
      <c r="K5592" s="69">
        <f t="shared" si="263"/>
        <v>11683.25</v>
      </c>
      <c r="L5592" s="90">
        <v>425</v>
      </c>
      <c r="M5592" s="51"/>
      <c r="N5592" s="62" t="s">
        <v>6875</v>
      </c>
      <c r="O5592" s="52" t="s">
        <v>60</v>
      </c>
      <c r="P5592" s="52">
        <v>249</v>
      </c>
      <c r="Q5592" s="52"/>
      <c r="R5592" s="52" t="s">
        <v>2675</v>
      </c>
      <c r="S5592" s="49" t="s">
        <v>21333</v>
      </c>
      <c r="V5592" s="50" t="s">
        <v>15227</v>
      </c>
      <c r="W5592" s="50" t="s">
        <v>6839</v>
      </c>
      <c r="X5592" s="50" t="s">
        <v>14740</v>
      </c>
      <c r="Y5592" s="70" t="s">
        <v>17320</v>
      </c>
      <c r="Z5592" s="53">
        <v>33452</v>
      </c>
    </row>
    <row r="5593" spans="1:26" s="49" customFormat="1" x14ac:dyDescent="0.25">
      <c r="A5593" s="75">
        <v>600070492</v>
      </c>
      <c r="B5593" s="73">
        <f t="shared" si="261"/>
        <v>600070492</v>
      </c>
      <c r="C5593" s="73" t="s">
        <v>13194</v>
      </c>
      <c r="D5593" s="68">
        <v>1</v>
      </c>
      <c r="E5593" s="48">
        <f t="shared" si="262"/>
        <v>49181891</v>
      </c>
      <c r="F5593" s="57" t="s">
        <v>6670</v>
      </c>
      <c r="G5593" s="57" t="s">
        <v>6835</v>
      </c>
      <c r="H5593" s="51">
        <v>1750</v>
      </c>
      <c r="I5593" s="51" t="s">
        <v>17309</v>
      </c>
      <c r="J5593" s="69">
        <v>27.49</v>
      </c>
      <c r="K5593" s="69">
        <f t="shared" si="263"/>
        <v>48107.5</v>
      </c>
      <c r="L5593" s="90">
        <v>1750</v>
      </c>
      <c r="M5593" s="51"/>
      <c r="N5593" s="62" t="s">
        <v>6876</v>
      </c>
      <c r="O5593" s="52" t="s">
        <v>6877</v>
      </c>
      <c r="P5593" s="52">
        <v>1146</v>
      </c>
      <c r="Q5593" s="52"/>
      <c r="R5593" s="52" t="s">
        <v>6839</v>
      </c>
      <c r="S5593" s="49" t="s">
        <v>21333</v>
      </c>
      <c r="V5593" s="50" t="s">
        <v>15227</v>
      </c>
      <c r="W5593" s="50" t="s">
        <v>6839</v>
      </c>
      <c r="X5593" s="50" t="s">
        <v>14740</v>
      </c>
      <c r="Y5593" s="70" t="s">
        <v>17320</v>
      </c>
      <c r="Z5593" s="53">
        <v>33401</v>
      </c>
    </row>
    <row r="5594" spans="1:26" s="49" customFormat="1" x14ac:dyDescent="0.25">
      <c r="A5594" s="75">
        <v>600070531</v>
      </c>
      <c r="B5594" s="73">
        <f t="shared" si="261"/>
        <v>600070531</v>
      </c>
      <c r="C5594" s="73" t="s">
        <v>13195</v>
      </c>
      <c r="D5594" s="68">
        <v>1</v>
      </c>
      <c r="E5594" s="48">
        <f t="shared" si="262"/>
        <v>70923311</v>
      </c>
      <c r="F5594" s="57" t="s">
        <v>6670</v>
      </c>
      <c r="G5594" s="57" t="s">
        <v>6835</v>
      </c>
      <c r="H5594" s="51">
        <v>925</v>
      </c>
      <c r="I5594" s="51" t="s">
        <v>17309</v>
      </c>
      <c r="J5594" s="69">
        <v>27.49</v>
      </c>
      <c r="K5594" s="69">
        <f t="shared" si="263"/>
        <v>25428.25</v>
      </c>
      <c r="L5594" s="90">
        <v>925</v>
      </c>
      <c r="M5594" s="51"/>
      <c r="N5594" s="62" t="s">
        <v>6878</v>
      </c>
      <c r="O5594" s="52" t="s">
        <v>6879</v>
      </c>
      <c r="P5594" s="52">
        <v>344</v>
      </c>
      <c r="Q5594" s="52"/>
      <c r="R5594" s="52" t="s">
        <v>6870</v>
      </c>
      <c r="S5594" s="49" t="s">
        <v>21333</v>
      </c>
      <c r="V5594" s="50" t="s">
        <v>15227</v>
      </c>
      <c r="W5594" s="50" t="s">
        <v>6839</v>
      </c>
      <c r="X5594" s="50" t="s">
        <v>14740</v>
      </c>
      <c r="Y5594" s="70" t="s">
        <v>17320</v>
      </c>
      <c r="Z5594" s="53">
        <v>33209</v>
      </c>
    </row>
    <row r="5595" spans="1:26" s="49" customFormat="1" ht="30" x14ac:dyDescent="0.25">
      <c r="A5595" s="75">
        <v>650014596</v>
      </c>
      <c r="B5595" s="73">
        <f t="shared" si="261"/>
        <v>650014596</v>
      </c>
      <c r="C5595" s="73" t="s">
        <v>13196</v>
      </c>
      <c r="D5595" s="68">
        <v>1</v>
      </c>
      <c r="E5595" s="48">
        <f t="shared" si="262"/>
        <v>75005671</v>
      </c>
      <c r="F5595" s="57" t="s">
        <v>6670</v>
      </c>
      <c r="G5595" s="57" t="s">
        <v>6835</v>
      </c>
      <c r="H5595" s="51">
        <v>75</v>
      </c>
      <c r="I5595" s="51" t="s">
        <v>17309</v>
      </c>
      <c r="J5595" s="69">
        <v>27.49</v>
      </c>
      <c r="K5595" s="69">
        <f t="shared" si="263"/>
        <v>2061.75</v>
      </c>
      <c r="L5595" s="90">
        <v>75</v>
      </c>
      <c r="M5595" s="51"/>
      <c r="N5595" s="62" t="s">
        <v>6880</v>
      </c>
      <c r="O5595" s="52"/>
      <c r="P5595" s="52">
        <v>98</v>
      </c>
      <c r="Q5595" s="52"/>
      <c r="R5595" s="52" t="s">
        <v>6839</v>
      </c>
      <c r="S5595" s="49" t="s">
        <v>21333</v>
      </c>
      <c r="V5595" s="50" t="s">
        <v>15227</v>
      </c>
      <c r="W5595" s="50" t="s">
        <v>6839</v>
      </c>
      <c r="X5595" s="50" t="s">
        <v>14740</v>
      </c>
      <c r="Y5595" s="70" t="s">
        <v>17320</v>
      </c>
      <c r="Z5595" s="53">
        <v>33401</v>
      </c>
    </row>
    <row r="5596" spans="1:26" s="49" customFormat="1" ht="30" x14ac:dyDescent="0.25">
      <c r="A5596" s="75">
        <v>650049047</v>
      </c>
      <c r="B5596" s="73">
        <f t="shared" si="261"/>
        <v>650049047</v>
      </c>
      <c r="C5596" s="73" t="s">
        <v>13197</v>
      </c>
      <c r="D5596" s="68">
        <v>1</v>
      </c>
      <c r="E5596" s="48">
        <f t="shared" si="262"/>
        <v>75005689</v>
      </c>
      <c r="F5596" s="57" t="s">
        <v>6670</v>
      </c>
      <c r="G5596" s="57" t="s">
        <v>6835</v>
      </c>
      <c r="H5596" s="51">
        <v>0</v>
      </c>
      <c r="I5596" s="51" t="s">
        <v>17309</v>
      </c>
      <c r="J5596" s="69">
        <v>27.49</v>
      </c>
      <c r="K5596" s="69">
        <f t="shared" si="263"/>
        <v>0</v>
      </c>
      <c r="L5596" s="90">
        <v>150</v>
      </c>
      <c r="M5596" s="51">
        <v>150</v>
      </c>
      <c r="N5596" s="62" t="s">
        <v>6881</v>
      </c>
      <c r="O5596" s="52"/>
      <c r="P5596" s="52">
        <v>56</v>
      </c>
      <c r="Q5596" s="52"/>
      <c r="R5596" s="52" t="s">
        <v>6882</v>
      </c>
      <c r="S5596" s="49" t="s">
        <v>21333</v>
      </c>
      <c r="V5596" s="50" t="s">
        <v>15227</v>
      </c>
      <c r="W5596" s="50" t="s">
        <v>6839</v>
      </c>
      <c r="X5596" s="50" t="s">
        <v>14740</v>
      </c>
      <c r="Y5596" s="70" t="s">
        <v>17320</v>
      </c>
      <c r="Z5596" s="53">
        <v>33444</v>
      </c>
    </row>
    <row r="5597" spans="1:26" s="49" customFormat="1" ht="30" x14ac:dyDescent="0.25">
      <c r="A5597" s="75">
        <v>650055802</v>
      </c>
      <c r="B5597" s="73">
        <f t="shared" si="261"/>
        <v>650055802</v>
      </c>
      <c r="C5597" s="73" t="s">
        <v>13198</v>
      </c>
      <c r="D5597" s="68">
        <v>1</v>
      </c>
      <c r="E5597" s="48">
        <f t="shared" si="262"/>
        <v>60611871</v>
      </c>
      <c r="F5597" s="57" t="s">
        <v>6670</v>
      </c>
      <c r="G5597" s="57" t="s">
        <v>6835</v>
      </c>
      <c r="H5597" s="51">
        <v>0</v>
      </c>
      <c r="I5597" s="51" t="s">
        <v>17320</v>
      </c>
      <c r="J5597" s="69">
        <v>27.49</v>
      </c>
      <c r="K5597" s="69">
        <f t="shared" si="263"/>
        <v>0</v>
      </c>
      <c r="L5597" s="90">
        <v>0</v>
      </c>
      <c r="M5597" s="51"/>
      <c r="N5597" s="62" t="s">
        <v>6883</v>
      </c>
      <c r="O5597" s="52"/>
      <c r="P5597" s="52">
        <v>39</v>
      </c>
      <c r="Q5597" s="52"/>
      <c r="R5597" s="52" t="s">
        <v>6884</v>
      </c>
      <c r="S5597" s="49" t="s">
        <v>21333</v>
      </c>
      <c r="V5597" s="50" t="s">
        <v>15227</v>
      </c>
      <c r="W5597" s="50" t="s">
        <v>6839</v>
      </c>
      <c r="X5597" s="50" t="s">
        <v>14740</v>
      </c>
      <c r="Y5597" s="70">
        <v>44333</v>
      </c>
      <c r="Z5597" s="53">
        <v>33455</v>
      </c>
    </row>
    <row r="5598" spans="1:26" s="49" customFormat="1" ht="30" x14ac:dyDescent="0.25">
      <c r="A5598" s="75">
        <v>650058232</v>
      </c>
      <c r="B5598" s="73">
        <f t="shared" si="261"/>
        <v>650058232</v>
      </c>
      <c r="C5598" s="73" t="s">
        <v>13199</v>
      </c>
      <c r="D5598" s="68">
        <v>1</v>
      </c>
      <c r="E5598" s="48">
        <f t="shared" si="262"/>
        <v>60610891</v>
      </c>
      <c r="F5598" s="57" t="s">
        <v>6670</v>
      </c>
      <c r="G5598" s="57" t="s">
        <v>6835</v>
      </c>
      <c r="H5598" s="51">
        <v>50</v>
      </c>
      <c r="I5598" s="51" t="s">
        <v>17309</v>
      </c>
      <c r="J5598" s="69">
        <v>27.49</v>
      </c>
      <c r="K5598" s="69">
        <f t="shared" si="263"/>
        <v>1374.5</v>
      </c>
      <c r="L5598" s="90">
        <v>50</v>
      </c>
      <c r="M5598" s="51"/>
      <c r="N5598" s="62" t="s">
        <v>6885</v>
      </c>
      <c r="O5598" s="52"/>
      <c r="P5598" s="52">
        <v>23</v>
      </c>
      <c r="Q5598" s="52"/>
      <c r="R5598" s="52" t="s">
        <v>3058</v>
      </c>
      <c r="S5598" s="49" t="s">
        <v>21333</v>
      </c>
      <c r="V5598" s="50" t="s">
        <v>15227</v>
      </c>
      <c r="W5598" s="50" t="s">
        <v>6839</v>
      </c>
      <c r="X5598" s="50" t="s">
        <v>14740</v>
      </c>
      <c r="Y5598" s="70" t="s">
        <v>17320</v>
      </c>
      <c r="Z5598" s="53">
        <v>33454</v>
      </c>
    </row>
    <row r="5599" spans="1:26" s="49" customFormat="1" x14ac:dyDescent="0.25">
      <c r="A5599" s="74">
        <v>600023052</v>
      </c>
      <c r="B5599" s="73">
        <f t="shared" si="261"/>
        <v>600023052</v>
      </c>
      <c r="C5599" s="73" t="s">
        <v>13369</v>
      </c>
      <c r="D5599" s="68">
        <v>1</v>
      </c>
      <c r="E5599" s="48">
        <f t="shared" si="262"/>
        <v>48380261</v>
      </c>
      <c r="F5599" s="57" t="s">
        <v>6670</v>
      </c>
      <c r="G5599" s="57" t="s">
        <v>7172</v>
      </c>
      <c r="H5599" s="51">
        <v>175</v>
      </c>
      <c r="I5599" s="51" t="s">
        <v>17309</v>
      </c>
      <c r="J5599" s="69">
        <v>27.49</v>
      </c>
      <c r="K5599" s="69">
        <f t="shared" si="263"/>
        <v>4810.75</v>
      </c>
      <c r="L5599" s="90">
        <v>175</v>
      </c>
      <c r="M5599" s="51"/>
      <c r="N5599" s="62" t="s">
        <v>7174</v>
      </c>
      <c r="O5599" s="52" t="s">
        <v>97</v>
      </c>
      <c r="P5599" s="52">
        <v>40</v>
      </c>
      <c r="Q5599" s="52"/>
      <c r="R5599" s="52" t="s">
        <v>7173</v>
      </c>
      <c r="S5599" s="49" t="s">
        <v>21333</v>
      </c>
      <c r="V5599" s="50" t="s">
        <v>15195</v>
      </c>
      <c r="W5599" s="50" t="s">
        <v>7173</v>
      </c>
      <c r="X5599" s="50" t="s">
        <v>14738</v>
      </c>
      <c r="Y5599" s="70" t="s">
        <v>17320</v>
      </c>
      <c r="Z5599" s="53">
        <v>33701</v>
      </c>
    </row>
    <row r="5600" spans="1:26" s="49" customFormat="1" ht="30" x14ac:dyDescent="0.25">
      <c r="A5600" s="74">
        <v>600009831</v>
      </c>
      <c r="B5600" s="73">
        <f t="shared" si="261"/>
        <v>600009831</v>
      </c>
      <c r="C5600" s="73" t="s">
        <v>15228</v>
      </c>
      <c r="D5600" s="68">
        <v>1</v>
      </c>
      <c r="E5600" s="48">
        <f t="shared" si="262"/>
        <v>48380296</v>
      </c>
      <c r="F5600" s="57" t="s">
        <v>6670</v>
      </c>
      <c r="G5600" s="57" t="s">
        <v>7172</v>
      </c>
      <c r="H5600" s="51">
        <v>650</v>
      </c>
      <c r="I5600" s="51" t="s">
        <v>17309</v>
      </c>
      <c r="J5600" s="69">
        <v>27.49</v>
      </c>
      <c r="K5600" s="69">
        <f t="shared" si="263"/>
        <v>17868.5</v>
      </c>
      <c r="L5600" s="90">
        <v>650</v>
      </c>
      <c r="M5600" s="51"/>
      <c r="N5600" s="62" t="s">
        <v>15229</v>
      </c>
      <c r="O5600" s="52" t="s">
        <v>7169</v>
      </c>
      <c r="P5600" s="52">
        <v>1115</v>
      </c>
      <c r="Q5600" s="52"/>
      <c r="R5600" s="52" t="s">
        <v>7173</v>
      </c>
      <c r="S5600" s="49" t="s">
        <v>21333</v>
      </c>
      <c r="V5600" s="50" t="s">
        <v>15195</v>
      </c>
      <c r="W5600" s="50" t="s">
        <v>7173</v>
      </c>
      <c r="X5600" s="50" t="s">
        <v>14738</v>
      </c>
      <c r="Y5600" s="70" t="s">
        <v>17320</v>
      </c>
      <c r="Z5600" s="53">
        <v>33701</v>
      </c>
    </row>
    <row r="5601" spans="1:26" s="49" customFormat="1" x14ac:dyDescent="0.25">
      <c r="A5601" s="74">
        <v>600009858</v>
      </c>
      <c r="B5601" s="73">
        <f t="shared" si="261"/>
        <v>600009858</v>
      </c>
      <c r="C5601" s="73" t="s">
        <v>13370</v>
      </c>
      <c r="D5601" s="68">
        <v>1</v>
      </c>
      <c r="E5601" s="48">
        <f t="shared" si="262"/>
        <v>18242171</v>
      </c>
      <c r="F5601" s="57" t="s">
        <v>6670</v>
      </c>
      <c r="G5601" s="57" t="s">
        <v>7172</v>
      </c>
      <c r="H5601" s="51">
        <v>750</v>
      </c>
      <c r="I5601" s="51" t="s">
        <v>17309</v>
      </c>
      <c r="J5601" s="69">
        <v>27.49</v>
      </c>
      <c r="K5601" s="69">
        <f t="shared" si="263"/>
        <v>20617.5</v>
      </c>
      <c r="L5601" s="90">
        <v>750</v>
      </c>
      <c r="M5601" s="51"/>
      <c r="N5601" s="62" t="s">
        <v>7175</v>
      </c>
      <c r="O5601" s="52" t="s">
        <v>7176</v>
      </c>
      <c r="P5601" s="52">
        <v>96</v>
      </c>
      <c r="Q5601" s="52"/>
      <c r="R5601" s="52" t="s">
        <v>7173</v>
      </c>
      <c r="S5601" s="49" t="s">
        <v>21333</v>
      </c>
      <c r="V5601" s="50" t="s">
        <v>15195</v>
      </c>
      <c r="W5601" s="50" t="s">
        <v>7173</v>
      </c>
      <c r="X5601" s="50" t="s">
        <v>14738</v>
      </c>
      <c r="Y5601" s="70" t="s">
        <v>17320</v>
      </c>
      <c r="Z5601" s="53">
        <v>33701</v>
      </c>
    </row>
    <row r="5602" spans="1:26" s="49" customFormat="1" x14ac:dyDescent="0.25">
      <c r="A5602" s="74">
        <v>600000541</v>
      </c>
      <c r="B5602" s="73">
        <f t="shared" si="261"/>
        <v>600000541</v>
      </c>
      <c r="C5602" s="73" t="s">
        <v>13371</v>
      </c>
      <c r="D5602" s="68">
        <v>1</v>
      </c>
      <c r="E5602" s="48">
        <f t="shared" si="262"/>
        <v>25214756</v>
      </c>
      <c r="F5602" s="57" t="s">
        <v>6670</v>
      </c>
      <c r="G5602" s="57" t="s">
        <v>7172</v>
      </c>
      <c r="H5602" s="51">
        <v>25</v>
      </c>
      <c r="I5602" s="51" t="s">
        <v>17309</v>
      </c>
      <c r="J5602" s="69">
        <v>27.49</v>
      </c>
      <c r="K5602" s="69">
        <f t="shared" si="263"/>
        <v>687.25</v>
      </c>
      <c r="L5602" s="90">
        <v>25</v>
      </c>
      <c r="M5602" s="51"/>
      <c r="N5602" s="62" t="s">
        <v>7177</v>
      </c>
      <c r="O5602" s="52" t="s">
        <v>7176</v>
      </c>
      <c r="P5602" s="52">
        <v>220</v>
      </c>
      <c r="Q5602" s="52"/>
      <c r="R5602" s="52" t="s">
        <v>7173</v>
      </c>
      <c r="S5602" s="49" t="s">
        <v>21334</v>
      </c>
      <c r="V5602" s="50" t="s">
        <v>15195</v>
      </c>
      <c r="W5602" s="50" t="s">
        <v>7173</v>
      </c>
      <c r="X5602" s="50" t="s">
        <v>14742</v>
      </c>
      <c r="Y5602" s="70" t="s">
        <v>17320</v>
      </c>
      <c r="Z5602" s="53">
        <v>33701</v>
      </c>
    </row>
    <row r="5603" spans="1:26" s="49" customFormat="1" ht="30" x14ac:dyDescent="0.25">
      <c r="A5603" s="75">
        <v>600071618</v>
      </c>
      <c r="B5603" s="73">
        <f t="shared" si="261"/>
        <v>600071618</v>
      </c>
      <c r="C5603" s="73" t="s">
        <v>13372</v>
      </c>
      <c r="D5603" s="68">
        <v>1</v>
      </c>
      <c r="E5603" s="48">
        <f t="shared" si="262"/>
        <v>70997250</v>
      </c>
      <c r="F5603" s="57" t="s">
        <v>6670</v>
      </c>
      <c r="G5603" s="57" t="s">
        <v>7172</v>
      </c>
      <c r="H5603" s="51">
        <v>0</v>
      </c>
      <c r="I5603" s="51" t="s">
        <v>17309</v>
      </c>
      <c r="J5603" s="69">
        <v>27.49</v>
      </c>
      <c r="K5603" s="69">
        <f t="shared" si="263"/>
        <v>0</v>
      </c>
      <c r="L5603" s="90">
        <v>25</v>
      </c>
      <c r="M5603" s="51">
        <v>25</v>
      </c>
      <c r="N5603" s="62" t="s">
        <v>7178</v>
      </c>
      <c r="O5603" s="52" t="s">
        <v>7179</v>
      </c>
      <c r="P5603" s="52">
        <v>556</v>
      </c>
      <c r="Q5603" s="52"/>
      <c r="R5603" s="52" t="s">
        <v>7180</v>
      </c>
      <c r="S5603" s="49" t="s">
        <v>21333</v>
      </c>
      <c r="V5603" s="50" t="s">
        <v>15230</v>
      </c>
      <c r="W5603" s="50" t="s">
        <v>7173</v>
      </c>
      <c r="X5603" s="50" t="s">
        <v>14740</v>
      </c>
      <c r="Y5603" s="70" t="s">
        <v>17320</v>
      </c>
      <c r="Z5603" s="53">
        <v>33808</v>
      </c>
    </row>
    <row r="5604" spans="1:26" s="49" customFormat="1" x14ac:dyDescent="0.25">
      <c r="A5604" s="75">
        <v>600071774</v>
      </c>
      <c r="B5604" s="73">
        <f t="shared" si="261"/>
        <v>600071774</v>
      </c>
      <c r="C5604" s="73" t="s">
        <v>13373</v>
      </c>
      <c r="D5604" s="68">
        <v>1</v>
      </c>
      <c r="E5604" s="48">
        <f t="shared" si="262"/>
        <v>60610468</v>
      </c>
      <c r="F5604" s="57" t="s">
        <v>6670</v>
      </c>
      <c r="G5604" s="57" t="s">
        <v>7172</v>
      </c>
      <c r="H5604" s="51">
        <v>25</v>
      </c>
      <c r="I5604" s="51" t="s">
        <v>17309</v>
      </c>
      <c r="J5604" s="69">
        <v>27.49</v>
      </c>
      <c r="K5604" s="69">
        <f t="shared" si="263"/>
        <v>687.25</v>
      </c>
      <c r="L5604" s="90">
        <v>25</v>
      </c>
      <c r="M5604" s="51"/>
      <c r="N5604" s="62" t="s">
        <v>7182</v>
      </c>
      <c r="O5604" s="52"/>
      <c r="P5604" s="52">
        <v>296</v>
      </c>
      <c r="Q5604" s="52"/>
      <c r="R5604" s="52" t="s">
        <v>7183</v>
      </c>
      <c r="S5604" s="49" t="s">
        <v>21333</v>
      </c>
      <c r="V5604" s="50" t="s">
        <v>15230</v>
      </c>
      <c r="W5604" s="50" t="s">
        <v>7173</v>
      </c>
      <c r="X5604" s="50" t="s">
        <v>14740</v>
      </c>
      <c r="Y5604" s="70" t="s">
        <v>17320</v>
      </c>
      <c r="Z5604" s="53">
        <v>33845</v>
      </c>
    </row>
    <row r="5605" spans="1:26" s="49" customFormat="1" x14ac:dyDescent="0.25">
      <c r="A5605" s="75">
        <v>600071855</v>
      </c>
      <c r="B5605" s="73">
        <f t="shared" si="261"/>
        <v>600071855</v>
      </c>
      <c r="C5605" s="73" t="s">
        <v>13374</v>
      </c>
      <c r="D5605" s="68">
        <v>1</v>
      </c>
      <c r="E5605" s="48">
        <f t="shared" si="262"/>
        <v>47694815</v>
      </c>
      <c r="F5605" s="57" t="s">
        <v>6670</v>
      </c>
      <c r="G5605" s="57" t="s">
        <v>7172</v>
      </c>
      <c r="H5605" s="51">
        <v>525</v>
      </c>
      <c r="I5605" s="51" t="s">
        <v>17309</v>
      </c>
      <c r="J5605" s="69">
        <v>27.49</v>
      </c>
      <c r="K5605" s="69">
        <f t="shared" si="263"/>
        <v>14432.25</v>
      </c>
      <c r="L5605" s="90">
        <v>525</v>
      </c>
      <c r="M5605" s="51"/>
      <c r="N5605" s="62" t="s">
        <v>7184</v>
      </c>
      <c r="O5605" s="52"/>
      <c r="P5605" s="52">
        <v>531</v>
      </c>
      <c r="Q5605" s="52"/>
      <c r="R5605" s="52" t="s">
        <v>7183</v>
      </c>
      <c r="S5605" s="49" t="s">
        <v>21333</v>
      </c>
      <c r="V5605" s="50" t="s">
        <v>15230</v>
      </c>
      <c r="W5605" s="50" t="s">
        <v>7173</v>
      </c>
      <c r="X5605" s="50" t="s">
        <v>14740</v>
      </c>
      <c r="Y5605" s="70" t="s">
        <v>17320</v>
      </c>
      <c r="Z5605" s="53">
        <v>33845</v>
      </c>
    </row>
    <row r="5606" spans="1:26" s="49" customFormat="1" x14ac:dyDescent="0.25">
      <c r="A5606" s="75">
        <v>600071871</v>
      </c>
      <c r="B5606" s="73">
        <f t="shared" si="261"/>
        <v>600071871</v>
      </c>
      <c r="C5606" s="73" t="s">
        <v>13375</v>
      </c>
      <c r="D5606" s="68">
        <v>1</v>
      </c>
      <c r="E5606" s="48">
        <f t="shared" si="262"/>
        <v>70994587</v>
      </c>
      <c r="F5606" s="57" t="s">
        <v>6670</v>
      </c>
      <c r="G5606" s="57" t="s">
        <v>7172</v>
      </c>
      <c r="H5606" s="51">
        <v>75</v>
      </c>
      <c r="I5606" s="51" t="s">
        <v>17309</v>
      </c>
      <c r="J5606" s="69">
        <v>27.49</v>
      </c>
      <c r="K5606" s="69">
        <f t="shared" si="263"/>
        <v>2061.75</v>
      </c>
      <c r="L5606" s="90">
        <v>75</v>
      </c>
      <c r="M5606" s="51"/>
      <c r="N5606" s="62" t="s">
        <v>7185</v>
      </c>
      <c r="O5606" s="52"/>
      <c r="P5606" s="52">
        <v>38</v>
      </c>
      <c r="Q5606" s="52"/>
      <c r="R5606" s="52" t="s">
        <v>7186</v>
      </c>
      <c r="S5606" s="49" t="s">
        <v>21333</v>
      </c>
      <c r="V5606" s="50" t="s">
        <v>15230</v>
      </c>
      <c r="W5606" s="50" t="s">
        <v>7173</v>
      </c>
      <c r="X5606" s="50" t="s">
        <v>14740</v>
      </c>
      <c r="Y5606" s="70" t="s">
        <v>17320</v>
      </c>
      <c r="Z5606" s="53">
        <v>33701</v>
      </c>
    </row>
    <row r="5607" spans="1:26" s="49" customFormat="1" x14ac:dyDescent="0.25">
      <c r="A5607" s="75">
        <v>600071898</v>
      </c>
      <c r="B5607" s="73">
        <f t="shared" si="261"/>
        <v>600071898</v>
      </c>
      <c r="C5607" s="73" t="s">
        <v>13376</v>
      </c>
      <c r="D5607" s="68">
        <v>1</v>
      </c>
      <c r="E5607" s="48">
        <f t="shared" si="262"/>
        <v>60610077</v>
      </c>
      <c r="F5607" s="57" t="s">
        <v>6670</v>
      </c>
      <c r="G5607" s="57" t="s">
        <v>7172</v>
      </c>
      <c r="H5607" s="51">
        <v>125</v>
      </c>
      <c r="I5607" s="51" t="s">
        <v>17309</v>
      </c>
      <c r="J5607" s="69">
        <v>27.49</v>
      </c>
      <c r="K5607" s="69">
        <f t="shared" si="263"/>
        <v>3436.25</v>
      </c>
      <c r="L5607" s="90">
        <v>125</v>
      </c>
      <c r="M5607" s="51"/>
      <c r="N5607" s="62" t="s">
        <v>7187</v>
      </c>
      <c r="O5607" s="52"/>
      <c r="P5607" s="52">
        <v>62</v>
      </c>
      <c r="Q5607" s="52"/>
      <c r="R5607" s="52" t="s">
        <v>7181</v>
      </c>
      <c r="S5607" s="49" t="s">
        <v>21333</v>
      </c>
      <c r="V5607" s="50" t="s">
        <v>15230</v>
      </c>
      <c r="W5607" s="50" t="s">
        <v>7173</v>
      </c>
      <c r="X5607" s="50" t="s">
        <v>14740</v>
      </c>
      <c r="Y5607" s="70" t="s">
        <v>17320</v>
      </c>
      <c r="Z5607" s="53">
        <v>33844</v>
      </c>
    </row>
    <row r="5608" spans="1:26" s="49" customFormat="1" ht="30" x14ac:dyDescent="0.25">
      <c r="A5608" s="75">
        <v>600072002</v>
      </c>
      <c r="B5608" s="73">
        <f t="shared" si="261"/>
        <v>600072002</v>
      </c>
      <c r="C5608" s="73" t="s">
        <v>13377</v>
      </c>
      <c r="D5608" s="68">
        <v>1</v>
      </c>
      <c r="E5608" s="48">
        <f t="shared" si="262"/>
        <v>70981469</v>
      </c>
      <c r="F5608" s="57" t="s">
        <v>6670</v>
      </c>
      <c r="G5608" s="57" t="s">
        <v>7172</v>
      </c>
      <c r="H5608" s="51">
        <v>1400</v>
      </c>
      <c r="I5608" s="51" t="s">
        <v>17309</v>
      </c>
      <c r="J5608" s="69">
        <v>27.49</v>
      </c>
      <c r="K5608" s="69">
        <f t="shared" si="263"/>
        <v>38486</v>
      </c>
      <c r="L5608" s="90">
        <v>1400</v>
      </c>
      <c r="M5608" s="51"/>
      <c r="N5608" s="62" t="s">
        <v>7188</v>
      </c>
      <c r="O5608" s="52" t="s">
        <v>97</v>
      </c>
      <c r="P5608" s="52">
        <v>855</v>
      </c>
      <c r="Q5608" s="52"/>
      <c r="R5608" s="52" t="s">
        <v>7173</v>
      </c>
      <c r="S5608" s="49" t="s">
        <v>21333</v>
      </c>
      <c r="V5608" s="50" t="s">
        <v>15230</v>
      </c>
      <c r="W5608" s="50" t="s">
        <v>7173</v>
      </c>
      <c r="X5608" s="50" t="s">
        <v>14740</v>
      </c>
      <c r="Y5608" s="70" t="s">
        <v>17320</v>
      </c>
      <c r="Z5608" s="53">
        <v>33701</v>
      </c>
    </row>
    <row r="5609" spans="1:26" s="49" customFormat="1" ht="30" x14ac:dyDescent="0.25">
      <c r="A5609" s="75">
        <v>600072011</v>
      </c>
      <c r="B5609" s="73">
        <f t="shared" si="261"/>
        <v>600072011</v>
      </c>
      <c r="C5609" s="73" t="s">
        <v>13378</v>
      </c>
      <c r="D5609" s="68">
        <v>1</v>
      </c>
      <c r="E5609" s="48">
        <f t="shared" si="262"/>
        <v>70981451</v>
      </c>
      <c r="F5609" s="57" t="s">
        <v>6670</v>
      </c>
      <c r="G5609" s="57" t="s">
        <v>7172</v>
      </c>
      <c r="H5609" s="51">
        <v>850</v>
      </c>
      <c r="I5609" s="51" t="s">
        <v>17309</v>
      </c>
      <c r="J5609" s="69">
        <v>27.49</v>
      </c>
      <c r="K5609" s="69">
        <f t="shared" si="263"/>
        <v>23366.5</v>
      </c>
      <c r="L5609" s="90">
        <v>850</v>
      </c>
      <c r="M5609" s="51"/>
      <c r="N5609" s="62" t="s">
        <v>7189</v>
      </c>
      <c r="O5609" s="52" t="s">
        <v>6957</v>
      </c>
      <c r="P5609" s="52">
        <v>32</v>
      </c>
      <c r="Q5609" s="52"/>
      <c r="R5609" s="52" t="s">
        <v>7173</v>
      </c>
      <c r="S5609" s="49" t="s">
        <v>21333</v>
      </c>
      <c r="V5609" s="50" t="s">
        <v>15230</v>
      </c>
      <c r="W5609" s="50" t="s">
        <v>7173</v>
      </c>
      <c r="X5609" s="50" t="s">
        <v>14740</v>
      </c>
      <c r="Y5609" s="70" t="s">
        <v>17320</v>
      </c>
      <c r="Z5609" s="53">
        <v>33701</v>
      </c>
    </row>
    <row r="5610" spans="1:26" s="49" customFormat="1" x14ac:dyDescent="0.25">
      <c r="A5610" s="75">
        <v>600072029</v>
      </c>
      <c r="B5610" s="73">
        <f t="shared" si="261"/>
        <v>600072029</v>
      </c>
      <c r="C5610" s="73" t="s">
        <v>13379</v>
      </c>
      <c r="D5610" s="68">
        <v>1</v>
      </c>
      <c r="E5610" s="48">
        <f t="shared" si="262"/>
        <v>70981442</v>
      </c>
      <c r="F5610" s="57" t="s">
        <v>6670</v>
      </c>
      <c r="G5610" s="57" t="s">
        <v>7172</v>
      </c>
      <c r="H5610" s="51">
        <v>725</v>
      </c>
      <c r="I5610" s="51" t="s">
        <v>17309</v>
      </c>
      <c r="J5610" s="69">
        <v>27.49</v>
      </c>
      <c r="K5610" s="69">
        <f t="shared" si="263"/>
        <v>19930.25</v>
      </c>
      <c r="L5610" s="90">
        <v>725</v>
      </c>
      <c r="M5610" s="51"/>
      <c r="N5610" s="62" t="s">
        <v>7190</v>
      </c>
      <c r="O5610" s="52" t="s">
        <v>4371</v>
      </c>
      <c r="P5610" s="52">
        <v>64</v>
      </c>
      <c r="Q5610" s="52"/>
      <c r="R5610" s="52" t="s">
        <v>7173</v>
      </c>
      <c r="S5610" s="49" t="s">
        <v>21333</v>
      </c>
      <c r="V5610" s="50" t="s">
        <v>15230</v>
      </c>
      <c r="W5610" s="50" t="s">
        <v>7173</v>
      </c>
      <c r="X5610" s="50" t="s">
        <v>14740</v>
      </c>
      <c r="Y5610" s="70" t="s">
        <v>17320</v>
      </c>
      <c r="Z5610" s="53">
        <v>33701</v>
      </c>
    </row>
    <row r="5611" spans="1:26" s="49" customFormat="1" x14ac:dyDescent="0.25">
      <c r="A5611" s="75">
        <v>600072037</v>
      </c>
      <c r="B5611" s="73">
        <f t="shared" si="261"/>
        <v>600072037</v>
      </c>
      <c r="C5611" s="73" t="s">
        <v>13380</v>
      </c>
      <c r="D5611" s="68">
        <v>1</v>
      </c>
      <c r="E5611" s="48">
        <f t="shared" si="262"/>
        <v>70996032</v>
      </c>
      <c r="F5611" s="57" t="s">
        <v>6670</v>
      </c>
      <c r="G5611" s="57" t="s">
        <v>7172</v>
      </c>
      <c r="H5611" s="51">
        <v>675</v>
      </c>
      <c r="I5611" s="51" t="s">
        <v>17309</v>
      </c>
      <c r="J5611" s="69">
        <v>27.49</v>
      </c>
      <c r="K5611" s="69">
        <f t="shared" si="263"/>
        <v>18555.75</v>
      </c>
      <c r="L5611" s="90">
        <v>675</v>
      </c>
      <c r="M5611" s="51"/>
      <c r="N5611" s="62" t="s">
        <v>7191</v>
      </c>
      <c r="O5611" s="52" t="s">
        <v>7179</v>
      </c>
      <c r="P5611" s="52">
        <v>554</v>
      </c>
      <c r="Q5611" s="52"/>
      <c r="R5611" s="52" t="s">
        <v>7180</v>
      </c>
      <c r="S5611" s="49" t="s">
        <v>21333</v>
      </c>
      <c r="V5611" s="50" t="s">
        <v>15230</v>
      </c>
      <c r="W5611" s="50" t="s">
        <v>7173</v>
      </c>
      <c r="X5611" s="50" t="s">
        <v>14740</v>
      </c>
      <c r="Y5611" s="70" t="s">
        <v>17320</v>
      </c>
      <c r="Z5611" s="53">
        <v>33808</v>
      </c>
    </row>
    <row r="5612" spans="1:26" s="49" customFormat="1" ht="30" x14ac:dyDescent="0.25">
      <c r="A5612" s="75">
        <v>650013620</v>
      </c>
      <c r="B5612" s="73">
        <f t="shared" si="261"/>
        <v>650013620</v>
      </c>
      <c r="C5612" s="73" t="s">
        <v>13381</v>
      </c>
      <c r="D5612" s="68">
        <v>1</v>
      </c>
      <c r="E5612" s="48">
        <f t="shared" si="262"/>
        <v>69983909</v>
      </c>
      <c r="F5612" s="57" t="s">
        <v>6670</v>
      </c>
      <c r="G5612" s="57" t="s">
        <v>7172</v>
      </c>
      <c r="H5612" s="51">
        <v>500</v>
      </c>
      <c r="I5612" s="51" t="s">
        <v>17309</v>
      </c>
      <c r="J5612" s="69">
        <v>27.49</v>
      </c>
      <c r="K5612" s="69">
        <f t="shared" si="263"/>
        <v>13745</v>
      </c>
      <c r="L5612" s="90">
        <v>500</v>
      </c>
      <c r="M5612" s="51"/>
      <c r="N5612" s="62" t="s">
        <v>7192</v>
      </c>
      <c r="O5612" s="52"/>
      <c r="P5612" s="52">
        <v>62</v>
      </c>
      <c r="Q5612" s="52"/>
      <c r="R5612" s="52" t="s">
        <v>7193</v>
      </c>
      <c r="S5612" s="49" t="s">
        <v>21333</v>
      </c>
      <c r="V5612" s="50" t="s">
        <v>15230</v>
      </c>
      <c r="W5612" s="50" t="s">
        <v>7173</v>
      </c>
      <c r="X5612" s="50" t="s">
        <v>14740</v>
      </c>
      <c r="Y5612" s="70" t="s">
        <v>17320</v>
      </c>
      <c r="Z5612" s="53">
        <v>33824</v>
      </c>
    </row>
    <row r="5613" spans="1:26" s="49" customFormat="1" ht="30" x14ac:dyDescent="0.25">
      <c r="A5613" s="75">
        <v>650032756</v>
      </c>
      <c r="B5613" s="73">
        <f t="shared" si="261"/>
        <v>650032756</v>
      </c>
      <c r="C5613" s="73" t="s">
        <v>13382</v>
      </c>
      <c r="D5613" s="68">
        <v>1</v>
      </c>
      <c r="E5613" s="48">
        <f t="shared" si="262"/>
        <v>70982732</v>
      </c>
      <c r="F5613" s="57" t="s">
        <v>6670</v>
      </c>
      <c r="G5613" s="57" t="s">
        <v>7172</v>
      </c>
      <c r="H5613" s="51">
        <v>200</v>
      </c>
      <c r="I5613" s="51" t="s">
        <v>17309</v>
      </c>
      <c r="J5613" s="69">
        <v>27.49</v>
      </c>
      <c r="K5613" s="69">
        <f t="shared" si="263"/>
        <v>5498</v>
      </c>
      <c r="L5613" s="90">
        <v>200</v>
      </c>
      <c r="M5613" s="51"/>
      <c r="N5613" s="62" t="s">
        <v>7194</v>
      </c>
      <c r="O5613" s="52"/>
      <c r="P5613" s="52">
        <v>14</v>
      </c>
      <c r="Q5613" s="52"/>
      <c r="R5613" s="52" t="s">
        <v>7195</v>
      </c>
      <c r="S5613" s="49" t="s">
        <v>21333</v>
      </c>
      <c r="V5613" s="50" t="s">
        <v>15230</v>
      </c>
      <c r="W5613" s="50" t="s">
        <v>7173</v>
      </c>
      <c r="X5613" s="50" t="s">
        <v>14740</v>
      </c>
      <c r="Y5613" s="70" t="s">
        <v>17320</v>
      </c>
      <c r="Z5613" s="53">
        <v>33801</v>
      </c>
    </row>
    <row r="5614" spans="1:26" s="49" customFormat="1" ht="30" x14ac:dyDescent="0.25">
      <c r="A5614" s="75">
        <v>650032829</v>
      </c>
      <c r="B5614" s="73">
        <f t="shared" si="261"/>
        <v>650032829</v>
      </c>
      <c r="C5614" s="73" t="s">
        <v>13383</v>
      </c>
      <c r="D5614" s="68">
        <v>1</v>
      </c>
      <c r="E5614" s="48">
        <f t="shared" si="262"/>
        <v>70995656</v>
      </c>
      <c r="F5614" s="57" t="s">
        <v>6670</v>
      </c>
      <c r="G5614" s="57" t="s">
        <v>7172</v>
      </c>
      <c r="H5614" s="51">
        <v>525</v>
      </c>
      <c r="I5614" s="51" t="s">
        <v>17309</v>
      </c>
      <c r="J5614" s="69">
        <v>27.49</v>
      </c>
      <c r="K5614" s="69">
        <f t="shared" si="263"/>
        <v>14432.25</v>
      </c>
      <c r="L5614" s="90">
        <v>525</v>
      </c>
      <c r="M5614" s="51"/>
      <c r="N5614" s="62" t="s">
        <v>7196</v>
      </c>
      <c r="O5614" s="52" t="s">
        <v>60</v>
      </c>
      <c r="P5614" s="52">
        <v>74</v>
      </c>
      <c r="Q5614" s="52"/>
      <c r="R5614" s="52" t="s">
        <v>7197</v>
      </c>
      <c r="S5614" s="49" t="s">
        <v>21333</v>
      </c>
      <c r="V5614" s="50" t="s">
        <v>15230</v>
      </c>
      <c r="W5614" s="50" t="s">
        <v>7173</v>
      </c>
      <c r="X5614" s="50" t="s">
        <v>14740</v>
      </c>
      <c r="Y5614" s="70" t="s">
        <v>17320</v>
      </c>
      <c r="Z5614" s="53">
        <v>33843</v>
      </c>
    </row>
    <row r="5615" spans="1:26" s="49" customFormat="1" ht="30" x14ac:dyDescent="0.25">
      <c r="A5615" s="75">
        <v>650047184</v>
      </c>
      <c r="B5615" s="73">
        <f t="shared" si="261"/>
        <v>650047184</v>
      </c>
      <c r="C5615" s="73" t="s">
        <v>13384</v>
      </c>
      <c r="D5615" s="68">
        <v>1</v>
      </c>
      <c r="E5615" s="48">
        <f t="shared" si="262"/>
        <v>60610417</v>
      </c>
      <c r="F5615" s="57" t="s">
        <v>6670</v>
      </c>
      <c r="G5615" s="57" t="s">
        <v>7172</v>
      </c>
      <c r="H5615" s="51">
        <v>0</v>
      </c>
      <c r="I5615" s="51" t="s">
        <v>17309</v>
      </c>
      <c r="J5615" s="69">
        <v>27.49</v>
      </c>
      <c r="K5615" s="69">
        <f t="shared" si="263"/>
        <v>0</v>
      </c>
      <c r="L5615" s="90">
        <v>200</v>
      </c>
      <c r="M5615" s="51">
        <v>200</v>
      </c>
      <c r="N5615" s="62" t="s">
        <v>7198</v>
      </c>
      <c r="O5615" s="52"/>
      <c r="P5615" s="52">
        <v>16</v>
      </c>
      <c r="Q5615" s="52"/>
      <c r="R5615" s="52" t="s">
        <v>7199</v>
      </c>
      <c r="S5615" s="49" t="s">
        <v>21333</v>
      </c>
      <c r="V5615" s="50" t="s">
        <v>15230</v>
      </c>
      <c r="W5615" s="50" t="s">
        <v>7173</v>
      </c>
      <c r="X5615" s="50" t="s">
        <v>14740</v>
      </c>
      <c r="Y5615" s="70" t="s">
        <v>17320</v>
      </c>
      <c r="Z5615" s="53">
        <v>33821</v>
      </c>
    </row>
    <row r="5616" spans="1:26" s="49" customFormat="1" ht="30" x14ac:dyDescent="0.25">
      <c r="A5616" s="75">
        <v>650047222</v>
      </c>
      <c r="B5616" s="73">
        <f t="shared" si="261"/>
        <v>650047222</v>
      </c>
      <c r="C5616" s="73" t="s">
        <v>13385</v>
      </c>
      <c r="D5616" s="68">
        <v>1</v>
      </c>
      <c r="E5616" s="48">
        <f t="shared" si="262"/>
        <v>70998361</v>
      </c>
      <c r="F5616" s="57" t="s">
        <v>6670</v>
      </c>
      <c r="G5616" s="57" t="s">
        <v>7172</v>
      </c>
      <c r="H5616" s="51">
        <v>300</v>
      </c>
      <c r="I5616" s="51" t="s">
        <v>17309</v>
      </c>
      <c r="J5616" s="69">
        <v>27.49</v>
      </c>
      <c r="K5616" s="69">
        <f t="shared" si="263"/>
        <v>8247</v>
      </c>
      <c r="L5616" s="90">
        <v>300</v>
      </c>
      <c r="M5616" s="51"/>
      <c r="N5616" s="62" t="s">
        <v>7200</v>
      </c>
      <c r="O5616" s="52"/>
      <c r="P5616" s="52">
        <v>121</v>
      </c>
      <c r="Q5616" s="52"/>
      <c r="R5616" s="52" t="s">
        <v>7201</v>
      </c>
      <c r="S5616" s="49" t="s">
        <v>21333</v>
      </c>
      <c r="V5616" s="50" t="s">
        <v>15230</v>
      </c>
      <c r="W5616" s="50" t="s">
        <v>7173</v>
      </c>
      <c r="X5616" s="50" t="s">
        <v>14740</v>
      </c>
      <c r="Y5616" s="70" t="s">
        <v>17320</v>
      </c>
      <c r="Z5616" s="53">
        <v>33822</v>
      </c>
    </row>
    <row r="5617" spans="1:26" s="49" customFormat="1" ht="30" x14ac:dyDescent="0.25">
      <c r="A5617" s="75">
        <v>650048423</v>
      </c>
      <c r="B5617" s="73">
        <f t="shared" si="261"/>
        <v>650048423</v>
      </c>
      <c r="C5617" s="73" t="s">
        <v>13386</v>
      </c>
      <c r="D5617" s="68">
        <v>1</v>
      </c>
      <c r="E5617" s="48">
        <f t="shared" si="262"/>
        <v>69983411</v>
      </c>
      <c r="F5617" s="57" t="s">
        <v>6670</v>
      </c>
      <c r="G5617" s="57" t="s">
        <v>7172</v>
      </c>
      <c r="H5617" s="51">
        <v>0</v>
      </c>
      <c r="I5617" s="51" t="s">
        <v>17309</v>
      </c>
      <c r="J5617" s="69">
        <v>27.49</v>
      </c>
      <c r="K5617" s="69">
        <f t="shared" si="263"/>
        <v>0</v>
      </c>
      <c r="L5617" s="90">
        <v>75</v>
      </c>
      <c r="M5617" s="51">
        <v>75</v>
      </c>
      <c r="N5617" s="62" t="s">
        <v>7202</v>
      </c>
      <c r="O5617" s="52"/>
      <c r="P5617" s="52">
        <v>136</v>
      </c>
      <c r="Q5617" s="52"/>
      <c r="R5617" s="52" t="s">
        <v>7203</v>
      </c>
      <c r="S5617" s="49" t="s">
        <v>21333</v>
      </c>
      <c r="V5617" s="50" t="s">
        <v>15230</v>
      </c>
      <c r="W5617" s="50" t="s">
        <v>7173</v>
      </c>
      <c r="X5617" s="50" t="s">
        <v>14740</v>
      </c>
      <c r="Y5617" s="70" t="s">
        <v>17320</v>
      </c>
      <c r="Z5617" s="53">
        <v>33806</v>
      </c>
    </row>
    <row r="5618" spans="1:26" s="49" customFormat="1" x14ac:dyDescent="0.25">
      <c r="A5618" s="75">
        <v>650048873</v>
      </c>
      <c r="B5618" s="73">
        <f t="shared" si="261"/>
        <v>650048873</v>
      </c>
      <c r="C5618" s="73" t="s">
        <v>13387</v>
      </c>
      <c r="D5618" s="68">
        <v>1</v>
      </c>
      <c r="E5618" s="48">
        <f t="shared" si="262"/>
        <v>75006120</v>
      </c>
      <c r="F5618" s="57" t="s">
        <v>6670</v>
      </c>
      <c r="G5618" s="57" t="s">
        <v>7172</v>
      </c>
      <c r="H5618" s="51">
        <v>450</v>
      </c>
      <c r="I5618" s="51" t="s">
        <v>17309</v>
      </c>
      <c r="J5618" s="69">
        <v>27.49</v>
      </c>
      <c r="K5618" s="69">
        <f t="shared" si="263"/>
        <v>12370.5</v>
      </c>
      <c r="L5618" s="90">
        <v>450</v>
      </c>
      <c r="M5618" s="51"/>
      <c r="N5618" s="62" t="s">
        <v>7204</v>
      </c>
      <c r="O5618" s="52" t="s">
        <v>7205</v>
      </c>
      <c r="P5618" s="52">
        <v>189</v>
      </c>
      <c r="Q5618" s="52"/>
      <c r="R5618" s="52" t="s">
        <v>2434</v>
      </c>
      <c r="S5618" s="49" t="s">
        <v>21333</v>
      </c>
      <c r="V5618" s="50" t="s">
        <v>15230</v>
      </c>
      <c r="W5618" s="50" t="s">
        <v>7173</v>
      </c>
      <c r="X5618" s="50" t="s">
        <v>14740</v>
      </c>
      <c r="Y5618" s="70" t="s">
        <v>17320</v>
      </c>
      <c r="Z5618" s="53">
        <v>33842</v>
      </c>
    </row>
    <row r="5619" spans="1:26" s="49" customFormat="1" ht="30" x14ac:dyDescent="0.25">
      <c r="A5619" s="75">
        <v>650049501</v>
      </c>
      <c r="B5619" s="73">
        <f t="shared" si="261"/>
        <v>650049501</v>
      </c>
      <c r="C5619" s="73" t="s">
        <v>13388</v>
      </c>
      <c r="D5619" s="68">
        <v>1</v>
      </c>
      <c r="E5619" s="48">
        <f t="shared" si="262"/>
        <v>60610069</v>
      </c>
      <c r="F5619" s="57" t="s">
        <v>6670</v>
      </c>
      <c r="G5619" s="57" t="s">
        <v>7172</v>
      </c>
      <c r="H5619" s="51">
        <v>100</v>
      </c>
      <c r="I5619" s="51" t="s">
        <v>17309</v>
      </c>
      <c r="J5619" s="69">
        <v>27.49</v>
      </c>
      <c r="K5619" s="69">
        <f t="shared" si="263"/>
        <v>2749</v>
      </c>
      <c r="L5619" s="90">
        <v>100</v>
      </c>
      <c r="M5619" s="51"/>
      <c r="N5619" s="62" t="s">
        <v>7206</v>
      </c>
      <c r="O5619" s="52"/>
      <c r="P5619" s="52">
        <v>90</v>
      </c>
      <c r="Q5619" s="52"/>
      <c r="R5619" s="52" t="s">
        <v>7207</v>
      </c>
      <c r="S5619" s="49" t="s">
        <v>21333</v>
      </c>
      <c r="V5619" s="50" t="s">
        <v>15230</v>
      </c>
      <c r="W5619" s="50" t="s">
        <v>7173</v>
      </c>
      <c r="X5619" s="50" t="s">
        <v>14740</v>
      </c>
      <c r="Y5619" s="70" t="s">
        <v>17320</v>
      </c>
      <c r="Z5619" s="53">
        <v>33808</v>
      </c>
    </row>
    <row r="5620" spans="1:26" s="49" customFormat="1" x14ac:dyDescent="0.25">
      <c r="A5620" s="75">
        <v>650052927</v>
      </c>
      <c r="B5620" s="73">
        <f t="shared" si="261"/>
        <v>650052927</v>
      </c>
      <c r="C5620" s="73" t="s">
        <v>13389</v>
      </c>
      <c r="D5620" s="68">
        <v>1</v>
      </c>
      <c r="E5620" s="48">
        <f t="shared" si="262"/>
        <v>60610166</v>
      </c>
      <c r="F5620" s="57" t="s">
        <v>6670</v>
      </c>
      <c r="G5620" s="57" t="s">
        <v>7172</v>
      </c>
      <c r="H5620" s="51">
        <v>450</v>
      </c>
      <c r="I5620" s="51" t="s">
        <v>17309</v>
      </c>
      <c r="J5620" s="69">
        <v>27.49</v>
      </c>
      <c r="K5620" s="69">
        <f t="shared" si="263"/>
        <v>12370.5</v>
      </c>
      <c r="L5620" s="90">
        <v>450</v>
      </c>
      <c r="M5620" s="51"/>
      <c r="N5620" s="62" t="s">
        <v>7208</v>
      </c>
      <c r="O5620" s="52" t="s">
        <v>75</v>
      </c>
      <c r="P5620" s="52">
        <v>326</v>
      </c>
      <c r="Q5620" s="52"/>
      <c r="R5620" s="52" t="s">
        <v>7209</v>
      </c>
      <c r="S5620" s="49" t="s">
        <v>21333</v>
      </c>
      <c r="V5620" s="50" t="s">
        <v>15230</v>
      </c>
      <c r="W5620" s="50" t="s">
        <v>7173</v>
      </c>
      <c r="X5620" s="50" t="s">
        <v>14740</v>
      </c>
      <c r="Y5620" s="70" t="s">
        <v>17320</v>
      </c>
      <c r="Z5620" s="53">
        <v>33805</v>
      </c>
    </row>
    <row r="5621" spans="1:26" s="49" customFormat="1" x14ac:dyDescent="0.25">
      <c r="A5621" s="75">
        <v>650052978</v>
      </c>
      <c r="B5621" s="73">
        <f t="shared" si="261"/>
        <v>650052978</v>
      </c>
      <c r="C5621" s="73" t="s">
        <v>13390</v>
      </c>
      <c r="D5621" s="68">
        <v>1</v>
      </c>
      <c r="E5621" s="48">
        <f t="shared" si="262"/>
        <v>75006995</v>
      </c>
      <c r="F5621" s="57" t="s">
        <v>6670</v>
      </c>
      <c r="G5621" s="57" t="s">
        <v>7172</v>
      </c>
      <c r="H5621" s="51">
        <v>75</v>
      </c>
      <c r="I5621" s="51" t="s">
        <v>17309</v>
      </c>
      <c r="J5621" s="69">
        <v>27.49</v>
      </c>
      <c r="K5621" s="69">
        <f t="shared" si="263"/>
        <v>2061.75</v>
      </c>
      <c r="L5621" s="90">
        <v>75</v>
      </c>
      <c r="M5621" s="51"/>
      <c r="N5621" s="62" t="s">
        <v>7210</v>
      </c>
      <c r="O5621" s="52"/>
      <c r="P5621" s="52">
        <v>185</v>
      </c>
      <c r="Q5621" s="52"/>
      <c r="R5621" s="52" t="s">
        <v>7211</v>
      </c>
      <c r="S5621" s="49" t="s">
        <v>21333</v>
      </c>
      <c r="V5621" s="50" t="s">
        <v>15230</v>
      </c>
      <c r="W5621" s="50" t="s">
        <v>7173</v>
      </c>
      <c r="X5621" s="50" t="s">
        <v>14740</v>
      </c>
      <c r="Y5621" s="70" t="s">
        <v>17320</v>
      </c>
      <c r="Z5621" s="53">
        <v>33808</v>
      </c>
    </row>
    <row r="5622" spans="1:26" s="49" customFormat="1" ht="30" x14ac:dyDescent="0.25">
      <c r="A5622" s="75">
        <v>650055390</v>
      </c>
      <c r="B5622" s="73">
        <f t="shared" si="261"/>
        <v>650055390</v>
      </c>
      <c r="C5622" s="73" t="s">
        <v>13391</v>
      </c>
      <c r="D5622" s="68">
        <v>1</v>
      </c>
      <c r="E5622" s="48">
        <f t="shared" si="262"/>
        <v>75011026</v>
      </c>
      <c r="F5622" s="57" t="s">
        <v>6670</v>
      </c>
      <c r="G5622" s="57" t="s">
        <v>7172</v>
      </c>
      <c r="H5622" s="51">
        <v>75</v>
      </c>
      <c r="I5622" s="51" t="s">
        <v>17309</v>
      </c>
      <c r="J5622" s="69">
        <v>27.49</v>
      </c>
      <c r="K5622" s="69">
        <f t="shared" si="263"/>
        <v>2061.75</v>
      </c>
      <c r="L5622" s="90">
        <v>75</v>
      </c>
      <c r="M5622" s="51"/>
      <c r="N5622" s="62" t="s">
        <v>7212</v>
      </c>
      <c r="O5622" s="52" t="s">
        <v>215</v>
      </c>
      <c r="P5622" s="52">
        <v>87</v>
      </c>
      <c r="Q5622" s="52"/>
      <c r="R5622" s="52" t="s">
        <v>7213</v>
      </c>
      <c r="S5622" s="49" t="s">
        <v>21333</v>
      </c>
      <c r="V5622" s="50" t="s">
        <v>15230</v>
      </c>
      <c r="W5622" s="50" t="s">
        <v>7173</v>
      </c>
      <c r="X5622" s="50" t="s">
        <v>14740</v>
      </c>
      <c r="Y5622" s="70" t="s">
        <v>17320</v>
      </c>
      <c r="Z5622" s="53">
        <v>33701</v>
      </c>
    </row>
    <row r="5623" spans="1:26" s="49" customFormat="1" ht="30" x14ac:dyDescent="0.25">
      <c r="A5623" s="75">
        <v>664000126</v>
      </c>
      <c r="B5623" s="73">
        <f t="shared" si="261"/>
        <v>664000126</v>
      </c>
      <c r="C5623" s="73" t="s">
        <v>13392</v>
      </c>
      <c r="D5623" s="68">
        <v>1</v>
      </c>
      <c r="E5623" s="48">
        <f t="shared" si="262"/>
        <v>60610174</v>
      </c>
      <c r="F5623" s="57" t="s">
        <v>6670</v>
      </c>
      <c r="G5623" s="57" t="s">
        <v>7172</v>
      </c>
      <c r="H5623" s="51">
        <v>0</v>
      </c>
      <c r="I5623" s="51" t="s">
        <v>17309</v>
      </c>
      <c r="J5623" s="69">
        <v>27.49</v>
      </c>
      <c r="K5623" s="69">
        <f t="shared" si="263"/>
        <v>0</v>
      </c>
      <c r="L5623" s="90">
        <v>25</v>
      </c>
      <c r="M5623" s="51">
        <v>25</v>
      </c>
      <c r="N5623" s="62" t="s">
        <v>7214</v>
      </c>
      <c r="O5623" s="52" t="s">
        <v>7215</v>
      </c>
      <c r="P5623" s="52">
        <v>535</v>
      </c>
      <c r="Q5623" s="52"/>
      <c r="R5623" s="52" t="s">
        <v>7209</v>
      </c>
      <c r="S5623" s="49" t="s">
        <v>21333</v>
      </c>
      <c r="V5623" s="50" t="s">
        <v>15230</v>
      </c>
      <c r="W5623" s="50" t="s">
        <v>7173</v>
      </c>
      <c r="X5623" s="50" t="s">
        <v>14740</v>
      </c>
      <c r="Y5623" s="70" t="s">
        <v>17320</v>
      </c>
      <c r="Z5623" s="53">
        <v>33805</v>
      </c>
    </row>
    <row r="5624" spans="1:26" s="49" customFormat="1" ht="30" x14ac:dyDescent="0.25">
      <c r="A5624" s="75">
        <v>664000371</v>
      </c>
      <c r="B5624" s="73">
        <f t="shared" si="261"/>
        <v>664000371</v>
      </c>
      <c r="C5624" s="73" t="s">
        <v>13393</v>
      </c>
      <c r="D5624" s="68">
        <v>1</v>
      </c>
      <c r="E5624" s="48">
        <f t="shared" si="262"/>
        <v>70981434</v>
      </c>
      <c r="F5624" s="57" t="s">
        <v>6670</v>
      </c>
      <c r="G5624" s="57" t="s">
        <v>7172</v>
      </c>
      <c r="H5624" s="51">
        <v>0</v>
      </c>
      <c r="I5624" s="51" t="s">
        <v>17309</v>
      </c>
      <c r="J5624" s="69">
        <v>27.49</v>
      </c>
      <c r="K5624" s="69">
        <f t="shared" si="263"/>
        <v>0</v>
      </c>
      <c r="L5624" s="90">
        <v>75</v>
      </c>
      <c r="M5624" s="51">
        <v>75</v>
      </c>
      <c r="N5624" s="62" t="s">
        <v>7216</v>
      </c>
      <c r="O5624" s="52" t="s">
        <v>60</v>
      </c>
      <c r="P5624" s="52">
        <v>642</v>
      </c>
      <c r="Q5624" s="52"/>
      <c r="R5624" s="52" t="s">
        <v>7173</v>
      </c>
      <c r="S5624" s="49" t="s">
        <v>21333</v>
      </c>
      <c r="V5624" s="50" t="s">
        <v>15230</v>
      </c>
      <c r="W5624" s="50" t="s">
        <v>7173</v>
      </c>
      <c r="X5624" s="50" t="s">
        <v>14740</v>
      </c>
      <c r="Y5624" s="70" t="s">
        <v>17320</v>
      </c>
      <c r="Z5624" s="53">
        <v>33701</v>
      </c>
    </row>
    <row r="5625" spans="1:26" s="49" customFormat="1" ht="30" x14ac:dyDescent="0.25">
      <c r="A5625" s="75">
        <v>664000401</v>
      </c>
      <c r="B5625" s="73">
        <f t="shared" si="261"/>
        <v>664000401</v>
      </c>
      <c r="C5625" s="73" t="s">
        <v>13394</v>
      </c>
      <c r="D5625" s="68">
        <v>1</v>
      </c>
      <c r="E5625" s="48">
        <f t="shared" si="262"/>
        <v>70981426</v>
      </c>
      <c r="F5625" s="57" t="s">
        <v>6670</v>
      </c>
      <c r="G5625" s="57" t="s">
        <v>7172</v>
      </c>
      <c r="H5625" s="51">
        <v>0</v>
      </c>
      <c r="I5625" s="51" t="s">
        <v>17309</v>
      </c>
      <c r="J5625" s="69">
        <v>27.49</v>
      </c>
      <c r="K5625" s="69">
        <f t="shared" si="263"/>
        <v>0</v>
      </c>
      <c r="L5625" s="90">
        <v>75</v>
      </c>
      <c r="M5625" s="51">
        <v>75</v>
      </c>
      <c r="N5625" s="62" t="s">
        <v>7217</v>
      </c>
      <c r="O5625" s="52" t="s">
        <v>6957</v>
      </c>
      <c r="P5625" s="52">
        <v>224</v>
      </c>
      <c r="Q5625" s="52"/>
      <c r="R5625" s="52" t="s">
        <v>7173</v>
      </c>
      <c r="S5625" s="49" t="s">
        <v>21333</v>
      </c>
      <c r="V5625" s="50" t="s">
        <v>15230</v>
      </c>
      <c r="W5625" s="50" t="s">
        <v>7173</v>
      </c>
      <c r="X5625" s="50" t="s">
        <v>14740</v>
      </c>
      <c r="Y5625" s="70" t="s">
        <v>17320</v>
      </c>
      <c r="Z5625" s="53">
        <v>33701</v>
      </c>
    </row>
    <row r="5626" spans="1:26" s="49" customFormat="1" ht="30" x14ac:dyDescent="0.25">
      <c r="A5626" s="75">
        <v>691003165</v>
      </c>
      <c r="B5626" s="73">
        <f t="shared" si="261"/>
        <v>691003165</v>
      </c>
      <c r="C5626" s="73" t="s">
        <v>13395</v>
      </c>
      <c r="D5626" s="68">
        <v>1</v>
      </c>
      <c r="E5626" s="48">
        <f t="shared" si="262"/>
        <v>73740641</v>
      </c>
      <c r="F5626" s="57" t="s">
        <v>6670</v>
      </c>
      <c r="G5626" s="57" t="s">
        <v>7172</v>
      </c>
      <c r="H5626" s="51">
        <v>575</v>
      </c>
      <c r="I5626" s="51" t="s">
        <v>17309</v>
      </c>
      <c r="J5626" s="69">
        <v>27.49</v>
      </c>
      <c r="K5626" s="69">
        <f t="shared" si="263"/>
        <v>15806.75</v>
      </c>
      <c r="L5626" s="90">
        <v>575</v>
      </c>
      <c r="M5626" s="51"/>
      <c r="N5626" s="62" t="s">
        <v>7218</v>
      </c>
      <c r="O5626" s="52" t="s">
        <v>329</v>
      </c>
      <c r="P5626" s="52">
        <v>591</v>
      </c>
      <c r="Q5626" s="52"/>
      <c r="R5626" s="52" t="s">
        <v>7219</v>
      </c>
      <c r="S5626" s="49" t="s">
        <v>21333</v>
      </c>
      <c r="V5626" s="50" t="s">
        <v>15230</v>
      </c>
      <c r="W5626" s="50" t="s">
        <v>7173</v>
      </c>
      <c r="X5626" s="50" t="s">
        <v>14740</v>
      </c>
      <c r="Y5626" s="70" t="s">
        <v>17320</v>
      </c>
      <c r="Z5626" s="53">
        <v>33828</v>
      </c>
    </row>
    <row r="5627" spans="1:26" s="49" customFormat="1" x14ac:dyDescent="0.25">
      <c r="A5627" s="74">
        <v>600028747</v>
      </c>
      <c r="B5627" s="73">
        <f t="shared" si="261"/>
        <v>600028747</v>
      </c>
      <c r="C5627" s="73" t="s">
        <v>15231</v>
      </c>
      <c r="D5627" s="68">
        <v>1</v>
      </c>
      <c r="E5627" s="48">
        <f t="shared" si="262"/>
        <v>48380253</v>
      </c>
      <c r="F5627" s="57" t="s">
        <v>6670</v>
      </c>
      <c r="G5627" s="57" t="s">
        <v>7172</v>
      </c>
      <c r="H5627" s="51">
        <v>100</v>
      </c>
      <c r="I5627" s="51" t="s">
        <v>17309</v>
      </c>
      <c r="J5627" s="69">
        <v>27.49</v>
      </c>
      <c r="K5627" s="69">
        <f t="shared" si="263"/>
        <v>2749</v>
      </c>
      <c r="L5627" s="90">
        <v>100</v>
      </c>
      <c r="M5627" s="51"/>
      <c r="N5627" s="63" t="s">
        <v>15232</v>
      </c>
      <c r="O5627" s="50"/>
      <c r="P5627" s="50">
        <v>1</v>
      </c>
      <c r="Q5627" s="50"/>
      <c r="R5627" s="50" t="s">
        <v>15233</v>
      </c>
      <c r="S5627" s="49" t="s">
        <v>21333</v>
      </c>
      <c r="V5627" s="50" t="s">
        <v>14745</v>
      </c>
      <c r="W5627" s="50" t="s">
        <v>7173</v>
      </c>
      <c r="X5627" s="50" t="s">
        <v>14746</v>
      </c>
      <c r="Y5627" s="70" t="s">
        <v>17320</v>
      </c>
      <c r="Z5627" s="53">
        <v>33808</v>
      </c>
    </row>
    <row r="5628" spans="1:26" s="49" customFormat="1" x14ac:dyDescent="0.25">
      <c r="A5628" s="74">
        <v>600065103</v>
      </c>
      <c r="B5628" s="73">
        <f t="shared" si="261"/>
        <v>600065103</v>
      </c>
      <c r="C5628" s="73" t="s">
        <v>13115</v>
      </c>
      <c r="D5628" s="68">
        <v>1</v>
      </c>
      <c r="E5628" s="48">
        <f t="shared" si="262"/>
        <v>69976058</v>
      </c>
      <c r="F5628" s="57" t="s">
        <v>6670</v>
      </c>
      <c r="G5628" s="57" t="s">
        <v>6671</v>
      </c>
      <c r="H5628" s="51">
        <v>50</v>
      </c>
      <c r="I5628" s="51" t="s">
        <v>17309</v>
      </c>
      <c r="J5628" s="69">
        <v>27.49</v>
      </c>
      <c r="K5628" s="69">
        <f t="shared" si="263"/>
        <v>1374.5</v>
      </c>
      <c r="L5628" s="90">
        <v>50</v>
      </c>
      <c r="M5628" s="51"/>
      <c r="N5628" s="62" t="s">
        <v>6736</v>
      </c>
      <c r="O5628" s="52" t="s">
        <v>60</v>
      </c>
      <c r="P5628" s="52">
        <v>248</v>
      </c>
      <c r="Q5628" s="52"/>
      <c r="R5628" s="52" t="s">
        <v>6737</v>
      </c>
      <c r="S5628" s="49" t="s">
        <v>21333</v>
      </c>
      <c r="V5628" s="50" t="s">
        <v>15234</v>
      </c>
      <c r="W5628" s="50" t="s">
        <v>6735</v>
      </c>
      <c r="X5628" s="50" t="s">
        <v>14740</v>
      </c>
      <c r="Y5628" s="70" t="s">
        <v>17320</v>
      </c>
      <c r="Z5628" s="53">
        <v>34562</v>
      </c>
    </row>
    <row r="5629" spans="1:26" s="49" customFormat="1" x14ac:dyDescent="0.25">
      <c r="A5629" s="75">
        <v>600065413</v>
      </c>
      <c r="B5629" s="73">
        <f t="shared" si="261"/>
        <v>600065413</v>
      </c>
      <c r="C5629" s="73" t="s">
        <v>13116</v>
      </c>
      <c r="D5629" s="68">
        <v>1</v>
      </c>
      <c r="E5629" s="48">
        <f t="shared" si="262"/>
        <v>48342165</v>
      </c>
      <c r="F5629" s="57" t="s">
        <v>6670</v>
      </c>
      <c r="G5629" s="57" t="s">
        <v>6671</v>
      </c>
      <c r="H5629" s="51">
        <v>1175</v>
      </c>
      <c r="I5629" s="51" t="s">
        <v>17309</v>
      </c>
      <c r="J5629" s="69">
        <v>27.49</v>
      </c>
      <c r="K5629" s="69">
        <f t="shared" si="263"/>
        <v>32300.749999999996</v>
      </c>
      <c r="L5629" s="90">
        <v>1175</v>
      </c>
      <c r="M5629" s="51"/>
      <c r="N5629" s="62" t="s">
        <v>6738</v>
      </c>
      <c r="O5629" s="52" t="s">
        <v>6739</v>
      </c>
      <c r="P5629" s="52">
        <v>428</v>
      </c>
      <c r="Q5629" s="52"/>
      <c r="R5629" s="52" t="s">
        <v>6737</v>
      </c>
      <c r="S5629" s="49" t="s">
        <v>21333</v>
      </c>
      <c r="V5629" s="50" t="s">
        <v>15234</v>
      </c>
      <c r="W5629" s="50" t="s">
        <v>6735</v>
      </c>
      <c r="X5629" s="50" t="s">
        <v>14740</v>
      </c>
      <c r="Y5629" s="70" t="s">
        <v>17320</v>
      </c>
      <c r="Z5629" s="53">
        <v>34562</v>
      </c>
    </row>
    <row r="5630" spans="1:26" s="49" customFormat="1" ht="30" x14ac:dyDescent="0.25">
      <c r="A5630" s="75">
        <v>600069869</v>
      </c>
      <c r="B5630" s="73">
        <f t="shared" si="261"/>
        <v>600069869</v>
      </c>
      <c r="C5630" s="73" t="s">
        <v>13200</v>
      </c>
      <c r="D5630" s="68">
        <v>1</v>
      </c>
      <c r="E5630" s="48">
        <f t="shared" si="262"/>
        <v>70947716</v>
      </c>
      <c r="F5630" s="57" t="s">
        <v>6670</v>
      </c>
      <c r="G5630" s="57" t="s">
        <v>6835</v>
      </c>
      <c r="H5630" s="51">
        <v>25</v>
      </c>
      <c r="I5630" s="51" t="s">
        <v>17309</v>
      </c>
      <c r="J5630" s="69">
        <v>27.49</v>
      </c>
      <c r="K5630" s="69">
        <f t="shared" si="263"/>
        <v>687.25</v>
      </c>
      <c r="L5630" s="90">
        <v>25</v>
      </c>
      <c r="M5630" s="51"/>
      <c r="N5630" s="62" t="s">
        <v>6886</v>
      </c>
      <c r="O5630" s="52" t="s">
        <v>2955</v>
      </c>
      <c r="P5630" s="52">
        <v>590</v>
      </c>
      <c r="Q5630" s="52"/>
      <c r="R5630" s="52" t="s">
        <v>6887</v>
      </c>
      <c r="S5630" s="49" t="s">
        <v>21333</v>
      </c>
      <c r="V5630" s="50" t="s">
        <v>15234</v>
      </c>
      <c r="W5630" s="50" t="s">
        <v>6735</v>
      </c>
      <c r="X5630" s="50" t="s">
        <v>14740</v>
      </c>
      <c r="Y5630" s="70" t="s">
        <v>17320</v>
      </c>
      <c r="Z5630" s="53">
        <v>33214</v>
      </c>
    </row>
    <row r="5631" spans="1:26" s="49" customFormat="1" ht="30" x14ac:dyDescent="0.25">
      <c r="A5631" s="75">
        <v>600069931</v>
      </c>
      <c r="B5631" s="73">
        <f t="shared" si="261"/>
        <v>600069931</v>
      </c>
      <c r="C5631" s="73" t="s">
        <v>13201</v>
      </c>
      <c r="D5631" s="68">
        <v>1</v>
      </c>
      <c r="E5631" s="48">
        <f t="shared" si="262"/>
        <v>75006731</v>
      </c>
      <c r="F5631" s="57" t="s">
        <v>6670</v>
      </c>
      <c r="G5631" s="57" t="s">
        <v>6835</v>
      </c>
      <c r="H5631" s="51">
        <v>50</v>
      </c>
      <c r="I5631" s="51" t="s">
        <v>17309</v>
      </c>
      <c r="J5631" s="69">
        <v>27.49</v>
      </c>
      <c r="K5631" s="69">
        <f t="shared" si="263"/>
        <v>1374.5</v>
      </c>
      <c r="L5631" s="90">
        <v>50</v>
      </c>
      <c r="M5631" s="51"/>
      <c r="N5631" s="62" t="s">
        <v>6888</v>
      </c>
      <c r="O5631" s="52" t="s">
        <v>6889</v>
      </c>
      <c r="P5631" s="52">
        <v>850</v>
      </c>
      <c r="Q5631" s="52"/>
      <c r="R5631" s="52" t="s">
        <v>3229</v>
      </c>
      <c r="S5631" s="49" t="s">
        <v>21333</v>
      </c>
      <c r="V5631" s="50" t="s">
        <v>15234</v>
      </c>
      <c r="W5631" s="50" t="s">
        <v>6735</v>
      </c>
      <c r="X5631" s="50" t="s">
        <v>14740</v>
      </c>
      <c r="Y5631" s="70" t="s">
        <v>17320</v>
      </c>
      <c r="Z5631" s="53">
        <v>33441</v>
      </c>
    </row>
    <row r="5632" spans="1:26" s="49" customFormat="1" x14ac:dyDescent="0.25">
      <c r="A5632" s="75">
        <v>600070301</v>
      </c>
      <c r="B5632" s="73">
        <f t="shared" si="261"/>
        <v>600070301</v>
      </c>
      <c r="C5632" s="73" t="s">
        <v>13202</v>
      </c>
      <c r="D5632" s="68">
        <v>1</v>
      </c>
      <c r="E5632" s="48">
        <f t="shared" si="262"/>
        <v>71004556</v>
      </c>
      <c r="F5632" s="57" t="s">
        <v>6670</v>
      </c>
      <c r="G5632" s="57" t="s">
        <v>6835</v>
      </c>
      <c r="H5632" s="51">
        <v>50</v>
      </c>
      <c r="I5632" s="51" t="s">
        <v>17309</v>
      </c>
      <c r="J5632" s="69">
        <v>27.49</v>
      </c>
      <c r="K5632" s="69">
        <f t="shared" si="263"/>
        <v>1374.5</v>
      </c>
      <c r="L5632" s="90">
        <v>50</v>
      </c>
      <c r="M5632" s="51"/>
      <c r="N5632" s="62" t="s">
        <v>6890</v>
      </c>
      <c r="O5632" s="52"/>
      <c r="P5632" s="52">
        <v>105</v>
      </c>
      <c r="Q5632" s="52"/>
      <c r="R5632" s="52" t="s">
        <v>6891</v>
      </c>
      <c r="S5632" s="49" t="s">
        <v>21333</v>
      </c>
      <c r="V5632" s="50" t="s">
        <v>15234</v>
      </c>
      <c r="W5632" s="50" t="s">
        <v>6735</v>
      </c>
      <c r="X5632" s="50" t="s">
        <v>14740</v>
      </c>
      <c r="Y5632" s="70" t="s">
        <v>17320</v>
      </c>
      <c r="Z5632" s="53">
        <v>33211</v>
      </c>
    </row>
    <row r="5633" spans="1:26" s="49" customFormat="1" ht="30" x14ac:dyDescent="0.25">
      <c r="A5633" s="75">
        <v>600070450</v>
      </c>
      <c r="B5633" s="73">
        <f t="shared" si="261"/>
        <v>600070450</v>
      </c>
      <c r="C5633" s="73" t="s">
        <v>13203</v>
      </c>
      <c r="D5633" s="68">
        <v>1</v>
      </c>
      <c r="E5633" s="48">
        <f t="shared" si="262"/>
        <v>75006707</v>
      </c>
      <c r="F5633" s="57" t="s">
        <v>6670</v>
      </c>
      <c r="G5633" s="57" t="s">
        <v>6835</v>
      </c>
      <c r="H5633" s="51">
        <v>475</v>
      </c>
      <c r="I5633" s="51" t="s">
        <v>17309</v>
      </c>
      <c r="J5633" s="69">
        <v>27.49</v>
      </c>
      <c r="K5633" s="69">
        <f t="shared" si="263"/>
        <v>13057.75</v>
      </c>
      <c r="L5633" s="90">
        <v>475</v>
      </c>
      <c r="M5633" s="51"/>
      <c r="N5633" s="62" t="s">
        <v>6892</v>
      </c>
      <c r="O5633" s="52" t="s">
        <v>75</v>
      </c>
      <c r="P5633" s="52">
        <v>388</v>
      </c>
      <c r="Q5633" s="52"/>
      <c r="R5633" s="52" t="s">
        <v>6887</v>
      </c>
      <c r="S5633" s="49" t="s">
        <v>21333</v>
      </c>
      <c r="V5633" s="50" t="s">
        <v>15234</v>
      </c>
      <c r="W5633" s="50" t="s">
        <v>6735</v>
      </c>
      <c r="X5633" s="50" t="s">
        <v>14740</v>
      </c>
      <c r="Y5633" s="70" t="s">
        <v>17320</v>
      </c>
      <c r="Z5633" s="53">
        <v>33214</v>
      </c>
    </row>
    <row r="5634" spans="1:26" s="49" customFormat="1" x14ac:dyDescent="0.25">
      <c r="A5634" s="75">
        <v>600070522</v>
      </c>
      <c r="B5634" s="73">
        <f t="shared" si="261"/>
        <v>600070522</v>
      </c>
      <c r="C5634" s="73" t="s">
        <v>13204</v>
      </c>
      <c r="D5634" s="68">
        <v>1</v>
      </c>
      <c r="E5634" s="48">
        <f t="shared" si="262"/>
        <v>70831815</v>
      </c>
      <c r="F5634" s="57" t="s">
        <v>6670</v>
      </c>
      <c r="G5634" s="57" t="s">
        <v>6835</v>
      </c>
      <c r="H5634" s="51">
        <v>950</v>
      </c>
      <c r="I5634" s="51" t="s">
        <v>17309</v>
      </c>
      <c r="J5634" s="69">
        <v>27.49</v>
      </c>
      <c r="K5634" s="69">
        <f t="shared" si="263"/>
        <v>26115.5</v>
      </c>
      <c r="L5634" s="90">
        <v>950</v>
      </c>
      <c r="M5634" s="51"/>
      <c r="N5634" s="62" t="s">
        <v>6893</v>
      </c>
      <c r="O5634" s="52" t="s">
        <v>6083</v>
      </c>
      <c r="P5634" s="52">
        <v>10</v>
      </c>
      <c r="Q5634" s="52"/>
      <c r="R5634" s="52" t="s">
        <v>6735</v>
      </c>
      <c r="S5634" s="49" t="s">
        <v>21333</v>
      </c>
      <c r="V5634" s="50" t="s">
        <v>15234</v>
      </c>
      <c r="W5634" s="50" t="s">
        <v>6735</v>
      </c>
      <c r="X5634" s="50" t="s">
        <v>14740</v>
      </c>
      <c r="Y5634" s="70" t="s">
        <v>17320</v>
      </c>
      <c r="Z5634" s="53">
        <v>33301</v>
      </c>
    </row>
    <row r="5635" spans="1:26" s="49" customFormat="1" x14ac:dyDescent="0.25">
      <c r="A5635" s="75">
        <v>600070603</v>
      </c>
      <c r="B5635" s="73">
        <f t="shared" si="261"/>
        <v>600070603</v>
      </c>
      <c r="C5635" s="73" t="s">
        <v>13205</v>
      </c>
      <c r="D5635" s="68">
        <v>1</v>
      </c>
      <c r="E5635" s="48">
        <f t="shared" si="262"/>
        <v>49180878</v>
      </c>
      <c r="F5635" s="57" t="s">
        <v>6670</v>
      </c>
      <c r="G5635" s="57" t="s">
        <v>6835</v>
      </c>
      <c r="H5635" s="51">
        <v>1225</v>
      </c>
      <c r="I5635" s="51" t="s">
        <v>17309</v>
      </c>
      <c r="J5635" s="69">
        <v>27.49</v>
      </c>
      <c r="K5635" s="69">
        <f t="shared" si="263"/>
        <v>33675.25</v>
      </c>
      <c r="L5635" s="90">
        <v>1225</v>
      </c>
      <c r="M5635" s="51"/>
      <c r="N5635" s="62" t="s">
        <v>6894</v>
      </c>
      <c r="O5635" s="52" t="s">
        <v>6895</v>
      </c>
      <c r="P5635" s="52">
        <v>618</v>
      </c>
      <c r="Q5635" s="52"/>
      <c r="R5635" s="52" t="s">
        <v>3229</v>
      </c>
      <c r="S5635" s="49" t="s">
        <v>21333</v>
      </c>
      <c r="V5635" s="50" t="s">
        <v>15234</v>
      </c>
      <c r="W5635" s="50" t="s">
        <v>6735</v>
      </c>
      <c r="X5635" s="50" t="s">
        <v>14740</v>
      </c>
      <c r="Y5635" s="70" t="s">
        <v>17320</v>
      </c>
      <c r="Z5635" s="53">
        <v>33441</v>
      </c>
    </row>
    <row r="5636" spans="1:26" s="49" customFormat="1" x14ac:dyDescent="0.25">
      <c r="A5636" s="74">
        <v>600023109</v>
      </c>
      <c r="B5636" s="73">
        <f t="shared" ref="B5636:B5699" si="264">A5636/1</f>
        <v>600023109</v>
      </c>
      <c r="C5636" s="73" t="s">
        <v>13396</v>
      </c>
      <c r="D5636" s="68">
        <v>1</v>
      </c>
      <c r="E5636" s="48">
        <f t="shared" ref="E5636:E5699" si="265">C5636/1</f>
        <v>70842515</v>
      </c>
      <c r="F5636" s="57" t="s">
        <v>6670</v>
      </c>
      <c r="G5636" s="57" t="s">
        <v>7220</v>
      </c>
      <c r="H5636" s="51">
        <v>100</v>
      </c>
      <c r="I5636" s="51" t="s">
        <v>17309</v>
      </c>
      <c r="J5636" s="69">
        <v>27.49</v>
      </c>
      <c r="K5636" s="69">
        <f t="shared" ref="K5636:K5699" si="266">H5636*J5636</f>
        <v>2749</v>
      </c>
      <c r="L5636" s="90">
        <v>100</v>
      </c>
      <c r="M5636" s="51"/>
      <c r="N5636" s="62" t="s">
        <v>7222</v>
      </c>
      <c r="O5636" s="52" t="s">
        <v>13</v>
      </c>
      <c r="P5636" s="52">
        <v>1431</v>
      </c>
      <c r="Q5636" s="52"/>
      <c r="R5636" s="52" t="s">
        <v>7221</v>
      </c>
      <c r="S5636" s="49" t="s">
        <v>21333</v>
      </c>
      <c r="V5636" s="50" t="s">
        <v>15195</v>
      </c>
      <c r="W5636" s="50" t="s">
        <v>7221</v>
      </c>
      <c r="X5636" s="50" t="s">
        <v>14738</v>
      </c>
      <c r="Y5636" s="70" t="s">
        <v>17320</v>
      </c>
      <c r="Z5636" s="53">
        <v>34901</v>
      </c>
    </row>
    <row r="5637" spans="1:26" s="49" customFormat="1" x14ac:dyDescent="0.25">
      <c r="A5637" s="74">
        <v>600009947</v>
      </c>
      <c r="B5637" s="73">
        <f t="shared" si="264"/>
        <v>600009947</v>
      </c>
      <c r="C5637" s="73" t="s">
        <v>15236</v>
      </c>
      <c r="D5637" s="68">
        <v>1</v>
      </c>
      <c r="E5637" s="48">
        <f t="shared" si="265"/>
        <v>70842582</v>
      </c>
      <c r="F5637" s="57" t="s">
        <v>6670</v>
      </c>
      <c r="G5637" s="57" t="s">
        <v>7220</v>
      </c>
      <c r="H5637" s="51">
        <v>475</v>
      </c>
      <c r="I5637" s="51" t="s">
        <v>17309</v>
      </c>
      <c r="J5637" s="69">
        <v>27.49</v>
      </c>
      <c r="K5637" s="69">
        <f t="shared" si="266"/>
        <v>13057.75</v>
      </c>
      <c r="L5637" s="90">
        <v>475</v>
      </c>
      <c r="M5637" s="51"/>
      <c r="N5637" s="62" t="s">
        <v>15237</v>
      </c>
      <c r="O5637" s="52" t="s">
        <v>6145</v>
      </c>
      <c r="P5637" s="52">
        <v>1426</v>
      </c>
      <c r="Q5637" s="52"/>
      <c r="R5637" s="52" t="s">
        <v>7221</v>
      </c>
      <c r="S5637" s="49" t="s">
        <v>21333</v>
      </c>
      <c r="V5637" s="50" t="s">
        <v>15195</v>
      </c>
      <c r="W5637" s="50" t="s">
        <v>7221</v>
      </c>
      <c r="X5637" s="50" t="s">
        <v>14738</v>
      </c>
      <c r="Y5637" s="70" t="s">
        <v>17320</v>
      </c>
      <c r="Z5637" s="53">
        <v>34901</v>
      </c>
    </row>
    <row r="5638" spans="1:26" s="49" customFormat="1" x14ac:dyDescent="0.25">
      <c r="A5638" s="74">
        <v>600009980</v>
      </c>
      <c r="B5638" s="73">
        <f t="shared" si="264"/>
        <v>600009980</v>
      </c>
      <c r="C5638" s="73" t="s">
        <v>13397</v>
      </c>
      <c r="D5638" s="68">
        <v>1</v>
      </c>
      <c r="E5638" s="48">
        <f t="shared" si="265"/>
        <v>68783728</v>
      </c>
      <c r="F5638" s="57" t="s">
        <v>6670</v>
      </c>
      <c r="G5638" s="57" t="s">
        <v>7220</v>
      </c>
      <c r="H5638" s="51">
        <v>350</v>
      </c>
      <c r="I5638" s="51" t="s">
        <v>17309</v>
      </c>
      <c r="J5638" s="69">
        <v>27.49</v>
      </c>
      <c r="K5638" s="69">
        <f t="shared" si="266"/>
        <v>9621.5</v>
      </c>
      <c r="L5638" s="90">
        <v>350</v>
      </c>
      <c r="M5638" s="51"/>
      <c r="N5638" s="62" t="s">
        <v>7223</v>
      </c>
      <c r="O5638" s="52" t="s">
        <v>1747</v>
      </c>
      <c r="P5638" s="52">
        <v>508</v>
      </c>
      <c r="Q5638" s="52"/>
      <c r="R5638" s="52" t="s">
        <v>7221</v>
      </c>
      <c r="S5638" s="49" t="s">
        <v>21333</v>
      </c>
      <c r="V5638" s="50" t="s">
        <v>15195</v>
      </c>
      <c r="W5638" s="50" t="s">
        <v>7221</v>
      </c>
      <c r="X5638" s="50" t="s">
        <v>14738</v>
      </c>
      <c r="Y5638" s="70" t="s">
        <v>17320</v>
      </c>
      <c r="Z5638" s="53">
        <v>34901</v>
      </c>
    </row>
    <row r="5639" spans="1:26" s="49" customFormat="1" ht="30" x14ac:dyDescent="0.25">
      <c r="A5639" s="75">
        <v>600073394</v>
      </c>
      <c r="B5639" s="73">
        <f t="shared" si="264"/>
        <v>600073394</v>
      </c>
      <c r="C5639" s="73" t="s">
        <v>13403</v>
      </c>
      <c r="D5639" s="68">
        <v>1</v>
      </c>
      <c r="E5639" s="48">
        <f t="shared" si="265"/>
        <v>60611642</v>
      </c>
      <c r="F5639" s="57" t="s">
        <v>6670</v>
      </c>
      <c r="G5639" s="57" t="s">
        <v>7220</v>
      </c>
      <c r="H5639" s="51">
        <v>0</v>
      </c>
      <c r="I5639" s="51" t="s">
        <v>17309</v>
      </c>
      <c r="J5639" s="69">
        <v>27.49</v>
      </c>
      <c r="K5639" s="69">
        <f t="shared" si="266"/>
        <v>0</v>
      </c>
      <c r="L5639" s="90">
        <v>25</v>
      </c>
      <c r="M5639" s="51">
        <v>25</v>
      </c>
      <c r="N5639" s="62" t="s">
        <v>7233</v>
      </c>
      <c r="O5639" s="52" t="s">
        <v>478</v>
      </c>
      <c r="P5639" s="52">
        <v>297</v>
      </c>
      <c r="Q5639" s="52"/>
      <c r="R5639" s="52" t="s">
        <v>7234</v>
      </c>
      <c r="S5639" s="49" t="s">
        <v>21333</v>
      </c>
      <c r="V5639" s="50" t="s">
        <v>15235</v>
      </c>
      <c r="W5639" s="50" t="s">
        <v>7221</v>
      </c>
      <c r="X5639" s="50" t="s">
        <v>14740</v>
      </c>
      <c r="Y5639" s="70" t="s">
        <v>17320</v>
      </c>
      <c r="Z5639" s="53">
        <v>34961</v>
      </c>
    </row>
    <row r="5640" spans="1:26" s="49" customFormat="1" ht="30" x14ac:dyDescent="0.25">
      <c r="A5640" s="75">
        <v>600073408</v>
      </c>
      <c r="B5640" s="73">
        <f t="shared" si="264"/>
        <v>600073408</v>
      </c>
      <c r="C5640" s="73" t="s">
        <v>13404</v>
      </c>
      <c r="D5640" s="68">
        <v>1</v>
      </c>
      <c r="E5640" s="48">
        <f t="shared" si="265"/>
        <v>70992797</v>
      </c>
      <c r="F5640" s="57" t="s">
        <v>6670</v>
      </c>
      <c r="G5640" s="57" t="s">
        <v>7220</v>
      </c>
      <c r="H5640" s="51">
        <v>0</v>
      </c>
      <c r="I5640" s="51" t="s">
        <v>17309</v>
      </c>
      <c r="J5640" s="69">
        <v>27.49</v>
      </c>
      <c r="K5640" s="69">
        <f t="shared" si="266"/>
        <v>0</v>
      </c>
      <c r="L5640" s="90">
        <v>25</v>
      </c>
      <c r="M5640" s="51">
        <v>25</v>
      </c>
      <c r="N5640" s="62" t="s">
        <v>7235</v>
      </c>
      <c r="O5640" s="52" t="s">
        <v>60</v>
      </c>
      <c r="P5640" s="52">
        <v>153</v>
      </c>
      <c r="Q5640" s="52"/>
      <c r="R5640" s="52" t="s">
        <v>7236</v>
      </c>
      <c r="S5640" s="49" t="s">
        <v>21333</v>
      </c>
      <c r="V5640" s="50" t="s">
        <v>15235</v>
      </c>
      <c r="W5640" s="50" t="s">
        <v>7221</v>
      </c>
      <c r="X5640" s="50" t="s">
        <v>14740</v>
      </c>
      <c r="Y5640" s="70" t="s">
        <v>17320</v>
      </c>
      <c r="Z5640" s="53">
        <v>34952</v>
      </c>
    </row>
    <row r="5641" spans="1:26" s="49" customFormat="1" x14ac:dyDescent="0.25">
      <c r="A5641" s="75">
        <v>600073645</v>
      </c>
      <c r="B5641" s="73">
        <f t="shared" si="264"/>
        <v>600073645</v>
      </c>
      <c r="C5641" s="73" t="s">
        <v>13405</v>
      </c>
      <c r="D5641" s="68">
        <v>1</v>
      </c>
      <c r="E5641" s="48">
        <f t="shared" si="265"/>
        <v>70937621</v>
      </c>
      <c r="F5641" s="57" t="s">
        <v>6670</v>
      </c>
      <c r="G5641" s="57" t="s">
        <v>7220</v>
      </c>
      <c r="H5641" s="51">
        <v>0</v>
      </c>
      <c r="I5641" s="51" t="s">
        <v>17309</v>
      </c>
      <c r="J5641" s="69">
        <v>27.49</v>
      </c>
      <c r="K5641" s="69">
        <f t="shared" si="266"/>
        <v>0</v>
      </c>
      <c r="L5641" s="90">
        <v>75</v>
      </c>
      <c r="M5641" s="51">
        <v>75</v>
      </c>
      <c r="N5641" s="62" t="s">
        <v>7237</v>
      </c>
      <c r="O5641" s="52" t="s">
        <v>6145</v>
      </c>
      <c r="P5641" s="52">
        <v>1003</v>
      </c>
      <c r="Q5641" s="52"/>
      <c r="R5641" s="52" t="s">
        <v>7221</v>
      </c>
      <c r="S5641" s="49" t="s">
        <v>21333</v>
      </c>
      <c r="V5641" s="50" t="s">
        <v>15235</v>
      </c>
      <c r="W5641" s="50" t="s">
        <v>7221</v>
      </c>
      <c r="X5641" s="50" t="s">
        <v>14740</v>
      </c>
      <c r="Y5641" s="70" t="s">
        <v>17320</v>
      </c>
      <c r="Z5641" s="53">
        <v>34901</v>
      </c>
    </row>
    <row r="5642" spans="1:26" s="49" customFormat="1" ht="30" x14ac:dyDescent="0.25">
      <c r="A5642" s="75">
        <v>600073653</v>
      </c>
      <c r="B5642" s="73">
        <f t="shared" si="264"/>
        <v>600073653</v>
      </c>
      <c r="C5642" s="73" t="s">
        <v>13406</v>
      </c>
      <c r="D5642" s="68">
        <v>1</v>
      </c>
      <c r="E5642" s="48">
        <f t="shared" si="265"/>
        <v>70998744</v>
      </c>
      <c r="F5642" s="57" t="s">
        <v>6670</v>
      </c>
      <c r="G5642" s="57" t="s">
        <v>7220</v>
      </c>
      <c r="H5642" s="51">
        <v>0</v>
      </c>
      <c r="I5642" s="51" t="s">
        <v>17309</v>
      </c>
      <c r="J5642" s="69">
        <v>27.49</v>
      </c>
      <c r="K5642" s="69">
        <f t="shared" si="266"/>
        <v>0</v>
      </c>
      <c r="L5642" s="90">
        <v>25</v>
      </c>
      <c r="M5642" s="51">
        <v>25</v>
      </c>
      <c r="N5642" s="62" t="s">
        <v>7238</v>
      </c>
      <c r="O5642" s="52" t="s">
        <v>668</v>
      </c>
      <c r="P5642" s="52">
        <v>280</v>
      </c>
      <c r="Q5642" s="52"/>
      <c r="R5642" s="52" t="s">
        <v>7239</v>
      </c>
      <c r="S5642" s="49" t="s">
        <v>21333</v>
      </c>
      <c r="V5642" s="50" t="s">
        <v>15235</v>
      </c>
      <c r="W5642" s="50" t="s">
        <v>7221</v>
      </c>
      <c r="X5642" s="50" t="s">
        <v>14740</v>
      </c>
      <c r="Y5642" s="70" t="s">
        <v>17320</v>
      </c>
      <c r="Z5642" s="53">
        <v>34958</v>
      </c>
    </row>
    <row r="5643" spans="1:26" s="49" customFormat="1" ht="30" x14ac:dyDescent="0.25">
      <c r="A5643" s="75">
        <v>600073700</v>
      </c>
      <c r="B5643" s="73">
        <f t="shared" si="264"/>
        <v>600073700</v>
      </c>
      <c r="C5643" s="73" t="s">
        <v>13407</v>
      </c>
      <c r="D5643" s="68">
        <v>1</v>
      </c>
      <c r="E5643" s="48">
        <f t="shared" si="265"/>
        <v>69983313</v>
      </c>
      <c r="F5643" s="57" t="s">
        <v>6670</v>
      </c>
      <c r="G5643" s="57" t="s">
        <v>7220</v>
      </c>
      <c r="H5643" s="51">
        <v>0</v>
      </c>
      <c r="I5643" s="51" t="s">
        <v>17309</v>
      </c>
      <c r="J5643" s="69">
        <v>27.49</v>
      </c>
      <c r="K5643" s="69">
        <f t="shared" si="266"/>
        <v>0</v>
      </c>
      <c r="L5643" s="90">
        <v>25</v>
      </c>
      <c r="M5643" s="51">
        <v>25</v>
      </c>
      <c r="N5643" s="62" t="s">
        <v>7240</v>
      </c>
      <c r="O5643" s="52"/>
      <c r="P5643" s="52">
        <v>91</v>
      </c>
      <c r="Q5643" s="52"/>
      <c r="R5643" s="52" t="s">
        <v>2130</v>
      </c>
      <c r="S5643" s="49" t="s">
        <v>21333</v>
      </c>
      <c r="V5643" s="50" t="s">
        <v>15235</v>
      </c>
      <c r="W5643" s="50" t="s">
        <v>7221</v>
      </c>
      <c r="X5643" s="50" t="s">
        <v>14740</v>
      </c>
      <c r="Y5643" s="70" t="s">
        <v>17320</v>
      </c>
      <c r="Z5643" s="53">
        <v>34901</v>
      </c>
    </row>
    <row r="5644" spans="1:26" s="49" customFormat="1" ht="30" x14ac:dyDescent="0.25">
      <c r="A5644" s="75">
        <v>600073777</v>
      </c>
      <c r="B5644" s="73">
        <f t="shared" si="264"/>
        <v>600073777</v>
      </c>
      <c r="C5644" s="73" t="s">
        <v>13408</v>
      </c>
      <c r="D5644" s="68">
        <v>1</v>
      </c>
      <c r="E5644" s="48">
        <f t="shared" si="265"/>
        <v>70992789</v>
      </c>
      <c r="F5644" s="57" t="s">
        <v>6670</v>
      </c>
      <c r="G5644" s="57" t="s">
        <v>7220</v>
      </c>
      <c r="H5644" s="51">
        <v>125</v>
      </c>
      <c r="I5644" s="51" t="s">
        <v>17309</v>
      </c>
      <c r="J5644" s="69">
        <v>27.49</v>
      </c>
      <c r="K5644" s="69">
        <f t="shared" si="266"/>
        <v>3436.25</v>
      </c>
      <c r="L5644" s="90">
        <v>125</v>
      </c>
      <c r="M5644" s="51"/>
      <c r="N5644" s="62" t="s">
        <v>7241</v>
      </c>
      <c r="O5644" s="52" t="s">
        <v>60</v>
      </c>
      <c r="P5644" s="52">
        <v>22</v>
      </c>
      <c r="Q5644" s="52"/>
      <c r="R5644" s="52" t="s">
        <v>7236</v>
      </c>
      <c r="S5644" s="49" t="s">
        <v>21333</v>
      </c>
      <c r="V5644" s="50" t="s">
        <v>15235</v>
      </c>
      <c r="W5644" s="50" t="s">
        <v>7221</v>
      </c>
      <c r="X5644" s="50" t="s">
        <v>14740</v>
      </c>
      <c r="Y5644" s="70" t="s">
        <v>17320</v>
      </c>
      <c r="Z5644" s="53">
        <v>34952</v>
      </c>
    </row>
    <row r="5645" spans="1:26" s="49" customFormat="1" ht="30" x14ac:dyDescent="0.25">
      <c r="A5645" s="75">
        <v>600073823</v>
      </c>
      <c r="B5645" s="73">
        <f t="shared" si="264"/>
        <v>600073823</v>
      </c>
      <c r="C5645" s="73" t="s">
        <v>13409</v>
      </c>
      <c r="D5645" s="68">
        <v>1</v>
      </c>
      <c r="E5645" s="48">
        <f t="shared" si="265"/>
        <v>75007126</v>
      </c>
      <c r="F5645" s="57" t="s">
        <v>6670</v>
      </c>
      <c r="G5645" s="57" t="s">
        <v>7220</v>
      </c>
      <c r="H5645" s="51">
        <v>375</v>
      </c>
      <c r="I5645" s="51" t="s">
        <v>17309</v>
      </c>
      <c r="J5645" s="69">
        <v>27.49</v>
      </c>
      <c r="K5645" s="69">
        <f t="shared" si="266"/>
        <v>10308.75</v>
      </c>
      <c r="L5645" s="90">
        <v>375</v>
      </c>
      <c r="M5645" s="51"/>
      <c r="N5645" s="62" t="s">
        <v>7242</v>
      </c>
      <c r="O5645" s="52" t="s">
        <v>60</v>
      </c>
      <c r="P5645" s="52">
        <v>183</v>
      </c>
      <c r="Q5645" s="52"/>
      <c r="R5645" s="52" t="s">
        <v>7243</v>
      </c>
      <c r="S5645" s="49" t="s">
        <v>21333</v>
      </c>
      <c r="V5645" s="50" t="s">
        <v>15235</v>
      </c>
      <c r="W5645" s="50" t="s">
        <v>7221</v>
      </c>
      <c r="X5645" s="50" t="s">
        <v>14740</v>
      </c>
      <c r="Y5645" s="70" t="s">
        <v>17320</v>
      </c>
      <c r="Z5645" s="53">
        <v>34953</v>
      </c>
    </row>
    <row r="5646" spans="1:26" s="49" customFormat="1" x14ac:dyDescent="0.25">
      <c r="A5646" s="75">
        <v>600073840</v>
      </c>
      <c r="B5646" s="73">
        <f t="shared" si="264"/>
        <v>600073840</v>
      </c>
      <c r="C5646" s="73" t="s">
        <v>13410</v>
      </c>
      <c r="D5646" s="68">
        <v>1</v>
      </c>
      <c r="E5646" s="48">
        <f t="shared" si="265"/>
        <v>60611634</v>
      </c>
      <c r="F5646" s="57" t="s">
        <v>6670</v>
      </c>
      <c r="G5646" s="57" t="s">
        <v>7220</v>
      </c>
      <c r="H5646" s="51">
        <v>425</v>
      </c>
      <c r="I5646" s="51" t="s">
        <v>17309</v>
      </c>
      <c r="J5646" s="69">
        <v>27.49</v>
      </c>
      <c r="K5646" s="69">
        <f t="shared" si="266"/>
        <v>11683.25</v>
      </c>
      <c r="L5646" s="90">
        <v>425</v>
      </c>
      <c r="M5646" s="51"/>
      <c r="N5646" s="62" t="s">
        <v>7244</v>
      </c>
      <c r="O5646" s="52" t="s">
        <v>478</v>
      </c>
      <c r="P5646" s="52">
        <v>203</v>
      </c>
      <c r="Q5646" s="52"/>
      <c r="R5646" s="52" t="s">
        <v>7234</v>
      </c>
      <c r="S5646" s="49" t="s">
        <v>21333</v>
      </c>
      <c r="V5646" s="50" t="s">
        <v>15235</v>
      </c>
      <c r="W5646" s="50" t="s">
        <v>7221</v>
      </c>
      <c r="X5646" s="50" t="s">
        <v>14740</v>
      </c>
      <c r="Y5646" s="70" t="s">
        <v>17320</v>
      </c>
      <c r="Z5646" s="53">
        <v>34961</v>
      </c>
    </row>
    <row r="5647" spans="1:26" s="49" customFormat="1" x14ac:dyDescent="0.25">
      <c r="A5647" s="75">
        <v>600073882</v>
      </c>
      <c r="B5647" s="73">
        <f t="shared" si="264"/>
        <v>600073882</v>
      </c>
      <c r="C5647" s="73" t="s">
        <v>13411</v>
      </c>
      <c r="D5647" s="68">
        <v>1</v>
      </c>
      <c r="E5647" s="48">
        <f t="shared" si="265"/>
        <v>70937605</v>
      </c>
      <c r="F5647" s="57" t="s">
        <v>6670</v>
      </c>
      <c r="G5647" s="57" t="s">
        <v>7220</v>
      </c>
      <c r="H5647" s="51">
        <v>700</v>
      </c>
      <c r="I5647" s="51" t="s">
        <v>17309</v>
      </c>
      <c r="J5647" s="69">
        <v>27.49</v>
      </c>
      <c r="K5647" s="69">
        <f t="shared" si="266"/>
        <v>19243</v>
      </c>
      <c r="L5647" s="90">
        <v>700</v>
      </c>
      <c r="M5647" s="51"/>
      <c r="N5647" s="62" t="s">
        <v>7245</v>
      </c>
      <c r="O5647" s="52" t="s">
        <v>40</v>
      </c>
      <c r="P5647" s="52">
        <v>485</v>
      </c>
      <c r="Q5647" s="52"/>
      <c r="R5647" s="52" t="s">
        <v>7221</v>
      </c>
      <c r="S5647" s="49" t="s">
        <v>21333</v>
      </c>
      <c r="V5647" s="50" t="s">
        <v>15235</v>
      </c>
      <c r="W5647" s="50" t="s">
        <v>7221</v>
      </c>
      <c r="X5647" s="50" t="s">
        <v>14740</v>
      </c>
      <c r="Y5647" s="70" t="s">
        <v>17320</v>
      </c>
      <c r="Z5647" s="53">
        <v>34901</v>
      </c>
    </row>
    <row r="5648" spans="1:26" s="49" customFormat="1" ht="30" x14ac:dyDescent="0.25">
      <c r="A5648" s="75">
        <v>600073891</v>
      </c>
      <c r="B5648" s="73">
        <f t="shared" si="264"/>
        <v>600073891</v>
      </c>
      <c r="C5648" s="73" t="s">
        <v>13412</v>
      </c>
      <c r="D5648" s="68">
        <v>1</v>
      </c>
      <c r="E5648" s="48">
        <f t="shared" si="265"/>
        <v>70937613</v>
      </c>
      <c r="F5648" s="57" t="s">
        <v>6670</v>
      </c>
      <c r="G5648" s="57" t="s">
        <v>7220</v>
      </c>
      <c r="H5648" s="51">
        <v>925</v>
      </c>
      <c r="I5648" s="51" t="s">
        <v>17309</v>
      </c>
      <c r="J5648" s="69">
        <v>27.49</v>
      </c>
      <c r="K5648" s="69">
        <f t="shared" si="266"/>
        <v>25428.25</v>
      </c>
      <c r="L5648" s="90">
        <v>925</v>
      </c>
      <c r="M5648" s="51"/>
      <c r="N5648" s="62" t="s">
        <v>7246</v>
      </c>
      <c r="O5648" s="52" t="s">
        <v>88</v>
      </c>
      <c r="P5648" s="52">
        <v>1039</v>
      </c>
      <c r="Q5648" s="52"/>
      <c r="R5648" s="52" t="s">
        <v>7221</v>
      </c>
      <c r="S5648" s="49" t="s">
        <v>21333</v>
      </c>
      <c r="V5648" s="50" t="s">
        <v>15235</v>
      </c>
      <c r="W5648" s="50" t="s">
        <v>7221</v>
      </c>
      <c r="X5648" s="50" t="s">
        <v>14740</v>
      </c>
      <c r="Y5648" s="70" t="s">
        <v>17320</v>
      </c>
      <c r="Z5648" s="53">
        <v>34901</v>
      </c>
    </row>
    <row r="5649" spans="1:26" s="49" customFormat="1" x14ac:dyDescent="0.25">
      <c r="A5649" s="75">
        <v>600073939</v>
      </c>
      <c r="B5649" s="73">
        <f t="shared" si="264"/>
        <v>600073939</v>
      </c>
      <c r="C5649" s="73" t="s">
        <v>13413</v>
      </c>
      <c r="D5649" s="68">
        <v>1</v>
      </c>
      <c r="E5649" s="48">
        <f t="shared" si="265"/>
        <v>70998736</v>
      </c>
      <c r="F5649" s="57" t="s">
        <v>6670</v>
      </c>
      <c r="G5649" s="57" t="s">
        <v>7220</v>
      </c>
      <c r="H5649" s="51">
        <v>200</v>
      </c>
      <c r="I5649" s="51" t="s">
        <v>17309</v>
      </c>
      <c r="J5649" s="69">
        <v>27.49</v>
      </c>
      <c r="K5649" s="69">
        <f t="shared" si="266"/>
        <v>5498</v>
      </c>
      <c r="L5649" s="90">
        <v>200</v>
      </c>
      <c r="M5649" s="51"/>
      <c r="N5649" s="62" t="s">
        <v>7247</v>
      </c>
      <c r="O5649" s="52" t="s">
        <v>7248</v>
      </c>
      <c r="P5649" s="52">
        <v>38</v>
      </c>
      <c r="Q5649" s="52"/>
      <c r="R5649" s="52" t="s">
        <v>7239</v>
      </c>
      <c r="S5649" s="49" t="s">
        <v>21333</v>
      </c>
      <c r="V5649" s="50" t="s">
        <v>15235</v>
      </c>
      <c r="W5649" s="50" t="s">
        <v>7221</v>
      </c>
      <c r="X5649" s="50" t="s">
        <v>14740</v>
      </c>
      <c r="Y5649" s="70" t="s">
        <v>17320</v>
      </c>
      <c r="Z5649" s="53">
        <v>34958</v>
      </c>
    </row>
    <row r="5650" spans="1:26" s="49" customFormat="1" ht="30" x14ac:dyDescent="0.25">
      <c r="A5650" s="75">
        <v>600073947</v>
      </c>
      <c r="B5650" s="73">
        <f t="shared" si="264"/>
        <v>600073947</v>
      </c>
      <c r="C5650" s="73" t="s">
        <v>13414</v>
      </c>
      <c r="D5650" s="68">
        <v>1</v>
      </c>
      <c r="E5650" s="48">
        <f t="shared" si="265"/>
        <v>70993190</v>
      </c>
      <c r="F5650" s="57" t="s">
        <v>6670</v>
      </c>
      <c r="G5650" s="57" t="s">
        <v>7220</v>
      </c>
      <c r="H5650" s="51">
        <v>50</v>
      </c>
      <c r="I5650" s="51" t="s">
        <v>17309</v>
      </c>
      <c r="J5650" s="69">
        <v>27.49</v>
      </c>
      <c r="K5650" s="69">
        <f t="shared" si="266"/>
        <v>1374.5</v>
      </c>
      <c r="L5650" s="90">
        <v>50</v>
      </c>
      <c r="M5650" s="51"/>
      <c r="N5650" s="62" t="s">
        <v>7249</v>
      </c>
      <c r="O5650" s="52"/>
      <c r="P5650" s="52">
        <v>35</v>
      </c>
      <c r="Q5650" s="52"/>
      <c r="R5650" s="52" t="s">
        <v>7250</v>
      </c>
      <c r="S5650" s="49" t="s">
        <v>21333</v>
      </c>
      <c r="V5650" s="50" t="s">
        <v>15235</v>
      </c>
      <c r="W5650" s="50" t="s">
        <v>7221</v>
      </c>
      <c r="X5650" s="50" t="s">
        <v>14740</v>
      </c>
      <c r="Y5650" s="70" t="s">
        <v>17320</v>
      </c>
      <c r="Z5650" s="53">
        <v>34901</v>
      </c>
    </row>
    <row r="5651" spans="1:26" s="49" customFormat="1" ht="30" x14ac:dyDescent="0.25">
      <c r="A5651" s="75">
        <v>650033558</v>
      </c>
      <c r="B5651" s="73">
        <f t="shared" si="264"/>
        <v>650033558</v>
      </c>
      <c r="C5651" s="73" t="s">
        <v>13415</v>
      </c>
      <c r="D5651" s="68">
        <v>1</v>
      </c>
      <c r="E5651" s="48">
        <f t="shared" si="265"/>
        <v>70982422</v>
      </c>
      <c r="F5651" s="57" t="s">
        <v>6670</v>
      </c>
      <c r="G5651" s="57" t="s">
        <v>7220</v>
      </c>
      <c r="H5651" s="51">
        <v>50</v>
      </c>
      <c r="I5651" s="51" t="s">
        <v>17309</v>
      </c>
      <c r="J5651" s="69">
        <v>27.49</v>
      </c>
      <c r="K5651" s="69">
        <f t="shared" si="266"/>
        <v>1374.5</v>
      </c>
      <c r="L5651" s="90">
        <v>50</v>
      </c>
      <c r="M5651" s="51"/>
      <c r="N5651" s="62" t="s">
        <v>7251</v>
      </c>
      <c r="O5651" s="52"/>
      <c r="P5651" s="52">
        <v>32</v>
      </c>
      <c r="Q5651" s="52"/>
      <c r="R5651" s="52" t="s">
        <v>6632</v>
      </c>
      <c r="S5651" s="49" t="s">
        <v>21333</v>
      </c>
      <c r="V5651" s="50" t="s">
        <v>15235</v>
      </c>
      <c r="W5651" s="50" t="s">
        <v>7221</v>
      </c>
      <c r="X5651" s="50" t="s">
        <v>14740</v>
      </c>
      <c r="Y5651" s="70" t="s">
        <v>17320</v>
      </c>
      <c r="Z5651" s="53">
        <v>34901</v>
      </c>
    </row>
    <row r="5652" spans="1:26" s="49" customFormat="1" x14ac:dyDescent="0.25">
      <c r="A5652" s="74">
        <v>691003823</v>
      </c>
      <c r="B5652" s="73">
        <f t="shared" si="264"/>
        <v>691003823</v>
      </c>
      <c r="C5652" s="73" t="s">
        <v>13156</v>
      </c>
      <c r="D5652" s="68">
        <v>1</v>
      </c>
      <c r="E5652" s="48">
        <f t="shared" si="265"/>
        <v>72550040</v>
      </c>
      <c r="F5652" s="57" t="s">
        <v>6670</v>
      </c>
      <c r="G5652" s="57" t="s">
        <v>6740</v>
      </c>
      <c r="H5652" s="51">
        <v>0</v>
      </c>
      <c r="I5652" s="51" t="s">
        <v>17309</v>
      </c>
      <c r="J5652" s="69">
        <v>27.49</v>
      </c>
      <c r="K5652" s="69">
        <f t="shared" si="266"/>
        <v>0</v>
      </c>
      <c r="L5652" s="90">
        <v>25</v>
      </c>
      <c r="M5652" s="51">
        <v>25</v>
      </c>
      <c r="N5652" s="62" t="s">
        <v>6810</v>
      </c>
      <c r="O5652" s="52"/>
      <c r="P5652" s="52">
        <v>128</v>
      </c>
      <c r="Q5652" s="52"/>
      <c r="R5652" s="52" t="s">
        <v>6398</v>
      </c>
      <c r="S5652" s="49" t="s">
        <v>21333</v>
      </c>
      <c r="V5652" s="50" t="s">
        <v>15238</v>
      </c>
      <c r="W5652" s="50" t="s">
        <v>5699</v>
      </c>
      <c r="X5652" s="50" t="s">
        <v>14740</v>
      </c>
      <c r="Y5652" s="70" t="s">
        <v>17320</v>
      </c>
      <c r="Z5652" s="53">
        <v>34201</v>
      </c>
    </row>
    <row r="5653" spans="1:26" s="49" customFormat="1" x14ac:dyDescent="0.25">
      <c r="A5653" s="74">
        <v>600009360</v>
      </c>
      <c r="B5653" s="73">
        <f t="shared" si="264"/>
        <v>600009360</v>
      </c>
      <c r="C5653" s="73" t="s">
        <v>15239</v>
      </c>
      <c r="D5653" s="68">
        <v>1</v>
      </c>
      <c r="E5653" s="48">
        <f t="shared" si="265"/>
        <v>61781444</v>
      </c>
      <c r="F5653" s="57" t="s">
        <v>6670</v>
      </c>
      <c r="G5653" s="57" t="s">
        <v>6740</v>
      </c>
      <c r="H5653" s="51">
        <v>325</v>
      </c>
      <c r="I5653" s="51" t="s">
        <v>17309</v>
      </c>
      <c r="J5653" s="69">
        <v>27.49</v>
      </c>
      <c r="K5653" s="69">
        <f t="shared" si="266"/>
        <v>8934.25</v>
      </c>
      <c r="L5653" s="90">
        <v>325</v>
      </c>
      <c r="M5653" s="51"/>
      <c r="N5653" s="62" t="s">
        <v>15240</v>
      </c>
      <c r="O5653" s="52" t="s">
        <v>15241</v>
      </c>
      <c r="P5653" s="52">
        <v>324</v>
      </c>
      <c r="Q5653" s="52"/>
      <c r="R5653" s="52" t="s">
        <v>5699</v>
      </c>
      <c r="S5653" s="49" t="s">
        <v>21333</v>
      </c>
      <c r="V5653" s="50" t="s">
        <v>15195</v>
      </c>
      <c r="W5653" s="50" t="s">
        <v>5699</v>
      </c>
      <c r="X5653" s="50" t="s">
        <v>14738</v>
      </c>
      <c r="Y5653" s="70" t="s">
        <v>17320</v>
      </c>
      <c r="Z5653" s="53">
        <v>34201</v>
      </c>
    </row>
    <row r="5654" spans="1:26" s="49" customFormat="1" ht="30" x14ac:dyDescent="0.25">
      <c r="A5654" s="74">
        <v>600009416</v>
      </c>
      <c r="B5654" s="73">
        <f t="shared" si="264"/>
        <v>600009416</v>
      </c>
      <c r="C5654" s="73" t="s">
        <v>13122</v>
      </c>
      <c r="D5654" s="68">
        <v>1</v>
      </c>
      <c r="E5654" s="48">
        <f t="shared" si="265"/>
        <v>77615</v>
      </c>
      <c r="F5654" s="57" t="s">
        <v>6670</v>
      </c>
      <c r="G5654" s="57" t="s">
        <v>6740</v>
      </c>
      <c r="H5654" s="51">
        <v>850</v>
      </c>
      <c r="I5654" s="51" t="s">
        <v>17309</v>
      </c>
      <c r="J5654" s="69">
        <v>27.49</v>
      </c>
      <c r="K5654" s="69">
        <f t="shared" si="266"/>
        <v>23366.5</v>
      </c>
      <c r="L5654" s="90">
        <v>850</v>
      </c>
      <c r="M5654" s="51"/>
      <c r="N5654" s="62" t="s">
        <v>6752</v>
      </c>
      <c r="O5654" s="52" t="s">
        <v>4550</v>
      </c>
      <c r="P5654" s="52">
        <v>761</v>
      </c>
      <c r="Q5654" s="52"/>
      <c r="R5654" s="52" t="s">
        <v>5699</v>
      </c>
      <c r="S5654" s="49" t="s">
        <v>21333</v>
      </c>
      <c r="V5654" s="50" t="s">
        <v>15195</v>
      </c>
      <c r="W5654" s="50" t="s">
        <v>5699</v>
      </c>
      <c r="X5654" s="50" t="s">
        <v>14738</v>
      </c>
      <c r="Y5654" s="70" t="s">
        <v>17320</v>
      </c>
      <c r="Z5654" s="53">
        <v>34201</v>
      </c>
    </row>
    <row r="5655" spans="1:26" s="49" customFormat="1" x14ac:dyDescent="0.25">
      <c r="A5655" s="74">
        <v>600028615</v>
      </c>
      <c r="B5655" s="73">
        <f t="shared" si="264"/>
        <v>600028615</v>
      </c>
      <c r="C5655" s="73" t="s">
        <v>18319</v>
      </c>
      <c r="D5655" s="68">
        <v>1</v>
      </c>
      <c r="E5655" s="48">
        <f t="shared" si="265"/>
        <v>61751065</v>
      </c>
      <c r="F5655" s="57" t="s">
        <v>6670</v>
      </c>
      <c r="G5655" s="57" t="s">
        <v>6740</v>
      </c>
      <c r="H5655" s="51">
        <v>75</v>
      </c>
      <c r="I5655" s="51" t="s">
        <v>17309</v>
      </c>
      <c r="J5655" s="69">
        <v>27.49</v>
      </c>
      <c r="K5655" s="69">
        <f t="shared" si="266"/>
        <v>2061.75</v>
      </c>
      <c r="L5655" s="90">
        <v>75</v>
      </c>
      <c r="M5655" s="51"/>
      <c r="N5655" s="62" t="s">
        <v>18320</v>
      </c>
      <c r="O5655" s="52" t="s">
        <v>259</v>
      </c>
      <c r="P5655" s="52">
        <v>146</v>
      </c>
      <c r="Q5655" s="52"/>
      <c r="R5655" s="52" t="s">
        <v>6753</v>
      </c>
      <c r="S5655" s="49" t="s">
        <v>21333</v>
      </c>
      <c r="V5655" s="50" t="s">
        <v>15195</v>
      </c>
      <c r="W5655" s="50" t="s">
        <v>5699</v>
      </c>
      <c r="X5655" s="50" t="s">
        <v>14738</v>
      </c>
      <c r="Y5655" s="70" t="s">
        <v>17320</v>
      </c>
      <c r="Z5655" s="53">
        <v>34192</v>
      </c>
    </row>
    <row r="5656" spans="1:26" s="49" customFormat="1" ht="30" x14ac:dyDescent="0.25">
      <c r="A5656" s="75">
        <v>600068161</v>
      </c>
      <c r="B5656" s="73">
        <f t="shared" si="264"/>
        <v>600068161</v>
      </c>
      <c r="C5656" s="73" t="s">
        <v>13157</v>
      </c>
      <c r="D5656" s="68">
        <v>1</v>
      </c>
      <c r="E5656" s="48">
        <f t="shared" si="265"/>
        <v>60610361</v>
      </c>
      <c r="F5656" s="57" t="s">
        <v>6670</v>
      </c>
      <c r="G5656" s="57" t="s">
        <v>6740</v>
      </c>
      <c r="H5656" s="51">
        <v>0</v>
      </c>
      <c r="I5656" s="51" t="s">
        <v>17309</v>
      </c>
      <c r="J5656" s="69">
        <v>27.49</v>
      </c>
      <c r="K5656" s="69">
        <f t="shared" si="266"/>
        <v>0</v>
      </c>
      <c r="L5656" s="90">
        <v>50</v>
      </c>
      <c r="M5656" s="51">
        <v>50</v>
      </c>
      <c r="N5656" s="62" t="s">
        <v>6812</v>
      </c>
      <c r="O5656" s="52" t="s">
        <v>725</v>
      </c>
      <c r="P5656" s="52">
        <v>1095</v>
      </c>
      <c r="Q5656" s="52"/>
      <c r="R5656" s="52" t="s">
        <v>5699</v>
      </c>
      <c r="S5656" s="49" t="s">
        <v>21333</v>
      </c>
      <c r="V5656" s="50" t="s">
        <v>15238</v>
      </c>
      <c r="W5656" s="50" t="s">
        <v>5699</v>
      </c>
      <c r="X5656" s="50" t="s">
        <v>14740</v>
      </c>
      <c r="Y5656" s="70" t="s">
        <v>17320</v>
      </c>
      <c r="Z5656" s="53">
        <v>34201</v>
      </c>
    </row>
    <row r="5657" spans="1:26" s="49" customFormat="1" ht="30" x14ac:dyDescent="0.25">
      <c r="A5657" s="75">
        <v>600068170</v>
      </c>
      <c r="B5657" s="73">
        <f t="shared" si="264"/>
        <v>600068170</v>
      </c>
      <c r="C5657" s="73" t="s">
        <v>13158</v>
      </c>
      <c r="D5657" s="68">
        <v>1</v>
      </c>
      <c r="E5657" s="48">
        <f t="shared" si="265"/>
        <v>60610379</v>
      </c>
      <c r="F5657" s="57" t="s">
        <v>6670</v>
      </c>
      <c r="G5657" s="57" t="s">
        <v>6740</v>
      </c>
      <c r="H5657" s="51">
        <v>0</v>
      </c>
      <c r="I5657" s="51" t="s">
        <v>17309</v>
      </c>
      <c r="J5657" s="69">
        <v>27.49</v>
      </c>
      <c r="K5657" s="69">
        <f t="shared" si="266"/>
        <v>0</v>
      </c>
      <c r="L5657" s="90">
        <v>50</v>
      </c>
      <c r="M5657" s="51">
        <v>50</v>
      </c>
      <c r="N5657" s="62" t="s">
        <v>6813</v>
      </c>
      <c r="O5657" s="52" t="s">
        <v>651</v>
      </c>
      <c r="P5657" s="52">
        <v>920</v>
      </c>
      <c r="Q5657" s="52"/>
      <c r="R5657" s="52" t="s">
        <v>5699</v>
      </c>
      <c r="S5657" s="49" t="s">
        <v>21333</v>
      </c>
      <c r="V5657" s="50" t="s">
        <v>15238</v>
      </c>
      <c r="W5657" s="50" t="s">
        <v>5699</v>
      </c>
      <c r="X5657" s="50" t="s">
        <v>14740</v>
      </c>
      <c r="Y5657" s="70" t="s">
        <v>17320</v>
      </c>
      <c r="Z5657" s="53">
        <v>34201</v>
      </c>
    </row>
    <row r="5658" spans="1:26" s="49" customFormat="1" ht="30" x14ac:dyDescent="0.25">
      <c r="A5658" s="75">
        <v>600068439</v>
      </c>
      <c r="B5658" s="73">
        <f t="shared" si="264"/>
        <v>600068439</v>
      </c>
      <c r="C5658" s="73" t="s">
        <v>13159</v>
      </c>
      <c r="D5658" s="68">
        <v>1</v>
      </c>
      <c r="E5658" s="48">
        <f t="shared" si="265"/>
        <v>61785300</v>
      </c>
      <c r="F5658" s="57" t="s">
        <v>6670</v>
      </c>
      <c r="G5658" s="57" t="s">
        <v>6740</v>
      </c>
      <c r="H5658" s="51">
        <v>125</v>
      </c>
      <c r="I5658" s="51" t="s">
        <v>17309</v>
      </c>
      <c r="J5658" s="69">
        <v>27.49</v>
      </c>
      <c r="K5658" s="69">
        <f t="shared" si="266"/>
        <v>3436.25</v>
      </c>
      <c r="L5658" s="90">
        <v>125</v>
      </c>
      <c r="M5658" s="51"/>
      <c r="N5658" s="62" t="s">
        <v>6814</v>
      </c>
      <c r="O5658" s="52"/>
      <c r="P5658" s="52">
        <v>73</v>
      </c>
      <c r="Q5658" s="52"/>
      <c r="R5658" s="52" t="s">
        <v>2434</v>
      </c>
      <c r="S5658" s="49" t="s">
        <v>21333</v>
      </c>
      <c r="V5658" s="50" t="s">
        <v>15238</v>
      </c>
      <c r="W5658" s="50" t="s">
        <v>5699</v>
      </c>
      <c r="X5658" s="50" t="s">
        <v>14740</v>
      </c>
      <c r="Y5658" s="70" t="s">
        <v>17320</v>
      </c>
      <c r="Z5658" s="53">
        <v>34201</v>
      </c>
    </row>
    <row r="5659" spans="1:26" s="49" customFormat="1" ht="30" x14ac:dyDescent="0.25">
      <c r="A5659" s="75">
        <v>600068536</v>
      </c>
      <c r="B5659" s="73">
        <f t="shared" si="264"/>
        <v>600068536</v>
      </c>
      <c r="C5659" s="73" t="s">
        <v>13160</v>
      </c>
      <c r="D5659" s="68">
        <v>1</v>
      </c>
      <c r="E5659" s="48">
        <f t="shared" si="265"/>
        <v>60610719</v>
      </c>
      <c r="F5659" s="57" t="s">
        <v>6670</v>
      </c>
      <c r="G5659" s="57" t="s">
        <v>6740</v>
      </c>
      <c r="H5659" s="51">
        <v>75</v>
      </c>
      <c r="I5659" s="51" t="s">
        <v>17309</v>
      </c>
      <c r="J5659" s="69">
        <v>27.49</v>
      </c>
      <c r="K5659" s="69">
        <f t="shared" si="266"/>
        <v>2061.75</v>
      </c>
      <c r="L5659" s="90">
        <v>75</v>
      </c>
      <c r="M5659" s="51"/>
      <c r="N5659" s="62" t="s">
        <v>6815</v>
      </c>
      <c r="O5659" s="52"/>
      <c r="P5659" s="52">
        <v>8</v>
      </c>
      <c r="Q5659" s="52"/>
      <c r="R5659" s="52" t="s">
        <v>6811</v>
      </c>
      <c r="S5659" s="49" t="s">
        <v>21333</v>
      </c>
      <c r="V5659" s="50" t="s">
        <v>15238</v>
      </c>
      <c r="W5659" s="50" t="s">
        <v>5699</v>
      </c>
      <c r="X5659" s="50" t="s">
        <v>14740</v>
      </c>
      <c r="Y5659" s="70" t="s">
        <v>17320</v>
      </c>
      <c r="Z5659" s="53">
        <v>34201</v>
      </c>
    </row>
    <row r="5660" spans="1:26" s="49" customFormat="1" ht="30" x14ac:dyDescent="0.25">
      <c r="A5660" s="75">
        <v>600068722</v>
      </c>
      <c r="B5660" s="73">
        <f t="shared" si="264"/>
        <v>600068722</v>
      </c>
      <c r="C5660" s="73" t="s">
        <v>13161</v>
      </c>
      <c r="D5660" s="68">
        <v>1</v>
      </c>
      <c r="E5660" s="48">
        <f t="shared" si="265"/>
        <v>49212222</v>
      </c>
      <c r="F5660" s="57" t="s">
        <v>6670</v>
      </c>
      <c r="G5660" s="57" t="s">
        <v>6740</v>
      </c>
      <c r="H5660" s="51">
        <v>250</v>
      </c>
      <c r="I5660" s="51" t="s">
        <v>17309</v>
      </c>
      <c r="J5660" s="69">
        <v>27.49</v>
      </c>
      <c r="K5660" s="69">
        <f t="shared" si="266"/>
        <v>6872.5</v>
      </c>
      <c r="L5660" s="90">
        <v>250</v>
      </c>
      <c r="M5660" s="51"/>
      <c r="N5660" s="62" t="s">
        <v>6816</v>
      </c>
      <c r="O5660" s="52"/>
      <c r="P5660" s="52">
        <v>1</v>
      </c>
      <c r="Q5660" s="52"/>
      <c r="R5660" s="52" t="s">
        <v>6817</v>
      </c>
      <c r="S5660" s="49" t="s">
        <v>21333</v>
      </c>
      <c r="V5660" s="50" t="s">
        <v>15238</v>
      </c>
      <c r="W5660" s="50" t="s">
        <v>5699</v>
      </c>
      <c r="X5660" s="50" t="s">
        <v>14740</v>
      </c>
      <c r="Y5660" s="70" t="s">
        <v>17320</v>
      </c>
      <c r="Z5660" s="53">
        <v>34142</v>
      </c>
    </row>
    <row r="5661" spans="1:26" s="49" customFormat="1" ht="30" x14ac:dyDescent="0.25">
      <c r="A5661" s="75">
        <v>600068790</v>
      </c>
      <c r="B5661" s="73">
        <f t="shared" si="264"/>
        <v>600068790</v>
      </c>
      <c r="C5661" s="73" t="s">
        <v>13162</v>
      </c>
      <c r="D5661" s="68">
        <v>1</v>
      </c>
      <c r="E5661" s="48">
        <f t="shared" si="265"/>
        <v>60610336</v>
      </c>
      <c r="F5661" s="57" t="s">
        <v>6670</v>
      </c>
      <c r="G5661" s="57" t="s">
        <v>6740</v>
      </c>
      <c r="H5661" s="51">
        <v>975</v>
      </c>
      <c r="I5661" s="51" t="s">
        <v>17309</v>
      </c>
      <c r="J5661" s="69">
        <v>27.49</v>
      </c>
      <c r="K5661" s="69">
        <f t="shared" si="266"/>
        <v>26802.75</v>
      </c>
      <c r="L5661" s="90">
        <v>975</v>
      </c>
      <c r="M5661" s="51"/>
      <c r="N5661" s="62" t="s">
        <v>6818</v>
      </c>
      <c r="O5661" s="52" t="s">
        <v>6819</v>
      </c>
      <c r="P5661" s="52">
        <v>129</v>
      </c>
      <c r="Q5661" s="52"/>
      <c r="R5661" s="52" t="s">
        <v>5699</v>
      </c>
      <c r="S5661" s="49" t="s">
        <v>21333</v>
      </c>
      <c r="V5661" s="50" t="s">
        <v>15238</v>
      </c>
      <c r="W5661" s="50" t="s">
        <v>5699</v>
      </c>
      <c r="X5661" s="50" t="s">
        <v>14740</v>
      </c>
      <c r="Y5661" s="70" t="s">
        <v>17320</v>
      </c>
      <c r="Z5661" s="53">
        <v>34201</v>
      </c>
    </row>
    <row r="5662" spans="1:26" s="49" customFormat="1" x14ac:dyDescent="0.25">
      <c r="A5662" s="75">
        <v>600068854</v>
      </c>
      <c r="B5662" s="73">
        <f t="shared" si="264"/>
        <v>600068854</v>
      </c>
      <c r="C5662" s="73" t="s">
        <v>13163</v>
      </c>
      <c r="D5662" s="68">
        <v>1</v>
      </c>
      <c r="E5662" s="48">
        <f t="shared" si="265"/>
        <v>61750000</v>
      </c>
      <c r="F5662" s="57" t="s">
        <v>6670</v>
      </c>
      <c r="G5662" s="57" t="s">
        <v>6740</v>
      </c>
      <c r="H5662" s="51">
        <v>1350</v>
      </c>
      <c r="I5662" s="51" t="s">
        <v>17309</v>
      </c>
      <c r="J5662" s="69">
        <v>27.49</v>
      </c>
      <c r="K5662" s="69">
        <f t="shared" si="266"/>
        <v>37111.5</v>
      </c>
      <c r="L5662" s="90">
        <v>1350</v>
      </c>
      <c r="M5662" s="51"/>
      <c r="N5662" s="62" t="s">
        <v>6820</v>
      </c>
      <c r="O5662" s="52" t="s">
        <v>1141</v>
      </c>
      <c r="P5662" s="52">
        <v>1112</v>
      </c>
      <c r="Q5662" s="52"/>
      <c r="R5662" s="52" t="s">
        <v>5699</v>
      </c>
      <c r="S5662" s="49" t="s">
        <v>21333</v>
      </c>
      <c r="V5662" s="50" t="s">
        <v>15238</v>
      </c>
      <c r="W5662" s="50" t="s">
        <v>5699</v>
      </c>
      <c r="X5662" s="50" t="s">
        <v>14740</v>
      </c>
      <c r="Y5662" s="70" t="s">
        <v>17320</v>
      </c>
      <c r="Z5662" s="53">
        <v>34201</v>
      </c>
    </row>
    <row r="5663" spans="1:26" s="49" customFormat="1" ht="30" x14ac:dyDescent="0.25">
      <c r="A5663" s="75">
        <v>650013883</v>
      </c>
      <c r="B5663" s="73">
        <f t="shared" si="264"/>
        <v>650013883</v>
      </c>
      <c r="C5663" s="73" t="s">
        <v>13164</v>
      </c>
      <c r="D5663" s="68">
        <v>1</v>
      </c>
      <c r="E5663" s="48">
        <f t="shared" si="265"/>
        <v>69983968</v>
      </c>
      <c r="F5663" s="57" t="s">
        <v>6670</v>
      </c>
      <c r="G5663" s="57" t="s">
        <v>6740</v>
      </c>
      <c r="H5663" s="51">
        <v>125</v>
      </c>
      <c r="I5663" s="51" t="s">
        <v>17309</v>
      </c>
      <c r="J5663" s="69">
        <v>27.49</v>
      </c>
      <c r="K5663" s="69">
        <f t="shared" si="266"/>
        <v>3436.25</v>
      </c>
      <c r="L5663" s="90">
        <v>125</v>
      </c>
      <c r="M5663" s="51"/>
      <c r="N5663" s="62" t="s">
        <v>6821</v>
      </c>
      <c r="O5663" s="52"/>
      <c r="P5663" s="52">
        <v>7</v>
      </c>
      <c r="Q5663" s="52"/>
      <c r="R5663" s="52" t="s">
        <v>6822</v>
      </c>
      <c r="S5663" s="49" t="s">
        <v>21333</v>
      </c>
      <c r="V5663" s="50" t="s">
        <v>15238</v>
      </c>
      <c r="W5663" s="50" t="s">
        <v>5699</v>
      </c>
      <c r="X5663" s="50" t="s">
        <v>14740</v>
      </c>
      <c r="Y5663" s="70" t="s">
        <v>17320</v>
      </c>
      <c r="Z5663" s="53">
        <v>34142</v>
      </c>
    </row>
    <row r="5664" spans="1:26" s="49" customFormat="1" x14ac:dyDescent="0.25">
      <c r="A5664" s="75">
        <v>650031768</v>
      </c>
      <c r="B5664" s="73">
        <f t="shared" si="264"/>
        <v>650031768</v>
      </c>
      <c r="C5664" s="73" t="s">
        <v>13165</v>
      </c>
      <c r="D5664" s="68">
        <v>1</v>
      </c>
      <c r="E5664" s="48">
        <f t="shared" si="265"/>
        <v>60610263</v>
      </c>
      <c r="F5664" s="57" t="s">
        <v>6670</v>
      </c>
      <c r="G5664" s="57" t="s">
        <v>6740</v>
      </c>
      <c r="H5664" s="51">
        <v>75</v>
      </c>
      <c r="I5664" s="51" t="s">
        <v>17309</v>
      </c>
      <c r="J5664" s="69">
        <v>27.49</v>
      </c>
      <c r="K5664" s="69">
        <f t="shared" si="266"/>
        <v>2061.75</v>
      </c>
      <c r="L5664" s="90">
        <v>75</v>
      </c>
      <c r="M5664" s="51"/>
      <c r="N5664" s="62" t="s">
        <v>6823</v>
      </c>
      <c r="O5664" s="52"/>
      <c r="P5664" s="52">
        <v>9</v>
      </c>
      <c r="Q5664" s="52"/>
      <c r="R5664" s="52" t="s">
        <v>6824</v>
      </c>
      <c r="S5664" s="49" t="s">
        <v>21333</v>
      </c>
      <c r="V5664" s="50" t="s">
        <v>15238</v>
      </c>
      <c r="W5664" s="50" t="s">
        <v>5699</v>
      </c>
      <c r="X5664" s="50" t="s">
        <v>14740</v>
      </c>
      <c r="Y5664" s="70" t="s">
        <v>17320</v>
      </c>
      <c r="Z5664" s="53">
        <v>34201</v>
      </c>
    </row>
    <row r="5665" spans="1:26" s="49" customFormat="1" ht="30" x14ac:dyDescent="0.25">
      <c r="A5665" s="75">
        <v>650032110</v>
      </c>
      <c r="B5665" s="73">
        <f t="shared" si="264"/>
        <v>650032110</v>
      </c>
      <c r="C5665" s="73" t="s">
        <v>13166</v>
      </c>
      <c r="D5665" s="68">
        <v>1</v>
      </c>
      <c r="E5665" s="48">
        <f t="shared" si="265"/>
        <v>60611839</v>
      </c>
      <c r="F5665" s="57" t="s">
        <v>6670</v>
      </c>
      <c r="G5665" s="57" t="s">
        <v>6740</v>
      </c>
      <c r="H5665" s="51">
        <v>225</v>
      </c>
      <c r="I5665" s="51" t="s">
        <v>17309</v>
      </c>
      <c r="J5665" s="69">
        <v>27.49</v>
      </c>
      <c r="K5665" s="69">
        <f t="shared" si="266"/>
        <v>6185.25</v>
      </c>
      <c r="L5665" s="90">
        <v>225</v>
      </c>
      <c r="M5665" s="51"/>
      <c r="N5665" s="62" t="s">
        <v>6825</v>
      </c>
      <c r="O5665" s="52"/>
      <c r="P5665" s="52">
        <v>162</v>
      </c>
      <c r="Q5665" s="52"/>
      <c r="R5665" s="52" t="s">
        <v>6826</v>
      </c>
      <c r="S5665" s="49" t="s">
        <v>21333</v>
      </c>
      <c r="V5665" s="50" t="s">
        <v>15238</v>
      </c>
      <c r="W5665" s="50" t="s">
        <v>5699</v>
      </c>
      <c r="X5665" s="50" t="s">
        <v>14740</v>
      </c>
      <c r="Y5665" s="70" t="s">
        <v>17320</v>
      </c>
      <c r="Z5665" s="53">
        <v>34142</v>
      </c>
    </row>
    <row r="5666" spans="1:26" s="49" customFormat="1" ht="30" x14ac:dyDescent="0.25">
      <c r="A5666" s="75">
        <v>650032951</v>
      </c>
      <c r="B5666" s="73">
        <f t="shared" si="264"/>
        <v>650032951</v>
      </c>
      <c r="C5666" s="73" t="s">
        <v>13167</v>
      </c>
      <c r="D5666" s="68">
        <v>1</v>
      </c>
      <c r="E5666" s="48">
        <f t="shared" si="265"/>
        <v>60610760</v>
      </c>
      <c r="F5666" s="57" t="s">
        <v>6670</v>
      </c>
      <c r="G5666" s="57" t="s">
        <v>6740</v>
      </c>
      <c r="H5666" s="51">
        <v>50</v>
      </c>
      <c r="I5666" s="51" t="s">
        <v>17309</v>
      </c>
      <c r="J5666" s="69">
        <v>27.49</v>
      </c>
      <c r="K5666" s="69">
        <f t="shared" si="266"/>
        <v>1374.5</v>
      </c>
      <c r="L5666" s="90">
        <v>50</v>
      </c>
      <c r="M5666" s="51"/>
      <c r="N5666" s="62" t="s">
        <v>6827</v>
      </c>
      <c r="O5666" s="52"/>
      <c r="P5666" s="52">
        <v>107</v>
      </c>
      <c r="Q5666" s="52"/>
      <c r="R5666" s="52" t="s">
        <v>6828</v>
      </c>
      <c r="S5666" s="49" t="s">
        <v>21333</v>
      </c>
      <c r="V5666" s="50" t="s">
        <v>15238</v>
      </c>
      <c r="W5666" s="50" t="s">
        <v>5699</v>
      </c>
      <c r="X5666" s="50" t="s">
        <v>14740</v>
      </c>
      <c r="Y5666" s="70" t="s">
        <v>17320</v>
      </c>
      <c r="Z5666" s="53">
        <v>34201</v>
      </c>
    </row>
    <row r="5667" spans="1:26" s="49" customFormat="1" ht="30" x14ac:dyDescent="0.25">
      <c r="A5667" s="75">
        <v>650055217</v>
      </c>
      <c r="B5667" s="73">
        <f t="shared" si="264"/>
        <v>650055217</v>
      </c>
      <c r="C5667" s="73" t="s">
        <v>13168</v>
      </c>
      <c r="D5667" s="68">
        <v>1</v>
      </c>
      <c r="E5667" s="48">
        <f t="shared" si="265"/>
        <v>71005501</v>
      </c>
      <c r="F5667" s="57" t="s">
        <v>6670</v>
      </c>
      <c r="G5667" s="57" t="s">
        <v>6740</v>
      </c>
      <c r="H5667" s="51">
        <v>375</v>
      </c>
      <c r="I5667" s="51" t="s">
        <v>17309</v>
      </c>
      <c r="J5667" s="69">
        <v>27.49</v>
      </c>
      <c r="K5667" s="69">
        <f t="shared" si="266"/>
        <v>10308.75</v>
      </c>
      <c r="L5667" s="90">
        <v>375</v>
      </c>
      <c r="M5667" s="51"/>
      <c r="N5667" s="62" t="s">
        <v>6829</v>
      </c>
      <c r="O5667" s="52" t="s">
        <v>6830</v>
      </c>
      <c r="P5667" s="52">
        <v>230</v>
      </c>
      <c r="Q5667" s="52"/>
      <c r="R5667" s="52" t="s">
        <v>6753</v>
      </c>
      <c r="S5667" s="49" t="s">
        <v>21333</v>
      </c>
      <c r="V5667" s="50" t="s">
        <v>15238</v>
      </c>
      <c r="W5667" s="50" t="s">
        <v>5699</v>
      </c>
      <c r="X5667" s="50" t="s">
        <v>14740</v>
      </c>
      <c r="Y5667" s="70" t="s">
        <v>17320</v>
      </c>
      <c r="Z5667" s="53">
        <v>34192</v>
      </c>
    </row>
    <row r="5668" spans="1:26" s="49" customFormat="1" ht="30" x14ac:dyDescent="0.25">
      <c r="A5668" s="75">
        <v>650058313</v>
      </c>
      <c r="B5668" s="73">
        <f t="shared" si="264"/>
        <v>650058313</v>
      </c>
      <c r="C5668" s="73" t="s">
        <v>13169</v>
      </c>
      <c r="D5668" s="68">
        <v>1</v>
      </c>
      <c r="E5668" s="48">
        <f t="shared" si="265"/>
        <v>70987629</v>
      </c>
      <c r="F5668" s="57" t="s">
        <v>6670</v>
      </c>
      <c r="G5668" s="57" t="s">
        <v>6740</v>
      </c>
      <c r="H5668" s="51">
        <v>25</v>
      </c>
      <c r="I5668" s="51" t="s">
        <v>17309</v>
      </c>
      <c r="J5668" s="69">
        <v>27.49</v>
      </c>
      <c r="K5668" s="69">
        <f t="shared" si="266"/>
        <v>687.25</v>
      </c>
      <c r="L5668" s="90">
        <v>25</v>
      </c>
      <c r="M5668" s="51"/>
      <c r="N5668" s="62" t="s">
        <v>6831</v>
      </c>
      <c r="O5668" s="52"/>
      <c r="P5668" s="52">
        <v>10</v>
      </c>
      <c r="Q5668" s="52"/>
      <c r="R5668" s="52" t="s">
        <v>6832</v>
      </c>
      <c r="S5668" s="49" t="s">
        <v>21333</v>
      </c>
      <c r="V5668" s="50" t="s">
        <v>15238</v>
      </c>
      <c r="W5668" s="50" t="s">
        <v>5699</v>
      </c>
      <c r="X5668" s="50" t="s">
        <v>14740</v>
      </c>
      <c r="Y5668" s="70" t="s">
        <v>17320</v>
      </c>
      <c r="Z5668" s="53">
        <v>34192</v>
      </c>
    </row>
    <row r="5669" spans="1:26" s="49" customFormat="1" x14ac:dyDescent="0.25">
      <c r="A5669" s="75">
        <v>691003793</v>
      </c>
      <c r="B5669" s="73">
        <f t="shared" si="264"/>
        <v>691003793</v>
      </c>
      <c r="C5669" s="73" t="s">
        <v>13170</v>
      </c>
      <c r="D5669" s="68">
        <v>1</v>
      </c>
      <c r="E5669" s="48">
        <f t="shared" si="265"/>
        <v>72550031</v>
      </c>
      <c r="F5669" s="57" t="s">
        <v>6670</v>
      </c>
      <c r="G5669" s="57" t="s">
        <v>6740</v>
      </c>
      <c r="H5669" s="51">
        <v>50</v>
      </c>
      <c r="I5669" s="51" t="s">
        <v>17309</v>
      </c>
      <c r="J5669" s="69">
        <v>27.49</v>
      </c>
      <c r="K5669" s="69">
        <f t="shared" si="266"/>
        <v>1374.5</v>
      </c>
      <c r="L5669" s="90">
        <v>50</v>
      </c>
      <c r="M5669" s="51"/>
      <c r="N5669" s="62" t="s">
        <v>6833</v>
      </c>
      <c r="O5669" s="52"/>
      <c r="P5669" s="52">
        <v>95</v>
      </c>
      <c r="Q5669" s="52"/>
      <c r="R5669" s="52" t="s">
        <v>6398</v>
      </c>
      <c r="S5669" s="49" t="s">
        <v>21333</v>
      </c>
      <c r="V5669" s="50" t="s">
        <v>15238</v>
      </c>
      <c r="W5669" s="50" t="s">
        <v>5699</v>
      </c>
      <c r="X5669" s="50" t="s">
        <v>14740</v>
      </c>
      <c r="Y5669" s="70" t="s">
        <v>17320</v>
      </c>
      <c r="Z5669" s="53">
        <v>34201</v>
      </c>
    </row>
    <row r="5670" spans="1:26" s="49" customFormat="1" x14ac:dyDescent="0.25">
      <c r="A5670" s="75">
        <v>691013900</v>
      </c>
      <c r="B5670" s="73">
        <f t="shared" si="264"/>
        <v>691013900</v>
      </c>
      <c r="C5670" s="73" t="s">
        <v>13123</v>
      </c>
      <c r="D5670" s="68">
        <v>1</v>
      </c>
      <c r="E5670" s="48">
        <f t="shared" si="265"/>
        <v>8865256</v>
      </c>
      <c r="F5670" s="57" t="s">
        <v>6670</v>
      </c>
      <c r="G5670" s="57" t="s">
        <v>6740</v>
      </c>
      <c r="H5670" s="51">
        <v>75</v>
      </c>
      <c r="I5670" s="51" t="s">
        <v>17309</v>
      </c>
      <c r="J5670" s="69">
        <v>27.49</v>
      </c>
      <c r="K5670" s="69">
        <f t="shared" si="266"/>
        <v>2061.75</v>
      </c>
      <c r="L5670" s="90">
        <v>75</v>
      </c>
      <c r="M5670" s="51"/>
      <c r="N5670" s="62" t="s">
        <v>6754</v>
      </c>
      <c r="O5670" s="52"/>
      <c r="P5670" s="52">
        <v>6</v>
      </c>
      <c r="Q5670" s="52"/>
      <c r="R5670" s="52" t="s">
        <v>2434</v>
      </c>
      <c r="S5670" s="49" t="s">
        <v>21334</v>
      </c>
      <c r="V5670" s="50" t="s">
        <v>15195</v>
      </c>
      <c r="W5670" s="50" t="s">
        <v>5699</v>
      </c>
      <c r="X5670" s="50" t="s">
        <v>14742</v>
      </c>
      <c r="Y5670" s="70" t="s">
        <v>17320</v>
      </c>
      <c r="Z5670" s="53">
        <v>34201</v>
      </c>
    </row>
    <row r="5671" spans="1:26" s="49" customFormat="1" x14ac:dyDescent="0.25">
      <c r="A5671" s="74">
        <v>600009963</v>
      </c>
      <c r="B5671" s="73">
        <f t="shared" si="264"/>
        <v>600009963</v>
      </c>
      <c r="C5671" s="73" t="s">
        <v>13398</v>
      </c>
      <c r="D5671" s="68">
        <v>1</v>
      </c>
      <c r="E5671" s="48">
        <f t="shared" si="265"/>
        <v>77879</v>
      </c>
      <c r="F5671" s="57" t="s">
        <v>6670</v>
      </c>
      <c r="G5671" s="57" t="s">
        <v>7220</v>
      </c>
      <c r="H5671" s="51">
        <v>325</v>
      </c>
      <c r="I5671" s="51" t="s">
        <v>17309</v>
      </c>
      <c r="J5671" s="69">
        <v>27.49</v>
      </c>
      <c r="K5671" s="69">
        <f t="shared" si="266"/>
        <v>8934.25</v>
      </c>
      <c r="L5671" s="90">
        <v>325</v>
      </c>
      <c r="M5671" s="51"/>
      <c r="N5671" s="62" t="s">
        <v>7225</v>
      </c>
      <c r="O5671" s="52" t="s">
        <v>75</v>
      </c>
      <c r="P5671" s="52">
        <v>231</v>
      </c>
      <c r="Q5671" s="52"/>
      <c r="R5671" s="52" t="s">
        <v>7226</v>
      </c>
      <c r="S5671" s="49" t="s">
        <v>21333</v>
      </c>
      <c r="V5671" s="50" t="s">
        <v>15195</v>
      </c>
      <c r="W5671" s="50" t="s">
        <v>7224</v>
      </c>
      <c r="X5671" s="50" t="s">
        <v>14738</v>
      </c>
      <c r="Y5671" s="70" t="s">
        <v>17320</v>
      </c>
      <c r="Z5671" s="53">
        <v>34802</v>
      </c>
    </row>
    <row r="5672" spans="1:26" s="49" customFormat="1" ht="30" x14ac:dyDescent="0.25">
      <c r="A5672" s="74">
        <v>600023117</v>
      </c>
      <c r="B5672" s="73">
        <f t="shared" si="264"/>
        <v>600023117</v>
      </c>
      <c r="C5672" s="73" t="s">
        <v>13399</v>
      </c>
      <c r="D5672" s="68">
        <v>1</v>
      </c>
      <c r="E5672" s="48">
        <f t="shared" si="265"/>
        <v>70842523</v>
      </c>
      <c r="F5672" s="57" t="s">
        <v>6670</v>
      </c>
      <c r="G5672" s="57" t="s">
        <v>7220</v>
      </c>
      <c r="H5672" s="51">
        <v>175</v>
      </c>
      <c r="I5672" s="51" t="s">
        <v>17309</v>
      </c>
      <c r="J5672" s="69">
        <v>27.49</v>
      </c>
      <c r="K5672" s="69">
        <f t="shared" si="266"/>
        <v>4810.75</v>
      </c>
      <c r="L5672" s="90">
        <v>175</v>
      </c>
      <c r="M5672" s="51"/>
      <c r="N5672" s="62" t="s">
        <v>7227</v>
      </c>
      <c r="O5672" s="52" t="s">
        <v>2878</v>
      </c>
      <c r="P5672" s="52">
        <v>1995</v>
      </c>
      <c r="Q5672" s="52"/>
      <c r="R5672" s="52" t="s">
        <v>7224</v>
      </c>
      <c r="S5672" s="49" t="s">
        <v>21333</v>
      </c>
      <c r="V5672" s="50" t="s">
        <v>15195</v>
      </c>
      <c r="W5672" s="50" t="s">
        <v>7224</v>
      </c>
      <c r="X5672" s="50" t="s">
        <v>14738</v>
      </c>
      <c r="Y5672" s="70" t="s">
        <v>17320</v>
      </c>
      <c r="Z5672" s="53">
        <v>34701</v>
      </c>
    </row>
    <row r="5673" spans="1:26" s="49" customFormat="1" x14ac:dyDescent="0.25">
      <c r="A5673" s="74">
        <v>600009955</v>
      </c>
      <c r="B5673" s="73">
        <f t="shared" si="264"/>
        <v>600009955</v>
      </c>
      <c r="C5673" s="73" t="s">
        <v>13400</v>
      </c>
      <c r="D5673" s="68">
        <v>1</v>
      </c>
      <c r="E5673" s="48">
        <f t="shared" si="265"/>
        <v>70842566</v>
      </c>
      <c r="F5673" s="57" t="s">
        <v>6670</v>
      </c>
      <c r="G5673" s="57" t="s">
        <v>7220</v>
      </c>
      <c r="H5673" s="51">
        <v>250</v>
      </c>
      <c r="I5673" s="51" t="s">
        <v>17309</v>
      </c>
      <c r="J5673" s="69">
        <v>27.49</v>
      </c>
      <c r="K5673" s="69">
        <f t="shared" si="266"/>
        <v>6872.5</v>
      </c>
      <c r="L5673" s="90">
        <v>250</v>
      </c>
      <c r="M5673" s="51"/>
      <c r="N5673" s="62" t="s">
        <v>7228</v>
      </c>
      <c r="O5673" s="52" t="s">
        <v>4086</v>
      </c>
      <c r="P5673" s="52">
        <v>1370</v>
      </c>
      <c r="Q5673" s="52"/>
      <c r="R5673" s="52" t="s">
        <v>7224</v>
      </c>
      <c r="S5673" s="49" t="s">
        <v>21333</v>
      </c>
      <c r="V5673" s="50" t="s">
        <v>15195</v>
      </c>
      <c r="W5673" s="50" t="s">
        <v>7224</v>
      </c>
      <c r="X5673" s="50" t="s">
        <v>14738</v>
      </c>
      <c r="Y5673" s="70" t="s">
        <v>17320</v>
      </c>
      <c r="Z5673" s="53">
        <v>34701</v>
      </c>
    </row>
    <row r="5674" spans="1:26" s="49" customFormat="1" x14ac:dyDescent="0.25">
      <c r="A5674" s="74">
        <v>600009971</v>
      </c>
      <c r="B5674" s="73">
        <f t="shared" si="264"/>
        <v>600009971</v>
      </c>
      <c r="C5674" s="73" t="s">
        <v>13401</v>
      </c>
      <c r="D5674" s="68">
        <v>1</v>
      </c>
      <c r="E5674" s="48">
        <f t="shared" si="265"/>
        <v>48326437</v>
      </c>
      <c r="F5674" s="57" t="s">
        <v>6670</v>
      </c>
      <c r="G5674" s="57" t="s">
        <v>7220</v>
      </c>
      <c r="H5674" s="51">
        <v>575</v>
      </c>
      <c r="I5674" s="51" t="s">
        <v>17309</v>
      </c>
      <c r="J5674" s="69">
        <v>27.49</v>
      </c>
      <c r="K5674" s="69">
        <f t="shared" si="266"/>
        <v>15806.75</v>
      </c>
      <c r="L5674" s="90">
        <v>575</v>
      </c>
      <c r="M5674" s="51"/>
      <c r="N5674" s="62" t="s">
        <v>7229</v>
      </c>
      <c r="O5674" s="52" t="s">
        <v>99</v>
      </c>
      <c r="P5674" s="52">
        <v>129</v>
      </c>
      <c r="Q5674" s="52"/>
      <c r="R5674" s="52" t="s">
        <v>7230</v>
      </c>
      <c r="S5674" s="49" t="s">
        <v>21333</v>
      </c>
      <c r="V5674" s="50" t="s">
        <v>15195</v>
      </c>
      <c r="W5674" s="50" t="s">
        <v>7224</v>
      </c>
      <c r="X5674" s="50" t="s">
        <v>14738</v>
      </c>
      <c r="Y5674" s="70" t="s">
        <v>17320</v>
      </c>
      <c r="Z5674" s="53">
        <v>34815</v>
      </c>
    </row>
    <row r="5675" spans="1:26" s="49" customFormat="1" x14ac:dyDescent="0.25">
      <c r="A5675" s="74">
        <v>600028798</v>
      </c>
      <c r="B5675" s="73">
        <f t="shared" si="264"/>
        <v>600028798</v>
      </c>
      <c r="C5675" s="73" t="s">
        <v>18321</v>
      </c>
      <c r="D5675" s="68">
        <v>1</v>
      </c>
      <c r="E5675" s="48">
        <f t="shared" si="265"/>
        <v>70842540</v>
      </c>
      <c r="F5675" s="57" t="s">
        <v>6670</v>
      </c>
      <c r="G5675" s="57" t="s">
        <v>7220</v>
      </c>
      <c r="H5675" s="51">
        <v>50</v>
      </c>
      <c r="I5675" s="51" t="s">
        <v>17309</v>
      </c>
      <c r="J5675" s="69">
        <v>27.49</v>
      </c>
      <c r="K5675" s="69">
        <f t="shared" si="266"/>
        <v>1374.5</v>
      </c>
      <c r="L5675" s="90">
        <v>50</v>
      </c>
      <c r="M5675" s="51"/>
      <c r="N5675" s="62" t="s">
        <v>18322</v>
      </c>
      <c r="O5675" s="52" t="s">
        <v>1042</v>
      </c>
      <c r="P5675" s="52">
        <v>853</v>
      </c>
      <c r="Q5675" s="52"/>
      <c r="R5675" s="52" t="s">
        <v>7230</v>
      </c>
      <c r="S5675" s="49" t="s">
        <v>21333</v>
      </c>
      <c r="V5675" s="50" t="s">
        <v>15195</v>
      </c>
      <c r="W5675" s="50" t="s">
        <v>7224</v>
      </c>
      <c r="X5675" s="50" t="s">
        <v>14738</v>
      </c>
      <c r="Y5675" s="70" t="s">
        <v>17320</v>
      </c>
      <c r="Z5675" s="53">
        <v>34815</v>
      </c>
    </row>
    <row r="5676" spans="1:26" s="49" customFormat="1" x14ac:dyDescent="0.25">
      <c r="A5676" s="74">
        <v>600028801</v>
      </c>
      <c r="B5676" s="73">
        <f t="shared" si="264"/>
        <v>600028801</v>
      </c>
      <c r="C5676" s="73" t="s">
        <v>18323</v>
      </c>
      <c r="D5676" s="68">
        <v>1</v>
      </c>
      <c r="E5676" s="48">
        <f t="shared" si="265"/>
        <v>70842558</v>
      </c>
      <c r="F5676" s="57" t="s">
        <v>6670</v>
      </c>
      <c r="G5676" s="57" t="s">
        <v>7220</v>
      </c>
      <c r="H5676" s="51">
        <v>50</v>
      </c>
      <c r="I5676" s="51" t="s">
        <v>17309</v>
      </c>
      <c r="J5676" s="69">
        <v>27.49</v>
      </c>
      <c r="K5676" s="69">
        <f t="shared" si="266"/>
        <v>1374.5</v>
      </c>
      <c r="L5676" s="90">
        <v>50</v>
      </c>
      <c r="M5676" s="51"/>
      <c r="N5676" s="62" t="s">
        <v>18324</v>
      </c>
      <c r="O5676" s="52" t="s">
        <v>2878</v>
      </c>
      <c r="P5676" s="52">
        <v>576</v>
      </c>
      <c r="Q5676" s="52"/>
      <c r="R5676" s="52" t="s">
        <v>7224</v>
      </c>
      <c r="S5676" s="49" t="s">
        <v>21333</v>
      </c>
      <c r="V5676" s="50" t="s">
        <v>15195</v>
      </c>
      <c r="W5676" s="50" t="s">
        <v>7224</v>
      </c>
      <c r="X5676" s="50" t="s">
        <v>14738</v>
      </c>
      <c r="Y5676" s="70" t="s">
        <v>17320</v>
      </c>
      <c r="Z5676" s="53">
        <v>34701</v>
      </c>
    </row>
    <row r="5677" spans="1:26" s="49" customFormat="1" x14ac:dyDescent="0.25">
      <c r="A5677" s="75">
        <v>600073416</v>
      </c>
      <c r="B5677" s="73">
        <f t="shared" si="264"/>
        <v>600073416</v>
      </c>
      <c r="C5677" s="73" t="s">
        <v>13416</v>
      </c>
      <c r="D5677" s="68">
        <v>1</v>
      </c>
      <c r="E5677" s="48">
        <f t="shared" si="265"/>
        <v>75005611</v>
      </c>
      <c r="F5677" s="57" t="s">
        <v>6670</v>
      </c>
      <c r="G5677" s="57" t="s">
        <v>7220</v>
      </c>
      <c r="H5677" s="51">
        <v>50</v>
      </c>
      <c r="I5677" s="51" t="s">
        <v>17309</v>
      </c>
      <c r="J5677" s="69">
        <v>27.49</v>
      </c>
      <c r="K5677" s="69">
        <f t="shared" si="266"/>
        <v>1374.5</v>
      </c>
      <c r="L5677" s="90">
        <v>50</v>
      </c>
      <c r="M5677" s="51"/>
      <c r="N5677" s="62" t="s">
        <v>7252</v>
      </c>
      <c r="O5677" s="52" t="s">
        <v>1557</v>
      </c>
      <c r="P5677" s="52">
        <v>449</v>
      </c>
      <c r="Q5677" s="52"/>
      <c r="R5677" s="52" t="s">
        <v>7230</v>
      </c>
      <c r="S5677" s="49" t="s">
        <v>21333</v>
      </c>
      <c r="V5677" s="50" t="s">
        <v>15242</v>
      </c>
      <c r="W5677" s="50" t="s">
        <v>7224</v>
      </c>
      <c r="X5677" s="50" t="s">
        <v>14740</v>
      </c>
      <c r="Y5677" s="70" t="s">
        <v>17320</v>
      </c>
      <c r="Z5677" s="53">
        <v>34815</v>
      </c>
    </row>
    <row r="5678" spans="1:26" s="49" customFormat="1" ht="30" x14ac:dyDescent="0.25">
      <c r="A5678" s="75">
        <v>600073432</v>
      </c>
      <c r="B5678" s="73">
        <f t="shared" si="264"/>
        <v>600073432</v>
      </c>
      <c r="C5678" s="73" t="s">
        <v>13417</v>
      </c>
      <c r="D5678" s="68">
        <v>1</v>
      </c>
      <c r="E5678" s="48">
        <f t="shared" si="265"/>
        <v>60610328</v>
      </c>
      <c r="F5678" s="57" t="s">
        <v>6670</v>
      </c>
      <c r="G5678" s="57" t="s">
        <v>7220</v>
      </c>
      <c r="H5678" s="51">
        <v>25</v>
      </c>
      <c r="I5678" s="51" t="s">
        <v>17309</v>
      </c>
      <c r="J5678" s="69">
        <v>27.49</v>
      </c>
      <c r="K5678" s="69">
        <f t="shared" si="266"/>
        <v>687.25</v>
      </c>
      <c r="L5678" s="90">
        <v>25</v>
      </c>
      <c r="M5678" s="51"/>
      <c r="N5678" s="62" t="s">
        <v>7253</v>
      </c>
      <c r="O5678" s="52"/>
      <c r="P5678" s="52">
        <v>159</v>
      </c>
      <c r="Q5678" s="52"/>
      <c r="R5678" s="52" t="s">
        <v>7254</v>
      </c>
      <c r="S5678" s="49" t="s">
        <v>21333</v>
      </c>
      <c r="V5678" s="50" t="s">
        <v>15242</v>
      </c>
      <c r="W5678" s="50" t="s">
        <v>7224</v>
      </c>
      <c r="X5678" s="50" t="s">
        <v>14740</v>
      </c>
      <c r="Y5678" s="70" t="s">
        <v>17320</v>
      </c>
      <c r="Z5678" s="53">
        <v>34806</v>
      </c>
    </row>
    <row r="5679" spans="1:26" s="49" customFormat="1" x14ac:dyDescent="0.25">
      <c r="A5679" s="75">
        <v>600073467</v>
      </c>
      <c r="B5679" s="73">
        <f t="shared" si="264"/>
        <v>600073467</v>
      </c>
      <c r="C5679" s="73" t="s">
        <v>13418</v>
      </c>
      <c r="D5679" s="68">
        <v>1</v>
      </c>
      <c r="E5679" s="48">
        <f t="shared" si="265"/>
        <v>70992762</v>
      </c>
      <c r="F5679" s="57" t="s">
        <v>6670</v>
      </c>
      <c r="G5679" s="57" t="s">
        <v>7220</v>
      </c>
      <c r="H5679" s="51">
        <v>25</v>
      </c>
      <c r="I5679" s="51" t="s">
        <v>17309</v>
      </c>
      <c r="J5679" s="69">
        <v>27.49</v>
      </c>
      <c r="K5679" s="69">
        <f t="shared" si="266"/>
        <v>687.25</v>
      </c>
      <c r="L5679" s="90">
        <v>25</v>
      </c>
      <c r="M5679" s="51"/>
      <c r="N5679" s="62" t="s">
        <v>7255</v>
      </c>
      <c r="O5679" s="52"/>
      <c r="P5679" s="52">
        <v>281</v>
      </c>
      <c r="Q5679" s="52"/>
      <c r="R5679" s="52" t="s">
        <v>7256</v>
      </c>
      <c r="S5679" s="49" t="s">
        <v>21333</v>
      </c>
      <c r="V5679" s="50" t="s">
        <v>15242</v>
      </c>
      <c r="W5679" s="50" t="s">
        <v>7224</v>
      </c>
      <c r="X5679" s="50" t="s">
        <v>14740</v>
      </c>
      <c r="Y5679" s="70" t="s">
        <v>17320</v>
      </c>
      <c r="Z5679" s="53">
        <v>34802</v>
      </c>
    </row>
    <row r="5680" spans="1:26" s="49" customFormat="1" ht="30" x14ac:dyDescent="0.25">
      <c r="A5680" s="75">
        <v>600073530</v>
      </c>
      <c r="B5680" s="73">
        <f t="shared" si="264"/>
        <v>600073530</v>
      </c>
      <c r="C5680" s="73" t="s">
        <v>13419</v>
      </c>
      <c r="D5680" s="68">
        <v>1</v>
      </c>
      <c r="E5680" s="48">
        <f t="shared" si="265"/>
        <v>75006880</v>
      </c>
      <c r="F5680" s="57" t="s">
        <v>6670</v>
      </c>
      <c r="G5680" s="57" t="s">
        <v>7220</v>
      </c>
      <c r="H5680" s="51">
        <v>25</v>
      </c>
      <c r="I5680" s="51" t="s">
        <v>17309</v>
      </c>
      <c r="J5680" s="69">
        <v>27.49</v>
      </c>
      <c r="K5680" s="69">
        <f t="shared" si="266"/>
        <v>687.25</v>
      </c>
      <c r="L5680" s="90">
        <v>25</v>
      </c>
      <c r="M5680" s="51"/>
      <c r="N5680" s="62" t="s">
        <v>7257</v>
      </c>
      <c r="O5680" s="52" t="s">
        <v>5170</v>
      </c>
      <c r="P5680" s="52">
        <v>1255</v>
      </c>
      <c r="Q5680" s="52"/>
      <c r="R5680" s="52" t="s">
        <v>7224</v>
      </c>
      <c r="S5680" s="49" t="s">
        <v>21333</v>
      </c>
      <c r="V5680" s="50" t="s">
        <v>15242</v>
      </c>
      <c r="W5680" s="50" t="s">
        <v>7224</v>
      </c>
      <c r="X5680" s="50" t="s">
        <v>14740</v>
      </c>
      <c r="Y5680" s="70" t="s">
        <v>17320</v>
      </c>
      <c r="Z5680" s="53">
        <v>34701</v>
      </c>
    </row>
    <row r="5681" spans="1:26" s="49" customFormat="1" x14ac:dyDescent="0.25">
      <c r="A5681" s="75">
        <v>600073556</v>
      </c>
      <c r="B5681" s="73">
        <f t="shared" si="264"/>
        <v>600073556</v>
      </c>
      <c r="C5681" s="73" t="s">
        <v>13420</v>
      </c>
      <c r="D5681" s="68">
        <v>1</v>
      </c>
      <c r="E5681" s="48">
        <f t="shared" si="265"/>
        <v>75006863</v>
      </c>
      <c r="F5681" s="57" t="s">
        <v>6670</v>
      </c>
      <c r="G5681" s="57" t="s">
        <v>7220</v>
      </c>
      <c r="H5681" s="51">
        <v>25</v>
      </c>
      <c r="I5681" s="51" t="s">
        <v>17309</v>
      </c>
      <c r="J5681" s="69">
        <v>27.49</v>
      </c>
      <c r="K5681" s="69">
        <f t="shared" si="266"/>
        <v>687.25</v>
      </c>
      <c r="L5681" s="90">
        <v>25</v>
      </c>
      <c r="M5681" s="51"/>
      <c r="N5681" s="62" t="s">
        <v>7258</v>
      </c>
      <c r="O5681" s="52" t="s">
        <v>519</v>
      </c>
      <c r="P5681" s="52">
        <v>1546</v>
      </c>
      <c r="Q5681" s="52"/>
      <c r="R5681" s="52" t="s">
        <v>7224</v>
      </c>
      <c r="S5681" s="49" t="s">
        <v>21333</v>
      </c>
      <c r="V5681" s="50" t="s">
        <v>15242</v>
      </c>
      <c r="W5681" s="50" t="s">
        <v>7224</v>
      </c>
      <c r="X5681" s="50" t="s">
        <v>14740</v>
      </c>
      <c r="Y5681" s="70" t="s">
        <v>17320</v>
      </c>
      <c r="Z5681" s="53">
        <v>34701</v>
      </c>
    </row>
    <row r="5682" spans="1:26" s="49" customFormat="1" x14ac:dyDescent="0.25">
      <c r="A5682" s="75">
        <v>600073661</v>
      </c>
      <c r="B5682" s="73">
        <f t="shared" si="264"/>
        <v>600073661</v>
      </c>
      <c r="C5682" s="73" t="s">
        <v>13421</v>
      </c>
      <c r="D5682" s="68">
        <v>1</v>
      </c>
      <c r="E5682" s="48">
        <f t="shared" si="265"/>
        <v>60611618</v>
      </c>
      <c r="F5682" s="57" t="s">
        <v>6670</v>
      </c>
      <c r="G5682" s="57" t="s">
        <v>7220</v>
      </c>
      <c r="H5682" s="51">
        <v>25</v>
      </c>
      <c r="I5682" s="51" t="s">
        <v>17309</v>
      </c>
      <c r="J5682" s="69">
        <v>27.49</v>
      </c>
      <c r="K5682" s="69">
        <f t="shared" si="266"/>
        <v>687.25</v>
      </c>
      <c r="L5682" s="90">
        <v>25</v>
      </c>
      <c r="M5682" s="51"/>
      <c r="N5682" s="62" t="s">
        <v>7259</v>
      </c>
      <c r="O5682" s="52" t="s">
        <v>2837</v>
      </c>
      <c r="P5682" s="52">
        <v>226</v>
      </c>
      <c r="Q5682" s="52"/>
      <c r="R5682" s="52" t="s">
        <v>7260</v>
      </c>
      <c r="S5682" s="49" t="s">
        <v>21333</v>
      </c>
      <c r="V5682" s="50" t="s">
        <v>15242</v>
      </c>
      <c r="W5682" s="50" t="s">
        <v>7224</v>
      </c>
      <c r="X5682" s="50" t="s">
        <v>14740</v>
      </c>
      <c r="Y5682" s="70" t="s">
        <v>17320</v>
      </c>
      <c r="Z5682" s="53">
        <v>34806</v>
      </c>
    </row>
    <row r="5683" spans="1:26" s="49" customFormat="1" ht="30" x14ac:dyDescent="0.25">
      <c r="A5683" s="75">
        <v>600073611</v>
      </c>
      <c r="B5683" s="73">
        <f t="shared" si="264"/>
        <v>600073611</v>
      </c>
      <c r="C5683" s="73" t="s">
        <v>13422</v>
      </c>
      <c r="D5683" s="68">
        <v>1</v>
      </c>
      <c r="E5683" s="48">
        <f t="shared" si="265"/>
        <v>75006855</v>
      </c>
      <c r="F5683" s="57" t="s">
        <v>6670</v>
      </c>
      <c r="G5683" s="57" t="s">
        <v>7220</v>
      </c>
      <c r="H5683" s="51">
        <v>25</v>
      </c>
      <c r="I5683" s="51" t="s">
        <v>17309</v>
      </c>
      <c r="J5683" s="69">
        <v>27.49</v>
      </c>
      <c r="K5683" s="69">
        <f t="shared" si="266"/>
        <v>687.25</v>
      </c>
      <c r="L5683" s="90">
        <v>25</v>
      </c>
      <c r="M5683" s="51"/>
      <c r="N5683" s="62" t="s">
        <v>7261</v>
      </c>
      <c r="O5683" s="52" t="s">
        <v>7262</v>
      </c>
      <c r="P5683" s="52">
        <v>1600</v>
      </c>
      <c r="Q5683" s="52"/>
      <c r="R5683" s="52" t="s">
        <v>7224</v>
      </c>
      <c r="S5683" s="49" t="s">
        <v>21333</v>
      </c>
      <c r="V5683" s="50" t="s">
        <v>15242</v>
      </c>
      <c r="W5683" s="50" t="s">
        <v>7224</v>
      </c>
      <c r="X5683" s="50" t="s">
        <v>14740</v>
      </c>
      <c r="Y5683" s="70" t="s">
        <v>17320</v>
      </c>
      <c r="Z5683" s="53">
        <v>34701</v>
      </c>
    </row>
    <row r="5684" spans="1:26" s="49" customFormat="1" ht="30" x14ac:dyDescent="0.25">
      <c r="A5684" s="75">
        <v>600073726</v>
      </c>
      <c r="B5684" s="73">
        <f t="shared" si="264"/>
        <v>600073726</v>
      </c>
      <c r="C5684" s="73" t="s">
        <v>13423</v>
      </c>
      <c r="D5684" s="68">
        <v>1</v>
      </c>
      <c r="E5684" s="48">
        <f t="shared" si="265"/>
        <v>75006847</v>
      </c>
      <c r="F5684" s="57" t="s">
        <v>6670</v>
      </c>
      <c r="G5684" s="57" t="s">
        <v>7220</v>
      </c>
      <c r="H5684" s="51">
        <v>50</v>
      </c>
      <c r="I5684" s="51" t="s">
        <v>17309</v>
      </c>
      <c r="J5684" s="69">
        <v>27.49</v>
      </c>
      <c r="K5684" s="69">
        <f t="shared" si="266"/>
        <v>1374.5</v>
      </c>
      <c r="L5684" s="90">
        <v>50</v>
      </c>
      <c r="M5684" s="51"/>
      <c r="N5684" s="62" t="s">
        <v>7263</v>
      </c>
      <c r="O5684" s="52" t="s">
        <v>7264</v>
      </c>
      <c r="P5684" s="52">
        <v>1675</v>
      </c>
      <c r="Q5684" s="52"/>
      <c r="R5684" s="52" t="s">
        <v>7224</v>
      </c>
      <c r="S5684" s="49" t="s">
        <v>21333</v>
      </c>
      <c r="V5684" s="50" t="s">
        <v>15242</v>
      </c>
      <c r="W5684" s="50" t="s">
        <v>7224</v>
      </c>
      <c r="X5684" s="50" t="s">
        <v>14740</v>
      </c>
      <c r="Y5684" s="70" t="s">
        <v>17320</v>
      </c>
      <c r="Z5684" s="53">
        <v>34701</v>
      </c>
    </row>
    <row r="5685" spans="1:26" s="49" customFormat="1" ht="30" x14ac:dyDescent="0.25">
      <c r="A5685" s="75">
        <v>600073742</v>
      </c>
      <c r="B5685" s="73">
        <f t="shared" si="264"/>
        <v>600073742</v>
      </c>
      <c r="C5685" s="73" t="s">
        <v>13424</v>
      </c>
      <c r="D5685" s="68">
        <v>1</v>
      </c>
      <c r="E5685" s="48">
        <f t="shared" si="265"/>
        <v>48327191</v>
      </c>
      <c r="F5685" s="57" t="s">
        <v>6670</v>
      </c>
      <c r="G5685" s="57" t="s">
        <v>7220</v>
      </c>
      <c r="H5685" s="51">
        <v>275</v>
      </c>
      <c r="I5685" s="51" t="s">
        <v>17309</v>
      </c>
      <c r="J5685" s="69">
        <v>27.49</v>
      </c>
      <c r="K5685" s="69">
        <f t="shared" si="266"/>
        <v>7559.75</v>
      </c>
      <c r="L5685" s="90">
        <v>275</v>
      </c>
      <c r="M5685" s="51"/>
      <c r="N5685" s="62" t="s">
        <v>7265</v>
      </c>
      <c r="O5685" s="52"/>
      <c r="P5685" s="52">
        <v>360</v>
      </c>
      <c r="Q5685" s="52"/>
      <c r="R5685" s="52" t="s">
        <v>7266</v>
      </c>
      <c r="S5685" s="49" t="s">
        <v>21333</v>
      </c>
      <c r="V5685" s="50" t="s">
        <v>15242</v>
      </c>
      <c r="W5685" s="50" t="s">
        <v>7224</v>
      </c>
      <c r="X5685" s="50" t="s">
        <v>14740</v>
      </c>
      <c r="Y5685" s="70" t="s">
        <v>17320</v>
      </c>
      <c r="Z5685" s="53">
        <v>34801</v>
      </c>
    </row>
    <row r="5686" spans="1:26" s="49" customFormat="1" ht="30" x14ac:dyDescent="0.25">
      <c r="A5686" s="75">
        <v>600073807</v>
      </c>
      <c r="B5686" s="73">
        <f t="shared" si="264"/>
        <v>600073807</v>
      </c>
      <c r="C5686" s="73" t="s">
        <v>13425</v>
      </c>
      <c r="D5686" s="68">
        <v>1</v>
      </c>
      <c r="E5686" s="48">
        <f t="shared" si="265"/>
        <v>60610310</v>
      </c>
      <c r="F5686" s="57" t="s">
        <v>6670</v>
      </c>
      <c r="G5686" s="57" t="s">
        <v>7220</v>
      </c>
      <c r="H5686" s="51">
        <v>25</v>
      </c>
      <c r="I5686" s="51" t="s">
        <v>17309</v>
      </c>
      <c r="J5686" s="69">
        <v>27.49</v>
      </c>
      <c r="K5686" s="69">
        <f t="shared" si="266"/>
        <v>687.25</v>
      </c>
      <c r="L5686" s="90">
        <v>25</v>
      </c>
      <c r="M5686" s="51"/>
      <c r="N5686" s="62" t="s">
        <v>7267</v>
      </c>
      <c r="O5686" s="52"/>
      <c r="P5686" s="52">
        <v>159</v>
      </c>
      <c r="Q5686" s="52"/>
      <c r="R5686" s="52" t="s">
        <v>7254</v>
      </c>
      <c r="S5686" s="49" t="s">
        <v>21333</v>
      </c>
      <c r="V5686" s="50" t="s">
        <v>15242</v>
      </c>
      <c r="W5686" s="50" t="s">
        <v>7224</v>
      </c>
      <c r="X5686" s="50" t="s">
        <v>14740</v>
      </c>
      <c r="Y5686" s="70" t="s">
        <v>17320</v>
      </c>
      <c r="Z5686" s="53">
        <v>34806</v>
      </c>
    </row>
    <row r="5687" spans="1:26" s="49" customFormat="1" x14ac:dyDescent="0.25">
      <c r="A5687" s="75">
        <v>600073831</v>
      </c>
      <c r="B5687" s="73">
        <f t="shared" si="264"/>
        <v>600073831</v>
      </c>
      <c r="C5687" s="73" t="s">
        <v>13426</v>
      </c>
      <c r="D5687" s="68">
        <v>1</v>
      </c>
      <c r="E5687" s="48">
        <f t="shared" si="265"/>
        <v>75005824</v>
      </c>
      <c r="F5687" s="57" t="s">
        <v>6670</v>
      </c>
      <c r="G5687" s="57" t="s">
        <v>7220</v>
      </c>
      <c r="H5687" s="51">
        <v>775</v>
      </c>
      <c r="I5687" s="51" t="s">
        <v>17309</v>
      </c>
      <c r="J5687" s="69">
        <v>27.49</v>
      </c>
      <c r="K5687" s="69">
        <f t="shared" si="266"/>
        <v>21304.75</v>
      </c>
      <c r="L5687" s="90">
        <v>775</v>
      </c>
      <c r="M5687" s="51"/>
      <c r="N5687" s="62" t="s">
        <v>7268</v>
      </c>
      <c r="O5687" s="52" t="s">
        <v>60</v>
      </c>
      <c r="P5687" s="52">
        <v>440</v>
      </c>
      <c r="Q5687" s="52"/>
      <c r="R5687" s="52" t="s">
        <v>7226</v>
      </c>
      <c r="S5687" s="49" t="s">
        <v>21333</v>
      </c>
      <c r="V5687" s="50" t="s">
        <v>15242</v>
      </c>
      <c r="W5687" s="50" t="s">
        <v>7224</v>
      </c>
      <c r="X5687" s="50" t="s">
        <v>14740</v>
      </c>
      <c r="Y5687" s="70" t="s">
        <v>17320</v>
      </c>
      <c r="Z5687" s="53">
        <v>34802</v>
      </c>
    </row>
    <row r="5688" spans="1:26" s="49" customFormat="1" x14ac:dyDescent="0.25">
      <c r="A5688" s="75">
        <v>600073866</v>
      </c>
      <c r="B5688" s="73">
        <f t="shared" si="264"/>
        <v>600073866</v>
      </c>
      <c r="C5688" s="73" t="s">
        <v>13427</v>
      </c>
      <c r="D5688" s="68">
        <v>1</v>
      </c>
      <c r="E5688" s="48">
        <f t="shared" si="265"/>
        <v>60611944</v>
      </c>
      <c r="F5688" s="57" t="s">
        <v>6670</v>
      </c>
      <c r="G5688" s="57" t="s">
        <v>7220</v>
      </c>
      <c r="H5688" s="51">
        <v>350</v>
      </c>
      <c r="I5688" s="51" t="s">
        <v>17309</v>
      </c>
      <c r="J5688" s="69">
        <v>27.49</v>
      </c>
      <c r="K5688" s="69">
        <f t="shared" si="266"/>
        <v>9621.5</v>
      </c>
      <c r="L5688" s="90">
        <v>350</v>
      </c>
      <c r="M5688" s="51"/>
      <c r="N5688" s="62" t="s">
        <v>7269</v>
      </c>
      <c r="O5688" s="52" t="s">
        <v>60</v>
      </c>
      <c r="P5688" s="52">
        <v>264</v>
      </c>
      <c r="Q5688" s="52"/>
      <c r="R5688" s="52" t="s">
        <v>7260</v>
      </c>
      <c r="S5688" s="49" t="s">
        <v>21333</v>
      </c>
      <c r="V5688" s="50" t="s">
        <v>15242</v>
      </c>
      <c r="W5688" s="50" t="s">
        <v>7224</v>
      </c>
      <c r="X5688" s="50" t="s">
        <v>14740</v>
      </c>
      <c r="Y5688" s="70" t="s">
        <v>17320</v>
      </c>
      <c r="Z5688" s="53">
        <v>34806</v>
      </c>
    </row>
    <row r="5689" spans="1:26" s="49" customFormat="1" x14ac:dyDescent="0.25">
      <c r="A5689" s="75">
        <v>600073874</v>
      </c>
      <c r="B5689" s="73">
        <f t="shared" si="264"/>
        <v>600073874</v>
      </c>
      <c r="C5689" s="73" t="s">
        <v>13428</v>
      </c>
      <c r="D5689" s="68">
        <v>1</v>
      </c>
      <c r="E5689" s="48">
        <f t="shared" si="265"/>
        <v>70992754</v>
      </c>
      <c r="F5689" s="57" t="s">
        <v>6670</v>
      </c>
      <c r="G5689" s="57" t="s">
        <v>7220</v>
      </c>
      <c r="H5689" s="51">
        <v>275</v>
      </c>
      <c r="I5689" s="51" t="s">
        <v>17309</v>
      </c>
      <c r="J5689" s="69">
        <v>27.49</v>
      </c>
      <c r="K5689" s="69">
        <f t="shared" si="266"/>
        <v>7559.75</v>
      </c>
      <c r="L5689" s="90">
        <v>275</v>
      </c>
      <c r="M5689" s="51"/>
      <c r="N5689" s="62" t="s">
        <v>7270</v>
      </c>
      <c r="O5689" s="52"/>
      <c r="P5689" s="52">
        <v>21</v>
      </c>
      <c r="Q5689" s="52"/>
      <c r="R5689" s="52" t="s">
        <v>7256</v>
      </c>
      <c r="S5689" s="49" t="s">
        <v>21333</v>
      </c>
      <c r="V5689" s="50" t="s">
        <v>15242</v>
      </c>
      <c r="W5689" s="50" t="s">
        <v>7224</v>
      </c>
      <c r="X5689" s="50" t="s">
        <v>14740</v>
      </c>
      <c r="Y5689" s="70" t="s">
        <v>17320</v>
      </c>
      <c r="Z5689" s="53">
        <v>34802</v>
      </c>
    </row>
    <row r="5690" spans="1:26" s="49" customFormat="1" x14ac:dyDescent="0.25">
      <c r="A5690" s="75">
        <v>600073904</v>
      </c>
      <c r="B5690" s="73">
        <f t="shared" si="264"/>
        <v>600073904</v>
      </c>
      <c r="C5690" s="73" t="s">
        <v>13429</v>
      </c>
      <c r="D5690" s="68">
        <v>1</v>
      </c>
      <c r="E5690" s="48">
        <f t="shared" si="265"/>
        <v>75006821</v>
      </c>
      <c r="F5690" s="57" t="s">
        <v>6670</v>
      </c>
      <c r="G5690" s="57" t="s">
        <v>7220</v>
      </c>
      <c r="H5690" s="51">
        <v>1200</v>
      </c>
      <c r="I5690" s="51" t="s">
        <v>17309</v>
      </c>
      <c r="J5690" s="69">
        <v>27.49</v>
      </c>
      <c r="K5690" s="69">
        <f t="shared" si="266"/>
        <v>32988</v>
      </c>
      <c r="L5690" s="90">
        <v>1200</v>
      </c>
      <c r="M5690" s="51"/>
      <c r="N5690" s="62" t="s">
        <v>7271</v>
      </c>
      <c r="O5690" s="52" t="s">
        <v>2050</v>
      </c>
      <c r="P5690" s="52">
        <v>1325</v>
      </c>
      <c r="Q5690" s="52"/>
      <c r="R5690" s="52" t="s">
        <v>7224</v>
      </c>
      <c r="S5690" s="49" t="s">
        <v>21333</v>
      </c>
      <c r="V5690" s="50" t="s">
        <v>15242</v>
      </c>
      <c r="W5690" s="50" t="s">
        <v>7224</v>
      </c>
      <c r="X5690" s="50" t="s">
        <v>14740</v>
      </c>
      <c r="Y5690" s="70" t="s">
        <v>17320</v>
      </c>
      <c r="Z5690" s="53">
        <v>34701</v>
      </c>
    </row>
    <row r="5691" spans="1:26" s="49" customFormat="1" x14ac:dyDescent="0.25">
      <c r="A5691" s="75">
        <v>600073912</v>
      </c>
      <c r="B5691" s="73">
        <f t="shared" si="264"/>
        <v>600073912</v>
      </c>
      <c r="C5691" s="73" t="s">
        <v>13430</v>
      </c>
      <c r="D5691" s="68">
        <v>1</v>
      </c>
      <c r="E5691" s="48">
        <f t="shared" si="265"/>
        <v>75006812</v>
      </c>
      <c r="F5691" s="57" t="s">
        <v>6670</v>
      </c>
      <c r="G5691" s="57" t="s">
        <v>7220</v>
      </c>
      <c r="H5691" s="51">
        <v>1100</v>
      </c>
      <c r="I5691" s="51" t="s">
        <v>17309</v>
      </c>
      <c r="J5691" s="69">
        <v>27.49</v>
      </c>
      <c r="K5691" s="69">
        <f t="shared" si="266"/>
        <v>30239</v>
      </c>
      <c r="L5691" s="90">
        <v>1100</v>
      </c>
      <c r="M5691" s="51"/>
      <c r="N5691" s="62" t="s">
        <v>7272</v>
      </c>
      <c r="O5691" s="52" t="s">
        <v>7273</v>
      </c>
      <c r="P5691" s="52">
        <v>1540</v>
      </c>
      <c r="Q5691" s="52"/>
      <c r="R5691" s="52" t="s">
        <v>7224</v>
      </c>
      <c r="S5691" s="49" t="s">
        <v>21333</v>
      </c>
      <c r="V5691" s="50" t="s">
        <v>15242</v>
      </c>
      <c r="W5691" s="50" t="s">
        <v>7224</v>
      </c>
      <c r="X5691" s="50" t="s">
        <v>14740</v>
      </c>
      <c r="Y5691" s="70" t="s">
        <v>17320</v>
      </c>
      <c r="Z5691" s="53">
        <v>34701</v>
      </c>
    </row>
    <row r="5692" spans="1:26" s="49" customFormat="1" x14ac:dyDescent="0.25">
      <c r="A5692" s="75">
        <v>600073921</v>
      </c>
      <c r="B5692" s="73">
        <f t="shared" si="264"/>
        <v>600073921</v>
      </c>
      <c r="C5692" s="73" t="s">
        <v>13431</v>
      </c>
      <c r="D5692" s="68">
        <v>1</v>
      </c>
      <c r="E5692" s="48">
        <f t="shared" si="265"/>
        <v>75006839</v>
      </c>
      <c r="F5692" s="57" t="s">
        <v>6670</v>
      </c>
      <c r="G5692" s="57" t="s">
        <v>7220</v>
      </c>
      <c r="H5692" s="51">
        <v>425</v>
      </c>
      <c r="I5692" s="51" t="s">
        <v>17309</v>
      </c>
      <c r="J5692" s="69">
        <v>27.49</v>
      </c>
      <c r="K5692" s="69">
        <f t="shared" si="266"/>
        <v>11683.25</v>
      </c>
      <c r="L5692" s="90">
        <v>425</v>
      </c>
      <c r="M5692" s="51"/>
      <c r="N5692" s="62" t="s">
        <v>7274</v>
      </c>
      <c r="O5692" s="52" t="s">
        <v>99</v>
      </c>
      <c r="P5692" s="52">
        <v>583</v>
      </c>
      <c r="Q5692" s="52"/>
      <c r="R5692" s="52" t="s">
        <v>7224</v>
      </c>
      <c r="S5692" s="49" t="s">
        <v>21333</v>
      </c>
      <c r="V5692" s="50" t="s">
        <v>15242</v>
      </c>
      <c r="W5692" s="50" t="s">
        <v>7224</v>
      </c>
      <c r="X5692" s="50" t="s">
        <v>14740</v>
      </c>
      <c r="Y5692" s="70" t="s">
        <v>17320</v>
      </c>
      <c r="Z5692" s="53">
        <v>34701</v>
      </c>
    </row>
    <row r="5693" spans="1:26" s="49" customFormat="1" x14ac:dyDescent="0.25">
      <c r="A5693" s="75">
        <v>600073955</v>
      </c>
      <c r="B5693" s="73">
        <f t="shared" si="264"/>
        <v>600073955</v>
      </c>
      <c r="C5693" s="73" t="s">
        <v>13432</v>
      </c>
      <c r="D5693" s="68">
        <v>1</v>
      </c>
      <c r="E5693" s="48">
        <f t="shared" si="265"/>
        <v>70995877</v>
      </c>
      <c r="F5693" s="57" t="s">
        <v>6670</v>
      </c>
      <c r="G5693" s="57" t="s">
        <v>7220</v>
      </c>
      <c r="H5693" s="51">
        <v>25</v>
      </c>
      <c r="I5693" s="51" t="s">
        <v>17309</v>
      </c>
      <c r="J5693" s="69">
        <v>27.49</v>
      </c>
      <c r="K5693" s="69">
        <f t="shared" si="266"/>
        <v>687.25</v>
      </c>
      <c r="L5693" s="90">
        <v>25</v>
      </c>
      <c r="M5693" s="51"/>
      <c r="N5693" s="62" t="s">
        <v>7275</v>
      </c>
      <c r="O5693" s="52"/>
      <c r="P5693" s="52">
        <v>263</v>
      </c>
      <c r="Q5693" s="52"/>
      <c r="R5693" s="52" t="s">
        <v>7276</v>
      </c>
      <c r="S5693" s="49" t="s">
        <v>21333</v>
      </c>
      <c r="V5693" s="50" t="s">
        <v>15242</v>
      </c>
      <c r="W5693" s="50" t="s">
        <v>7224</v>
      </c>
      <c r="X5693" s="50" t="s">
        <v>14740</v>
      </c>
      <c r="Y5693" s="70" t="s">
        <v>17320</v>
      </c>
      <c r="Z5693" s="53">
        <v>34806</v>
      </c>
    </row>
    <row r="5694" spans="1:26" s="49" customFormat="1" x14ac:dyDescent="0.25">
      <c r="A5694" s="75">
        <v>600073971</v>
      </c>
      <c r="B5694" s="73">
        <f t="shared" si="264"/>
        <v>600073971</v>
      </c>
      <c r="C5694" s="73" t="s">
        <v>13433</v>
      </c>
      <c r="D5694" s="68">
        <v>1</v>
      </c>
      <c r="E5694" s="48">
        <f t="shared" si="265"/>
        <v>75005751</v>
      </c>
      <c r="F5694" s="57" t="s">
        <v>6670</v>
      </c>
      <c r="G5694" s="57" t="s">
        <v>7220</v>
      </c>
      <c r="H5694" s="51">
        <v>50</v>
      </c>
      <c r="I5694" s="51" t="s">
        <v>17309</v>
      </c>
      <c r="J5694" s="69">
        <v>27.49</v>
      </c>
      <c r="K5694" s="69">
        <f t="shared" si="266"/>
        <v>1374.5</v>
      </c>
      <c r="L5694" s="90">
        <v>50</v>
      </c>
      <c r="M5694" s="51"/>
      <c r="N5694" s="62" t="s">
        <v>7277</v>
      </c>
      <c r="O5694" s="52"/>
      <c r="P5694" s="52">
        <v>172</v>
      </c>
      <c r="Q5694" s="52"/>
      <c r="R5694" s="52" t="s">
        <v>2378</v>
      </c>
      <c r="S5694" s="49" t="s">
        <v>21333</v>
      </c>
      <c r="V5694" s="50" t="s">
        <v>15242</v>
      </c>
      <c r="W5694" s="50" t="s">
        <v>7224</v>
      </c>
      <c r="X5694" s="50" t="s">
        <v>14740</v>
      </c>
      <c r="Y5694" s="70" t="s">
        <v>17320</v>
      </c>
      <c r="Z5694" s="53">
        <v>34701</v>
      </c>
    </row>
    <row r="5695" spans="1:26" s="49" customFormat="1" x14ac:dyDescent="0.25">
      <c r="A5695" s="75">
        <v>600170535</v>
      </c>
      <c r="B5695" s="73">
        <f t="shared" si="264"/>
        <v>600170535</v>
      </c>
      <c r="C5695" s="73" t="s">
        <v>18325</v>
      </c>
      <c r="D5695" s="68">
        <v>1</v>
      </c>
      <c r="E5695" s="48">
        <f t="shared" si="265"/>
        <v>520110</v>
      </c>
      <c r="F5695" s="57" t="s">
        <v>6670</v>
      </c>
      <c r="G5695" s="57" t="s">
        <v>7220</v>
      </c>
      <c r="H5695" s="51">
        <v>475</v>
      </c>
      <c r="I5695" s="51" t="s">
        <v>17309</v>
      </c>
      <c r="J5695" s="69">
        <v>27.49</v>
      </c>
      <c r="K5695" s="69">
        <f t="shared" si="266"/>
        <v>13057.75</v>
      </c>
      <c r="L5695" s="90">
        <v>475</v>
      </c>
      <c r="M5695" s="51"/>
      <c r="N5695" s="62" t="s">
        <v>18326</v>
      </c>
      <c r="O5695" s="52"/>
      <c r="P5695" s="52">
        <v>1</v>
      </c>
      <c r="Q5695" s="52"/>
      <c r="R5695" s="52" t="s">
        <v>7224</v>
      </c>
      <c r="S5695" s="49" t="s">
        <v>21333</v>
      </c>
      <c r="V5695" s="50" t="s">
        <v>15195</v>
      </c>
      <c r="W5695" s="50" t="s">
        <v>7224</v>
      </c>
      <c r="X5695" s="50" t="s">
        <v>14738</v>
      </c>
      <c r="Y5695" s="70" t="s">
        <v>17320</v>
      </c>
      <c r="Z5695" s="53">
        <v>34701</v>
      </c>
    </row>
    <row r="5696" spans="1:26" s="49" customFormat="1" x14ac:dyDescent="0.25">
      <c r="A5696" s="75">
        <v>650048504</v>
      </c>
      <c r="B5696" s="73">
        <f t="shared" si="264"/>
        <v>650048504</v>
      </c>
      <c r="C5696" s="73" t="s">
        <v>13434</v>
      </c>
      <c r="D5696" s="68">
        <v>1</v>
      </c>
      <c r="E5696" s="48">
        <f t="shared" si="265"/>
        <v>75005581</v>
      </c>
      <c r="F5696" s="57" t="s">
        <v>6670</v>
      </c>
      <c r="G5696" s="57" t="s">
        <v>7220</v>
      </c>
      <c r="H5696" s="51">
        <v>1175</v>
      </c>
      <c r="I5696" s="51" t="s">
        <v>17309</v>
      </c>
      <c r="J5696" s="69">
        <v>27.49</v>
      </c>
      <c r="K5696" s="69">
        <f t="shared" si="266"/>
        <v>32300.749999999996</v>
      </c>
      <c r="L5696" s="90">
        <v>1175</v>
      </c>
      <c r="M5696" s="51"/>
      <c r="N5696" s="62" t="s">
        <v>7278</v>
      </c>
      <c r="O5696" s="52" t="s">
        <v>93</v>
      </c>
      <c r="P5696" s="52">
        <v>59</v>
      </c>
      <c r="Q5696" s="52"/>
      <c r="R5696" s="52" t="s">
        <v>7230</v>
      </c>
      <c r="S5696" s="49" t="s">
        <v>21333</v>
      </c>
      <c r="V5696" s="50" t="s">
        <v>15242</v>
      </c>
      <c r="W5696" s="50" t="s">
        <v>7224</v>
      </c>
      <c r="X5696" s="50" t="s">
        <v>14740</v>
      </c>
      <c r="Y5696" s="70" t="s">
        <v>17320</v>
      </c>
      <c r="Z5696" s="53">
        <v>34815</v>
      </c>
    </row>
    <row r="5697" spans="1:26" s="49" customFormat="1" x14ac:dyDescent="0.25">
      <c r="A5697" s="75">
        <v>650049691</v>
      </c>
      <c r="B5697" s="73">
        <f t="shared" si="264"/>
        <v>650049691</v>
      </c>
      <c r="C5697" s="73" t="s">
        <v>18327</v>
      </c>
      <c r="D5697" s="68">
        <v>1</v>
      </c>
      <c r="E5697" s="48">
        <f t="shared" si="265"/>
        <v>60610867</v>
      </c>
      <c r="F5697" s="57" t="s">
        <v>6670</v>
      </c>
      <c r="G5697" s="57" t="s">
        <v>7220</v>
      </c>
      <c r="H5697" s="51">
        <v>75</v>
      </c>
      <c r="I5697" s="51" t="s">
        <v>17309</v>
      </c>
      <c r="J5697" s="69">
        <v>27.49</v>
      </c>
      <c r="K5697" s="69">
        <f t="shared" si="266"/>
        <v>2061.75</v>
      </c>
      <c r="L5697" s="90">
        <v>75</v>
      </c>
      <c r="M5697" s="51"/>
      <c r="N5697" s="62" t="s">
        <v>18328</v>
      </c>
      <c r="O5697" s="52" t="s">
        <v>900</v>
      </c>
      <c r="P5697" s="52">
        <v>220</v>
      </c>
      <c r="Q5697" s="52"/>
      <c r="R5697" s="52" t="s">
        <v>18329</v>
      </c>
      <c r="S5697" s="49" t="s">
        <v>21333</v>
      </c>
      <c r="V5697" s="50" t="s">
        <v>15242</v>
      </c>
      <c r="W5697" s="50" t="s">
        <v>7224</v>
      </c>
      <c r="X5697" s="50" t="s">
        <v>14740</v>
      </c>
      <c r="Y5697" s="70" t="s">
        <v>17320</v>
      </c>
      <c r="Z5697" s="53">
        <v>34701</v>
      </c>
    </row>
    <row r="5698" spans="1:26" s="49" customFormat="1" ht="30" x14ac:dyDescent="0.25">
      <c r="A5698" s="75">
        <v>650053486</v>
      </c>
      <c r="B5698" s="73">
        <f t="shared" si="264"/>
        <v>650053486</v>
      </c>
      <c r="C5698" s="73" t="s">
        <v>13435</v>
      </c>
      <c r="D5698" s="68">
        <v>1</v>
      </c>
      <c r="E5698" s="48">
        <f t="shared" si="265"/>
        <v>75006979</v>
      </c>
      <c r="F5698" s="57" t="s">
        <v>6670</v>
      </c>
      <c r="G5698" s="57" t="s">
        <v>7220</v>
      </c>
      <c r="H5698" s="51">
        <v>175</v>
      </c>
      <c r="I5698" s="51" t="s">
        <v>17309</v>
      </c>
      <c r="J5698" s="69">
        <v>27.49</v>
      </c>
      <c r="K5698" s="69">
        <f t="shared" si="266"/>
        <v>4810.75</v>
      </c>
      <c r="L5698" s="90">
        <v>175</v>
      </c>
      <c r="M5698" s="51"/>
      <c r="N5698" s="62" t="s">
        <v>7279</v>
      </c>
      <c r="O5698" s="52" t="s">
        <v>2576</v>
      </c>
      <c r="P5698" s="52">
        <v>193</v>
      </c>
      <c r="Q5698" s="52"/>
      <c r="R5698" s="52" t="s">
        <v>7280</v>
      </c>
      <c r="S5698" s="49" t="s">
        <v>21333</v>
      </c>
      <c r="V5698" s="50" t="s">
        <v>15242</v>
      </c>
      <c r="W5698" s="50" t="s">
        <v>7224</v>
      </c>
      <c r="X5698" s="50" t="s">
        <v>14740</v>
      </c>
      <c r="Y5698" s="70" t="s">
        <v>17320</v>
      </c>
      <c r="Z5698" s="53">
        <v>34813</v>
      </c>
    </row>
    <row r="5699" spans="1:26" s="49" customFormat="1" x14ac:dyDescent="0.25">
      <c r="A5699" s="75">
        <v>651038197</v>
      </c>
      <c r="B5699" s="73">
        <f t="shared" si="264"/>
        <v>651038197</v>
      </c>
      <c r="C5699" s="73" t="s">
        <v>13402</v>
      </c>
      <c r="D5699" s="68">
        <v>1</v>
      </c>
      <c r="E5699" s="48">
        <f t="shared" si="265"/>
        <v>71340921</v>
      </c>
      <c r="F5699" s="57" t="s">
        <v>6670</v>
      </c>
      <c r="G5699" s="57" t="s">
        <v>7220</v>
      </c>
      <c r="H5699" s="51">
        <v>25</v>
      </c>
      <c r="I5699" s="51" t="s">
        <v>17309</v>
      </c>
      <c r="J5699" s="69">
        <v>27.49</v>
      </c>
      <c r="K5699" s="69">
        <f t="shared" si="266"/>
        <v>687.25</v>
      </c>
      <c r="L5699" s="90">
        <v>25</v>
      </c>
      <c r="M5699" s="51"/>
      <c r="N5699" s="62" t="s">
        <v>7231</v>
      </c>
      <c r="O5699" s="52"/>
      <c r="P5699" s="52">
        <v>60</v>
      </c>
      <c r="Q5699" s="52"/>
      <c r="R5699" s="52" t="s">
        <v>7232</v>
      </c>
      <c r="S5699" s="49" t="s">
        <v>21334</v>
      </c>
      <c r="V5699" s="50" t="s">
        <v>15195</v>
      </c>
      <c r="W5699" s="50" t="s">
        <v>7224</v>
      </c>
      <c r="X5699" s="50" t="s">
        <v>14742</v>
      </c>
      <c r="Y5699" s="70" t="s">
        <v>17320</v>
      </c>
      <c r="Z5699" s="53">
        <v>34953</v>
      </c>
    </row>
    <row r="5700" spans="1:26" s="49" customFormat="1" ht="30" x14ac:dyDescent="0.25">
      <c r="A5700" s="75">
        <v>664000240</v>
      </c>
      <c r="B5700" s="73">
        <f t="shared" ref="B5700:B5763" si="267">A5700/1</f>
        <v>664000240</v>
      </c>
      <c r="C5700" s="73" t="s">
        <v>13436</v>
      </c>
      <c r="D5700" s="68">
        <v>1</v>
      </c>
      <c r="E5700" s="48">
        <f t="shared" ref="E5700:E5763" si="268">C5700/1</f>
        <v>75005832</v>
      </c>
      <c r="F5700" s="57" t="s">
        <v>6670</v>
      </c>
      <c r="G5700" s="57" t="s">
        <v>7220</v>
      </c>
      <c r="H5700" s="51">
        <v>25</v>
      </c>
      <c r="I5700" s="51" t="s">
        <v>17309</v>
      </c>
      <c r="J5700" s="69">
        <v>27.49</v>
      </c>
      <c r="K5700" s="69">
        <f t="shared" ref="K5700:K5763" si="269">H5700*J5700</f>
        <v>687.25</v>
      </c>
      <c r="L5700" s="90">
        <v>25</v>
      </c>
      <c r="M5700" s="51"/>
      <c r="N5700" s="62" t="s">
        <v>7281</v>
      </c>
      <c r="O5700" s="52" t="s">
        <v>6911</v>
      </c>
      <c r="P5700" s="52">
        <v>500</v>
      </c>
      <c r="Q5700" s="52"/>
      <c r="R5700" s="52" t="s">
        <v>7226</v>
      </c>
      <c r="S5700" s="49" t="s">
        <v>21333</v>
      </c>
      <c r="V5700" s="50" t="s">
        <v>15242</v>
      </c>
      <c r="W5700" s="50" t="s">
        <v>7224</v>
      </c>
      <c r="X5700" s="50" t="s">
        <v>14740</v>
      </c>
      <c r="Y5700" s="70" t="s">
        <v>17320</v>
      </c>
      <c r="Z5700" s="53">
        <v>34802</v>
      </c>
    </row>
    <row r="5701" spans="1:26" s="49" customFormat="1" ht="30" x14ac:dyDescent="0.25">
      <c r="A5701" s="74">
        <v>600006689</v>
      </c>
      <c r="B5701" s="73">
        <f t="shared" si="267"/>
        <v>600006689</v>
      </c>
      <c r="C5701" s="73" t="s">
        <v>18330</v>
      </c>
      <c r="D5701" s="68">
        <v>1</v>
      </c>
      <c r="E5701" s="48">
        <f t="shared" si="268"/>
        <v>61664651</v>
      </c>
      <c r="F5701" s="57" t="s">
        <v>17312</v>
      </c>
      <c r="G5701" s="57" t="s">
        <v>18331</v>
      </c>
      <c r="H5701" s="51">
        <v>900</v>
      </c>
      <c r="I5701" s="51" t="s">
        <v>17309</v>
      </c>
      <c r="J5701" s="69">
        <v>27.49</v>
      </c>
      <c r="K5701" s="69">
        <f t="shared" si="269"/>
        <v>24741</v>
      </c>
      <c r="L5701" s="90">
        <v>900</v>
      </c>
      <c r="M5701" s="51">
        <f>VLOOKUP(A:A,'[2]Příloha k protokolu'!$F:$J,5,0)</f>
        <v>0</v>
      </c>
      <c r="N5701" s="62" t="s">
        <v>18332</v>
      </c>
      <c r="O5701" s="52" t="s">
        <v>15710</v>
      </c>
      <c r="P5701" s="52">
        <v>131</v>
      </c>
      <c r="Q5701" s="52"/>
      <c r="R5701" s="52" t="s">
        <v>1082</v>
      </c>
      <c r="S5701" s="49" t="s">
        <v>21333</v>
      </c>
      <c r="V5701" s="50" t="s">
        <v>18333</v>
      </c>
      <c r="W5701" s="50" t="s">
        <v>1082</v>
      </c>
      <c r="X5701" s="50" t="s">
        <v>14738</v>
      </c>
      <c r="Y5701" s="70" t="s">
        <v>17320</v>
      </c>
      <c r="Z5701" s="53">
        <v>25601</v>
      </c>
    </row>
    <row r="5702" spans="1:26" s="49" customFormat="1" x14ac:dyDescent="0.25">
      <c r="A5702" s="74">
        <v>600021467</v>
      </c>
      <c r="B5702" s="73">
        <f t="shared" si="267"/>
        <v>600021467</v>
      </c>
      <c r="C5702" s="73" t="s">
        <v>18334</v>
      </c>
      <c r="D5702" s="68">
        <v>1</v>
      </c>
      <c r="E5702" s="48">
        <f t="shared" si="268"/>
        <v>70843503</v>
      </c>
      <c r="F5702" s="57" t="s">
        <v>17312</v>
      </c>
      <c r="G5702" s="57" t="s">
        <v>18331</v>
      </c>
      <c r="H5702" s="51">
        <v>50</v>
      </c>
      <c r="I5702" s="51" t="s">
        <v>17309</v>
      </c>
      <c r="J5702" s="69">
        <v>27.49</v>
      </c>
      <c r="K5702" s="69">
        <f t="shared" si="269"/>
        <v>1374.5</v>
      </c>
      <c r="L5702" s="90">
        <v>50</v>
      </c>
      <c r="M5702" s="51">
        <f>VLOOKUP(A:A,'[2]Příloha k protokolu'!$F:$J,5,0)</f>
        <v>0</v>
      </c>
      <c r="N5702" s="62" t="s">
        <v>18335</v>
      </c>
      <c r="O5702" s="52"/>
      <c r="P5702" s="52">
        <v>1</v>
      </c>
      <c r="Q5702" s="52"/>
      <c r="R5702" s="52" t="s">
        <v>18336</v>
      </c>
      <c r="S5702" s="49" t="s">
        <v>21333</v>
      </c>
      <c r="V5702" s="50" t="s">
        <v>18333</v>
      </c>
      <c r="W5702" s="50" t="s">
        <v>1082</v>
      </c>
      <c r="X5702" s="50" t="s">
        <v>14738</v>
      </c>
      <c r="Y5702" s="70" t="s">
        <v>17320</v>
      </c>
      <c r="Z5702" s="53">
        <v>25601</v>
      </c>
    </row>
    <row r="5703" spans="1:26" s="49" customFormat="1" x14ac:dyDescent="0.25">
      <c r="A5703" s="74">
        <v>600041522</v>
      </c>
      <c r="B5703" s="73">
        <f t="shared" si="267"/>
        <v>600041522</v>
      </c>
      <c r="C5703" s="73" t="s">
        <v>18337</v>
      </c>
      <c r="D5703" s="68">
        <v>1</v>
      </c>
      <c r="E5703" s="48">
        <f t="shared" si="268"/>
        <v>70998523</v>
      </c>
      <c r="F5703" s="57" t="s">
        <v>17312</v>
      </c>
      <c r="G5703" s="57" t="s">
        <v>18331</v>
      </c>
      <c r="H5703" s="51">
        <v>0</v>
      </c>
      <c r="I5703" s="51" t="s">
        <v>17309</v>
      </c>
      <c r="J5703" s="69">
        <v>27.49</v>
      </c>
      <c r="K5703" s="69">
        <f t="shared" si="269"/>
        <v>0</v>
      </c>
      <c r="L5703" s="90">
        <v>25</v>
      </c>
      <c r="M5703" s="51">
        <f>VLOOKUP(A:A,'[2]Příloha k protokolu'!$F:$J,5,0)</f>
        <v>25</v>
      </c>
      <c r="N5703" s="62" t="s">
        <v>18338</v>
      </c>
      <c r="O5703" s="52" t="s">
        <v>3616</v>
      </c>
      <c r="P5703" s="52">
        <v>7</v>
      </c>
      <c r="Q5703" s="52"/>
      <c r="R5703" s="52" t="s">
        <v>18339</v>
      </c>
      <c r="S5703" s="49" t="s">
        <v>21333</v>
      </c>
      <c r="V5703" s="50" t="s">
        <v>18340</v>
      </c>
      <c r="W5703" s="50" t="s">
        <v>1082</v>
      </c>
      <c r="X5703" s="50" t="s">
        <v>14740</v>
      </c>
      <c r="Y5703" s="70" t="s">
        <v>17320</v>
      </c>
      <c r="Z5703" s="53">
        <v>25726</v>
      </c>
    </row>
    <row r="5704" spans="1:26" s="49" customFormat="1" x14ac:dyDescent="0.25">
      <c r="A5704" s="74">
        <v>600041638</v>
      </c>
      <c r="B5704" s="73">
        <f t="shared" si="267"/>
        <v>600041638</v>
      </c>
      <c r="C5704" s="73" t="s">
        <v>18341</v>
      </c>
      <c r="D5704" s="68">
        <v>1</v>
      </c>
      <c r="E5704" s="48">
        <f t="shared" si="268"/>
        <v>70990662</v>
      </c>
      <c r="F5704" s="57" t="s">
        <v>17312</v>
      </c>
      <c r="G5704" s="57" t="s">
        <v>18331</v>
      </c>
      <c r="H5704" s="51">
        <v>0</v>
      </c>
      <c r="I5704" s="51" t="s">
        <v>17309</v>
      </c>
      <c r="J5704" s="69">
        <v>27.49</v>
      </c>
      <c r="K5704" s="69">
        <f t="shared" si="269"/>
        <v>0</v>
      </c>
      <c r="L5704" s="90">
        <v>25</v>
      </c>
      <c r="M5704" s="51">
        <f>VLOOKUP(A:A,'[2]Příloha k protokolu'!$F:$J,5,0)</f>
        <v>25</v>
      </c>
      <c r="N5704" s="62" t="s">
        <v>18342</v>
      </c>
      <c r="O5704" s="52" t="s">
        <v>16784</v>
      </c>
      <c r="P5704" s="52">
        <v>67</v>
      </c>
      <c r="Q5704" s="52"/>
      <c r="R5704" s="52" t="s">
        <v>18343</v>
      </c>
      <c r="S5704" s="49" t="s">
        <v>21333</v>
      </c>
      <c r="V5704" s="50" t="s">
        <v>18340</v>
      </c>
      <c r="W5704" s="50" t="s">
        <v>1082</v>
      </c>
      <c r="X5704" s="50" t="s">
        <v>14740</v>
      </c>
      <c r="Y5704" s="70" t="s">
        <v>17320</v>
      </c>
      <c r="Z5704" s="53">
        <v>25756</v>
      </c>
    </row>
    <row r="5705" spans="1:26" s="49" customFormat="1" x14ac:dyDescent="0.25">
      <c r="A5705" s="74">
        <v>600041824</v>
      </c>
      <c r="B5705" s="73">
        <f t="shared" si="267"/>
        <v>600041824</v>
      </c>
      <c r="C5705" s="73" t="s">
        <v>18344</v>
      </c>
      <c r="D5705" s="68">
        <v>1</v>
      </c>
      <c r="E5705" s="48">
        <f t="shared" si="268"/>
        <v>75031671</v>
      </c>
      <c r="F5705" s="57" t="s">
        <v>17312</v>
      </c>
      <c r="G5705" s="57" t="s">
        <v>18331</v>
      </c>
      <c r="H5705" s="51">
        <v>25</v>
      </c>
      <c r="I5705" s="51" t="s">
        <v>17309</v>
      </c>
      <c r="J5705" s="69">
        <v>27.49</v>
      </c>
      <c r="K5705" s="69">
        <f t="shared" si="269"/>
        <v>687.25</v>
      </c>
      <c r="L5705" s="90">
        <v>25</v>
      </c>
      <c r="M5705" s="51">
        <f>VLOOKUP(A:A,'[2]Příloha k protokolu'!$F:$J,5,0)</f>
        <v>0</v>
      </c>
      <c r="N5705" s="62" t="s">
        <v>18345</v>
      </c>
      <c r="O5705" s="52" t="s">
        <v>18346</v>
      </c>
      <c r="P5705" s="52">
        <v>252</v>
      </c>
      <c r="Q5705" s="52"/>
      <c r="R5705" s="52" t="s">
        <v>18347</v>
      </c>
      <c r="S5705" s="49" t="s">
        <v>21333</v>
      </c>
      <c r="V5705" s="50" t="s">
        <v>18340</v>
      </c>
      <c r="W5705" s="50" t="s">
        <v>1082</v>
      </c>
      <c r="X5705" s="50" t="s">
        <v>14740</v>
      </c>
      <c r="Y5705" s="70" t="s">
        <v>17320</v>
      </c>
      <c r="Z5705" s="53">
        <v>25167</v>
      </c>
    </row>
    <row r="5706" spans="1:26" s="49" customFormat="1" x14ac:dyDescent="0.25">
      <c r="A5706" s="74">
        <v>600041999</v>
      </c>
      <c r="B5706" s="73">
        <f t="shared" si="267"/>
        <v>600041999</v>
      </c>
      <c r="C5706" s="73" t="s">
        <v>18348</v>
      </c>
      <c r="D5706" s="68">
        <v>1</v>
      </c>
      <c r="E5706" s="48">
        <f t="shared" si="268"/>
        <v>70879176</v>
      </c>
      <c r="F5706" s="57" t="s">
        <v>17312</v>
      </c>
      <c r="G5706" s="57" t="s">
        <v>18331</v>
      </c>
      <c r="H5706" s="51">
        <v>900</v>
      </c>
      <c r="I5706" s="51" t="s">
        <v>17309</v>
      </c>
      <c r="J5706" s="69">
        <v>27.49</v>
      </c>
      <c r="K5706" s="69">
        <f t="shared" si="269"/>
        <v>24741</v>
      </c>
      <c r="L5706" s="90">
        <v>900</v>
      </c>
      <c r="M5706" s="51">
        <f>VLOOKUP(A:A,'[2]Příloha k protokolu'!$F:$J,5,0)</f>
        <v>0</v>
      </c>
      <c r="N5706" s="62" t="s">
        <v>18349</v>
      </c>
      <c r="O5706" s="52" t="s">
        <v>584</v>
      </c>
      <c r="P5706" s="52">
        <v>180</v>
      </c>
      <c r="Q5706" s="52"/>
      <c r="R5706" s="52" t="s">
        <v>18350</v>
      </c>
      <c r="S5706" s="49" t="s">
        <v>21333</v>
      </c>
      <c r="V5706" s="50" t="s">
        <v>18340</v>
      </c>
      <c r="W5706" s="50" t="s">
        <v>1082</v>
      </c>
      <c r="X5706" s="50" t="s">
        <v>14740</v>
      </c>
      <c r="Y5706" s="70" t="s">
        <v>17320</v>
      </c>
      <c r="Z5706" s="53">
        <v>25722</v>
      </c>
    </row>
    <row r="5707" spans="1:26" s="49" customFormat="1" x14ac:dyDescent="0.25">
      <c r="A5707" s="74">
        <v>600042308</v>
      </c>
      <c r="B5707" s="73">
        <f t="shared" si="267"/>
        <v>600042308</v>
      </c>
      <c r="C5707" s="73" t="s">
        <v>18351</v>
      </c>
      <c r="D5707" s="68">
        <v>1</v>
      </c>
      <c r="E5707" s="48">
        <f t="shared" si="268"/>
        <v>49828851</v>
      </c>
      <c r="F5707" s="57" t="s">
        <v>17312</v>
      </c>
      <c r="G5707" s="57" t="s">
        <v>18331</v>
      </c>
      <c r="H5707" s="51">
        <v>0</v>
      </c>
      <c r="I5707" s="51" t="s">
        <v>17309</v>
      </c>
      <c r="J5707" s="69">
        <v>27.49</v>
      </c>
      <c r="K5707" s="69">
        <f t="shared" si="269"/>
        <v>0</v>
      </c>
      <c r="L5707" s="90">
        <v>25</v>
      </c>
      <c r="M5707" s="51">
        <f>VLOOKUP(A:A,'[2]Příloha k protokolu'!$F:$J,5,0)</f>
        <v>25</v>
      </c>
      <c r="N5707" s="62" t="s">
        <v>18352</v>
      </c>
      <c r="O5707" s="52" t="s">
        <v>150</v>
      </c>
      <c r="P5707" s="52">
        <v>1818</v>
      </c>
      <c r="Q5707" s="52"/>
      <c r="R5707" s="52" t="s">
        <v>1082</v>
      </c>
      <c r="S5707" s="49" t="s">
        <v>21333</v>
      </c>
      <c r="V5707" s="50" t="s">
        <v>18340</v>
      </c>
      <c r="W5707" s="50" t="s">
        <v>1082</v>
      </c>
      <c r="X5707" s="50" t="s">
        <v>14740</v>
      </c>
      <c r="Y5707" s="70" t="s">
        <v>17320</v>
      </c>
      <c r="Z5707" s="53">
        <v>25601</v>
      </c>
    </row>
    <row r="5708" spans="1:26" s="49" customFormat="1" x14ac:dyDescent="0.25">
      <c r="A5708" s="74">
        <v>600006671</v>
      </c>
      <c r="B5708" s="73">
        <f t="shared" si="267"/>
        <v>600006671</v>
      </c>
      <c r="C5708" s="73" t="s">
        <v>18354</v>
      </c>
      <c r="D5708" s="68">
        <v>1</v>
      </c>
      <c r="E5708" s="48">
        <f t="shared" si="268"/>
        <v>61664707</v>
      </c>
      <c r="F5708" s="57" t="s">
        <v>17312</v>
      </c>
      <c r="G5708" s="57" t="s">
        <v>18331</v>
      </c>
      <c r="H5708" s="51">
        <v>575</v>
      </c>
      <c r="I5708" s="51" t="s">
        <v>17309</v>
      </c>
      <c r="J5708" s="69">
        <v>27.49</v>
      </c>
      <c r="K5708" s="69">
        <f t="shared" si="269"/>
        <v>15806.75</v>
      </c>
      <c r="L5708" s="90">
        <v>575</v>
      </c>
      <c r="M5708" s="51">
        <f>VLOOKUP(A:A,'[2]Příloha k protokolu'!$F:$J,5,0)</f>
        <v>0</v>
      </c>
      <c r="N5708" s="62" t="s">
        <v>18355</v>
      </c>
      <c r="O5708" s="52" t="s">
        <v>478</v>
      </c>
      <c r="P5708" s="52">
        <v>470</v>
      </c>
      <c r="Q5708" s="52"/>
      <c r="R5708" s="52" t="s">
        <v>1082</v>
      </c>
      <c r="S5708" s="49" t="s">
        <v>21333</v>
      </c>
      <c r="V5708" s="50" t="s">
        <v>18333</v>
      </c>
      <c r="W5708" s="50" t="s">
        <v>1082</v>
      </c>
      <c r="X5708" s="50" t="s">
        <v>14738</v>
      </c>
      <c r="Y5708" s="70" t="s">
        <v>17320</v>
      </c>
      <c r="Z5708" s="53">
        <v>25601</v>
      </c>
    </row>
    <row r="5709" spans="1:26" s="49" customFormat="1" x14ac:dyDescent="0.25">
      <c r="A5709" s="74">
        <v>600006778</v>
      </c>
      <c r="B5709" s="73">
        <f t="shared" si="267"/>
        <v>600006778</v>
      </c>
      <c r="C5709" s="73" t="s">
        <v>18356</v>
      </c>
      <c r="D5709" s="68">
        <v>1</v>
      </c>
      <c r="E5709" s="48">
        <f t="shared" si="268"/>
        <v>68422709</v>
      </c>
      <c r="F5709" s="57" t="s">
        <v>17312</v>
      </c>
      <c r="G5709" s="57" t="s">
        <v>18331</v>
      </c>
      <c r="H5709" s="51">
        <v>250</v>
      </c>
      <c r="I5709" s="51" t="s">
        <v>17309</v>
      </c>
      <c r="J5709" s="69">
        <v>27.49</v>
      </c>
      <c r="K5709" s="69">
        <f t="shared" si="269"/>
        <v>6872.5</v>
      </c>
      <c r="L5709" s="90">
        <v>250</v>
      </c>
      <c r="M5709" s="51">
        <f>VLOOKUP(A:A,'[2]Příloha k protokolu'!$F:$J,5,0)</f>
        <v>0</v>
      </c>
      <c r="N5709" s="62" t="s">
        <v>18357</v>
      </c>
      <c r="O5709" s="52" t="s">
        <v>60</v>
      </c>
      <c r="P5709" s="52">
        <v>303</v>
      </c>
      <c r="Q5709" s="52"/>
      <c r="R5709" s="52" t="s">
        <v>18343</v>
      </c>
      <c r="S5709" s="49" t="s">
        <v>21333</v>
      </c>
      <c r="V5709" s="50" t="s">
        <v>18340</v>
      </c>
      <c r="W5709" s="50" t="s">
        <v>1082</v>
      </c>
      <c r="X5709" s="50" t="s">
        <v>14740</v>
      </c>
      <c r="Y5709" s="70" t="s">
        <v>17320</v>
      </c>
      <c r="Z5709" s="53">
        <v>25756</v>
      </c>
    </row>
    <row r="5710" spans="1:26" s="49" customFormat="1" ht="30" x14ac:dyDescent="0.25">
      <c r="A5710" s="74">
        <v>600006727</v>
      </c>
      <c r="B5710" s="73">
        <f t="shared" si="267"/>
        <v>600006727</v>
      </c>
      <c r="C5710" s="73" t="s">
        <v>18358</v>
      </c>
      <c r="D5710" s="68">
        <v>1</v>
      </c>
      <c r="E5710" s="48">
        <f t="shared" si="268"/>
        <v>61664715</v>
      </c>
      <c r="F5710" s="57" t="s">
        <v>17312</v>
      </c>
      <c r="G5710" s="57" t="s">
        <v>18331</v>
      </c>
      <c r="H5710" s="51">
        <v>600</v>
      </c>
      <c r="I5710" s="51" t="s">
        <v>17309</v>
      </c>
      <c r="J5710" s="69">
        <v>27.49</v>
      </c>
      <c r="K5710" s="69">
        <f t="shared" si="269"/>
        <v>16494</v>
      </c>
      <c r="L5710" s="90">
        <v>600</v>
      </c>
      <c r="M5710" s="51">
        <f>VLOOKUP(A:A,'[2]Příloha k protokolu'!$F:$J,5,0)</f>
        <v>0</v>
      </c>
      <c r="N5710" s="62" t="s">
        <v>18359</v>
      </c>
      <c r="O5710" s="52" t="s">
        <v>18360</v>
      </c>
      <c r="P5710" s="52">
        <v>1997</v>
      </c>
      <c r="Q5710" s="52"/>
      <c r="R5710" s="52" t="s">
        <v>1082</v>
      </c>
      <c r="S5710" s="49" t="s">
        <v>21333</v>
      </c>
      <c r="V5710" s="50" t="s">
        <v>18333</v>
      </c>
      <c r="W5710" s="50" t="s">
        <v>1082</v>
      </c>
      <c r="X5710" s="50" t="s">
        <v>14738</v>
      </c>
      <c r="Y5710" s="70" t="s">
        <v>17320</v>
      </c>
      <c r="Z5710" s="53">
        <v>25601</v>
      </c>
    </row>
    <row r="5711" spans="1:26" s="49" customFormat="1" x14ac:dyDescent="0.25">
      <c r="A5711" s="74">
        <v>600006735</v>
      </c>
      <c r="B5711" s="73">
        <f t="shared" si="267"/>
        <v>600006735</v>
      </c>
      <c r="C5711" s="73" t="s">
        <v>18361</v>
      </c>
      <c r="D5711" s="68">
        <v>1</v>
      </c>
      <c r="E5711" s="48">
        <f t="shared" si="268"/>
        <v>14451077</v>
      </c>
      <c r="F5711" s="57" t="s">
        <v>17312</v>
      </c>
      <c r="G5711" s="57" t="s">
        <v>18331</v>
      </c>
      <c r="H5711" s="51">
        <v>425</v>
      </c>
      <c r="I5711" s="51" t="s">
        <v>17309</v>
      </c>
      <c r="J5711" s="69">
        <v>27.49</v>
      </c>
      <c r="K5711" s="69">
        <f t="shared" si="269"/>
        <v>11683.25</v>
      </c>
      <c r="L5711" s="90">
        <v>425</v>
      </c>
      <c r="M5711" s="51">
        <f>VLOOKUP(A:A,'[2]Příloha k protokolu'!$F:$J,5,0)</f>
        <v>0</v>
      </c>
      <c r="N5711" s="62" t="s">
        <v>18362</v>
      </c>
      <c r="O5711" s="52" t="s">
        <v>18363</v>
      </c>
      <c r="P5711" s="52">
        <v>1302</v>
      </c>
      <c r="Q5711" s="52"/>
      <c r="R5711" s="52" t="s">
        <v>1082</v>
      </c>
      <c r="S5711" s="49" t="s">
        <v>21333</v>
      </c>
      <c r="V5711" s="50" t="s">
        <v>18333</v>
      </c>
      <c r="W5711" s="50" t="s">
        <v>1082</v>
      </c>
      <c r="X5711" s="50" t="s">
        <v>14738</v>
      </c>
      <c r="Y5711" s="70" t="s">
        <v>17320</v>
      </c>
      <c r="Z5711" s="53">
        <v>25601</v>
      </c>
    </row>
    <row r="5712" spans="1:26" s="49" customFormat="1" ht="30" x14ac:dyDescent="0.25">
      <c r="A5712" s="74">
        <v>600000346</v>
      </c>
      <c r="B5712" s="73">
        <f t="shared" si="267"/>
        <v>600000346</v>
      </c>
      <c r="C5712" s="73" t="s">
        <v>18364</v>
      </c>
      <c r="D5712" s="68">
        <v>1</v>
      </c>
      <c r="E5712" s="48">
        <f t="shared" si="268"/>
        <v>63822211</v>
      </c>
      <c r="F5712" s="57" t="s">
        <v>17312</v>
      </c>
      <c r="G5712" s="57" t="s">
        <v>18331</v>
      </c>
      <c r="H5712" s="51">
        <v>200</v>
      </c>
      <c r="I5712" s="51" t="s">
        <v>17309</v>
      </c>
      <c r="J5712" s="69">
        <v>27.49</v>
      </c>
      <c r="K5712" s="69">
        <f t="shared" si="269"/>
        <v>5498</v>
      </c>
      <c r="L5712" s="90">
        <v>200</v>
      </c>
      <c r="M5712" s="51">
        <f>VLOOKUP(A:A,'[2]Příloha k protokolu'!$F:$J,5,0)</f>
        <v>0</v>
      </c>
      <c r="N5712" s="62" t="s">
        <v>18365</v>
      </c>
      <c r="O5712" s="52"/>
      <c r="P5712" s="52">
        <v>74</v>
      </c>
      <c r="Q5712" s="52"/>
      <c r="R5712" s="52" t="s">
        <v>18366</v>
      </c>
      <c r="S5712" s="49" t="s">
        <v>21334</v>
      </c>
      <c r="V5712" s="50" t="s">
        <v>18333</v>
      </c>
      <c r="W5712" s="50" t="s">
        <v>1082</v>
      </c>
      <c r="X5712" s="50" t="s">
        <v>14741</v>
      </c>
      <c r="Y5712" s="70" t="s">
        <v>17320</v>
      </c>
      <c r="Z5712" s="53">
        <v>25601</v>
      </c>
    </row>
    <row r="5713" spans="1:26" s="49" customFormat="1" x14ac:dyDescent="0.25">
      <c r="A5713" s="74">
        <v>600027716</v>
      </c>
      <c r="B5713" s="73">
        <f t="shared" si="267"/>
        <v>600027716</v>
      </c>
      <c r="C5713" s="73" t="s">
        <v>18367</v>
      </c>
      <c r="D5713" s="68">
        <v>1</v>
      </c>
      <c r="E5713" s="48">
        <f t="shared" si="268"/>
        <v>67580</v>
      </c>
      <c r="F5713" s="57" t="s">
        <v>17312</v>
      </c>
      <c r="G5713" s="57" t="s">
        <v>18331</v>
      </c>
      <c r="H5713" s="51">
        <v>50</v>
      </c>
      <c r="I5713" s="51" t="s">
        <v>17309</v>
      </c>
      <c r="J5713" s="69">
        <v>27.49</v>
      </c>
      <c r="K5713" s="69">
        <f t="shared" si="269"/>
        <v>1374.5</v>
      </c>
      <c r="L5713" s="90">
        <v>50</v>
      </c>
      <c r="M5713" s="51">
        <f>VLOOKUP(A:A,'[2]Příloha k protokolu'!$F:$J,5,0)</f>
        <v>0</v>
      </c>
      <c r="N5713" s="62" t="s">
        <v>18368</v>
      </c>
      <c r="O5713" s="52" t="s">
        <v>18369</v>
      </c>
      <c r="P5713" s="52">
        <v>112</v>
      </c>
      <c r="Q5713" s="52"/>
      <c r="R5713" s="52" t="s">
        <v>18347</v>
      </c>
      <c r="S5713" s="49" t="s">
        <v>21333</v>
      </c>
      <c r="V5713" s="50" t="s">
        <v>18333</v>
      </c>
      <c r="W5713" s="50" t="s">
        <v>1082</v>
      </c>
      <c r="X5713" s="50" t="s">
        <v>14738</v>
      </c>
      <c r="Y5713" s="70" t="s">
        <v>17320</v>
      </c>
      <c r="Z5713" s="53">
        <v>25167</v>
      </c>
    </row>
    <row r="5714" spans="1:26" s="49" customFormat="1" x14ac:dyDescent="0.25">
      <c r="A5714" s="74">
        <v>600027830</v>
      </c>
      <c r="B5714" s="73">
        <f t="shared" si="267"/>
        <v>600027830</v>
      </c>
      <c r="C5714" s="73" t="s">
        <v>18370</v>
      </c>
      <c r="D5714" s="68">
        <v>1</v>
      </c>
      <c r="E5714" s="48">
        <f t="shared" si="268"/>
        <v>70838429</v>
      </c>
      <c r="F5714" s="57" t="s">
        <v>17312</v>
      </c>
      <c r="G5714" s="57" t="s">
        <v>18331</v>
      </c>
      <c r="H5714" s="51">
        <v>25</v>
      </c>
      <c r="I5714" s="51" t="s">
        <v>17309</v>
      </c>
      <c r="J5714" s="69">
        <v>27.49</v>
      </c>
      <c r="K5714" s="69">
        <f t="shared" si="269"/>
        <v>687.25</v>
      </c>
      <c r="L5714" s="90">
        <v>25</v>
      </c>
      <c r="M5714" s="51">
        <f>VLOOKUP(A:A,'[2]Příloha k protokolu'!$F:$J,5,0)</f>
        <v>0</v>
      </c>
      <c r="N5714" s="62" t="s">
        <v>18371</v>
      </c>
      <c r="O5714" s="52" t="s">
        <v>15560</v>
      </c>
      <c r="P5714" s="52">
        <v>7</v>
      </c>
      <c r="Q5714" s="52"/>
      <c r="R5714" s="52" t="s">
        <v>6521</v>
      </c>
      <c r="S5714" s="49" t="s">
        <v>21333</v>
      </c>
      <c r="V5714" s="50" t="s">
        <v>18333</v>
      </c>
      <c r="W5714" s="50" t="s">
        <v>1082</v>
      </c>
      <c r="X5714" s="50" t="s">
        <v>14738</v>
      </c>
      <c r="Y5714" s="70" t="s">
        <v>17320</v>
      </c>
      <c r="Z5714" s="53">
        <v>28506</v>
      </c>
    </row>
    <row r="5715" spans="1:26" s="49" customFormat="1" x14ac:dyDescent="0.25">
      <c r="A5715" s="74">
        <v>600041506</v>
      </c>
      <c r="B5715" s="73">
        <f t="shared" si="267"/>
        <v>600041506</v>
      </c>
      <c r="C5715" s="73" t="s">
        <v>18372</v>
      </c>
      <c r="D5715" s="68">
        <v>1</v>
      </c>
      <c r="E5715" s="48">
        <f t="shared" si="268"/>
        <v>71001085</v>
      </c>
      <c r="F5715" s="57" t="s">
        <v>17312</v>
      </c>
      <c r="G5715" s="57" t="s">
        <v>18331</v>
      </c>
      <c r="H5715" s="51">
        <v>25</v>
      </c>
      <c r="I5715" s="51" t="s">
        <v>17309</v>
      </c>
      <c r="J5715" s="69">
        <v>27.49</v>
      </c>
      <c r="K5715" s="69">
        <f t="shared" si="269"/>
        <v>687.25</v>
      </c>
      <c r="L5715" s="90">
        <v>25</v>
      </c>
      <c r="M5715" s="51">
        <f>VLOOKUP(A:A,'[2]Příloha k protokolu'!$F:$J,5,0)</f>
        <v>0</v>
      </c>
      <c r="N5715" s="62" t="s">
        <v>18373</v>
      </c>
      <c r="O5715" s="52" t="s">
        <v>3769</v>
      </c>
      <c r="P5715" s="52">
        <v>383</v>
      </c>
      <c r="Q5715" s="52"/>
      <c r="R5715" s="52" t="s">
        <v>18350</v>
      </c>
      <c r="S5715" s="49" t="s">
        <v>21333</v>
      </c>
      <c r="V5715" s="50" t="s">
        <v>18340</v>
      </c>
      <c r="W5715" s="50" t="s">
        <v>1082</v>
      </c>
      <c r="X5715" s="50" t="s">
        <v>14740</v>
      </c>
      <c r="Y5715" s="70" t="s">
        <v>17320</v>
      </c>
      <c r="Z5715" s="53">
        <v>25722</v>
      </c>
    </row>
    <row r="5716" spans="1:26" s="49" customFormat="1" x14ac:dyDescent="0.25">
      <c r="A5716" s="74">
        <v>600041972</v>
      </c>
      <c r="B5716" s="73">
        <f t="shared" si="267"/>
        <v>600041972</v>
      </c>
      <c r="C5716" s="73" t="s">
        <v>18375</v>
      </c>
      <c r="D5716" s="68">
        <v>1</v>
      </c>
      <c r="E5716" s="48">
        <f t="shared" si="268"/>
        <v>75033062</v>
      </c>
      <c r="F5716" s="57" t="s">
        <v>17312</v>
      </c>
      <c r="G5716" s="57" t="s">
        <v>18331</v>
      </c>
      <c r="H5716" s="51">
        <v>1350</v>
      </c>
      <c r="I5716" s="51" t="s">
        <v>17309</v>
      </c>
      <c r="J5716" s="69">
        <v>27.49</v>
      </c>
      <c r="K5716" s="69">
        <f t="shared" si="269"/>
        <v>37111.5</v>
      </c>
      <c r="L5716" s="90">
        <v>1350</v>
      </c>
      <c r="M5716" s="51">
        <f>VLOOKUP(A:A,'[2]Příloha k protokolu'!$F:$J,5,0)</f>
        <v>0</v>
      </c>
      <c r="N5716" s="62" t="s">
        <v>18376</v>
      </c>
      <c r="O5716" s="52" t="s">
        <v>416</v>
      </c>
      <c r="P5716" s="52">
        <v>888</v>
      </c>
      <c r="Q5716" s="52"/>
      <c r="R5716" s="52" t="s">
        <v>1082</v>
      </c>
      <c r="S5716" s="49" t="s">
        <v>21333</v>
      </c>
      <c r="V5716" s="50" t="s">
        <v>18340</v>
      </c>
      <c r="W5716" s="50" t="s">
        <v>1082</v>
      </c>
      <c r="X5716" s="50" t="s">
        <v>14740</v>
      </c>
      <c r="Y5716" s="70" t="s">
        <v>17320</v>
      </c>
      <c r="Z5716" s="53">
        <v>25601</v>
      </c>
    </row>
    <row r="5717" spans="1:26" s="49" customFormat="1" x14ac:dyDescent="0.25">
      <c r="A5717" s="74">
        <v>600041492</v>
      </c>
      <c r="B5717" s="73">
        <f t="shared" si="267"/>
        <v>600041492</v>
      </c>
      <c r="C5717" s="73" t="s">
        <v>18377</v>
      </c>
      <c r="D5717" s="68">
        <v>1</v>
      </c>
      <c r="E5717" s="48">
        <f t="shared" si="268"/>
        <v>75033003</v>
      </c>
      <c r="F5717" s="57" t="s">
        <v>17312</v>
      </c>
      <c r="G5717" s="57" t="s">
        <v>18331</v>
      </c>
      <c r="H5717" s="51">
        <v>0</v>
      </c>
      <c r="I5717" s="51" t="s">
        <v>17309</v>
      </c>
      <c r="J5717" s="69">
        <v>27.49</v>
      </c>
      <c r="K5717" s="69">
        <f t="shared" si="269"/>
        <v>0</v>
      </c>
      <c r="L5717" s="90">
        <v>25</v>
      </c>
      <c r="M5717" s="51">
        <f>VLOOKUP(A:A,'[2]Příloha k protokolu'!$F:$J,5,0)</f>
        <v>25</v>
      </c>
      <c r="N5717" s="62" t="s">
        <v>18378</v>
      </c>
      <c r="O5717" s="52" t="s">
        <v>58</v>
      </c>
      <c r="P5717" s="52">
        <v>350</v>
      </c>
      <c r="Q5717" s="52"/>
      <c r="R5717" s="52" t="s">
        <v>1082</v>
      </c>
      <c r="S5717" s="49" t="s">
        <v>21333</v>
      </c>
      <c r="V5717" s="50" t="s">
        <v>18340</v>
      </c>
      <c r="W5717" s="50" t="s">
        <v>1082</v>
      </c>
      <c r="X5717" s="50" t="s">
        <v>14740</v>
      </c>
      <c r="Y5717" s="70" t="s">
        <v>17320</v>
      </c>
      <c r="Z5717" s="53">
        <v>25601</v>
      </c>
    </row>
    <row r="5718" spans="1:26" s="49" customFormat="1" ht="30" x14ac:dyDescent="0.25">
      <c r="A5718" s="74">
        <v>600041620</v>
      </c>
      <c r="B5718" s="73">
        <f t="shared" si="267"/>
        <v>600041620</v>
      </c>
      <c r="C5718" s="73" t="s">
        <v>18379</v>
      </c>
      <c r="D5718" s="68">
        <v>1</v>
      </c>
      <c r="E5718" s="48">
        <f t="shared" si="268"/>
        <v>70996857</v>
      </c>
      <c r="F5718" s="57" t="s">
        <v>17312</v>
      </c>
      <c r="G5718" s="57" t="s">
        <v>18331</v>
      </c>
      <c r="H5718" s="51">
        <v>25</v>
      </c>
      <c r="I5718" s="51" t="s">
        <v>17309</v>
      </c>
      <c r="J5718" s="69">
        <v>27.49</v>
      </c>
      <c r="K5718" s="69">
        <f t="shared" si="269"/>
        <v>687.25</v>
      </c>
      <c r="L5718" s="90">
        <v>25</v>
      </c>
      <c r="M5718" s="51">
        <f>VLOOKUP(A:A,'[2]Příloha k protokolu'!$F:$J,5,0)</f>
        <v>0</v>
      </c>
      <c r="N5718" s="62" t="s">
        <v>18380</v>
      </c>
      <c r="O5718" s="52" t="s">
        <v>60</v>
      </c>
      <c r="P5718" s="52">
        <v>191</v>
      </c>
      <c r="Q5718" s="52"/>
      <c r="R5718" s="52" t="s">
        <v>18381</v>
      </c>
      <c r="S5718" s="49" t="s">
        <v>21333</v>
      </c>
      <c r="V5718" s="50" t="s">
        <v>18340</v>
      </c>
      <c r="W5718" s="50" t="s">
        <v>1082</v>
      </c>
      <c r="X5718" s="50" t="s">
        <v>14740</v>
      </c>
      <c r="Y5718" s="70" t="s">
        <v>17320</v>
      </c>
      <c r="Z5718" s="53">
        <v>25744</v>
      </c>
    </row>
    <row r="5719" spans="1:26" s="49" customFormat="1" x14ac:dyDescent="0.25">
      <c r="A5719" s="74">
        <v>600041760</v>
      </c>
      <c r="B5719" s="73">
        <f t="shared" si="267"/>
        <v>600041760</v>
      </c>
      <c r="C5719" s="73" t="s">
        <v>18382</v>
      </c>
      <c r="D5719" s="68">
        <v>1</v>
      </c>
      <c r="E5719" s="48">
        <f t="shared" si="268"/>
        <v>71004696</v>
      </c>
      <c r="F5719" s="57" t="s">
        <v>17312</v>
      </c>
      <c r="G5719" s="57" t="s">
        <v>18331</v>
      </c>
      <c r="H5719" s="51">
        <v>0</v>
      </c>
      <c r="I5719" s="51" t="s">
        <v>17309</v>
      </c>
      <c r="J5719" s="69">
        <v>27.49</v>
      </c>
      <c r="K5719" s="69">
        <f t="shared" si="269"/>
        <v>0</v>
      </c>
      <c r="L5719" s="90">
        <v>50</v>
      </c>
      <c r="M5719" s="51">
        <f>VLOOKUP(A:A,'[2]Příloha k protokolu'!$F:$J,5,0)</f>
        <v>50</v>
      </c>
      <c r="N5719" s="62" t="s">
        <v>18383</v>
      </c>
      <c r="O5719" s="52" t="s">
        <v>340</v>
      </c>
      <c r="P5719" s="52">
        <v>278</v>
      </c>
      <c r="Q5719" s="52"/>
      <c r="R5719" s="52" t="s">
        <v>18384</v>
      </c>
      <c r="S5719" s="49" t="s">
        <v>21333</v>
      </c>
      <c r="V5719" s="50" t="s">
        <v>18340</v>
      </c>
      <c r="W5719" s="50" t="s">
        <v>1082</v>
      </c>
      <c r="X5719" s="50" t="s">
        <v>14740</v>
      </c>
      <c r="Y5719" s="70" t="s">
        <v>17320</v>
      </c>
      <c r="Z5719" s="53">
        <v>25741</v>
      </c>
    </row>
    <row r="5720" spans="1:26" s="49" customFormat="1" x14ac:dyDescent="0.25">
      <c r="A5720" s="74">
        <v>600041816</v>
      </c>
      <c r="B5720" s="73">
        <f t="shared" si="267"/>
        <v>600041816</v>
      </c>
      <c r="C5720" s="73" t="s">
        <v>18385</v>
      </c>
      <c r="D5720" s="68">
        <v>1</v>
      </c>
      <c r="E5720" s="48">
        <f t="shared" si="268"/>
        <v>75033020</v>
      </c>
      <c r="F5720" s="57" t="s">
        <v>17312</v>
      </c>
      <c r="G5720" s="57" t="s">
        <v>18331</v>
      </c>
      <c r="H5720" s="51">
        <v>25</v>
      </c>
      <c r="I5720" s="51" t="s">
        <v>17309</v>
      </c>
      <c r="J5720" s="69">
        <v>27.49</v>
      </c>
      <c r="K5720" s="69">
        <f t="shared" si="269"/>
        <v>687.25</v>
      </c>
      <c r="L5720" s="90">
        <v>25</v>
      </c>
      <c r="M5720" s="51">
        <f>VLOOKUP(A:A,'[2]Příloha k protokolu'!$F:$J,5,0)</f>
        <v>0</v>
      </c>
      <c r="N5720" s="62" t="s">
        <v>18386</v>
      </c>
      <c r="O5720" s="52" t="s">
        <v>18387</v>
      </c>
      <c r="P5720" s="52">
        <v>1711</v>
      </c>
      <c r="Q5720" s="52"/>
      <c r="R5720" s="52" t="s">
        <v>1082</v>
      </c>
      <c r="S5720" s="49" t="s">
        <v>21333</v>
      </c>
      <c r="V5720" s="50" t="s">
        <v>18340</v>
      </c>
      <c r="W5720" s="50" t="s">
        <v>1082</v>
      </c>
      <c r="X5720" s="50" t="s">
        <v>14740</v>
      </c>
      <c r="Y5720" s="70" t="s">
        <v>17320</v>
      </c>
      <c r="Z5720" s="53">
        <v>25601</v>
      </c>
    </row>
    <row r="5721" spans="1:26" s="49" customFormat="1" ht="30" x14ac:dyDescent="0.25">
      <c r="A5721" s="74">
        <v>600041832</v>
      </c>
      <c r="B5721" s="73">
        <f t="shared" si="267"/>
        <v>600041832</v>
      </c>
      <c r="C5721" s="73" t="s">
        <v>18388</v>
      </c>
      <c r="D5721" s="68">
        <v>1</v>
      </c>
      <c r="E5721" s="48">
        <f t="shared" si="268"/>
        <v>75033011</v>
      </c>
      <c r="F5721" s="57" t="s">
        <v>17312</v>
      </c>
      <c r="G5721" s="57" t="s">
        <v>18331</v>
      </c>
      <c r="H5721" s="51">
        <v>50</v>
      </c>
      <c r="I5721" s="51" t="s">
        <v>17309</v>
      </c>
      <c r="J5721" s="69">
        <v>27.49</v>
      </c>
      <c r="K5721" s="69">
        <f t="shared" si="269"/>
        <v>1374.5</v>
      </c>
      <c r="L5721" s="90">
        <v>50</v>
      </c>
      <c r="M5721" s="51">
        <f>VLOOKUP(A:A,'[2]Příloha k protokolu'!$F:$J,5,0)</f>
        <v>0</v>
      </c>
      <c r="N5721" s="62" t="s">
        <v>18389</v>
      </c>
      <c r="O5721" s="52" t="s">
        <v>956</v>
      </c>
      <c r="P5721" s="52">
        <v>1948</v>
      </c>
      <c r="Q5721" s="52"/>
      <c r="R5721" s="52" t="s">
        <v>1082</v>
      </c>
      <c r="S5721" s="49" t="s">
        <v>21333</v>
      </c>
      <c r="V5721" s="50" t="s">
        <v>18340</v>
      </c>
      <c r="W5721" s="50" t="s">
        <v>1082</v>
      </c>
      <c r="X5721" s="50" t="s">
        <v>14740</v>
      </c>
      <c r="Y5721" s="70" t="s">
        <v>17320</v>
      </c>
      <c r="Z5721" s="53">
        <v>25601</v>
      </c>
    </row>
    <row r="5722" spans="1:26" s="49" customFormat="1" x14ac:dyDescent="0.25">
      <c r="A5722" s="74">
        <v>600041875</v>
      </c>
      <c r="B5722" s="73">
        <f t="shared" si="267"/>
        <v>600041875</v>
      </c>
      <c r="C5722" s="73" t="s">
        <v>18390</v>
      </c>
      <c r="D5722" s="68">
        <v>1</v>
      </c>
      <c r="E5722" s="48">
        <f t="shared" si="268"/>
        <v>75034492</v>
      </c>
      <c r="F5722" s="57" t="s">
        <v>17312</v>
      </c>
      <c r="G5722" s="57" t="s">
        <v>18331</v>
      </c>
      <c r="H5722" s="51">
        <v>50</v>
      </c>
      <c r="I5722" s="51" t="s">
        <v>17309</v>
      </c>
      <c r="J5722" s="69">
        <v>27.49</v>
      </c>
      <c r="K5722" s="69">
        <f t="shared" si="269"/>
        <v>1374.5</v>
      </c>
      <c r="L5722" s="90">
        <v>50</v>
      </c>
      <c r="M5722" s="51">
        <f>VLOOKUP(A:A,'[2]Příloha k protokolu'!$F:$J,5,0)</f>
        <v>0</v>
      </c>
      <c r="N5722" s="62" t="s">
        <v>18391</v>
      </c>
      <c r="O5722" s="52" t="s">
        <v>448</v>
      </c>
      <c r="P5722" s="52">
        <v>422</v>
      </c>
      <c r="Q5722" s="52"/>
      <c r="R5722" s="52" t="s">
        <v>3029</v>
      </c>
      <c r="S5722" s="49" t="s">
        <v>21333</v>
      </c>
      <c r="V5722" s="50" t="s">
        <v>18340</v>
      </c>
      <c r="W5722" s="50" t="s">
        <v>1082</v>
      </c>
      <c r="X5722" s="50" t="s">
        <v>14740</v>
      </c>
      <c r="Y5722" s="70" t="s">
        <v>17320</v>
      </c>
      <c r="Z5722" s="53">
        <v>25751</v>
      </c>
    </row>
    <row r="5723" spans="1:26" s="49" customFormat="1" x14ac:dyDescent="0.25">
      <c r="A5723" s="74">
        <v>600041883</v>
      </c>
      <c r="B5723" s="73">
        <f t="shared" si="267"/>
        <v>600041883</v>
      </c>
      <c r="C5723" s="73" t="s">
        <v>18392</v>
      </c>
      <c r="D5723" s="68">
        <v>1</v>
      </c>
      <c r="E5723" s="48">
        <f t="shared" si="268"/>
        <v>70990751</v>
      </c>
      <c r="F5723" s="57" t="s">
        <v>17312</v>
      </c>
      <c r="G5723" s="57" t="s">
        <v>18331</v>
      </c>
      <c r="H5723" s="51">
        <v>50</v>
      </c>
      <c r="I5723" s="51" t="s">
        <v>17309</v>
      </c>
      <c r="J5723" s="69">
        <v>27.49</v>
      </c>
      <c r="K5723" s="69">
        <f t="shared" si="269"/>
        <v>1374.5</v>
      </c>
      <c r="L5723" s="90">
        <v>50</v>
      </c>
      <c r="M5723" s="51">
        <f>VLOOKUP(A:A,'[2]Příloha k protokolu'!$F:$J,5,0)</f>
        <v>0</v>
      </c>
      <c r="N5723" s="62" t="s">
        <v>18393</v>
      </c>
      <c r="O5723" s="52"/>
      <c r="P5723" s="52">
        <v>42</v>
      </c>
      <c r="Q5723" s="52"/>
      <c r="R5723" s="52" t="s">
        <v>18394</v>
      </c>
      <c r="S5723" s="49" t="s">
        <v>21333</v>
      </c>
      <c r="V5723" s="50" t="s">
        <v>18340</v>
      </c>
      <c r="W5723" s="50" t="s">
        <v>1082</v>
      </c>
      <c r="X5723" s="50" t="s">
        <v>14740</v>
      </c>
      <c r="Y5723" s="70" t="s">
        <v>17320</v>
      </c>
      <c r="Z5723" s="53">
        <v>25744</v>
      </c>
    </row>
    <row r="5724" spans="1:26" s="49" customFormat="1" x14ac:dyDescent="0.25">
      <c r="A5724" s="74">
        <v>600041891</v>
      </c>
      <c r="B5724" s="73">
        <f t="shared" si="267"/>
        <v>600041891</v>
      </c>
      <c r="C5724" s="73" t="s">
        <v>18395</v>
      </c>
      <c r="D5724" s="68">
        <v>1</v>
      </c>
      <c r="E5724" s="48">
        <f t="shared" si="268"/>
        <v>75034794</v>
      </c>
      <c r="F5724" s="57" t="s">
        <v>17312</v>
      </c>
      <c r="G5724" s="57" t="s">
        <v>18331</v>
      </c>
      <c r="H5724" s="51">
        <v>75</v>
      </c>
      <c r="I5724" s="51" t="s">
        <v>17309</v>
      </c>
      <c r="J5724" s="69">
        <v>27.49</v>
      </c>
      <c r="K5724" s="69">
        <f t="shared" si="269"/>
        <v>2061.75</v>
      </c>
      <c r="L5724" s="90">
        <v>75</v>
      </c>
      <c r="M5724" s="51">
        <f>VLOOKUP(A:A,'[2]Příloha k protokolu'!$F:$J,5,0)</f>
        <v>0</v>
      </c>
      <c r="N5724" s="62" t="s">
        <v>18396</v>
      </c>
      <c r="O5724" s="52"/>
      <c r="P5724" s="52">
        <v>37</v>
      </c>
      <c r="Q5724" s="52"/>
      <c r="R5724" s="52" t="s">
        <v>18397</v>
      </c>
      <c r="S5724" s="49" t="s">
        <v>21333</v>
      </c>
      <c r="V5724" s="50" t="s">
        <v>18340</v>
      </c>
      <c r="W5724" s="50" t="s">
        <v>1082</v>
      </c>
      <c r="X5724" s="50" t="s">
        <v>14740</v>
      </c>
      <c r="Y5724" s="70" t="s">
        <v>17320</v>
      </c>
      <c r="Z5724" s="53">
        <v>25756</v>
      </c>
    </row>
    <row r="5725" spans="1:26" s="49" customFormat="1" x14ac:dyDescent="0.25">
      <c r="A5725" s="74">
        <v>600041921</v>
      </c>
      <c r="B5725" s="73">
        <f t="shared" si="267"/>
        <v>600041921</v>
      </c>
      <c r="C5725" s="73" t="s">
        <v>18398</v>
      </c>
      <c r="D5725" s="68">
        <v>1</v>
      </c>
      <c r="E5725" s="48">
        <f t="shared" si="268"/>
        <v>70992118</v>
      </c>
      <c r="F5725" s="57" t="s">
        <v>17312</v>
      </c>
      <c r="G5725" s="57" t="s">
        <v>18331</v>
      </c>
      <c r="H5725" s="51">
        <v>100</v>
      </c>
      <c r="I5725" s="51" t="s">
        <v>17309</v>
      </c>
      <c r="J5725" s="69">
        <v>27.49</v>
      </c>
      <c r="K5725" s="69">
        <f t="shared" si="269"/>
        <v>2749</v>
      </c>
      <c r="L5725" s="90">
        <v>100</v>
      </c>
      <c r="M5725" s="51">
        <f>VLOOKUP(A:A,'[2]Příloha k protokolu'!$F:$J,5,0)</f>
        <v>0</v>
      </c>
      <c r="N5725" s="62" t="s">
        <v>18399</v>
      </c>
      <c r="O5725" s="52"/>
      <c r="P5725" s="52">
        <v>45</v>
      </c>
      <c r="Q5725" s="52"/>
      <c r="R5725" s="52" t="s">
        <v>18400</v>
      </c>
      <c r="S5725" s="49" t="s">
        <v>21333</v>
      </c>
      <c r="V5725" s="50" t="s">
        <v>18340</v>
      </c>
      <c r="W5725" s="50" t="s">
        <v>1082</v>
      </c>
      <c r="X5725" s="50" t="s">
        <v>14740</v>
      </c>
      <c r="Y5725" s="70" t="s">
        <v>17320</v>
      </c>
      <c r="Z5725" s="53">
        <v>25601</v>
      </c>
    </row>
    <row r="5726" spans="1:26" s="49" customFormat="1" x14ac:dyDescent="0.25">
      <c r="A5726" s="74">
        <v>600042049</v>
      </c>
      <c r="B5726" s="73">
        <f t="shared" si="267"/>
        <v>600042049</v>
      </c>
      <c r="C5726" s="73" t="s">
        <v>18401</v>
      </c>
      <c r="D5726" s="68">
        <v>1</v>
      </c>
      <c r="E5726" s="48">
        <f t="shared" si="268"/>
        <v>75033453</v>
      </c>
      <c r="F5726" s="57" t="s">
        <v>17312</v>
      </c>
      <c r="G5726" s="57" t="s">
        <v>18331</v>
      </c>
      <c r="H5726" s="51">
        <v>325</v>
      </c>
      <c r="I5726" s="51" t="s">
        <v>17309</v>
      </c>
      <c r="J5726" s="69">
        <v>27.49</v>
      </c>
      <c r="K5726" s="69">
        <f t="shared" si="269"/>
        <v>8934.25</v>
      </c>
      <c r="L5726" s="90">
        <v>325</v>
      </c>
      <c r="M5726" s="51">
        <f>VLOOKUP(A:A,'[2]Příloha k protokolu'!$F:$J,5,0)</f>
        <v>0</v>
      </c>
      <c r="N5726" s="62" t="s">
        <v>18402</v>
      </c>
      <c r="O5726" s="52"/>
      <c r="P5726" s="52">
        <v>149</v>
      </c>
      <c r="Q5726" s="52"/>
      <c r="R5726" s="52" t="s">
        <v>18374</v>
      </c>
      <c r="S5726" s="49" t="s">
        <v>21333</v>
      </c>
      <c r="V5726" s="50" t="s">
        <v>18340</v>
      </c>
      <c r="W5726" s="50" t="s">
        <v>1082</v>
      </c>
      <c r="X5726" s="50" t="s">
        <v>14740</v>
      </c>
      <c r="Y5726" s="70" t="s">
        <v>17320</v>
      </c>
      <c r="Z5726" s="53">
        <v>25742</v>
      </c>
    </row>
    <row r="5727" spans="1:26" s="49" customFormat="1" x14ac:dyDescent="0.25">
      <c r="A5727" s="74">
        <v>600042197</v>
      </c>
      <c r="B5727" s="73">
        <f t="shared" si="267"/>
        <v>600042197</v>
      </c>
      <c r="C5727" s="73" t="s">
        <v>18403</v>
      </c>
      <c r="D5727" s="68">
        <v>1</v>
      </c>
      <c r="E5727" s="48">
        <f t="shared" si="268"/>
        <v>70993432</v>
      </c>
      <c r="F5727" s="57" t="s">
        <v>17312</v>
      </c>
      <c r="G5727" s="57" t="s">
        <v>18331</v>
      </c>
      <c r="H5727" s="51">
        <v>0</v>
      </c>
      <c r="I5727" s="51" t="s">
        <v>17309</v>
      </c>
      <c r="J5727" s="69">
        <v>27.49</v>
      </c>
      <c r="K5727" s="69">
        <f t="shared" si="269"/>
        <v>0</v>
      </c>
      <c r="L5727" s="90">
        <v>25</v>
      </c>
      <c r="M5727" s="51">
        <f>VLOOKUP(A:A,'[2]Příloha k protokolu'!$F:$J,5,0)</f>
        <v>25</v>
      </c>
      <c r="N5727" s="62" t="s">
        <v>18404</v>
      </c>
      <c r="O5727" s="52"/>
      <c r="P5727" s="52">
        <v>70</v>
      </c>
      <c r="Q5727" s="52"/>
      <c r="R5727" s="52" t="s">
        <v>3634</v>
      </c>
      <c r="S5727" s="49" t="s">
        <v>21333</v>
      </c>
      <c r="V5727" s="50" t="s">
        <v>18340</v>
      </c>
      <c r="W5727" s="50" t="s">
        <v>1082</v>
      </c>
      <c r="X5727" s="50" t="s">
        <v>14740</v>
      </c>
      <c r="Y5727" s="70" t="s">
        <v>17320</v>
      </c>
      <c r="Z5727" s="53">
        <v>25755</v>
      </c>
    </row>
    <row r="5728" spans="1:26" s="49" customFormat="1" x14ac:dyDescent="0.25">
      <c r="A5728" s="74">
        <v>600042219</v>
      </c>
      <c r="B5728" s="73">
        <f t="shared" si="267"/>
        <v>600042219</v>
      </c>
      <c r="C5728" s="73" t="s">
        <v>18405</v>
      </c>
      <c r="D5728" s="68">
        <v>1</v>
      </c>
      <c r="E5728" s="48">
        <f t="shared" si="268"/>
        <v>43750699</v>
      </c>
      <c r="F5728" s="57" t="s">
        <v>17312</v>
      </c>
      <c r="G5728" s="57" t="s">
        <v>18331</v>
      </c>
      <c r="H5728" s="51">
        <v>500</v>
      </c>
      <c r="I5728" s="51" t="s">
        <v>17309</v>
      </c>
      <c r="J5728" s="69">
        <v>27.49</v>
      </c>
      <c r="K5728" s="69">
        <f t="shared" si="269"/>
        <v>13745</v>
      </c>
      <c r="L5728" s="90">
        <v>500</v>
      </c>
      <c r="M5728" s="51">
        <f>VLOOKUP(A:A,'[2]Příloha k protokolu'!$F:$J,5,0)</f>
        <v>0</v>
      </c>
      <c r="N5728" s="62" t="s">
        <v>18406</v>
      </c>
      <c r="O5728" s="52" t="s">
        <v>1152</v>
      </c>
      <c r="P5728" s="52">
        <v>168</v>
      </c>
      <c r="Q5728" s="52"/>
      <c r="R5728" s="52" t="s">
        <v>18347</v>
      </c>
      <c r="S5728" s="49" t="s">
        <v>21333</v>
      </c>
      <c r="V5728" s="50" t="s">
        <v>18340</v>
      </c>
      <c r="W5728" s="50" t="s">
        <v>1082</v>
      </c>
      <c r="X5728" s="50" t="s">
        <v>14740</v>
      </c>
      <c r="Y5728" s="70" t="s">
        <v>17320</v>
      </c>
      <c r="Z5728" s="53">
        <v>25167</v>
      </c>
    </row>
    <row r="5729" spans="1:26" s="49" customFormat="1" x14ac:dyDescent="0.25">
      <c r="A5729" s="74">
        <v>600041956</v>
      </c>
      <c r="B5729" s="73">
        <f t="shared" si="267"/>
        <v>600041956</v>
      </c>
      <c r="C5729" s="73" t="s">
        <v>18407</v>
      </c>
      <c r="D5729" s="68">
        <v>1</v>
      </c>
      <c r="E5729" s="48">
        <f t="shared" si="268"/>
        <v>75033071</v>
      </c>
      <c r="F5729" s="57" t="s">
        <v>17312</v>
      </c>
      <c r="G5729" s="57" t="s">
        <v>18331</v>
      </c>
      <c r="H5729" s="51">
        <v>1700</v>
      </c>
      <c r="I5729" s="51" t="s">
        <v>17309</v>
      </c>
      <c r="J5729" s="69">
        <v>27.49</v>
      </c>
      <c r="K5729" s="69">
        <f t="shared" si="269"/>
        <v>46733</v>
      </c>
      <c r="L5729" s="90">
        <v>1700</v>
      </c>
      <c r="M5729" s="51">
        <f>VLOOKUP(A:A,'[2]Příloha k protokolu'!$F:$J,5,0)</f>
        <v>0</v>
      </c>
      <c r="N5729" s="62" t="s">
        <v>18408</v>
      </c>
      <c r="O5729" s="52" t="s">
        <v>150</v>
      </c>
      <c r="P5729" s="52">
        <v>1818</v>
      </c>
      <c r="Q5729" s="52"/>
      <c r="R5729" s="52" t="s">
        <v>1082</v>
      </c>
      <c r="S5729" s="49" t="s">
        <v>21333</v>
      </c>
      <c r="V5729" s="50" t="s">
        <v>18340</v>
      </c>
      <c r="W5729" s="50" t="s">
        <v>1082</v>
      </c>
      <c r="X5729" s="50" t="s">
        <v>14740</v>
      </c>
      <c r="Y5729" s="70" t="s">
        <v>17320</v>
      </c>
      <c r="Z5729" s="53">
        <v>25601</v>
      </c>
    </row>
    <row r="5730" spans="1:26" s="49" customFormat="1" x14ac:dyDescent="0.25">
      <c r="A5730" s="74">
        <v>600042006</v>
      </c>
      <c r="B5730" s="73">
        <f t="shared" si="267"/>
        <v>600042006</v>
      </c>
      <c r="C5730" s="73" t="s">
        <v>18409</v>
      </c>
      <c r="D5730" s="68">
        <v>1</v>
      </c>
      <c r="E5730" s="48">
        <f t="shared" si="268"/>
        <v>70998515</v>
      </c>
      <c r="F5730" s="57" t="s">
        <v>17312</v>
      </c>
      <c r="G5730" s="57" t="s">
        <v>18331</v>
      </c>
      <c r="H5730" s="51">
        <v>525</v>
      </c>
      <c r="I5730" s="51" t="s">
        <v>17309</v>
      </c>
      <c r="J5730" s="69">
        <v>27.49</v>
      </c>
      <c r="K5730" s="69">
        <f t="shared" si="269"/>
        <v>14432.25</v>
      </c>
      <c r="L5730" s="90">
        <v>525</v>
      </c>
      <c r="M5730" s="51">
        <f>VLOOKUP(A:A,'[2]Příloha k protokolu'!$F:$J,5,0)</f>
        <v>0</v>
      </c>
      <c r="N5730" s="62" t="s">
        <v>18410</v>
      </c>
      <c r="O5730" s="52" t="s">
        <v>157</v>
      </c>
      <c r="P5730" s="52">
        <v>260</v>
      </c>
      <c r="Q5730" s="52"/>
      <c r="R5730" s="52" t="s">
        <v>18339</v>
      </c>
      <c r="S5730" s="49" t="s">
        <v>21333</v>
      </c>
      <c r="V5730" s="50" t="s">
        <v>18340</v>
      </c>
      <c r="W5730" s="50" t="s">
        <v>1082</v>
      </c>
      <c r="X5730" s="50" t="s">
        <v>14740</v>
      </c>
      <c r="Y5730" s="70" t="s">
        <v>17320</v>
      </c>
      <c r="Z5730" s="53">
        <v>25726</v>
      </c>
    </row>
    <row r="5731" spans="1:26" s="49" customFormat="1" ht="30" x14ac:dyDescent="0.25">
      <c r="A5731" s="74">
        <v>600042022</v>
      </c>
      <c r="B5731" s="73">
        <f t="shared" si="267"/>
        <v>600042022</v>
      </c>
      <c r="C5731" s="73" t="s">
        <v>18411</v>
      </c>
      <c r="D5731" s="68">
        <v>1</v>
      </c>
      <c r="E5731" s="48">
        <f t="shared" si="268"/>
        <v>75002922</v>
      </c>
      <c r="F5731" s="57" t="s">
        <v>17312</v>
      </c>
      <c r="G5731" s="57" t="s">
        <v>18331</v>
      </c>
      <c r="H5731" s="51">
        <v>475</v>
      </c>
      <c r="I5731" s="51" t="s">
        <v>17309</v>
      </c>
      <c r="J5731" s="69">
        <v>27.49</v>
      </c>
      <c r="K5731" s="69">
        <f t="shared" si="269"/>
        <v>13057.75</v>
      </c>
      <c r="L5731" s="90">
        <v>475</v>
      </c>
      <c r="M5731" s="51">
        <f>VLOOKUP(A:A,'[2]Příloha k protokolu'!$F:$J,5,0)</f>
        <v>0</v>
      </c>
      <c r="N5731" s="62" t="s">
        <v>18412</v>
      </c>
      <c r="O5731" s="52"/>
      <c r="P5731" s="52">
        <v>267</v>
      </c>
      <c r="Q5731" s="52"/>
      <c r="R5731" s="52" t="s">
        <v>18413</v>
      </c>
      <c r="S5731" s="49" t="s">
        <v>21333</v>
      </c>
      <c r="V5731" s="50" t="s">
        <v>18340</v>
      </c>
      <c r="W5731" s="50" t="s">
        <v>1082</v>
      </c>
      <c r="X5731" s="50" t="s">
        <v>14740</v>
      </c>
      <c r="Y5731" s="70" t="s">
        <v>17320</v>
      </c>
      <c r="Z5731" s="53">
        <v>25724</v>
      </c>
    </row>
    <row r="5732" spans="1:26" s="49" customFormat="1" ht="30" x14ac:dyDescent="0.25">
      <c r="A5732" s="74">
        <v>600042073</v>
      </c>
      <c r="B5732" s="73">
        <f t="shared" si="267"/>
        <v>600042073</v>
      </c>
      <c r="C5732" s="73" t="s">
        <v>18414</v>
      </c>
      <c r="D5732" s="68">
        <v>1</v>
      </c>
      <c r="E5732" s="48">
        <f t="shared" si="268"/>
        <v>70996865</v>
      </c>
      <c r="F5732" s="57" t="s">
        <v>17312</v>
      </c>
      <c r="G5732" s="57" t="s">
        <v>18331</v>
      </c>
      <c r="H5732" s="51">
        <v>400</v>
      </c>
      <c r="I5732" s="51" t="s">
        <v>17309</v>
      </c>
      <c r="J5732" s="69">
        <v>27.49</v>
      </c>
      <c r="K5732" s="69">
        <f t="shared" si="269"/>
        <v>10996</v>
      </c>
      <c r="L5732" s="90">
        <v>400</v>
      </c>
      <c r="M5732" s="51">
        <f>VLOOKUP(A:A,'[2]Příloha k protokolu'!$F:$J,5,0)</f>
        <v>0</v>
      </c>
      <c r="N5732" s="62" t="s">
        <v>18415</v>
      </c>
      <c r="O5732" s="52" t="s">
        <v>60</v>
      </c>
      <c r="P5732" s="52">
        <v>171</v>
      </c>
      <c r="Q5732" s="52"/>
      <c r="R5732" s="52" t="s">
        <v>18381</v>
      </c>
      <c r="S5732" s="49" t="s">
        <v>21333</v>
      </c>
      <c r="V5732" s="50" t="s">
        <v>18340</v>
      </c>
      <c r="W5732" s="50" t="s">
        <v>1082</v>
      </c>
      <c r="X5732" s="50" t="s">
        <v>14740</v>
      </c>
      <c r="Y5732" s="70" t="s">
        <v>17320</v>
      </c>
      <c r="Z5732" s="53">
        <v>25744</v>
      </c>
    </row>
    <row r="5733" spans="1:26" s="49" customFormat="1" x14ac:dyDescent="0.25">
      <c r="A5733" s="74">
        <v>600042081</v>
      </c>
      <c r="B5733" s="73">
        <f t="shared" si="267"/>
        <v>600042081</v>
      </c>
      <c r="C5733" s="73" t="s">
        <v>18416</v>
      </c>
      <c r="D5733" s="68">
        <v>1</v>
      </c>
      <c r="E5733" s="48">
        <f t="shared" si="268"/>
        <v>70990654</v>
      </c>
      <c r="F5733" s="57" t="s">
        <v>17312</v>
      </c>
      <c r="G5733" s="57" t="s">
        <v>18331</v>
      </c>
      <c r="H5733" s="51">
        <v>725</v>
      </c>
      <c r="I5733" s="51" t="s">
        <v>17309</v>
      </c>
      <c r="J5733" s="69">
        <v>27.49</v>
      </c>
      <c r="K5733" s="69">
        <f t="shared" si="269"/>
        <v>19930.25</v>
      </c>
      <c r="L5733" s="90">
        <v>725</v>
      </c>
      <c r="M5733" s="51">
        <f>VLOOKUP(A:A,'[2]Příloha k protokolu'!$F:$J,5,0)</f>
        <v>0</v>
      </c>
      <c r="N5733" s="62" t="s">
        <v>18417</v>
      </c>
      <c r="O5733" s="52" t="s">
        <v>60</v>
      </c>
      <c r="P5733" s="52">
        <v>301</v>
      </c>
      <c r="Q5733" s="52"/>
      <c r="R5733" s="52" t="s">
        <v>18343</v>
      </c>
      <c r="S5733" s="49" t="s">
        <v>21333</v>
      </c>
      <c r="V5733" s="50" t="s">
        <v>18340</v>
      </c>
      <c r="W5733" s="50" t="s">
        <v>1082</v>
      </c>
      <c r="X5733" s="50" t="s">
        <v>14740</v>
      </c>
      <c r="Y5733" s="70" t="s">
        <v>17320</v>
      </c>
      <c r="Z5733" s="53">
        <v>25756</v>
      </c>
    </row>
    <row r="5734" spans="1:26" s="49" customFormat="1" ht="30" x14ac:dyDescent="0.25">
      <c r="A5734" s="74">
        <v>600042090</v>
      </c>
      <c r="B5734" s="73">
        <f t="shared" si="267"/>
        <v>600042090</v>
      </c>
      <c r="C5734" s="73" t="s">
        <v>18418</v>
      </c>
      <c r="D5734" s="68">
        <v>1</v>
      </c>
      <c r="E5734" s="48">
        <f t="shared" si="268"/>
        <v>70991634</v>
      </c>
      <c r="F5734" s="57" t="s">
        <v>17312</v>
      </c>
      <c r="G5734" s="57" t="s">
        <v>18331</v>
      </c>
      <c r="H5734" s="51">
        <v>650</v>
      </c>
      <c r="I5734" s="51" t="s">
        <v>17309</v>
      </c>
      <c r="J5734" s="69">
        <v>27.49</v>
      </c>
      <c r="K5734" s="69">
        <f t="shared" si="269"/>
        <v>17868.5</v>
      </c>
      <c r="L5734" s="90">
        <v>650</v>
      </c>
      <c r="M5734" s="51">
        <f>VLOOKUP(A:A,'[2]Příloha k protokolu'!$F:$J,5,0)</f>
        <v>0</v>
      </c>
      <c r="N5734" s="62" t="s">
        <v>18419</v>
      </c>
      <c r="O5734" s="52" t="s">
        <v>60</v>
      </c>
      <c r="P5734" s="52">
        <v>190</v>
      </c>
      <c r="Q5734" s="52"/>
      <c r="R5734" s="52" t="s">
        <v>18420</v>
      </c>
      <c r="S5734" s="49" t="s">
        <v>21333</v>
      </c>
      <c r="V5734" s="50" t="s">
        <v>18340</v>
      </c>
      <c r="W5734" s="50" t="s">
        <v>1082</v>
      </c>
      <c r="X5734" s="50" t="s">
        <v>14740</v>
      </c>
      <c r="Y5734" s="70" t="s">
        <v>17320</v>
      </c>
      <c r="Z5734" s="53">
        <v>25721</v>
      </c>
    </row>
    <row r="5735" spans="1:26" s="49" customFormat="1" x14ac:dyDescent="0.25">
      <c r="A5735" s="74">
        <v>600042103</v>
      </c>
      <c r="B5735" s="73">
        <f t="shared" si="267"/>
        <v>600042103</v>
      </c>
      <c r="C5735" s="73" t="s">
        <v>18421</v>
      </c>
      <c r="D5735" s="68">
        <v>1</v>
      </c>
      <c r="E5735" s="48">
        <f t="shared" si="268"/>
        <v>70892598</v>
      </c>
      <c r="F5735" s="57" t="s">
        <v>17312</v>
      </c>
      <c r="G5735" s="57" t="s">
        <v>18331</v>
      </c>
      <c r="H5735" s="51">
        <v>250</v>
      </c>
      <c r="I5735" s="51" t="s">
        <v>17309</v>
      </c>
      <c r="J5735" s="69">
        <v>27.49</v>
      </c>
      <c r="K5735" s="69">
        <f t="shared" si="269"/>
        <v>6872.5</v>
      </c>
      <c r="L5735" s="90">
        <v>250</v>
      </c>
      <c r="M5735" s="51">
        <f>VLOOKUP(A:A,'[2]Příloha k protokolu'!$F:$J,5,0)</f>
        <v>0</v>
      </c>
      <c r="N5735" s="62" t="s">
        <v>18422</v>
      </c>
      <c r="O5735" s="52" t="s">
        <v>60</v>
      </c>
      <c r="P5735" s="52">
        <v>153</v>
      </c>
      <c r="Q5735" s="52"/>
      <c r="R5735" s="52" t="s">
        <v>18423</v>
      </c>
      <c r="S5735" s="49" t="s">
        <v>21333</v>
      </c>
      <c r="V5735" s="50" t="s">
        <v>18340</v>
      </c>
      <c r="W5735" s="50" t="s">
        <v>1082</v>
      </c>
      <c r="X5735" s="50" t="s">
        <v>14740</v>
      </c>
      <c r="Y5735" s="70" t="s">
        <v>17320</v>
      </c>
      <c r="Z5735" s="53">
        <v>25701</v>
      </c>
    </row>
    <row r="5736" spans="1:26" s="49" customFormat="1" x14ac:dyDescent="0.25">
      <c r="A5736" s="74">
        <v>600042359</v>
      </c>
      <c r="B5736" s="73">
        <f t="shared" si="267"/>
        <v>600042359</v>
      </c>
      <c r="C5736" s="73" t="s">
        <v>18424</v>
      </c>
      <c r="D5736" s="68">
        <v>1</v>
      </c>
      <c r="E5736" s="48">
        <f t="shared" si="268"/>
        <v>61660094</v>
      </c>
      <c r="F5736" s="57" t="s">
        <v>17312</v>
      </c>
      <c r="G5736" s="57" t="s">
        <v>18331</v>
      </c>
      <c r="H5736" s="51">
        <v>0</v>
      </c>
      <c r="I5736" s="51" t="s">
        <v>17309</v>
      </c>
      <c r="J5736" s="69">
        <v>27.49</v>
      </c>
      <c r="K5736" s="69">
        <f t="shared" si="269"/>
        <v>0</v>
      </c>
      <c r="L5736" s="90">
        <v>25</v>
      </c>
      <c r="M5736" s="51">
        <f>VLOOKUP(A:A,'[2]Příloha k protokolu'!$F:$J,5,0)</f>
        <v>25</v>
      </c>
      <c r="N5736" s="62" t="s">
        <v>18425</v>
      </c>
      <c r="O5736" s="52" t="s">
        <v>3130</v>
      </c>
      <c r="P5736" s="52">
        <v>372</v>
      </c>
      <c r="Q5736" s="52"/>
      <c r="R5736" s="52" t="s">
        <v>1082</v>
      </c>
      <c r="S5736" s="49" t="s">
        <v>21333</v>
      </c>
      <c r="V5736" s="50" t="s">
        <v>18340</v>
      </c>
      <c r="W5736" s="50" t="s">
        <v>1082</v>
      </c>
      <c r="X5736" s="50" t="s">
        <v>14740</v>
      </c>
      <c r="Y5736" s="70" t="s">
        <v>17320</v>
      </c>
      <c r="Z5736" s="53">
        <v>25601</v>
      </c>
    </row>
    <row r="5737" spans="1:26" s="49" customFormat="1" x14ac:dyDescent="0.25">
      <c r="A5737" s="74">
        <v>600042138</v>
      </c>
      <c r="B5737" s="73">
        <f t="shared" si="267"/>
        <v>600042138</v>
      </c>
      <c r="C5737" s="73" t="s">
        <v>18426</v>
      </c>
      <c r="D5737" s="68">
        <v>1</v>
      </c>
      <c r="E5737" s="48">
        <f t="shared" si="268"/>
        <v>71004670</v>
      </c>
      <c r="F5737" s="57" t="s">
        <v>17312</v>
      </c>
      <c r="G5737" s="57" t="s">
        <v>18331</v>
      </c>
      <c r="H5737" s="51">
        <v>0</v>
      </c>
      <c r="I5737" s="51" t="s">
        <v>17320</v>
      </c>
      <c r="J5737" s="69">
        <v>27.49</v>
      </c>
      <c r="K5737" s="69">
        <f t="shared" si="269"/>
        <v>0</v>
      </c>
      <c r="L5737" s="90">
        <v>0</v>
      </c>
      <c r="M5737" s="51"/>
      <c r="N5737" s="62" t="s">
        <v>18427</v>
      </c>
      <c r="O5737" s="52" t="s">
        <v>340</v>
      </c>
      <c r="P5737" s="52">
        <v>265</v>
      </c>
      <c r="Q5737" s="52"/>
      <c r="R5737" s="52" t="s">
        <v>18384</v>
      </c>
      <c r="S5737" s="49" t="s">
        <v>21333</v>
      </c>
      <c r="V5737" s="50" t="s">
        <v>18340</v>
      </c>
      <c r="W5737" s="50" t="s">
        <v>1082</v>
      </c>
      <c r="X5737" s="50" t="s">
        <v>14740</v>
      </c>
      <c r="Y5737" s="70">
        <v>44347</v>
      </c>
      <c r="Z5737" s="53">
        <v>25741</v>
      </c>
    </row>
    <row r="5738" spans="1:26" s="49" customFormat="1" x14ac:dyDescent="0.25">
      <c r="A5738" s="74">
        <v>600042235</v>
      </c>
      <c r="B5738" s="73">
        <f t="shared" si="267"/>
        <v>600042235</v>
      </c>
      <c r="C5738" s="73" t="s">
        <v>18428</v>
      </c>
      <c r="D5738" s="68">
        <v>1</v>
      </c>
      <c r="E5738" s="48">
        <f t="shared" si="268"/>
        <v>71006559</v>
      </c>
      <c r="F5738" s="57" t="s">
        <v>17312</v>
      </c>
      <c r="G5738" s="57" t="s">
        <v>18331</v>
      </c>
      <c r="H5738" s="51">
        <v>350</v>
      </c>
      <c r="I5738" s="51" t="s">
        <v>17309</v>
      </c>
      <c r="J5738" s="69">
        <v>27.49</v>
      </c>
      <c r="K5738" s="69">
        <f t="shared" si="269"/>
        <v>9621.5</v>
      </c>
      <c r="L5738" s="90">
        <v>350</v>
      </c>
      <c r="M5738" s="51">
        <f>VLOOKUP(A:A,'[2]Příloha k protokolu'!$F:$J,5,0)</f>
        <v>0</v>
      </c>
      <c r="N5738" s="62" t="s">
        <v>18429</v>
      </c>
      <c r="O5738" s="52"/>
      <c r="P5738" s="52">
        <v>49</v>
      </c>
      <c r="Q5738" s="52"/>
      <c r="R5738" s="52" t="s">
        <v>18430</v>
      </c>
      <c r="S5738" s="49" t="s">
        <v>21333</v>
      </c>
      <c r="V5738" s="50" t="s">
        <v>18340</v>
      </c>
      <c r="W5738" s="50" t="s">
        <v>1082</v>
      </c>
      <c r="X5738" s="50" t="s">
        <v>14740</v>
      </c>
      <c r="Y5738" s="70" t="s">
        <v>17320</v>
      </c>
      <c r="Z5738" s="53">
        <v>25728</v>
      </c>
    </row>
    <row r="5739" spans="1:26" s="49" customFormat="1" ht="30" x14ac:dyDescent="0.25">
      <c r="A5739" s="74">
        <v>600042243</v>
      </c>
      <c r="B5739" s="73">
        <f t="shared" si="267"/>
        <v>600042243</v>
      </c>
      <c r="C5739" s="73" t="s">
        <v>18431</v>
      </c>
      <c r="D5739" s="68">
        <v>1</v>
      </c>
      <c r="E5739" s="48">
        <f t="shared" si="268"/>
        <v>49528351</v>
      </c>
      <c r="F5739" s="57" t="s">
        <v>17312</v>
      </c>
      <c r="G5739" s="57" t="s">
        <v>18331</v>
      </c>
      <c r="H5739" s="51">
        <v>675</v>
      </c>
      <c r="I5739" s="51" t="s">
        <v>17309</v>
      </c>
      <c r="J5739" s="69">
        <v>27.49</v>
      </c>
      <c r="K5739" s="69">
        <f t="shared" si="269"/>
        <v>18555.75</v>
      </c>
      <c r="L5739" s="90">
        <v>675</v>
      </c>
      <c r="M5739" s="51">
        <f>VLOOKUP(A:A,'[2]Příloha k protokolu'!$F:$J,5,0)</f>
        <v>0</v>
      </c>
      <c r="N5739" s="62" t="s">
        <v>18432</v>
      </c>
      <c r="O5739" s="52" t="s">
        <v>5865</v>
      </c>
      <c r="P5739" s="52">
        <v>300</v>
      </c>
      <c r="Q5739" s="52"/>
      <c r="R5739" s="52" t="s">
        <v>3029</v>
      </c>
      <c r="S5739" s="49" t="s">
        <v>21333</v>
      </c>
      <c r="V5739" s="50" t="s">
        <v>18340</v>
      </c>
      <c r="W5739" s="50" t="s">
        <v>1082</v>
      </c>
      <c r="X5739" s="50" t="s">
        <v>14740</v>
      </c>
      <c r="Y5739" s="70" t="s">
        <v>17320</v>
      </c>
      <c r="Z5739" s="53">
        <v>25751</v>
      </c>
    </row>
    <row r="5740" spans="1:26" s="49" customFormat="1" x14ac:dyDescent="0.25">
      <c r="A5740" s="74">
        <v>600042260</v>
      </c>
      <c r="B5740" s="73">
        <f t="shared" si="267"/>
        <v>600042260</v>
      </c>
      <c r="C5740" s="73" t="s">
        <v>18433</v>
      </c>
      <c r="D5740" s="68">
        <v>1</v>
      </c>
      <c r="E5740" s="48">
        <f t="shared" si="268"/>
        <v>75033046</v>
      </c>
      <c r="F5740" s="57" t="s">
        <v>17312</v>
      </c>
      <c r="G5740" s="57" t="s">
        <v>18331</v>
      </c>
      <c r="H5740" s="51">
        <v>200</v>
      </c>
      <c r="I5740" s="51" t="s">
        <v>17309</v>
      </c>
      <c r="J5740" s="69">
        <v>27.49</v>
      </c>
      <c r="K5740" s="69">
        <f t="shared" si="269"/>
        <v>5498</v>
      </c>
      <c r="L5740" s="90">
        <v>200</v>
      </c>
      <c r="M5740" s="51">
        <f>VLOOKUP(A:A,'[2]Příloha k protokolu'!$F:$J,5,0)</f>
        <v>0</v>
      </c>
      <c r="N5740" s="62" t="s">
        <v>18434</v>
      </c>
      <c r="O5740" s="52" t="s">
        <v>18435</v>
      </c>
      <c r="P5740" s="52">
        <v>1654</v>
      </c>
      <c r="Q5740" s="52"/>
      <c r="R5740" s="52" t="s">
        <v>1082</v>
      </c>
      <c r="S5740" s="49" t="s">
        <v>21333</v>
      </c>
      <c r="V5740" s="50" t="s">
        <v>18340</v>
      </c>
      <c r="W5740" s="50" t="s">
        <v>1082</v>
      </c>
      <c r="X5740" s="50" t="s">
        <v>14740</v>
      </c>
      <c r="Y5740" s="70" t="s">
        <v>17320</v>
      </c>
      <c r="Z5740" s="53">
        <v>25601</v>
      </c>
    </row>
    <row r="5741" spans="1:26" s="49" customFormat="1" x14ac:dyDescent="0.25">
      <c r="A5741" s="74">
        <v>600042316</v>
      </c>
      <c r="B5741" s="73">
        <f t="shared" si="267"/>
        <v>600042316</v>
      </c>
      <c r="C5741" s="73" t="s">
        <v>18436</v>
      </c>
      <c r="D5741" s="68">
        <v>1</v>
      </c>
      <c r="E5741" s="48">
        <f t="shared" si="268"/>
        <v>49828894</v>
      </c>
      <c r="F5741" s="57" t="s">
        <v>17312</v>
      </c>
      <c r="G5741" s="57" t="s">
        <v>18331</v>
      </c>
      <c r="H5741" s="51">
        <v>0</v>
      </c>
      <c r="I5741" s="51" t="s">
        <v>17309</v>
      </c>
      <c r="J5741" s="69">
        <v>27.49</v>
      </c>
      <c r="K5741" s="69">
        <f t="shared" si="269"/>
        <v>0</v>
      </c>
      <c r="L5741" s="90">
        <v>25</v>
      </c>
      <c r="M5741" s="51">
        <f>VLOOKUP(A:A,'[2]Příloha k protokolu'!$F:$J,5,0)</f>
        <v>25</v>
      </c>
      <c r="N5741" s="62" t="s">
        <v>18437</v>
      </c>
      <c r="O5741" s="52" t="s">
        <v>416</v>
      </c>
      <c r="P5741" s="52">
        <v>888</v>
      </c>
      <c r="Q5741" s="52"/>
      <c r="R5741" s="52" t="s">
        <v>1082</v>
      </c>
      <c r="S5741" s="49" t="s">
        <v>21333</v>
      </c>
      <c r="V5741" s="50" t="s">
        <v>18340</v>
      </c>
      <c r="W5741" s="50" t="s">
        <v>1082</v>
      </c>
      <c r="X5741" s="50" t="s">
        <v>14740</v>
      </c>
      <c r="Y5741" s="70" t="s">
        <v>17320</v>
      </c>
      <c r="Z5741" s="53">
        <v>25601</v>
      </c>
    </row>
    <row r="5742" spans="1:26" s="49" customFormat="1" x14ac:dyDescent="0.25">
      <c r="A5742" s="74">
        <v>600046427</v>
      </c>
      <c r="B5742" s="73">
        <f t="shared" si="267"/>
        <v>600046427</v>
      </c>
      <c r="C5742" s="73" t="s">
        <v>18438</v>
      </c>
      <c r="D5742" s="68">
        <v>1</v>
      </c>
      <c r="E5742" s="48">
        <f t="shared" si="268"/>
        <v>71000585</v>
      </c>
      <c r="F5742" s="57" t="s">
        <v>17312</v>
      </c>
      <c r="G5742" s="57" t="s">
        <v>18331</v>
      </c>
      <c r="H5742" s="51">
        <v>875</v>
      </c>
      <c r="I5742" s="51" t="s">
        <v>17309</v>
      </c>
      <c r="J5742" s="69">
        <v>27.49</v>
      </c>
      <c r="K5742" s="69">
        <f t="shared" si="269"/>
        <v>24053.75</v>
      </c>
      <c r="L5742" s="90">
        <v>875</v>
      </c>
      <c r="M5742" s="51">
        <f>VLOOKUP(A:A,'[2]Příloha k protokolu'!$F:$J,5,0)</f>
        <v>0</v>
      </c>
      <c r="N5742" s="62" t="s">
        <v>18439</v>
      </c>
      <c r="O5742" s="52" t="s">
        <v>18440</v>
      </c>
      <c r="P5742" s="52">
        <v>290</v>
      </c>
      <c r="Q5742" s="52"/>
      <c r="R5742" s="52" t="s">
        <v>6521</v>
      </c>
      <c r="S5742" s="49" t="s">
        <v>21333</v>
      </c>
      <c r="V5742" s="50" t="s">
        <v>18340</v>
      </c>
      <c r="W5742" s="50" t="s">
        <v>1082</v>
      </c>
      <c r="X5742" s="50" t="s">
        <v>14740</v>
      </c>
      <c r="Y5742" s="70" t="s">
        <v>17320</v>
      </c>
      <c r="Z5742" s="53">
        <v>28506</v>
      </c>
    </row>
    <row r="5743" spans="1:26" s="49" customFormat="1" ht="30" x14ac:dyDescent="0.25">
      <c r="A5743" s="75">
        <v>600170098</v>
      </c>
      <c r="B5743" s="73">
        <f t="shared" si="267"/>
        <v>600170098</v>
      </c>
      <c r="C5743" s="73" t="s">
        <v>18441</v>
      </c>
      <c r="D5743" s="68">
        <v>1</v>
      </c>
      <c r="E5743" s="48">
        <f t="shared" si="268"/>
        <v>18620442</v>
      </c>
      <c r="F5743" s="57" t="s">
        <v>17312</v>
      </c>
      <c r="G5743" s="57" t="s">
        <v>18331</v>
      </c>
      <c r="H5743" s="51">
        <v>500</v>
      </c>
      <c r="I5743" s="51" t="s">
        <v>17309</v>
      </c>
      <c r="J5743" s="69">
        <v>27.49</v>
      </c>
      <c r="K5743" s="69">
        <f t="shared" si="269"/>
        <v>13745</v>
      </c>
      <c r="L5743" s="90">
        <v>500</v>
      </c>
      <c r="M5743" s="51">
        <f>VLOOKUP(A:A,'[2]Příloha k protokolu'!$F:$J,5,0)</f>
        <v>0</v>
      </c>
      <c r="N5743" s="62" t="s">
        <v>18442</v>
      </c>
      <c r="O5743" s="52" t="s">
        <v>18360</v>
      </c>
      <c r="P5743" s="52">
        <v>1997</v>
      </c>
      <c r="Q5743" s="52"/>
      <c r="R5743" s="52" t="s">
        <v>1082</v>
      </c>
      <c r="S5743" s="49" t="s">
        <v>21333</v>
      </c>
      <c r="V5743" s="50" t="s">
        <v>18333</v>
      </c>
      <c r="W5743" s="50" t="s">
        <v>1082</v>
      </c>
      <c r="X5743" s="50" t="s">
        <v>14738</v>
      </c>
      <c r="Y5743" s="70" t="s">
        <v>17320</v>
      </c>
      <c r="Z5743" s="53">
        <v>25601</v>
      </c>
    </row>
    <row r="5744" spans="1:26" s="49" customFormat="1" x14ac:dyDescent="0.25">
      <c r="A5744" s="75">
        <v>650015959</v>
      </c>
      <c r="B5744" s="73">
        <f t="shared" si="267"/>
        <v>650015959</v>
      </c>
      <c r="C5744" s="73" t="s">
        <v>18443</v>
      </c>
      <c r="D5744" s="68">
        <v>1</v>
      </c>
      <c r="E5744" s="48">
        <f t="shared" si="268"/>
        <v>75033054</v>
      </c>
      <c r="F5744" s="57" t="s">
        <v>17312</v>
      </c>
      <c r="G5744" s="57" t="s">
        <v>18331</v>
      </c>
      <c r="H5744" s="51">
        <v>900</v>
      </c>
      <c r="I5744" s="51" t="s">
        <v>17309</v>
      </c>
      <c r="J5744" s="69">
        <v>27.49</v>
      </c>
      <c r="K5744" s="69">
        <f t="shared" si="269"/>
        <v>24741</v>
      </c>
      <c r="L5744" s="90">
        <v>900</v>
      </c>
      <c r="M5744" s="51">
        <f>VLOOKUP(A:A,'[2]Příloha k protokolu'!$F:$J,5,0)</f>
        <v>0</v>
      </c>
      <c r="N5744" s="62" t="s">
        <v>18444</v>
      </c>
      <c r="O5744" s="52" t="s">
        <v>3130</v>
      </c>
      <c r="P5744" s="52">
        <v>372</v>
      </c>
      <c r="Q5744" s="52"/>
      <c r="R5744" s="52" t="s">
        <v>1082</v>
      </c>
      <c r="S5744" s="49" t="s">
        <v>21333</v>
      </c>
      <c r="V5744" s="50" t="s">
        <v>18340</v>
      </c>
      <c r="W5744" s="50" t="s">
        <v>1082</v>
      </c>
      <c r="X5744" s="50" t="s">
        <v>14740</v>
      </c>
      <c r="Y5744" s="70" t="s">
        <v>17320</v>
      </c>
      <c r="Z5744" s="53">
        <v>25601</v>
      </c>
    </row>
    <row r="5745" spans="1:26" s="49" customFormat="1" x14ac:dyDescent="0.25">
      <c r="A5745" s="75">
        <v>691004072</v>
      </c>
      <c r="B5745" s="73">
        <f t="shared" si="267"/>
        <v>691004072</v>
      </c>
      <c r="C5745" s="73" t="s">
        <v>18445</v>
      </c>
      <c r="D5745" s="68">
        <v>1</v>
      </c>
      <c r="E5745" s="48">
        <f t="shared" si="268"/>
        <v>72554215</v>
      </c>
      <c r="F5745" s="57" t="s">
        <v>17312</v>
      </c>
      <c r="G5745" s="57" t="s">
        <v>18331</v>
      </c>
      <c r="H5745" s="51">
        <v>0</v>
      </c>
      <c r="I5745" s="51" t="s">
        <v>17309</v>
      </c>
      <c r="J5745" s="69">
        <v>27.49</v>
      </c>
      <c r="K5745" s="69">
        <f t="shared" si="269"/>
        <v>0</v>
      </c>
      <c r="L5745" s="90">
        <v>25</v>
      </c>
      <c r="M5745" s="51">
        <f>VLOOKUP(A:A,'[2]Příloha k protokolu'!$F:$J,5,0)</f>
        <v>25</v>
      </c>
      <c r="N5745" s="62" t="s">
        <v>18446</v>
      </c>
      <c r="O5745" s="52"/>
      <c r="P5745" s="52">
        <v>170</v>
      </c>
      <c r="Q5745" s="52"/>
      <c r="R5745" s="52" t="s">
        <v>18447</v>
      </c>
      <c r="S5745" s="49" t="s">
        <v>21333</v>
      </c>
      <c r="V5745" s="50" t="s">
        <v>18340</v>
      </c>
      <c r="W5745" s="50" t="s">
        <v>1082</v>
      </c>
      <c r="X5745" s="50" t="s">
        <v>14740</v>
      </c>
      <c r="Y5745" s="70" t="s">
        <v>17320</v>
      </c>
      <c r="Z5745" s="53">
        <v>25722</v>
      </c>
    </row>
    <row r="5746" spans="1:26" s="49" customFormat="1" ht="30" x14ac:dyDescent="0.25">
      <c r="A5746" s="75">
        <v>662000137</v>
      </c>
      <c r="B5746" s="73">
        <f t="shared" si="267"/>
        <v>662000137</v>
      </c>
      <c r="C5746" s="73" t="s">
        <v>18448</v>
      </c>
      <c r="D5746" s="68">
        <v>1</v>
      </c>
      <c r="E5746" s="48">
        <f t="shared" si="268"/>
        <v>75033038</v>
      </c>
      <c r="F5746" s="57" t="s">
        <v>17312</v>
      </c>
      <c r="G5746" s="57" t="s">
        <v>18331</v>
      </c>
      <c r="H5746" s="51">
        <v>75</v>
      </c>
      <c r="I5746" s="51" t="s">
        <v>17309</v>
      </c>
      <c r="J5746" s="69">
        <v>27.49</v>
      </c>
      <c r="K5746" s="69">
        <f t="shared" si="269"/>
        <v>2061.75</v>
      </c>
      <c r="L5746" s="90">
        <v>75</v>
      </c>
      <c r="M5746" s="51">
        <f>VLOOKUP(A:A,'[2]Příloha k protokolu'!$F:$J,5,0)</f>
        <v>0</v>
      </c>
      <c r="N5746" s="62" t="s">
        <v>18449</v>
      </c>
      <c r="O5746" s="52" t="s">
        <v>150</v>
      </c>
      <c r="P5746" s="52">
        <v>1546</v>
      </c>
      <c r="Q5746" s="52"/>
      <c r="R5746" s="52" t="s">
        <v>1082</v>
      </c>
      <c r="S5746" s="49" t="s">
        <v>21333</v>
      </c>
      <c r="V5746" s="50" t="s">
        <v>18340</v>
      </c>
      <c r="W5746" s="50" t="s">
        <v>1082</v>
      </c>
      <c r="X5746" s="50" t="s">
        <v>14740</v>
      </c>
      <c r="Y5746" s="70" t="s">
        <v>17320</v>
      </c>
      <c r="Z5746" s="53">
        <v>25601</v>
      </c>
    </row>
    <row r="5747" spans="1:26" s="49" customFormat="1" x14ac:dyDescent="0.25">
      <c r="A5747" s="75">
        <v>662000234</v>
      </c>
      <c r="B5747" s="73">
        <f t="shared" si="267"/>
        <v>662000234</v>
      </c>
      <c r="C5747" s="73" t="s">
        <v>18450</v>
      </c>
      <c r="D5747" s="68">
        <v>1</v>
      </c>
      <c r="E5747" s="48">
        <f t="shared" si="268"/>
        <v>70990671</v>
      </c>
      <c r="F5747" s="57" t="s">
        <v>17312</v>
      </c>
      <c r="G5747" s="57" t="s">
        <v>18331</v>
      </c>
      <c r="H5747" s="51">
        <v>25</v>
      </c>
      <c r="I5747" s="51" t="s">
        <v>17309</v>
      </c>
      <c r="J5747" s="69">
        <v>27.49</v>
      </c>
      <c r="K5747" s="69">
        <f t="shared" si="269"/>
        <v>687.25</v>
      </c>
      <c r="L5747" s="90">
        <v>25</v>
      </c>
      <c r="M5747" s="51">
        <f>VLOOKUP(A:A,'[2]Příloha k protokolu'!$F:$J,5,0)</f>
        <v>0</v>
      </c>
      <c r="N5747" s="62" t="s">
        <v>18451</v>
      </c>
      <c r="O5747" s="52" t="s">
        <v>60</v>
      </c>
      <c r="P5747" s="52">
        <v>302</v>
      </c>
      <c r="Q5747" s="52"/>
      <c r="R5747" s="52" t="s">
        <v>18343</v>
      </c>
      <c r="S5747" s="49" t="s">
        <v>21333</v>
      </c>
      <c r="V5747" s="50" t="s">
        <v>18340</v>
      </c>
      <c r="W5747" s="50" t="s">
        <v>1082</v>
      </c>
      <c r="X5747" s="50" t="s">
        <v>14740</v>
      </c>
      <c r="Y5747" s="70" t="s">
        <v>17320</v>
      </c>
      <c r="Z5747" s="53">
        <v>25756</v>
      </c>
    </row>
    <row r="5748" spans="1:26" s="49" customFormat="1" x14ac:dyDescent="0.25">
      <c r="A5748" s="75">
        <v>662000218</v>
      </c>
      <c r="B5748" s="73">
        <f t="shared" si="267"/>
        <v>662000218</v>
      </c>
      <c r="C5748" s="73" t="s">
        <v>18452</v>
      </c>
      <c r="D5748" s="68">
        <v>1</v>
      </c>
      <c r="E5748" s="48">
        <f t="shared" si="268"/>
        <v>71004688</v>
      </c>
      <c r="F5748" s="57" t="s">
        <v>17312</v>
      </c>
      <c r="G5748" s="57" t="s">
        <v>18331</v>
      </c>
      <c r="H5748" s="51">
        <v>25</v>
      </c>
      <c r="I5748" s="51" t="s">
        <v>17309</v>
      </c>
      <c r="J5748" s="69">
        <v>27.49</v>
      </c>
      <c r="K5748" s="69">
        <f t="shared" si="269"/>
        <v>687.25</v>
      </c>
      <c r="L5748" s="90">
        <v>25</v>
      </c>
      <c r="M5748" s="51">
        <f>VLOOKUP(A:A,'[2]Příloha k protokolu'!$F:$J,5,0)</f>
        <v>0</v>
      </c>
      <c r="N5748" s="62" t="s">
        <v>18453</v>
      </c>
      <c r="O5748" s="52" t="s">
        <v>340</v>
      </c>
      <c r="P5748" s="52">
        <v>265</v>
      </c>
      <c r="Q5748" s="52"/>
      <c r="R5748" s="52" t="s">
        <v>18384</v>
      </c>
      <c r="S5748" s="49" t="s">
        <v>21333</v>
      </c>
      <c r="V5748" s="50" t="s">
        <v>18340</v>
      </c>
      <c r="W5748" s="50" t="s">
        <v>1082</v>
      </c>
      <c r="X5748" s="50" t="s">
        <v>14740</v>
      </c>
      <c r="Y5748" s="70" t="s">
        <v>17320</v>
      </c>
      <c r="Z5748" s="53">
        <v>25741</v>
      </c>
    </row>
    <row r="5749" spans="1:26" s="49" customFormat="1" x14ac:dyDescent="0.25">
      <c r="A5749" s="75">
        <v>691000328</v>
      </c>
      <c r="B5749" s="73">
        <f t="shared" si="267"/>
        <v>691000328</v>
      </c>
      <c r="C5749" s="73" t="s">
        <v>18454</v>
      </c>
      <c r="D5749" s="68">
        <v>1</v>
      </c>
      <c r="E5749" s="48">
        <f t="shared" si="268"/>
        <v>28391357</v>
      </c>
      <c r="F5749" s="57" t="s">
        <v>17312</v>
      </c>
      <c r="G5749" s="57" t="s">
        <v>18331</v>
      </c>
      <c r="H5749" s="51">
        <v>0</v>
      </c>
      <c r="I5749" s="51" t="s">
        <v>17309</v>
      </c>
      <c r="J5749" s="69">
        <v>27.49</v>
      </c>
      <c r="K5749" s="69">
        <f t="shared" si="269"/>
        <v>0</v>
      </c>
      <c r="L5749" s="90">
        <v>25</v>
      </c>
      <c r="M5749" s="51">
        <f>VLOOKUP(A:A,'[2]Příloha k protokolu'!$F:$J,5,0)</f>
        <v>25</v>
      </c>
      <c r="N5749" s="62" t="s">
        <v>18455</v>
      </c>
      <c r="O5749" s="52" t="s">
        <v>18456</v>
      </c>
      <c r="P5749" s="52">
        <v>305</v>
      </c>
      <c r="Q5749" s="52"/>
      <c r="R5749" s="52" t="s">
        <v>18420</v>
      </c>
      <c r="S5749" s="49" t="s">
        <v>21334</v>
      </c>
      <c r="V5749" s="50" t="s">
        <v>18333</v>
      </c>
      <c r="W5749" s="50" t="s">
        <v>1082</v>
      </c>
      <c r="X5749" s="50" t="s">
        <v>14742</v>
      </c>
      <c r="Y5749" s="70" t="s">
        <v>17320</v>
      </c>
      <c r="Z5749" s="53">
        <v>25721</v>
      </c>
    </row>
    <row r="5750" spans="1:26" s="49" customFormat="1" x14ac:dyDescent="0.25">
      <c r="A5750" s="75">
        <v>691001995</v>
      </c>
      <c r="B5750" s="73">
        <f t="shared" si="267"/>
        <v>691001995</v>
      </c>
      <c r="C5750" s="73" t="s">
        <v>18457</v>
      </c>
      <c r="D5750" s="68">
        <v>1</v>
      </c>
      <c r="E5750" s="48">
        <f t="shared" si="268"/>
        <v>24723649</v>
      </c>
      <c r="F5750" s="57" t="s">
        <v>17312</v>
      </c>
      <c r="G5750" s="57" t="s">
        <v>18331</v>
      </c>
      <c r="H5750" s="51">
        <v>275</v>
      </c>
      <c r="I5750" s="51" t="s">
        <v>17309</v>
      </c>
      <c r="J5750" s="69">
        <v>27.49</v>
      </c>
      <c r="K5750" s="69">
        <f t="shared" si="269"/>
        <v>7559.75</v>
      </c>
      <c r="L5750" s="90">
        <v>275</v>
      </c>
      <c r="M5750" s="51">
        <f>VLOOKUP(A:A,'[2]Příloha k protokolu'!$F:$J,5,0)</f>
        <v>0</v>
      </c>
      <c r="N5750" s="62" t="s">
        <v>18458</v>
      </c>
      <c r="O5750" s="52"/>
      <c r="P5750" s="52">
        <v>334</v>
      </c>
      <c r="Q5750" s="52"/>
      <c r="R5750" s="52" t="s">
        <v>18413</v>
      </c>
      <c r="S5750" s="49" t="s">
        <v>21334</v>
      </c>
      <c r="V5750" s="50" t="s">
        <v>18333</v>
      </c>
      <c r="W5750" s="50" t="s">
        <v>1082</v>
      </c>
      <c r="X5750" s="50" t="s">
        <v>14742</v>
      </c>
      <c r="Y5750" s="70" t="s">
        <v>17320</v>
      </c>
      <c r="Z5750" s="53">
        <v>25724</v>
      </c>
    </row>
    <row r="5751" spans="1:26" s="49" customFormat="1" x14ac:dyDescent="0.25">
      <c r="A5751" s="75">
        <v>691005567</v>
      </c>
      <c r="B5751" s="73">
        <f t="shared" si="267"/>
        <v>691005567</v>
      </c>
      <c r="C5751" s="73" t="s">
        <v>18459</v>
      </c>
      <c r="D5751" s="68">
        <v>1</v>
      </c>
      <c r="E5751" s="48">
        <f t="shared" si="268"/>
        <v>2043378</v>
      </c>
      <c r="F5751" s="57" t="s">
        <v>17312</v>
      </c>
      <c r="G5751" s="57" t="s">
        <v>18331</v>
      </c>
      <c r="H5751" s="51">
        <v>75</v>
      </c>
      <c r="I5751" s="51" t="s">
        <v>17309</v>
      </c>
      <c r="J5751" s="69">
        <v>27.49</v>
      </c>
      <c r="K5751" s="69">
        <f t="shared" si="269"/>
        <v>2061.75</v>
      </c>
      <c r="L5751" s="90">
        <v>75</v>
      </c>
      <c r="M5751" s="51">
        <f>VLOOKUP(A:A,'[2]Příloha k protokolu'!$F:$J,5,0)</f>
        <v>0</v>
      </c>
      <c r="N5751" s="62" t="s">
        <v>18460</v>
      </c>
      <c r="O5751" s="52"/>
      <c r="P5751" s="52">
        <v>195</v>
      </c>
      <c r="Q5751" s="52"/>
      <c r="R5751" s="52" t="s">
        <v>2162</v>
      </c>
      <c r="S5751" s="49" t="s">
        <v>21334</v>
      </c>
      <c r="V5751" s="50" t="s">
        <v>18333</v>
      </c>
      <c r="W5751" s="50" t="s">
        <v>1082</v>
      </c>
      <c r="X5751" s="50" t="s">
        <v>14742</v>
      </c>
      <c r="Y5751" s="70" t="s">
        <v>17320</v>
      </c>
      <c r="Z5751" s="53">
        <v>25741</v>
      </c>
    </row>
    <row r="5752" spans="1:26" s="49" customFormat="1" x14ac:dyDescent="0.25">
      <c r="A5752" s="75">
        <v>691012539</v>
      </c>
      <c r="B5752" s="73">
        <f t="shared" si="267"/>
        <v>691012539</v>
      </c>
      <c r="C5752" s="73" t="s">
        <v>18461</v>
      </c>
      <c r="D5752" s="68">
        <v>1</v>
      </c>
      <c r="E5752" s="48">
        <f t="shared" si="268"/>
        <v>7033753</v>
      </c>
      <c r="F5752" s="57" t="s">
        <v>17312</v>
      </c>
      <c r="G5752" s="57" t="s">
        <v>18331</v>
      </c>
      <c r="H5752" s="51">
        <v>25</v>
      </c>
      <c r="I5752" s="51" t="s">
        <v>17309</v>
      </c>
      <c r="J5752" s="69">
        <v>27.49</v>
      </c>
      <c r="K5752" s="69">
        <f t="shared" si="269"/>
        <v>687.25</v>
      </c>
      <c r="L5752" s="90">
        <v>25</v>
      </c>
      <c r="M5752" s="51">
        <f>VLOOKUP(A:A,'[2]Příloha k protokolu'!$F:$J,5,0)</f>
        <v>0</v>
      </c>
      <c r="N5752" s="62" t="s">
        <v>18462</v>
      </c>
      <c r="O5752" s="52" t="s">
        <v>17050</v>
      </c>
      <c r="P5752" s="52">
        <v>431</v>
      </c>
      <c r="Q5752" s="52"/>
      <c r="R5752" s="52" t="s">
        <v>6521</v>
      </c>
      <c r="S5752" s="49" t="s">
        <v>21333</v>
      </c>
      <c r="V5752" s="50" t="s">
        <v>18340</v>
      </c>
      <c r="W5752" s="50" t="s">
        <v>1082</v>
      </c>
      <c r="X5752" s="50" t="s">
        <v>14740</v>
      </c>
      <c r="Y5752" s="70" t="s">
        <v>17320</v>
      </c>
      <c r="Z5752" s="53">
        <v>28506</v>
      </c>
    </row>
    <row r="5753" spans="1:26" s="49" customFormat="1" x14ac:dyDescent="0.25">
      <c r="A5753" s="74">
        <v>600021530</v>
      </c>
      <c r="B5753" s="73">
        <f t="shared" si="267"/>
        <v>600021530</v>
      </c>
      <c r="C5753" s="73" t="s">
        <v>18463</v>
      </c>
      <c r="D5753" s="68">
        <v>1</v>
      </c>
      <c r="E5753" s="48">
        <f t="shared" si="268"/>
        <v>70843376</v>
      </c>
      <c r="F5753" s="57" t="s">
        <v>17312</v>
      </c>
      <c r="G5753" s="57" t="s">
        <v>18464</v>
      </c>
      <c r="H5753" s="51">
        <v>0</v>
      </c>
      <c r="I5753" s="51" t="s">
        <v>17309</v>
      </c>
      <c r="J5753" s="69">
        <v>27.49</v>
      </c>
      <c r="K5753" s="69">
        <f t="shared" si="269"/>
        <v>0</v>
      </c>
      <c r="L5753" s="90">
        <v>25</v>
      </c>
      <c r="M5753" s="51">
        <f>VLOOKUP(A:A,'[2]Příloha k protokolu'!$F:$J,5,0)</f>
        <v>25</v>
      </c>
      <c r="N5753" s="62" t="s">
        <v>18465</v>
      </c>
      <c r="O5753" s="52" t="s">
        <v>75</v>
      </c>
      <c r="P5753" s="52">
        <v>90</v>
      </c>
      <c r="Q5753" s="52"/>
      <c r="R5753" s="52" t="s">
        <v>18466</v>
      </c>
      <c r="S5753" s="49" t="s">
        <v>21333</v>
      </c>
      <c r="V5753" s="50" t="s">
        <v>18333</v>
      </c>
      <c r="W5753" s="50" t="s">
        <v>18467</v>
      </c>
      <c r="X5753" s="50" t="s">
        <v>14738</v>
      </c>
      <c r="Y5753" s="70" t="s">
        <v>17320</v>
      </c>
      <c r="Z5753" s="53">
        <v>26701</v>
      </c>
    </row>
    <row r="5754" spans="1:26" s="49" customFormat="1" ht="30" x14ac:dyDescent="0.25">
      <c r="A5754" s="74">
        <v>600021556</v>
      </c>
      <c r="B5754" s="73">
        <f t="shared" si="267"/>
        <v>600021556</v>
      </c>
      <c r="C5754" s="73" t="s">
        <v>18468</v>
      </c>
      <c r="D5754" s="68">
        <v>1</v>
      </c>
      <c r="E5754" s="48">
        <f t="shared" si="268"/>
        <v>47511753</v>
      </c>
      <c r="F5754" s="57" t="s">
        <v>17312</v>
      </c>
      <c r="G5754" s="57" t="s">
        <v>18464</v>
      </c>
      <c r="H5754" s="51">
        <v>0</v>
      </c>
      <c r="I5754" s="51" t="s">
        <v>17309</v>
      </c>
      <c r="J5754" s="69">
        <v>27.49</v>
      </c>
      <c r="K5754" s="69">
        <f t="shared" si="269"/>
        <v>0</v>
      </c>
      <c r="L5754" s="90">
        <v>75</v>
      </c>
      <c r="M5754" s="51">
        <f>VLOOKUP(A:A,'[2]Příloha k protokolu'!$F:$J,5,0)</f>
        <v>75</v>
      </c>
      <c r="N5754" s="62" t="s">
        <v>18469</v>
      </c>
      <c r="O5754" s="52" t="s">
        <v>2468</v>
      </c>
      <c r="P5754" s="52">
        <v>1102</v>
      </c>
      <c r="Q5754" s="52">
        <v>8</v>
      </c>
      <c r="R5754" s="52" t="s">
        <v>18467</v>
      </c>
      <c r="S5754" s="49" t="s">
        <v>21333</v>
      </c>
      <c r="V5754" s="50" t="s">
        <v>18333</v>
      </c>
      <c r="W5754" s="50" t="s">
        <v>18467</v>
      </c>
      <c r="X5754" s="50" t="s">
        <v>14738</v>
      </c>
      <c r="Y5754" s="70" t="s">
        <v>17320</v>
      </c>
      <c r="Z5754" s="53">
        <v>26601</v>
      </c>
    </row>
    <row r="5755" spans="1:26" s="49" customFormat="1" x14ac:dyDescent="0.25">
      <c r="A5755" s="74">
        <v>600021491</v>
      </c>
      <c r="B5755" s="73">
        <f t="shared" si="267"/>
        <v>600021491</v>
      </c>
      <c r="C5755" s="73" t="s">
        <v>18470</v>
      </c>
      <c r="D5755" s="68">
        <v>1</v>
      </c>
      <c r="E5755" s="48">
        <f t="shared" si="268"/>
        <v>70841446</v>
      </c>
      <c r="F5755" s="57" t="s">
        <v>17312</v>
      </c>
      <c r="G5755" s="57" t="s">
        <v>18464</v>
      </c>
      <c r="H5755" s="51">
        <v>425</v>
      </c>
      <c r="I5755" s="51" t="s">
        <v>17309</v>
      </c>
      <c r="J5755" s="69">
        <v>27.49</v>
      </c>
      <c r="K5755" s="69">
        <f t="shared" si="269"/>
        <v>11683.25</v>
      </c>
      <c r="L5755" s="90">
        <v>425</v>
      </c>
      <c r="M5755" s="51">
        <f>VLOOKUP(A:A,'[2]Příloha k protokolu'!$F:$J,5,0)</f>
        <v>0</v>
      </c>
      <c r="N5755" s="62" t="s">
        <v>18471</v>
      </c>
      <c r="O5755" s="52" t="s">
        <v>292</v>
      </c>
      <c r="P5755" s="52">
        <v>1457</v>
      </c>
      <c r="Q5755" s="52"/>
      <c r="R5755" s="52" t="s">
        <v>18467</v>
      </c>
      <c r="S5755" s="49" t="s">
        <v>21333</v>
      </c>
      <c r="V5755" s="50" t="s">
        <v>18333</v>
      </c>
      <c r="W5755" s="50" t="s">
        <v>18467</v>
      </c>
      <c r="X5755" s="50" t="s">
        <v>14738</v>
      </c>
      <c r="Y5755" s="70" t="s">
        <v>17320</v>
      </c>
      <c r="Z5755" s="53">
        <v>26601</v>
      </c>
    </row>
    <row r="5756" spans="1:26" s="49" customFormat="1" x14ac:dyDescent="0.25">
      <c r="A5756" s="74">
        <v>600042553</v>
      </c>
      <c r="B5756" s="73">
        <f t="shared" si="267"/>
        <v>600042553</v>
      </c>
      <c r="C5756" s="73" t="s">
        <v>18473</v>
      </c>
      <c r="D5756" s="68">
        <v>1</v>
      </c>
      <c r="E5756" s="48">
        <f t="shared" si="268"/>
        <v>75030357</v>
      </c>
      <c r="F5756" s="57" t="s">
        <v>17312</v>
      </c>
      <c r="G5756" s="57" t="s">
        <v>18464</v>
      </c>
      <c r="H5756" s="51">
        <v>0</v>
      </c>
      <c r="I5756" s="51" t="s">
        <v>17309</v>
      </c>
      <c r="J5756" s="69">
        <v>27.49</v>
      </c>
      <c r="K5756" s="69">
        <f t="shared" si="269"/>
        <v>0</v>
      </c>
      <c r="L5756" s="90">
        <v>25</v>
      </c>
      <c r="M5756" s="51">
        <f>VLOOKUP(A:A,'[2]Příloha k protokolu'!$F:$J,5,0)</f>
        <v>25</v>
      </c>
      <c r="N5756" s="62" t="s">
        <v>18474</v>
      </c>
      <c r="O5756" s="52" t="s">
        <v>60</v>
      </c>
      <c r="P5756" s="52">
        <v>119</v>
      </c>
      <c r="Q5756" s="52"/>
      <c r="R5756" s="52" t="s">
        <v>18475</v>
      </c>
      <c r="S5756" s="49" t="s">
        <v>21333</v>
      </c>
      <c r="V5756" s="50" t="s">
        <v>18472</v>
      </c>
      <c r="W5756" s="50" t="s">
        <v>18467</v>
      </c>
      <c r="X5756" s="50" t="s">
        <v>14740</v>
      </c>
      <c r="Y5756" s="70" t="s">
        <v>17320</v>
      </c>
      <c r="Z5756" s="53">
        <v>26705</v>
      </c>
    </row>
    <row r="5757" spans="1:26" s="49" customFormat="1" x14ac:dyDescent="0.25">
      <c r="A5757" s="74">
        <v>600042723</v>
      </c>
      <c r="B5757" s="73">
        <f t="shared" si="267"/>
        <v>600042723</v>
      </c>
      <c r="C5757" s="73" t="s">
        <v>18476</v>
      </c>
      <c r="D5757" s="68">
        <v>1</v>
      </c>
      <c r="E5757" s="48">
        <f t="shared" si="268"/>
        <v>70989770</v>
      </c>
      <c r="F5757" s="57" t="s">
        <v>17312</v>
      </c>
      <c r="G5757" s="57" t="s">
        <v>18464</v>
      </c>
      <c r="H5757" s="51">
        <v>0</v>
      </c>
      <c r="I5757" s="51" t="s">
        <v>17309</v>
      </c>
      <c r="J5757" s="69">
        <v>27.49</v>
      </c>
      <c r="K5757" s="69">
        <f t="shared" si="269"/>
        <v>0</v>
      </c>
      <c r="L5757" s="90">
        <v>25</v>
      </c>
      <c r="M5757" s="51">
        <f>VLOOKUP(A:A,'[2]Příloha k protokolu'!$F:$J,5,0)</f>
        <v>25</v>
      </c>
      <c r="N5757" s="62" t="s">
        <v>18477</v>
      </c>
      <c r="O5757" s="52" t="s">
        <v>18478</v>
      </c>
      <c r="P5757" s="52">
        <v>432</v>
      </c>
      <c r="Q5757" s="52"/>
      <c r="R5757" s="52" t="s">
        <v>18479</v>
      </c>
      <c r="S5757" s="49" t="s">
        <v>21333</v>
      </c>
      <c r="V5757" s="50" t="s">
        <v>18472</v>
      </c>
      <c r="W5757" s="50" t="s">
        <v>18467</v>
      </c>
      <c r="X5757" s="50" t="s">
        <v>14740</v>
      </c>
      <c r="Y5757" s="70" t="s">
        <v>17320</v>
      </c>
      <c r="Z5757" s="53">
        <v>26703</v>
      </c>
    </row>
    <row r="5758" spans="1:26" s="49" customFormat="1" x14ac:dyDescent="0.25">
      <c r="A5758" s="74">
        <v>600042871</v>
      </c>
      <c r="B5758" s="73">
        <f t="shared" si="267"/>
        <v>600042871</v>
      </c>
      <c r="C5758" s="73" t="s">
        <v>18480</v>
      </c>
      <c r="D5758" s="68">
        <v>1</v>
      </c>
      <c r="E5758" s="48">
        <f t="shared" si="268"/>
        <v>70980349</v>
      </c>
      <c r="F5758" s="57" t="s">
        <v>17312</v>
      </c>
      <c r="G5758" s="57" t="s">
        <v>18464</v>
      </c>
      <c r="H5758" s="51">
        <v>250</v>
      </c>
      <c r="I5758" s="51" t="s">
        <v>17309</v>
      </c>
      <c r="J5758" s="69">
        <v>27.49</v>
      </c>
      <c r="K5758" s="69">
        <f t="shared" si="269"/>
        <v>6872.5</v>
      </c>
      <c r="L5758" s="90">
        <v>250</v>
      </c>
      <c r="M5758" s="51">
        <f>VLOOKUP(A:A,'[2]Příloha k protokolu'!$F:$J,5,0)</f>
        <v>0</v>
      </c>
      <c r="N5758" s="62" t="s">
        <v>18481</v>
      </c>
      <c r="O5758" s="52" t="s">
        <v>60</v>
      </c>
      <c r="P5758" s="52">
        <v>112</v>
      </c>
      <c r="Q5758" s="52"/>
      <c r="R5758" s="52" t="s">
        <v>18482</v>
      </c>
      <c r="S5758" s="49" t="s">
        <v>21333</v>
      </c>
      <c r="V5758" s="50" t="s">
        <v>18472</v>
      </c>
      <c r="W5758" s="50" t="s">
        <v>18467</v>
      </c>
      <c r="X5758" s="50" t="s">
        <v>14740</v>
      </c>
      <c r="Y5758" s="70" t="s">
        <v>17320</v>
      </c>
      <c r="Z5758" s="53">
        <v>26706</v>
      </c>
    </row>
    <row r="5759" spans="1:26" s="49" customFormat="1" x14ac:dyDescent="0.25">
      <c r="A5759" s="74">
        <v>600019497</v>
      </c>
      <c r="B5759" s="73">
        <f t="shared" si="267"/>
        <v>600019497</v>
      </c>
      <c r="C5759" s="73" t="s">
        <v>18483</v>
      </c>
      <c r="D5759" s="68">
        <v>1</v>
      </c>
      <c r="E5759" s="48">
        <f t="shared" si="268"/>
        <v>640808</v>
      </c>
      <c r="F5759" s="57" t="s">
        <v>17312</v>
      </c>
      <c r="G5759" s="57" t="s">
        <v>18464</v>
      </c>
      <c r="H5759" s="51">
        <v>325</v>
      </c>
      <c r="I5759" s="51" t="s">
        <v>17309</v>
      </c>
      <c r="J5759" s="69">
        <v>27.49</v>
      </c>
      <c r="K5759" s="69">
        <f t="shared" si="269"/>
        <v>8934.25</v>
      </c>
      <c r="L5759" s="90">
        <v>325</v>
      </c>
      <c r="M5759" s="51">
        <f>VLOOKUP(A:A,'[2]Příloha k protokolu'!$F:$J,5,0)</f>
        <v>0</v>
      </c>
      <c r="N5759" s="62" t="s">
        <v>18484</v>
      </c>
      <c r="O5759" s="52" t="s">
        <v>2468</v>
      </c>
      <c r="P5759" s="52">
        <v>1102</v>
      </c>
      <c r="Q5759" s="52">
        <v>8</v>
      </c>
      <c r="R5759" s="52" t="s">
        <v>18467</v>
      </c>
      <c r="S5759" s="49" t="s">
        <v>21333</v>
      </c>
      <c r="V5759" s="50" t="s">
        <v>18333</v>
      </c>
      <c r="W5759" s="50" t="s">
        <v>18467</v>
      </c>
      <c r="X5759" s="50" t="s">
        <v>14738</v>
      </c>
      <c r="Y5759" s="70" t="s">
        <v>17320</v>
      </c>
      <c r="Z5759" s="53">
        <v>26601</v>
      </c>
    </row>
    <row r="5760" spans="1:26" s="49" customFormat="1" x14ac:dyDescent="0.25">
      <c r="A5760" s="74">
        <v>600020193</v>
      </c>
      <c r="B5760" s="73">
        <f t="shared" si="267"/>
        <v>600020193</v>
      </c>
      <c r="C5760" s="73" t="s">
        <v>18485</v>
      </c>
      <c r="D5760" s="68">
        <v>1</v>
      </c>
      <c r="E5760" s="48">
        <f t="shared" si="268"/>
        <v>49628135</v>
      </c>
      <c r="F5760" s="57" t="s">
        <v>17312</v>
      </c>
      <c r="G5760" s="57" t="s">
        <v>18464</v>
      </c>
      <c r="H5760" s="51">
        <v>0</v>
      </c>
      <c r="I5760" s="51" t="s">
        <v>17309</v>
      </c>
      <c r="J5760" s="69">
        <v>27.49</v>
      </c>
      <c r="K5760" s="69">
        <f t="shared" si="269"/>
        <v>0</v>
      </c>
      <c r="L5760" s="90">
        <v>175</v>
      </c>
      <c r="M5760" s="51">
        <f>VLOOKUP(A:A,'[2]Příloha k protokolu'!$F:$J,5,0)</f>
        <v>175</v>
      </c>
      <c r="N5760" s="62" t="s">
        <v>18486</v>
      </c>
      <c r="O5760" s="52"/>
      <c r="P5760" s="52">
        <v>1</v>
      </c>
      <c r="Q5760" s="52"/>
      <c r="R5760" s="52" t="s">
        <v>18487</v>
      </c>
      <c r="S5760" s="49" t="s">
        <v>21334</v>
      </c>
      <c r="V5760" s="50" t="s">
        <v>18333</v>
      </c>
      <c r="W5760" s="50" t="s">
        <v>18467</v>
      </c>
      <c r="X5760" s="50" t="s">
        <v>14741</v>
      </c>
      <c r="Y5760" s="70" t="s">
        <v>17320</v>
      </c>
      <c r="Z5760" s="53">
        <v>26601</v>
      </c>
    </row>
    <row r="5761" spans="1:26" s="49" customFormat="1" x14ac:dyDescent="0.25">
      <c r="A5761" s="74">
        <v>600006808</v>
      </c>
      <c r="B5761" s="73">
        <f t="shared" si="267"/>
        <v>600006808</v>
      </c>
      <c r="C5761" s="73" t="s">
        <v>18488</v>
      </c>
      <c r="D5761" s="68">
        <v>1</v>
      </c>
      <c r="E5761" s="48">
        <f t="shared" si="268"/>
        <v>47558407</v>
      </c>
      <c r="F5761" s="57" t="s">
        <v>17312</v>
      </c>
      <c r="G5761" s="57" t="s">
        <v>18464</v>
      </c>
      <c r="H5761" s="51">
        <v>550</v>
      </c>
      <c r="I5761" s="51" t="s">
        <v>17309</v>
      </c>
      <c r="J5761" s="69">
        <v>27.49</v>
      </c>
      <c r="K5761" s="69">
        <f t="shared" si="269"/>
        <v>15119.5</v>
      </c>
      <c r="L5761" s="90">
        <v>550</v>
      </c>
      <c r="M5761" s="51">
        <f>VLOOKUP(A:A,'[2]Příloha k protokolu'!$F:$J,5,0)</f>
        <v>0</v>
      </c>
      <c r="N5761" s="62" t="s">
        <v>18489</v>
      </c>
      <c r="O5761" s="52" t="s">
        <v>18490</v>
      </c>
      <c r="P5761" s="52">
        <v>824</v>
      </c>
      <c r="Q5761" s="52"/>
      <c r="R5761" s="52" t="s">
        <v>18467</v>
      </c>
      <c r="S5761" s="49" t="s">
        <v>21333</v>
      </c>
      <c r="V5761" s="50" t="s">
        <v>18333</v>
      </c>
      <c r="W5761" s="50" t="s">
        <v>18467</v>
      </c>
      <c r="X5761" s="50" t="s">
        <v>14738</v>
      </c>
      <c r="Y5761" s="70" t="s">
        <v>17320</v>
      </c>
      <c r="Z5761" s="53">
        <v>26601</v>
      </c>
    </row>
    <row r="5762" spans="1:26" s="49" customFormat="1" ht="45" x14ac:dyDescent="0.25">
      <c r="A5762" s="74">
        <v>600006832</v>
      </c>
      <c r="B5762" s="73">
        <f t="shared" si="267"/>
        <v>600006832</v>
      </c>
      <c r="C5762" s="73" t="s">
        <v>18491</v>
      </c>
      <c r="D5762" s="68">
        <v>1</v>
      </c>
      <c r="E5762" s="48">
        <f t="shared" si="268"/>
        <v>47558415</v>
      </c>
      <c r="F5762" s="57" t="s">
        <v>17312</v>
      </c>
      <c r="G5762" s="57" t="s">
        <v>18464</v>
      </c>
      <c r="H5762" s="51">
        <v>1050</v>
      </c>
      <c r="I5762" s="51" t="s">
        <v>17309</v>
      </c>
      <c r="J5762" s="69">
        <v>27.49</v>
      </c>
      <c r="K5762" s="69">
        <f t="shared" si="269"/>
        <v>28864.5</v>
      </c>
      <c r="L5762" s="90">
        <v>1050</v>
      </c>
      <c r="M5762" s="51">
        <f>VLOOKUP(A:A,'[2]Příloha k protokolu'!$F:$J,5,0)</f>
        <v>0</v>
      </c>
      <c r="N5762" s="62" t="s">
        <v>18492</v>
      </c>
      <c r="O5762" s="52" t="s">
        <v>3238</v>
      </c>
      <c r="P5762" s="52">
        <v>486</v>
      </c>
      <c r="Q5762" s="52">
        <v>2</v>
      </c>
      <c r="R5762" s="52" t="s">
        <v>18467</v>
      </c>
      <c r="S5762" s="49" t="s">
        <v>21333</v>
      </c>
      <c r="V5762" s="50" t="s">
        <v>18333</v>
      </c>
      <c r="W5762" s="50" t="s">
        <v>18467</v>
      </c>
      <c r="X5762" s="50" t="s">
        <v>14738</v>
      </c>
      <c r="Y5762" s="70" t="s">
        <v>17320</v>
      </c>
      <c r="Z5762" s="53">
        <v>26601</v>
      </c>
    </row>
    <row r="5763" spans="1:26" s="49" customFormat="1" ht="30" x14ac:dyDescent="0.25">
      <c r="A5763" s="74">
        <v>600006859</v>
      </c>
      <c r="B5763" s="73">
        <f t="shared" si="267"/>
        <v>600006859</v>
      </c>
      <c r="C5763" s="73" t="s">
        <v>18493</v>
      </c>
      <c r="D5763" s="68">
        <v>1</v>
      </c>
      <c r="E5763" s="48">
        <f t="shared" si="268"/>
        <v>664740</v>
      </c>
      <c r="F5763" s="57" t="s">
        <v>17312</v>
      </c>
      <c r="G5763" s="57" t="s">
        <v>18464</v>
      </c>
      <c r="H5763" s="51">
        <v>1000</v>
      </c>
      <c r="I5763" s="51" t="s">
        <v>17309</v>
      </c>
      <c r="J5763" s="69">
        <v>27.49</v>
      </c>
      <c r="K5763" s="69">
        <f t="shared" si="269"/>
        <v>27490</v>
      </c>
      <c r="L5763" s="90">
        <v>1000</v>
      </c>
      <c r="M5763" s="51">
        <f>VLOOKUP(A:A,'[2]Příloha k protokolu'!$F:$J,5,0)</f>
        <v>0</v>
      </c>
      <c r="N5763" s="62" t="s">
        <v>18494</v>
      </c>
      <c r="O5763" s="52" t="s">
        <v>182</v>
      </c>
      <c r="P5763" s="52">
        <v>1404</v>
      </c>
      <c r="Q5763" s="52"/>
      <c r="R5763" s="52" t="s">
        <v>18467</v>
      </c>
      <c r="S5763" s="49" t="s">
        <v>21333</v>
      </c>
      <c r="V5763" s="50" t="s">
        <v>18333</v>
      </c>
      <c r="W5763" s="50" t="s">
        <v>18467</v>
      </c>
      <c r="X5763" s="50" t="s">
        <v>14738</v>
      </c>
      <c r="Y5763" s="70" t="s">
        <v>17320</v>
      </c>
      <c r="Z5763" s="53">
        <v>26601</v>
      </c>
    </row>
    <row r="5764" spans="1:26" s="49" customFormat="1" x14ac:dyDescent="0.25">
      <c r="A5764" s="74">
        <v>600042600</v>
      </c>
      <c r="B5764" s="73">
        <f t="shared" ref="B5764:B5827" si="270">A5764/1</f>
        <v>600042600</v>
      </c>
      <c r="C5764" s="73" t="s">
        <v>18495</v>
      </c>
      <c r="D5764" s="68">
        <v>1</v>
      </c>
      <c r="E5764" s="48">
        <f t="shared" ref="E5764:E5827" si="271">C5764/1</f>
        <v>75034239</v>
      </c>
      <c r="F5764" s="57" t="s">
        <v>17312</v>
      </c>
      <c r="G5764" s="57" t="s">
        <v>18464</v>
      </c>
      <c r="H5764" s="51">
        <v>0</v>
      </c>
      <c r="I5764" s="51" t="s">
        <v>17309</v>
      </c>
      <c r="J5764" s="69">
        <v>27.49</v>
      </c>
      <c r="K5764" s="69">
        <f t="shared" ref="K5764:K5827" si="272">H5764*J5764</f>
        <v>0</v>
      </c>
      <c r="L5764" s="90">
        <v>25</v>
      </c>
      <c r="M5764" s="51">
        <f>VLOOKUP(A:A,'[2]Příloha k protokolu'!$F:$J,5,0)</f>
        <v>25</v>
      </c>
      <c r="N5764" s="62" t="s">
        <v>18496</v>
      </c>
      <c r="O5764" s="52" t="s">
        <v>238</v>
      </c>
      <c r="P5764" s="52">
        <v>64</v>
      </c>
      <c r="Q5764" s="52"/>
      <c r="R5764" s="52" t="s">
        <v>18497</v>
      </c>
      <c r="S5764" s="49" t="s">
        <v>21333</v>
      </c>
      <c r="V5764" s="50" t="s">
        <v>18472</v>
      </c>
      <c r="W5764" s="50" t="s">
        <v>18467</v>
      </c>
      <c r="X5764" s="50" t="s">
        <v>14740</v>
      </c>
      <c r="Y5764" s="70" t="s">
        <v>17320</v>
      </c>
      <c r="Z5764" s="53">
        <v>26728</v>
      </c>
    </row>
    <row r="5765" spans="1:26" s="49" customFormat="1" x14ac:dyDescent="0.25">
      <c r="A5765" s="74">
        <v>600042782</v>
      </c>
      <c r="B5765" s="73">
        <f t="shared" si="270"/>
        <v>600042782</v>
      </c>
      <c r="C5765" s="73" t="s">
        <v>18498</v>
      </c>
      <c r="D5765" s="68">
        <v>1</v>
      </c>
      <c r="E5765" s="48">
        <f t="shared" si="271"/>
        <v>75033992</v>
      </c>
      <c r="F5765" s="57" t="s">
        <v>17312</v>
      </c>
      <c r="G5765" s="57" t="s">
        <v>18464</v>
      </c>
      <c r="H5765" s="51">
        <v>0</v>
      </c>
      <c r="I5765" s="51" t="s">
        <v>17309</v>
      </c>
      <c r="J5765" s="69">
        <v>27.49</v>
      </c>
      <c r="K5765" s="69">
        <f t="shared" si="272"/>
        <v>0</v>
      </c>
      <c r="L5765" s="90">
        <v>25</v>
      </c>
      <c r="M5765" s="51">
        <f>VLOOKUP(A:A,'[2]Příloha k protokolu'!$F:$J,5,0)</f>
        <v>25</v>
      </c>
      <c r="N5765" s="62" t="s">
        <v>18499</v>
      </c>
      <c r="O5765" s="52" t="s">
        <v>648</v>
      </c>
      <c r="P5765" s="52">
        <v>37</v>
      </c>
      <c r="Q5765" s="52"/>
      <c r="R5765" s="52" t="s">
        <v>1655</v>
      </c>
      <c r="S5765" s="49" t="s">
        <v>21333</v>
      </c>
      <c r="V5765" s="50" t="s">
        <v>18472</v>
      </c>
      <c r="W5765" s="50" t="s">
        <v>18467</v>
      </c>
      <c r="X5765" s="50" t="s">
        <v>14740</v>
      </c>
      <c r="Y5765" s="70" t="s">
        <v>17320</v>
      </c>
      <c r="Z5765" s="53">
        <v>26712</v>
      </c>
    </row>
    <row r="5766" spans="1:26" s="49" customFormat="1" x14ac:dyDescent="0.25">
      <c r="A5766" s="74">
        <v>600042995</v>
      </c>
      <c r="B5766" s="73">
        <f t="shared" si="270"/>
        <v>600042995</v>
      </c>
      <c r="C5766" s="73" t="s">
        <v>18501</v>
      </c>
      <c r="D5766" s="68">
        <v>1</v>
      </c>
      <c r="E5766" s="48">
        <f t="shared" si="271"/>
        <v>75030047</v>
      </c>
      <c r="F5766" s="57" t="s">
        <v>17312</v>
      </c>
      <c r="G5766" s="57" t="s">
        <v>18464</v>
      </c>
      <c r="H5766" s="51">
        <v>150</v>
      </c>
      <c r="I5766" s="51" t="s">
        <v>17309</v>
      </c>
      <c r="J5766" s="69">
        <v>27.49</v>
      </c>
      <c r="K5766" s="69">
        <f t="shared" si="272"/>
        <v>4123.5</v>
      </c>
      <c r="L5766" s="90">
        <v>150</v>
      </c>
      <c r="M5766" s="51">
        <f>VLOOKUP(A:A,'[2]Příloha k protokolu'!$F:$J,5,0)</f>
        <v>0</v>
      </c>
      <c r="N5766" s="62" t="s">
        <v>18502</v>
      </c>
      <c r="O5766" s="52" t="s">
        <v>60</v>
      </c>
      <c r="P5766" s="52">
        <v>25</v>
      </c>
      <c r="Q5766" s="52"/>
      <c r="R5766" s="52" t="s">
        <v>18475</v>
      </c>
      <c r="S5766" s="49" t="s">
        <v>21333</v>
      </c>
      <c r="V5766" s="50" t="s">
        <v>18472</v>
      </c>
      <c r="W5766" s="50" t="s">
        <v>18467</v>
      </c>
      <c r="X5766" s="50" t="s">
        <v>14740</v>
      </c>
      <c r="Y5766" s="70" t="s">
        <v>17320</v>
      </c>
      <c r="Z5766" s="53">
        <v>26705</v>
      </c>
    </row>
    <row r="5767" spans="1:26" s="49" customFormat="1" x14ac:dyDescent="0.25">
      <c r="A5767" s="74">
        <v>600042375</v>
      </c>
      <c r="B5767" s="73">
        <f t="shared" si="270"/>
        <v>600042375</v>
      </c>
      <c r="C5767" s="73" t="s">
        <v>18503</v>
      </c>
      <c r="D5767" s="68">
        <v>1</v>
      </c>
      <c r="E5767" s="48">
        <f t="shared" si="271"/>
        <v>498653</v>
      </c>
      <c r="F5767" s="57" t="s">
        <v>17312</v>
      </c>
      <c r="G5767" s="57" t="s">
        <v>18464</v>
      </c>
      <c r="H5767" s="51">
        <v>0</v>
      </c>
      <c r="I5767" s="51" t="s">
        <v>17309</v>
      </c>
      <c r="J5767" s="69">
        <v>27.49</v>
      </c>
      <c r="K5767" s="69">
        <f t="shared" si="272"/>
        <v>0</v>
      </c>
      <c r="L5767" s="90">
        <v>75</v>
      </c>
      <c r="M5767" s="51">
        <f>VLOOKUP(A:A,'[2]Příloha k protokolu'!$F:$J,5,0)</f>
        <v>75</v>
      </c>
      <c r="N5767" s="62" t="s">
        <v>18504</v>
      </c>
      <c r="O5767" s="52" t="s">
        <v>18505</v>
      </c>
      <c r="P5767" s="52">
        <v>1601</v>
      </c>
      <c r="Q5767" s="52"/>
      <c r="R5767" s="52" t="s">
        <v>18467</v>
      </c>
      <c r="S5767" s="49" t="s">
        <v>21333</v>
      </c>
      <c r="V5767" s="50" t="s">
        <v>18472</v>
      </c>
      <c r="W5767" s="50" t="s">
        <v>18467</v>
      </c>
      <c r="X5767" s="50" t="s">
        <v>14740</v>
      </c>
      <c r="Y5767" s="70" t="s">
        <v>17320</v>
      </c>
      <c r="Z5767" s="53">
        <v>26601</v>
      </c>
    </row>
    <row r="5768" spans="1:26" s="49" customFormat="1" x14ac:dyDescent="0.25">
      <c r="A5768" s="74">
        <v>600042472</v>
      </c>
      <c r="B5768" s="73">
        <f t="shared" si="270"/>
        <v>600042472</v>
      </c>
      <c r="C5768" s="73" t="s">
        <v>18506</v>
      </c>
      <c r="D5768" s="68">
        <v>1</v>
      </c>
      <c r="E5768" s="48">
        <f t="shared" si="271"/>
        <v>70979901</v>
      </c>
      <c r="F5768" s="57" t="s">
        <v>17312</v>
      </c>
      <c r="G5768" s="57" t="s">
        <v>18464</v>
      </c>
      <c r="H5768" s="51">
        <v>0</v>
      </c>
      <c r="I5768" s="51" t="s">
        <v>17309</v>
      </c>
      <c r="J5768" s="69">
        <v>27.49</v>
      </c>
      <c r="K5768" s="69">
        <f t="shared" si="272"/>
        <v>0</v>
      </c>
      <c r="L5768" s="90">
        <v>50</v>
      </c>
      <c r="M5768" s="51">
        <f>VLOOKUP(A:A,'[2]Příloha k protokolu'!$F:$J,5,0)</f>
        <v>50</v>
      </c>
      <c r="N5768" s="62" t="s">
        <v>18507</v>
      </c>
      <c r="O5768" s="52" t="s">
        <v>448</v>
      </c>
      <c r="P5768" s="52">
        <v>204</v>
      </c>
      <c r="Q5768" s="52"/>
      <c r="R5768" s="52" t="s">
        <v>18482</v>
      </c>
      <c r="S5768" s="49" t="s">
        <v>21333</v>
      </c>
      <c r="V5768" s="50" t="s">
        <v>18472</v>
      </c>
      <c r="W5768" s="50" t="s">
        <v>18467</v>
      </c>
      <c r="X5768" s="50" t="s">
        <v>14740</v>
      </c>
      <c r="Y5768" s="70" t="s">
        <v>17320</v>
      </c>
      <c r="Z5768" s="53">
        <v>26706</v>
      </c>
    </row>
    <row r="5769" spans="1:26" s="49" customFormat="1" x14ac:dyDescent="0.25">
      <c r="A5769" s="74">
        <v>600042758</v>
      </c>
      <c r="B5769" s="73">
        <f t="shared" si="270"/>
        <v>600042758</v>
      </c>
      <c r="C5769" s="73" t="s">
        <v>18508</v>
      </c>
      <c r="D5769" s="68">
        <v>1</v>
      </c>
      <c r="E5769" s="48">
        <f t="shared" si="271"/>
        <v>70974993</v>
      </c>
      <c r="F5769" s="57" t="s">
        <v>17312</v>
      </c>
      <c r="G5769" s="57" t="s">
        <v>18464</v>
      </c>
      <c r="H5769" s="51">
        <v>0</v>
      </c>
      <c r="I5769" s="51" t="s">
        <v>17309</v>
      </c>
      <c r="J5769" s="69">
        <v>27.49</v>
      </c>
      <c r="K5769" s="69">
        <f t="shared" si="272"/>
        <v>0</v>
      </c>
      <c r="L5769" s="90">
        <v>50</v>
      </c>
      <c r="M5769" s="51">
        <f>VLOOKUP(A:A,'[2]Příloha k protokolu'!$F:$J,5,0)</f>
        <v>50</v>
      </c>
      <c r="N5769" s="62" t="s">
        <v>18509</v>
      </c>
      <c r="O5769" s="52" t="s">
        <v>18510</v>
      </c>
      <c r="P5769" s="52">
        <v>1154</v>
      </c>
      <c r="Q5769" s="52">
        <v>9</v>
      </c>
      <c r="R5769" s="52" t="s">
        <v>18467</v>
      </c>
      <c r="S5769" s="49" t="s">
        <v>21333</v>
      </c>
      <c r="V5769" s="50" t="s">
        <v>18472</v>
      </c>
      <c r="W5769" s="50" t="s">
        <v>18467</v>
      </c>
      <c r="X5769" s="50" t="s">
        <v>14740</v>
      </c>
      <c r="Y5769" s="70" t="s">
        <v>17320</v>
      </c>
      <c r="Z5769" s="53">
        <v>26601</v>
      </c>
    </row>
    <row r="5770" spans="1:26" s="49" customFormat="1" x14ac:dyDescent="0.25">
      <c r="A5770" s="74">
        <v>600042791</v>
      </c>
      <c r="B5770" s="73">
        <f t="shared" si="270"/>
        <v>600042791</v>
      </c>
      <c r="C5770" s="73" t="s">
        <v>18511</v>
      </c>
      <c r="D5770" s="68">
        <v>1</v>
      </c>
      <c r="E5770" s="48">
        <f t="shared" si="271"/>
        <v>71001093</v>
      </c>
      <c r="F5770" s="57" t="s">
        <v>17312</v>
      </c>
      <c r="G5770" s="57" t="s">
        <v>18464</v>
      </c>
      <c r="H5770" s="51">
        <v>0</v>
      </c>
      <c r="I5770" s="51" t="s">
        <v>17309</v>
      </c>
      <c r="J5770" s="69">
        <v>27.49</v>
      </c>
      <c r="K5770" s="69">
        <f t="shared" si="272"/>
        <v>0</v>
      </c>
      <c r="L5770" s="90">
        <v>50</v>
      </c>
      <c r="M5770" s="51">
        <f>VLOOKUP(A:A,'[2]Příloha k protokolu'!$F:$J,5,0)</f>
        <v>50</v>
      </c>
      <c r="N5770" s="62" t="s">
        <v>18512</v>
      </c>
      <c r="O5770" s="52" t="s">
        <v>668</v>
      </c>
      <c r="P5770" s="52">
        <v>801</v>
      </c>
      <c r="Q5770" s="52"/>
      <c r="R5770" s="52" t="s">
        <v>18513</v>
      </c>
      <c r="S5770" s="49" t="s">
        <v>21333</v>
      </c>
      <c r="V5770" s="50" t="s">
        <v>18472</v>
      </c>
      <c r="W5770" s="50" t="s">
        <v>18467</v>
      </c>
      <c r="X5770" s="50" t="s">
        <v>14740</v>
      </c>
      <c r="Y5770" s="70" t="s">
        <v>17320</v>
      </c>
      <c r="Z5770" s="53">
        <v>26751</v>
      </c>
    </row>
    <row r="5771" spans="1:26" s="49" customFormat="1" x14ac:dyDescent="0.25">
      <c r="A5771" s="74">
        <v>600042880</v>
      </c>
      <c r="B5771" s="73">
        <f t="shared" si="270"/>
        <v>600042880</v>
      </c>
      <c r="C5771" s="73" t="s">
        <v>18514</v>
      </c>
      <c r="D5771" s="68">
        <v>1</v>
      </c>
      <c r="E5771" s="48">
        <f t="shared" si="271"/>
        <v>70997454</v>
      </c>
      <c r="F5771" s="57" t="s">
        <v>17312</v>
      </c>
      <c r="G5771" s="57" t="s">
        <v>18464</v>
      </c>
      <c r="H5771" s="51">
        <v>100</v>
      </c>
      <c r="I5771" s="51" t="s">
        <v>17309</v>
      </c>
      <c r="J5771" s="69">
        <v>27.49</v>
      </c>
      <c r="K5771" s="69">
        <f t="shared" si="272"/>
        <v>2749</v>
      </c>
      <c r="L5771" s="90">
        <v>100</v>
      </c>
      <c r="M5771" s="51">
        <f>VLOOKUP(A:A,'[2]Příloha k protokolu'!$F:$J,5,0)</f>
        <v>0</v>
      </c>
      <c r="N5771" s="62" t="s">
        <v>18515</v>
      </c>
      <c r="O5771" s="52"/>
      <c r="P5771" s="52">
        <v>67</v>
      </c>
      <c r="Q5771" s="52"/>
      <c r="R5771" s="52" t="s">
        <v>18516</v>
      </c>
      <c r="S5771" s="49" t="s">
        <v>21333</v>
      </c>
      <c r="V5771" s="50" t="s">
        <v>18472</v>
      </c>
      <c r="W5771" s="50" t="s">
        <v>18467</v>
      </c>
      <c r="X5771" s="50" t="s">
        <v>14740</v>
      </c>
      <c r="Y5771" s="70" t="s">
        <v>17320</v>
      </c>
      <c r="Z5771" s="53">
        <v>26718</v>
      </c>
    </row>
    <row r="5772" spans="1:26" s="49" customFormat="1" x14ac:dyDescent="0.25">
      <c r="A5772" s="74">
        <v>600042901</v>
      </c>
      <c r="B5772" s="73">
        <f t="shared" si="270"/>
        <v>600042901</v>
      </c>
      <c r="C5772" s="73" t="s">
        <v>18517</v>
      </c>
      <c r="D5772" s="68">
        <v>1</v>
      </c>
      <c r="E5772" s="48">
        <f t="shared" si="271"/>
        <v>75033887</v>
      </c>
      <c r="F5772" s="57" t="s">
        <v>17312</v>
      </c>
      <c r="G5772" s="57" t="s">
        <v>18464</v>
      </c>
      <c r="H5772" s="51">
        <v>75</v>
      </c>
      <c r="I5772" s="51" t="s">
        <v>17309</v>
      </c>
      <c r="J5772" s="69">
        <v>27.49</v>
      </c>
      <c r="K5772" s="69">
        <f t="shared" si="272"/>
        <v>2061.75</v>
      </c>
      <c r="L5772" s="90">
        <v>75</v>
      </c>
      <c r="M5772" s="51">
        <f>VLOOKUP(A:A,'[2]Příloha k protokolu'!$F:$J,5,0)</f>
        <v>0</v>
      </c>
      <c r="N5772" s="62" t="s">
        <v>18518</v>
      </c>
      <c r="O5772" s="52" t="s">
        <v>1951</v>
      </c>
      <c r="P5772" s="52">
        <v>157</v>
      </c>
      <c r="Q5772" s="52"/>
      <c r="R5772" s="52" t="s">
        <v>18519</v>
      </c>
      <c r="S5772" s="49" t="s">
        <v>21333</v>
      </c>
      <c r="V5772" s="50" t="s">
        <v>18472</v>
      </c>
      <c r="W5772" s="50" t="s">
        <v>18467</v>
      </c>
      <c r="X5772" s="50" t="s">
        <v>14740</v>
      </c>
      <c r="Y5772" s="70" t="s">
        <v>17320</v>
      </c>
      <c r="Z5772" s="53">
        <v>26703</v>
      </c>
    </row>
    <row r="5773" spans="1:26" s="49" customFormat="1" x14ac:dyDescent="0.25">
      <c r="A5773" s="74">
        <v>600042961</v>
      </c>
      <c r="B5773" s="73">
        <f t="shared" si="270"/>
        <v>600042961</v>
      </c>
      <c r="C5773" s="73" t="s">
        <v>18520</v>
      </c>
      <c r="D5773" s="68">
        <v>1</v>
      </c>
      <c r="E5773" s="48">
        <f t="shared" si="271"/>
        <v>71004513</v>
      </c>
      <c r="F5773" s="57" t="s">
        <v>17312</v>
      </c>
      <c r="G5773" s="57" t="s">
        <v>18464</v>
      </c>
      <c r="H5773" s="51">
        <v>150</v>
      </c>
      <c r="I5773" s="51" t="s">
        <v>17309</v>
      </c>
      <c r="J5773" s="69">
        <v>27.49</v>
      </c>
      <c r="K5773" s="69">
        <f t="shared" si="272"/>
        <v>4123.5</v>
      </c>
      <c r="L5773" s="90">
        <v>150</v>
      </c>
      <c r="M5773" s="51">
        <f>VLOOKUP(A:A,'[2]Příloha k protokolu'!$F:$J,5,0)</f>
        <v>0</v>
      </c>
      <c r="N5773" s="62" t="s">
        <v>18521</v>
      </c>
      <c r="O5773" s="52" t="s">
        <v>18522</v>
      </c>
      <c r="P5773" s="52">
        <v>58</v>
      </c>
      <c r="Q5773" s="52"/>
      <c r="R5773" s="52" t="s">
        <v>18523</v>
      </c>
      <c r="S5773" s="49" t="s">
        <v>21333</v>
      </c>
      <c r="V5773" s="50" t="s">
        <v>18472</v>
      </c>
      <c r="W5773" s="50" t="s">
        <v>18467</v>
      </c>
      <c r="X5773" s="50" t="s">
        <v>14740</v>
      </c>
      <c r="Y5773" s="70" t="s">
        <v>17320</v>
      </c>
      <c r="Z5773" s="53">
        <v>26716</v>
      </c>
    </row>
    <row r="5774" spans="1:26" s="49" customFormat="1" x14ac:dyDescent="0.25">
      <c r="A5774" s="74">
        <v>600042979</v>
      </c>
      <c r="B5774" s="73">
        <f t="shared" si="270"/>
        <v>600042979</v>
      </c>
      <c r="C5774" s="73" t="s">
        <v>18524</v>
      </c>
      <c r="D5774" s="68">
        <v>1</v>
      </c>
      <c r="E5774" s="48">
        <f t="shared" si="271"/>
        <v>70989788</v>
      </c>
      <c r="F5774" s="57" t="s">
        <v>17312</v>
      </c>
      <c r="G5774" s="57" t="s">
        <v>18464</v>
      </c>
      <c r="H5774" s="51">
        <v>175</v>
      </c>
      <c r="I5774" s="51" t="s">
        <v>17309</v>
      </c>
      <c r="J5774" s="69">
        <v>27.49</v>
      </c>
      <c r="K5774" s="69">
        <f t="shared" si="272"/>
        <v>4810.75</v>
      </c>
      <c r="L5774" s="90">
        <v>175</v>
      </c>
      <c r="M5774" s="51">
        <f>VLOOKUP(A:A,'[2]Příloha k protokolu'!$F:$J,5,0)</f>
        <v>0</v>
      </c>
      <c r="N5774" s="62" t="s">
        <v>18525</v>
      </c>
      <c r="O5774" s="52" t="s">
        <v>1639</v>
      </c>
      <c r="P5774" s="52">
        <v>147</v>
      </c>
      <c r="Q5774" s="52"/>
      <c r="R5774" s="52" t="s">
        <v>18479</v>
      </c>
      <c r="S5774" s="49" t="s">
        <v>21333</v>
      </c>
      <c r="V5774" s="50" t="s">
        <v>18472</v>
      </c>
      <c r="W5774" s="50" t="s">
        <v>18467</v>
      </c>
      <c r="X5774" s="50" t="s">
        <v>14740</v>
      </c>
      <c r="Y5774" s="70" t="s">
        <v>17320</v>
      </c>
      <c r="Z5774" s="53">
        <v>26703</v>
      </c>
    </row>
    <row r="5775" spans="1:26" s="49" customFormat="1" x14ac:dyDescent="0.25">
      <c r="A5775" s="74">
        <v>600042987</v>
      </c>
      <c r="B5775" s="73">
        <f t="shared" si="270"/>
        <v>600042987</v>
      </c>
      <c r="C5775" s="73" t="s">
        <v>18526</v>
      </c>
      <c r="D5775" s="68">
        <v>1</v>
      </c>
      <c r="E5775" s="48">
        <f t="shared" si="271"/>
        <v>70990832</v>
      </c>
      <c r="F5775" s="57" t="s">
        <v>17312</v>
      </c>
      <c r="G5775" s="57" t="s">
        <v>18464</v>
      </c>
      <c r="H5775" s="51">
        <v>175</v>
      </c>
      <c r="I5775" s="51" t="s">
        <v>17309</v>
      </c>
      <c r="J5775" s="69">
        <v>27.49</v>
      </c>
      <c r="K5775" s="69">
        <f t="shared" si="272"/>
        <v>4810.75</v>
      </c>
      <c r="L5775" s="90">
        <v>175</v>
      </c>
      <c r="M5775" s="51">
        <f>VLOOKUP(A:A,'[2]Příloha k protokolu'!$F:$J,5,0)</f>
        <v>0</v>
      </c>
      <c r="N5775" s="62" t="s">
        <v>18527</v>
      </c>
      <c r="O5775" s="52"/>
      <c r="P5775" s="52">
        <v>158</v>
      </c>
      <c r="Q5775" s="52"/>
      <c r="R5775" s="52" t="s">
        <v>18528</v>
      </c>
      <c r="S5775" s="49" t="s">
        <v>21333</v>
      </c>
      <c r="V5775" s="50" t="s">
        <v>18472</v>
      </c>
      <c r="W5775" s="50" t="s">
        <v>18467</v>
      </c>
      <c r="X5775" s="50" t="s">
        <v>14740</v>
      </c>
      <c r="Y5775" s="70" t="s">
        <v>17320</v>
      </c>
      <c r="Z5775" s="53">
        <v>26707</v>
      </c>
    </row>
    <row r="5776" spans="1:26" s="49" customFormat="1" x14ac:dyDescent="0.25">
      <c r="A5776" s="74">
        <v>600043029</v>
      </c>
      <c r="B5776" s="73">
        <f t="shared" si="270"/>
        <v>600043029</v>
      </c>
      <c r="C5776" s="73" t="s">
        <v>18529</v>
      </c>
      <c r="D5776" s="68">
        <v>1</v>
      </c>
      <c r="E5776" s="48">
        <f t="shared" si="271"/>
        <v>70975019</v>
      </c>
      <c r="F5776" s="57" t="s">
        <v>17312</v>
      </c>
      <c r="G5776" s="57" t="s">
        <v>18464</v>
      </c>
      <c r="H5776" s="51">
        <v>1325</v>
      </c>
      <c r="I5776" s="51" t="s">
        <v>17309</v>
      </c>
      <c r="J5776" s="69">
        <v>27.49</v>
      </c>
      <c r="K5776" s="69">
        <f t="shared" si="272"/>
        <v>36424.25</v>
      </c>
      <c r="L5776" s="90">
        <v>1325</v>
      </c>
      <c r="M5776" s="51">
        <f>VLOOKUP(A:A,'[2]Příloha k protokolu'!$F:$J,5,0)</f>
        <v>0</v>
      </c>
      <c r="N5776" s="62" t="s">
        <v>18530</v>
      </c>
      <c r="O5776" s="52" t="s">
        <v>75</v>
      </c>
      <c r="P5776" s="52">
        <v>30</v>
      </c>
      <c r="Q5776" s="52">
        <v>14</v>
      </c>
      <c r="R5776" s="52" t="s">
        <v>18467</v>
      </c>
      <c r="S5776" s="49" t="s">
        <v>21333</v>
      </c>
      <c r="V5776" s="50" t="s">
        <v>18472</v>
      </c>
      <c r="W5776" s="50" t="s">
        <v>18467</v>
      </c>
      <c r="X5776" s="50" t="s">
        <v>14740</v>
      </c>
      <c r="Y5776" s="70" t="s">
        <v>17320</v>
      </c>
      <c r="Z5776" s="53">
        <v>26601</v>
      </c>
    </row>
    <row r="5777" spans="1:26" s="49" customFormat="1" x14ac:dyDescent="0.25">
      <c r="A5777" s="74">
        <v>600043037</v>
      </c>
      <c r="B5777" s="73">
        <f t="shared" si="270"/>
        <v>600043037</v>
      </c>
      <c r="C5777" s="73" t="s">
        <v>18531</v>
      </c>
      <c r="D5777" s="68">
        <v>1</v>
      </c>
      <c r="E5777" s="48">
        <f t="shared" si="271"/>
        <v>70975001</v>
      </c>
      <c r="F5777" s="57" t="s">
        <v>17312</v>
      </c>
      <c r="G5777" s="57" t="s">
        <v>18464</v>
      </c>
      <c r="H5777" s="51">
        <v>1325</v>
      </c>
      <c r="I5777" s="51" t="s">
        <v>17309</v>
      </c>
      <c r="J5777" s="69">
        <v>27.49</v>
      </c>
      <c r="K5777" s="69">
        <f t="shared" si="272"/>
        <v>36424.25</v>
      </c>
      <c r="L5777" s="90">
        <v>1325</v>
      </c>
      <c r="M5777" s="51">
        <f>VLOOKUP(A:A,'[2]Příloha k protokolu'!$F:$J,5,0)</f>
        <v>0</v>
      </c>
      <c r="N5777" s="62" t="s">
        <v>18532</v>
      </c>
      <c r="O5777" s="52" t="s">
        <v>18533</v>
      </c>
      <c r="P5777" s="52">
        <v>458</v>
      </c>
      <c r="Q5777" s="52">
        <v>7</v>
      </c>
      <c r="R5777" s="52" t="s">
        <v>18467</v>
      </c>
      <c r="S5777" s="49" t="s">
        <v>21333</v>
      </c>
      <c r="V5777" s="50" t="s">
        <v>18472</v>
      </c>
      <c r="W5777" s="50" t="s">
        <v>18467</v>
      </c>
      <c r="X5777" s="50" t="s">
        <v>14740</v>
      </c>
      <c r="Y5777" s="70" t="s">
        <v>17320</v>
      </c>
      <c r="Z5777" s="53">
        <v>26601</v>
      </c>
    </row>
    <row r="5778" spans="1:26" s="49" customFormat="1" x14ac:dyDescent="0.25">
      <c r="A5778" s="74">
        <v>600043053</v>
      </c>
      <c r="B5778" s="73">
        <f t="shared" si="270"/>
        <v>600043053</v>
      </c>
      <c r="C5778" s="73" t="s">
        <v>18534</v>
      </c>
      <c r="D5778" s="68">
        <v>1</v>
      </c>
      <c r="E5778" s="48">
        <f t="shared" si="271"/>
        <v>71002715</v>
      </c>
      <c r="F5778" s="57" t="s">
        <v>17312</v>
      </c>
      <c r="G5778" s="57" t="s">
        <v>18464</v>
      </c>
      <c r="H5778" s="51">
        <v>475</v>
      </c>
      <c r="I5778" s="51" t="s">
        <v>17309</v>
      </c>
      <c r="J5778" s="69">
        <v>27.49</v>
      </c>
      <c r="K5778" s="69">
        <f t="shared" si="272"/>
        <v>13057.75</v>
      </c>
      <c r="L5778" s="90">
        <v>475</v>
      </c>
      <c r="M5778" s="51">
        <f>VLOOKUP(A:A,'[2]Příloha k protokolu'!$F:$J,5,0)</f>
        <v>0</v>
      </c>
      <c r="N5778" s="62" t="s">
        <v>18535</v>
      </c>
      <c r="O5778" s="52" t="s">
        <v>18536</v>
      </c>
      <c r="P5778" s="52">
        <v>44</v>
      </c>
      <c r="Q5778" s="52"/>
      <c r="R5778" s="52" t="s">
        <v>18500</v>
      </c>
      <c r="S5778" s="49" t="s">
        <v>21333</v>
      </c>
      <c r="V5778" s="50" t="s">
        <v>18472</v>
      </c>
      <c r="W5778" s="50" t="s">
        <v>18467</v>
      </c>
      <c r="X5778" s="50" t="s">
        <v>14740</v>
      </c>
      <c r="Y5778" s="70" t="s">
        <v>17320</v>
      </c>
      <c r="Z5778" s="53">
        <v>26727</v>
      </c>
    </row>
    <row r="5779" spans="1:26" s="49" customFormat="1" ht="30" x14ac:dyDescent="0.25">
      <c r="A5779" s="74">
        <v>600043070</v>
      </c>
      <c r="B5779" s="73">
        <f t="shared" si="270"/>
        <v>600043070</v>
      </c>
      <c r="C5779" s="73" t="s">
        <v>18537</v>
      </c>
      <c r="D5779" s="68">
        <v>1</v>
      </c>
      <c r="E5779" s="48">
        <f t="shared" si="271"/>
        <v>75033089</v>
      </c>
      <c r="F5779" s="57" t="s">
        <v>17312</v>
      </c>
      <c r="G5779" s="57" t="s">
        <v>18464</v>
      </c>
      <c r="H5779" s="51">
        <v>150</v>
      </c>
      <c r="I5779" s="51" t="s">
        <v>17309</v>
      </c>
      <c r="J5779" s="69">
        <v>27.49</v>
      </c>
      <c r="K5779" s="69">
        <f t="shared" si="272"/>
        <v>4123.5</v>
      </c>
      <c r="L5779" s="90">
        <v>150</v>
      </c>
      <c r="M5779" s="51">
        <f>VLOOKUP(A:A,'[2]Příloha k protokolu'!$F:$J,5,0)</f>
        <v>0</v>
      </c>
      <c r="N5779" s="62" t="s">
        <v>18538</v>
      </c>
      <c r="O5779" s="52"/>
      <c r="P5779" s="52">
        <v>135</v>
      </c>
      <c r="Q5779" s="52"/>
      <c r="R5779" s="52" t="s">
        <v>18539</v>
      </c>
      <c r="S5779" s="49" t="s">
        <v>21333</v>
      </c>
      <c r="V5779" s="50" t="s">
        <v>18472</v>
      </c>
      <c r="W5779" s="50" t="s">
        <v>18467</v>
      </c>
      <c r="X5779" s="50" t="s">
        <v>14740</v>
      </c>
      <c r="Y5779" s="70" t="s">
        <v>17320</v>
      </c>
      <c r="Z5779" s="53">
        <v>26722</v>
      </c>
    </row>
    <row r="5780" spans="1:26" s="49" customFormat="1" x14ac:dyDescent="0.25">
      <c r="A5780" s="74">
        <v>600043096</v>
      </c>
      <c r="B5780" s="73">
        <f t="shared" si="270"/>
        <v>600043096</v>
      </c>
      <c r="C5780" s="73" t="s">
        <v>18540</v>
      </c>
      <c r="D5780" s="68">
        <v>1</v>
      </c>
      <c r="E5780" s="48">
        <f t="shared" si="271"/>
        <v>70991430</v>
      </c>
      <c r="F5780" s="57" t="s">
        <v>17312</v>
      </c>
      <c r="G5780" s="57" t="s">
        <v>18464</v>
      </c>
      <c r="H5780" s="51">
        <v>75</v>
      </c>
      <c r="I5780" s="51" t="s">
        <v>17309</v>
      </c>
      <c r="J5780" s="69">
        <v>27.49</v>
      </c>
      <c r="K5780" s="69">
        <f t="shared" si="272"/>
        <v>2061.75</v>
      </c>
      <c r="L5780" s="90">
        <v>75</v>
      </c>
      <c r="M5780" s="51">
        <f>VLOOKUP(A:A,'[2]Příloha k protokolu'!$F:$J,5,0)</f>
        <v>0</v>
      </c>
      <c r="N5780" s="62" t="s">
        <v>18541</v>
      </c>
      <c r="O5780" s="52" t="s">
        <v>60</v>
      </c>
      <c r="P5780" s="52">
        <v>219</v>
      </c>
      <c r="Q5780" s="52"/>
      <c r="R5780" s="52" t="s">
        <v>18542</v>
      </c>
      <c r="S5780" s="49" t="s">
        <v>21333</v>
      </c>
      <c r="V5780" s="50" t="s">
        <v>18472</v>
      </c>
      <c r="W5780" s="50" t="s">
        <v>18467</v>
      </c>
      <c r="X5780" s="50" t="s">
        <v>14740</v>
      </c>
      <c r="Y5780" s="70" t="s">
        <v>17320</v>
      </c>
      <c r="Z5780" s="53">
        <v>26729</v>
      </c>
    </row>
    <row r="5781" spans="1:26" s="49" customFormat="1" x14ac:dyDescent="0.25">
      <c r="A5781" s="74">
        <v>600043126</v>
      </c>
      <c r="B5781" s="73">
        <f t="shared" si="270"/>
        <v>600043126</v>
      </c>
      <c r="C5781" s="73" t="s">
        <v>18543</v>
      </c>
      <c r="D5781" s="68">
        <v>1</v>
      </c>
      <c r="E5781" s="48">
        <f t="shared" si="271"/>
        <v>70998477</v>
      </c>
      <c r="F5781" s="57" t="s">
        <v>17312</v>
      </c>
      <c r="G5781" s="57" t="s">
        <v>18464</v>
      </c>
      <c r="H5781" s="51">
        <v>50</v>
      </c>
      <c r="I5781" s="51" t="s">
        <v>17309</v>
      </c>
      <c r="J5781" s="69">
        <v>27.49</v>
      </c>
      <c r="K5781" s="69">
        <f t="shared" si="272"/>
        <v>1374.5</v>
      </c>
      <c r="L5781" s="90">
        <v>50</v>
      </c>
      <c r="M5781" s="51">
        <f>VLOOKUP(A:A,'[2]Příloha k protokolu'!$F:$J,5,0)</f>
        <v>0</v>
      </c>
      <c r="N5781" s="62" t="s">
        <v>18544</v>
      </c>
      <c r="O5781" s="52" t="s">
        <v>18545</v>
      </c>
      <c r="P5781" s="52">
        <v>33</v>
      </c>
      <c r="Q5781" s="52"/>
      <c r="R5781" s="52" t="s">
        <v>18546</v>
      </c>
      <c r="S5781" s="49" t="s">
        <v>21333</v>
      </c>
      <c r="V5781" s="50" t="s">
        <v>18472</v>
      </c>
      <c r="W5781" s="50" t="s">
        <v>18467</v>
      </c>
      <c r="X5781" s="50" t="s">
        <v>14740</v>
      </c>
      <c r="Y5781" s="70" t="s">
        <v>17320</v>
      </c>
      <c r="Z5781" s="53">
        <v>26718</v>
      </c>
    </row>
    <row r="5782" spans="1:26" s="49" customFormat="1" x14ac:dyDescent="0.25">
      <c r="A5782" s="74">
        <v>600043169</v>
      </c>
      <c r="B5782" s="73">
        <f t="shared" si="270"/>
        <v>600043169</v>
      </c>
      <c r="C5782" s="73" t="s">
        <v>18547</v>
      </c>
      <c r="D5782" s="68">
        <v>1</v>
      </c>
      <c r="E5782" s="48">
        <f t="shared" si="271"/>
        <v>47515767</v>
      </c>
      <c r="F5782" s="57" t="s">
        <v>17312</v>
      </c>
      <c r="G5782" s="57" t="s">
        <v>18464</v>
      </c>
      <c r="H5782" s="51">
        <v>675</v>
      </c>
      <c r="I5782" s="51" t="s">
        <v>17309</v>
      </c>
      <c r="J5782" s="69">
        <v>27.49</v>
      </c>
      <c r="K5782" s="69">
        <f t="shared" si="272"/>
        <v>18555.75</v>
      </c>
      <c r="L5782" s="90">
        <v>675</v>
      </c>
      <c r="M5782" s="51">
        <f>VLOOKUP(A:A,'[2]Příloha k protokolu'!$F:$J,5,0)</f>
        <v>0</v>
      </c>
      <c r="N5782" s="62" t="s">
        <v>18548</v>
      </c>
      <c r="O5782" s="52" t="s">
        <v>340</v>
      </c>
      <c r="P5782" s="52">
        <v>249</v>
      </c>
      <c r="Q5782" s="52">
        <v>4</v>
      </c>
      <c r="R5782" s="52" t="s">
        <v>18467</v>
      </c>
      <c r="S5782" s="49" t="s">
        <v>21333</v>
      </c>
      <c r="V5782" s="50" t="s">
        <v>18472</v>
      </c>
      <c r="W5782" s="50" t="s">
        <v>18467</v>
      </c>
      <c r="X5782" s="50" t="s">
        <v>14740</v>
      </c>
      <c r="Y5782" s="70" t="s">
        <v>17320</v>
      </c>
      <c r="Z5782" s="53">
        <v>26601</v>
      </c>
    </row>
    <row r="5783" spans="1:26" s="49" customFormat="1" x14ac:dyDescent="0.25">
      <c r="A5783" s="74">
        <v>600043177</v>
      </c>
      <c r="B5783" s="73">
        <f t="shared" si="270"/>
        <v>600043177</v>
      </c>
      <c r="C5783" s="73" t="s">
        <v>18549</v>
      </c>
      <c r="D5783" s="68">
        <v>1</v>
      </c>
      <c r="E5783" s="48">
        <f t="shared" si="271"/>
        <v>47515775</v>
      </c>
      <c r="F5783" s="57" t="s">
        <v>17312</v>
      </c>
      <c r="G5783" s="57" t="s">
        <v>18464</v>
      </c>
      <c r="H5783" s="51">
        <v>1325</v>
      </c>
      <c r="I5783" s="51" t="s">
        <v>17309</v>
      </c>
      <c r="J5783" s="69">
        <v>27.49</v>
      </c>
      <c r="K5783" s="69">
        <f t="shared" si="272"/>
        <v>36424.25</v>
      </c>
      <c r="L5783" s="90">
        <v>1325</v>
      </c>
      <c r="M5783" s="51">
        <f>VLOOKUP(A:A,'[2]Příloha k protokolu'!$F:$J,5,0)</f>
        <v>0</v>
      </c>
      <c r="N5783" s="62" t="s">
        <v>18550</v>
      </c>
      <c r="O5783" s="52" t="s">
        <v>18551</v>
      </c>
      <c r="P5783" s="52">
        <v>1335</v>
      </c>
      <c r="Q5783" s="52">
        <v>80</v>
      </c>
      <c r="R5783" s="52" t="s">
        <v>18467</v>
      </c>
      <c r="S5783" s="49" t="s">
        <v>21333</v>
      </c>
      <c r="V5783" s="50" t="s">
        <v>18472</v>
      </c>
      <c r="W5783" s="50" t="s">
        <v>18467</v>
      </c>
      <c r="X5783" s="50" t="s">
        <v>14740</v>
      </c>
      <c r="Y5783" s="70" t="s">
        <v>17320</v>
      </c>
      <c r="Z5783" s="53">
        <v>26601</v>
      </c>
    </row>
    <row r="5784" spans="1:26" s="49" customFormat="1" x14ac:dyDescent="0.25">
      <c r="A5784" s="74">
        <v>600043185</v>
      </c>
      <c r="B5784" s="73">
        <f t="shared" si="270"/>
        <v>600043185</v>
      </c>
      <c r="C5784" s="73" t="s">
        <v>18552</v>
      </c>
      <c r="D5784" s="68">
        <v>1</v>
      </c>
      <c r="E5784" s="48">
        <f t="shared" si="271"/>
        <v>47515911</v>
      </c>
      <c r="F5784" s="57" t="s">
        <v>17312</v>
      </c>
      <c r="G5784" s="57" t="s">
        <v>18464</v>
      </c>
      <c r="H5784" s="51">
        <v>425</v>
      </c>
      <c r="I5784" s="51" t="s">
        <v>17309</v>
      </c>
      <c r="J5784" s="69">
        <v>27.49</v>
      </c>
      <c r="K5784" s="69">
        <f t="shared" si="272"/>
        <v>11683.25</v>
      </c>
      <c r="L5784" s="90">
        <v>425</v>
      </c>
      <c r="M5784" s="51">
        <f>VLOOKUP(A:A,'[2]Příloha k protokolu'!$F:$J,5,0)</f>
        <v>0</v>
      </c>
      <c r="N5784" s="62" t="s">
        <v>18553</v>
      </c>
      <c r="O5784" s="52" t="s">
        <v>60</v>
      </c>
      <c r="P5784" s="52">
        <v>242</v>
      </c>
      <c r="Q5784" s="52"/>
      <c r="R5784" s="52" t="s">
        <v>18554</v>
      </c>
      <c r="S5784" s="49" t="s">
        <v>21333</v>
      </c>
      <c r="V5784" s="50" t="s">
        <v>18472</v>
      </c>
      <c r="W5784" s="50" t="s">
        <v>18467</v>
      </c>
      <c r="X5784" s="50" t="s">
        <v>14740</v>
      </c>
      <c r="Y5784" s="70" t="s">
        <v>17320</v>
      </c>
      <c r="Z5784" s="53">
        <v>26742</v>
      </c>
    </row>
    <row r="5785" spans="1:26" s="49" customFormat="1" ht="30" x14ac:dyDescent="0.25">
      <c r="A5785" s="74">
        <v>600043193</v>
      </c>
      <c r="B5785" s="73">
        <f t="shared" si="270"/>
        <v>600043193</v>
      </c>
      <c r="C5785" s="73" t="s">
        <v>18555</v>
      </c>
      <c r="D5785" s="68">
        <v>1</v>
      </c>
      <c r="E5785" s="48">
        <f t="shared" si="271"/>
        <v>47558156</v>
      </c>
      <c r="F5785" s="57" t="s">
        <v>17312</v>
      </c>
      <c r="G5785" s="57" t="s">
        <v>18464</v>
      </c>
      <c r="H5785" s="51">
        <v>775</v>
      </c>
      <c r="I5785" s="51" t="s">
        <v>17309</v>
      </c>
      <c r="J5785" s="69">
        <v>27.49</v>
      </c>
      <c r="K5785" s="69">
        <f t="shared" si="272"/>
        <v>21304.75</v>
      </c>
      <c r="L5785" s="90">
        <v>775</v>
      </c>
      <c r="M5785" s="51">
        <f>VLOOKUP(A:A,'[2]Příloha k protokolu'!$F:$J,5,0)</f>
        <v>0</v>
      </c>
      <c r="N5785" s="62" t="s">
        <v>18556</v>
      </c>
      <c r="O5785" s="52" t="s">
        <v>519</v>
      </c>
      <c r="P5785" s="52">
        <v>136</v>
      </c>
      <c r="Q5785" s="52"/>
      <c r="R5785" s="52" t="s">
        <v>18466</v>
      </c>
      <c r="S5785" s="49" t="s">
        <v>21333</v>
      </c>
      <c r="V5785" s="50" t="s">
        <v>18472</v>
      </c>
      <c r="W5785" s="50" t="s">
        <v>18467</v>
      </c>
      <c r="X5785" s="50" t="s">
        <v>14740</v>
      </c>
      <c r="Y5785" s="70" t="s">
        <v>17320</v>
      </c>
      <c r="Z5785" s="53">
        <v>26701</v>
      </c>
    </row>
    <row r="5786" spans="1:26" s="49" customFormat="1" ht="30" x14ac:dyDescent="0.25">
      <c r="A5786" s="74">
        <v>600043207</v>
      </c>
      <c r="B5786" s="73">
        <f t="shared" si="270"/>
        <v>600043207</v>
      </c>
      <c r="C5786" s="73" t="s">
        <v>18557</v>
      </c>
      <c r="D5786" s="68">
        <v>1</v>
      </c>
      <c r="E5786" s="48">
        <f t="shared" si="271"/>
        <v>47558229</v>
      </c>
      <c r="F5786" s="57" t="s">
        <v>17312</v>
      </c>
      <c r="G5786" s="57" t="s">
        <v>18464</v>
      </c>
      <c r="H5786" s="51">
        <v>1025</v>
      </c>
      <c r="I5786" s="51" t="s">
        <v>17309</v>
      </c>
      <c r="J5786" s="69">
        <v>27.49</v>
      </c>
      <c r="K5786" s="69">
        <f t="shared" si="272"/>
        <v>28177.25</v>
      </c>
      <c r="L5786" s="90">
        <v>1025</v>
      </c>
      <c r="M5786" s="51">
        <f>VLOOKUP(A:A,'[2]Příloha k protokolu'!$F:$J,5,0)</f>
        <v>0</v>
      </c>
      <c r="N5786" s="62" t="s">
        <v>18558</v>
      </c>
      <c r="O5786" s="52" t="s">
        <v>1639</v>
      </c>
      <c r="P5786" s="52">
        <v>292</v>
      </c>
      <c r="Q5786" s="52"/>
      <c r="R5786" s="52" t="s">
        <v>18466</v>
      </c>
      <c r="S5786" s="49" t="s">
        <v>21333</v>
      </c>
      <c r="V5786" s="50" t="s">
        <v>18472</v>
      </c>
      <c r="W5786" s="50" t="s">
        <v>18467</v>
      </c>
      <c r="X5786" s="50" t="s">
        <v>14740</v>
      </c>
      <c r="Y5786" s="70" t="s">
        <v>17320</v>
      </c>
      <c r="Z5786" s="53">
        <v>26701</v>
      </c>
    </row>
    <row r="5787" spans="1:26" s="49" customFormat="1" x14ac:dyDescent="0.25">
      <c r="A5787" s="74">
        <v>600043215</v>
      </c>
      <c r="B5787" s="73">
        <f t="shared" si="270"/>
        <v>600043215</v>
      </c>
      <c r="C5787" s="73" t="s">
        <v>18559</v>
      </c>
      <c r="D5787" s="68">
        <v>1</v>
      </c>
      <c r="E5787" s="48">
        <f t="shared" si="271"/>
        <v>47559217</v>
      </c>
      <c r="F5787" s="57" t="s">
        <v>17312</v>
      </c>
      <c r="G5787" s="57" t="s">
        <v>18464</v>
      </c>
      <c r="H5787" s="51">
        <v>1000</v>
      </c>
      <c r="I5787" s="51" t="s">
        <v>17309</v>
      </c>
      <c r="J5787" s="69">
        <v>27.49</v>
      </c>
      <c r="K5787" s="69">
        <f t="shared" si="272"/>
        <v>27490</v>
      </c>
      <c r="L5787" s="90">
        <v>1000</v>
      </c>
      <c r="M5787" s="51">
        <f>VLOOKUP(A:A,'[2]Příloha k protokolu'!$F:$J,5,0)</f>
        <v>0</v>
      </c>
      <c r="N5787" s="62" t="s">
        <v>18560</v>
      </c>
      <c r="O5787" s="52" t="s">
        <v>60</v>
      </c>
      <c r="P5787" s="52">
        <v>255</v>
      </c>
      <c r="Q5787" s="52"/>
      <c r="R5787" s="52" t="s">
        <v>1655</v>
      </c>
      <c r="S5787" s="49" t="s">
        <v>21333</v>
      </c>
      <c r="V5787" s="50" t="s">
        <v>18472</v>
      </c>
      <c r="W5787" s="50" t="s">
        <v>18467</v>
      </c>
      <c r="X5787" s="50" t="s">
        <v>14740</v>
      </c>
      <c r="Y5787" s="70" t="s">
        <v>17320</v>
      </c>
      <c r="Z5787" s="53">
        <v>26712</v>
      </c>
    </row>
    <row r="5788" spans="1:26" s="49" customFormat="1" x14ac:dyDescent="0.25">
      <c r="A5788" s="75">
        <v>600161421</v>
      </c>
      <c r="B5788" s="73">
        <f t="shared" si="270"/>
        <v>600161421</v>
      </c>
      <c r="C5788" s="73" t="s">
        <v>18561</v>
      </c>
      <c r="D5788" s="68">
        <v>1</v>
      </c>
      <c r="E5788" s="48">
        <f t="shared" si="271"/>
        <v>70974951</v>
      </c>
      <c r="F5788" s="57" t="s">
        <v>17312</v>
      </c>
      <c r="G5788" s="57" t="s">
        <v>18464</v>
      </c>
      <c r="H5788" s="51">
        <v>0</v>
      </c>
      <c r="I5788" s="51" t="s">
        <v>17309</v>
      </c>
      <c r="J5788" s="69">
        <v>27.49</v>
      </c>
      <c r="K5788" s="69">
        <f t="shared" si="272"/>
        <v>0</v>
      </c>
      <c r="L5788" s="90">
        <v>25</v>
      </c>
      <c r="M5788" s="51">
        <f>VLOOKUP(A:A,'[2]Příloha k protokolu'!$F:$J,5,0)</f>
        <v>25</v>
      </c>
      <c r="N5788" s="62" t="s">
        <v>18562</v>
      </c>
      <c r="O5788" s="52" t="s">
        <v>1591</v>
      </c>
      <c r="P5788" s="52">
        <v>44</v>
      </c>
      <c r="Q5788" s="52"/>
      <c r="R5788" s="52" t="s">
        <v>18467</v>
      </c>
      <c r="S5788" s="49" t="s">
        <v>21333</v>
      </c>
      <c r="V5788" s="50" t="s">
        <v>18472</v>
      </c>
      <c r="W5788" s="50" t="s">
        <v>18467</v>
      </c>
      <c r="X5788" s="50" t="s">
        <v>14740</v>
      </c>
      <c r="Y5788" s="70" t="s">
        <v>17320</v>
      </c>
      <c r="Z5788" s="53">
        <v>26601</v>
      </c>
    </row>
    <row r="5789" spans="1:26" s="49" customFormat="1" x14ac:dyDescent="0.25">
      <c r="A5789" s="75">
        <v>600161447</v>
      </c>
      <c r="B5789" s="73">
        <f t="shared" si="270"/>
        <v>600161447</v>
      </c>
      <c r="C5789" s="73" t="s">
        <v>18563</v>
      </c>
      <c r="D5789" s="68">
        <v>1</v>
      </c>
      <c r="E5789" s="48">
        <f t="shared" si="271"/>
        <v>70990816</v>
      </c>
      <c r="F5789" s="57" t="s">
        <v>17312</v>
      </c>
      <c r="G5789" s="57" t="s">
        <v>18464</v>
      </c>
      <c r="H5789" s="51">
        <v>1050</v>
      </c>
      <c r="I5789" s="51" t="s">
        <v>17309</v>
      </c>
      <c r="J5789" s="69">
        <v>27.49</v>
      </c>
      <c r="K5789" s="69">
        <f t="shared" si="272"/>
        <v>28864.5</v>
      </c>
      <c r="L5789" s="90">
        <v>1050</v>
      </c>
      <c r="M5789" s="51">
        <f>VLOOKUP(A:A,'[2]Příloha k protokolu'!$F:$J,5,0)</f>
        <v>0</v>
      </c>
      <c r="N5789" s="62" t="s">
        <v>18564</v>
      </c>
      <c r="O5789" s="52" t="s">
        <v>354</v>
      </c>
      <c r="P5789" s="52">
        <v>589</v>
      </c>
      <c r="Q5789" s="52"/>
      <c r="R5789" s="52" t="s">
        <v>18513</v>
      </c>
      <c r="S5789" s="49" t="s">
        <v>21333</v>
      </c>
      <c r="V5789" s="50" t="s">
        <v>18472</v>
      </c>
      <c r="W5789" s="50" t="s">
        <v>18467</v>
      </c>
      <c r="X5789" s="50" t="s">
        <v>14740</v>
      </c>
      <c r="Y5789" s="70" t="s">
        <v>17320</v>
      </c>
      <c r="Z5789" s="53">
        <v>26751</v>
      </c>
    </row>
    <row r="5790" spans="1:26" s="49" customFormat="1" x14ac:dyDescent="0.25">
      <c r="A5790" s="75">
        <v>600161412</v>
      </c>
      <c r="B5790" s="73">
        <f t="shared" si="270"/>
        <v>600161412</v>
      </c>
      <c r="C5790" s="73" t="s">
        <v>18565</v>
      </c>
      <c r="D5790" s="68">
        <v>1</v>
      </c>
      <c r="E5790" s="48">
        <f t="shared" si="271"/>
        <v>70974969</v>
      </c>
      <c r="F5790" s="57" t="s">
        <v>17312</v>
      </c>
      <c r="G5790" s="57" t="s">
        <v>18464</v>
      </c>
      <c r="H5790" s="51">
        <v>50</v>
      </c>
      <c r="I5790" s="51" t="s">
        <v>17309</v>
      </c>
      <c r="J5790" s="69">
        <v>27.49</v>
      </c>
      <c r="K5790" s="69">
        <f t="shared" si="272"/>
        <v>1374.5</v>
      </c>
      <c r="L5790" s="90">
        <v>50</v>
      </c>
      <c r="M5790" s="51">
        <f>VLOOKUP(A:A,'[2]Příloha k protokolu'!$F:$J,5,0)</f>
        <v>0</v>
      </c>
      <c r="N5790" s="62" t="s">
        <v>18566</v>
      </c>
      <c r="O5790" s="52" t="s">
        <v>18567</v>
      </c>
      <c r="P5790" s="52">
        <v>1447</v>
      </c>
      <c r="Q5790" s="52"/>
      <c r="R5790" s="52" t="s">
        <v>18467</v>
      </c>
      <c r="S5790" s="49" t="s">
        <v>21333</v>
      </c>
      <c r="V5790" s="50" t="s">
        <v>18472</v>
      </c>
      <c r="W5790" s="50" t="s">
        <v>18467</v>
      </c>
      <c r="X5790" s="50" t="s">
        <v>14740</v>
      </c>
      <c r="Y5790" s="70" t="s">
        <v>17320</v>
      </c>
      <c r="Z5790" s="53">
        <v>26601</v>
      </c>
    </row>
    <row r="5791" spans="1:26" s="49" customFormat="1" x14ac:dyDescent="0.25">
      <c r="A5791" s="75">
        <v>650013638</v>
      </c>
      <c r="B5791" s="73">
        <f t="shared" si="270"/>
        <v>650013638</v>
      </c>
      <c r="C5791" s="73" t="s">
        <v>18568</v>
      </c>
      <c r="D5791" s="68">
        <v>1</v>
      </c>
      <c r="E5791" s="48">
        <f t="shared" si="271"/>
        <v>75031108</v>
      </c>
      <c r="F5791" s="57" t="s">
        <v>17312</v>
      </c>
      <c r="G5791" s="57" t="s">
        <v>18464</v>
      </c>
      <c r="H5791" s="51">
        <v>100</v>
      </c>
      <c r="I5791" s="51" t="s">
        <v>17309</v>
      </c>
      <c r="J5791" s="69">
        <v>27.49</v>
      </c>
      <c r="K5791" s="69">
        <f t="shared" si="272"/>
        <v>2749</v>
      </c>
      <c r="L5791" s="90">
        <v>100</v>
      </c>
      <c r="M5791" s="51">
        <f>VLOOKUP(A:A,'[2]Příloha k protokolu'!$F:$J,5,0)</f>
        <v>0</v>
      </c>
      <c r="N5791" s="62" t="s">
        <v>18569</v>
      </c>
      <c r="O5791" s="52" t="s">
        <v>18570</v>
      </c>
      <c r="P5791" s="52">
        <v>64</v>
      </c>
      <c r="Q5791" s="52"/>
      <c r="R5791" s="52" t="s">
        <v>18571</v>
      </c>
      <c r="S5791" s="49" t="s">
        <v>21333</v>
      </c>
      <c r="V5791" s="50" t="s">
        <v>18472</v>
      </c>
      <c r="W5791" s="50" t="s">
        <v>18467</v>
      </c>
      <c r="X5791" s="50" t="s">
        <v>14740</v>
      </c>
      <c r="Y5791" s="70" t="s">
        <v>17320</v>
      </c>
      <c r="Z5791" s="53">
        <v>26711</v>
      </c>
    </row>
    <row r="5792" spans="1:26" s="49" customFormat="1" x14ac:dyDescent="0.25">
      <c r="A5792" s="75">
        <v>650014383</v>
      </c>
      <c r="B5792" s="73">
        <f t="shared" si="270"/>
        <v>650014383</v>
      </c>
      <c r="C5792" s="73" t="s">
        <v>18572</v>
      </c>
      <c r="D5792" s="68">
        <v>1</v>
      </c>
      <c r="E5792" s="48">
        <f t="shared" si="271"/>
        <v>75033551</v>
      </c>
      <c r="F5792" s="57" t="s">
        <v>17312</v>
      </c>
      <c r="G5792" s="57" t="s">
        <v>18464</v>
      </c>
      <c r="H5792" s="51">
        <v>150</v>
      </c>
      <c r="I5792" s="51" t="s">
        <v>17309</v>
      </c>
      <c r="J5792" s="69">
        <v>27.49</v>
      </c>
      <c r="K5792" s="69">
        <f t="shared" si="272"/>
        <v>4123.5</v>
      </c>
      <c r="L5792" s="90">
        <v>150</v>
      </c>
      <c r="M5792" s="51">
        <f>VLOOKUP(A:A,'[2]Příloha k protokolu'!$F:$J,5,0)</f>
        <v>0</v>
      </c>
      <c r="N5792" s="62" t="s">
        <v>18573</v>
      </c>
      <c r="O5792" s="52" t="s">
        <v>3194</v>
      </c>
      <c r="P5792" s="52">
        <v>66</v>
      </c>
      <c r="Q5792" s="52"/>
      <c r="R5792" s="52" t="s">
        <v>5546</v>
      </c>
      <c r="S5792" s="49" t="s">
        <v>21333</v>
      </c>
      <c r="V5792" s="50" t="s">
        <v>18472</v>
      </c>
      <c r="W5792" s="50" t="s">
        <v>18467</v>
      </c>
      <c r="X5792" s="50" t="s">
        <v>14740</v>
      </c>
      <c r="Y5792" s="70" t="s">
        <v>17320</v>
      </c>
      <c r="Z5792" s="53">
        <v>26601</v>
      </c>
    </row>
    <row r="5793" spans="1:26" s="49" customFormat="1" x14ac:dyDescent="0.25">
      <c r="A5793" s="75">
        <v>650014499</v>
      </c>
      <c r="B5793" s="73">
        <f t="shared" si="270"/>
        <v>650014499</v>
      </c>
      <c r="C5793" s="73" t="s">
        <v>18574</v>
      </c>
      <c r="D5793" s="68">
        <v>1</v>
      </c>
      <c r="E5793" s="48">
        <f t="shared" si="271"/>
        <v>75030683</v>
      </c>
      <c r="F5793" s="57" t="s">
        <v>17312</v>
      </c>
      <c r="G5793" s="57" t="s">
        <v>18464</v>
      </c>
      <c r="H5793" s="51">
        <v>225</v>
      </c>
      <c r="I5793" s="51" t="s">
        <v>17309</v>
      </c>
      <c r="J5793" s="69">
        <v>27.49</v>
      </c>
      <c r="K5793" s="69">
        <f t="shared" si="272"/>
        <v>6185.25</v>
      </c>
      <c r="L5793" s="90">
        <v>225</v>
      </c>
      <c r="M5793" s="51">
        <f>VLOOKUP(A:A,'[2]Příloha k protokolu'!$F:$J,5,0)</f>
        <v>0</v>
      </c>
      <c r="N5793" s="62" t="s">
        <v>18575</v>
      </c>
      <c r="O5793" s="52" t="s">
        <v>16496</v>
      </c>
      <c r="P5793" s="52">
        <v>80</v>
      </c>
      <c r="Q5793" s="52"/>
      <c r="R5793" s="52" t="s">
        <v>18576</v>
      </c>
      <c r="S5793" s="49" t="s">
        <v>21333</v>
      </c>
      <c r="V5793" s="50" t="s">
        <v>18472</v>
      </c>
      <c r="W5793" s="50" t="s">
        <v>18467</v>
      </c>
      <c r="X5793" s="50" t="s">
        <v>14740</v>
      </c>
      <c r="Y5793" s="70" t="s">
        <v>17320</v>
      </c>
      <c r="Z5793" s="53">
        <v>26721</v>
      </c>
    </row>
    <row r="5794" spans="1:26" s="49" customFormat="1" x14ac:dyDescent="0.25">
      <c r="A5794" s="75">
        <v>650016301</v>
      </c>
      <c r="B5794" s="73">
        <f t="shared" si="270"/>
        <v>650016301</v>
      </c>
      <c r="C5794" s="73" t="s">
        <v>18577</v>
      </c>
      <c r="D5794" s="68">
        <v>1</v>
      </c>
      <c r="E5794" s="48">
        <f t="shared" si="271"/>
        <v>47559373</v>
      </c>
      <c r="F5794" s="57" t="s">
        <v>17312</v>
      </c>
      <c r="G5794" s="57" t="s">
        <v>18464</v>
      </c>
      <c r="H5794" s="51">
        <v>100</v>
      </c>
      <c r="I5794" s="51" t="s">
        <v>17309</v>
      </c>
      <c r="J5794" s="69">
        <v>27.49</v>
      </c>
      <c r="K5794" s="69">
        <f t="shared" si="272"/>
        <v>2749</v>
      </c>
      <c r="L5794" s="90">
        <v>100</v>
      </c>
      <c r="M5794" s="51">
        <f>VLOOKUP(A:A,'[2]Příloha k protokolu'!$F:$J,5,0)</f>
        <v>0</v>
      </c>
      <c r="N5794" s="62" t="s">
        <v>18578</v>
      </c>
      <c r="O5794" s="52"/>
      <c r="P5794" s="52">
        <v>57</v>
      </c>
      <c r="Q5794" s="52"/>
      <c r="R5794" s="52" t="s">
        <v>18579</v>
      </c>
      <c r="S5794" s="49" t="s">
        <v>21333</v>
      </c>
      <c r="V5794" s="50" t="s">
        <v>18472</v>
      </c>
      <c r="W5794" s="50" t="s">
        <v>18467</v>
      </c>
      <c r="X5794" s="50" t="s">
        <v>14740</v>
      </c>
      <c r="Y5794" s="70" t="s">
        <v>17320</v>
      </c>
      <c r="Z5794" s="53">
        <v>26717</v>
      </c>
    </row>
    <row r="5795" spans="1:26" s="49" customFormat="1" x14ac:dyDescent="0.25">
      <c r="A5795" s="75">
        <v>651027888</v>
      </c>
      <c r="B5795" s="73">
        <f t="shared" si="270"/>
        <v>651027888</v>
      </c>
      <c r="C5795" s="73" t="s">
        <v>18580</v>
      </c>
      <c r="D5795" s="68">
        <v>1</v>
      </c>
      <c r="E5795" s="48">
        <f t="shared" si="271"/>
        <v>71340734</v>
      </c>
      <c r="F5795" s="57" t="s">
        <v>17312</v>
      </c>
      <c r="G5795" s="57" t="s">
        <v>18464</v>
      </c>
      <c r="H5795" s="51">
        <v>225</v>
      </c>
      <c r="I5795" s="51" t="s">
        <v>17309</v>
      </c>
      <c r="J5795" s="69">
        <v>27.49</v>
      </c>
      <c r="K5795" s="69">
        <f t="shared" si="272"/>
        <v>6185.25</v>
      </c>
      <c r="L5795" s="90">
        <v>225</v>
      </c>
      <c r="M5795" s="51">
        <f>VLOOKUP(A:A,'[2]Příloha k protokolu'!$F:$J,5,0)</f>
        <v>0</v>
      </c>
      <c r="N5795" s="62" t="s">
        <v>18581</v>
      </c>
      <c r="O5795" s="52" t="s">
        <v>1591</v>
      </c>
      <c r="P5795" s="52">
        <v>66</v>
      </c>
      <c r="Q5795" s="52"/>
      <c r="R5795" s="52" t="s">
        <v>18467</v>
      </c>
      <c r="S5795" s="49" t="s">
        <v>21334</v>
      </c>
      <c r="V5795" s="50" t="s">
        <v>18333</v>
      </c>
      <c r="W5795" s="50" t="s">
        <v>18467</v>
      </c>
      <c r="X5795" s="50" t="s">
        <v>14742</v>
      </c>
      <c r="Y5795" s="70" t="s">
        <v>17320</v>
      </c>
      <c r="Z5795" s="53">
        <v>26601</v>
      </c>
    </row>
    <row r="5796" spans="1:26" s="49" customFormat="1" x14ac:dyDescent="0.25">
      <c r="A5796" s="75">
        <v>691004331</v>
      </c>
      <c r="B5796" s="73">
        <f t="shared" si="270"/>
        <v>691004331</v>
      </c>
      <c r="C5796" s="73" t="s">
        <v>18582</v>
      </c>
      <c r="D5796" s="68">
        <v>1</v>
      </c>
      <c r="E5796" s="48">
        <f t="shared" si="271"/>
        <v>72558652</v>
      </c>
      <c r="F5796" s="57" t="s">
        <v>17312</v>
      </c>
      <c r="G5796" s="57" t="s">
        <v>18464</v>
      </c>
      <c r="H5796" s="51">
        <v>0</v>
      </c>
      <c r="I5796" s="51" t="s">
        <v>17309</v>
      </c>
      <c r="J5796" s="69">
        <v>27.49</v>
      </c>
      <c r="K5796" s="69">
        <f t="shared" si="272"/>
        <v>0</v>
      </c>
      <c r="L5796" s="90">
        <v>25</v>
      </c>
      <c r="M5796" s="51">
        <f>VLOOKUP(A:A,'[2]Příloha k protokolu'!$F:$J,5,0)</f>
        <v>25</v>
      </c>
      <c r="N5796" s="62" t="s">
        <v>18583</v>
      </c>
      <c r="O5796" s="52"/>
      <c r="P5796" s="52">
        <v>157</v>
      </c>
      <c r="Q5796" s="52"/>
      <c r="R5796" s="52" t="s">
        <v>18584</v>
      </c>
      <c r="S5796" s="49" t="s">
        <v>21333</v>
      </c>
      <c r="V5796" s="50" t="s">
        <v>18472</v>
      </c>
      <c r="W5796" s="50" t="s">
        <v>18467</v>
      </c>
      <c r="X5796" s="50" t="s">
        <v>14740</v>
      </c>
      <c r="Y5796" s="70" t="s">
        <v>17320</v>
      </c>
      <c r="Z5796" s="53">
        <v>26751</v>
      </c>
    </row>
    <row r="5797" spans="1:26" s="49" customFormat="1" x14ac:dyDescent="0.25">
      <c r="A5797" s="75">
        <v>691004358</v>
      </c>
      <c r="B5797" s="73">
        <f t="shared" si="270"/>
        <v>691004358</v>
      </c>
      <c r="C5797" s="73" t="s">
        <v>18585</v>
      </c>
      <c r="D5797" s="68">
        <v>1</v>
      </c>
      <c r="E5797" s="48">
        <f t="shared" si="271"/>
        <v>24296023</v>
      </c>
      <c r="F5797" s="57" t="s">
        <v>17312</v>
      </c>
      <c r="G5797" s="57" t="s">
        <v>18464</v>
      </c>
      <c r="H5797" s="51">
        <v>0</v>
      </c>
      <c r="I5797" s="51" t="s">
        <v>17320</v>
      </c>
      <c r="J5797" s="69">
        <v>27.49</v>
      </c>
      <c r="K5797" s="69">
        <f t="shared" si="272"/>
        <v>0</v>
      </c>
      <c r="L5797" s="90">
        <v>0</v>
      </c>
      <c r="M5797" s="51"/>
      <c r="N5797" s="62" t="s">
        <v>18586</v>
      </c>
      <c r="O5797" s="52" t="s">
        <v>4550</v>
      </c>
      <c r="P5797" s="52">
        <v>58</v>
      </c>
      <c r="Q5797" s="52"/>
      <c r="R5797" s="52" t="s">
        <v>18587</v>
      </c>
      <c r="S5797" s="49" t="s">
        <v>21334</v>
      </c>
      <c r="V5797" s="50" t="s">
        <v>18333</v>
      </c>
      <c r="W5797" s="50" t="s">
        <v>18467</v>
      </c>
      <c r="X5797" s="50" t="s">
        <v>14742</v>
      </c>
      <c r="Y5797" s="70">
        <v>44333</v>
      </c>
      <c r="Z5797" s="53">
        <v>26718</v>
      </c>
    </row>
    <row r="5798" spans="1:26" s="49" customFormat="1" x14ac:dyDescent="0.25">
      <c r="A5798" s="75">
        <v>691004706</v>
      </c>
      <c r="B5798" s="73">
        <f t="shared" si="270"/>
        <v>691004706</v>
      </c>
      <c r="C5798" s="73" t="s">
        <v>18588</v>
      </c>
      <c r="D5798" s="68">
        <v>1</v>
      </c>
      <c r="E5798" s="48">
        <f t="shared" si="271"/>
        <v>24255378</v>
      </c>
      <c r="F5798" s="57" t="s">
        <v>17312</v>
      </c>
      <c r="G5798" s="57" t="s">
        <v>18464</v>
      </c>
      <c r="H5798" s="51">
        <v>175</v>
      </c>
      <c r="I5798" s="51" t="s">
        <v>17309</v>
      </c>
      <c r="J5798" s="69">
        <v>27.49</v>
      </c>
      <c r="K5798" s="69">
        <f t="shared" si="272"/>
        <v>4810.75</v>
      </c>
      <c r="L5798" s="90">
        <v>175</v>
      </c>
      <c r="M5798" s="51">
        <f>VLOOKUP(A:A,'[2]Příloha k protokolu'!$F:$J,5,0)</f>
        <v>0</v>
      </c>
      <c r="N5798" s="62" t="s">
        <v>18589</v>
      </c>
      <c r="O5798" s="52" t="s">
        <v>18590</v>
      </c>
      <c r="P5798" s="52">
        <v>532</v>
      </c>
      <c r="Q5798" s="52"/>
      <c r="R5798" s="52" t="s">
        <v>18466</v>
      </c>
      <c r="S5798" s="49" t="s">
        <v>21334</v>
      </c>
      <c r="V5798" s="50" t="s">
        <v>18333</v>
      </c>
      <c r="W5798" s="50" t="s">
        <v>18467</v>
      </c>
      <c r="X5798" s="50" t="s">
        <v>14742</v>
      </c>
      <c r="Y5798" s="70" t="s">
        <v>17320</v>
      </c>
      <c r="Z5798" s="53">
        <v>26701</v>
      </c>
    </row>
    <row r="5799" spans="1:26" s="49" customFormat="1" x14ac:dyDescent="0.25">
      <c r="A5799" s="75">
        <v>691005265</v>
      </c>
      <c r="B5799" s="73">
        <f t="shared" si="270"/>
        <v>691005265</v>
      </c>
      <c r="C5799" s="73" t="s">
        <v>18591</v>
      </c>
      <c r="D5799" s="68">
        <v>1</v>
      </c>
      <c r="E5799" s="48">
        <f t="shared" si="271"/>
        <v>1609793</v>
      </c>
      <c r="F5799" s="57" t="s">
        <v>17312</v>
      </c>
      <c r="G5799" s="57" t="s">
        <v>18464</v>
      </c>
      <c r="H5799" s="51">
        <v>150</v>
      </c>
      <c r="I5799" s="51" t="s">
        <v>17309</v>
      </c>
      <c r="J5799" s="69">
        <v>27.49</v>
      </c>
      <c r="K5799" s="69">
        <f t="shared" si="272"/>
        <v>4123.5</v>
      </c>
      <c r="L5799" s="90">
        <v>150</v>
      </c>
      <c r="M5799" s="51">
        <f>VLOOKUP(A:A,'[2]Příloha k protokolu'!$F:$J,5,0)</f>
        <v>0</v>
      </c>
      <c r="N5799" s="62" t="s">
        <v>18592</v>
      </c>
      <c r="O5799" s="52" t="s">
        <v>7282</v>
      </c>
      <c r="P5799" s="52">
        <v>1874</v>
      </c>
      <c r="Q5799" s="52"/>
      <c r="R5799" s="52" t="s">
        <v>18467</v>
      </c>
      <c r="S5799" s="49" t="s">
        <v>21334</v>
      </c>
      <c r="V5799" s="50" t="s">
        <v>18333</v>
      </c>
      <c r="W5799" s="50" t="s">
        <v>18467</v>
      </c>
      <c r="X5799" s="50" t="s">
        <v>14742</v>
      </c>
      <c r="Y5799" s="70" t="s">
        <v>17320</v>
      </c>
      <c r="Z5799" s="53">
        <v>26601</v>
      </c>
    </row>
    <row r="5800" spans="1:26" s="49" customFormat="1" x14ac:dyDescent="0.25">
      <c r="A5800" s="75">
        <v>691006555</v>
      </c>
      <c r="B5800" s="73">
        <f t="shared" si="270"/>
        <v>691006555</v>
      </c>
      <c r="C5800" s="73" t="s">
        <v>18593</v>
      </c>
      <c r="D5800" s="68">
        <v>1</v>
      </c>
      <c r="E5800" s="48">
        <f t="shared" si="271"/>
        <v>1542419</v>
      </c>
      <c r="F5800" s="57" t="s">
        <v>17312</v>
      </c>
      <c r="G5800" s="57" t="s">
        <v>18464</v>
      </c>
      <c r="H5800" s="51">
        <v>0</v>
      </c>
      <c r="I5800" s="51" t="s">
        <v>17309</v>
      </c>
      <c r="J5800" s="69">
        <v>27.49</v>
      </c>
      <c r="K5800" s="69">
        <f t="shared" si="272"/>
        <v>0</v>
      </c>
      <c r="L5800" s="90">
        <v>25</v>
      </c>
      <c r="M5800" s="51">
        <f>VLOOKUP(A:A,'[2]Příloha k protokolu'!$F:$J,5,0)</f>
        <v>25</v>
      </c>
      <c r="N5800" s="62" t="s">
        <v>18594</v>
      </c>
      <c r="O5800" s="52" t="s">
        <v>2824</v>
      </c>
      <c r="P5800" s="52">
        <v>291</v>
      </c>
      <c r="Q5800" s="52"/>
      <c r="R5800" s="52" t="s">
        <v>18466</v>
      </c>
      <c r="S5800" s="49" t="s">
        <v>21334</v>
      </c>
      <c r="V5800" s="50" t="s">
        <v>18333</v>
      </c>
      <c r="W5800" s="50" t="s">
        <v>18467</v>
      </c>
      <c r="X5800" s="50" t="s">
        <v>14742</v>
      </c>
      <c r="Y5800" s="70" t="s">
        <v>17320</v>
      </c>
      <c r="Z5800" s="53">
        <v>26701</v>
      </c>
    </row>
    <row r="5801" spans="1:26" s="49" customFormat="1" x14ac:dyDescent="0.25">
      <c r="A5801" s="75">
        <v>691006873</v>
      </c>
      <c r="B5801" s="73">
        <f t="shared" si="270"/>
        <v>691006873</v>
      </c>
      <c r="C5801" s="73" t="s">
        <v>18595</v>
      </c>
      <c r="D5801" s="68">
        <v>1</v>
      </c>
      <c r="E5801" s="48">
        <f t="shared" si="271"/>
        <v>3237095</v>
      </c>
      <c r="F5801" s="57" t="s">
        <v>17312</v>
      </c>
      <c r="G5801" s="57" t="s">
        <v>18464</v>
      </c>
      <c r="H5801" s="51">
        <v>0</v>
      </c>
      <c r="I5801" s="51" t="s">
        <v>17309</v>
      </c>
      <c r="J5801" s="69">
        <v>27.49</v>
      </c>
      <c r="K5801" s="69">
        <f t="shared" si="272"/>
        <v>0</v>
      </c>
      <c r="L5801" s="90">
        <v>25</v>
      </c>
      <c r="M5801" s="51">
        <f>VLOOKUP(A:A,'[2]Příloha k protokolu'!$F:$J,5,0)</f>
        <v>25</v>
      </c>
      <c r="N5801" s="62" t="s">
        <v>18596</v>
      </c>
      <c r="O5801" s="52" t="s">
        <v>18597</v>
      </c>
      <c r="P5801" s="52">
        <v>844</v>
      </c>
      <c r="Q5801" s="52"/>
      <c r="R5801" s="52" t="s">
        <v>18467</v>
      </c>
      <c r="S5801" s="49" t="s">
        <v>21334</v>
      </c>
      <c r="V5801" s="50" t="s">
        <v>18333</v>
      </c>
      <c r="W5801" s="50" t="s">
        <v>18467</v>
      </c>
      <c r="X5801" s="50" t="s">
        <v>14742</v>
      </c>
      <c r="Y5801" s="70" t="s">
        <v>17320</v>
      </c>
      <c r="Z5801" s="53">
        <v>26601</v>
      </c>
    </row>
    <row r="5802" spans="1:26" s="49" customFormat="1" x14ac:dyDescent="0.25">
      <c r="A5802" s="75">
        <v>691007233</v>
      </c>
      <c r="B5802" s="73">
        <f t="shared" si="270"/>
        <v>691007233</v>
      </c>
      <c r="C5802" s="73" t="s">
        <v>18598</v>
      </c>
      <c r="D5802" s="68">
        <v>1</v>
      </c>
      <c r="E5802" s="48">
        <f t="shared" si="271"/>
        <v>3404901</v>
      </c>
      <c r="F5802" s="57" t="s">
        <v>17312</v>
      </c>
      <c r="G5802" s="57" t="s">
        <v>18464</v>
      </c>
      <c r="H5802" s="51">
        <v>0</v>
      </c>
      <c r="I5802" s="51" t="s">
        <v>17309</v>
      </c>
      <c r="J5802" s="69">
        <v>27.49</v>
      </c>
      <c r="K5802" s="69">
        <f t="shared" si="272"/>
        <v>0</v>
      </c>
      <c r="L5802" s="90">
        <v>25</v>
      </c>
      <c r="M5802" s="51">
        <f>VLOOKUP(A:A,'[2]Příloha k protokolu'!$F:$J,5,0)</f>
        <v>25</v>
      </c>
      <c r="N5802" s="62" t="s">
        <v>18599</v>
      </c>
      <c r="O5802" s="52" t="s">
        <v>2955</v>
      </c>
      <c r="P5802" s="52">
        <v>412</v>
      </c>
      <c r="Q5802" s="52"/>
      <c r="R5802" s="52" t="s">
        <v>18587</v>
      </c>
      <c r="S5802" s="49" t="s">
        <v>21333</v>
      </c>
      <c r="V5802" s="50" t="s">
        <v>18472</v>
      </c>
      <c r="W5802" s="50" t="s">
        <v>18467</v>
      </c>
      <c r="X5802" s="50" t="s">
        <v>14740</v>
      </c>
      <c r="Y5802" s="70" t="s">
        <v>17320</v>
      </c>
      <c r="Z5802" s="53">
        <v>26718</v>
      </c>
    </row>
    <row r="5803" spans="1:26" s="49" customFormat="1" x14ac:dyDescent="0.25">
      <c r="A5803" s="75">
        <v>691009040</v>
      </c>
      <c r="B5803" s="73">
        <f t="shared" si="270"/>
        <v>691009040</v>
      </c>
      <c r="C5803" s="73" t="s">
        <v>18600</v>
      </c>
      <c r="D5803" s="68">
        <v>1</v>
      </c>
      <c r="E5803" s="48">
        <f t="shared" si="271"/>
        <v>4826043</v>
      </c>
      <c r="F5803" s="57" t="s">
        <v>17312</v>
      </c>
      <c r="G5803" s="57" t="s">
        <v>18464</v>
      </c>
      <c r="H5803" s="51">
        <v>200</v>
      </c>
      <c r="I5803" s="51" t="s">
        <v>17309</v>
      </c>
      <c r="J5803" s="69">
        <v>27.49</v>
      </c>
      <c r="K5803" s="69">
        <f t="shared" si="272"/>
        <v>5498</v>
      </c>
      <c r="L5803" s="90">
        <v>200</v>
      </c>
      <c r="M5803" s="51">
        <f>VLOOKUP(A:A,'[2]Příloha k protokolu'!$F:$J,5,0)</f>
        <v>0</v>
      </c>
      <c r="N5803" s="62" t="s">
        <v>18601</v>
      </c>
      <c r="O5803" s="52" t="s">
        <v>18602</v>
      </c>
      <c r="P5803" s="52">
        <v>402</v>
      </c>
      <c r="Q5803" s="52"/>
      <c r="R5803" s="52" t="s">
        <v>18500</v>
      </c>
      <c r="S5803" s="49" t="s">
        <v>21334</v>
      </c>
      <c r="V5803" s="50" t="s">
        <v>18333</v>
      </c>
      <c r="W5803" s="50" t="s">
        <v>18467</v>
      </c>
      <c r="X5803" s="50" t="s">
        <v>14742</v>
      </c>
      <c r="Y5803" s="70" t="s">
        <v>17320</v>
      </c>
      <c r="Z5803" s="53">
        <v>26727</v>
      </c>
    </row>
    <row r="5804" spans="1:26" s="49" customFormat="1" x14ac:dyDescent="0.25">
      <c r="A5804" s="75">
        <v>691009155</v>
      </c>
      <c r="B5804" s="73">
        <f t="shared" si="270"/>
        <v>691009155</v>
      </c>
      <c r="C5804" s="73" t="s">
        <v>18603</v>
      </c>
      <c r="D5804" s="68">
        <v>1</v>
      </c>
      <c r="E5804" s="48">
        <f t="shared" si="271"/>
        <v>4435117</v>
      </c>
      <c r="F5804" s="57" t="s">
        <v>17312</v>
      </c>
      <c r="G5804" s="57" t="s">
        <v>18464</v>
      </c>
      <c r="H5804" s="51">
        <v>0</v>
      </c>
      <c r="I5804" s="51" t="s">
        <v>17309</v>
      </c>
      <c r="J5804" s="69">
        <v>27.49</v>
      </c>
      <c r="K5804" s="69">
        <f t="shared" si="272"/>
        <v>0</v>
      </c>
      <c r="L5804" s="90">
        <v>50</v>
      </c>
      <c r="M5804" s="51">
        <f>VLOOKUP(A:A,'[2]Příloha k protokolu'!$F:$J,5,0)</f>
        <v>50</v>
      </c>
      <c r="N5804" s="62" t="s">
        <v>18604</v>
      </c>
      <c r="O5804" s="52" t="s">
        <v>18605</v>
      </c>
      <c r="P5804" s="52">
        <v>266</v>
      </c>
      <c r="Q5804" s="52"/>
      <c r="R5804" s="52" t="s">
        <v>18542</v>
      </c>
      <c r="S5804" s="49" t="s">
        <v>21334</v>
      </c>
      <c r="V5804" s="50" t="s">
        <v>18333</v>
      </c>
      <c r="W5804" s="50" t="s">
        <v>18467</v>
      </c>
      <c r="X5804" s="50" t="s">
        <v>14742</v>
      </c>
      <c r="Y5804" s="70" t="s">
        <v>17320</v>
      </c>
      <c r="Z5804" s="53">
        <v>26729</v>
      </c>
    </row>
    <row r="5805" spans="1:26" s="49" customFormat="1" x14ac:dyDescent="0.25">
      <c r="A5805" s="75">
        <v>691010382</v>
      </c>
      <c r="B5805" s="73">
        <f t="shared" si="270"/>
        <v>691010382</v>
      </c>
      <c r="C5805" s="73" t="s">
        <v>18606</v>
      </c>
      <c r="D5805" s="68">
        <v>1</v>
      </c>
      <c r="E5805" s="48">
        <f t="shared" si="271"/>
        <v>6071147</v>
      </c>
      <c r="F5805" s="57" t="s">
        <v>17312</v>
      </c>
      <c r="G5805" s="57" t="s">
        <v>18464</v>
      </c>
      <c r="H5805" s="51">
        <v>25</v>
      </c>
      <c r="I5805" s="51" t="s">
        <v>17309</v>
      </c>
      <c r="J5805" s="69">
        <v>27.49</v>
      </c>
      <c r="K5805" s="69">
        <f t="shared" si="272"/>
        <v>687.25</v>
      </c>
      <c r="L5805" s="90">
        <v>25</v>
      </c>
      <c r="M5805" s="51">
        <f>VLOOKUP(A:A,'[2]Příloha k protokolu'!$F:$J,5,0)</f>
        <v>0</v>
      </c>
      <c r="N5805" s="62" t="s">
        <v>18607</v>
      </c>
      <c r="O5805" s="52" t="s">
        <v>1591</v>
      </c>
      <c r="P5805" s="52">
        <v>80</v>
      </c>
      <c r="Q5805" s="52"/>
      <c r="R5805" s="52" t="s">
        <v>18467</v>
      </c>
      <c r="S5805" s="49" t="s">
        <v>21334</v>
      </c>
      <c r="V5805" s="50" t="s">
        <v>18333</v>
      </c>
      <c r="W5805" s="50" t="s">
        <v>18467</v>
      </c>
      <c r="X5805" s="50" t="s">
        <v>14742</v>
      </c>
      <c r="Y5805" s="70" t="s">
        <v>17320</v>
      </c>
      <c r="Z5805" s="53">
        <v>26601</v>
      </c>
    </row>
    <row r="5806" spans="1:26" s="49" customFormat="1" x14ac:dyDescent="0.25">
      <c r="A5806" s="75">
        <v>691014248</v>
      </c>
      <c r="B5806" s="73">
        <f t="shared" si="270"/>
        <v>691014248</v>
      </c>
      <c r="C5806" s="73" t="s">
        <v>18608</v>
      </c>
      <c r="D5806" s="68">
        <v>1</v>
      </c>
      <c r="E5806" s="48">
        <f t="shared" si="271"/>
        <v>8876584</v>
      </c>
      <c r="F5806" s="57" t="s">
        <v>17312</v>
      </c>
      <c r="G5806" s="57" t="s">
        <v>18464</v>
      </c>
      <c r="H5806" s="51">
        <v>25</v>
      </c>
      <c r="I5806" s="51" t="s">
        <v>17309</v>
      </c>
      <c r="J5806" s="69">
        <v>27.49</v>
      </c>
      <c r="K5806" s="69">
        <f t="shared" si="272"/>
        <v>687.25</v>
      </c>
      <c r="L5806" s="90">
        <v>25</v>
      </c>
      <c r="M5806" s="51">
        <f>VLOOKUP(A:A,'[2]Příloha k protokolu'!$F:$J,5,0)</f>
        <v>0</v>
      </c>
      <c r="N5806" s="62" t="s">
        <v>18609</v>
      </c>
      <c r="O5806" s="52" t="s">
        <v>7283</v>
      </c>
      <c r="P5806" s="52">
        <v>1240</v>
      </c>
      <c r="Q5806" s="52">
        <v>21</v>
      </c>
      <c r="R5806" s="52" t="s">
        <v>18467</v>
      </c>
      <c r="S5806" s="49" t="s">
        <v>21334</v>
      </c>
      <c r="V5806" s="50" t="s">
        <v>18333</v>
      </c>
      <c r="W5806" s="50" t="s">
        <v>18467</v>
      </c>
      <c r="X5806" s="50" t="s">
        <v>14742</v>
      </c>
      <c r="Y5806" s="70" t="s">
        <v>17320</v>
      </c>
      <c r="Z5806" s="53">
        <v>26601</v>
      </c>
    </row>
    <row r="5807" spans="1:26" s="49" customFormat="1" x14ac:dyDescent="0.25">
      <c r="A5807" s="74">
        <v>600007782</v>
      </c>
      <c r="B5807" s="73">
        <f t="shared" si="270"/>
        <v>600007782</v>
      </c>
      <c r="C5807" s="73" t="s">
        <v>18610</v>
      </c>
      <c r="D5807" s="68">
        <v>1</v>
      </c>
      <c r="E5807" s="48">
        <f t="shared" si="271"/>
        <v>25672592</v>
      </c>
      <c r="F5807" s="57" t="s">
        <v>17312</v>
      </c>
      <c r="G5807" s="57" t="s">
        <v>18611</v>
      </c>
      <c r="H5807" s="51">
        <v>375</v>
      </c>
      <c r="I5807" s="51" t="s">
        <v>17309</v>
      </c>
      <c r="J5807" s="69">
        <v>27.49</v>
      </c>
      <c r="K5807" s="69">
        <f t="shared" si="272"/>
        <v>10308.75</v>
      </c>
      <c r="L5807" s="90">
        <v>375</v>
      </c>
      <c r="M5807" s="51">
        <f>VLOOKUP(A:A,'[2]Příloha k protokolu'!$F:$J,5,0)</f>
        <v>0</v>
      </c>
      <c r="N5807" s="62" t="s">
        <v>18612</v>
      </c>
      <c r="O5807" s="52" t="s">
        <v>18613</v>
      </c>
      <c r="P5807" s="52">
        <v>1379</v>
      </c>
      <c r="Q5807" s="52">
        <v>36</v>
      </c>
      <c r="R5807" s="52" t="s">
        <v>18614</v>
      </c>
      <c r="S5807" s="49" t="s">
        <v>21334</v>
      </c>
      <c r="V5807" s="50" t="s">
        <v>18333</v>
      </c>
      <c r="W5807" s="50" t="s">
        <v>18615</v>
      </c>
      <c r="X5807" s="50" t="s">
        <v>14742</v>
      </c>
      <c r="Y5807" s="70" t="s">
        <v>17320</v>
      </c>
      <c r="Z5807" s="53">
        <v>25088</v>
      </c>
    </row>
    <row r="5808" spans="1:26" s="49" customFormat="1" x14ac:dyDescent="0.25">
      <c r="A5808" s="74">
        <v>600047512</v>
      </c>
      <c r="B5808" s="73">
        <f t="shared" si="270"/>
        <v>600047512</v>
      </c>
      <c r="C5808" s="73" t="s">
        <v>18616</v>
      </c>
      <c r="D5808" s="68">
        <v>1</v>
      </c>
      <c r="E5808" s="48">
        <f t="shared" si="271"/>
        <v>71008039</v>
      </c>
      <c r="F5808" s="57" t="s">
        <v>17312</v>
      </c>
      <c r="G5808" s="57" t="s">
        <v>18611</v>
      </c>
      <c r="H5808" s="51">
        <v>100</v>
      </c>
      <c r="I5808" s="51" t="s">
        <v>17309</v>
      </c>
      <c r="J5808" s="69">
        <v>27.49</v>
      </c>
      <c r="K5808" s="69">
        <f t="shared" si="272"/>
        <v>2749</v>
      </c>
      <c r="L5808" s="90">
        <v>100</v>
      </c>
      <c r="M5808" s="51">
        <f>VLOOKUP(A:A,'[2]Příloha k protokolu'!$F:$J,5,0)</f>
        <v>0</v>
      </c>
      <c r="N5808" s="62" t="s">
        <v>18617</v>
      </c>
      <c r="O5808" s="52"/>
      <c r="P5808" s="52">
        <v>92</v>
      </c>
      <c r="Q5808" s="52"/>
      <c r="R5808" s="52" t="s">
        <v>18618</v>
      </c>
      <c r="S5808" s="49" t="s">
        <v>21333</v>
      </c>
      <c r="V5808" s="50" t="s">
        <v>18619</v>
      </c>
      <c r="W5808" s="50" t="s">
        <v>18615</v>
      </c>
      <c r="X5808" s="50" t="s">
        <v>14740</v>
      </c>
      <c r="Y5808" s="70" t="s">
        <v>17320</v>
      </c>
      <c r="Z5808" s="53">
        <v>27713</v>
      </c>
    </row>
    <row r="5809" spans="1:26" s="49" customFormat="1" x14ac:dyDescent="0.25">
      <c r="A5809" s="74">
        <v>600051552</v>
      </c>
      <c r="B5809" s="73">
        <f t="shared" si="270"/>
        <v>600051552</v>
      </c>
      <c r="C5809" s="73" t="s">
        <v>18620</v>
      </c>
      <c r="D5809" s="68">
        <v>1</v>
      </c>
      <c r="E5809" s="48">
        <f t="shared" si="271"/>
        <v>75033399</v>
      </c>
      <c r="F5809" s="57" t="s">
        <v>17312</v>
      </c>
      <c r="G5809" s="57" t="s">
        <v>18611</v>
      </c>
      <c r="H5809" s="51">
        <v>25</v>
      </c>
      <c r="I5809" s="51" t="s">
        <v>17309</v>
      </c>
      <c r="J5809" s="69">
        <v>27.49</v>
      </c>
      <c r="K5809" s="69">
        <f t="shared" si="272"/>
        <v>687.25</v>
      </c>
      <c r="L5809" s="90">
        <v>25</v>
      </c>
      <c r="M5809" s="51">
        <f>VLOOKUP(A:A,'[2]Příloha k protokolu'!$F:$J,5,0)</f>
        <v>0</v>
      </c>
      <c r="N5809" s="62" t="s">
        <v>18621</v>
      </c>
      <c r="O5809" s="52" t="s">
        <v>18622</v>
      </c>
      <c r="P5809" s="52">
        <v>17</v>
      </c>
      <c r="Q5809" s="52">
        <v>1</v>
      </c>
      <c r="R5809" s="52" t="s">
        <v>18623</v>
      </c>
      <c r="S5809" s="49" t="s">
        <v>21333</v>
      </c>
      <c r="V5809" s="50" t="s">
        <v>18619</v>
      </c>
      <c r="W5809" s="50" t="s">
        <v>18615</v>
      </c>
      <c r="X5809" s="50" t="s">
        <v>14740</v>
      </c>
      <c r="Y5809" s="70" t="s">
        <v>17320</v>
      </c>
      <c r="Z5809" s="53">
        <v>25064</v>
      </c>
    </row>
    <row r="5810" spans="1:26" s="49" customFormat="1" x14ac:dyDescent="0.25">
      <c r="A5810" s="74">
        <v>600051692</v>
      </c>
      <c r="B5810" s="73">
        <f t="shared" si="270"/>
        <v>600051692</v>
      </c>
      <c r="C5810" s="73" t="s">
        <v>18624</v>
      </c>
      <c r="D5810" s="68">
        <v>1</v>
      </c>
      <c r="E5810" s="48">
        <f t="shared" si="271"/>
        <v>71004645</v>
      </c>
      <c r="F5810" s="57" t="s">
        <v>17312</v>
      </c>
      <c r="G5810" s="57" t="s">
        <v>18611</v>
      </c>
      <c r="H5810" s="51">
        <v>50</v>
      </c>
      <c r="I5810" s="51" t="s">
        <v>17309</v>
      </c>
      <c r="J5810" s="69">
        <v>27.49</v>
      </c>
      <c r="K5810" s="69">
        <f t="shared" si="272"/>
        <v>1374.5</v>
      </c>
      <c r="L5810" s="90">
        <v>50</v>
      </c>
      <c r="M5810" s="51">
        <f>VLOOKUP(A:A,'[2]Příloha k protokolu'!$F:$J,5,0)</f>
        <v>0</v>
      </c>
      <c r="N5810" s="62" t="s">
        <v>18625</v>
      </c>
      <c r="O5810" s="52" t="s">
        <v>18626</v>
      </c>
      <c r="P5810" s="52">
        <v>357</v>
      </c>
      <c r="Q5810" s="52">
        <v>12</v>
      </c>
      <c r="R5810" s="52" t="s">
        <v>18627</v>
      </c>
      <c r="S5810" s="49" t="s">
        <v>21333</v>
      </c>
      <c r="V5810" s="50" t="s">
        <v>18619</v>
      </c>
      <c r="W5810" s="50" t="s">
        <v>18615</v>
      </c>
      <c r="X5810" s="50" t="s">
        <v>14740</v>
      </c>
      <c r="Y5810" s="70" t="s">
        <v>17320</v>
      </c>
      <c r="Z5810" s="53">
        <v>25091</v>
      </c>
    </row>
    <row r="5811" spans="1:26" s="49" customFormat="1" x14ac:dyDescent="0.25">
      <c r="A5811" s="74">
        <v>600051765</v>
      </c>
      <c r="B5811" s="73">
        <f t="shared" si="270"/>
        <v>600051765</v>
      </c>
      <c r="C5811" s="73" t="s">
        <v>18628</v>
      </c>
      <c r="D5811" s="68">
        <v>1</v>
      </c>
      <c r="E5811" s="48">
        <f t="shared" si="271"/>
        <v>70994412</v>
      </c>
      <c r="F5811" s="57" t="s">
        <v>17312</v>
      </c>
      <c r="G5811" s="57" t="s">
        <v>18611</v>
      </c>
      <c r="H5811" s="51">
        <v>75</v>
      </c>
      <c r="I5811" s="51" t="s">
        <v>17309</v>
      </c>
      <c r="J5811" s="69">
        <v>27.49</v>
      </c>
      <c r="K5811" s="69">
        <f t="shared" si="272"/>
        <v>2061.75</v>
      </c>
      <c r="L5811" s="90">
        <v>75</v>
      </c>
      <c r="M5811" s="51">
        <f>VLOOKUP(A:A,'[2]Příloha k protokolu'!$F:$J,5,0)</f>
        <v>0</v>
      </c>
      <c r="N5811" s="62" t="s">
        <v>18629</v>
      </c>
      <c r="O5811" s="52" t="s">
        <v>102</v>
      </c>
      <c r="P5811" s="52">
        <v>1260</v>
      </c>
      <c r="Q5811" s="52"/>
      <c r="R5811" s="52" t="s">
        <v>18630</v>
      </c>
      <c r="S5811" s="49" t="s">
        <v>21333</v>
      </c>
      <c r="V5811" s="50" t="s">
        <v>18619</v>
      </c>
      <c r="W5811" s="50" t="s">
        <v>18615</v>
      </c>
      <c r="X5811" s="50" t="s">
        <v>14740</v>
      </c>
      <c r="Y5811" s="70" t="s">
        <v>17320</v>
      </c>
      <c r="Z5811" s="53">
        <v>25082</v>
      </c>
    </row>
    <row r="5812" spans="1:26" s="49" customFormat="1" ht="30" x14ac:dyDescent="0.25">
      <c r="A5812" s="74">
        <v>600022048</v>
      </c>
      <c r="B5812" s="73">
        <f t="shared" si="270"/>
        <v>600022048</v>
      </c>
      <c r="C5812" s="73" t="s">
        <v>18631</v>
      </c>
      <c r="D5812" s="68">
        <v>1</v>
      </c>
      <c r="E5812" s="48">
        <f t="shared" si="271"/>
        <v>70845026</v>
      </c>
      <c r="F5812" s="57" t="s">
        <v>17312</v>
      </c>
      <c r="G5812" s="57" t="s">
        <v>18611</v>
      </c>
      <c r="H5812" s="51">
        <v>125</v>
      </c>
      <c r="I5812" s="51" t="s">
        <v>17309</v>
      </c>
      <c r="J5812" s="69">
        <v>27.49</v>
      </c>
      <c r="K5812" s="69">
        <f t="shared" si="272"/>
        <v>3436.25</v>
      </c>
      <c r="L5812" s="90">
        <v>125</v>
      </c>
      <c r="M5812" s="51">
        <f>VLOOKUP(A:A,'[2]Příloha k protokolu'!$F:$J,5,0)</f>
        <v>0</v>
      </c>
      <c r="N5812" s="62" t="s">
        <v>18632</v>
      </c>
      <c r="O5812" s="52" t="s">
        <v>60</v>
      </c>
      <c r="P5812" s="52">
        <v>291</v>
      </c>
      <c r="Q5812" s="52">
        <v>6</v>
      </c>
      <c r="R5812" s="52" t="s">
        <v>18633</v>
      </c>
      <c r="S5812" s="49" t="s">
        <v>21333</v>
      </c>
      <c r="V5812" s="50" t="s">
        <v>18333</v>
      </c>
      <c r="W5812" s="50" t="s">
        <v>18615</v>
      </c>
      <c r="X5812" s="50" t="s">
        <v>14738</v>
      </c>
      <c r="Y5812" s="70" t="s">
        <v>17320</v>
      </c>
      <c r="Z5812" s="53">
        <v>25001</v>
      </c>
    </row>
    <row r="5813" spans="1:26" s="49" customFormat="1" x14ac:dyDescent="0.25">
      <c r="A5813" s="74">
        <v>691014183</v>
      </c>
      <c r="B5813" s="73">
        <f t="shared" si="270"/>
        <v>691014183</v>
      </c>
      <c r="C5813" s="73" t="s">
        <v>18634</v>
      </c>
      <c r="D5813" s="68">
        <v>1</v>
      </c>
      <c r="E5813" s="48">
        <f t="shared" si="271"/>
        <v>9117598</v>
      </c>
      <c r="F5813" s="57" t="s">
        <v>17312</v>
      </c>
      <c r="G5813" s="57" t="s">
        <v>18611</v>
      </c>
      <c r="H5813" s="51">
        <v>25</v>
      </c>
      <c r="I5813" s="51" t="s">
        <v>17309</v>
      </c>
      <c r="J5813" s="69">
        <v>27.49</v>
      </c>
      <c r="K5813" s="69">
        <f t="shared" si="272"/>
        <v>687.25</v>
      </c>
      <c r="L5813" s="90">
        <v>25</v>
      </c>
      <c r="M5813" s="51">
        <f>VLOOKUP(A:A,'[2]Příloha k protokolu'!$F:$J,5,0)</f>
        <v>0</v>
      </c>
      <c r="N5813" s="62" t="s">
        <v>18635</v>
      </c>
      <c r="O5813" s="52" t="s">
        <v>18636</v>
      </c>
      <c r="P5813" s="52">
        <v>35</v>
      </c>
      <c r="Q5813" s="52"/>
      <c r="R5813" s="52" t="s">
        <v>18637</v>
      </c>
      <c r="S5813" s="49" t="s">
        <v>21333</v>
      </c>
      <c r="V5813" s="50" t="s">
        <v>18619</v>
      </c>
      <c r="W5813" s="50" t="s">
        <v>18615</v>
      </c>
      <c r="X5813" s="50" t="s">
        <v>14740</v>
      </c>
      <c r="Y5813" s="70" t="s">
        <v>17320</v>
      </c>
      <c r="Z5813" s="53">
        <v>25084</v>
      </c>
    </row>
    <row r="5814" spans="1:26" s="49" customFormat="1" x14ac:dyDescent="0.25">
      <c r="A5814" s="74">
        <v>600007693</v>
      </c>
      <c r="B5814" s="73">
        <f t="shared" si="270"/>
        <v>600007693</v>
      </c>
      <c r="C5814" s="73" t="s">
        <v>18638</v>
      </c>
      <c r="D5814" s="68">
        <v>1</v>
      </c>
      <c r="E5814" s="48">
        <f t="shared" si="271"/>
        <v>43755054</v>
      </c>
      <c r="F5814" s="57" t="s">
        <v>17312</v>
      </c>
      <c r="G5814" s="57" t="s">
        <v>18611</v>
      </c>
      <c r="H5814" s="51">
        <v>300</v>
      </c>
      <c r="I5814" s="51" t="s">
        <v>17309</v>
      </c>
      <c r="J5814" s="69">
        <v>27.49</v>
      </c>
      <c r="K5814" s="69">
        <f t="shared" si="272"/>
        <v>8247</v>
      </c>
      <c r="L5814" s="90">
        <v>300</v>
      </c>
      <c r="M5814" s="51">
        <f>VLOOKUP(A:A,'[2]Příloha k protokolu'!$F:$J,5,0)</f>
        <v>0</v>
      </c>
      <c r="N5814" s="62" t="s">
        <v>18639</v>
      </c>
      <c r="O5814" s="52" t="s">
        <v>630</v>
      </c>
      <c r="P5814" s="52">
        <v>414</v>
      </c>
      <c r="Q5814" s="52">
        <v>7</v>
      </c>
      <c r="R5814" s="52" t="s">
        <v>18614</v>
      </c>
      <c r="S5814" s="49" t="s">
        <v>21333</v>
      </c>
      <c r="V5814" s="50" t="s">
        <v>18333</v>
      </c>
      <c r="W5814" s="50" t="s">
        <v>18615</v>
      </c>
      <c r="X5814" s="50" t="s">
        <v>14738</v>
      </c>
      <c r="Y5814" s="70" t="s">
        <v>17320</v>
      </c>
      <c r="Z5814" s="53">
        <v>25088</v>
      </c>
    </row>
    <row r="5815" spans="1:26" s="49" customFormat="1" ht="30" x14ac:dyDescent="0.25">
      <c r="A5815" s="74">
        <v>600007707</v>
      </c>
      <c r="B5815" s="73">
        <f t="shared" si="270"/>
        <v>600007707</v>
      </c>
      <c r="C5815" s="73" t="s">
        <v>18640</v>
      </c>
      <c r="D5815" s="68">
        <v>1</v>
      </c>
      <c r="E5815" s="48">
        <f t="shared" si="271"/>
        <v>61389480</v>
      </c>
      <c r="F5815" s="57" t="s">
        <v>17312</v>
      </c>
      <c r="G5815" s="57" t="s">
        <v>18611</v>
      </c>
      <c r="H5815" s="51">
        <v>625</v>
      </c>
      <c r="I5815" s="51" t="s">
        <v>17309</v>
      </c>
      <c r="J5815" s="69">
        <v>27.49</v>
      </c>
      <c r="K5815" s="69">
        <f t="shared" si="272"/>
        <v>17181.25</v>
      </c>
      <c r="L5815" s="90">
        <v>625</v>
      </c>
      <c r="M5815" s="51">
        <f>VLOOKUP(A:A,'[2]Příloha k protokolu'!$F:$J,5,0)</f>
        <v>0</v>
      </c>
      <c r="N5815" s="62" t="s">
        <v>18641</v>
      </c>
      <c r="O5815" s="52" t="s">
        <v>18642</v>
      </c>
      <c r="P5815" s="52">
        <v>370</v>
      </c>
      <c r="Q5815" s="52"/>
      <c r="R5815" s="52" t="s">
        <v>18643</v>
      </c>
      <c r="S5815" s="49" t="s">
        <v>21333</v>
      </c>
      <c r="V5815" s="50" t="s">
        <v>18333</v>
      </c>
      <c r="W5815" s="50" t="s">
        <v>18615</v>
      </c>
      <c r="X5815" s="50" t="s">
        <v>14738</v>
      </c>
      <c r="Y5815" s="70" t="s">
        <v>17320</v>
      </c>
      <c r="Z5815" s="53">
        <v>25070</v>
      </c>
    </row>
    <row r="5816" spans="1:26" s="49" customFormat="1" ht="30" x14ac:dyDescent="0.25">
      <c r="A5816" s="74">
        <v>600007731</v>
      </c>
      <c r="B5816" s="73">
        <f t="shared" si="270"/>
        <v>600007731</v>
      </c>
      <c r="C5816" s="73" t="s">
        <v>18644</v>
      </c>
      <c r="D5816" s="68">
        <v>1</v>
      </c>
      <c r="E5816" s="48">
        <f t="shared" si="271"/>
        <v>61388947</v>
      </c>
      <c r="F5816" s="57" t="s">
        <v>17312</v>
      </c>
      <c r="G5816" s="57" t="s">
        <v>18611</v>
      </c>
      <c r="H5816" s="51">
        <v>375</v>
      </c>
      <c r="I5816" s="51" t="s">
        <v>17309</v>
      </c>
      <c r="J5816" s="69">
        <v>27.49</v>
      </c>
      <c r="K5816" s="69">
        <f t="shared" si="272"/>
        <v>10308.75</v>
      </c>
      <c r="L5816" s="90">
        <v>375</v>
      </c>
      <c r="M5816" s="51">
        <f>VLOOKUP(A:A,'[2]Příloha k protokolu'!$F:$J,5,0)</f>
        <v>0</v>
      </c>
      <c r="N5816" s="62" t="s">
        <v>18645</v>
      </c>
      <c r="O5816" s="52" t="s">
        <v>18646</v>
      </c>
      <c r="P5816" s="52">
        <v>302</v>
      </c>
      <c r="Q5816" s="52">
        <v>8</v>
      </c>
      <c r="R5816" s="52" t="s">
        <v>18633</v>
      </c>
      <c r="S5816" s="49" t="s">
        <v>21333</v>
      </c>
      <c r="V5816" s="50" t="s">
        <v>18333</v>
      </c>
      <c r="W5816" s="50" t="s">
        <v>18615</v>
      </c>
      <c r="X5816" s="50" t="s">
        <v>14738</v>
      </c>
      <c r="Y5816" s="70" t="s">
        <v>17320</v>
      </c>
      <c r="Z5816" s="53">
        <v>25001</v>
      </c>
    </row>
    <row r="5817" spans="1:26" s="49" customFormat="1" ht="30" x14ac:dyDescent="0.25">
      <c r="A5817" s="74">
        <v>600007774</v>
      </c>
      <c r="B5817" s="73">
        <f t="shared" si="270"/>
        <v>600007774</v>
      </c>
      <c r="C5817" s="73" t="s">
        <v>18647</v>
      </c>
      <c r="D5817" s="68">
        <v>1</v>
      </c>
      <c r="E5817" s="48">
        <f t="shared" si="271"/>
        <v>61388939</v>
      </c>
      <c r="F5817" s="57" t="s">
        <v>17312</v>
      </c>
      <c r="G5817" s="57" t="s">
        <v>18611</v>
      </c>
      <c r="H5817" s="51">
        <v>0</v>
      </c>
      <c r="I5817" s="51" t="s">
        <v>17320</v>
      </c>
      <c r="J5817" s="69">
        <v>27.49</v>
      </c>
      <c r="K5817" s="69">
        <f t="shared" si="272"/>
        <v>0</v>
      </c>
      <c r="L5817" s="90">
        <v>0</v>
      </c>
      <c r="M5817" s="51"/>
      <c r="N5817" s="62" t="s">
        <v>18648</v>
      </c>
      <c r="O5817" s="52" t="s">
        <v>18649</v>
      </c>
      <c r="P5817" s="52">
        <v>668</v>
      </c>
      <c r="Q5817" s="52">
        <v>23</v>
      </c>
      <c r="R5817" s="52" t="s">
        <v>18633</v>
      </c>
      <c r="S5817" s="49" t="s">
        <v>21333</v>
      </c>
      <c r="V5817" s="50" t="s">
        <v>18333</v>
      </c>
      <c r="W5817" s="50" t="s">
        <v>18615</v>
      </c>
      <c r="X5817" s="50" t="s">
        <v>14738</v>
      </c>
      <c r="Y5817" s="70">
        <v>44340</v>
      </c>
      <c r="Z5817" s="53">
        <v>25001</v>
      </c>
    </row>
    <row r="5818" spans="1:26" s="49" customFormat="1" x14ac:dyDescent="0.25">
      <c r="A5818" s="74">
        <v>600051480</v>
      </c>
      <c r="B5818" s="73">
        <f t="shared" si="270"/>
        <v>600051480</v>
      </c>
      <c r="C5818" s="73" t="s">
        <v>18650</v>
      </c>
      <c r="D5818" s="68">
        <v>1</v>
      </c>
      <c r="E5818" s="48">
        <f t="shared" si="271"/>
        <v>70996776</v>
      </c>
      <c r="F5818" s="57" t="s">
        <v>17312</v>
      </c>
      <c r="G5818" s="57" t="s">
        <v>18611</v>
      </c>
      <c r="H5818" s="51">
        <v>25</v>
      </c>
      <c r="I5818" s="51" t="s">
        <v>17309</v>
      </c>
      <c r="J5818" s="69">
        <v>27.49</v>
      </c>
      <c r="K5818" s="69">
        <f t="shared" si="272"/>
        <v>687.25</v>
      </c>
      <c r="L5818" s="90">
        <v>25</v>
      </c>
      <c r="M5818" s="51">
        <f>VLOOKUP(A:A,'[2]Příloha k protokolu'!$F:$J,5,0)</f>
        <v>0</v>
      </c>
      <c r="N5818" s="62" t="s">
        <v>18651</v>
      </c>
      <c r="O5818" s="52" t="s">
        <v>595</v>
      </c>
      <c r="P5818" s="52">
        <v>156</v>
      </c>
      <c r="Q5818" s="52"/>
      <c r="R5818" s="52" t="s">
        <v>18652</v>
      </c>
      <c r="S5818" s="49" t="s">
        <v>21333</v>
      </c>
      <c r="V5818" s="50" t="s">
        <v>18619</v>
      </c>
      <c r="W5818" s="50" t="s">
        <v>18615</v>
      </c>
      <c r="X5818" s="50" t="s">
        <v>14740</v>
      </c>
      <c r="Y5818" s="70" t="s">
        <v>17320</v>
      </c>
      <c r="Z5818" s="53">
        <v>25083</v>
      </c>
    </row>
    <row r="5819" spans="1:26" s="49" customFormat="1" x14ac:dyDescent="0.25">
      <c r="A5819" s="74">
        <v>600051528</v>
      </c>
      <c r="B5819" s="73">
        <f t="shared" si="270"/>
        <v>600051528</v>
      </c>
      <c r="C5819" s="73" t="s">
        <v>18653</v>
      </c>
      <c r="D5819" s="68">
        <v>1</v>
      </c>
      <c r="E5819" s="48">
        <f t="shared" si="271"/>
        <v>70986568</v>
      </c>
      <c r="F5819" s="57" t="s">
        <v>17312</v>
      </c>
      <c r="G5819" s="57" t="s">
        <v>18611</v>
      </c>
      <c r="H5819" s="51">
        <v>25</v>
      </c>
      <c r="I5819" s="51" t="s">
        <v>17309</v>
      </c>
      <c r="J5819" s="69">
        <v>27.49</v>
      </c>
      <c r="K5819" s="69">
        <f t="shared" si="272"/>
        <v>687.25</v>
      </c>
      <c r="L5819" s="90">
        <v>25</v>
      </c>
      <c r="M5819" s="51">
        <f>VLOOKUP(A:A,'[2]Příloha k protokolu'!$F:$J,5,0)</f>
        <v>0</v>
      </c>
      <c r="N5819" s="62" t="s">
        <v>18654</v>
      </c>
      <c r="O5819" s="52" t="s">
        <v>55</v>
      </c>
      <c r="P5819" s="52">
        <v>333</v>
      </c>
      <c r="Q5819" s="52"/>
      <c r="R5819" s="52" t="s">
        <v>18655</v>
      </c>
      <c r="S5819" s="49" t="s">
        <v>21333</v>
      </c>
      <c r="V5819" s="50" t="s">
        <v>18619</v>
      </c>
      <c r="W5819" s="50" t="s">
        <v>18615</v>
      </c>
      <c r="X5819" s="50" t="s">
        <v>14740</v>
      </c>
      <c r="Y5819" s="70" t="s">
        <v>17320</v>
      </c>
      <c r="Z5819" s="53">
        <v>25090</v>
      </c>
    </row>
    <row r="5820" spans="1:26" s="49" customFormat="1" x14ac:dyDescent="0.25">
      <c r="A5820" s="74">
        <v>600047547</v>
      </c>
      <c r="B5820" s="73">
        <f t="shared" si="270"/>
        <v>600047547</v>
      </c>
      <c r="C5820" s="73" t="s">
        <v>18656</v>
      </c>
      <c r="D5820" s="68">
        <v>1</v>
      </c>
      <c r="E5820" s="48">
        <f t="shared" si="271"/>
        <v>65601939</v>
      </c>
      <c r="F5820" s="57" t="s">
        <v>17312</v>
      </c>
      <c r="G5820" s="57" t="s">
        <v>18611</v>
      </c>
      <c r="H5820" s="51">
        <v>0</v>
      </c>
      <c r="I5820" s="51" t="s">
        <v>17320</v>
      </c>
      <c r="J5820" s="69">
        <v>27.49</v>
      </c>
      <c r="K5820" s="69">
        <f t="shared" si="272"/>
        <v>0</v>
      </c>
      <c r="L5820" s="90">
        <v>0</v>
      </c>
      <c r="M5820" s="51"/>
      <c r="N5820" s="62" t="s">
        <v>18657</v>
      </c>
      <c r="O5820" s="52"/>
      <c r="P5820" s="52">
        <v>89</v>
      </c>
      <c r="Q5820" s="52"/>
      <c r="R5820" s="52" t="s">
        <v>18658</v>
      </c>
      <c r="S5820" s="49" t="s">
        <v>21333</v>
      </c>
      <c r="V5820" s="50" t="s">
        <v>18619</v>
      </c>
      <c r="W5820" s="50" t="s">
        <v>18615</v>
      </c>
      <c r="X5820" s="50" t="s">
        <v>14740</v>
      </c>
      <c r="Y5820" s="70">
        <v>44340</v>
      </c>
      <c r="Z5820" s="53">
        <v>27714</v>
      </c>
    </row>
    <row r="5821" spans="1:26" s="49" customFormat="1" ht="30" x14ac:dyDescent="0.25">
      <c r="A5821" s="74">
        <v>600048985</v>
      </c>
      <c r="B5821" s="73">
        <f t="shared" si="270"/>
        <v>600048985</v>
      </c>
      <c r="C5821" s="73" t="s">
        <v>18659</v>
      </c>
      <c r="D5821" s="68">
        <v>1</v>
      </c>
      <c r="E5821" s="48">
        <f t="shared" si="271"/>
        <v>75002264</v>
      </c>
      <c r="F5821" s="57" t="s">
        <v>17312</v>
      </c>
      <c r="G5821" s="57" t="s">
        <v>18611</v>
      </c>
      <c r="H5821" s="51">
        <v>100</v>
      </c>
      <c r="I5821" s="51" t="s">
        <v>17309</v>
      </c>
      <c r="J5821" s="69">
        <v>27.49</v>
      </c>
      <c r="K5821" s="69">
        <f t="shared" si="272"/>
        <v>2749</v>
      </c>
      <c r="L5821" s="90">
        <v>100</v>
      </c>
      <c r="M5821" s="51">
        <f>VLOOKUP(A:A,'[2]Příloha k protokolu'!$F:$J,5,0)</f>
        <v>0</v>
      </c>
      <c r="N5821" s="62" t="s">
        <v>18660</v>
      </c>
      <c r="O5821" s="52"/>
      <c r="P5821" s="52">
        <v>97</v>
      </c>
      <c r="Q5821" s="52"/>
      <c r="R5821" s="52" t="s">
        <v>18661</v>
      </c>
      <c r="S5821" s="49" t="s">
        <v>21333</v>
      </c>
      <c r="V5821" s="50" t="s">
        <v>18619</v>
      </c>
      <c r="W5821" s="50" t="s">
        <v>18615</v>
      </c>
      <c r="X5821" s="50" t="s">
        <v>14740</v>
      </c>
      <c r="Y5821" s="70" t="s">
        <v>17320</v>
      </c>
      <c r="Z5821" s="53">
        <v>29476</v>
      </c>
    </row>
    <row r="5822" spans="1:26" s="49" customFormat="1" x14ac:dyDescent="0.25">
      <c r="A5822" s="74">
        <v>600051714</v>
      </c>
      <c r="B5822" s="73">
        <f t="shared" si="270"/>
        <v>600051714</v>
      </c>
      <c r="C5822" s="73" t="s">
        <v>18662</v>
      </c>
      <c r="D5822" s="68">
        <v>1</v>
      </c>
      <c r="E5822" s="48">
        <f t="shared" si="271"/>
        <v>75034450</v>
      </c>
      <c r="F5822" s="57" t="s">
        <v>17312</v>
      </c>
      <c r="G5822" s="57" t="s">
        <v>18611</v>
      </c>
      <c r="H5822" s="51">
        <v>25</v>
      </c>
      <c r="I5822" s="51" t="s">
        <v>17309</v>
      </c>
      <c r="J5822" s="69">
        <v>27.49</v>
      </c>
      <c r="K5822" s="69">
        <f t="shared" si="272"/>
        <v>687.25</v>
      </c>
      <c r="L5822" s="90">
        <v>25</v>
      </c>
      <c r="M5822" s="51">
        <f>VLOOKUP(A:A,'[2]Příloha k protokolu'!$F:$J,5,0)</f>
        <v>0</v>
      </c>
      <c r="N5822" s="62" t="s">
        <v>18663</v>
      </c>
      <c r="O5822" s="52" t="s">
        <v>18664</v>
      </c>
      <c r="P5822" s="52">
        <v>142</v>
      </c>
      <c r="Q5822" s="52"/>
      <c r="R5822" s="52" t="s">
        <v>18665</v>
      </c>
      <c r="S5822" s="49" t="s">
        <v>21333</v>
      </c>
      <c r="V5822" s="50" t="s">
        <v>18619</v>
      </c>
      <c r="W5822" s="50" t="s">
        <v>18615</v>
      </c>
      <c r="X5822" s="50" t="s">
        <v>14740</v>
      </c>
      <c r="Y5822" s="70" t="s">
        <v>17320</v>
      </c>
      <c r="Z5822" s="53">
        <v>25065</v>
      </c>
    </row>
    <row r="5823" spans="1:26" s="49" customFormat="1" x14ac:dyDescent="0.25">
      <c r="A5823" s="74">
        <v>600051731</v>
      </c>
      <c r="B5823" s="73">
        <f t="shared" si="270"/>
        <v>600051731</v>
      </c>
      <c r="C5823" s="73" t="s">
        <v>18666</v>
      </c>
      <c r="D5823" s="68">
        <v>1</v>
      </c>
      <c r="E5823" s="48">
        <f t="shared" si="271"/>
        <v>75031191</v>
      </c>
      <c r="F5823" s="57" t="s">
        <v>17312</v>
      </c>
      <c r="G5823" s="57" t="s">
        <v>18611</v>
      </c>
      <c r="H5823" s="51">
        <v>25</v>
      </c>
      <c r="I5823" s="51" t="s">
        <v>17309</v>
      </c>
      <c r="J5823" s="69">
        <v>27.49</v>
      </c>
      <c r="K5823" s="69">
        <f t="shared" si="272"/>
        <v>687.25</v>
      </c>
      <c r="L5823" s="90">
        <v>25</v>
      </c>
      <c r="M5823" s="51">
        <f>VLOOKUP(A:A,'[2]Příloha k protokolu'!$F:$J,5,0)</f>
        <v>0</v>
      </c>
      <c r="N5823" s="62" t="s">
        <v>18667</v>
      </c>
      <c r="O5823" s="52" t="s">
        <v>18668</v>
      </c>
      <c r="P5823" s="52">
        <v>286</v>
      </c>
      <c r="Q5823" s="52"/>
      <c r="R5823" s="52" t="s">
        <v>18669</v>
      </c>
      <c r="S5823" s="49" t="s">
        <v>21333</v>
      </c>
      <c r="V5823" s="50" t="s">
        <v>18619</v>
      </c>
      <c r="W5823" s="50" t="s">
        <v>18615</v>
      </c>
      <c r="X5823" s="50" t="s">
        <v>14740</v>
      </c>
      <c r="Y5823" s="70" t="s">
        <v>17320</v>
      </c>
      <c r="Z5823" s="53">
        <v>25087</v>
      </c>
    </row>
    <row r="5824" spans="1:26" s="49" customFormat="1" x14ac:dyDescent="0.25">
      <c r="A5824" s="74">
        <v>600051757</v>
      </c>
      <c r="B5824" s="73">
        <f t="shared" si="270"/>
        <v>600051757</v>
      </c>
      <c r="C5824" s="73" t="s">
        <v>18670</v>
      </c>
      <c r="D5824" s="68">
        <v>1</v>
      </c>
      <c r="E5824" s="48">
        <f t="shared" si="271"/>
        <v>71009809</v>
      </c>
      <c r="F5824" s="57" t="s">
        <v>17312</v>
      </c>
      <c r="G5824" s="57" t="s">
        <v>18611</v>
      </c>
      <c r="H5824" s="51">
        <v>25</v>
      </c>
      <c r="I5824" s="51" t="s">
        <v>17309</v>
      </c>
      <c r="J5824" s="69">
        <v>27.49</v>
      </c>
      <c r="K5824" s="69">
        <f t="shared" si="272"/>
        <v>687.25</v>
      </c>
      <c r="L5824" s="90">
        <v>25</v>
      </c>
      <c r="M5824" s="51">
        <f>VLOOKUP(A:A,'[2]Příloha k protokolu'!$F:$J,5,0)</f>
        <v>0</v>
      </c>
      <c r="N5824" s="62" t="s">
        <v>18671</v>
      </c>
      <c r="O5824" s="52" t="s">
        <v>16008</v>
      </c>
      <c r="P5824" s="52">
        <v>39</v>
      </c>
      <c r="Q5824" s="52"/>
      <c r="R5824" s="52" t="s">
        <v>18672</v>
      </c>
      <c r="S5824" s="49" t="s">
        <v>21333</v>
      </c>
      <c r="V5824" s="50" t="s">
        <v>18619</v>
      </c>
      <c r="W5824" s="50" t="s">
        <v>18615</v>
      </c>
      <c r="X5824" s="50" t="s">
        <v>14740</v>
      </c>
      <c r="Y5824" s="70" t="s">
        <v>17320</v>
      </c>
      <c r="Z5824" s="53">
        <v>25069</v>
      </c>
    </row>
    <row r="5825" spans="1:26" s="49" customFormat="1" x14ac:dyDescent="0.25">
      <c r="A5825" s="74">
        <v>600051404</v>
      </c>
      <c r="B5825" s="73">
        <f t="shared" si="270"/>
        <v>600051404</v>
      </c>
      <c r="C5825" s="73" t="s">
        <v>18673</v>
      </c>
      <c r="D5825" s="68">
        <v>1</v>
      </c>
      <c r="E5825" s="48">
        <f t="shared" si="271"/>
        <v>43754112</v>
      </c>
      <c r="F5825" s="57" t="s">
        <v>17312</v>
      </c>
      <c r="G5825" s="57" t="s">
        <v>18611</v>
      </c>
      <c r="H5825" s="51">
        <v>50</v>
      </c>
      <c r="I5825" s="51" t="s">
        <v>17309</v>
      </c>
      <c r="J5825" s="69">
        <v>27.49</v>
      </c>
      <c r="K5825" s="69">
        <f t="shared" si="272"/>
        <v>1374.5</v>
      </c>
      <c r="L5825" s="90">
        <v>50</v>
      </c>
      <c r="M5825" s="51">
        <f>VLOOKUP(A:A,'[2]Příloha k protokolu'!$F:$J,5,0)</f>
        <v>0</v>
      </c>
      <c r="N5825" s="62" t="s">
        <v>18674</v>
      </c>
      <c r="O5825" s="52" t="s">
        <v>18675</v>
      </c>
      <c r="P5825" s="52">
        <v>260</v>
      </c>
      <c r="Q5825" s="52">
        <v>1</v>
      </c>
      <c r="R5825" s="52" t="s">
        <v>18633</v>
      </c>
      <c r="S5825" s="49" t="s">
        <v>21333</v>
      </c>
      <c r="V5825" s="50" t="s">
        <v>18619</v>
      </c>
      <c r="W5825" s="50" t="s">
        <v>18615</v>
      </c>
      <c r="X5825" s="50" t="s">
        <v>14740</v>
      </c>
      <c r="Y5825" s="70" t="s">
        <v>17320</v>
      </c>
      <c r="Z5825" s="53">
        <v>25001</v>
      </c>
    </row>
    <row r="5826" spans="1:26" s="49" customFormat="1" x14ac:dyDescent="0.25">
      <c r="A5826" s="74">
        <v>600051412</v>
      </c>
      <c r="B5826" s="73">
        <f t="shared" si="270"/>
        <v>600051412</v>
      </c>
      <c r="C5826" s="73" t="s">
        <v>18676</v>
      </c>
      <c r="D5826" s="68">
        <v>1</v>
      </c>
      <c r="E5826" s="48">
        <f t="shared" si="271"/>
        <v>43754104</v>
      </c>
      <c r="F5826" s="57" t="s">
        <v>17312</v>
      </c>
      <c r="G5826" s="57" t="s">
        <v>18611</v>
      </c>
      <c r="H5826" s="51">
        <v>25</v>
      </c>
      <c r="I5826" s="51" t="s">
        <v>17309</v>
      </c>
      <c r="J5826" s="69">
        <v>27.49</v>
      </c>
      <c r="K5826" s="69">
        <f t="shared" si="272"/>
        <v>687.25</v>
      </c>
      <c r="L5826" s="90">
        <v>25</v>
      </c>
      <c r="M5826" s="51">
        <f>VLOOKUP(A:A,'[2]Příloha k protokolu'!$F:$J,5,0)</f>
        <v>0</v>
      </c>
      <c r="N5826" s="62" t="s">
        <v>18677</v>
      </c>
      <c r="O5826" s="52" t="s">
        <v>18678</v>
      </c>
      <c r="P5826" s="52">
        <v>1757</v>
      </c>
      <c r="Q5826" s="52"/>
      <c r="R5826" s="52" t="s">
        <v>18633</v>
      </c>
      <c r="S5826" s="49" t="s">
        <v>21333</v>
      </c>
      <c r="V5826" s="50" t="s">
        <v>18619</v>
      </c>
      <c r="W5826" s="50" t="s">
        <v>18615</v>
      </c>
      <c r="X5826" s="50" t="s">
        <v>14740</v>
      </c>
      <c r="Y5826" s="70" t="s">
        <v>17320</v>
      </c>
      <c r="Z5826" s="53">
        <v>25001</v>
      </c>
    </row>
    <row r="5827" spans="1:26" s="49" customFormat="1" x14ac:dyDescent="0.25">
      <c r="A5827" s="74">
        <v>600051421</v>
      </c>
      <c r="B5827" s="73">
        <f t="shared" si="270"/>
        <v>600051421</v>
      </c>
      <c r="C5827" s="73" t="s">
        <v>18679</v>
      </c>
      <c r="D5827" s="68">
        <v>1</v>
      </c>
      <c r="E5827" s="48">
        <f t="shared" si="271"/>
        <v>43753604</v>
      </c>
      <c r="F5827" s="57" t="s">
        <v>17312</v>
      </c>
      <c r="G5827" s="57" t="s">
        <v>18611</v>
      </c>
      <c r="H5827" s="51">
        <v>75</v>
      </c>
      <c r="I5827" s="51" t="s">
        <v>17309</v>
      </c>
      <c r="J5827" s="69">
        <v>27.49</v>
      </c>
      <c r="K5827" s="69">
        <f t="shared" si="272"/>
        <v>2061.75</v>
      </c>
      <c r="L5827" s="90">
        <v>75</v>
      </c>
      <c r="M5827" s="51">
        <f>VLOOKUP(A:A,'[2]Příloha k protokolu'!$F:$J,5,0)</f>
        <v>0</v>
      </c>
      <c r="N5827" s="62" t="s">
        <v>18680</v>
      </c>
      <c r="O5827" s="52" t="s">
        <v>1152</v>
      </c>
      <c r="P5827" s="52">
        <v>297</v>
      </c>
      <c r="Q5827" s="52">
        <v>32</v>
      </c>
      <c r="R5827" s="52" t="s">
        <v>18633</v>
      </c>
      <c r="S5827" s="49" t="s">
        <v>21333</v>
      </c>
      <c r="V5827" s="50" t="s">
        <v>18619</v>
      </c>
      <c r="W5827" s="50" t="s">
        <v>18615</v>
      </c>
      <c r="X5827" s="50" t="s">
        <v>14740</v>
      </c>
      <c r="Y5827" s="70" t="s">
        <v>17320</v>
      </c>
      <c r="Z5827" s="53">
        <v>25001</v>
      </c>
    </row>
    <row r="5828" spans="1:26" s="49" customFormat="1" x14ac:dyDescent="0.25">
      <c r="A5828" s="74">
        <v>600051439</v>
      </c>
      <c r="B5828" s="73">
        <f t="shared" ref="B5828:B5891" si="273">A5828/1</f>
        <v>600051439</v>
      </c>
      <c r="C5828" s="73" t="s">
        <v>18681</v>
      </c>
      <c r="D5828" s="68">
        <v>1</v>
      </c>
      <c r="E5828" s="48">
        <f t="shared" ref="E5828:E5891" si="274">C5828/1</f>
        <v>43754139</v>
      </c>
      <c r="F5828" s="57" t="s">
        <v>17312</v>
      </c>
      <c r="G5828" s="57" t="s">
        <v>18611</v>
      </c>
      <c r="H5828" s="51">
        <v>25</v>
      </c>
      <c r="I5828" s="51" t="s">
        <v>17309</v>
      </c>
      <c r="J5828" s="69">
        <v>27.49</v>
      </c>
      <c r="K5828" s="69">
        <f t="shared" ref="K5828:K5891" si="275">H5828*J5828</f>
        <v>687.25</v>
      </c>
      <c r="L5828" s="90">
        <v>25</v>
      </c>
      <c r="M5828" s="51">
        <f>VLOOKUP(A:A,'[2]Příloha k protokolu'!$F:$J,5,0)</f>
        <v>0</v>
      </c>
      <c r="N5828" s="62" t="s">
        <v>18682</v>
      </c>
      <c r="O5828" s="52" t="s">
        <v>1586</v>
      </c>
      <c r="P5828" s="52">
        <v>1621</v>
      </c>
      <c r="Q5828" s="52"/>
      <c r="R5828" s="52" t="s">
        <v>18633</v>
      </c>
      <c r="S5828" s="49" t="s">
        <v>21333</v>
      </c>
      <c r="V5828" s="50" t="s">
        <v>18619</v>
      </c>
      <c r="W5828" s="50" t="s">
        <v>18615</v>
      </c>
      <c r="X5828" s="50" t="s">
        <v>14740</v>
      </c>
      <c r="Y5828" s="70" t="s">
        <v>17320</v>
      </c>
      <c r="Z5828" s="53">
        <v>25001</v>
      </c>
    </row>
    <row r="5829" spans="1:26" s="49" customFormat="1" ht="30" x14ac:dyDescent="0.25">
      <c r="A5829" s="74">
        <v>600051501</v>
      </c>
      <c r="B5829" s="73">
        <f t="shared" si="273"/>
        <v>600051501</v>
      </c>
      <c r="C5829" s="73" t="s">
        <v>18683</v>
      </c>
      <c r="D5829" s="68">
        <v>1</v>
      </c>
      <c r="E5829" s="48">
        <f t="shared" si="274"/>
        <v>70821062</v>
      </c>
      <c r="F5829" s="57" t="s">
        <v>17312</v>
      </c>
      <c r="G5829" s="57" t="s">
        <v>18611</v>
      </c>
      <c r="H5829" s="51">
        <v>25</v>
      </c>
      <c r="I5829" s="51" t="s">
        <v>17309</v>
      </c>
      <c r="J5829" s="69">
        <v>27.49</v>
      </c>
      <c r="K5829" s="69">
        <f t="shared" si="275"/>
        <v>687.25</v>
      </c>
      <c r="L5829" s="90">
        <v>25</v>
      </c>
      <c r="M5829" s="51">
        <f>VLOOKUP(A:A,'[2]Příloha k protokolu'!$F:$J,5,0)</f>
        <v>0</v>
      </c>
      <c r="N5829" s="62" t="s">
        <v>18684</v>
      </c>
      <c r="O5829" s="52" t="s">
        <v>2334</v>
      </c>
      <c r="P5829" s="52">
        <v>1138</v>
      </c>
      <c r="Q5829" s="52">
        <v>13</v>
      </c>
      <c r="R5829" s="52" t="s">
        <v>18633</v>
      </c>
      <c r="S5829" s="49" t="s">
        <v>21333</v>
      </c>
      <c r="V5829" s="50" t="s">
        <v>18619</v>
      </c>
      <c r="W5829" s="50" t="s">
        <v>18615</v>
      </c>
      <c r="X5829" s="50" t="s">
        <v>14740</v>
      </c>
      <c r="Y5829" s="70" t="s">
        <v>17320</v>
      </c>
      <c r="Z5829" s="53">
        <v>25001</v>
      </c>
    </row>
    <row r="5830" spans="1:26" s="49" customFormat="1" ht="30" x14ac:dyDescent="0.25">
      <c r="A5830" s="74">
        <v>600051510</v>
      </c>
      <c r="B5830" s="73">
        <f t="shared" si="273"/>
        <v>600051510</v>
      </c>
      <c r="C5830" s="73" t="s">
        <v>18685</v>
      </c>
      <c r="D5830" s="68">
        <v>1</v>
      </c>
      <c r="E5830" s="48">
        <f t="shared" si="274"/>
        <v>70992479</v>
      </c>
      <c r="F5830" s="57" t="s">
        <v>17312</v>
      </c>
      <c r="G5830" s="57" t="s">
        <v>18611</v>
      </c>
      <c r="H5830" s="51">
        <v>50</v>
      </c>
      <c r="I5830" s="51" t="s">
        <v>17309</v>
      </c>
      <c r="J5830" s="69">
        <v>27.49</v>
      </c>
      <c r="K5830" s="69">
        <f t="shared" si="275"/>
        <v>1374.5</v>
      </c>
      <c r="L5830" s="90">
        <v>50</v>
      </c>
      <c r="M5830" s="51">
        <f>VLOOKUP(A:A,'[2]Příloha k protokolu'!$F:$J,5,0)</f>
        <v>0</v>
      </c>
      <c r="N5830" s="62" t="s">
        <v>18686</v>
      </c>
      <c r="O5830" s="52" t="s">
        <v>5569</v>
      </c>
      <c r="P5830" s="52">
        <v>1477</v>
      </c>
      <c r="Q5830" s="52">
        <v>39</v>
      </c>
      <c r="R5830" s="52" t="s">
        <v>18614</v>
      </c>
      <c r="S5830" s="49" t="s">
        <v>21333</v>
      </c>
      <c r="V5830" s="50" t="s">
        <v>18619</v>
      </c>
      <c r="W5830" s="50" t="s">
        <v>18615</v>
      </c>
      <c r="X5830" s="50" t="s">
        <v>14740</v>
      </c>
      <c r="Y5830" s="70" t="s">
        <v>17320</v>
      </c>
      <c r="Z5830" s="53">
        <v>25088</v>
      </c>
    </row>
    <row r="5831" spans="1:26" s="49" customFormat="1" x14ac:dyDescent="0.25">
      <c r="A5831" s="74">
        <v>600051536</v>
      </c>
      <c r="B5831" s="73">
        <f t="shared" si="273"/>
        <v>600051536</v>
      </c>
      <c r="C5831" s="73" t="s">
        <v>18687</v>
      </c>
      <c r="D5831" s="68">
        <v>1</v>
      </c>
      <c r="E5831" s="48">
        <f t="shared" si="274"/>
        <v>75030438</v>
      </c>
      <c r="F5831" s="57" t="s">
        <v>17312</v>
      </c>
      <c r="G5831" s="57" t="s">
        <v>18611</v>
      </c>
      <c r="H5831" s="51">
        <v>25</v>
      </c>
      <c r="I5831" s="51" t="s">
        <v>17309</v>
      </c>
      <c r="J5831" s="69">
        <v>27.49</v>
      </c>
      <c r="K5831" s="69">
        <f t="shared" si="275"/>
        <v>687.25</v>
      </c>
      <c r="L5831" s="90">
        <v>25</v>
      </c>
      <c r="M5831" s="51">
        <f>VLOOKUP(A:A,'[2]Příloha k protokolu'!$F:$J,5,0)</f>
        <v>0</v>
      </c>
      <c r="N5831" s="62" t="s">
        <v>18688</v>
      </c>
      <c r="O5831" s="52" t="s">
        <v>18689</v>
      </c>
      <c r="P5831" s="52">
        <v>318</v>
      </c>
      <c r="Q5831" s="52"/>
      <c r="R5831" s="52" t="s">
        <v>18690</v>
      </c>
      <c r="S5831" s="49" t="s">
        <v>21333</v>
      </c>
      <c r="V5831" s="50" t="s">
        <v>18619</v>
      </c>
      <c r="W5831" s="50" t="s">
        <v>18615</v>
      </c>
      <c r="X5831" s="50" t="s">
        <v>14740</v>
      </c>
      <c r="Y5831" s="70" t="s">
        <v>17320</v>
      </c>
      <c r="Z5831" s="53">
        <v>25065</v>
      </c>
    </row>
    <row r="5832" spans="1:26" s="49" customFormat="1" ht="30" x14ac:dyDescent="0.25">
      <c r="A5832" s="74">
        <v>600051561</v>
      </c>
      <c r="B5832" s="73">
        <f t="shared" si="273"/>
        <v>600051561</v>
      </c>
      <c r="C5832" s="73" t="s">
        <v>18691</v>
      </c>
      <c r="D5832" s="68">
        <v>1</v>
      </c>
      <c r="E5832" s="48">
        <f t="shared" si="274"/>
        <v>70999431</v>
      </c>
      <c r="F5832" s="57" t="s">
        <v>17312</v>
      </c>
      <c r="G5832" s="57" t="s">
        <v>18611</v>
      </c>
      <c r="H5832" s="51">
        <v>625</v>
      </c>
      <c r="I5832" s="51" t="s">
        <v>17309</v>
      </c>
      <c r="J5832" s="69">
        <v>27.49</v>
      </c>
      <c r="K5832" s="69">
        <f t="shared" si="275"/>
        <v>17181.25</v>
      </c>
      <c r="L5832" s="90">
        <v>625</v>
      </c>
      <c r="M5832" s="51">
        <f>VLOOKUP(A:A,'[2]Příloha k protokolu'!$F:$J,5,0)</f>
        <v>0</v>
      </c>
      <c r="N5832" s="62" t="s">
        <v>18692</v>
      </c>
      <c r="O5832" s="52" t="s">
        <v>13</v>
      </c>
      <c r="P5832" s="52">
        <v>903</v>
      </c>
      <c r="Q5832" s="52"/>
      <c r="R5832" s="52" t="s">
        <v>18693</v>
      </c>
      <c r="S5832" s="49" t="s">
        <v>21333</v>
      </c>
      <c r="V5832" s="50" t="s">
        <v>18619</v>
      </c>
      <c r="W5832" s="50" t="s">
        <v>18615</v>
      </c>
      <c r="X5832" s="50" t="s">
        <v>14740</v>
      </c>
      <c r="Y5832" s="70" t="s">
        <v>17320</v>
      </c>
      <c r="Z5832" s="53">
        <v>25064</v>
      </c>
    </row>
    <row r="5833" spans="1:26" s="49" customFormat="1" x14ac:dyDescent="0.25">
      <c r="A5833" s="74">
        <v>600051587</v>
      </c>
      <c r="B5833" s="73">
        <f t="shared" si="273"/>
        <v>600051587</v>
      </c>
      <c r="C5833" s="73" t="s">
        <v>18694</v>
      </c>
      <c r="D5833" s="68">
        <v>1</v>
      </c>
      <c r="E5833" s="48">
        <f t="shared" si="274"/>
        <v>71008306</v>
      </c>
      <c r="F5833" s="57" t="s">
        <v>17312</v>
      </c>
      <c r="G5833" s="57" t="s">
        <v>18611</v>
      </c>
      <c r="H5833" s="51">
        <v>25</v>
      </c>
      <c r="I5833" s="51" t="s">
        <v>17309</v>
      </c>
      <c r="J5833" s="69">
        <v>27.49</v>
      </c>
      <c r="K5833" s="69">
        <f t="shared" si="275"/>
        <v>687.25</v>
      </c>
      <c r="L5833" s="90">
        <v>25</v>
      </c>
      <c r="M5833" s="51">
        <f>VLOOKUP(A:A,'[2]Příloha k protokolu'!$F:$J,5,0)</f>
        <v>0</v>
      </c>
      <c r="N5833" s="62" t="s">
        <v>18695</v>
      </c>
      <c r="O5833" s="52" t="s">
        <v>54</v>
      </c>
      <c r="P5833" s="52">
        <v>26</v>
      </c>
      <c r="Q5833" s="52"/>
      <c r="R5833" s="52" t="s">
        <v>18696</v>
      </c>
      <c r="S5833" s="49" t="s">
        <v>21333</v>
      </c>
      <c r="V5833" s="50" t="s">
        <v>18619</v>
      </c>
      <c r="W5833" s="50" t="s">
        <v>18615</v>
      </c>
      <c r="X5833" s="50" t="s">
        <v>14740</v>
      </c>
      <c r="Y5833" s="70" t="s">
        <v>17320</v>
      </c>
      <c r="Z5833" s="53">
        <v>25063</v>
      </c>
    </row>
    <row r="5834" spans="1:26" s="49" customFormat="1" ht="30" x14ac:dyDescent="0.25">
      <c r="A5834" s="74">
        <v>600051641</v>
      </c>
      <c r="B5834" s="73">
        <f t="shared" si="273"/>
        <v>600051641</v>
      </c>
      <c r="C5834" s="73" t="s">
        <v>18697</v>
      </c>
      <c r="D5834" s="68">
        <v>1</v>
      </c>
      <c r="E5834" s="48">
        <f t="shared" si="274"/>
        <v>71007334</v>
      </c>
      <c r="F5834" s="57" t="s">
        <v>17312</v>
      </c>
      <c r="G5834" s="57" t="s">
        <v>18611</v>
      </c>
      <c r="H5834" s="51">
        <v>50</v>
      </c>
      <c r="I5834" s="51" t="s">
        <v>17309</v>
      </c>
      <c r="J5834" s="69">
        <v>27.49</v>
      </c>
      <c r="K5834" s="69">
        <f t="shared" si="275"/>
        <v>1374.5</v>
      </c>
      <c r="L5834" s="90">
        <v>50</v>
      </c>
      <c r="M5834" s="51">
        <f>VLOOKUP(A:A,'[2]Příloha k protokolu'!$F:$J,5,0)</f>
        <v>0</v>
      </c>
      <c r="N5834" s="62" t="s">
        <v>18698</v>
      </c>
      <c r="O5834" s="52" t="s">
        <v>18699</v>
      </c>
      <c r="P5834" s="52">
        <v>100</v>
      </c>
      <c r="Q5834" s="52"/>
      <c r="R5834" s="52" t="s">
        <v>18700</v>
      </c>
      <c r="S5834" s="49" t="s">
        <v>21333</v>
      </c>
      <c r="V5834" s="50" t="s">
        <v>18619</v>
      </c>
      <c r="W5834" s="50" t="s">
        <v>18615</v>
      </c>
      <c r="X5834" s="50" t="s">
        <v>14740</v>
      </c>
      <c r="Y5834" s="70" t="s">
        <v>17320</v>
      </c>
      <c r="Z5834" s="53">
        <v>25084</v>
      </c>
    </row>
    <row r="5835" spans="1:26" s="49" customFormat="1" ht="30" x14ac:dyDescent="0.25">
      <c r="A5835" s="74">
        <v>600051706</v>
      </c>
      <c r="B5835" s="73">
        <f t="shared" si="273"/>
        <v>600051706</v>
      </c>
      <c r="C5835" s="73" t="s">
        <v>18701</v>
      </c>
      <c r="D5835" s="68">
        <v>1</v>
      </c>
      <c r="E5835" s="48">
        <f t="shared" si="274"/>
        <v>70989702</v>
      </c>
      <c r="F5835" s="57" t="s">
        <v>17312</v>
      </c>
      <c r="G5835" s="57" t="s">
        <v>18611</v>
      </c>
      <c r="H5835" s="51">
        <v>200</v>
      </c>
      <c r="I5835" s="51" t="s">
        <v>17309</v>
      </c>
      <c r="J5835" s="69">
        <v>27.49</v>
      </c>
      <c r="K5835" s="69">
        <f t="shared" si="275"/>
        <v>5498</v>
      </c>
      <c r="L5835" s="90">
        <v>200</v>
      </c>
      <c r="M5835" s="51">
        <f>VLOOKUP(A:A,'[2]Příloha k protokolu'!$F:$J,5,0)</f>
        <v>0</v>
      </c>
      <c r="N5835" s="62" t="s">
        <v>18702</v>
      </c>
      <c r="O5835" s="52" t="s">
        <v>18703</v>
      </c>
      <c r="P5835" s="52">
        <v>185</v>
      </c>
      <c r="Q5835" s="52"/>
      <c r="R5835" s="52" t="s">
        <v>7301</v>
      </c>
      <c r="S5835" s="49" t="s">
        <v>21333</v>
      </c>
      <c r="V5835" s="50" t="s">
        <v>18619</v>
      </c>
      <c r="W5835" s="50" t="s">
        <v>18615</v>
      </c>
      <c r="X5835" s="50" t="s">
        <v>14740</v>
      </c>
      <c r="Y5835" s="70" t="s">
        <v>17320</v>
      </c>
      <c r="Z5835" s="53">
        <v>25073</v>
      </c>
    </row>
    <row r="5836" spans="1:26" s="49" customFormat="1" x14ac:dyDescent="0.25">
      <c r="A5836" s="74">
        <v>600052362</v>
      </c>
      <c r="B5836" s="73">
        <f t="shared" si="273"/>
        <v>600052362</v>
      </c>
      <c r="C5836" s="73" t="s">
        <v>18704</v>
      </c>
      <c r="D5836" s="68">
        <v>1</v>
      </c>
      <c r="E5836" s="48">
        <f t="shared" si="274"/>
        <v>874817</v>
      </c>
      <c r="F5836" s="57" t="s">
        <v>17312</v>
      </c>
      <c r="G5836" s="57" t="s">
        <v>18611</v>
      </c>
      <c r="H5836" s="51">
        <v>0</v>
      </c>
      <c r="I5836" s="51" t="s">
        <v>17320</v>
      </c>
      <c r="J5836" s="69">
        <v>27.49</v>
      </c>
      <c r="K5836" s="69">
        <f t="shared" si="275"/>
        <v>0</v>
      </c>
      <c r="L5836" s="90">
        <v>0</v>
      </c>
      <c r="M5836" s="51"/>
      <c r="N5836" s="62" t="s">
        <v>18705</v>
      </c>
      <c r="O5836" s="52" t="s">
        <v>18706</v>
      </c>
      <c r="P5836" s="52">
        <v>8</v>
      </c>
      <c r="Q5836" s="52"/>
      <c r="R5836" s="52" t="s">
        <v>18630</v>
      </c>
      <c r="S5836" s="49" t="s">
        <v>21334</v>
      </c>
      <c r="V5836" s="50" t="s">
        <v>18619</v>
      </c>
      <c r="W5836" s="50" t="s">
        <v>18615</v>
      </c>
      <c r="X5836" s="50" t="s">
        <v>14740</v>
      </c>
      <c r="Y5836" s="70">
        <v>44333</v>
      </c>
      <c r="Z5836" s="53">
        <v>25082</v>
      </c>
    </row>
    <row r="5837" spans="1:26" s="49" customFormat="1" ht="30" x14ac:dyDescent="0.25">
      <c r="A5837" s="74">
        <v>600051919</v>
      </c>
      <c r="B5837" s="73">
        <f t="shared" si="273"/>
        <v>600051919</v>
      </c>
      <c r="C5837" s="73" t="s">
        <v>18707</v>
      </c>
      <c r="D5837" s="68">
        <v>1</v>
      </c>
      <c r="E5837" s="48">
        <f t="shared" si="274"/>
        <v>70992495</v>
      </c>
      <c r="F5837" s="57" t="s">
        <v>17312</v>
      </c>
      <c r="G5837" s="57" t="s">
        <v>18611</v>
      </c>
      <c r="H5837" s="51">
        <v>50</v>
      </c>
      <c r="I5837" s="51" t="s">
        <v>17309</v>
      </c>
      <c r="J5837" s="69">
        <v>27.49</v>
      </c>
      <c r="K5837" s="69">
        <f t="shared" si="275"/>
        <v>1374.5</v>
      </c>
      <c r="L5837" s="90">
        <v>50</v>
      </c>
      <c r="M5837" s="51">
        <f>VLOOKUP(A:A,'[2]Příloha k protokolu'!$F:$J,5,0)</f>
        <v>0</v>
      </c>
      <c r="N5837" s="62" t="s">
        <v>18708</v>
      </c>
      <c r="O5837" s="52" t="s">
        <v>18709</v>
      </c>
      <c r="P5837" s="52">
        <v>333</v>
      </c>
      <c r="Q5837" s="52">
        <v>18</v>
      </c>
      <c r="R5837" s="52" t="s">
        <v>18614</v>
      </c>
      <c r="S5837" s="49" t="s">
        <v>21333</v>
      </c>
      <c r="V5837" s="50" t="s">
        <v>18619</v>
      </c>
      <c r="W5837" s="50" t="s">
        <v>18615</v>
      </c>
      <c r="X5837" s="50" t="s">
        <v>14740</v>
      </c>
      <c r="Y5837" s="70" t="s">
        <v>17320</v>
      </c>
      <c r="Z5837" s="53">
        <v>25088</v>
      </c>
    </row>
    <row r="5838" spans="1:26" s="49" customFormat="1" x14ac:dyDescent="0.25">
      <c r="A5838" s="74">
        <v>600051978</v>
      </c>
      <c r="B5838" s="73">
        <f t="shared" si="273"/>
        <v>600051978</v>
      </c>
      <c r="C5838" s="73" t="s">
        <v>18710</v>
      </c>
      <c r="D5838" s="68">
        <v>1</v>
      </c>
      <c r="E5838" s="48">
        <f t="shared" si="274"/>
        <v>75031272</v>
      </c>
      <c r="F5838" s="57" t="s">
        <v>17312</v>
      </c>
      <c r="G5838" s="57" t="s">
        <v>18611</v>
      </c>
      <c r="H5838" s="51">
        <v>100</v>
      </c>
      <c r="I5838" s="51" t="s">
        <v>17309</v>
      </c>
      <c r="J5838" s="69">
        <v>27.49</v>
      </c>
      <c r="K5838" s="69">
        <f t="shared" si="275"/>
        <v>2749</v>
      </c>
      <c r="L5838" s="90">
        <v>100</v>
      </c>
      <c r="M5838" s="51">
        <f>VLOOKUP(A:A,'[2]Příloha k protokolu'!$F:$J,5,0)</f>
        <v>0</v>
      </c>
      <c r="N5838" s="62" t="s">
        <v>18711</v>
      </c>
      <c r="O5838" s="52" t="s">
        <v>340</v>
      </c>
      <c r="P5838" s="52">
        <v>307</v>
      </c>
      <c r="Q5838" s="52"/>
      <c r="R5838" s="52" t="s">
        <v>18643</v>
      </c>
      <c r="S5838" s="49" t="s">
        <v>21333</v>
      </c>
      <c r="V5838" s="50" t="s">
        <v>18619</v>
      </c>
      <c r="W5838" s="50" t="s">
        <v>18615</v>
      </c>
      <c r="X5838" s="50" t="s">
        <v>14740</v>
      </c>
      <c r="Y5838" s="70" t="s">
        <v>17320</v>
      </c>
      <c r="Z5838" s="53">
        <v>25070</v>
      </c>
    </row>
    <row r="5839" spans="1:26" s="49" customFormat="1" ht="30" x14ac:dyDescent="0.25">
      <c r="A5839" s="74">
        <v>600051986</v>
      </c>
      <c r="B5839" s="73">
        <f t="shared" si="273"/>
        <v>600051986</v>
      </c>
      <c r="C5839" s="73" t="s">
        <v>18712</v>
      </c>
      <c r="D5839" s="68">
        <v>1</v>
      </c>
      <c r="E5839" s="48">
        <f t="shared" si="274"/>
        <v>75033330</v>
      </c>
      <c r="F5839" s="57" t="s">
        <v>17312</v>
      </c>
      <c r="G5839" s="57" t="s">
        <v>18611</v>
      </c>
      <c r="H5839" s="51">
        <v>1500</v>
      </c>
      <c r="I5839" s="51" t="s">
        <v>17309</v>
      </c>
      <c r="J5839" s="69">
        <v>27.49</v>
      </c>
      <c r="K5839" s="69">
        <f t="shared" si="275"/>
        <v>41235</v>
      </c>
      <c r="L5839" s="90">
        <v>1500</v>
      </c>
      <c r="M5839" s="51">
        <f>VLOOKUP(A:A,'[2]Příloha k protokolu'!$F:$J,5,0)</f>
        <v>0</v>
      </c>
      <c r="N5839" s="62" t="s">
        <v>18713</v>
      </c>
      <c r="O5839" s="52" t="s">
        <v>1639</v>
      </c>
      <c r="P5839" s="52">
        <v>164</v>
      </c>
      <c r="Q5839" s="52">
        <v>1</v>
      </c>
      <c r="R5839" s="52" t="s">
        <v>18633</v>
      </c>
      <c r="S5839" s="49" t="s">
        <v>21333</v>
      </c>
      <c r="V5839" s="50" t="s">
        <v>18619</v>
      </c>
      <c r="W5839" s="50" t="s">
        <v>18615</v>
      </c>
      <c r="X5839" s="50" t="s">
        <v>14740</v>
      </c>
      <c r="Y5839" s="70" t="s">
        <v>17320</v>
      </c>
      <c r="Z5839" s="53">
        <v>25001</v>
      </c>
    </row>
    <row r="5840" spans="1:26" s="49" customFormat="1" ht="30" x14ac:dyDescent="0.25">
      <c r="A5840" s="74">
        <v>600051994</v>
      </c>
      <c r="B5840" s="73">
        <f t="shared" si="273"/>
        <v>600051994</v>
      </c>
      <c r="C5840" s="73" t="s">
        <v>18714</v>
      </c>
      <c r="D5840" s="68">
        <v>1</v>
      </c>
      <c r="E5840" s="48">
        <f t="shared" si="274"/>
        <v>75034549</v>
      </c>
      <c r="F5840" s="57" t="s">
        <v>17312</v>
      </c>
      <c r="G5840" s="57" t="s">
        <v>18611</v>
      </c>
      <c r="H5840" s="51">
        <v>1750</v>
      </c>
      <c r="I5840" s="51" t="s">
        <v>17309</v>
      </c>
      <c r="J5840" s="69">
        <v>27.49</v>
      </c>
      <c r="K5840" s="69">
        <f t="shared" si="275"/>
        <v>48107.5</v>
      </c>
      <c r="L5840" s="90">
        <v>1750</v>
      </c>
      <c r="M5840" s="51">
        <f>VLOOKUP(A:A,'[2]Příloha k protokolu'!$F:$J,5,0)</f>
        <v>0</v>
      </c>
      <c r="N5840" s="62" t="s">
        <v>18715</v>
      </c>
      <c r="O5840" s="52" t="s">
        <v>18716</v>
      </c>
      <c r="P5840" s="52">
        <v>1750</v>
      </c>
      <c r="Q5840" s="52"/>
      <c r="R5840" s="52" t="s">
        <v>18633</v>
      </c>
      <c r="S5840" s="49" t="s">
        <v>21333</v>
      </c>
      <c r="V5840" s="50" t="s">
        <v>18619</v>
      </c>
      <c r="W5840" s="50" t="s">
        <v>18615</v>
      </c>
      <c r="X5840" s="50" t="s">
        <v>14740</v>
      </c>
      <c r="Y5840" s="70" t="s">
        <v>17320</v>
      </c>
      <c r="Z5840" s="53">
        <v>25001</v>
      </c>
    </row>
    <row r="5841" spans="1:26" s="49" customFormat="1" x14ac:dyDescent="0.25">
      <c r="A5841" s="74">
        <v>600052001</v>
      </c>
      <c r="B5841" s="73">
        <f t="shared" si="273"/>
        <v>600052001</v>
      </c>
      <c r="C5841" s="73" t="s">
        <v>18717</v>
      </c>
      <c r="D5841" s="68">
        <v>1</v>
      </c>
      <c r="E5841" s="48">
        <f t="shared" si="274"/>
        <v>43750869</v>
      </c>
      <c r="F5841" s="57" t="s">
        <v>17312</v>
      </c>
      <c r="G5841" s="57" t="s">
        <v>18611</v>
      </c>
      <c r="H5841" s="51">
        <v>1475</v>
      </c>
      <c r="I5841" s="51" t="s">
        <v>17309</v>
      </c>
      <c r="J5841" s="69">
        <v>27.49</v>
      </c>
      <c r="K5841" s="69">
        <f t="shared" si="275"/>
        <v>40547.75</v>
      </c>
      <c r="L5841" s="90">
        <v>1475</v>
      </c>
      <c r="M5841" s="51">
        <f>VLOOKUP(A:A,'[2]Příloha k protokolu'!$F:$J,5,0)</f>
        <v>0</v>
      </c>
      <c r="N5841" s="62" t="s">
        <v>18718</v>
      </c>
      <c r="O5841" s="52" t="s">
        <v>7305</v>
      </c>
      <c r="P5841" s="52">
        <v>337</v>
      </c>
      <c r="Q5841" s="52">
        <v>1</v>
      </c>
      <c r="R5841" s="52" t="s">
        <v>18633</v>
      </c>
      <c r="S5841" s="49" t="s">
        <v>21333</v>
      </c>
      <c r="V5841" s="50" t="s">
        <v>18619</v>
      </c>
      <c r="W5841" s="50" t="s">
        <v>18615</v>
      </c>
      <c r="X5841" s="50" t="s">
        <v>14740</v>
      </c>
      <c r="Y5841" s="70" t="s">
        <v>17320</v>
      </c>
      <c r="Z5841" s="53">
        <v>25001</v>
      </c>
    </row>
    <row r="5842" spans="1:26" s="49" customFormat="1" ht="30" x14ac:dyDescent="0.25">
      <c r="A5842" s="74">
        <v>600052010</v>
      </c>
      <c r="B5842" s="73">
        <f t="shared" si="273"/>
        <v>600052010</v>
      </c>
      <c r="C5842" s="73" t="s">
        <v>18719</v>
      </c>
      <c r="D5842" s="68">
        <v>1</v>
      </c>
      <c r="E5842" s="48">
        <f t="shared" si="274"/>
        <v>876275</v>
      </c>
      <c r="F5842" s="57" t="s">
        <v>17312</v>
      </c>
      <c r="G5842" s="57" t="s">
        <v>18611</v>
      </c>
      <c r="H5842" s="51">
        <v>1300</v>
      </c>
      <c r="I5842" s="51" t="s">
        <v>17309</v>
      </c>
      <c r="J5842" s="69">
        <v>27.49</v>
      </c>
      <c r="K5842" s="69">
        <f t="shared" si="275"/>
        <v>35737</v>
      </c>
      <c r="L5842" s="90">
        <v>1300</v>
      </c>
      <c r="M5842" s="51">
        <f>VLOOKUP(A:A,'[2]Příloha k protokolu'!$F:$J,5,0)</f>
        <v>0</v>
      </c>
      <c r="N5842" s="62" t="s">
        <v>18720</v>
      </c>
      <c r="O5842" s="52" t="s">
        <v>630</v>
      </c>
      <c r="P5842" s="52">
        <v>414</v>
      </c>
      <c r="Q5842" s="52">
        <v>7</v>
      </c>
      <c r="R5842" s="52" t="s">
        <v>18614</v>
      </c>
      <c r="S5842" s="49" t="s">
        <v>21333</v>
      </c>
      <c r="V5842" s="50" t="s">
        <v>18619</v>
      </c>
      <c r="W5842" s="50" t="s">
        <v>18615</v>
      </c>
      <c r="X5842" s="50" t="s">
        <v>14740</v>
      </c>
      <c r="Y5842" s="70" t="s">
        <v>17320</v>
      </c>
      <c r="Z5842" s="53">
        <v>25088</v>
      </c>
    </row>
    <row r="5843" spans="1:26" s="49" customFormat="1" x14ac:dyDescent="0.25">
      <c r="A5843" s="74">
        <v>600052036</v>
      </c>
      <c r="B5843" s="73">
        <f t="shared" si="273"/>
        <v>600052036</v>
      </c>
      <c r="C5843" s="73" t="s">
        <v>18721</v>
      </c>
      <c r="D5843" s="68">
        <v>1</v>
      </c>
      <c r="E5843" s="48">
        <f t="shared" si="274"/>
        <v>75031825</v>
      </c>
      <c r="F5843" s="57" t="s">
        <v>17312</v>
      </c>
      <c r="G5843" s="57" t="s">
        <v>18611</v>
      </c>
      <c r="H5843" s="51">
        <v>0</v>
      </c>
      <c r="I5843" s="51" t="s">
        <v>17320</v>
      </c>
      <c r="J5843" s="69">
        <v>27.49</v>
      </c>
      <c r="K5843" s="69">
        <f t="shared" si="275"/>
        <v>0</v>
      </c>
      <c r="L5843" s="90">
        <v>0</v>
      </c>
      <c r="M5843" s="51"/>
      <c r="N5843" s="62" t="s">
        <v>18722</v>
      </c>
      <c r="O5843" s="52" t="s">
        <v>1152</v>
      </c>
      <c r="P5843" s="52">
        <v>800</v>
      </c>
      <c r="Q5843" s="52"/>
      <c r="R5843" s="52" t="s">
        <v>18655</v>
      </c>
      <c r="S5843" s="49" t="s">
        <v>21333</v>
      </c>
      <c r="V5843" s="50" t="s">
        <v>18619</v>
      </c>
      <c r="W5843" s="50" t="s">
        <v>18615</v>
      </c>
      <c r="X5843" s="50" t="s">
        <v>14740</v>
      </c>
      <c r="Y5843" s="70">
        <v>44326</v>
      </c>
      <c r="Z5843" s="53">
        <v>25090</v>
      </c>
    </row>
    <row r="5844" spans="1:26" s="49" customFormat="1" x14ac:dyDescent="0.25">
      <c r="A5844" s="74">
        <v>600052052</v>
      </c>
      <c r="B5844" s="73">
        <f t="shared" si="273"/>
        <v>600052052</v>
      </c>
      <c r="C5844" s="73" t="s">
        <v>18723</v>
      </c>
      <c r="D5844" s="68">
        <v>1</v>
      </c>
      <c r="E5844" s="48">
        <f t="shared" si="274"/>
        <v>75031205</v>
      </c>
      <c r="F5844" s="57" t="s">
        <v>17312</v>
      </c>
      <c r="G5844" s="57" t="s">
        <v>18611</v>
      </c>
      <c r="H5844" s="51">
        <v>125</v>
      </c>
      <c r="I5844" s="51" t="s">
        <v>17309</v>
      </c>
      <c r="J5844" s="69">
        <v>27.49</v>
      </c>
      <c r="K5844" s="69">
        <f t="shared" si="275"/>
        <v>3436.25</v>
      </c>
      <c r="L5844" s="90">
        <v>125</v>
      </c>
      <c r="M5844" s="51">
        <f>VLOOKUP(A:A,'[2]Příloha k protokolu'!$F:$J,5,0)</f>
        <v>0</v>
      </c>
      <c r="N5844" s="62" t="s">
        <v>18724</v>
      </c>
      <c r="O5844" s="52" t="s">
        <v>18668</v>
      </c>
      <c r="P5844" s="52">
        <v>287</v>
      </c>
      <c r="Q5844" s="52"/>
      <c r="R5844" s="52" t="s">
        <v>18669</v>
      </c>
      <c r="S5844" s="49" t="s">
        <v>21333</v>
      </c>
      <c r="V5844" s="50" t="s">
        <v>18619</v>
      </c>
      <c r="W5844" s="50" t="s">
        <v>18615</v>
      </c>
      <c r="X5844" s="50" t="s">
        <v>14740</v>
      </c>
      <c r="Y5844" s="70" t="s">
        <v>17320</v>
      </c>
      <c r="Z5844" s="53">
        <v>25087</v>
      </c>
    </row>
    <row r="5845" spans="1:26" s="49" customFormat="1" ht="30" x14ac:dyDescent="0.25">
      <c r="A5845" s="74">
        <v>600052079</v>
      </c>
      <c r="B5845" s="73">
        <f t="shared" si="273"/>
        <v>600052079</v>
      </c>
      <c r="C5845" s="73" t="s">
        <v>18725</v>
      </c>
      <c r="D5845" s="68">
        <v>1</v>
      </c>
      <c r="E5845" s="48">
        <f t="shared" si="274"/>
        <v>71008128</v>
      </c>
      <c r="F5845" s="57" t="s">
        <v>17312</v>
      </c>
      <c r="G5845" s="57" t="s">
        <v>18611</v>
      </c>
      <c r="H5845" s="51">
        <v>75</v>
      </c>
      <c r="I5845" s="51" t="s">
        <v>17309</v>
      </c>
      <c r="J5845" s="69">
        <v>27.49</v>
      </c>
      <c r="K5845" s="69">
        <f t="shared" si="275"/>
        <v>2061.75</v>
      </c>
      <c r="L5845" s="90">
        <v>75</v>
      </c>
      <c r="M5845" s="51">
        <f>VLOOKUP(A:A,'[2]Příloha k protokolu'!$F:$J,5,0)</f>
        <v>0</v>
      </c>
      <c r="N5845" s="62" t="s">
        <v>18726</v>
      </c>
      <c r="O5845" s="52"/>
      <c r="P5845" s="52">
        <v>12</v>
      </c>
      <c r="Q5845" s="52"/>
      <c r="R5845" s="52" t="s">
        <v>18727</v>
      </c>
      <c r="S5845" s="49" t="s">
        <v>21333</v>
      </c>
      <c r="V5845" s="50" t="s">
        <v>18619</v>
      </c>
      <c r="W5845" s="50" t="s">
        <v>18615</v>
      </c>
      <c r="X5845" s="50" t="s">
        <v>14740</v>
      </c>
      <c r="Y5845" s="70" t="s">
        <v>17320</v>
      </c>
      <c r="Z5845" s="53">
        <v>25063</v>
      </c>
    </row>
    <row r="5846" spans="1:26" s="49" customFormat="1" x14ac:dyDescent="0.25">
      <c r="A5846" s="74">
        <v>600052087</v>
      </c>
      <c r="B5846" s="73">
        <f t="shared" si="273"/>
        <v>600052087</v>
      </c>
      <c r="C5846" s="73" t="s">
        <v>18728</v>
      </c>
      <c r="D5846" s="68">
        <v>1</v>
      </c>
      <c r="E5846" s="48">
        <f t="shared" si="274"/>
        <v>70990883</v>
      </c>
      <c r="F5846" s="57" t="s">
        <v>17312</v>
      </c>
      <c r="G5846" s="57" t="s">
        <v>18611</v>
      </c>
      <c r="H5846" s="51">
        <v>0</v>
      </c>
      <c r="I5846" s="51" t="s">
        <v>17320</v>
      </c>
      <c r="J5846" s="69">
        <v>27.49</v>
      </c>
      <c r="K5846" s="69">
        <f t="shared" si="275"/>
        <v>0</v>
      </c>
      <c r="L5846" s="90">
        <v>0</v>
      </c>
      <c r="M5846" s="51"/>
      <c r="N5846" s="62" t="s">
        <v>18729</v>
      </c>
      <c r="O5846" s="52"/>
      <c r="P5846" s="52">
        <v>29</v>
      </c>
      <c r="Q5846" s="52"/>
      <c r="R5846" s="52" t="s">
        <v>18730</v>
      </c>
      <c r="S5846" s="49" t="s">
        <v>21333</v>
      </c>
      <c r="V5846" s="50" t="s">
        <v>18619</v>
      </c>
      <c r="W5846" s="50" t="s">
        <v>18615</v>
      </c>
      <c r="X5846" s="50" t="s">
        <v>14740</v>
      </c>
      <c r="Y5846" s="70">
        <v>44333</v>
      </c>
      <c r="Z5846" s="53">
        <v>25063</v>
      </c>
    </row>
    <row r="5847" spans="1:26" s="49" customFormat="1" x14ac:dyDescent="0.25">
      <c r="A5847" s="74">
        <v>600052095</v>
      </c>
      <c r="B5847" s="73">
        <f t="shared" si="273"/>
        <v>600052095</v>
      </c>
      <c r="C5847" s="73" t="s">
        <v>18731</v>
      </c>
      <c r="D5847" s="68">
        <v>1</v>
      </c>
      <c r="E5847" s="48">
        <f t="shared" si="274"/>
        <v>71004530</v>
      </c>
      <c r="F5847" s="57" t="s">
        <v>17312</v>
      </c>
      <c r="G5847" s="57" t="s">
        <v>18611</v>
      </c>
      <c r="H5847" s="51">
        <v>425</v>
      </c>
      <c r="I5847" s="51" t="s">
        <v>17309</v>
      </c>
      <c r="J5847" s="69">
        <v>27.49</v>
      </c>
      <c r="K5847" s="69">
        <f t="shared" si="275"/>
        <v>11683.25</v>
      </c>
      <c r="L5847" s="90">
        <v>425</v>
      </c>
      <c r="M5847" s="51">
        <f>VLOOKUP(A:A,'[2]Příloha k protokolu'!$F:$J,5,0)</f>
        <v>0</v>
      </c>
      <c r="N5847" s="62" t="s">
        <v>18732</v>
      </c>
      <c r="O5847" s="52" t="s">
        <v>215</v>
      </c>
      <c r="P5847" s="52">
        <v>46</v>
      </c>
      <c r="Q5847" s="52"/>
      <c r="R5847" s="52" t="s">
        <v>18733</v>
      </c>
      <c r="S5847" s="49" t="s">
        <v>21333</v>
      </c>
      <c r="V5847" s="50" t="s">
        <v>18619</v>
      </c>
      <c r="W5847" s="50" t="s">
        <v>18615</v>
      </c>
      <c r="X5847" s="50" t="s">
        <v>14740</v>
      </c>
      <c r="Y5847" s="70" t="s">
        <v>17320</v>
      </c>
      <c r="Z5847" s="53">
        <v>25063</v>
      </c>
    </row>
    <row r="5848" spans="1:26" s="49" customFormat="1" x14ac:dyDescent="0.25">
      <c r="A5848" s="74">
        <v>600052109</v>
      </c>
      <c r="B5848" s="73">
        <f t="shared" si="273"/>
        <v>600052109</v>
      </c>
      <c r="C5848" s="73" t="s">
        <v>18734</v>
      </c>
      <c r="D5848" s="68">
        <v>1</v>
      </c>
      <c r="E5848" s="48">
        <f t="shared" si="274"/>
        <v>75030365</v>
      </c>
      <c r="F5848" s="57" t="s">
        <v>17312</v>
      </c>
      <c r="G5848" s="57" t="s">
        <v>18611</v>
      </c>
      <c r="H5848" s="51">
        <v>1500</v>
      </c>
      <c r="I5848" s="51" t="s">
        <v>17309</v>
      </c>
      <c r="J5848" s="69">
        <v>27.49</v>
      </c>
      <c r="K5848" s="69">
        <f t="shared" si="275"/>
        <v>41235</v>
      </c>
      <c r="L5848" s="90">
        <v>1500</v>
      </c>
      <c r="M5848" s="51">
        <f>VLOOKUP(A:A,'[2]Příloha k protokolu'!$F:$J,5,0)</f>
        <v>0</v>
      </c>
      <c r="N5848" s="62" t="s">
        <v>18735</v>
      </c>
      <c r="O5848" s="52" t="s">
        <v>1152</v>
      </c>
      <c r="P5848" s="52">
        <v>14</v>
      </c>
      <c r="Q5848" s="52"/>
      <c r="R5848" s="52" t="s">
        <v>18736</v>
      </c>
      <c r="S5848" s="49" t="s">
        <v>21333</v>
      </c>
      <c r="V5848" s="50" t="s">
        <v>18619</v>
      </c>
      <c r="W5848" s="50" t="s">
        <v>18615</v>
      </c>
      <c r="X5848" s="50" t="s">
        <v>14740</v>
      </c>
      <c r="Y5848" s="70" t="s">
        <v>17320</v>
      </c>
      <c r="Z5848" s="53">
        <v>25081</v>
      </c>
    </row>
    <row r="5849" spans="1:26" s="49" customFormat="1" ht="30" x14ac:dyDescent="0.25">
      <c r="A5849" s="74">
        <v>600052117</v>
      </c>
      <c r="B5849" s="73">
        <f t="shared" si="273"/>
        <v>600052117</v>
      </c>
      <c r="C5849" s="73" t="s">
        <v>18737</v>
      </c>
      <c r="D5849" s="68">
        <v>1</v>
      </c>
      <c r="E5849" s="48">
        <f t="shared" si="274"/>
        <v>70991073</v>
      </c>
      <c r="F5849" s="57" t="s">
        <v>17312</v>
      </c>
      <c r="G5849" s="57" t="s">
        <v>18611</v>
      </c>
      <c r="H5849" s="51">
        <v>0</v>
      </c>
      <c r="I5849" s="51" t="s">
        <v>17320</v>
      </c>
      <c r="J5849" s="69">
        <v>27.49</v>
      </c>
      <c r="K5849" s="69">
        <f t="shared" si="275"/>
        <v>0</v>
      </c>
      <c r="L5849" s="90">
        <v>0</v>
      </c>
      <c r="M5849" s="51"/>
      <c r="N5849" s="62" t="s">
        <v>18738</v>
      </c>
      <c r="O5849" s="52" t="s">
        <v>2470</v>
      </c>
      <c r="P5849" s="52">
        <v>17</v>
      </c>
      <c r="Q5849" s="52"/>
      <c r="R5849" s="52" t="s">
        <v>699</v>
      </c>
      <c r="S5849" s="49" t="s">
        <v>21333</v>
      </c>
      <c r="V5849" s="50" t="s">
        <v>18619</v>
      </c>
      <c r="W5849" s="50" t="s">
        <v>18615</v>
      </c>
      <c r="X5849" s="50" t="s">
        <v>14740</v>
      </c>
      <c r="Y5849" s="70">
        <v>44340</v>
      </c>
      <c r="Z5849" s="53">
        <v>25068</v>
      </c>
    </row>
    <row r="5850" spans="1:26" s="49" customFormat="1" x14ac:dyDescent="0.25">
      <c r="A5850" s="74">
        <v>600052125</v>
      </c>
      <c r="B5850" s="73">
        <f t="shared" si="273"/>
        <v>600052125</v>
      </c>
      <c r="C5850" s="73" t="s">
        <v>18739</v>
      </c>
      <c r="D5850" s="68">
        <v>1</v>
      </c>
      <c r="E5850" s="48">
        <f t="shared" si="274"/>
        <v>75031515</v>
      </c>
      <c r="F5850" s="57" t="s">
        <v>17312</v>
      </c>
      <c r="G5850" s="57" t="s">
        <v>18611</v>
      </c>
      <c r="H5850" s="51">
        <v>950</v>
      </c>
      <c r="I5850" s="51" t="s">
        <v>17309</v>
      </c>
      <c r="J5850" s="69">
        <v>27.49</v>
      </c>
      <c r="K5850" s="69">
        <f t="shared" si="275"/>
        <v>26115.5</v>
      </c>
      <c r="L5850" s="90">
        <v>950</v>
      </c>
      <c r="M5850" s="51">
        <f>VLOOKUP(A:A,'[2]Příloha k protokolu'!$F:$J,5,0)</f>
        <v>0</v>
      </c>
      <c r="N5850" s="62" t="s">
        <v>18740</v>
      </c>
      <c r="O5850" s="52" t="s">
        <v>340</v>
      </c>
      <c r="P5850" s="52">
        <v>158</v>
      </c>
      <c r="Q5850" s="52">
        <v>11</v>
      </c>
      <c r="R5850" s="52" t="s">
        <v>18741</v>
      </c>
      <c r="S5850" s="49" t="s">
        <v>21333</v>
      </c>
      <c r="V5850" s="50" t="s">
        <v>18619</v>
      </c>
      <c r="W5850" s="50" t="s">
        <v>18615</v>
      </c>
      <c r="X5850" s="50" t="s">
        <v>14740</v>
      </c>
      <c r="Y5850" s="70" t="s">
        <v>17320</v>
      </c>
      <c r="Z5850" s="53">
        <v>25092</v>
      </c>
    </row>
    <row r="5851" spans="1:26" s="49" customFormat="1" x14ac:dyDescent="0.25">
      <c r="A5851" s="74">
        <v>600052133</v>
      </c>
      <c r="B5851" s="73">
        <f t="shared" si="273"/>
        <v>600052133</v>
      </c>
      <c r="C5851" s="73" t="s">
        <v>18742</v>
      </c>
      <c r="D5851" s="68">
        <v>1</v>
      </c>
      <c r="E5851" s="48">
        <f t="shared" si="274"/>
        <v>71004408</v>
      </c>
      <c r="F5851" s="57" t="s">
        <v>17312</v>
      </c>
      <c r="G5851" s="57" t="s">
        <v>18611</v>
      </c>
      <c r="H5851" s="51">
        <v>425</v>
      </c>
      <c r="I5851" s="51" t="s">
        <v>17309</v>
      </c>
      <c r="J5851" s="69">
        <v>27.49</v>
      </c>
      <c r="K5851" s="69">
        <f t="shared" si="275"/>
        <v>11683.25</v>
      </c>
      <c r="L5851" s="90">
        <v>425</v>
      </c>
      <c r="M5851" s="51">
        <f>VLOOKUP(A:A,'[2]Příloha k protokolu'!$F:$J,5,0)</f>
        <v>0</v>
      </c>
      <c r="N5851" s="62" t="s">
        <v>18743</v>
      </c>
      <c r="O5851" s="52" t="s">
        <v>30</v>
      </c>
      <c r="P5851" s="52">
        <v>48</v>
      </c>
      <c r="Q5851" s="52"/>
      <c r="R5851" s="52" t="s">
        <v>18744</v>
      </c>
      <c r="S5851" s="49" t="s">
        <v>21333</v>
      </c>
      <c r="V5851" s="50" t="s">
        <v>18619</v>
      </c>
      <c r="W5851" s="50" t="s">
        <v>18615</v>
      </c>
      <c r="X5851" s="50" t="s">
        <v>14740</v>
      </c>
      <c r="Y5851" s="70" t="s">
        <v>17320</v>
      </c>
      <c r="Z5851" s="53">
        <v>25066</v>
      </c>
    </row>
    <row r="5852" spans="1:26" s="49" customFormat="1" ht="30" x14ac:dyDescent="0.25">
      <c r="A5852" s="74">
        <v>600052141</v>
      </c>
      <c r="B5852" s="73">
        <f t="shared" si="273"/>
        <v>600052141</v>
      </c>
      <c r="C5852" s="73" t="s">
        <v>18745</v>
      </c>
      <c r="D5852" s="68">
        <v>1</v>
      </c>
      <c r="E5852" s="48">
        <f t="shared" si="274"/>
        <v>43752047</v>
      </c>
      <c r="F5852" s="57" t="s">
        <v>17312</v>
      </c>
      <c r="G5852" s="57" t="s">
        <v>18611</v>
      </c>
      <c r="H5852" s="51">
        <v>1100</v>
      </c>
      <c r="I5852" s="51" t="s">
        <v>17309</v>
      </c>
      <c r="J5852" s="69">
        <v>27.49</v>
      </c>
      <c r="K5852" s="69">
        <f t="shared" si="275"/>
        <v>30239</v>
      </c>
      <c r="L5852" s="90">
        <v>1100</v>
      </c>
      <c r="M5852" s="51">
        <f>VLOOKUP(A:A,'[2]Příloha k protokolu'!$F:$J,5,0)</f>
        <v>0</v>
      </c>
      <c r="N5852" s="62" t="s">
        <v>18746</v>
      </c>
      <c r="O5852" s="52" t="s">
        <v>99</v>
      </c>
      <c r="P5852" s="52">
        <v>457</v>
      </c>
      <c r="Q5852" s="52"/>
      <c r="R5852" s="52" t="s">
        <v>18614</v>
      </c>
      <c r="S5852" s="49" t="s">
        <v>21333</v>
      </c>
      <c r="V5852" s="50" t="s">
        <v>18619</v>
      </c>
      <c r="W5852" s="50" t="s">
        <v>18615</v>
      </c>
      <c r="X5852" s="50" t="s">
        <v>14740</v>
      </c>
      <c r="Y5852" s="70" t="s">
        <v>17320</v>
      </c>
      <c r="Z5852" s="53">
        <v>25088</v>
      </c>
    </row>
    <row r="5853" spans="1:26" s="49" customFormat="1" x14ac:dyDescent="0.25">
      <c r="A5853" s="74">
        <v>600052150</v>
      </c>
      <c r="B5853" s="73">
        <f t="shared" si="273"/>
        <v>600052150</v>
      </c>
      <c r="C5853" s="73" t="s">
        <v>18747</v>
      </c>
      <c r="D5853" s="68">
        <v>1</v>
      </c>
      <c r="E5853" s="48">
        <f t="shared" si="274"/>
        <v>75031817</v>
      </c>
      <c r="F5853" s="57" t="s">
        <v>17312</v>
      </c>
      <c r="G5853" s="57" t="s">
        <v>18611</v>
      </c>
      <c r="H5853" s="51">
        <v>100</v>
      </c>
      <c r="I5853" s="51" t="s">
        <v>17309</v>
      </c>
      <c r="J5853" s="69">
        <v>27.49</v>
      </c>
      <c r="K5853" s="69">
        <f t="shared" si="275"/>
        <v>2749</v>
      </c>
      <c r="L5853" s="90">
        <v>100</v>
      </c>
      <c r="M5853" s="51">
        <f>VLOOKUP(A:A,'[2]Příloha k protokolu'!$F:$J,5,0)</f>
        <v>0</v>
      </c>
      <c r="N5853" s="62" t="s">
        <v>18748</v>
      </c>
      <c r="O5853" s="52"/>
      <c r="P5853" s="52">
        <v>36</v>
      </c>
      <c r="Q5853" s="52"/>
      <c r="R5853" s="52" t="s">
        <v>18749</v>
      </c>
      <c r="S5853" s="49" t="s">
        <v>21333</v>
      </c>
      <c r="V5853" s="50" t="s">
        <v>18619</v>
      </c>
      <c r="W5853" s="50" t="s">
        <v>18615</v>
      </c>
      <c r="X5853" s="50" t="s">
        <v>14740</v>
      </c>
      <c r="Y5853" s="70" t="s">
        <v>17320</v>
      </c>
      <c r="Z5853" s="53">
        <v>25001</v>
      </c>
    </row>
    <row r="5854" spans="1:26" s="49" customFormat="1" x14ac:dyDescent="0.25">
      <c r="A5854" s="74">
        <v>600052214</v>
      </c>
      <c r="B5854" s="73">
        <f t="shared" si="273"/>
        <v>600052214</v>
      </c>
      <c r="C5854" s="73" t="s">
        <v>18750</v>
      </c>
      <c r="D5854" s="68">
        <v>1</v>
      </c>
      <c r="E5854" s="48">
        <f t="shared" si="274"/>
        <v>71001506</v>
      </c>
      <c r="F5854" s="57" t="s">
        <v>17312</v>
      </c>
      <c r="G5854" s="57" t="s">
        <v>18611</v>
      </c>
      <c r="H5854" s="51">
        <v>200</v>
      </c>
      <c r="I5854" s="51" t="s">
        <v>17309</v>
      </c>
      <c r="J5854" s="69">
        <v>27.49</v>
      </c>
      <c r="K5854" s="69">
        <f t="shared" si="275"/>
        <v>5498</v>
      </c>
      <c r="L5854" s="90">
        <v>200</v>
      </c>
      <c r="M5854" s="51">
        <f>VLOOKUP(A:A,'[2]Příloha k protokolu'!$F:$J,5,0)</f>
        <v>0</v>
      </c>
      <c r="N5854" s="62" t="s">
        <v>18751</v>
      </c>
      <c r="O5854" s="52" t="s">
        <v>215</v>
      </c>
      <c r="P5854" s="52">
        <v>74</v>
      </c>
      <c r="Q5854" s="52"/>
      <c r="R5854" s="52" t="s">
        <v>18752</v>
      </c>
      <c r="S5854" s="49" t="s">
        <v>21333</v>
      </c>
      <c r="V5854" s="50" t="s">
        <v>18619</v>
      </c>
      <c r="W5854" s="50" t="s">
        <v>18615</v>
      </c>
      <c r="X5854" s="50" t="s">
        <v>14740</v>
      </c>
      <c r="Y5854" s="70" t="s">
        <v>17320</v>
      </c>
      <c r="Z5854" s="53">
        <v>25089</v>
      </c>
    </row>
    <row r="5855" spans="1:26" s="49" customFormat="1" x14ac:dyDescent="0.25">
      <c r="A5855" s="74">
        <v>600052222</v>
      </c>
      <c r="B5855" s="73">
        <f t="shared" si="273"/>
        <v>600052222</v>
      </c>
      <c r="C5855" s="73" t="s">
        <v>18753</v>
      </c>
      <c r="D5855" s="68">
        <v>1</v>
      </c>
      <c r="E5855" s="48">
        <f t="shared" si="274"/>
        <v>71004637</v>
      </c>
      <c r="F5855" s="57" t="s">
        <v>17312</v>
      </c>
      <c r="G5855" s="57" t="s">
        <v>18611</v>
      </c>
      <c r="H5855" s="51">
        <v>0</v>
      </c>
      <c r="I5855" s="51" t="s">
        <v>17320</v>
      </c>
      <c r="J5855" s="69">
        <v>27.49</v>
      </c>
      <c r="K5855" s="69">
        <f t="shared" si="275"/>
        <v>0</v>
      </c>
      <c r="L5855" s="90">
        <v>0</v>
      </c>
      <c r="M5855" s="51"/>
      <c r="N5855" s="62" t="s">
        <v>18754</v>
      </c>
      <c r="O5855" s="52" t="s">
        <v>18755</v>
      </c>
      <c r="P5855" s="52">
        <v>454</v>
      </c>
      <c r="Q5855" s="52">
        <v>1</v>
      </c>
      <c r="R5855" s="52" t="s">
        <v>18627</v>
      </c>
      <c r="S5855" s="49" t="s">
        <v>21333</v>
      </c>
      <c r="V5855" s="50" t="s">
        <v>18619</v>
      </c>
      <c r="W5855" s="50" t="s">
        <v>18615</v>
      </c>
      <c r="X5855" s="50" t="s">
        <v>14740</v>
      </c>
      <c r="Y5855" s="70">
        <v>44340</v>
      </c>
      <c r="Z5855" s="53">
        <v>25091</v>
      </c>
    </row>
    <row r="5856" spans="1:26" s="49" customFormat="1" x14ac:dyDescent="0.25">
      <c r="A5856" s="74">
        <v>600052231</v>
      </c>
      <c r="B5856" s="73">
        <f t="shared" si="273"/>
        <v>600052231</v>
      </c>
      <c r="C5856" s="73" t="s">
        <v>18756</v>
      </c>
      <c r="D5856" s="68">
        <v>1</v>
      </c>
      <c r="E5856" s="48">
        <f t="shared" si="274"/>
        <v>70996768</v>
      </c>
      <c r="F5856" s="57" t="s">
        <v>17312</v>
      </c>
      <c r="G5856" s="57" t="s">
        <v>18611</v>
      </c>
      <c r="H5856" s="51">
        <v>550</v>
      </c>
      <c r="I5856" s="51" t="s">
        <v>17309</v>
      </c>
      <c r="J5856" s="69">
        <v>27.49</v>
      </c>
      <c r="K5856" s="69">
        <f t="shared" si="275"/>
        <v>15119.5</v>
      </c>
      <c r="L5856" s="90">
        <v>550</v>
      </c>
      <c r="M5856" s="51">
        <f>VLOOKUP(A:A,'[2]Příloha k protokolu'!$F:$J,5,0)</f>
        <v>0</v>
      </c>
      <c r="N5856" s="62" t="s">
        <v>18757</v>
      </c>
      <c r="O5856" s="52" t="s">
        <v>519</v>
      </c>
      <c r="P5856" s="52">
        <v>130</v>
      </c>
      <c r="Q5856" s="52"/>
      <c r="R5856" s="52" t="s">
        <v>18652</v>
      </c>
      <c r="S5856" s="49" t="s">
        <v>21333</v>
      </c>
      <c r="V5856" s="50" t="s">
        <v>18619</v>
      </c>
      <c r="W5856" s="50" t="s">
        <v>18615</v>
      </c>
      <c r="X5856" s="50" t="s">
        <v>14740</v>
      </c>
      <c r="Y5856" s="70" t="s">
        <v>17320</v>
      </c>
      <c r="Z5856" s="53">
        <v>25083</v>
      </c>
    </row>
    <row r="5857" spans="1:26" s="49" customFormat="1" x14ac:dyDescent="0.25">
      <c r="A5857" s="74">
        <v>600052249</v>
      </c>
      <c r="B5857" s="73">
        <f t="shared" si="273"/>
        <v>600052249</v>
      </c>
      <c r="C5857" s="73" t="s">
        <v>18758</v>
      </c>
      <c r="D5857" s="68">
        <v>1</v>
      </c>
      <c r="E5857" s="48">
        <f t="shared" si="274"/>
        <v>75033852</v>
      </c>
      <c r="F5857" s="57" t="s">
        <v>17312</v>
      </c>
      <c r="G5857" s="57" t="s">
        <v>18611</v>
      </c>
      <c r="H5857" s="51">
        <v>1075</v>
      </c>
      <c r="I5857" s="51" t="s">
        <v>17309</v>
      </c>
      <c r="J5857" s="69">
        <v>27.49</v>
      </c>
      <c r="K5857" s="69">
        <f t="shared" si="275"/>
        <v>29551.75</v>
      </c>
      <c r="L5857" s="90">
        <v>1075</v>
      </c>
      <c r="M5857" s="51">
        <f>VLOOKUP(A:A,'[2]Příloha k protokolu'!$F:$J,5,0)</f>
        <v>0</v>
      </c>
      <c r="N5857" s="62" t="s">
        <v>18759</v>
      </c>
      <c r="O5857" s="52"/>
      <c r="P5857" s="52">
        <v>375</v>
      </c>
      <c r="Q5857" s="52"/>
      <c r="R5857" s="52" t="s">
        <v>18760</v>
      </c>
      <c r="S5857" s="49" t="s">
        <v>21333</v>
      </c>
      <c r="V5857" s="50" t="s">
        <v>18619</v>
      </c>
      <c r="W5857" s="50" t="s">
        <v>18615</v>
      </c>
      <c r="X5857" s="50" t="s">
        <v>14740</v>
      </c>
      <c r="Y5857" s="70" t="s">
        <v>17320</v>
      </c>
      <c r="Z5857" s="53">
        <v>25067</v>
      </c>
    </row>
    <row r="5858" spans="1:26" s="49" customFormat="1" x14ac:dyDescent="0.25">
      <c r="A5858" s="74">
        <v>600052273</v>
      </c>
      <c r="B5858" s="73">
        <f t="shared" si="273"/>
        <v>600052273</v>
      </c>
      <c r="C5858" s="73" t="s">
        <v>18761</v>
      </c>
      <c r="D5858" s="68">
        <v>1</v>
      </c>
      <c r="E5858" s="48">
        <f t="shared" si="274"/>
        <v>75031281</v>
      </c>
      <c r="F5858" s="57" t="s">
        <v>17312</v>
      </c>
      <c r="G5858" s="57" t="s">
        <v>18611</v>
      </c>
      <c r="H5858" s="51">
        <v>1500</v>
      </c>
      <c r="I5858" s="51" t="s">
        <v>17309</v>
      </c>
      <c r="J5858" s="69">
        <v>27.49</v>
      </c>
      <c r="K5858" s="69">
        <f t="shared" si="275"/>
        <v>41235</v>
      </c>
      <c r="L5858" s="90">
        <v>1500</v>
      </c>
      <c r="M5858" s="51">
        <f>VLOOKUP(A:A,'[2]Příloha k protokolu'!$F:$J,5,0)</f>
        <v>0</v>
      </c>
      <c r="N5858" s="62" t="s">
        <v>18762</v>
      </c>
      <c r="O5858" s="52" t="s">
        <v>60</v>
      </c>
      <c r="P5858" s="52">
        <v>200</v>
      </c>
      <c r="Q5858" s="52"/>
      <c r="R5858" s="52" t="s">
        <v>18643</v>
      </c>
      <c r="S5858" s="49" t="s">
        <v>21333</v>
      </c>
      <c r="V5858" s="50" t="s">
        <v>18619</v>
      </c>
      <c r="W5858" s="50" t="s">
        <v>18615</v>
      </c>
      <c r="X5858" s="50" t="s">
        <v>14740</v>
      </c>
      <c r="Y5858" s="70" t="s">
        <v>17320</v>
      </c>
      <c r="Z5858" s="53">
        <v>25070</v>
      </c>
    </row>
    <row r="5859" spans="1:26" s="49" customFormat="1" ht="30" x14ac:dyDescent="0.25">
      <c r="A5859" s="74">
        <v>600052320</v>
      </c>
      <c r="B5859" s="73">
        <f t="shared" si="273"/>
        <v>600052320</v>
      </c>
      <c r="C5859" s="73" t="s">
        <v>18763</v>
      </c>
      <c r="D5859" s="68">
        <v>1</v>
      </c>
      <c r="E5859" s="48">
        <f t="shared" si="274"/>
        <v>70996059</v>
      </c>
      <c r="F5859" s="57" t="s">
        <v>17312</v>
      </c>
      <c r="G5859" s="57" t="s">
        <v>18611</v>
      </c>
      <c r="H5859" s="51">
        <v>75</v>
      </c>
      <c r="I5859" s="51" t="s">
        <v>17309</v>
      </c>
      <c r="J5859" s="69">
        <v>27.49</v>
      </c>
      <c r="K5859" s="69">
        <f t="shared" si="275"/>
        <v>2061.75</v>
      </c>
      <c r="L5859" s="90">
        <v>75</v>
      </c>
      <c r="M5859" s="51">
        <f>VLOOKUP(A:A,'[2]Příloha k protokolu'!$F:$J,5,0)</f>
        <v>0</v>
      </c>
      <c r="N5859" s="62" t="s">
        <v>18764</v>
      </c>
      <c r="O5859" s="52"/>
      <c r="P5859" s="52">
        <v>63</v>
      </c>
      <c r="Q5859" s="52"/>
      <c r="R5859" s="52" t="s">
        <v>18765</v>
      </c>
      <c r="S5859" s="49" t="s">
        <v>21333</v>
      </c>
      <c r="V5859" s="50" t="s">
        <v>18619</v>
      </c>
      <c r="W5859" s="50" t="s">
        <v>18615</v>
      </c>
      <c r="X5859" s="50" t="s">
        <v>14740</v>
      </c>
      <c r="Y5859" s="70" t="s">
        <v>17320</v>
      </c>
      <c r="Z5859" s="53">
        <v>25070</v>
      </c>
    </row>
    <row r="5860" spans="1:26" s="49" customFormat="1" ht="30" x14ac:dyDescent="0.25">
      <c r="A5860" s="74">
        <v>600052371</v>
      </c>
      <c r="B5860" s="73">
        <f t="shared" si="273"/>
        <v>600052371</v>
      </c>
      <c r="C5860" s="73" t="s">
        <v>18766</v>
      </c>
      <c r="D5860" s="68">
        <v>1</v>
      </c>
      <c r="E5860" s="48">
        <f t="shared" si="274"/>
        <v>875911</v>
      </c>
      <c r="F5860" s="57" t="s">
        <v>17312</v>
      </c>
      <c r="G5860" s="57" t="s">
        <v>18611</v>
      </c>
      <c r="H5860" s="51">
        <v>2325</v>
      </c>
      <c r="I5860" s="51" t="s">
        <v>17309</v>
      </c>
      <c r="J5860" s="69">
        <v>27.49</v>
      </c>
      <c r="K5860" s="69">
        <f t="shared" si="275"/>
        <v>63914.25</v>
      </c>
      <c r="L5860" s="90">
        <v>2325</v>
      </c>
      <c r="M5860" s="51">
        <f>VLOOKUP(A:A,'[2]Příloha k protokolu'!$F:$J,5,0)</f>
        <v>0</v>
      </c>
      <c r="N5860" s="62" t="s">
        <v>18767</v>
      </c>
      <c r="O5860" s="52" t="s">
        <v>18689</v>
      </c>
      <c r="P5860" s="52">
        <v>322</v>
      </c>
      <c r="Q5860" s="52"/>
      <c r="R5860" s="52" t="s">
        <v>18690</v>
      </c>
      <c r="S5860" s="49" t="s">
        <v>21333</v>
      </c>
      <c r="V5860" s="50" t="s">
        <v>18619</v>
      </c>
      <c r="W5860" s="50" t="s">
        <v>18615</v>
      </c>
      <c r="X5860" s="50" t="s">
        <v>14740</v>
      </c>
      <c r="Y5860" s="70" t="s">
        <v>17320</v>
      </c>
      <c r="Z5860" s="53">
        <v>25065</v>
      </c>
    </row>
    <row r="5861" spans="1:26" s="49" customFormat="1" ht="45" x14ac:dyDescent="0.25">
      <c r="A5861" s="75">
        <v>600171761</v>
      </c>
      <c r="B5861" s="73">
        <f t="shared" si="273"/>
        <v>600171761</v>
      </c>
      <c r="C5861" s="73" t="s">
        <v>18768</v>
      </c>
      <c r="D5861" s="68">
        <v>1</v>
      </c>
      <c r="E5861" s="48">
        <f t="shared" si="274"/>
        <v>25097881</v>
      </c>
      <c r="F5861" s="57" t="s">
        <v>17312</v>
      </c>
      <c r="G5861" s="57" t="s">
        <v>18611</v>
      </c>
      <c r="H5861" s="51">
        <v>625</v>
      </c>
      <c r="I5861" s="51" t="s">
        <v>17309</v>
      </c>
      <c r="J5861" s="69">
        <v>27.49</v>
      </c>
      <c r="K5861" s="69">
        <f t="shared" si="275"/>
        <v>17181.25</v>
      </c>
      <c r="L5861" s="90">
        <v>625</v>
      </c>
      <c r="M5861" s="51">
        <f>VLOOKUP(A:A,'[2]Příloha k protokolu'!$F:$J,5,0)</f>
        <v>0</v>
      </c>
      <c r="N5861" s="62" t="s">
        <v>18769</v>
      </c>
      <c r="O5861" s="52" t="s">
        <v>18770</v>
      </c>
      <c r="P5861" s="52">
        <v>2</v>
      </c>
      <c r="Q5861" s="52">
        <v>12</v>
      </c>
      <c r="R5861" s="52" t="s">
        <v>18614</v>
      </c>
      <c r="S5861" s="49" t="s">
        <v>21334</v>
      </c>
      <c r="V5861" s="50" t="s">
        <v>18333</v>
      </c>
      <c r="W5861" s="50" t="s">
        <v>18615</v>
      </c>
      <c r="X5861" s="50" t="s">
        <v>14742</v>
      </c>
      <c r="Y5861" s="70" t="s">
        <v>17320</v>
      </c>
      <c r="Z5861" s="53">
        <v>25088</v>
      </c>
    </row>
    <row r="5862" spans="1:26" s="49" customFormat="1" ht="30" x14ac:dyDescent="0.25">
      <c r="A5862" s="75">
        <v>662104471</v>
      </c>
      <c r="B5862" s="73">
        <f t="shared" si="273"/>
        <v>662104471</v>
      </c>
      <c r="C5862" s="73" t="s">
        <v>18771</v>
      </c>
      <c r="D5862" s="68">
        <v>1</v>
      </c>
      <c r="E5862" s="48">
        <f t="shared" si="274"/>
        <v>75109972</v>
      </c>
      <c r="F5862" s="57" t="s">
        <v>17312</v>
      </c>
      <c r="G5862" s="57" t="s">
        <v>18611</v>
      </c>
      <c r="H5862" s="51">
        <v>50</v>
      </c>
      <c r="I5862" s="51" t="s">
        <v>17309</v>
      </c>
      <c r="J5862" s="69">
        <v>27.49</v>
      </c>
      <c r="K5862" s="69">
        <f t="shared" si="275"/>
        <v>1374.5</v>
      </c>
      <c r="L5862" s="90">
        <v>50</v>
      </c>
      <c r="M5862" s="51">
        <f>VLOOKUP(A:A,'[2]Příloha k protokolu'!$F:$J,5,0)</f>
        <v>0</v>
      </c>
      <c r="N5862" s="62" t="s">
        <v>18772</v>
      </c>
      <c r="O5862" s="52" t="s">
        <v>630</v>
      </c>
      <c r="P5862" s="52">
        <v>1586</v>
      </c>
      <c r="Q5862" s="52"/>
      <c r="R5862" s="52" t="s">
        <v>18614</v>
      </c>
      <c r="S5862" s="49" t="s">
        <v>21333</v>
      </c>
      <c r="V5862" s="50" t="s">
        <v>18619</v>
      </c>
      <c r="W5862" s="50" t="s">
        <v>18615</v>
      </c>
      <c r="X5862" s="50" t="s">
        <v>14740</v>
      </c>
      <c r="Y5862" s="70" t="s">
        <v>17320</v>
      </c>
      <c r="Z5862" s="53">
        <v>25088</v>
      </c>
    </row>
    <row r="5863" spans="1:26" s="49" customFormat="1" x14ac:dyDescent="0.25">
      <c r="A5863" s="75">
        <v>691001928</v>
      </c>
      <c r="B5863" s="73">
        <f t="shared" si="273"/>
        <v>691001928</v>
      </c>
      <c r="C5863" s="73" t="s">
        <v>18773</v>
      </c>
      <c r="D5863" s="68">
        <v>1</v>
      </c>
      <c r="E5863" s="48">
        <f t="shared" si="274"/>
        <v>72073438</v>
      </c>
      <c r="F5863" s="57" t="s">
        <v>17312</v>
      </c>
      <c r="G5863" s="57" t="s">
        <v>18611</v>
      </c>
      <c r="H5863" s="51">
        <v>25</v>
      </c>
      <c r="I5863" s="51" t="s">
        <v>17309</v>
      </c>
      <c r="J5863" s="69">
        <v>27.49</v>
      </c>
      <c r="K5863" s="69">
        <f t="shared" si="275"/>
        <v>687.25</v>
      </c>
      <c r="L5863" s="90">
        <v>25</v>
      </c>
      <c r="M5863" s="51">
        <f>VLOOKUP(A:A,'[2]Příloha k protokolu'!$F:$J,5,0)</f>
        <v>0</v>
      </c>
      <c r="N5863" s="62" t="s">
        <v>18774</v>
      </c>
      <c r="O5863" s="52" t="s">
        <v>18775</v>
      </c>
      <c r="P5863" s="52">
        <v>1</v>
      </c>
      <c r="Q5863" s="52"/>
      <c r="R5863" s="52" t="s">
        <v>18741</v>
      </c>
      <c r="S5863" s="49" t="s">
        <v>21333</v>
      </c>
      <c r="V5863" s="50" t="s">
        <v>18619</v>
      </c>
      <c r="W5863" s="50" t="s">
        <v>18615</v>
      </c>
      <c r="X5863" s="50" t="s">
        <v>14740</v>
      </c>
      <c r="Y5863" s="70" t="s">
        <v>17320</v>
      </c>
      <c r="Z5863" s="53">
        <v>25092</v>
      </c>
    </row>
    <row r="5864" spans="1:26" s="49" customFormat="1" x14ac:dyDescent="0.25">
      <c r="A5864" s="75">
        <v>691003289</v>
      </c>
      <c r="B5864" s="73">
        <f t="shared" si="273"/>
        <v>691003289</v>
      </c>
      <c r="C5864" s="73" t="s">
        <v>18776</v>
      </c>
      <c r="D5864" s="68">
        <v>1</v>
      </c>
      <c r="E5864" s="48">
        <f t="shared" si="274"/>
        <v>72545470</v>
      </c>
      <c r="F5864" s="57" t="s">
        <v>17312</v>
      </c>
      <c r="G5864" s="57" t="s">
        <v>18611</v>
      </c>
      <c r="H5864" s="51">
        <v>25</v>
      </c>
      <c r="I5864" s="51" t="s">
        <v>17309</v>
      </c>
      <c r="J5864" s="69">
        <v>27.49</v>
      </c>
      <c r="K5864" s="69">
        <f t="shared" si="275"/>
        <v>687.25</v>
      </c>
      <c r="L5864" s="90">
        <v>25</v>
      </c>
      <c r="M5864" s="51">
        <f>VLOOKUP(A:A,'[2]Příloha k protokolu'!$F:$J,5,0)</f>
        <v>0</v>
      </c>
      <c r="N5864" s="62" t="s">
        <v>18777</v>
      </c>
      <c r="O5864" s="52" t="s">
        <v>4207</v>
      </c>
      <c r="P5864" s="52">
        <v>417</v>
      </c>
      <c r="Q5864" s="52"/>
      <c r="R5864" s="52" t="s">
        <v>18778</v>
      </c>
      <c r="S5864" s="49" t="s">
        <v>21333</v>
      </c>
      <c r="V5864" s="50" t="s">
        <v>18619</v>
      </c>
      <c r="W5864" s="50" t="s">
        <v>18615</v>
      </c>
      <c r="X5864" s="50" t="s">
        <v>14740</v>
      </c>
      <c r="Y5864" s="70" t="s">
        <v>17320</v>
      </c>
      <c r="Z5864" s="53">
        <v>25073</v>
      </c>
    </row>
    <row r="5865" spans="1:26" s="49" customFormat="1" x14ac:dyDescent="0.25">
      <c r="A5865" s="75">
        <v>691003190</v>
      </c>
      <c r="B5865" s="73">
        <f t="shared" si="273"/>
        <v>691003190</v>
      </c>
      <c r="C5865" s="73" t="s">
        <v>18779</v>
      </c>
      <c r="D5865" s="68">
        <v>1</v>
      </c>
      <c r="E5865" s="48">
        <f t="shared" si="274"/>
        <v>72069724</v>
      </c>
      <c r="F5865" s="57" t="s">
        <v>17312</v>
      </c>
      <c r="G5865" s="57" t="s">
        <v>18611</v>
      </c>
      <c r="H5865" s="51">
        <v>25</v>
      </c>
      <c r="I5865" s="51" t="s">
        <v>17309</v>
      </c>
      <c r="J5865" s="69">
        <v>27.49</v>
      </c>
      <c r="K5865" s="69">
        <f t="shared" si="275"/>
        <v>687.25</v>
      </c>
      <c r="L5865" s="90">
        <v>25</v>
      </c>
      <c r="M5865" s="51">
        <f>VLOOKUP(A:A,'[2]Příloha k protokolu'!$F:$J,5,0)</f>
        <v>0</v>
      </c>
      <c r="N5865" s="62" t="s">
        <v>18780</v>
      </c>
      <c r="O5865" s="52" t="s">
        <v>18781</v>
      </c>
      <c r="P5865" s="52">
        <v>200</v>
      </c>
      <c r="Q5865" s="52"/>
      <c r="R5865" s="52" t="s">
        <v>219</v>
      </c>
      <c r="S5865" s="49" t="s">
        <v>21333</v>
      </c>
      <c r="V5865" s="50" t="s">
        <v>18619</v>
      </c>
      <c r="W5865" s="50" t="s">
        <v>18615</v>
      </c>
      <c r="X5865" s="50" t="s">
        <v>14740</v>
      </c>
      <c r="Y5865" s="70" t="s">
        <v>17320</v>
      </c>
      <c r="Z5865" s="53">
        <v>25063</v>
      </c>
    </row>
    <row r="5866" spans="1:26" s="49" customFormat="1" x14ac:dyDescent="0.25">
      <c r="A5866" s="75">
        <v>691003351</v>
      </c>
      <c r="B5866" s="73">
        <f t="shared" si="273"/>
        <v>691003351</v>
      </c>
      <c r="C5866" s="73" t="s">
        <v>18782</v>
      </c>
      <c r="D5866" s="68">
        <v>1</v>
      </c>
      <c r="E5866" s="48">
        <f t="shared" si="274"/>
        <v>72546441</v>
      </c>
      <c r="F5866" s="57" t="s">
        <v>17312</v>
      </c>
      <c r="G5866" s="57" t="s">
        <v>18611</v>
      </c>
      <c r="H5866" s="51">
        <v>25</v>
      </c>
      <c r="I5866" s="51" t="s">
        <v>17309</v>
      </c>
      <c r="J5866" s="69">
        <v>27.49</v>
      </c>
      <c r="K5866" s="69">
        <f t="shared" si="275"/>
        <v>687.25</v>
      </c>
      <c r="L5866" s="90">
        <v>25</v>
      </c>
      <c r="M5866" s="51">
        <f>VLOOKUP(A:A,'[2]Příloha k protokolu'!$F:$J,5,0)</f>
        <v>0</v>
      </c>
      <c r="N5866" s="62" t="s">
        <v>18783</v>
      </c>
      <c r="O5866" s="52" t="s">
        <v>215</v>
      </c>
      <c r="P5866" s="52">
        <v>300</v>
      </c>
      <c r="Q5866" s="52"/>
      <c r="R5866" s="52" t="s">
        <v>18784</v>
      </c>
      <c r="S5866" s="49" t="s">
        <v>21333</v>
      </c>
      <c r="V5866" s="50" t="s">
        <v>18619</v>
      </c>
      <c r="W5866" s="50" t="s">
        <v>18615</v>
      </c>
      <c r="X5866" s="50" t="s">
        <v>14740</v>
      </c>
      <c r="Y5866" s="70" t="s">
        <v>17320</v>
      </c>
      <c r="Z5866" s="53">
        <v>25072</v>
      </c>
    </row>
    <row r="5867" spans="1:26" s="49" customFormat="1" x14ac:dyDescent="0.25">
      <c r="A5867" s="75">
        <v>691004374</v>
      </c>
      <c r="B5867" s="73">
        <f t="shared" si="273"/>
        <v>691004374</v>
      </c>
      <c r="C5867" s="73" t="s">
        <v>18785</v>
      </c>
      <c r="D5867" s="68">
        <v>1</v>
      </c>
      <c r="E5867" s="48">
        <f t="shared" si="274"/>
        <v>24282171</v>
      </c>
      <c r="F5867" s="57" t="s">
        <v>17312</v>
      </c>
      <c r="G5867" s="57" t="s">
        <v>18611</v>
      </c>
      <c r="H5867" s="51">
        <v>125</v>
      </c>
      <c r="I5867" s="51" t="s">
        <v>17309</v>
      </c>
      <c r="J5867" s="69">
        <v>27.49</v>
      </c>
      <c r="K5867" s="69">
        <f t="shared" si="275"/>
        <v>3436.25</v>
      </c>
      <c r="L5867" s="90">
        <v>125</v>
      </c>
      <c r="M5867" s="51">
        <f>VLOOKUP(A:A,'[2]Příloha k protokolu'!$F:$J,5,0)</f>
        <v>0</v>
      </c>
      <c r="N5867" s="62" t="s">
        <v>18786</v>
      </c>
      <c r="O5867" s="52" t="s">
        <v>18787</v>
      </c>
      <c r="P5867" s="52">
        <v>1240</v>
      </c>
      <c r="Q5867" s="52">
        <v>36</v>
      </c>
      <c r="R5867" s="52" t="s">
        <v>18633</v>
      </c>
      <c r="S5867" s="49" t="s">
        <v>21334</v>
      </c>
      <c r="V5867" s="50" t="s">
        <v>18333</v>
      </c>
      <c r="W5867" s="50" t="s">
        <v>18615</v>
      </c>
      <c r="X5867" s="50" t="s">
        <v>14742</v>
      </c>
      <c r="Y5867" s="70" t="s">
        <v>17320</v>
      </c>
      <c r="Z5867" s="53">
        <v>25001</v>
      </c>
    </row>
    <row r="5868" spans="1:26" s="49" customFormat="1" x14ac:dyDescent="0.25">
      <c r="A5868" s="75">
        <v>691004854</v>
      </c>
      <c r="B5868" s="73">
        <f t="shared" si="273"/>
        <v>691004854</v>
      </c>
      <c r="C5868" s="73" t="s">
        <v>18788</v>
      </c>
      <c r="D5868" s="68">
        <v>1</v>
      </c>
      <c r="E5868" s="48">
        <f t="shared" si="274"/>
        <v>24256510</v>
      </c>
      <c r="F5868" s="57" t="s">
        <v>17312</v>
      </c>
      <c r="G5868" s="57" t="s">
        <v>18611</v>
      </c>
      <c r="H5868" s="51">
        <v>250</v>
      </c>
      <c r="I5868" s="51" t="s">
        <v>17309</v>
      </c>
      <c r="J5868" s="69">
        <v>27.49</v>
      </c>
      <c r="K5868" s="69">
        <f t="shared" si="275"/>
        <v>6872.5</v>
      </c>
      <c r="L5868" s="90">
        <v>250</v>
      </c>
      <c r="M5868" s="51">
        <f>VLOOKUP(A:A,'[2]Příloha k protokolu'!$F:$J,5,0)</f>
        <v>0</v>
      </c>
      <c r="N5868" s="62" t="s">
        <v>18789</v>
      </c>
      <c r="O5868" s="52" t="s">
        <v>18790</v>
      </c>
      <c r="P5868" s="52">
        <v>52</v>
      </c>
      <c r="Q5868" s="52"/>
      <c r="R5868" s="52" t="s">
        <v>7300</v>
      </c>
      <c r="S5868" s="49" t="s">
        <v>21334</v>
      </c>
      <c r="V5868" s="50" t="s">
        <v>18333</v>
      </c>
      <c r="W5868" s="50" t="s">
        <v>18615</v>
      </c>
      <c r="X5868" s="50" t="s">
        <v>14742</v>
      </c>
      <c r="Y5868" s="70" t="s">
        <v>17320</v>
      </c>
      <c r="Z5868" s="53">
        <v>27714</v>
      </c>
    </row>
    <row r="5869" spans="1:26" s="49" customFormat="1" x14ac:dyDescent="0.25">
      <c r="A5869" s="75">
        <v>691004871</v>
      </c>
      <c r="B5869" s="73">
        <f t="shared" si="273"/>
        <v>691004871</v>
      </c>
      <c r="C5869" s="73" t="s">
        <v>18791</v>
      </c>
      <c r="D5869" s="68">
        <v>1</v>
      </c>
      <c r="E5869" s="48">
        <f t="shared" si="274"/>
        <v>1315528</v>
      </c>
      <c r="F5869" s="57" t="s">
        <v>17312</v>
      </c>
      <c r="G5869" s="57" t="s">
        <v>18611</v>
      </c>
      <c r="H5869" s="51">
        <v>175</v>
      </c>
      <c r="I5869" s="51" t="s">
        <v>17309</v>
      </c>
      <c r="J5869" s="69">
        <v>27.49</v>
      </c>
      <c r="K5869" s="69">
        <f t="shared" si="275"/>
        <v>4810.75</v>
      </c>
      <c r="L5869" s="90">
        <v>175</v>
      </c>
      <c r="M5869" s="51">
        <f>VLOOKUP(A:A,'[2]Příloha k protokolu'!$F:$J,5,0)</f>
        <v>0</v>
      </c>
      <c r="N5869" s="62" t="s">
        <v>18792</v>
      </c>
      <c r="O5869" s="52" t="s">
        <v>3088</v>
      </c>
      <c r="P5869" s="52">
        <v>2</v>
      </c>
      <c r="Q5869" s="52"/>
      <c r="R5869" s="52" t="s">
        <v>18652</v>
      </c>
      <c r="S5869" s="49" t="s">
        <v>21334</v>
      </c>
      <c r="V5869" s="50" t="s">
        <v>18333</v>
      </c>
      <c r="W5869" s="50" t="s">
        <v>18615</v>
      </c>
      <c r="X5869" s="50" t="s">
        <v>14742</v>
      </c>
      <c r="Y5869" s="70" t="s">
        <v>17320</v>
      </c>
      <c r="Z5869" s="53">
        <v>25083</v>
      </c>
    </row>
    <row r="5870" spans="1:26" s="49" customFormat="1" x14ac:dyDescent="0.25">
      <c r="A5870" s="75">
        <v>691004978</v>
      </c>
      <c r="B5870" s="73">
        <f t="shared" si="273"/>
        <v>691004978</v>
      </c>
      <c r="C5870" s="73" t="s">
        <v>18793</v>
      </c>
      <c r="D5870" s="68">
        <v>1</v>
      </c>
      <c r="E5870" s="48">
        <f t="shared" si="274"/>
        <v>24160954</v>
      </c>
      <c r="F5870" s="57" t="s">
        <v>17312</v>
      </c>
      <c r="G5870" s="57" t="s">
        <v>18611</v>
      </c>
      <c r="H5870" s="51">
        <v>25</v>
      </c>
      <c r="I5870" s="51" t="s">
        <v>17309</v>
      </c>
      <c r="J5870" s="69">
        <v>27.49</v>
      </c>
      <c r="K5870" s="69">
        <f t="shared" si="275"/>
        <v>687.25</v>
      </c>
      <c r="L5870" s="90">
        <v>25</v>
      </c>
      <c r="M5870" s="51">
        <f>VLOOKUP(A:A,'[2]Příloha k protokolu'!$F:$J,5,0)</f>
        <v>0</v>
      </c>
      <c r="N5870" s="62" t="s">
        <v>18794</v>
      </c>
      <c r="O5870" s="52" t="s">
        <v>16</v>
      </c>
      <c r="P5870" s="52">
        <v>343</v>
      </c>
      <c r="Q5870" s="52"/>
      <c r="R5870" s="52" t="s">
        <v>18795</v>
      </c>
      <c r="S5870" s="49" t="s">
        <v>21333</v>
      </c>
      <c r="V5870" s="50" t="s">
        <v>18619</v>
      </c>
      <c r="W5870" s="50" t="s">
        <v>18615</v>
      </c>
      <c r="X5870" s="50" t="s">
        <v>14740</v>
      </c>
      <c r="Y5870" s="70" t="s">
        <v>17320</v>
      </c>
      <c r="Z5870" s="53">
        <v>25073</v>
      </c>
    </row>
    <row r="5871" spans="1:26" s="49" customFormat="1" x14ac:dyDescent="0.25">
      <c r="A5871" s="75">
        <v>691005486</v>
      </c>
      <c r="B5871" s="73">
        <f t="shared" si="273"/>
        <v>691005486</v>
      </c>
      <c r="C5871" s="73" t="s">
        <v>18796</v>
      </c>
      <c r="D5871" s="68">
        <v>1</v>
      </c>
      <c r="E5871" s="48">
        <f t="shared" si="274"/>
        <v>1955195</v>
      </c>
      <c r="F5871" s="57" t="s">
        <v>17312</v>
      </c>
      <c r="G5871" s="57" t="s">
        <v>18611</v>
      </c>
      <c r="H5871" s="51">
        <v>25</v>
      </c>
      <c r="I5871" s="51" t="s">
        <v>17309</v>
      </c>
      <c r="J5871" s="69">
        <v>27.49</v>
      </c>
      <c r="K5871" s="69">
        <f t="shared" si="275"/>
        <v>687.25</v>
      </c>
      <c r="L5871" s="90">
        <v>25</v>
      </c>
      <c r="M5871" s="51">
        <f>VLOOKUP(A:A,'[2]Příloha k protokolu'!$F:$J,5,0)</f>
        <v>0</v>
      </c>
      <c r="N5871" s="62" t="s">
        <v>18797</v>
      </c>
      <c r="O5871" s="52" t="s">
        <v>1586</v>
      </c>
      <c r="P5871" s="52">
        <v>600</v>
      </c>
      <c r="Q5871" s="52">
        <v>18</v>
      </c>
      <c r="R5871" s="52" t="s">
        <v>18633</v>
      </c>
      <c r="S5871" s="49" t="s">
        <v>21334</v>
      </c>
      <c r="V5871" s="50" t="s">
        <v>18333</v>
      </c>
      <c r="W5871" s="50" t="s">
        <v>18615</v>
      </c>
      <c r="X5871" s="50" t="s">
        <v>14742</v>
      </c>
      <c r="Y5871" s="70" t="s">
        <v>17320</v>
      </c>
      <c r="Z5871" s="53">
        <v>25001</v>
      </c>
    </row>
    <row r="5872" spans="1:26" s="49" customFormat="1" x14ac:dyDescent="0.25">
      <c r="A5872" s="75">
        <v>691007055</v>
      </c>
      <c r="B5872" s="73">
        <f t="shared" si="273"/>
        <v>691007055</v>
      </c>
      <c r="C5872" s="73" t="s">
        <v>18798</v>
      </c>
      <c r="D5872" s="68">
        <v>1</v>
      </c>
      <c r="E5872" s="48">
        <f t="shared" si="274"/>
        <v>60491418</v>
      </c>
      <c r="F5872" s="57" t="s">
        <v>17312</v>
      </c>
      <c r="G5872" s="57" t="s">
        <v>18611</v>
      </c>
      <c r="H5872" s="51">
        <v>50</v>
      </c>
      <c r="I5872" s="51" t="s">
        <v>17309</v>
      </c>
      <c r="J5872" s="69">
        <v>27.49</v>
      </c>
      <c r="K5872" s="69">
        <f t="shared" si="275"/>
        <v>1374.5</v>
      </c>
      <c r="L5872" s="90">
        <v>50</v>
      </c>
      <c r="M5872" s="51">
        <f>VLOOKUP(A:A,'[2]Příloha k protokolu'!$F:$J,5,0)</f>
        <v>0</v>
      </c>
      <c r="N5872" s="62" t="s">
        <v>18799</v>
      </c>
      <c r="O5872" s="52" t="s">
        <v>18800</v>
      </c>
      <c r="P5872" s="52">
        <v>280</v>
      </c>
      <c r="Q5872" s="52"/>
      <c r="R5872" s="52" t="s">
        <v>7301</v>
      </c>
      <c r="S5872" s="49" t="s">
        <v>21334</v>
      </c>
      <c r="V5872" s="50" t="s">
        <v>18333</v>
      </c>
      <c r="W5872" s="50" t="s">
        <v>18615</v>
      </c>
      <c r="X5872" s="50" t="s">
        <v>14742</v>
      </c>
      <c r="Y5872" s="70" t="s">
        <v>17320</v>
      </c>
      <c r="Z5872" s="53">
        <v>25073</v>
      </c>
    </row>
    <row r="5873" spans="1:26" s="49" customFormat="1" x14ac:dyDescent="0.25">
      <c r="A5873" s="75">
        <v>691009325</v>
      </c>
      <c r="B5873" s="73">
        <f t="shared" si="273"/>
        <v>691009325</v>
      </c>
      <c r="C5873" s="73" t="s">
        <v>18801</v>
      </c>
      <c r="D5873" s="68">
        <v>1</v>
      </c>
      <c r="E5873" s="48">
        <f t="shared" si="274"/>
        <v>4916204</v>
      </c>
      <c r="F5873" s="57" t="s">
        <v>17312</v>
      </c>
      <c r="G5873" s="57" t="s">
        <v>18611</v>
      </c>
      <c r="H5873" s="51">
        <v>25</v>
      </c>
      <c r="I5873" s="51" t="s">
        <v>17309</v>
      </c>
      <c r="J5873" s="69">
        <v>27.49</v>
      </c>
      <c r="K5873" s="69">
        <f t="shared" si="275"/>
        <v>687.25</v>
      </c>
      <c r="L5873" s="90">
        <v>25</v>
      </c>
      <c r="M5873" s="51">
        <f>VLOOKUP(A:A,'[2]Příloha k protokolu'!$F:$J,5,0)</f>
        <v>0</v>
      </c>
      <c r="N5873" s="62" t="s">
        <v>18802</v>
      </c>
      <c r="O5873" s="52"/>
      <c r="P5873" s="52">
        <v>265</v>
      </c>
      <c r="Q5873" s="52"/>
      <c r="R5873" s="52" t="s">
        <v>18803</v>
      </c>
      <c r="S5873" s="49" t="s">
        <v>21333</v>
      </c>
      <c r="V5873" s="50" t="s">
        <v>18619</v>
      </c>
      <c r="W5873" s="50" t="s">
        <v>18615</v>
      </c>
      <c r="X5873" s="50" t="s">
        <v>14740</v>
      </c>
      <c r="Y5873" s="70" t="s">
        <v>17320</v>
      </c>
      <c r="Z5873" s="53">
        <v>25064</v>
      </c>
    </row>
    <row r="5874" spans="1:26" s="49" customFormat="1" ht="30" x14ac:dyDescent="0.25">
      <c r="A5874" s="75">
        <v>691009937</v>
      </c>
      <c r="B5874" s="73">
        <f t="shared" si="273"/>
        <v>691009937</v>
      </c>
      <c r="C5874" s="73" t="s">
        <v>18805</v>
      </c>
      <c r="D5874" s="68">
        <v>1</v>
      </c>
      <c r="E5874" s="48">
        <f t="shared" si="274"/>
        <v>5638496</v>
      </c>
      <c r="F5874" s="57" t="s">
        <v>17312</v>
      </c>
      <c r="G5874" s="57" t="s">
        <v>18611</v>
      </c>
      <c r="H5874" s="51">
        <v>75</v>
      </c>
      <c r="I5874" s="51" t="s">
        <v>17309</v>
      </c>
      <c r="J5874" s="69">
        <v>27.49</v>
      </c>
      <c r="K5874" s="69">
        <f t="shared" si="275"/>
        <v>2061.75</v>
      </c>
      <c r="L5874" s="90">
        <v>75</v>
      </c>
      <c r="M5874" s="51">
        <f>VLOOKUP(A:A,'[2]Příloha k protokolu'!$F:$J,5,0)</f>
        <v>0</v>
      </c>
      <c r="N5874" s="62" t="s">
        <v>18806</v>
      </c>
      <c r="O5874" s="52" t="s">
        <v>18807</v>
      </c>
      <c r="P5874" s="52">
        <v>286</v>
      </c>
      <c r="Q5874" s="52"/>
      <c r="R5874" s="52" t="s">
        <v>18744</v>
      </c>
      <c r="S5874" s="49" t="s">
        <v>21334</v>
      </c>
      <c r="V5874" s="50" t="s">
        <v>18333</v>
      </c>
      <c r="W5874" s="50" t="s">
        <v>18615</v>
      </c>
      <c r="X5874" s="50" t="s">
        <v>14742</v>
      </c>
      <c r="Y5874" s="70" t="s">
        <v>17320</v>
      </c>
      <c r="Z5874" s="53">
        <v>25066</v>
      </c>
    </row>
    <row r="5875" spans="1:26" s="49" customFormat="1" x14ac:dyDescent="0.25">
      <c r="A5875" s="75">
        <v>691010293</v>
      </c>
      <c r="B5875" s="73">
        <f t="shared" si="273"/>
        <v>691010293</v>
      </c>
      <c r="C5875" s="73" t="s">
        <v>18808</v>
      </c>
      <c r="D5875" s="68">
        <v>1</v>
      </c>
      <c r="E5875" s="48">
        <f t="shared" si="274"/>
        <v>5999111</v>
      </c>
      <c r="F5875" s="57" t="s">
        <v>17312</v>
      </c>
      <c r="G5875" s="57" t="s">
        <v>18611</v>
      </c>
      <c r="H5875" s="51">
        <v>125</v>
      </c>
      <c r="I5875" s="51" t="s">
        <v>17309</v>
      </c>
      <c r="J5875" s="69">
        <v>27.49</v>
      </c>
      <c r="K5875" s="69">
        <f t="shared" si="275"/>
        <v>3436.25</v>
      </c>
      <c r="L5875" s="90">
        <v>125</v>
      </c>
      <c r="M5875" s="51">
        <f>VLOOKUP(A:A,'[2]Příloha k protokolu'!$F:$J,5,0)</f>
        <v>0</v>
      </c>
      <c r="N5875" s="62" t="s">
        <v>18809</v>
      </c>
      <c r="O5875" s="52" t="s">
        <v>18649</v>
      </c>
      <c r="P5875" s="52">
        <v>915</v>
      </c>
      <c r="Q5875" s="52">
        <v>12</v>
      </c>
      <c r="R5875" s="52" t="s">
        <v>18633</v>
      </c>
      <c r="S5875" s="49" t="s">
        <v>21334</v>
      </c>
      <c r="V5875" s="50" t="s">
        <v>18333</v>
      </c>
      <c r="W5875" s="50" t="s">
        <v>18615</v>
      </c>
      <c r="X5875" s="50" t="s">
        <v>14742</v>
      </c>
      <c r="Y5875" s="70" t="s">
        <v>17320</v>
      </c>
      <c r="Z5875" s="53">
        <v>25001</v>
      </c>
    </row>
    <row r="5876" spans="1:26" s="49" customFormat="1" x14ac:dyDescent="0.25">
      <c r="A5876" s="75">
        <v>691010986</v>
      </c>
      <c r="B5876" s="73">
        <f t="shared" si="273"/>
        <v>691010986</v>
      </c>
      <c r="C5876" s="73" t="s">
        <v>18810</v>
      </c>
      <c r="D5876" s="68">
        <v>1</v>
      </c>
      <c r="E5876" s="48">
        <f t="shared" si="274"/>
        <v>6099581</v>
      </c>
      <c r="F5876" s="57" t="s">
        <v>17312</v>
      </c>
      <c r="G5876" s="57" t="s">
        <v>18611</v>
      </c>
      <c r="H5876" s="51">
        <v>150</v>
      </c>
      <c r="I5876" s="51" t="s">
        <v>17309</v>
      </c>
      <c r="J5876" s="69">
        <v>27.49</v>
      </c>
      <c r="K5876" s="69">
        <f t="shared" si="275"/>
        <v>4123.5</v>
      </c>
      <c r="L5876" s="90">
        <v>150</v>
      </c>
      <c r="M5876" s="51">
        <f>VLOOKUP(A:A,'[2]Příloha k protokolu'!$F:$J,5,0)</f>
        <v>0</v>
      </c>
      <c r="N5876" s="62" t="s">
        <v>18811</v>
      </c>
      <c r="O5876" s="52" t="s">
        <v>18812</v>
      </c>
      <c r="P5876" s="52">
        <v>48</v>
      </c>
      <c r="Q5876" s="52"/>
      <c r="R5876" s="52" t="s">
        <v>18778</v>
      </c>
      <c r="S5876" s="49" t="s">
        <v>21334</v>
      </c>
      <c r="V5876" s="50" t="s">
        <v>18619</v>
      </c>
      <c r="W5876" s="50" t="s">
        <v>18615</v>
      </c>
      <c r="X5876" s="50" t="s">
        <v>14740</v>
      </c>
      <c r="Y5876" s="70" t="s">
        <v>17320</v>
      </c>
      <c r="Z5876" s="53">
        <v>25073</v>
      </c>
    </row>
    <row r="5877" spans="1:26" s="49" customFormat="1" x14ac:dyDescent="0.25">
      <c r="A5877" s="74">
        <v>600045994</v>
      </c>
      <c r="B5877" s="73">
        <f t="shared" si="273"/>
        <v>600045994</v>
      </c>
      <c r="C5877" s="73" t="s">
        <v>18813</v>
      </c>
      <c r="D5877" s="68">
        <v>1</v>
      </c>
      <c r="E5877" s="48">
        <f t="shared" si="274"/>
        <v>75032813</v>
      </c>
      <c r="F5877" s="57" t="s">
        <v>17312</v>
      </c>
      <c r="G5877" s="57" t="s">
        <v>18814</v>
      </c>
      <c r="H5877" s="51">
        <v>0</v>
      </c>
      <c r="I5877" s="51" t="s">
        <v>17309</v>
      </c>
      <c r="J5877" s="69">
        <v>27.49</v>
      </c>
      <c r="K5877" s="69">
        <f t="shared" si="275"/>
        <v>0</v>
      </c>
      <c r="L5877" s="90">
        <v>25</v>
      </c>
      <c r="M5877" s="51">
        <f>VLOOKUP(A:A,'[2]Příloha k protokolu'!$F:$J,5,0)</f>
        <v>25</v>
      </c>
      <c r="N5877" s="62" t="s">
        <v>18815</v>
      </c>
      <c r="O5877" s="52" t="s">
        <v>222</v>
      </c>
      <c r="P5877" s="52">
        <v>120</v>
      </c>
      <c r="Q5877" s="52"/>
      <c r="R5877" s="52" t="s">
        <v>18816</v>
      </c>
      <c r="S5877" s="49" t="s">
        <v>21333</v>
      </c>
      <c r="V5877" s="50" t="s">
        <v>18817</v>
      </c>
      <c r="W5877" s="50" t="s">
        <v>18818</v>
      </c>
      <c r="X5877" s="50" t="s">
        <v>14740</v>
      </c>
      <c r="Y5877" s="70" t="s">
        <v>17320</v>
      </c>
      <c r="Z5877" s="53">
        <v>28571</v>
      </c>
    </row>
    <row r="5878" spans="1:26" s="49" customFormat="1" x14ac:dyDescent="0.25">
      <c r="A5878" s="74">
        <v>600021769</v>
      </c>
      <c r="B5878" s="73">
        <f t="shared" si="273"/>
        <v>600021769</v>
      </c>
      <c r="C5878" s="73" t="s">
        <v>18819</v>
      </c>
      <c r="D5878" s="68">
        <v>1</v>
      </c>
      <c r="E5878" s="48">
        <f t="shared" si="274"/>
        <v>70836205</v>
      </c>
      <c r="F5878" s="57" t="s">
        <v>17312</v>
      </c>
      <c r="G5878" s="57" t="s">
        <v>18814</v>
      </c>
      <c r="H5878" s="51">
        <v>75</v>
      </c>
      <c r="I5878" s="51" t="s">
        <v>17309</v>
      </c>
      <c r="J5878" s="69">
        <v>27.49</v>
      </c>
      <c r="K5878" s="69">
        <f t="shared" si="275"/>
        <v>2061.75</v>
      </c>
      <c r="L5878" s="90">
        <v>75</v>
      </c>
      <c r="M5878" s="51">
        <f>VLOOKUP(A:A,'[2]Příloha k protokolu'!$F:$J,5,0)</f>
        <v>0</v>
      </c>
      <c r="N5878" s="62" t="s">
        <v>18820</v>
      </c>
      <c r="O5878" s="52" t="s">
        <v>478</v>
      </c>
      <c r="P5878" s="52">
        <v>526</v>
      </c>
      <c r="Q5878" s="52">
        <v>15</v>
      </c>
      <c r="R5878" s="52" t="s">
        <v>18818</v>
      </c>
      <c r="S5878" s="49" t="s">
        <v>21333</v>
      </c>
      <c r="V5878" s="50" t="s">
        <v>18333</v>
      </c>
      <c r="W5878" s="50" t="s">
        <v>18818</v>
      </c>
      <c r="X5878" s="50" t="s">
        <v>14738</v>
      </c>
      <c r="Y5878" s="70" t="s">
        <v>17320</v>
      </c>
      <c r="Z5878" s="53">
        <v>28601</v>
      </c>
    </row>
    <row r="5879" spans="1:26" s="49" customFormat="1" ht="30" x14ac:dyDescent="0.25">
      <c r="A5879" s="74">
        <v>600021807</v>
      </c>
      <c r="B5879" s="73">
        <f t="shared" si="273"/>
        <v>600021807</v>
      </c>
      <c r="C5879" s="73" t="s">
        <v>18821</v>
      </c>
      <c r="D5879" s="68">
        <v>1</v>
      </c>
      <c r="E5879" s="48">
        <f t="shared" si="274"/>
        <v>71197541</v>
      </c>
      <c r="F5879" s="57" t="s">
        <v>17312</v>
      </c>
      <c r="G5879" s="57" t="s">
        <v>18814</v>
      </c>
      <c r="H5879" s="51">
        <v>75</v>
      </c>
      <c r="I5879" s="51" t="s">
        <v>17309</v>
      </c>
      <c r="J5879" s="69">
        <v>27.49</v>
      </c>
      <c r="K5879" s="69">
        <f t="shared" si="275"/>
        <v>2061.75</v>
      </c>
      <c r="L5879" s="90">
        <v>75</v>
      </c>
      <c r="M5879" s="51">
        <f>VLOOKUP(A:A,'[2]Příloha k protokolu'!$F:$J,5,0)</f>
        <v>0</v>
      </c>
      <c r="N5879" s="62" t="s">
        <v>18822</v>
      </c>
      <c r="O5879" s="52" t="s">
        <v>48</v>
      </c>
      <c r="P5879" s="52">
        <v>140</v>
      </c>
      <c r="Q5879" s="52">
        <v>8</v>
      </c>
      <c r="R5879" s="52" t="s">
        <v>18818</v>
      </c>
      <c r="S5879" s="49" t="s">
        <v>21334</v>
      </c>
      <c r="V5879" s="50" t="s">
        <v>18333</v>
      </c>
      <c r="W5879" s="50" t="s">
        <v>18818</v>
      </c>
      <c r="X5879" s="50" t="s">
        <v>14741</v>
      </c>
      <c r="Y5879" s="70" t="s">
        <v>17320</v>
      </c>
      <c r="Z5879" s="53">
        <v>28601</v>
      </c>
    </row>
    <row r="5880" spans="1:26" s="49" customFormat="1" x14ac:dyDescent="0.25">
      <c r="A5880" s="74">
        <v>600007201</v>
      </c>
      <c r="B5880" s="73">
        <f t="shared" si="273"/>
        <v>600007201</v>
      </c>
      <c r="C5880" s="73" t="s">
        <v>18823</v>
      </c>
      <c r="D5880" s="68">
        <v>1</v>
      </c>
      <c r="E5880" s="48">
        <f t="shared" si="274"/>
        <v>69515</v>
      </c>
      <c r="F5880" s="57" t="s">
        <v>17312</v>
      </c>
      <c r="G5880" s="57" t="s">
        <v>18814</v>
      </c>
      <c r="H5880" s="51">
        <v>350</v>
      </c>
      <c r="I5880" s="51" t="s">
        <v>17309</v>
      </c>
      <c r="J5880" s="69">
        <v>27.49</v>
      </c>
      <c r="K5880" s="69">
        <f t="shared" si="275"/>
        <v>9621.5</v>
      </c>
      <c r="L5880" s="90">
        <v>350</v>
      </c>
      <c r="M5880" s="51">
        <f>VLOOKUP(A:A,'[2]Příloha k protokolu'!$F:$J,5,0)</f>
        <v>0</v>
      </c>
      <c r="N5880" s="62" t="s">
        <v>18824</v>
      </c>
      <c r="O5880" s="52" t="s">
        <v>18825</v>
      </c>
      <c r="P5880" s="52">
        <v>75</v>
      </c>
      <c r="Q5880" s="52">
        <v>12</v>
      </c>
      <c r="R5880" s="52" t="s">
        <v>18818</v>
      </c>
      <c r="S5880" s="49" t="s">
        <v>21333</v>
      </c>
      <c r="V5880" s="50" t="s">
        <v>18333</v>
      </c>
      <c r="W5880" s="50" t="s">
        <v>18818</v>
      </c>
      <c r="X5880" s="50" t="s">
        <v>14738</v>
      </c>
      <c r="Y5880" s="70" t="s">
        <v>17320</v>
      </c>
      <c r="Z5880" s="53">
        <v>28601</v>
      </c>
    </row>
    <row r="5881" spans="1:26" s="49" customFormat="1" ht="30" x14ac:dyDescent="0.25">
      <c r="A5881" s="74">
        <v>600007243</v>
      </c>
      <c r="B5881" s="73">
        <f t="shared" si="273"/>
        <v>600007243</v>
      </c>
      <c r="C5881" s="73" t="s">
        <v>18826</v>
      </c>
      <c r="D5881" s="68">
        <v>1</v>
      </c>
      <c r="E5881" s="48">
        <f t="shared" si="274"/>
        <v>61924041</v>
      </c>
      <c r="F5881" s="57" t="s">
        <v>17312</v>
      </c>
      <c r="G5881" s="57" t="s">
        <v>18814</v>
      </c>
      <c r="H5881" s="51">
        <v>0</v>
      </c>
      <c r="I5881" s="51" t="s">
        <v>17320</v>
      </c>
      <c r="J5881" s="69">
        <v>27.49</v>
      </c>
      <c r="K5881" s="69">
        <f t="shared" si="275"/>
        <v>0</v>
      </c>
      <c r="L5881" s="90">
        <v>0</v>
      </c>
      <c r="M5881" s="51"/>
      <c r="N5881" s="62" t="s">
        <v>18827</v>
      </c>
      <c r="O5881" s="52" t="s">
        <v>593</v>
      </c>
      <c r="P5881" s="52">
        <v>248</v>
      </c>
      <c r="Q5881" s="52">
        <v>24</v>
      </c>
      <c r="R5881" s="52" t="s">
        <v>18818</v>
      </c>
      <c r="S5881" s="49" t="s">
        <v>21333</v>
      </c>
      <c r="V5881" s="50" t="s">
        <v>18333</v>
      </c>
      <c r="W5881" s="50" t="s">
        <v>18818</v>
      </c>
      <c r="X5881" s="50" t="s">
        <v>14738</v>
      </c>
      <c r="Y5881" s="70">
        <v>44333</v>
      </c>
      <c r="Z5881" s="53">
        <v>28601</v>
      </c>
    </row>
    <row r="5882" spans="1:26" s="49" customFormat="1" ht="30" x14ac:dyDescent="0.25">
      <c r="A5882" s="74">
        <v>600007251</v>
      </c>
      <c r="B5882" s="73">
        <f t="shared" si="273"/>
        <v>600007251</v>
      </c>
      <c r="C5882" s="73" t="s">
        <v>18828</v>
      </c>
      <c r="D5882" s="68">
        <v>1</v>
      </c>
      <c r="E5882" s="48">
        <f t="shared" si="274"/>
        <v>61924008</v>
      </c>
      <c r="F5882" s="57" t="s">
        <v>17312</v>
      </c>
      <c r="G5882" s="57" t="s">
        <v>18814</v>
      </c>
      <c r="H5882" s="51">
        <v>450</v>
      </c>
      <c r="I5882" s="51" t="s">
        <v>17309</v>
      </c>
      <c r="J5882" s="69">
        <v>27.49</v>
      </c>
      <c r="K5882" s="69">
        <f t="shared" si="275"/>
        <v>12370.5</v>
      </c>
      <c r="L5882" s="90">
        <v>450</v>
      </c>
      <c r="M5882" s="51">
        <f>VLOOKUP(A:A,'[2]Příloha k protokolu'!$F:$J,5,0)</f>
        <v>0</v>
      </c>
      <c r="N5882" s="62" t="s">
        <v>18829</v>
      </c>
      <c r="O5882" s="52" t="s">
        <v>18830</v>
      </c>
      <c r="P5882" s="52">
        <v>938</v>
      </c>
      <c r="Q5882" s="52">
        <v>18</v>
      </c>
      <c r="R5882" s="52" t="s">
        <v>18818</v>
      </c>
      <c r="S5882" s="49" t="s">
        <v>21333</v>
      </c>
      <c r="V5882" s="50" t="s">
        <v>18333</v>
      </c>
      <c r="W5882" s="50" t="s">
        <v>18818</v>
      </c>
      <c r="X5882" s="50" t="s">
        <v>14738</v>
      </c>
      <c r="Y5882" s="70" t="s">
        <v>17320</v>
      </c>
      <c r="Z5882" s="53">
        <v>28601</v>
      </c>
    </row>
    <row r="5883" spans="1:26" s="49" customFormat="1" ht="30" x14ac:dyDescent="0.25">
      <c r="A5883" s="74">
        <v>600007260</v>
      </c>
      <c r="B5883" s="73">
        <f t="shared" si="273"/>
        <v>600007260</v>
      </c>
      <c r="C5883" s="73" t="s">
        <v>18831</v>
      </c>
      <c r="D5883" s="68">
        <v>1</v>
      </c>
      <c r="E5883" s="48">
        <f t="shared" si="274"/>
        <v>14801973</v>
      </c>
      <c r="F5883" s="57" t="s">
        <v>17312</v>
      </c>
      <c r="G5883" s="57" t="s">
        <v>18814</v>
      </c>
      <c r="H5883" s="51">
        <v>500</v>
      </c>
      <c r="I5883" s="51" t="s">
        <v>17309</v>
      </c>
      <c r="J5883" s="69">
        <v>27.49</v>
      </c>
      <c r="K5883" s="69">
        <f t="shared" si="275"/>
        <v>13745</v>
      </c>
      <c r="L5883" s="90">
        <v>500</v>
      </c>
      <c r="M5883" s="51">
        <f>VLOOKUP(A:A,'[2]Příloha k protokolu'!$F:$J,5,0)</f>
        <v>0</v>
      </c>
      <c r="N5883" s="62" t="s">
        <v>18832</v>
      </c>
      <c r="O5883" s="52" t="s">
        <v>18833</v>
      </c>
      <c r="P5883" s="52">
        <v>1145</v>
      </c>
      <c r="Q5883" s="52">
        <v>2</v>
      </c>
      <c r="R5883" s="52" t="s">
        <v>18818</v>
      </c>
      <c r="S5883" s="49" t="s">
        <v>21333</v>
      </c>
      <c r="V5883" s="50" t="s">
        <v>18333</v>
      </c>
      <c r="W5883" s="50" t="s">
        <v>18818</v>
      </c>
      <c r="X5883" s="50" t="s">
        <v>14738</v>
      </c>
      <c r="Y5883" s="70" t="s">
        <v>17320</v>
      </c>
      <c r="Z5883" s="53">
        <v>28601</v>
      </c>
    </row>
    <row r="5884" spans="1:26" s="49" customFormat="1" x14ac:dyDescent="0.25">
      <c r="A5884" s="74">
        <v>600007278</v>
      </c>
      <c r="B5884" s="73">
        <f t="shared" si="273"/>
        <v>600007278</v>
      </c>
      <c r="C5884" s="73" t="s">
        <v>18834</v>
      </c>
      <c r="D5884" s="68">
        <v>1</v>
      </c>
      <c r="E5884" s="48">
        <f t="shared" si="274"/>
        <v>49797999</v>
      </c>
      <c r="F5884" s="57" t="s">
        <v>17312</v>
      </c>
      <c r="G5884" s="57" t="s">
        <v>18814</v>
      </c>
      <c r="H5884" s="51">
        <v>550</v>
      </c>
      <c r="I5884" s="51" t="s">
        <v>17309</v>
      </c>
      <c r="J5884" s="69">
        <v>27.49</v>
      </c>
      <c r="K5884" s="69">
        <f t="shared" si="275"/>
        <v>15119.5</v>
      </c>
      <c r="L5884" s="90">
        <v>550</v>
      </c>
      <c r="M5884" s="51">
        <f>VLOOKUP(A:A,'[2]Příloha k protokolu'!$F:$J,5,0)</f>
        <v>0</v>
      </c>
      <c r="N5884" s="62" t="s">
        <v>18835</v>
      </c>
      <c r="O5884" s="52" t="s">
        <v>979</v>
      </c>
      <c r="P5884" s="52">
        <v>1234</v>
      </c>
      <c r="Q5884" s="52">
        <v>1</v>
      </c>
      <c r="R5884" s="52" t="s">
        <v>18818</v>
      </c>
      <c r="S5884" s="49" t="s">
        <v>21333</v>
      </c>
      <c r="V5884" s="50" t="s">
        <v>18333</v>
      </c>
      <c r="W5884" s="50" t="s">
        <v>18818</v>
      </c>
      <c r="X5884" s="50" t="s">
        <v>14738</v>
      </c>
      <c r="Y5884" s="70" t="s">
        <v>17320</v>
      </c>
      <c r="Z5884" s="53">
        <v>28601</v>
      </c>
    </row>
    <row r="5885" spans="1:26" s="49" customFormat="1" x14ac:dyDescent="0.25">
      <c r="A5885" s="74">
        <v>600046451</v>
      </c>
      <c r="B5885" s="73">
        <f t="shared" si="273"/>
        <v>600046451</v>
      </c>
      <c r="C5885" s="73" t="s">
        <v>18836</v>
      </c>
      <c r="D5885" s="68">
        <v>1</v>
      </c>
      <c r="E5885" s="48">
        <f t="shared" si="274"/>
        <v>75032791</v>
      </c>
      <c r="F5885" s="57" t="s">
        <v>17312</v>
      </c>
      <c r="G5885" s="57" t="s">
        <v>18814</v>
      </c>
      <c r="H5885" s="51">
        <v>575</v>
      </c>
      <c r="I5885" s="51" t="s">
        <v>17309</v>
      </c>
      <c r="J5885" s="69">
        <v>27.49</v>
      </c>
      <c r="K5885" s="69">
        <f t="shared" si="275"/>
        <v>15806.75</v>
      </c>
      <c r="L5885" s="90">
        <v>575</v>
      </c>
      <c r="M5885" s="51">
        <f>VLOOKUP(A:A,'[2]Příloha k protokolu'!$F:$J,5,0)</f>
        <v>0</v>
      </c>
      <c r="N5885" s="62" t="s">
        <v>18837</v>
      </c>
      <c r="O5885" s="52" t="s">
        <v>307</v>
      </c>
      <c r="P5885" s="52">
        <v>108</v>
      </c>
      <c r="Q5885" s="52"/>
      <c r="R5885" s="52" t="s">
        <v>18816</v>
      </c>
      <c r="S5885" s="49" t="s">
        <v>21333</v>
      </c>
      <c r="V5885" s="50" t="s">
        <v>18817</v>
      </c>
      <c r="W5885" s="50" t="s">
        <v>18818</v>
      </c>
      <c r="X5885" s="50" t="s">
        <v>14740</v>
      </c>
      <c r="Y5885" s="70" t="s">
        <v>17320</v>
      </c>
      <c r="Z5885" s="53">
        <v>28571</v>
      </c>
    </row>
    <row r="5886" spans="1:26" s="49" customFormat="1" x14ac:dyDescent="0.25">
      <c r="A5886" s="74">
        <v>600045731</v>
      </c>
      <c r="B5886" s="73">
        <f t="shared" si="273"/>
        <v>600045731</v>
      </c>
      <c r="C5886" s="73" t="s">
        <v>18838</v>
      </c>
      <c r="D5886" s="68">
        <v>1</v>
      </c>
      <c r="E5886" s="48">
        <f t="shared" si="274"/>
        <v>75034832</v>
      </c>
      <c r="F5886" s="57" t="s">
        <v>17312</v>
      </c>
      <c r="G5886" s="57" t="s">
        <v>18814</v>
      </c>
      <c r="H5886" s="51">
        <v>0</v>
      </c>
      <c r="I5886" s="51" t="s">
        <v>17309</v>
      </c>
      <c r="J5886" s="69">
        <v>27.49</v>
      </c>
      <c r="K5886" s="69">
        <f t="shared" si="275"/>
        <v>0</v>
      </c>
      <c r="L5886" s="90">
        <v>100</v>
      </c>
      <c r="M5886" s="51">
        <f>VLOOKUP(A:A,'[2]Příloha k protokolu'!$F:$J,5,0)</f>
        <v>100</v>
      </c>
      <c r="N5886" s="62" t="s">
        <v>18839</v>
      </c>
      <c r="O5886" s="52" t="s">
        <v>15482</v>
      </c>
      <c r="P5886" s="52">
        <v>1454</v>
      </c>
      <c r="Q5886" s="52"/>
      <c r="R5886" s="52" t="s">
        <v>18818</v>
      </c>
      <c r="S5886" s="49" t="s">
        <v>21333</v>
      </c>
      <c r="V5886" s="50" t="s">
        <v>18817</v>
      </c>
      <c r="W5886" s="50" t="s">
        <v>18818</v>
      </c>
      <c r="X5886" s="50" t="s">
        <v>14740</v>
      </c>
      <c r="Y5886" s="70" t="s">
        <v>17320</v>
      </c>
      <c r="Z5886" s="53">
        <v>28601</v>
      </c>
    </row>
    <row r="5887" spans="1:26" s="49" customFormat="1" x14ac:dyDescent="0.25">
      <c r="A5887" s="74">
        <v>600046222</v>
      </c>
      <c r="B5887" s="73">
        <f t="shared" si="273"/>
        <v>600046222</v>
      </c>
      <c r="C5887" s="73" t="s">
        <v>18840</v>
      </c>
      <c r="D5887" s="68">
        <v>1</v>
      </c>
      <c r="E5887" s="48">
        <f t="shared" si="274"/>
        <v>75034638</v>
      </c>
      <c r="F5887" s="57" t="s">
        <v>17312</v>
      </c>
      <c r="G5887" s="57" t="s">
        <v>18814</v>
      </c>
      <c r="H5887" s="51">
        <v>0</v>
      </c>
      <c r="I5887" s="51" t="s">
        <v>17309</v>
      </c>
      <c r="J5887" s="69">
        <v>27.49</v>
      </c>
      <c r="K5887" s="69">
        <f t="shared" si="275"/>
        <v>0</v>
      </c>
      <c r="L5887" s="90">
        <v>50</v>
      </c>
      <c r="M5887" s="51">
        <f>VLOOKUP(A:A,'[2]Příloha k protokolu'!$F:$J,5,0)</f>
        <v>50</v>
      </c>
      <c r="N5887" s="62" t="s">
        <v>18841</v>
      </c>
      <c r="O5887" s="52"/>
      <c r="P5887" s="52">
        <v>67</v>
      </c>
      <c r="Q5887" s="52"/>
      <c r="R5887" s="52" t="s">
        <v>18842</v>
      </c>
      <c r="S5887" s="49" t="s">
        <v>21333</v>
      </c>
      <c r="V5887" s="50" t="s">
        <v>18817</v>
      </c>
      <c r="W5887" s="50" t="s">
        <v>18818</v>
      </c>
      <c r="X5887" s="50" t="s">
        <v>14740</v>
      </c>
      <c r="Y5887" s="70" t="s">
        <v>17320</v>
      </c>
      <c r="Z5887" s="53">
        <v>28572</v>
      </c>
    </row>
    <row r="5888" spans="1:26" s="49" customFormat="1" x14ac:dyDescent="0.25">
      <c r="A5888" s="74">
        <v>600046249</v>
      </c>
      <c r="B5888" s="73">
        <f t="shared" si="273"/>
        <v>600046249</v>
      </c>
      <c r="C5888" s="73" t="s">
        <v>18843</v>
      </c>
      <c r="D5888" s="68">
        <v>1</v>
      </c>
      <c r="E5888" s="48">
        <f t="shared" si="274"/>
        <v>70988277</v>
      </c>
      <c r="F5888" s="57" t="s">
        <v>17312</v>
      </c>
      <c r="G5888" s="57" t="s">
        <v>18814</v>
      </c>
      <c r="H5888" s="51">
        <v>75</v>
      </c>
      <c r="I5888" s="51" t="s">
        <v>17309</v>
      </c>
      <c r="J5888" s="69">
        <v>27.49</v>
      </c>
      <c r="K5888" s="69">
        <f t="shared" si="275"/>
        <v>2061.75</v>
      </c>
      <c r="L5888" s="90">
        <v>75</v>
      </c>
      <c r="M5888" s="51">
        <f>VLOOKUP(A:A,'[2]Příloha k protokolu'!$F:$J,5,0)</f>
        <v>0</v>
      </c>
      <c r="N5888" s="62" t="s">
        <v>18844</v>
      </c>
      <c r="O5888" s="52"/>
      <c r="P5888" s="52">
        <v>262</v>
      </c>
      <c r="Q5888" s="52"/>
      <c r="R5888" s="52" t="s">
        <v>18845</v>
      </c>
      <c r="S5888" s="49" t="s">
        <v>21333</v>
      </c>
      <c r="V5888" s="50" t="s">
        <v>18817</v>
      </c>
      <c r="W5888" s="50" t="s">
        <v>18818</v>
      </c>
      <c r="X5888" s="50" t="s">
        <v>14740</v>
      </c>
      <c r="Y5888" s="70" t="s">
        <v>17320</v>
      </c>
      <c r="Z5888" s="53">
        <v>28576</v>
      </c>
    </row>
    <row r="5889" spans="1:26" s="49" customFormat="1" ht="30" x14ac:dyDescent="0.25">
      <c r="A5889" s="74">
        <v>600046257</v>
      </c>
      <c r="B5889" s="73">
        <f t="shared" si="273"/>
        <v>600046257</v>
      </c>
      <c r="C5889" s="73" t="s">
        <v>18846</v>
      </c>
      <c r="D5889" s="68">
        <v>1</v>
      </c>
      <c r="E5889" s="48">
        <f t="shared" si="274"/>
        <v>70980357</v>
      </c>
      <c r="F5889" s="57" t="s">
        <v>17312</v>
      </c>
      <c r="G5889" s="57" t="s">
        <v>18814</v>
      </c>
      <c r="H5889" s="51">
        <v>50</v>
      </c>
      <c r="I5889" s="51" t="s">
        <v>17309</v>
      </c>
      <c r="J5889" s="69">
        <v>27.49</v>
      </c>
      <c r="K5889" s="69">
        <f t="shared" si="275"/>
        <v>1374.5</v>
      </c>
      <c r="L5889" s="90">
        <v>50</v>
      </c>
      <c r="M5889" s="51">
        <f>VLOOKUP(A:A,'[2]Příloha k protokolu'!$F:$J,5,0)</f>
        <v>0</v>
      </c>
      <c r="N5889" s="62" t="s">
        <v>18847</v>
      </c>
      <c r="O5889" s="52"/>
      <c r="P5889" s="52">
        <v>80</v>
      </c>
      <c r="Q5889" s="52"/>
      <c r="R5889" s="52" t="s">
        <v>18848</v>
      </c>
      <c r="S5889" s="49" t="s">
        <v>21333</v>
      </c>
      <c r="V5889" s="50" t="s">
        <v>18817</v>
      </c>
      <c r="W5889" s="50" t="s">
        <v>18818</v>
      </c>
      <c r="X5889" s="50" t="s">
        <v>14740</v>
      </c>
      <c r="Y5889" s="70" t="s">
        <v>17320</v>
      </c>
      <c r="Z5889" s="53">
        <v>28601</v>
      </c>
    </row>
    <row r="5890" spans="1:26" s="49" customFormat="1" x14ac:dyDescent="0.25">
      <c r="A5890" s="74">
        <v>600046273</v>
      </c>
      <c r="B5890" s="73">
        <f t="shared" si="273"/>
        <v>600046273</v>
      </c>
      <c r="C5890" s="73" t="s">
        <v>18849</v>
      </c>
      <c r="D5890" s="68">
        <v>1</v>
      </c>
      <c r="E5890" s="48">
        <f t="shared" si="274"/>
        <v>75030675</v>
      </c>
      <c r="F5890" s="57" t="s">
        <v>17312</v>
      </c>
      <c r="G5890" s="57" t="s">
        <v>18814</v>
      </c>
      <c r="H5890" s="51">
        <v>50</v>
      </c>
      <c r="I5890" s="51" t="s">
        <v>17309</v>
      </c>
      <c r="J5890" s="69">
        <v>27.49</v>
      </c>
      <c r="K5890" s="69">
        <f t="shared" si="275"/>
        <v>1374.5</v>
      </c>
      <c r="L5890" s="90">
        <v>50</v>
      </c>
      <c r="M5890" s="51">
        <f>VLOOKUP(A:A,'[2]Příloha k protokolu'!$F:$J,5,0)</f>
        <v>0</v>
      </c>
      <c r="N5890" s="62" t="s">
        <v>18850</v>
      </c>
      <c r="O5890" s="52"/>
      <c r="P5890" s="52">
        <v>29</v>
      </c>
      <c r="Q5890" s="52"/>
      <c r="R5890" s="52" t="s">
        <v>18851</v>
      </c>
      <c r="S5890" s="49" t="s">
        <v>21333</v>
      </c>
      <c r="V5890" s="50" t="s">
        <v>18817</v>
      </c>
      <c r="W5890" s="50" t="s">
        <v>18818</v>
      </c>
      <c r="X5890" s="50" t="s">
        <v>14740</v>
      </c>
      <c r="Y5890" s="70" t="s">
        <v>17320</v>
      </c>
      <c r="Z5890" s="53">
        <v>28564</v>
      </c>
    </row>
    <row r="5891" spans="1:26" s="49" customFormat="1" ht="30" x14ac:dyDescent="0.25">
      <c r="A5891" s="74">
        <v>600046290</v>
      </c>
      <c r="B5891" s="73">
        <f t="shared" si="273"/>
        <v>600046290</v>
      </c>
      <c r="C5891" s="73" t="s">
        <v>18852</v>
      </c>
      <c r="D5891" s="68">
        <v>1</v>
      </c>
      <c r="E5891" s="48">
        <f t="shared" si="274"/>
        <v>75033569</v>
      </c>
      <c r="F5891" s="57" t="s">
        <v>17312</v>
      </c>
      <c r="G5891" s="57" t="s">
        <v>18814</v>
      </c>
      <c r="H5891" s="51">
        <v>50</v>
      </c>
      <c r="I5891" s="51" t="s">
        <v>17309</v>
      </c>
      <c r="J5891" s="69">
        <v>27.49</v>
      </c>
      <c r="K5891" s="69">
        <f t="shared" si="275"/>
        <v>1374.5</v>
      </c>
      <c r="L5891" s="90">
        <v>50</v>
      </c>
      <c r="M5891" s="51">
        <f>VLOOKUP(A:A,'[2]Příloha k protokolu'!$F:$J,5,0)</f>
        <v>0</v>
      </c>
      <c r="N5891" s="62" t="s">
        <v>18853</v>
      </c>
      <c r="O5891" s="52"/>
      <c r="P5891" s="52">
        <v>23</v>
      </c>
      <c r="Q5891" s="52"/>
      <c r="R5891" s="52" t="s">
        <v>1665</v>
      </c>
      <c r="S5891" s="49" t="s">
        <v>21333</v>
      </c>
      <c r="V5891" s="50" t="s">
        <v>18817</v>
      </c>
      <c r="W5891" s="50" t="s">
        <v>18818</v>
      </c>
      <c r="X5891" s="50" t="s">
        <v>14740</v>
      </c>
      <c r="Y5891" s="70" t="s">
        <v>17320</v>
      </c>
      <c r="Z5891" s="53">
        <v>28601</v>
      </c>
    </row>
    <row r="5892" spans="1:26" s="49" customFormat="1" ht="30" x14ac:dyDescent="0.25">
      <c r="A5892" s="74">
        <v>600046354</v>
      </c>
      <c r="B5892" s="73">
        <f t="shared" ref="B5892:B5955" si="276">A5892/1</f>
        <v>600046354</v>
      </c>
      <c r="C5892" s="73" t="s">
        <v>18854</v>
      </c>
      <c r="D5892" s="68">
        <v>1</v>
      </c>
      <c r="E5892" s="48">
        <f t="shared" ref="E5892:E5955" si="277">C5892/1</f>
        <v>49541030</v>
      </c>
      <c r="F5892" s="57" t="s">
        <v>17312</v>
      </c>
      <c r="G5892" s="57" t="s">
        <v>18814</v>
      </c>
      <c r="H5892" s="51">
        <v>0</v>
      </c>
      <c r="I5892" s="51" t="s">
        <v>17320</v>
      </c>
      <c r="J5892" s="69">
        <v>27.49</v>
      </c>
      <c r="K5892" s="69">
        <f t="shared" ref="K5892:K5955" si="278">H5892*J5892</f>
        <v>0</v>
      </c>
      <c r="L5892" s="90">
        <v>0</v>
      </c>
      <c r="M5892" s="51"/>
      <c r="N5892" s="62" t="s">
        <v>18855</v>
      </c>
      <c r="O5892" s="52" t="s">
        <v>18825</v>
      </c>
      <c r="P5892" s="52">
        <v>182</v>
      </c>
      <c r="Q5892" s="52">
        <v>52</v>
      </c>
      <c r="R5892" s="52" t="s">
        <v>18818</v>
      </c>
      <c r="S5892" s="49" t="s">
        <v>21333</v>
      </c>
      <c r="V5892" s="50" t="s">
        <v>18817</v>
      </c>
      <c r="W5892" s="50" t="s">
        <v>18818</v>
      </c>
      <c r="X5892" s="50" t="s">
        <v>14740</v>
      </c>
      <c r="Y5892" s="70">
        <v>44333</v>
      </c>
      <c r="Z5892" s="53">
        <v>28601</v>
      </c>
    </row>
    <row r="5893" spans="1:26" s="49" customFormat="1" x14ac:dyDescent="0.25">
      <c r="A5893" s="74">
        <v>600046362</v>
      </c>
      <c r="B5893" s="73">
        <f t="shared" si="276"/>
        <v>600046362</v>
      </c>
      <c r="C5893" s="73" t="s">
        <v>18856</v>
      </c>
      <c r="D5893" s="68">
        <v>1</v>
      </c>
      <c r="E5893" s="48">
        <f t="shared" si="277"/>
        <v>75034824</v>
      </c>
      <c r="F5893" s="57" t="s">
        <v>17312</v>
      </c>
      <c r="G5893" s="57" t="s">
        <v>18814</v>
      </c>
      <c r="H5893" s="51">
        <v>0</v>
      </c>
      <c r="I5893" s="51" t="s">
        <v>17320</v>
      </c>
      <c r="J5893" s="69">
        <v>27.49</v>
      </c>
      <c r="K5893" s="69">
        <f t="shared" si="278"/>
        <v>0</v>
      </c>
      <c r="L5893" s="90">
        <v>0</v>
      </c>
      <c r="M5893" s="51"/>
      <c r="N5893" s="62" t="s">
        <v>18857</v>
      </c>
      <c r="O5893" s="52" t="s">
        <v>593</v>
      </c>
      <c r="P5893" s="52">
        <v>330</v>
      </c>
      <c r="Q5893" s="52">
        <v>7</v>
      </c>
      <c r="R5893" s="52" t="s">
        <v>18818</v>
      </c>
      <c r="S5893" s="49" t="s">
        <v>21333</v>
      </c>
      <c r="V5893" s="50" t="s">
        <v>18817</v>
      </c>
      <c r="W5893" s="50" t="s">
        <v>18818</v>
      </c>
      <c r="X5893" s="50" t="s">
        <v>14740</v>
      </c>
      <c r="Y5893" s="70">
        <v>44333</v>
      </c>
      <c r="Z5893" s="53">
        <v>28601</v>
      </c>
    </row>
    <row r="5894" spans="1:26" s="49" customFormat="1" x14ac:dyDescent="0.25">
      <c r="A5894" s="74">
        <v>600046401</v>
      </c>
      <c r="B5894" s="73">
        <f t="shared" si="276"/>
        <v>600046401</v>
      </c>
      <c r="C5894" s="73" t="s">
        <v>18858</v>
      </c>
      <c r="D5894" s="68">
        <v>1</v>
      </c>
      <c r="E5894" s="48">
        <f t="shared" si="277"/>
        <v>71002758</v>
      </c>
      <c r="F5894" s="57" t="s">
        <v>17312</v>
      </c>
      <c r="G5894" s="57" t="s">
        <v>18814</v>
      </c>
      <c r="H5894" s="51">
        <v>400</v>
      </c>
      <c r="I5894" s="51" t="s">
        <v>17309</v>
      </c>
      <c r="J5894" s="69">
        <v>27.49</v>
      </c>
      <c r="K5894" s="69">
        <f t="shared" si="278"/>
        <v>10996</v>
      </c>
      <c r="L5894" s="90">
        <v>400</v>
      </c>
      <c r="M5894" s="51">
        <f>VLOOKUP(A:A,'[2]Příloha k protokolu'!$F:$J,5,0)</f>
        <v>0</v>
      </c>
      <c r="N5894" s="62" t="s">
        <v>18859</v>
      </c>
      <c r="O5894" s="52"/>
      <c r="P5894" s="52">
        <v>155</v>
      </c>
      <c r="Q5894" s="52"/>
      <c r="R5894" s="52" t="s">
        <v>18860</v>
      </c>
      <c r="S5894" s="49" t="s">
        <v>21333</v>
      </c>
      <c r="V5894" s="50" t="s">
        <v>18817</v>
      </c>
      <c r="W5894" s="50" t="s">
        <v>18818</v>
      </c>
      <c r="X5894" s="50" t="s">
        <v>14740</v>
      </c>
      <c r="Y5894" s="70" t="s">
        <v>17320</v>
      </c>
      <c r="Z5894" s="53">
        <v>28563</v>
      </c>
    </row>
    <row r="5895" spans="1:26" s="49" customFormat="1" x14ac:dyDescent="0.25">
      <c r="A5895" s="74">
        <v>600046486</v>
      </c>
      <c r="B5895" s="73">
        <f t="shared" si="276"/>
        <v>600046486</v>
      </c>
      <c r="C5895" s="73" t="s">
        <v>18861</v>
      </c>
      <c r="D5895" s="68">
        <v>1</v>
      </c>
      <c r="E5895" s="48">
        <f t="shared" si="277"/>
        <v>70989753</v>
      </c>
      <c r="F5895" s="57" t="s">
        <v>17312</v>
      </c>
      <c r="G5895" s="57" t="s">
        <v>18814</v>
      </c>
      <c r="H5895" s="51">
        <v>0</v>
      </c>
      <c r="I5895" s="51" t="s">
        <v>17309</v>
      </c>
      <c r="J5895" s="69">
        <v>27.49</v>
      </c>
      <c r="K5895" s="69">
        <f t="shared" si="278"/>
        <v>0</v>
      </c>
      <c r="L5895" s="90">
        <v>200</v>
      </c>
      <c r="M5895" s="51">
        <f>VLOOKUP(A:A,'[2]Příloha k protokolu'!$F:$J,5,0)</f>
        <v>200</v>
      </c>
      <c r="N5895" s="62" t="s">
        <v>18862</v>
      </c>
      <c r="O5895" s="52" t="s">
        <v>60</v>
      </c>
      <c r="P5895" s="52">
        <v>190</v>
      </c>
      <c r="Q5895" s="52"/>
      <c r="R5895" s="52" t="s">
        <v>18863</v>
      </c>
      <c r="S5895" s="49" t="s">
        <v>21333</v>
      </c>
      <c r="V5895" s="50" t="s">
        <v>18817</v>
      </c>
      <c r="W5895" s="50" t="s">
        <v>18818</v>
      </c>
      <c r="X5895" s="50" t="s">
        <v>14740</v>
      </c>
      <c r="Y5895" s="70" t="s">
        <v>17320</v>
      </c>
      <c r="Z5895" s="53">
        <v>28561</v>
      </c>
    </row>
    <row r="5896" spans="1:26" s="49" customFormat="1" x14ac:dyDescent="0.25">
      <c r="A5896" s="74">
        <v>600046541</v>
      </c>
      <c r="B5896" s="73">
        <f t="shared" si="276"/>
        <v>600046541</v>
      </c>
      <c r="C5896" s="73" t="s">
        <v>18864</v>
      </c>
      <c r="D5896" s="68">
        <v>1</v>
      </c>
      <c r="E5896" s="48">
        <f t="shared" si="277"/>
        <v>75034603</v>
      </c>
      <c r="F5896" s="57" t="s">
        <v>17312</v>
      </c>
      <c r="G5896" s="57" t="s">
        <v>18814</v>
      </c>
      <c r="H5896" s="51">
        <v>375</v>
      </c>
      <c r="I5896" s="51" t="s">
        <v>17309</v>
      </c>
      <c r="J5896" s="69">
        <v>27.49</v>
      </c>
      <c r="K5896" s="69">
        <f t="shared" si="278"/>
        <v>10308.75</v>
      </c>
      <c r="L5896" s="90">
        <v>375</v>
      </c>
      <c r="M5896" s="51">
        <f>VLOOKUP(A:A,'[2]Příloha k protokolu'!$F:$J,5,0)</f>
        <v>0</v>
      </c>
      <c r="N5896" s="62" t="s">
        <v>18865</v>
      </c>
      <c r="O5896" s="52" t="s">
        <v>18318</v>
      </c>
      <c r="P5896" s="52">
        <v>190</v>
      </c>
      <c r="Q5896" s="52"/>
      <c r="R5896" s="52" t="s">
        <v>18866</v>
      </c>
      <c r="S5896" s="49" t="s">
        <v>21333</v>
      </c>
      <c r="V5896" s="50" t="s">
        <v>18817</v>
      </c>
      <c r="W5896" s="50" t="s">
        <v>18818</v>
      </c>
      <c r="X5896" s="50" t="s">
        <v>14740</v>
      </c>
      <c r="Y5896" s="70" t="s">
        <v>17320</v>
      </c>
      <c r="Z5896" s="53">
        <v>28575</v>
      </c>
    </row>
    <row r="5897" spans="1:26" s="49" customFormat="1" x14ac:dyDescent="0.25">
      <c r="A5897" s="75">
        <v>650058135</v>
      </c>
      <c r="B5897" s="73">
        <f t="shared" si="276"/>
        <v>650058135</v>
      </c>
      <c r="C5897" s="73" t="s">
        <v>18867</v>
      </c>
      <c r="D5897" s="68">
        <v>1</v>
      </c>
      <c r="E5897" s="48">
        <f t="shared" si="277"/>
        <v>71176683</v>
      </c>
      <c r="F5897" s="57" t="s">
        <v>17312</v>
      </c>
      <c r="G5897" s="57" t="s">
        <v>18814</v>
      </c>
      <c r="H5897" s="51">
        <v>0</v>
      </c>
      <c r="I5897" s="51" t="s">
        <v>17320</v>
      </c>
      <c r="J5897" s="69">
        <v>27.49</v>
      </c>
      <c r="K5897" s="69">
        <f t="shared" si="278"/>
        <v>0</v>
      </c>
      <c r="L5897" s="90">
        <v>0</v>
      </c>
      <c r="M5897" s="51"/>
      <c r="N5897" s="62" t="s">
        <v>18868</v>
      </c>
      <c r="O5897" s="52" t="s">
        <v>979</v>
      </c>
      <c r="P5897" s="52">
        <v>1756</v>
      </c>
      <c r="Q5897" s="52"/>
      <c r="R5897" s="52" t="s">
        <v>18818</v>
      </c>
      <c r="S5897" s="49" t="s">
        <v>21333</v>
      </c>
      <c r="V5897" s="50" t="s">
        <v>18817</v>
      </c>
      <c r="W5897" s="50" t="s">
        <v>18818</v>
      </c>
      <c r="X5897" s="50" t="s">
        <v>14740</v>
      </c>
      <c r="Y5897" s="70">
        <v>44333</v>
      </c>
      <c r="Z5897" s="53">
        <v>28601</v>
      </c>
    </row>
    <row r="5898" spans="1:26" s="49" customFormat="1" x14ac:dyDescent="0.25">
      <c r="A5898" s="74">
        <v>600022099</v>
      </c>
      <c r="B5898" s="73">
        <f t="shared" si="276"/>
        <v>600022099</v>
      </c>
      <c r="C5898" s="73" t="s">
        <v>18869</v>
      </c>
      <c r="D5898" s="68">
        <v>1</v>
      </c>
      <c r="E5898" s="48">
        <f t="shared" si="277"/>
        <v>63833832</v>
      </c>
      <c r="F5898" s="57" t="s">
        <v>17312</v>
      </c>
      <c r="G5898" s="57" t="s">
        <v>18870</v>
      </c>
      <c r="H5898" s="51">
        <v>75</v>
      </c>
      <c r="I5898" s="51" t="s">
        <v>17309</v>
      </c>
      <c r="J5898" s="69">
        <v>27.49</v>
      </c>
      <c r="K5898" s="69">
        <f t="shared" si="278"/>
        <v>2061.75</v>
      </c>
      <c r="L5898" s="90">
        <v>75</v>
      </c>
      <c r="M5898" s="51">
        <f>VLOOKUP(A:A,'[2]Příloha k protokolu'!$F:$J,5,0)</f>
        <v>0</v>
      </c>
      <c r="N5898" s="62" t="s">
        <v>18871</v>
      </c>
      <c r="O5898" s="52" t="s">
        <v>16508</v>
      </c>
      <c r="P5898" s="52">
        <v>141</v>
      </c>
      <c r="Q5898" s="52"/>
      <c r="R5898" s="52" t="s">
        <v>18872</v>
      </c>
      <c r="S5898" s="49" t="s">
        <v>21333</v>
      </c>
      <c r="V5898" s="50" t="s">
        <v>18333</v>
      </c>
      <c r="W5898" s="50" t="s">
        <v>18873</v>
      </c>
      <c r="X5898" s="50" t="s">
        <v>14738</v>
      </c>
      <c r="Y5898" s="70" t="s">
        <v>17320</v>
      </c>
      <c r="Z5898" s="53">
        <v>25244</v>
      </c>
    </row>
    <row r="5899" spans="1:26" s="49" customFormat="1" x14ac:dyDescent="0.25">
      <c r="A5899" s="74">
        <v>600053083</v>
      </c>
      <c r="B5899" s="73">
        <f t="shared" si="276"/>
        <v>600053083</v>
      </c>
      <c r="C5899" s="73" t="s">
        <v>18874</v>
      </c>
      <c r="D5899" s="68">
        <v>1</v>
      </c>
      <c r="E5899" s="48">
        <f t="shared" si="277"/>
        <v>47003057</v>
      </c>
      <c r="F5899" s="57" t="s">
        <v>17312</v>
      </c>
      <c r="G5899" s="57" t="s">
        <v>18870</v>
      </c>
      <c r="H5899" s="51">
        <v>1125</v>
      </c>
      <c r="I5899" s="51" t="s">
        <v>17309</v>
      </c>
      <c r="J5899" s="69">
        <v>27.49</v>
      </c>
      <c r="K5899" s="69">
        <f t="shared" si="278"/>
        <v>30926.25</v>
      </c>
      <c r="L5899" s="90">
        <v>1125</v>
      </c>
      <c r="M5899" s="51">
        <f>VLOOKUP(A:A,'[2]Příloha k protokolu'!$F:$J,5,0)</f>
        <v>0</v>
      </c>
      <c r="N5899" s="62" t="s">
        <v>18875</v>
      </c>
      <c r="O5899" s="52" t="s">
        <v>55</v>
      </c>
      <c r="P5899" s="52">
        <v>40</v>
      </c>
      <c r="Q5899" s="52"/>
      <c r="R5899" s="52" t="s">
        <v>18876</v>
      </c>
      <c r="S5899" s="49" t="s">
        <v>21333</v>
      </c>
      <c r="V5899" s="50" t="s">
        <v>18877</v>
      </c>
      <c r="W5899" s="50" t="s">
        <v>18873</v>
      </c>
      <c r="X5899" s="50" t="s">
        <v>14740</v>
      </c>
      <c r="Y5899" s="70" t="s">
        <v>17320</v>
      </c>
      <c r="Z5899" s="53">
        <v>25229</v>
      </c>
    </row>
    <row r="5900" spans="1:26" s="49" customFormat="1" x14ac:dyDescent="0.25">
      <c r="A5900" s="74">
        <v>691000981</v>
      </c>
      <c r="B5900" s="73">
        <f t="shared" si="276"/>
        <v>691000981</v>
      </c>
      <c r="C5900" s="73" t="s">
        <v>18878</v>
      </c>
      <c r="D5900" s="68">
        <v>1</v>
      </c>
      <c r="E5900" s="48">
        <f t="shared" si="277"/>
        <v>72039213</v>
      </c>
      <c r="F5900" s="57" t="s">
        <v>17312</v>
      </c>
      <c r="G5900" s="57" t="s">
        <v>18870</v>
      </c>
      <c r="H5900" s="51">
        <v>0</v>
      </c>
      <c r="I5900" s="51" t="s">
        <v>17309</v>
      </c>
      <c r="J5900" s="69">
        <v>27.49</v>
      </c>
      <c r="K5900" s="69">
        <f t="shared" si="278"/>
        <v>0</v>
      </c>
      <c r="L5900" s="90">
        <v>25</v>
      </c>
      <c r="M5900" s="51">
        <f>VLOOKUP(A:A,'[2]Příloha k protokolu'!$F:$J,5,0)</f>
        <v>25</v>
      </c>
      <c r="N5900" s="62" t="s">
        <v>18879</v>
      </c>
      <c r="O5900" s="52"/>
      <c r="P5900" s="52">
        <v>94</v>
      </c>
      <c r="Q5900" s="52"/>
      <c r="R5900" s="52" t="s">
        <v>18880</v>
      </c>
      <c r="S5900" s="49" t="s">
        <v>21333</v>
      </c>
      <c r="V5900" s="50" t="s">
        <v>18877</v>
      </c>
      <c r="W5900" s="50" t="s">
        <v>18873</v>
      </c>
      <c r="X5900" s="50" t="s">
        <v>14740</v>
      </c>
      <c r="Y5900" s="70" t="s">
        <v>17320</v>
      </c>
      <c r="Z5900" s="53">
        <v>25205</v>
      </c>
    </row>
    <row r="5901" spans="1:26" s="49" customFormat="1" x14ac:dyDescent="0.25">
      <c r="A5901" s="74">
        <v>691004609</v>
      </c>
      <c r="B5901" s="73">
        <f t="shared" si="276"/>
        <v>691004609</v>
      </c>
      <c r="C5901" s="73" t="s">
        <v>18881</v>
      </c>
      <c r="D5901" s="68">
        <v>1</v>
      </c>
      <c r="E5901" s="48">
        <f t="shared" si="277"/>
        <v>72567708</v>
      </c>
      <c r="F5901" s="57" t="s">
        <v>17312</v>
      </c>
      <c r="G5901" s="57" t="s">
        <v>18870</v>
      </c>
      <c r="H5901" s="51">
        <v>0</v>
      </c>
      <c r="I5901" s="51" t="s">
        <v>17309</v>
      </c>
      <c r="J5901" s="69">
        <v>27.49</v>
      </c>
      <c r="K5901" s="69">
        <f t="shared" si="278"/>
        <v>0</v>
      </c>
      <c r="L5901" s="90">
        <v>25</v>
      </c>
      <c r="M5901" s="51">
        <f>VLOOKUP(A:A,'[2]Příloha k protokolu'!$F:$J,5,0)</f>
        <v>25</v>
      </c>
      <c r="N5901" s="62" t="s">
        <v>18882</v>
      </c>
      <c r="O5901" s="52" t="s">
        <v>1152</v>
      </c>
      <c r="P5901" s="52">
        <v>83</v>
      </c>
      <c r="Q5901" s="52"/>
      <c r="R5901" s="52" t="s">
        <v>18883</v>
      </c>
      <c r="S5901" s="49" t="s">
        <v>21333</v>
      </c>
      <c r="V5901" s="50" t="s">
        <v>18877</v>
      </c>
      <c r="W5901" s="50" t="s">
        <v>18873</v>
      </c>
      <c r="X5901" s="50" t="s">
        <v>14740</v>
      </c>
      <c r="Y5901" s="70" t="s">
        <v>17320</v>
      </c>
      <c r="Z5901" s="53">
        <v>25261</v>
      </c>
    </row>
    <row r="5902" spans="1:26" s="49" customFormat="1" ht="30" x14ac:dyDescent="0.25">
      <c r="A5902" s="74">
        <v>600007791</v>
      </c>
      <c r="B5902" s="73">
        <f t="shared" si="276"/>
        <v>600007791</v>
      </c>
      <c r="C5902" s="73" t="s">
        <v>18886</v>
      </c>
      <c r="D5902" s="68">
        <v>1</v>
      </c>
      <c r="E5902" s="48">
        <f t="shared" si="277"/>
        <v>14802015</v>
      </c>
      <c r="F5902" s="57" t="s">
        <v>17312</v>
      </c>
      <c r="G5902" s="57" t="s">
        <v>18870</v>
      </c>
      <c r="H5902" s="51">
        <v>200</v>
      </c>
      <c r="I5902" s="51" t="s">
        <v>17309</v>
      </c>
      <c r="J5902" s="69">
        <v>27.49</v>
      </c>
      <c r="K5902" s="69">
        <f t="shared" si="278"/>
        <v>5498</v>
      </c>
      <c r="L5902" s="90">
        <v>200</v>
      </c>
      <c r="M5902" s="51">
        <f>VLOOKUP(A:A,'[2]Příloha k protokolu'!$F:$J,5,0)</f>
        <v>0</v>
      </c>
      <c r="N5902" s="62" t="s">
        <v>18887</v>
      </c>
      <c r="O5902" s="52" t="s">
        <v>18888</v>
      </c>
      <c r="P5902" s="52">
        <v>220</v>
      </c>
      <c r="Q5902" s="52"/>
      <c r="R5902" s="52" t="s">
        <v>18889</v>
      </c>
      <c r="S5902" s="49" t="s">
        <v>21333</v>
      </c>
      <c r="V5902" s="50" t="s">
        <v>18333</v>
      </c>
      <c r="W5902" s="50" t="s">
        <v>18873</v>
      </c>
      <c r="X5902" s="50" t="s">
        <v>14738</v>
      </c>
      <c r="Y5902" s="70" t="s">
        <v>17320</v>
      </c>
      <c r="Z5902" s="53">
        <v>25401</v>
      </c>
    </row>
    <row r="5903" spans="1:26" s="49" customFormat="1" x14ac:dyDescent="0.25">
      <c r="A5903" s="74">
        <v>600053326</v>
      </c>
      <c r="B5903" s="73">
        <f t="shared" si="276"/>
        <v>600053326</v>
      </c>
      <c r="C5903" s="73" t="s">
        <v>18890</v>
      </c>
      <c r="D5903" s="68">
        <v>1</v>
      </c>
      <c r="E5903" s="48">
        <f t="shared" si="277"/>
        <v>75034808</v>
      </c>
      <c r="F5903" s="57" t="s">
        <v>17312</v>
      </c>
      <c r="G5903" s="57" t="s">
        <v>18870</v>
      </c>
      <c r="H5903" s="51">
        <v>300</v>
      </c>
      <c r="I5903" s="51" t="s">
        <v>17309</v>
      </c>
      <c r="J5903" s="69">
        <v>27.49</v>
      </c>
      <c r="K5903" s="69">
        <f t="shared" si="278"/>
        <v>8247</v>
      </c>
      <c r="L5903" s="90">
        <v>300</v>
      </c>
      <c r="M5903" s="51">
        <f>VLOOKUP(A:A,'[2]Příloha k protokolu'!$F:$J,5,0)</f>
        <v>0</v>
      </c>
      <c r="N5903" s="62" t="s">
        <v>18891</v>
      </c>
      <c r="O5903" s="52" t="s">
        <v>1152</v>
      </c>
      <c r="P5903" s="52">
        <v>67</v>
      </c>
      <c r="Q5903" s="52"/>
      <c r="R5903" s="52" t="s">
        <v>18892</v>
      </c>
      <c r="S5903" s="49" t="s">
        <v>21333</v>
      </c>
      <c r="V5903" s="50" t="s">
        <v>18877</v>
      </c>
      <c r="W5903" s="50" t="s">
        <v>18873</v>
      </c>
      <c r="X5903" s="50" t="s">
        <v>14740</v>
      </c>
      <c r="Y5903" s="70" t="s">
        <v>17320</v>
      </c>
      <c r="Z5903" s="53">
        <v>25265</v>
      </c>
    </row>
    <row r="5904" spans="1:26" s="49" customFormat="1" x14ac:dyDescent="0.25">
      <c r="A5904" s="74">
        <v>600053211</v>
      </c>
      <c r="B5904" s="73">
        <f t="shared" si="276"/>
        <v>600053211</v>
      </c>
      <c r="C5904" s="73" t="s">
        <v>18893</v>
      </c>
      <c r="D5904" s="68">
        <v>1</v>
      </c>
      <c r="E5904" s="48">
        <f t="shared" si="277"/>
        <v>71002707</v>
      </c>
      <c r="F5904" s="57" t="s">
        <v>17312</v>
      </c>
      <c r="G5904" s="57" t="s">
        <v>18870</v>
      </c>
      <c r="H5904" s="51">
        <v>0</v>
      </c>
      <c r="I5904" s="51" t="s">
        <v>17320</v>
      </c>
      <c r="J5904" s="69">
        <v>27.49</v>
      </c>
      <c r="K5904" s="69">
        <f t="shared" si="278"/>
        <v>0</v>
      </c>
      <c r="L5904" s="90">
        <v>0</v>
      </c>
      <c r="M5904" s="51"/>
      <c r="N5904" s="62" t="s">
        <v>18894</v>
      </c>
      <c r="O5904" s="52" t="s">
        <v>307</v>
      </c>
      <c r="P5904" s="52">
        <v>38</v>
      </c>
      <c r="Q5904" s="52"/>
      <c r="R5904" s="52" t="s">
        <v>18895</v>
      </c>
      <c r="S5904" s="49" t="s">
        <v>21333</v>
      </c>
      <c r="V5904" s="50" t="s">
        <v>18877</v>
      </c>
      <c r="W5904" s="50" t="s">
        <v>18873</v>
      </c>
      <c r="X5904" s="50" t="s">
        <v>14740</v>
      </c>
      <c r="Y5904" s="70">
        <v>44340</v>
      </c>
      <c r="Z5904" s="53">
        <v>25226</v>
      </c>
    </row>
    <row r="5905" spans="1:26" s="49" customFormat="1" x14ac:dyDescent="0.25">
      <c r="A5905" s="74">
        <v>600053270</v>
      </c>
      <c r="B5905" s="73">
        <f t="shared" si="276"/>
        <v>600053270</v>
      </c>
      <c r="C5905" s="73" t="s">
        <v>18896</v>
      </c>
      <c r="D5905" s="68">
        <v>1</v>
      </c>
      <c r="E5905" s="48">
        <f t="shared" si="277"/>
        <v>47005254</v>
      </c>
      <c r="F5905" s="57" t="s">
        <v>17312</v>
      </c>
      <c r="G5905" s="57" t="s">
        <v>18870</v>
      </c>
      <c r="H5905" s="51">
        <v>1225</v>
      </c>
      <c r="I5905" s="51" t="s">
        <v>17309</v>
      </c>
      <c r="J5905" s="69">
        <v>27.49</v>
      </c>
      <c r="K5905" s="69">
        <f t="shared" si="278"/>
        <v>33675.25</v>
      </c>
      <c r="L5905" s="90">
        <v>1225</v>
      </c>
      <c r="M5905" s="51">
        <f>VLOOKUP(A:A,'[2]Příloha k protokolu'!$F:$J,5,0)</f>
        <v>0</v>
      </c>
      <c r="N5905" s="62" t="s">
        <v>18897</v>
      </c>
      <c r="O5905" s="52" t="s">
        <v>60</v>
      </c>
      <c r="P5905" s="52">
        <v>600</v>
      </c>
      <c r="Q5905" s="52"/>
      <c r="R5905" s="52" t="s">
        <v>18898</v>
      </c>
      <c r="S5905" s="49" t="s">
        <v>21333</v>
      </c>
      <c r="V5905" s="50" t="s">
        <v>18877</v>
      </c>
      <c r="W5905" s="50" t="s">
        <v>18873</v>
      </c>
      <c r="X5905" s="50" t="s">
        <v>14740</v>
      </c>
      <c r="Y5905" s="70" t="s">
        <v>17320</v>
      </c>
      <c r="Z5905" s="53">
        <v>25230</v>
      </c>
    </row>
    <row r="5906" spans="1:26" s="49" customFormat="1" ht="30" x14ac:dyDescent="0.25">
      <c r="A5906" s="74">
        <v>600052524</v>
      </c>
      <c r="B5906" s="73">
        <f t="shared" si="276"/>
        <v>600052524</v>
      </c>
      <c r="C5906" s="73" t="s">
        <v>18899</v>
      </c>
      <c r="D5906" s="68">
        <v>1</v>
      </c>
      <c r="E5906" s="48">
        <f t="shared" si="277"/>
        <v>70996016</v>
      </c>
      <c r="F5906" s="57" t="s">
        <v>17312</v>
      </c>
      <c r="G5906" s="57" t="s">
        <v>18870</v>
      </c>
      <c r="H5906" s="51">
        <v>0</v>
      </c>
      <c r="I5906" s="51" t="s">
        <v>17309</v>
      </c>
      <c r="J5906" s="69">
        <v>27.49</v>
      </c>
      <c r="K5906" s="69">
        <f t="shared" si="278"/>
        <v>0</v>
      </c>
      <c r="L5906" s="90">
        <v>50</v>
      </c>
      <c r="M5906" s="51">
        <f>VLOOKUP(A:A,'[2]Příloha k protokolu'!$F:$J,5,0)</f>
        <v>50</v>
      </c>
      <c r="N5906" s="62" t="s">
        <v>18900</v>
      </c>
      <c r="O5906" s="52" t="s">
        <v>18901</v>
      </c>
      <c r="P5906" s="52">
        <v>493</v>
      </c>
      <c r="Q5906" s="52"/>
      <c r="R5906" s="52" t="s">
        <v>18889</v>
      </c>
      <c r="S5906" s="49" t="s">
        <v>21333</v>
      </c>
      <c r="V5906" s="50" t="s">
        <v>18877</v>
      </c>
      <c r="W5906" s="50" t="s">
        <v>18873</v>
      </c>
      <c r="X5906" s="50" t="s">
        <v>14740</v>
      </c>
      <c r="Y5906" s="70" t="s">
        <v>17320</v>
      </c>
      <c r="Z5906" s="53">
        <v>25401</v>
      </c>
    </row>
    <row r="5907" spans="1:26" s="49" customFormat="1" x14ac:dyDescent="0.25">
      <c r="A5907" s="74">
        <v>600052541</v>
      </c>
      <c r="B5907" s="73">
        <f t="shared" si="276"/>
        <v>600052541</v>
      </c>
      <c r="C5907" s="73" t="s">
        <v>18902</v>
      </c>
      <c r="D5907" s="68">
        <v>1</v>
      </c>
      <c r="E5907" s="48">
        <f t="shared" si="277"/>
        <v>75008190</v>
      </c>
      <c r="F5907" s="57" t="s">
        <v>17312</v>
      </c>
      <c r="G5907" s="57" t="s">
        <v>18870</v>
      </c>
      <c r="H5907" s="51">
        <v>0</v>
      </c>
      <c r="I5907" s="51" t="s">
        <v>17309</v>
      </c>
      <c r="J5907" s="69">
        <v>27.49</v>
      </c>
      <c r="K5907" s="69">
        <f t="shared" si="278"/>
        <v>0</v>
      </c>
      <c r="L5907" s="90">
        <v>25</v>
      </c>
      <c r="M5907" s="51">
        <f>VLOOKUP(A:A,'[2]Příloha k protokolu'!$F:$J,5,0)</f>
        <v>25</v>
      </c>
      <c r="N5907" s="62" t="s">
        <v>18903</v>
      </c>
      <c r="O5907" s="52" t="s">
        <v>18904</v>
      </c>
      <c r="P5907" s="52">
        <v>1170</v>
      </c>
      <c r="Q5907" s="52"/>
      <c r="R5907" s="52" t="s">
        <v>18873</v>
      </c>
      <c r="S5907" s="49" t="s">
        <v>21333</v>
      </c>
      <c r="V5907" s="50" t="s">
        <v>18877</v>
      </c>
      <c r="W5907" s="50" t="s">
        <v>18873</v>
      </c>
      <c r="X5907" s="50" t="s">
        <v>14740</v>
      </c>
      <c r="Y5907" s="70" t="s">
        <v>17320</v>
      </c>
      <c r="Z5907" s="53">
        <v>25228</v>
      </c>
    </row>
    <row r="5908" spans="1:26" s="49" customFormat="1" x14ac:dyDescent="0.25">
      <c r="A5908" s="74">
        <v>600052567</v>
      </c>
      <c r="B5908" s="73">
        <f t="shared" si="276"/>
        <v>600052567</v>
      </c>
      <c r="C5908" s="73" t="s">
        <v>18905</v>
      </c>
      <c r="D5908" s="68">
        <v>1</v>
      </c>
      <c r="E5908" s="48">
        <f t="shared" si="277"/>
        <v>71003932</v>
      </c>
      <c r="F5908" s="57" t="s">
        <v>17312</v>
      </c>
      <c r="G5908" s="57" t="s">
        <v>18870</v>
      </c>
      <c r="H5908" s="51">
        <v>0</v>
      </c>
      <c r="I5908" s="51" t="s">
        <v>17309</v>
      </c>
      <c r="J5908" s="69">
        <v>27.49</v>
      </c>
      <c r="K5908" s="69">
        <f t="shared" si="278"/>
        <v>0</v>
      </c>
      <c r="L5908" s="90">
        <v>50</v>
      </c>
      <c r="M5908" s="51">
        <f>VLOOKUP(A:A,'[2]Příloha k protokolu'!$F:$J,5,0)</f>
        <v>50</v>
      </c>
      <c r="N5908" s="62" t="s">
        <v>18906</v>
      </c>
      <c r="O5908" s="52" t="s">
        <v>2625</v>
      </c>
      <c r="P5908" s="52">
        <v>680</v>
      </c>
      <c r="Q5908" s="52"/>
      <c r="R5908" s="52" t="s">
        <v>18876</v>
      </c>
      <c r="S5908" s="49" t="s">
        <v>21333</v>
      </c>
      <c r="V5908" s="50" t="s">
        <v>18877</v>
      </c>
      <c r="W5908" s="50" t="s">
        <v>18873</v>
      </c>
      <c r="X5908" s="50" t="s">
        <v>14740</v>
      </c>
      <c r="Y5908" s="70" t="s">
        <v>17320</v>
      </c>
      <c r="Z5908" s="53">
        <v>25229</v>
      </c>
    </row>
    <row r="5909" spans="1:26" s="49" customFormat="1" x14ac:dyDescent="0.25">
      <c r="A5909" s="74">
        <v>600052575</v>
      </c>
      <c r="B5909" s="73">
        <f t="shared" si="276"/>
        <v>600052575</v>
      </c>
      <c r="C5909" s="73" t="s">
        <v>18907</v>
      </c>
      <c r="D5909" s="68">
        <v>1</v>
      </c>
      <c r="E5909" s="48">
        <f t="shared" si="277"/>
        <v>71005811</v>
      </c>
      <c r="F5909" s="57" t="s">
        <v>17312</v>
      </c>
      <c r="G5909" s="57" t="s">
        <v>18870</v>
      </c>
      <c r="H5909" s="51">
        <v>0</v>
      </c>
      <c r="I5909" s="51" t="s">
        <v>17309</v>
      </c>
      <c r="J5909" s="69">
        <v>27.49</v>
      </c>
      <c r="K5909" s="69">
        <f t="shared" si="278"/>
        <v>0</v>
      </c>
      <c r="L5909" s="90">
        <v>25</v>
      </c>
      <c r="M5909" s="51">
        <f>VLOOKUP(A:A,'[2]Příloha k protokolu'!$F:$J,5,0)</f>
        <v>25</v>
      </c>
      <c r="N5909" s="62" t="s">
        <v>18908</v>
      </c>
      <c r="O5909" s="52" t="s">
        <v>18909</v>
      </c>
      <c r="P5909" s="52">
        <v>507</v>
      </c>
      <c r="Q5909" s="52"/>
      <c r="R5909" s="52" t="s">
        <v>18910</v>
      </c>
      <c r="S5909" s="49" t="s">
        <v>21333</v>
      </c>
      <c r="V5909" s="50" t="s">
        <v>18877</v>
      </c>
      <c r="W5909" s="50" t="s">
        <v>18873</v>
      </c>
      <c r="X5909" s="50" t="s">
        <v>14740</v>
      </c>
      <c r="Y5909" s="70" t="s">
        <v>17320</v>
      </c>
      <c r="Z5909" s="53">
        <v>25229</v>
      </c>
    </row>
    <row r="5910" spans="1:26" s="49" customFormat="1" x14ac:dyDescent="0.25">
      <c r="A5910" s="74">
        <v>600052583</v>
      </c>
      <c r="B5910" s="73">
        <f t="shared" si="276"/>
        <v>600052583</v>
      </c>
      <c r="C5910" s="73" t="s">
        <v>18911</v>
      </c>
      <c r="D5910" s="68">
        <v>1</v>
      </c>
      <c r="E5910" s="48">
        <f t="shared" si="277"/>
        <v>71002685</v>
      </c>
      <c r="F5910" s="57" t="s">
        <v>17312</v>
      </c>
      <c r="G5910" s="57" t="s">
        <v>18870</v>
      </c>
      <c r="H5910" s="51">
        <v>0</v>
      </c>
      <c r="I5910" s="51" t="s">
        <v>17309</v>
      </c>
      <c r="J5910" s="69">
        <v>27.49</v>
      </c>
      <c r="K5910" s="69">
        <f t="shared" si="278"/>
        <v>0</v>
      </c>
      <c r="L5910" s="90">
        <v>25</v>
      </c>
      <c r="M5910" s="51">
        <f>VLOOKUP(A:A,'[2]Příloha k protokolu'!$F:$J,5,0)</f>
        <v>25</v>
      </c>
      <c r="N5910" s="62" t="s">
        <v>18912</v>
      </c>
      <c r="O5910" s="52"/>
      <c r="P5910" s="52">
        <v>54</v>
      </c>
      <c r="Q5910" s="52"/>
      <c r="R5910" s="52" t="s">
        <v>18913</v>
      </c>
      <c r="S5910" s="49" t="s">
        <v>21333</v>
      </c>
      <c r="V5910" s="50" t="s">
        <v>18877</v>
      </c>
      <c r="W5910" s="50" t="s">
        <v>18873</v>
      </c>
      <c r="X5910" s="50" t="s">
        <v>14740</v>
      </c>
      <c r="Y5910" s="70" t="s">
        <v>17320</v>
      </c>
      <c r="Z5910" s="53">
        <v>25241</v>
      </c>
    </row>
    <row r="5911" spans="1:26" s="49" customFormat="1" x14ac:dyDescent="0.25">
      <c r="A5911" s="74">
        <v>600052613</v>
      </c>
      <c r="B5911" s="73">
        <f t="shared" si="276"/>
        <v>600052613</v>
      </c>
      <c r="C5911" s="73" t="s">
        <v>18914</v>
      </c>
      <c r="D5911" s="68">
        <v>1</v>
      </c>
      <c r="E5911" s="48">
        <f t="shared" si="277"/>
        <v>75031345</v>
      </c>
      <c r="F5911" s="57" t="s">
        <v>17312</v>
      </c>
      <c r="G5911" s="57" t="s">
        <v>18870</v>
      </c>
      <c r="H5911" s="51">
        <v>0</v>
      </c>
      <c r="I5911" s="51" t="s">
        <v>17309</v>
      </c>
      <c r="J5911" s="69">
        <v>27.49</v>
      </c>
      <c r="K5911" s="69">
        <f t="shared" si="278"/>
        <v>0</v>
      </c>
      <c r="L5911" s="90">
        <v>25</v>
      </c>
      <c r="M5911" s="51">
        <f>VLOOKUP(A:A,'[2]Příloha k protokolu'!$F:$J,5,0)</f>
        <v>25</v>
      </c>
      <c r="N5911" s="62" t="s">
        <v>18915</v>
      </c>
      <c r="O5911" s="52" t="s">
        <v>16873</v>
      </c>
      <c r="P5911" s="52">
        <v>310</v>
      </c>
      <c r="Q5911" s="52"/>
      <c r="R5911" s="52" t="s">
        <v>18916</v>
      </c>
      <c r="S5911" s="49" t="s">
        <v>21333</v>
      </c>
      <c r="V5911" s="50" t="s">
        <v>18877</v>
      </c>
      <c r="W5911" s="50" t="s">
        <v>18873</v>
      </c>
      <c r="X5911" s="50" t="s">
        <v>14740</v>
      </c>
      <c r="Y5911" s="70" t="s">
        <v>17320</v>
      </c>
      <c r="Z5911" s="53">
        <v>25262</v>
      </c>
    </row>
    <row r="5912" spans="1:26" s="49" customFormat="1" ht="30" x14ac:dyDescent="0.25">
      <c r="A5912" s="74">
        <v>600052621</v>
      </c>
      <c r="B5912" s="73">
        <f t="shared" si="276"/>
        <v>600052621</v>
      </c>
      <c r="C5912" s="73" t="s">
        <v>18917</v>
      </c>
      <c r="D5912" s="68">
        <v>1</v>
      </c>
      <c r="E5912" s="48">
        <f t="shared" si="277"/>
        <v>75034573</v>
      </c>
      <c r="F5912" s="57" t="s">
        <v>17312</v>
      </c>
      <c r="G5912" s="57" t="s">
        <v>18870</v>
      </c>
      <c r="H5912" s="51">
        <v>0</v>
      </c>
      <c r="I5912" s="51" t="s">
        <v>17309</v>
      </c>
      <c r="J5912" s="69">
        <v>27.49</v>
      </c>
      <c r="K5912" s="69">
        <f t="shared" si="278"/>
        <v>0</v>
      </c>
      <c r="L5912" s="90">
        <v>125</v>
      </c>
      <c r="M5912" s="51">
        <f>VLOOKUP(A:A,'[2]Příloha k protokolu'!$F:$J,5,0)</f>
        <v>125</v>
      </c>
      <c r="N5912" s="62" t="s">
        <v>18918</v>
      </c>
      <c r="O5912" s="52" t="s">
        <v>60</v>
      </c>
      <c r="P5912" s="52">
        <v>2</v>
      </c>
      <c r="Q5912" s="52">
        <v>1</v>
      </c>
      <c r="R5912" s="52" t="s">
        <v>18919</v>
      </c>
      <c r="S5912" s="49" t="s">
        <v>21333</v>
      </c>
      <c r="V5912" s="50" t="s">
        <v>18877</v>
      </c>
      <c r="W5912" s="50" t="s">
        <v>18873</v>
      </c>
      <c r="X5912" s="50" t="s">
        <v>14740</v>
      </c>
      <c r="Y5912" s="70" t="s">
        <v>17320</v>
      </c>
      <c r="Z5912" s="53">
        <v>25262</v>
      </c>
    </row>
    <row r="5913" spans="1:26" s="49" customFormat="1" x14ac:dyDescent="0.25">
      <c r="A5913" s="74">
        <v>600052664</v>
      </c>
      <c r="B5913" s="73">
        <f t="shared" si="276"/>
        <v>600052664</v>
      </c>
      <c r="C5913" s="73" t="s">
        <v>18920</v>
      </c>
      <c r="D5913" s="68">
        <v>1</v>
      </c>
      <c r="E5913" s="48">
        <f t="shared" si="277"/>
        <v>75034956</v>
      </c>
      <c r="F5913" s="57" t="s">
        <v>17312</v>
      </c>
      <c r="G5913" s="57" t="s">
        <v>18870</v>
      </c>
      <c r="H5913" s="51">
        <v>0</v>
      </c>
      <c r="I5913" s="51" t="s">
        <v>17309</v>
      </c>
      <c r="J5913" s="69">
        <v>27.49</v>
      </c>
      <c r="K5913" s="69">
        <f t="shared" si="278"/>
        <v>0</v>
      </c>
      <c r="L5913" s="90">
        <v>25</v>
      </c>
      <c r="M5913" s="51">
        <f>VLOOKUP(A:A,'[2]Příloha k protokolu'!$F:$J,5,0)</f>
        <v>25</v>
      </c>
      <c r="N5913" s="62" t="s">
        <v>18921</v>
      </c>
      <c r="O5913" s="52" t="s">
        <v>18884</v>
      </c>
      <c r="P5913" s="52">
        <v>162</v>
      </c>
      <c r="Q5913" s="52"/>
      <c r="R5913" s="52" t="s">
        <v>18922</v>
      </c>
      <c r="S5913" s="49" t="s">
        <v>21333</v>
      </c>
      <c r="V5913" s="50" t="s">
        <v>18877</v>
      </c>
      <c r="W5913" s="50" t="s">
        <v>18873</v>
      </c>
      <c r="X5913" s="50" t="s">
        <v>14740</v>
      </c>
      <c r="Y5913" s="70" t="s">
        <v>17320</v>
      </c>
      <c r="Z5913" s="53">
        <v>25225</v>
      </c>
    </row>
    <row r="5914" spans="1:26" s="49" customFormat="1" x14ac:dyDescent="0.25">
      <c r="A5914" s="74">
        <v>600052711</v>
      </c>
      <c r="B5914" s="73">
        <f t="shared" si="276"/>
        <v>600052711</v>
      </c>
      <c r="C5914" s="73" t="s">
        <v>18923</v>
      </c>
      <c r="D5914" s="68">
        <v>1</v>
      </c>
      <c r="E5914" s="48">
        <f t="shared" si="277"/>
        <v>71005803</v>
      </c>
      <c r="F5914" s="57" t="s">
        <v>17312</v>
      </c>
      <c r="G5914" s="57" t="s">
        <v>18870</v>
      </c>
      <c r="H5914" s="51">
        <v>0</v>
      </c>
      <c r="I5914" s="51" t="s">
        <v>17309</v>
      </c>
      <c r="J5914" s="69">
        <v>27.49</v>
      </c>
      <c r="K5914" s="69">
        <f t="shared" si="278"/>
        <v>0</v>
      </c>
      <c r="L5914" s="90">
        <v>25</v>
      </c>
      <c r="M5914" s="51">
        <f>VLOOKUP(A:A,'[2]Příloha k protokolu'!$F:$J,5,0)</f>
        <v>25</v>
      </c>
      <c r="N5914" s="62" t="s">
        <v>18924</v>
      </c>
      <c r="O5914" s="52" t="s">
        <v>18925</v>
      </c>
      <c r="P5914" s="52">
        <v>676</v>
      </c>
      <c r="Q5914" s="52"/>
      <c r="R5914" s="52" t="s">
        <v>18898</v>
      </c>
      <c r="S5914" s="49" t="s">
        <v>21333</v>
      </c>
      <c r="V5914" s="50" t="s">
        <v>18877</v>
      </c>
      <c r="W5914" s="50" t="s">
        <v>18873</v>
      </c>
      <c r="X5914" s="50" t="s">
        <v>14740</v>
      </c>
      <c r="Y5914" s="70" t="s">
        <v>17320</v>
      </c>
      <c r="Z5914" s="53">
        <v>25230</v>
      </c>
    </row>
    <row r="5915" spans="1:26" s="49" customFormat="1" ht="30" x14ac:dyDescent="0.25">
      <c r="A5915" s="74">
        <v>600052729</v>
      </c>
      <c r="B5915" s="73">
        <f t="shared" si="276"/>
        <v>600052729</v>
      </c>
      <c r="C5915" s="73" t="s">
        <v>18926</v>
      </c>
      <c r="D5915" s="68">
        <v>1</v>
      </c>
      <c r="E5915" s="48">
        <f t="shared" si="277"/>
        <v>71000097</v>
      </c>
      <c r="F5915" s="57" t="s">
        <v>17312</v>
      </c>
      <c r="G5915" s="57" t="s">
        <v>18870</v>
      </c>
      <c r="H5915" s="51">
        <v>25</v>
      </c>
      <c r="I5915" s="51" t="s">
        <v>17309</v>
      </c>
      <c r="J5915" s="69">
        <v>27.49</v>
      </c>
      <c r="K5915" s="69">
        <f t="shared" si="278"/>
        <v>687.25</v>
      </c>
      <c r="L5915" s="90">
        <v>25</v>
      </c>
      <c r="M5915" s="51">
        <f>VLOOKUP(A:A,'[2]Příloha k protokolu'!$F:$J,5,0)</f>
        <v>0</v>
      </c>
      <c r="N5915" s="62" t="s">
        <v>18927</v>
      </c>
      <c r="O5915" s="52" t="s">
        <v>18928</v>
      </c>
      <c r="P5915" s="52">
        <v>288</v>
      </c>
      <c r="Q5915" s="52"/>
      <c r="R5915" s="52" t="s">
        <v>18929</v>
      </c>
      <c r="S5915" s="49" t="s">
        <v>21333</v>
      </c>
      <c r="V5915" s="50" t="s">
        <v>18877</v>
      </c>
      <c r="W5915" s="50" t="s">
        <v>18873</v>
      </c>
      <c r="X5915" s="50" t="s">
        <v>14740</v>
      </c>
      <c r="Y5915" s="70" t="s">
        <v>17320</v>
      </c>
      <c r="Z5915" s="53">
        <v>25263</v>
      </c>
    </row>
    <row r="5916" spans="1:26" s="49" customFormat="1" x14ac:dyDescent="0.25">
      <c r="A5916" s="74">
        <v>600052737</v>
      </c>
      <c r="B5916" s="73">
        <f t="shared" si="276"/>
        <v>600052737</v>
      </c>
      <c r="C5916" s="73" t="s">
        <v>18930</v>
      </c>
      <c r="D5916" s="68">
        <v>1</v>
      </c>
      <c r="E5916" s="48">
        <f t="shared" si="277"/>
        <v>49855239</v>
      </c>
      <c r="F5916" s="57" t="s">
        <v>17312</v>
      </c>
      <c r="G5916" s="57" t="s">
        <v>18870</v>
      </c>
      <c r="H5916" s="51">
        <v>0</v>
      </c>
      <c r="I5916" s="51" t="s">
        <v>17309</v>
      </c>
      <c r="J5916" s="69">
        <v>27.49</v>
      </c>
      <c r="K5916" s="69">
        <f t="shared" si="278"/>
        <v>0</v>
      </c>
      <c r="L5916" s="90">
        <v>50</v>
      </c>
      <c r="M5916" s="51">
        <f>VLOOKUP(A:A,'[2]Příloha k protokolu'!$F:$J,5,0)</f>
        <v>50</v>
      </c>
      <c r="N5916" s="62" t="s">
        <v>18931</v>
      </c>
      <c r="O5916" s="52" t="s">
        <v>199</v>
      </c>
      <c r="P5916" s="52">
        <v>922</v>
      </c>
      <c r="Q5916" s="52">
        <v>1</v>
      </c>
      <c r="R5916" s="52" t="s">
        <v>18932</v>
      </c>
      <c r="S5916" s="49" t="s">
        <v>21333</v>
      </c>
      <c r="V5916" s="50" t="s">
        <v>18877</v>
      </c>
      <c r="W5916" s="50" t="s">
        <v>18873</v>
      </c>
      <c r="X5916" s="50" t="s">
        <v>14740</v>
      </c>
      <c r="Y5916" s="70" t="s">
        <v>17320</v>
      </c>
      <c r="Z5916" s="53">
        <v>25219</v>
      </c>
    </row>
    <row r="5917" spans="1:26" s="49" customFormat="1" x14ac:dyDescent="0.25">
      <c r="A5917" s="74">
        <v>600052753</v>
      </c>
      <c r="B5917" s="73">
        <f t="shared" si="276"/>
        <v>600052753</v>
      </c>
      <c r="C5917" s="73" t="s">
        <v>18933</v>
      </c>
      <c r="D5917" s="68">
        <v>1</v>
      </c>
      <c r="E5917" s="48">
        <f t="shared" si="277"/>
        <v>71001247</v>
      </c>
      <c r="F5917" s="57" t="s">
        <v>17312</v>
      </c>
      <c r="G5917" s="57" t="s">
        <v>18870</v>
      </c>
      <c r="H5917" s="51">
        <v>50</v>
      </c>
      <c r="I5917" s="51" t="s">
        <v>17309</v>
      </c>
      <c r="J5917" s="69">
        <v>27.49</v>
      </c>
      <c r="K5917" s="69">
        <f t="shared" si="278"/>
        <v>1374.5</v>
      </c>
      <c r="L5917" s="90">
        <v>50</v>
      </c>
      <c r="M5917" s="51">
        <f>VLOOKUP(A:A,'[2]Příloha k protokolu'!$F:$J,5,0)</f>
        <v>0</v>
      </c>
      <c r="N5917" s="62" t="s">
        <v>18934</v>
      </c>
      <c r="O5917" s="52" t="s">
        <v>215</v>
      </c>
      <c r="P5917" s="52">
        <v>325</v>
      </c>
      <c r="Q5917" s="52"/>
      <c r="R5917" s="52" t="s">
        <v>7306</v>
      </c>
      <c r="S5917" s="49" t="s">
        <v>21333</v>
      </c>
      <c r="V5917" s="50" t="s">
        <v>18877</v>
      </c>
      <c r="W5917" s="50" t="s">
        <v>18873</v>
      </c>
      <c r="X5917" s="50" t="s">
        <v>14740</v>
      </c>
      <c r="Y5917" s="70" t="s">
        <v>17320</v>
      </c>
      <c r="Z5917" s="53">
        <v>25207</v>
      </c>
    </row>
    <row r="5918" spans="1:26" s="49" customFormat="1" x14ac:dyDescent="0.25">
      <c r="A5918" s="74">
        <v>600052796</v>
      </c>
      <c r="B5918" s="73">
        <f t="shared" si="276"/>
        <v>600052796</v>
      </c>
      <c r="C5918" s="73" t="s">
        <v>18935</v>
      </c>
      <c r="D5918" s="68">
        <v>1</v>
      </c>
      <c r="E5918" s="48">
        <f t="shared" si="277"/>
        <v>70995117</v>
      </c>
      <c r="F5918" s="57" t="s">
        <v>17312</v>
      </c>
      <c r="G5918" s="57" t="s">
        <v>18870</v>
      </c>
      <c r="H5918" s="51">
        <v>0</v>
      </c>
      <c r="I5918" s="51" t="s">
        <v>17309</v>
      </c>
      <c r="J5918" s="69">
        <v>27.49</v>
      </c>
      <c r="K5918" s="69">
        <f t="shared" si="278"/>
        <v>0</v>
      </c>
      <c r="L5918" s="90">
        <v>25</v>
      </c>
      <c r="M5918" s="51">
        <f>VLOOKUP(A:A,'[2]Příloha k protokolu'!$F:$J,5,0)</f>
        <v>25</v>
      </c>
      <c r="N5918" s="62" t="s">
        <v>18936</v>
      </c>
      <c r="O5918" s="52" t="s">
        <v>16339</v>
      </c>
      <c r="P5918" s="52">
        <v>327</v>
      </c>
      <c r="Q5918" s="52"/>
      <c r="R5918" s="52" t="s">
        <v>18937</v>
      </c>
      <c r="S5918" s="49" t="s">
        <v>21333</v>
      </c>
      <c r="V5918" s="50" t="s">
        <v>18877</v>
      </c>
      <c r="W5918" s="50" t="s">
        <v>18873</v>
      </c>
      <c r="X5918" s="50" t="s">
        <v>14740</v>
      </c>
      <c r="Y5918" s="70" t="s">
        <v>17320</v>
      </c>
      <c r="Z5918" s="53">
        <v>25267</v>
      </c>
    </row>
    <row r="5919" spans="1:26" s="49" customFormat="1" x14ac:dyDescent="0.25">
      <c r="A5919" s="74">
        <v>600052800</v>
      </c>
      <c r="B5919" s="73">
        <f t="shared" si="276"/>
        <v>600052800</v>
      </c>
      <c r="C5919" s="73" t="s">
        <v>18938</v>
      </c>
      <c r="D5919" s="68">
        <v>1</v>
      </c>
      <c r="E5919" s="48">
        <f t="shared" si="277"/>
        <v>75034816</v>
      </c>
      <c r="F5919" s="57" t="s">
        <v>17312</v>
      </c>
      <c r="G5919" s="57" t="s">
        <v>18870</v>
      </c>
      <c r="H5919" s="51">
        <v>0</v>
      </c>
      <c r="I5919" s="51" t="s">
        <v>17309</v>
      </c>
      <c r="J5919" s="69">
        <v>27.49</v>
      </c>
      <c r="K5919" s="69">
        <f t="shared" si="278"/>
        <v>0</v>
      </c>
      <c r="L5919" s="90">
        <v>25</v>
      </c>
      <c r="M5919" s="51">
        <f>VLOOKUP(A:A,'[2]Příloha k protokolu'!$F:$J,5,0)</f>
        <v>25</v>
      </c>
      <c r="N5919" s="62" t="s">
        <v>18939</v>
      </c>
      <c r="O5919" s="52" t="s">
        <v>1152</v>
      </c>
      <c r="P5919" s="52">
        <v>67</v>
      </c>
      <c r="Q5919" s="52"/>
      <c r="R5919" s="52" t="s">
        <v>18892</v>
      </c>
      <c r="S5919" s="49" t="s">
        <v>21333</v>
      </c>
      <c r="V5919" s="50" t="s">
        <v>18877</v>
      </c>
      <c r="W5919" s="50" t="s">
        <v>18873</v>
      </c>
      <c r="X5919" s="50" t="s">
        <v>14740</v>
      </c>
      <c r="Y5919" s="70" t="s">
        <v>17320</v>
      </c>
      <c r="Z5919" s="53">
        <v>25265</v>
      </c>
    </row>
    <row r="5920" spans="1:26" s="49" customFormat="1" x14ac:dyDescent="0.25">
      <c r="A5920" s="74">
        <v>600052818</v>
      </c>
      <c r="B5920" s="73">
        <f t="shared" si="276"/>
        <v>600052818</v>
      </c>
      <c r="C5920" s="73" t="s">
        <v>18940</v>
      </c>
      <c r="D5920" s="68">
        <v>1</v>
      </c>
      <c r="E5920" s="48">
        <f t="shared" si="277"/>
        <v>71000577</v>
      </c>
      <c r="F5920" s="57" t="s">
        <v>17312</v>
      </c>
      <c r="G5920" s="57" t="s">
        <v>18870</v>
      </c>
      <c r="H5920" s="51">
        <v>25</v>
      </c>
      <c r="I5920" s="51" t="s">
        <v>17309</v>
      </c>
      <c r="J5920" s="69">
        <v>27.49</v>
      </c>
      <c r="K5920" s="69">
        <f t="shared" si="278"/>
        <v>687.25</v>
      </c>
      <c r="L5920" s="90">
        <v>25</v>
      </c>
      <c r="M5920" s="51">
        <f>VLOOKUP(A:A,'[2]Příloha k protokolu'!$F:$J,5,0)</f>
        <v>0</v>
      </c>
      <c r="N5920" s="62" t="s">
        <v>18941</v>
      </c>
      <c r="O5920" s="52" t="s">
        <v>3863</v>
      </c>
      <c r="P5920" s="52">
        <v>58</v>
      </c>
      <c r="Q5920" s="52"/>
      <c r="R5920" s="52" t="s">
        <v>2252</v>
      </c>
      <c r="S5920" s="49" t="s">
        <v>21333</v>
      </c>
      <c r="V5920" s="50" t="s">
        <v>18877</v>
      </c>
      <c r="W5920" s="50" t="s">
        <v>18873</v>
      </c>
      <c r="X5920" s="50" t="s">
        <v>14740</v>
      </c>
      <c r="Y5920" s="70" t="s">
        <v>17320</v>
      </c>
      <c r="Z5920" s="53">
        <v>25265</v>
      </c>
    </row>
    <row r="5921" spans="1:26" s="49" customFormat="1" x14ac:dyDescent="0.25">
      <c r="A5921" s="74">
        <v>600052834</v>
      </c>
      <c r="B5921" s="73">
        <f t="shared" si="276"/>
        <v>600052834</v>
      </c>
      <c r="C5921" s="73" t="s">
        <v>18942</v>
      </c>
      <c r="D5921" s="68">
        <v>1</v>
      </c>
      <c r="E5921" s="48">
        <f t="shared" si="277"/>
        <v>71003941</v>
      </c>
      <c r="F5921" s="57" t="s">
        <v>17312</v>
      </c>
      <c r="G5921" s="57" t="s">
        <v>18870</v>
      </c>
      <c r="H5921" s="51">
        <v>0</v>
      </c>
      <c r="I5921" s="51" t="s">
        <v>17309</v>
      </c>
      <c r="J5921" s="69">
        <v>27.49</v>
      </c>
      <c r="K5921" s="69">
        <f t="shared" si="278"/>
        <v>0</v>
      </c>
      <c r="L5921" s="90">
        <v>25</v>
      </c>
      <c r="M5921" s="51">
        <f>VLOOKUP(A:A,'[2]Příloha k protokolu'!$F:$J,5,0)</f>
        <v>25</v>
      </c>
      <c r="N5921" s="62" t="s">
        <v>18943</v>
      </c>
      <c r="O5921" s="52" t="s">
        <v>54</v>
      </c>
      <c r="P5921" s="52">
        <v>30</v>
      </c>
      <c r="Q5921" s="52"/>
      <c r="R5921" s="52" t="s">
        <v>18944</v>
      </c>
      <c r="S5921" s="49" t="s">
        <v>21333</v>
      </c>
      <c r="V5921" s="50" t="s">
        <v>18877</v>
      </c>
      <c r="W5921" s="50" t="s">
        <v>18873</v>
      </c>
      <c r="X5921" s="50" t="s">
        <v>14740</v>
      </c>
      <c r="Y5921" s="70" t="s">
        <v>17320</v>
      </c>
      <c r="Z5921" s="53">
        <v>27351</v>
      </c>
    </row>
    <row r="5922" spans="1:26" s="49" customFormat="1" x14ac:dyDescent="0.25">
      <c r="A5922" s="74">
        <v>600052869</v>
      </c>
      <c r="B5922" s="73">
        <f t="shared" si="276"/>
        <v>600052869</v>
      </c>
      <c r="C5922" s="73" t="s">
        <v>18945</v>
      </c>
      <c r="D5922" s="68">
        <v>1</v>
      </c>
      <c r="E5922" s="48">
        <f t="shared" si="277"/>
        <v>70988111</v>
      </c>
      <c r="F5922" s="57" t="s">
        <v>17312</v>
      </c>
      <c r="G5922" s="57" t="s">
        <v>18870</v>
      </c>
      <c r="H5922" s="51">
        <v>0</v>
      </c>
      <c r="I5922" s="51" t="s">
        <v>17309</v>
      </c>
      <c r="J5922" s="69">
        <v>27.49</v>
      </c>
      <c r="K5922" s="69">
        <f t="shared" si="278"/>
        <v>0</v>
      </c>
      <c r="L5922" s="90">
        <v>50</v>
      </c>
      <c r="M5922" s="51">
        <f>VLOOKUP(A:A,'[2]Příloha k protokolu'!$F:$J,5,0)</f>
        <v>50</v>
      </c>
      <c r="N5922" s="62" t="s">
        <v>18946</v>
      </c>
      <c r="O5922" s="52" t="s">
        <v>18947</v>
      </c>
      <c r="P5922" s="52">
        <v>250</v>
      </c>
      <c r="Q5922" s="52"/>
      <c r="R5922" s="52" t="s">
        <v>18948</v>
      </c>
      <c r="S5922" s="49" t="s">
        <v>21333</v>
      </c>
      <c r="V5922" s="50" t="s">
        <v>18877</v>
      </c>
      <c r="W5922" s="50" t="s">
        <v>18873</v>
      </c>
      <c r="X5922" s="50" t="s">
        <v>14740</v>
      </c>
      <c r="Y5922" s="70" t="s">
        <v>17320</v>
      </c>
      <c r="Z5922" s="53">
        <v>25264</v>
      </c>
    </row>
    <row r="5923" spans="1:26" s="49" customFormat="1" x14ac:dyDescent="0.25">
      <c r="A5923" s="74">
        <v>600052885</v>
      </c>
      <c r="B5923" s="73">
        <f t="shared" si="276"/>
        <v>600052885</v>
      </c>
      <c r="C5923" s="73" t="s">
        <v>18949</v>
      </c>
      <c r="D5923" s="68">
        <v>1</v>
      </c>
      <c r="E5923" s="48">
        <f t="shared" si="277"/>
        <v>75034298</v>
      </c>
      <c r="F5923" s="57" t="s">
        <v>17312</v>
      </c>
      <c r="G5923" s="57" t="s">
        <v>18870</v>
      </c>
      <c r="H5923" s="51">
        <v>25</v>
      </c>
      <c r="I5923" s="51" t="s">
        <v>17309</v>
      </c>
      <c r="J5923" s="69">
        <v>27.49</v>
      </c>
      <c r="K5923" s="69">
        <f t="shared" si="278"/>
        <v>687.25</v>
      </c>
      <c r="L5923" s="90">
        <v>25</v>
      </c>
      <c r="M5923" s="51">
        <f>VLOOKUP(A:A,'[2]Příloha k protokolu'!$F:$J,5,0)</f>
        <v>0</v>
      </c>
      <c r="N5923" s="62" t="s">
        <v>18950</v>
      </c>
      <c r="O5923" s="52" t="s">
        <v>18951</v>
      </c>
      <c r="P5923" s="52">
        <v>367</v>
      </c>
      <c r="Q5923" s="52"/>
      <c r="R5923" s="52" t="s">
        <v>18952</v>
      </c>
      <c r="S5923" s="49" t="s">
        <v>21333</v>
      </c>
      <c r="V5923" s="50" t="s">
        <v>18877</v>
      </c>
      <c r="W5923" s="50" t="s">
        <v>18873</v>
      </c>
      <c r="X5923" s="50" t="s">
        <v>14740</v>
      </c>
      <c r="Y5923" s="70" t="s">
        <v>17320</v>
      </c>
      <c r="Z5923" s="53">
        <v>25266</v>
      </c>
    </row>
    <row r="5924" spans="1:26" s="49" customFormat="1" x14ac:dyDescent="0.25">
      <c r="A5924" s="74">
        <v>600052893</v>
      </c>
      <c r="B5924" s="73">
        <f t="shared" si="276"/>
        <v>600052893</v>
      </c>
      <c r="C5924" s="73" t="s">
        <v>18953</v>
      </c>
      <c r="D5924" s="68">
        <v>1</v>
      </c>
      <c r="E5924" s="48">
        <f t="shared" si="277"/>
        <v>75033429</v>
      </c>
      <c r="F5924" s="57" t="s">
        <v>17312</v>
      </c>
      <c r="G5924" s="57" t="s">
        <v>18870</v>
      </c>
      <c r="H5924" s="51">
        <v>25</v>
      </c>
      <c r="I5924" s="51" t="s">
        <v>17309</v>
      </c>
      <c r="J5924" s="69">
        <v>27.49</v>
      </c>
      <c r="K5924" s="69">
        <f t="shared" si="278"/>
        <v>687.25</v>
      </c>
      <c r="L5924" s="90">
        <v>25</v>
      </c>
      <c r="M5924" s="51">
        <f>VLOOKUP(A:A,'[2]Příloha k protokolu'!$F:$J,5,0)</f>
        <v>0</v>
      </c>
      <c r="N5924" s="62" t="s">
        <v>18954</v>
      </c>
      <c r="O5924" s="52" t="s">
        <v>314</v>
      </c>
      <c r="P5924" s="52">
        <v>499</v>
      </c>
      <c r="Q5924" s="52"/>
      <c r="R5924" s="52" t="s">
        <v>18955</v>
      </c>
      <c r="S5924" s="49" t="s">
        <v>21333</v>
      </c>
      <c r="V5924" s="50" t="s">
        <v>18877</v>
      </c>
      <c r="W5924" s="50" t="s">
        <v>18873</v>
      </c>
      <c r="X5924" s="50" t="s">
        <v>14740</v>
      </c>
      <c r="Y5924" s="70" t="s">
        <v>17320</v>
      </c>
      <c r="Z5924" s="53">
        <v>25210</v>
      </c>
    </row>
    <row r="5925" spans="1:26" s="49" customFormat="1" x14ac:dyDescent="0.25">
      <c r="A5925" s="74">
        <v>600052907</v>
      </c>
      <c r="B5925" s="73">
        <f t="shared" si="276"/>
        <v>600052907</v>
      </c>
      <c r="C5925" s="73" t="s">
        <v>18956</v>
      </c>
      <c r="D5925" s="68">
        <v>1</v>
      </c>
      <c r="E5925" s="48">
        <f t="shared" si="277"/>
        <v>75031728</v>
      </c>
      <c r="F5925" s="57" t="s">
        <v>17312</v>
      </c>
      <c r="G5925" s="57" t="s">
        <v>18870</v>
      </c>
      <c r="H5925" s="51">
        <v>0</v>
      </c>
      <c r="I5925" s="51" t="s">
        <v>17309</v>
      </c>
      <c r="J5925" s="69">
        <v>27.49</v>
      </c>
      <c r="K5925" s="69">
        <f t="shared" si="278"/>
        <v>0</v>
      </c>
      <c r="L5925" s="90">
        <v>25</v>
      </c>
      <c r="M5925" s="51">
        <f>VLOOKUP(A:A,'[2]Příloha k protokolu'!$F:$J,5,0)</f>
        <v>25</v>
      </c>
      <c r="N5925" s="62" t="s">
        <v>18957</v>
      </c>
      <c r="O5925" s="52" t="s">
        <v>18958</v>
      </c>
      <c r="P5925" s="52">
        <v>830</v>
      </c>
      <c r="Q5925" s="52"/>
      <c r="R5925" s="52" t="s">
        <v>18959</v>
      </c>
      <c r="S5925" s="49" t="s">
        <v>21333</v>
      </c>
      <c r="V5925" s="50" t="s">
        <v>18877</v>
      </c>
      <c r="W5925" s="50" t="s">
        <v>18873</v>
      </c>
      <c r="X5925" s="50" t="s">
        <v>14740</v>
      </c>
      <c r="Y5925" s="70" t="s">
        <v>17320</v>
      </c>
      <c r="Z5925" s="53">
        <v>25246</v>
      </c>
    </row>
    <row r="5926" spans="1:26" s="49" customFormat="1" ht="30" x14ac:dyDescent="0.25">
      <c r="A5926" s="74">
        <v>600052915</v>
      </c>
      <c r="B5926" s="73">
        <f t="shared" si="276"/>
        <v>600052915</v>
      </c>
      <c r="C5926" s="73" t="s">
        <v>18960</v>
      </c>
      <c r="D5926" s="68">
        <v>1</v>
      </c>
      <c r="E5926" s="48">
        <f t="shared" si="277"/>
        <v>75033411</v>
      </c>
      <c r="F5926" s="57" t="s">
        <v>17312</v>
      </c>
      <c r="G5926" s="57" t="s">
        <v>18870</v>
      </c>
      <c r="H5926" s="51">
        <v>0</v>
      </c>
      <c r="I5926" s="51" t="s">
        <v>17309</v>
      </c>
      <c r="J5926" s="69">
        <v>27.49</v>
      </c>
      <c r="K5926" s="69">
        <f t="shared" si="278"/>
        <v>0</v>
      </c>
      <c r="L5926" s="90">
        <v>25</v>
      </c>
      <c r="M5926" s="51">
        <f>VLOOKUP(A:A,'[2]Příloha k protokolu'!$F:$J,5,0)</f>
        <v>25</v>
      </c>
      <c r="N5926" s="62" t="s">
        <v>18961</v>
      </c>
      <c r="O5926" s="52" t="s">
        <v>938</v>
      </c>
      <c r="P5926" s="52">
        <v>575</v>
      </c>
      <c r="Q5926" s="52"/>
      <c r="R5926" s="52" t="s">
        <v>18955</v>
      </c>
      <c r="S5926" s="49" t="s">
        <v>21333</v>
      </c>
      <c r="V5926" s="50" t="s">
        <v>18877</v>
      </c>
      <c r="W5926" s="50" t="s">
        <v>18873</v>
      </c>
      <c r="X5926" s="50" t="s">
        <v>14740</v>
      </c>
      <c r="Y5926" s="70" t="s">
        <v>17320</v>
      </c>
      <c r="Z5926" s="53">
        <v>25210</v>
      </c>
    </row>
    <row r="5927" spans="1:26" s="49" customFormat="1" x14ac:dyDescent="0.25">
      <c r="A5927" s="74">
        <v>600052923</v>
      </c>
      <c r="B5927" s="73">
        <f t="shared" si="276"/>
        <v>600052923</v>
      </c>
      <c r="C5927" s="73" t="s">
        <v>18962</v>
      </c>
      <c r="D5927" s="68">
        <v>1</v>
      </c>
      <c r="E5927" s="48">
        <f t="shared" si="277"/>
        <v>71010190</v>
      </c>
      <c r="F5927" s="57" t="s">
        <v>17312</v>
      </c>
      <c r="G5927" s="57" t="s">
        <v>18870</v>
      </c>
      <c r="H5927" s="51">
        <v>0</v>
      </c>
      <c r="I5927" s="51" t="s">
        <v>17309</v>
      </c>
      <c r="J5927" s="69">
        <v>27.49</v>
      </c>
      <c r="K5927" s="69">
        <f t="shared" si="278"/>
        <v>0</v>
      </c>
      <c r="L5927" s="90">
        <v>25</v>
      </c>
      <c r="M5927" s="51">
        <f>VLOOKUP(A:A,'[2]Příloha k protokolu'!$F:$J,5,0)</f>
        <v>25</v>
      </c>
      <c r="N5927" s="62" t="s">
        <v>18963</v>
      </c>
      <c r="O5927" s="52" t="s">
        <v>16508</v>
      </c>
      <c r="P5927" s="52">
        <v>21</v>
      </c>
      <c r="Q5927" s="52"/>
      <c r="R5927" s="52" t="s">
        <v>18964</v>
      </c>
      <c r="S5927" s="49" t="s">
        <v>21333</v>
      </c>
      <c r="V5927" s="50" t="s">
        <v>18877</v>
      </c>
      <c r="W5927" s="50" t="s">
        <v>18873</v>
      </c>
      <c r="X5927" s="50" t="s">
        <v>14740</v>
      </c>
      <c r="Y5927" s="70" t="s">
        <v>17320</v>
      </c>
      <c r="Z5927" s="53">
        <v>25206</v>
      </c>
    </row>
    <row r="5928" spans="1:26" s="49" customFormat="1" x14ac:dyDescent="0.25">
      <c r="A5928" s="74">
        <v>600052931</v>
      </c>
      <c r="B5928" s="73">
        <f t="shared" si="276"/>
        <v>600052931</v>
      </c>
      <c r="C5928" s="73" t="s">
        <v>18965</v>
      </c>
      <c r="D5928" s="68">
        <v>1</v>
      </c>
      <c r="E5928" s="48">
        <f t="shared" si="277"/>
        <v>71008004</v>
      </c>
      <c r="F5928" s="57" t="s">
        <v>17312</v>
      </c>
      <c r="G5928" s="57" t="s">
        <v>18870</v>
      </c>
      <c r="H5928" s="51">
        <v>0</v>
      </c>
      <c r="I5928" s="51" t="s">
        <v>17309</v>
      </c>
      <c r="J5928" s="69">
        <v>27.49</v>
      </c>
      <c r="K5928" s="69">
        <f t="shared" si="278"/>
        <v>0</v>
      </c>
      <c r="L5928" s="90">
        <v>25</v>
      </c>
      <c r="M5928" s="51">
        <f>VLOOKUP(A:A,'[2]Příloha k protokolu'!$F:$J,5,0)</f>
        <v>25</v>
      </c>
      <c r="N5928" s="62" t="s">
        <v>18966</v>
      </c>
      <c r="O5928" s="52" t="s">
        <v>53</v>
      </c>
      <c r="P5928" s="52">
        <v>140</v>
      </c>
      <c r="Q5928" s="52"/>
      <c r="R5928" s="52" t="s">
        <v>18967</v>
      </c>
      <c r="S5928" s="49" t="s">
        <v>21333</v>
      </c>
      <c r="V5928" s="50" t="s">
        <v>18877</v>
      </c>
      <c r="W5928" s="50" t="s">
        <v>18873</v>
      </c>
      <c r="X5928" s="50" t="s">
        <v>14740</v>
      </c>
      <c r="Y5928" s="70" t="s">
        <v>17320</v>
      </c>
      <c r="Z5928" s="53">
        <v>25203</v>
      </c>
    </row>
    <row r="5929" spans="1:26" s="49" customFormat="1" x14ac:dyDescent="0.25">
      <c r="A5929" s="74">
        <v>600052940</v>
      </c>
      <c r="B5929" s="73">
        <f t="shared" si="276"/>
        <v>600052940</v>
      </c>
      <c r="C5929" s="73" t="s">
        <v>18968</v>
      </c>
      <c r="D5929" s="68">
        <v>1</v>
      </c>
      <c r="E5929" s="48">
        <f t="shared" si="277"/>
        <v>47003391</v>
      </c>
      <c r="F5929" s="57" t="s">
        <v>17312</v>
      </c>
      <c r="G5929" s="57" t="s">
        <v>18870</v>
      </c>
      <c r="H5929" s="51">
        <v>0</v>
      </c>
      <c r="I5929" s="51" t="s">
        <v>17309</v>
      </c>
      <c r="J5929" s="69">
        <v>27.49</v>
      </c>
      <c r="K5929" s="69">
        <f t="shared" si="278"/>
        <v>0</v>
      </c>
      <c r="L5929" s="90">
        <v>75</v>
      </c>
      <c r="M5929" s="51">
        <f>VLOOKUP(A:A,'[2]Příloha k protokolu'!$F:$J,5,0)</f>
        <v>75</v>
      </c>
      <c r="N5929" s="62" t="s">
        <v>18969</v>
      </c>
      <c r="O5929" s="52" t="s">
        <v>18970</v>
      </c>
      <c r="P5929" s="52">
        <v>107</v>
      </c>
      <c r="Q5929" s="52"/>
      <c r="R5929" s="52" t="s">
        <v>18971</v>
      </c>
      <c r="S5929" s="49" t="s">
        <v>21333</v>
      </c>
      <c r="V5929" s="50" t="s">
        <v>18877</v>
      </c>
      <c r="W5929" s="50" t="s">
        <v>18873</v>
      </c>
      <c r="X5929" s="50" t="s">
        <v>14740</v>
      </c>
      <c r="Y5929" s="70" t="s">
        <v>17320</v>
      </c>
      <c r="Z5929" s="53">
        <v>25301</v>
      </c>
    </row>
    <row r="5930" spans="1:26" s="49" customFormat="1" x14ac:dyDescent="0.25">
      <c r="A5930" s="74">
        <v>600052974</v>
      </c>
      <c r="B5930" s="73">
        <f t="shared" si="276"/>
        <v>600052974</v>
      </c>
      <c r="C5930" s="73" t="s">
        <v>18972</v>
      </c>
      <c r="D5930" s="68">
        <v>1</v>
      </c>
      <c r="E5930" s="48">
        <f t="shared" si="277"/>
        <v>75031795</v>
      </c>
      <c r="F5930" s="57" t="s">
        <v>17312</v>
      </c>
      <c r="G5930" s="57" t="s">
        <v>18870</v>
      </c>
      <c r="H5930" s="51">
        <v>25</v>
      </c>
      <c r="I5930" s="51" t="s">
        <v>17309</v>
      </c>
      <c r="J5930" s="69">
        <v>27.49</v>
      </c>
      <c r="K5930" s="69">
        <f t="shared" si="278"/>
        <v>687.25</v>
      </c>
      <c r="L5930" s="90">
        <v>25</v>
      </c>
      <c r="M5930" s="51">
        <f>VLOOKUP(A:A,'[2]Příloha k protokolu'!$F:$J,5,0)</f>
        <v>0</v>
      </c>
      <c r="N5930" s="62" t="s">
        <v>18973</v>
      </c>
      <c r="O5930" s="52" t="s">
        <v>199</v>
      </c>
      <c r="P5930" s="52">
        <v>382</v>
      </c>
      <c r="Q5930" s="52"/>
      <c r="R5930" s="52" t="s">
        <v>18974</v>
      </c>
      <c r="S5930" s="49" t="s">
        <v>21333</v>
      </c>
      <c r="V5930" s="50" t="s">
        <v>18877</v>
      </c>
      <c r="W5930" s="50" t="s">
        <v>18873</v>
      </c>
      <c r="X5930" s="50" t="s">
        <v>14740</v>
      </c>
      <c r="Y5930" s="70" t="s">
        <v>17320</v>
      </c>
      <c r="Z5930" s="53">
        <v>25243</v>
      </c>
    </row>
    <row r="5931" spans="1:26" s="49" customFormat="1" x14ac:dyDescent="0.25">
      <c r="A5931" s="74">
        <v>600053016</v>
      </c>
      <c r="B5931" s="73">
        <f t="shared" si="276"/>
        <v>600053016</v>
      </c>
      <c r="C5931" s="73" t="s">
        <v>18975</v>
      </c>
      <c r="D5931" s="68">
        <v>1</v>
      </c>
      <c r="E5931" s="48">
        <f t="shared" si="277"/>
        <v>71000551</v>
      </c>
      <c r="F5931" s="57" t="s">
        <v>17312</v>
      </c>
      <c r="G5931" s="57" t="s">
        <v>18870</v>
      </c>
      <c r="H5931" s="51">
        <v>0</v>
      </c>
      <c r="I5931" s="51" t="s">
        <v>17309</v>
      </c>
      <c r="J5931" s="69">
        <v>27.49</v>
      </c>
      <c r="K5931" s="69">
        <f t="shared" si="278"/>
        <v>0</v>
      </c>
      <c r="L5931" s="90">
        <v>25</v>
      </c>
      <c r="M5931" s="51">
        <f>VLOOKUP(A:A,'[2]Příloha k protokolu'!$F:$J,5,0)</f>
        <v>25</v>
      </c>
      <c r="N5931" s="62" t="s">
        <v>18976</v>
      </c>
      <c r="O5931" s="52" t="s">
        <v>18977</v>
      </c>
      <c r="P5931" s="52">
        <v>257</v>
      </c>
      <c r="Q5931" s="52"/>
      <c r="R5931" s="52" t="s">
        <v>18978</v>
      </c>
      <c r="S5931" s="49" t="s">
        <v>21333</v>
      </c>
      <c r="V5931" s="50" t="s">
        <v>18877</v>
      </c>
      <c r="W5931" s="50" t="s">
        <v>18873</v>
      </c>
      <c r="X5931" s="50" t="s">
        <v>14740</v>
      </c>
      <c r="Y5931" s="70" t="s">
        <v>17320</v>
      </c>
      <c r="Z5931" s="53">
        <v>25264</v>
      </c>
    </row>
    <row r="5932" spans="1:26" s="49" customFormat="1" x14ac:dyDescent="0.25">
      <c r="A5932" s="74">
        <v>600053024</v>
      </c>
      <c r="B5932" s="73">
        <f t="shared" si="276"/>
        <v>600053024</v>
      </c>
      <c r="C5932" s="73" t="s">
        <v>18979</v>
      </c>
      <c r="D5932" s="68">
        <v>1</v>
      </c>
      <c r="E5932" s="48">
        <f t="shared" si="277"/>
        <v>71008241</v>
      </c>
      <c r="F5932" s="57" t="s">
        <v>17312</v>
      </c>
      <c r="G5932" s="57" t="s">
        <v>18870</v>
      </c>
      <c r="H5932" s="51">
        <v>0</v>
      </c>
      <c r="I5932" s="51" t="s">
        <v>17309</v>
      </c>
      <c r="J5932" s="69">
        <v>27.49</v>
      </c>
      <c r="K5932" s="69">
        <f t="shared" si="278"/>
        <v>0</v>
      </c>
      <c r="L5932" s="90">
        <v>25</v>
      </c>
      <c r="M5932" s="51">
        <f>VLOOKUP(A:A,'[2]Příloha k protokolu'!$F:$J,5,0)</f>
        <v>25</v>
      </c>
      <c r="N5932" s="62" t="s">
        <v>18980</v>
      </c>
      <c r="O5932" s="52" t="s">
        <v>18981</v>
      </c>
      <c r="P5932" s="52"/>
      <c r="Q5932" s="52"/>
      <c r="R5932" s="52" t="s">
        <v>18982</v>
      </c>
      <c r="S5932" s="49" t="s">
        <v>21333</v>
      </c>
      <c r="V5932" s="50" t="s">
        <v>18877</v>
      </c>
      <c r="W5932" s="50" t="s">
        <v>18873</v>
      </c>
      <c r="X5932" s="50" t="s">
        <v>14740</v>
      </c>
      <c r="Y5932" s="70" t="s">
        <v>17320</v>
      </c>
      <c r="Z5932" s="53">
        <v>25209</v>
      </c>
    </row>
    <row r="5933" spans="1:26" s="49" customFormat="1" ht="30" x14ac:dyDescent="0.25">
      <c r="A5933" s="74">
        <v>600052982</v>
      </c>
      <c r="B5933" s="73">
        <f t="shared" si="276"/>
        <v>600052982</v>
      </c>
      <c r="C5933" s="73" t="s">
        <v>18983</v>
      </c>
      <c r="D5933" s="68">
        <v>1</v>
      </c>
      <c r="E5933" s="48">
        <f t="shared" si="277"/>
        <v>71001603</v>
      </c>
      <c r="F5933" s="57" t="s">
        <v>17312</v>
      </c>
      <c r="G5933" s="57" t="s">
        <v>18870</v>
      </c>
      <c r="H5933" s="51">
        <v>0</v>
      </c>
      <c r="I5933" s="51" t="s">
        <v>17309</v>
      </c>
      <c r="J5933" s="69">
        <v>27.49</v>
      </c>
      <c r="K5933" s="69">
        <f t="shared" si="278"/>
        <v>0</v>
      </c>
      <c r="L5933" s="90">
        <v>25</v>
      </c>
      <c r="M5933" s="51">
        <f>VLOOKUP(A:A,'[2]Příloha k protokolu'!$F:$J,5,0)</f>
        <v>25</v>
      </c>
      <c r="N5933" s="62" t="s">
        <v>18984</v>
      </c>
      <c r="O5933" s="52" t="s">
        <v>1557</v>
      </c>
      <c r="P5933" s="52">
        <v>1024</v>
      </c>
      <c r="Q5933" s="52"/>
      <c r="R5933" s="52" t="s">
        <v>18929</v>
      </c>
      <c r="S5933" s="49" t="s">
        <v>21333</v>
      </c>
      <c r="V5933" s="50" t="s">
        <v>18877</v>
      </c>
      <c r="W5933" s="50" t="s">
        <v>18873</v>
      </c>
      <c r="X5933" s="50" t="s">
        <v>14740</v>
      </c>
      <c r="Y5933" s="70" t="s">
        <v>17320</v>
      </c>
      <c r="Z5933" s="53">
        <v>25263</v>
      </c>
    </row>
    <row r="5934" spans="1:26" s="49" customFormat="1" ht="30" x14ac:dyDescent="0.25">
      <c r="A5934" s="74">
        <v>600053032</v>
      </c>
      <c r="B5934" s="73">
        <f t="shared" si="276"/>
        <v>600053032</v>
      </c>
      <c r="C5934" s="73" t="s">
        <v>18985</v>
      </c>
      <c r="D5934" s="68">
        <v>1</v>
      </c>
      <c r="E5934" s="48">
        <f t="shared" si="277"/>
        <v>71001590</v>
      </c>
      <c r="F5934" s="57" t="s">
        <v>17312</v>
      </c>
      <c r="G5934" s="57" t="s">
        <v>18870</v>
      </c>
      <c r="H5934" s="51">
        <v>25</v>
      </c>
      <c r="I5934" s="51" t="s">
        <v>17309</v>
      </c>
      <c r="J5934" s="69">
        <v>27.49</v>
      </c>
      <c r="K5934" s="69">
        <f t="shared" si="278"/>
        <v>687.25</v>
      </c>
      <c r="L5934" s="90">
        <v>25</v>
      </c>
      <c r="M5934" s="51">
        <f>VLOOKUP(A:A,'[2]Příloha k protokolu'!$F:$J,5,0)</f>
        <v>0</v>
      </c>
      <c r="N5934" s="62" t="s">
        <v>18986</v>
      </c>
      <c r="O5934" s="52" t="s">
        <v>18987</v>
      </c>
      <c r="P5934" s="52">
        <v>1193</v>
      </c>
      <c r="Q5934" s="52"/>
      <c r="R5934" s="52" t="s">
        <v>18929</v>
      </c>
      <c r="S5934" s="49" t="s">
        <v>21333</v>
      </c>
      <c r="V5934" s="50" t="s">
        <v>18877</v>
      </c>
      <c r="W5934" s="50" t="s">
        <v>18873</v>
      </c>
      <c r="X5934" s="50" t="s">
        <v>14740</v>
      </c>
      <c r="Y5934" s="70" t="s">
        <v>17320</v>
      </c>
      <c r="Z5934" s="53">
        <v>25263</v>
      </c>
    </row>
    <row r="5935" spans="1:26" s="49" customFormat="1" ht="30" x14ac:dyDescent="0.25">
      <c r="A5935" s="74">
        <v>600053041</v>
      </c>
      <c r="B5935" s="73">
        <f t="shared" si="276"/>
        <v>600053041</v>
      </c>
      <c r="C5935" s="73" t="s">
        <v>18988</v>
      </c>
      <c r="D5935" s="68">
        <v>1</v>
      </c>
      <c r="E5935" s="48">
        <f t="shared" si="277"/>
        <v>61385051</v>
      </c>
      <c r="F5935" s="57" t="s">
        <v>17312</v>
      </c>
      <c r="G5935" s="57" t="s">
        <v>18870</v>
      </c>
      <c r="H5935" s="51">
        <v>0</v>
      </c>
      <c r="I5935" s="51" t="s">
        <v>17309</v>
      </c>
      <c r="J5935" s="69">
        <v>27.49</v>
      </c>
      <c r="K5935" s="69">
        <f t="shared" si="278"/>
        <v>0</v>
      </c>
      <c r="L5935" s="90">
        <v>125</v>
      </c>
      <c r="M5935" s="51">
        <f>VLOOKUP(A:A,'[2]Příloha k protokolu'!$F:$J,5,0)</f>
        <v>125</v>
      </c>
      <c r="N5935" s="62" t="s">
        <v>18989</v>
      </c>
      <c r="O5935" s="52" t="s">
        <v>18990</v>
      </c>
      <c r="P5935" s="52">
        <v>66</v>
      </c>
      <c r="Q5935" s="52"/>
      <c r="R5935" s="52" t="s">
        <v>18991</v>
      </c>
      <c r="S5935" s="49" t="s">
        <v>21333</v>
      </c>
      <c r="V5935" s="50" t="s">
        <v>18877</v>
      </c>
      <c r="W5935" s="50" t="s">
        <v>18873</v>
      </c>
      <c r="X5935" s="50" t="s">
        <v>14740</v>
      </c>
      <c r="Y5935" s="70" t="s">
        <v>17320</v>
      </c>
      <c r="Z5935" s="53">
        <v>25217</v>
      </c>
    </row>
    <row r="5936" spans="1:26" s="49" customFormat="1" x14ac:dyDescent="0.25">
      <c r="A5936" s="74">
        <v>600053059</v>
      </c>
      <c r="B5936" s="73">
        <f t="shared" si="276"/>
        <v>600053059</v>
      </c>
      <c r="C5936" s="73" t="s">
        <v>18992</v>
      </c>
      <c r="D5936" s="68">
        <v>1</v>
      </c>
      <c r="E5936" s="48">
        <f t="shared" si="277"/>
        <v>70987254</v>
      </c>
      <c r="F5936" s="57" t="s">
        <v>17312</v>
      </c>
      <c r="G5936" s="57" t="s">
        <v>18870</v>
      </c>
      <c r="H5936" s="51">
        <v>275</v>
      </c>
      <c r="I5936" s="51" t="s">
        <v>17309</v>
      </c>
      <c r="J5936" s="69">
        <v>27.49</v>
      </c>
      <c r="K5936" s="69">
        <f t="shared" si="278"/>
        <v>7559.75</v>
      </c>
      <c r="L5936" s="90">
        <v>275</v>
      </c>
      <c r="M5936" s="51">
        <f>VLOOKUP(A:A,'[2]Příloha k protokolu'!$F:$J,5,0)</f>
        <v>0</v>
      </c>
      <c r="N5936" s="62" t="s">
        <v>18993</v>
      </c>
      <c r="O5936" s="52" t="s">
        <v>18994</v>
      </c>
      <c r="P5936" s="52">
        <v>43</v>
      </c>
      <c r="Q5936" s="52"/>
      <c r="R5936" s="52" t="s">
        <v>18885</v>
      </c>
      <c r="S5936" s="49" t="s">
        <v>21333</v>
      </c>
      <c r="V5936" s="50" t="s">
        <v>18877</v>
      </c>
      <c r="W5936" s="50" t="s">
        <v>18873</v>
      </c>
      <c r="X5936" s="50" t="s">
        <v>14740</v>
      </c>
      <c r="Y5936" s="70" t="s">
        <v>17320</v>
      </c>
      <c r="Z5936" s="53">
        <v>25218</v>
      </c>
    </row>
    <row r="5937" spans="1:26" s="49" customFormat="1" x14ac:dyDescent="0.25">
      <c r="A5937" s="74">
        <v>600053067</v>
      </c>
      <c r="B5937" s="73">
        <f t="shared" si="276"/>
        <v>600053067</v>
      </c>
      <c r="C5937" s="73" t="s">
        <v>18995</v>
      </c>
      <c r="D5937" s="68">
        <v>1</v>
      </c>
      <c r="E5937" s="48">
        <f t="shared" si="277"/>
        <v>70995061</v>
      </c>
      <c r="F5937" s="57" t="s">
        <v>17312</v>
      </c>
      <c r="G5937" s="57" t="s">
        <v>18870</v>
      </c>
      <c r="H5937" s="51">
        <v>175</v>
      </c>
      <c r="I5937" s="51" t="s">
        <v>17309</v>
      </c>
      <c r="J5937" s="69">
        <v>27.49</v>
      </c>
      <c r="K5937" s="69">
        <f t="shared" si="278"/>
        <v>4810.75</v>
      </c>
      <c r="L5937" s="90">
        <v>175</v>
      </c>
      <c r="M5937" s="51">
        <f>VLOOKUP(A:A,'[2]Příloha k protokolu'!$F:$J,5,0)</f>
        <v>0</v>
      </c>
      <c r="N5937" s="62" t="s">
        <v>18996</v>
      </c>
      <c r="O5937" s="52"/>
      <c r="P5937" s="52">
        <v>193</v>
      </c>
      <c r="Q5937" s="52"/>
      <c r="R5937" s="52" t="s">
        <v>18997</v>
      </c>
      <c r="S5937" s="49" t="s">
        <v>21333</v>
      </c>
      <c r="V5937" s="50" t="s">
        <v>18877</v>
      </c>
      <c r="W5937" s="50" t="s">
        <v>18873</v>
      </c>
      <c r="X5937" s="50" t="s">
        <v>14740</v>
      </c>
      <c r="Y5937" s="70" t="s">
        <v>17320</v>
      </c>
      <c r="Z5937" s="53">
        <v>25204</v>
      </c>
    </row>
    <row r="5938" spans="1:26" s="49" customFormat="1" x14ac:dyDescent="0.25">
      <c r="A5938" s="74">
        <v>600053105</v>
      </c>
      <c r="B5938" s="73">
        <f t="shared" si="276"/>
        <v>600053105</v>
      </c>
      <c r="C5938" s="73" t="s">
        <v>18998</v>
      </c>
      <c r="D5938" s="68">
        <v>1</v>
      </c>
      <c r="E5938" s="48">
        <f t="shared" si="277"/>
        <v>62935747</v>
      </c>
      <c r="F5938" s="57" t="s">
        <v>17312</v>
      </c>
      <c r="G5938" s="57" t="s">
        <v>18870</v>
      </c>
      <c r="H5938" s="51">
        <v>0</v>
      </c>
      <c r="I5938" s="51" t="s">
        <v>17320</v>
      </c>
      <c r="J5938" s="69">
        <v>27.49</v>
      </c>
      <c r="K5938" s="69">
        <f t="shared" si="278"/>
        <v>0</v>
      </c>
      <c r="L5938" s="90">
        <v>0</v>
      </c>
      <c r="M5938" s="51"/>
      <c r="N5938" s="62" t="s">
        <v>18999</v>
      </c>
      <c r="O5938" s="52" t="s">
        <v>2412</v>
      </c>
      <c r="P5938" s="52">
        <v>290</v>
      </c>
      <c r="Q5938" s="52"/>
      <c r="R5938" s="52" t="s">
        <v>19000</v>
      </c>
      <c r="S5938" s="49" t="s">
        <v>21333</v>
      </c>
      <c r="V5938" s="50" t="s">
        <v>18877</v>
      </c>
      <c r="W5938" s="50" t="s">
        <v>18873</v>
      </c>
      <c r="X5938" s="50" t="s">
        <v>14740</v>
      </c>
      <c r="Y5938" s="70">
        <v>44326</v>
      </c>
      <c r="Z5938" s="53">
        <v>25241</v>
      </c>
    </row>
    <row r="5939" spans="1:26" s="49" customFormat="1" x14ac:dyDescent="0.25">
      <c r="A5939" s="74">
        <v>600053113</v>
      </c>
      <c r="B5939" s="73">
        <f t="shared" si="276"/>
        <v>600053113</v>
      </c>
      <c r="C5939" s="73" t="s">
        <v>19001</v>
      </c>
      <c r="D5939" s="68">
        <v>1</v>
      </c>
      <c r="E5939" s="48">
        <f t="shared" si="277"/>
        <v>75031353</v>
      </c>
      <c r="F5939" s="57" t="s">
        <v>17312</v>
      </c>
      <c r="G5939" s="57" t="s">
        <v>18870</v>
      </c>
      <c r="H5939" s="51">
        <v>800</v>
      </c>
      <c r="I5939" s="51" t="s">
        <v>17309</v>
      </c>
      <c r="J5939" s="69">
        <v>27.49</v>
      </c>
      <c r="K5939" s="69">
        <f t="shared" si="278"/>
        <v>21992</v>
      </c>
      <c r="L5939" s="90">
        <v>800</v>
      </c>
      <c r="M5939" s="51">
        <f>VLOOKUP(A:A,'[2]Příloha k protokolu'!$F:$J,5,0)</f>
        <v>0</v>
      </c>
      <c r="N5939" s="62" t="s">
        <v>19002</v>
      </c>
      <c r="O5939" s="52" t="s">
        <v>16873</v>
      </c>
      <c r="P5939" s="52">
        <v>310</v>
      </c>
      <c r="Q5939" s="52"/>
      <c r="R5939" s="52" t="s">
        <v>18916</v>
      </c>
      <c r="S5939" s="49" t="s">
        <v>21333</v>
      </c>
      <c r="V5939" s="50" t="s">
        <v>18877</v>
      </c>
      <c r="W5939" s="50" t="s">
        <v>18873</v>
      </c>
      <c r="X5939" s="50" t="s">
        <v>14740</v>
      </c>
      <c r="Y5939" s="70" t="s">
        <v>17320</v>
      </c>
      <c r="Z5939" s="53">
        <v>25262</v>
      </c>
    </row>
    <row r="5940" spans="1:26" s="49" customFormat="1" x14ac:dyDescent="0.25">
      <c r="A5940" s="74">
        <v>600053121</v>
      </c>
      <c r="B5940" s="73">
        <f t="shared" si="276"/>
        <v>600053121</v>
      </c>
      <c r="C5940" s="73" t="s">
        <v>19003</v>
      </c>
      <c r="D5940" s="68">
        <v>1</v>
      </c>
      <c r="E5940" s="48">
        <f t="shared" si="277"/>
        <v>62931504</v>
      </c>
      <c r="F5940" s="57" t="s">
        <v>17312</v>
      </c>
      <c r="G5940" s="57" t="s">
        <v>18870</v>
      </c>
      <c r="H5940" s="51">
        <v>1450</v>
      </c>
      <c r="I5940" s="51" t="s">
        <v>17309</v>
      </c>
      <c r="J5940" s="69">
        <v>27.49</v>
      </c>
      <c r="K5940" s="69">
        <f t="shared" si="278"/>
        <v>39860.5</v>
      </c>
      <c r="L5940" s="90">
        <v>1450</v>
      </c>
      <c r="M5940" s="51">
        <f>VLOOKUP(A:A,'[2]Příloha k protokolu'!$F:$J,5,0)</f>
        <v>0</v>
      </c>
      <c r="N5940" s="62" t="s">
        <v>19004</v>
      </c>
      <c r="O5940" s="52" t="s">
        <v>19005</v>
      </c>
      <c r="P5940" s="52">
        <v>1704</v>
      </c>
      <c r="Q5940" s="52"/>
      <c r="R5940" s="52" t="s">
        <v>18971</v>
      </c>
      <c r="S5940" s="49" t="s">
        <v>21333</v>
      </c>
      <c r="V5940" s="50" t="s">
        <v>18877</v>
      </c>
      <c r="W5940" s="50" t="s">
        <v>18873</v>
      </c>
      <c r="X5940" s="50" t="s">
        <v>14740</v>
      </c>
      <c r="Y5940" s="70" t="s">
        <v>17320</v>
      </c>
      <c r="Z5940" s="53">
        <v>25301</v>
      </c>
    </row>
    <row r="5941" spans="1:26" s="49" customFormat="1" x14ac:dyDescent="0.25">
      <c r="A5941" s="74">
        <v>600053130</v>
      </c>
      <c r="B5941" s="73">
        <f t="shared" si="276"/>
        <v>600053130</v>
      </c>
      <c r="C5941" s="73" t="s">
        <v>19006</v>
      </c>
      <c r="D5941" s="68">
        <v>1</v>
      </c>
      <c r="E5941" s="48">
        <f t="shared" si="277"/>
        <v>71008233</v>
      </c>
      <c r="F5941" s="57" t="s">
        <v>17312</v>
      </c>
      <c r="G5941" s="57" t="s">
        <v>18870</v>
      </c>
      <c r="H5941" s="51">
        <v>675</v>
      </c>
      <c r="I5941" s="51" t="s">
        <v>17309</v>
      </c>
      <c r="J5941" s="69">
        <v>27.49</v>
      </c>
      <c r="K5941" s="69">
        <f t="shared" si="278"/>
        <v>18555.75</v>
      </c>
      <c r="L5941" s="90">
        <v>675</v>
      </c>
      <c r="M5941" s="51">
        <f>VLOOKUP(A:A,'[2]Příloha k protokolu'!$F:$J,5,0)</f>
        <v>0</v>
      </c>
      <c r="N5941" s="62" t="s">
        <v>19007</v>
      </c>
      <c r="O5941" s="52" t="s">
        <v>60</v>
      </c>
      <c r="P5941" s="52">
        <v>33</v>
      </c>
      <c r="Q5941" s="52"/>
      <c r="R5941" s="52" t="s">
        <v>18982</v>
      </c>
      <c r="S5941" s="49" t="s">
        <v>21333</v>
      </c>
      <c r="V5941" s="50" t="s">
        <v>18877</v>
      </c>
      <c r="W5941" s="50" t="s">
        <v>18873</v>
      </c>
      <c r="X5941" s="50" t="s">
        <v>14740</v>
      </c>
      <c r="Y5941" s="70" t="s">
        <v>17320</v>
      </c>
      <c r="Z5941" s="53">
        <v>25209</v>
      </c>
    </row>
    <row r="5942" spans="1:26" s="49" customFormat="1" x14ac:dyDescent="0.25">
      <c r="A5942" s="74">
        <v>600053148</v>
      </c>
      <c r="B5942" s="73">
        <f t="shared" si="276"/>
        <v>600053148</v>
      </c>
      <c r="C5942" s="73" t="s">
        <v>19008</v>
      </c>
      <c r="D5942" s="68">
        <v>1</v>
      </c>
      <c r="E5942" s="48">
        <f t="shared" si="277"/>
        <v>86594265</v>
      </c>
      <c r="F5942" s="57" t="s">
        <v>17312</v>
      </c>
      <c r="G5942" s="57" t="s">
        <v>18870</v>
      </c>
      <c r="H5942" s="51">
        <v>150</v>
      </c>
      <c r="I5942" s="51" t="s">
        <v>17309</v>
      </c>
      <c r="J5942" s="69">
        <v>27.49</v>
      </c>
      <c r="K5942" s="69">
        <f t="shared" si="278"/>
        <v>4123.5</v>
      </c>
      <c r="L5942" s="90">
        <v>150</v>
      </c>
      <c r="M5942" s="51">
        <f>VLOOKUP(A:A,'[2]Příloha k protokolu'!$F:$J,5,0)</f>
        <v>0</v>
      </c>
      <c r="N5942" s="62" t="s">
        <v>19009</v>
      </c>
      <c r="O5942" s="52" t="s">
        <v>30</v>
      </c>
      <c r="P5942" s="52">
        <v>41</v>
      </c>
      <c r="Q5942" s="52"/>
      <c r="R5942" s="52" t="s">
        <v>362</v>
      </c>
      <c r="S5942" s="49" t="s">
        <v>21333</v>
      </c>
      <c r="V5942" s="50" t="s">
        <v>18877</v>
      </c>
      <c r="W5942" s="50" t="s">
        <v>18873</v>
      </c>
      <c r="X5942" s="50" t="s">
        <v>14740</v>
      </c>
      <c r="Y5942" s="70" t="s">
        <v>17320</v>
      </c>
      <c r="Z5942" s="53">
        <v>25219</v>
      </c>
    </row>
    <row r="5943" spans="1:26" s="49" customFormat="1" x14ac:dyDescent="0.25">
      <c r="A5943" s="74">
        <v>600053156</v>
      </c>
      <c r="B5943" s="73">
        <f t="shared" si="276"/>
        <v>600053156</v>
      </c>
      <c r="C5943" s="73" t="s">
        <v>19010</v>
      </c>
      <c r="D5943" s="68">
        <v>1</v>
      </c>
      <c r="E5943" s="48">
        <f t="shared" si="277"/>
        <v>70989559</v>
      </c>
      <c r="F5943" s="57" t="s">
        <v>17312</v>
      </c>
      <c r="G5943" s="57" t="s">
        <v>18870</v>
      </c>
      <c r="H5943" s="51">
        <v>925</v>
      </c>
      <c r="I5943" s="51" t="s">
        <v>17309</v>
      </c>
      <c r="J5943" s="69">
        <v>27.49</v>
      </c>
      <c r="K5943" s="69">
        <f t="shared" si="278"/>
        <v>25428.25</v>
      </c>
      <c r="L5943" s="90">
        <v>925</v>
      </c>
      <c r="M5943" s="51">
        <f>VLOOKUP(A:A,'[2]Příloha k protokolu'!$F:$J,5,0)</f>
        <v>0</v>
      </c>
      <c r="N5943" s="62" t="s">
        <v>19011</v>
      </c>
      <c r="O5943" s="52" t="s">
        <v>19012</v>
      </c>
      <c r="P5943" s="52">
        <v>800</v>
      </c>
      <c r="Q5943" s="52"/>
      <c r="R5943" s="52" t="s">
        <v>19013</v>
      </c>
      <c r="S5943" s="49" t="s">
        <v>21333</v>
      </c>
      <c r="V5943" s="50" t="s">
        <v>18877</v>
      </c>
      <c r="W5943" s="50" t="s">
        <v>18873</v>
      </c>
      <c r="X5943" s="50" t="s">
        <v>14740</v>
      </c>
      <c r="Y5943" s="70" t="s">
        <v>17320</v>
      </c>
      <c r="Z5943" s="53">
        <v>25303</v>
      </c>
    </row>
    <row r="5944" spans="1:26" s="49" customFormat="1" x14ac:dyDescent="0.25">
      <c r="A5944" s="74">
        <v>600053164</v>
      </c>
      <c r="B5944" s="73">
        <f t="shared" si="276"/>
        <v>600053164</v>
      </c>
      <c r="C5944" s="73" t="s">
        <v>19014</v>
      </c>
      <c r="D5944" s="68">
        <v>1</v>
      </c>
      <c r="E5944" s="48">
        <f t="shared" si="277"/>
        <v>71008420</v>
      </c>
      <c r="F5944" s="57" t="s">
        <v>17312</v>
      </c>
      <c r="G5944" s="57" t="s">
        <v>18870</v>
      </c>
      <c r="H5944" s="51">
        <v>200</v>
      </c>
      <c r="I5944" s="51" t="s">
        <v>17309</v>
      </c>
      <c r="J5944" s="69">
        <v>27.49</v>
      </c>
      <c r="K5944" s="69">
        <f t="shared" si="278"/>
        <v>5498</v>
      </c>
      <c r="L5944" s="90">
        <v>200</v>
      </c>
      <c r="M5944" s="51">
        <f>VLOOKUP(A:A,'[2]Příloha k protokolu'!$F:$J,5,0)</f>
        <v>0</v>
      </c>
      <c r="N5944" s="62" t="s">
        <v>19015</v>
      </c>
      <c r="O5944" s="52" t="s">
        <v>204</v>
      </c>
      <c r="P5944" s="52">
        <v>265</v>
      </c>
      <c r="Q5944" s="52"/>
      <c r="R5944" s="52" t="s">
        <v>19016</v>
      </c>
      <c r="S5944" s="49" t="s">
        <v>21333</v>
      </c>
      <c r="V5944" s="50" t="s">
        <v>18877</v>
      </c>
      <c r="W5944" s="50" t="s">
        <v>18873</v>
      </c>
      <c r="X5944" s="50" t="s">
        <v>14740</v>
      </c>
      <c r="Y5944" s="70" t="s">
        <v>17320</v>
      </c>
      <c r="Z5944" s="53">
        <v>25261</v>
      </c>
    </row>
    <row r="5945" spans="1:26" s="49" customFormat="1" ht="30" x14ac:dyDescent="0.25">
      <c r="A5945" s="74">
        <v>600053172</v>
      </c>
      <c r="B5945" s="73">
        <f t="shared" si="276"/>
        <v>600053172</v>
      </c>
      <c r="C5945" s="73" t="s">
        <v>19017</v>
      </c>
      <c r="D5945" s="68">
        <v>1</v>
      </c>
      <c r="E5945" s="48">
        <f t="shared" si="277"/>
        <v>70107017</v>
      </c>
      <c r="F5945" s="57" t="s">
        <v>17312</v>
      </c>
      <c r="G5945" s="57" t="s">
        <v>18870</v>
      </c>
      <c r="H5945" s="51">
        <v>0</v>
      </c>
      <c r="I5945" s="51" t="s">
        <v>17320</v>
      </c>
      <c r="J5945" s="69">
        <v>27.49</v>
      </c>
      <c r="K5945" s="69">
        <f t="shared" si="278"/>
        <v>0</v>
      </c>
      <c r="L5945" s="90">
        <v>0</v>
      </c>
      <c r="M5945" s="51"/>
      <c r="N5945" s="62" t="s">
        <v>19018</v>
      </c>
      <c r="O5945" s="52" t="s">
        <v>2571</v>
      </c>
      <c r="P5945" s="52">
        <v>800</v>
      </c>
      <c r="Q5945" s="52"/>
      <c r="R5945" s="52" t="s">
        <v>19019</v>
      </c>
      <c r="S5945" s="49" t="s">
        <v>21333</v>
      </c>
      <c r="V5945" s="50" t="s">
        <v>18877</v>
      </c>
      <c r="W5945" s="50" t="s">
        <v>18873</v>
      </c>
      <c r="X5945" s="50" t="s">
        <v>14740</v>
      </c>
      <c r="Y5945" s="70">
        <v>44333</v>
      </c>
      <c r="Z5945" s="53">
        <v>25242</v>
      </c>
    </row>
    <row r="5946" spans="1:26" s="49" customFormat="1" x14ac:dyDescent="0.25">
      <c r="A5946" s="74">
        <v>600053181</v>
      </c>
      <c r="B5946" s="73">
        <f t="shared" si="276"/>
        <v>600053181</v>
      </c>
      <c r="C5946" s="73" t="s">
        <v>19020</v>
      </c>
      <c r="D5946" s="68">
        <v>1</v>
      </c>
      <c r="E5946" s="48">
        <f t="shared" si="277"/>
        <v>61387703</v>
      </c>
      <c r="F5946" s="57" t="s">
        <v>17312</v>
      </c>
      <c r="G5946" s="57" t="s">
        <v>18870</v>
      </c>
      <c r="H5946" s="51">
        <v>1250</v>
      </c>
      <c r="I5946" s="51" t="s">
        <v>17309</v>
      </c>
      <c r="J5946" s="69">
        <v>27.49</v>
      </c>
      <c r="K5946" s="69">
        <f t="shared" si="278"/>
        <v>34362.5</v>
      </c>
      <c r="L5946" s="90">
        <v>1250</v>
      </c>
      <c r="M5946" s="51">
        <f>VLOOKUP(A:A,'[2]Příloha k protokolu'!$F:$J,5,0)</f>
        <v>0</v>
      </c>
      <c r="N5946" s="62" t="s">
        <v>19021</v>
      </c>
      <c r="O5946" s="52" t="s">
        <v>340</v>
      </c>
      <c r="P5946" s="52">
        <v>365</v>
      </c>
      <c r="Q5946" s="52"/>
      <c r="R5946" s="52" t="s">
        <v>18889</v>
      </c>
      <c r="S5946" s="49" t="s">
        <v>21333</v>
      </c>
      <c r="V5946" s="50" t="s">
        <v>18877</v>
      </c>
      <c r="W5946" s="50" t="s">
        <v>18873</v>
      </c>
      <c r="X5946" s="50" t="s">
        <v>14740</v>
      </c>
      <c r="Y5946" s="70" t="s">
        <v>17320</v>
      </c>
      <c r="Z5946" s="53">
        <v>25401</v>
      </c>
    </row>
    <row r="5947" spans="1:26" s="49" customFormat="1" x14ac:dyDescent="0.25">
      <c r="A5947" s="74">
        <v>600053199</v>
      </c>
      <c r="B5947" s="73">
        <f t="shared" si="276"/>
        <v>600053199</v>
      </c>
      <c r="C5947" s="73" t="s">
        <v>19022</v>
      </c>
      <c r="D5947" s="68">
        <v>1</v>
      </c>
      <c r="E5947" s="48">
        <f t="shared" si="277"/>
        <v>71002120</v>
      </c>
      <c r="F5947" s="57" t="s">
        <v>17312</v>
      </c>
      <c r="G5947" s="57" t="s">
        <v>18870</v>
      </c>
      <c r="H5947" s="51">
        <v>375</v>
      </c>
      <c r="I5947" s="51" t="s">
        <v>17309</v>
      </c>
      <c r="J5947" s="69">
        <v>27.49</v>
      </c>
      <c r="K5947" s="69">
        <f t="shared" si="278"/>
        <v>10308.75</v>
      </c>
      <c r="L5947" s="90">
        <v>375</v>
      </c>
      <c r="M5947" s="51">
        <f>VLOOKUP(A:A,'[2]Příloha k protokolu'!$F:$J,5,0)</f>
        <v>0</v>
      </c>
      <c r="N5947" s="62" t="s">
        <v>19023</v>
      </c>
      <c r="O5947" s="52" t="s">
        <v>1152</v>
      </c>
      <c r="P5947" s="52">
        <v>54</v>
      </c>
      <c r="Q5947" s="52"/>
      <c r="R5947" s="52" t="s">
        <v>19024</v>
      </c>
      <c r="S5947" s="49" t="s">
        <v>21333</v>
      </c>
      <c r="V5947" s="50" t="s">
        <v>18877</v>
      </c>
      <c r="W5947" s="50" t="s">
        <v>18873</v>
      </c>
      <c r="X5947" s="50" t="s">
        <v>14740</v>
      </c>
      <c r="Y5947" s="70" t="s">
        <v>17320</v>
      </c>
      <c r="Z5947" s="53">
        <v>25225</v>
      </c>
    </row>
    <row r="5948" spans="1:26" s="49" customFormat="1" x14ac:dyDescent="0.25">
      <c r="A5948" s="74">
        <v>600053202</v>
      </c>
      <c r="B5948" s="73">
        <f t="shared" si="276"/>
        <v>600053202</v>
      </c>
      <c r="C5948" s="73" t="s">
        <v>19025</v>
      </c>
      <c r="D5948" s="68">
        <v>1</v>
      </c>
      <c r="E5948" s="48">
        <f t="shared" si="277"/>
        <v>70988064</v>
      </c>
      <c r="F5948" s="57" t="s">
        <v>17312</v>
      </c>
      <c r="G5948" s="57" t="s">
        <v>18870</v>
      </c>
      <c r="H5948" s="51">
        <v>150</v>
      </c>
      <c r="I5948" s="51" t="s">
        <v>17309</v>
      </c>
      <c r="J5948" s="69">
        <v>27.49</v>
      </c>
      <c r="K5948" s="69">
        <f t="shared" si="278"/>
        <v>4123.5</v>
      </c>
      <c r="L5948" s="90">
        <v>150</v>
      </c>
      <c r="M5948" s="51">
        <f>VLOOKUP(A:A,'[2]Příloha k protokolu'!$F:$J,5,0)</f>
        <v>0</v>
      </c>
      <c r="N5948" s="62" t="s">
        <v>19026</v>
      </c>
      <c r="O5948" s="52"/>
      <c r="P5948" s="52">
        <v>53</v>
      </c>
      <c r="Q5948" s="52"/>
      <c r="R5948" s="52" t="s">
        <v>19027</v>
      </c>
      <c r="S5948" s="49" t="s">
        <v>21333</v>
      </c>
      <c r="V5948" s="50" t="s">
        <v>18877</v>
      </c>
      <c r="W5948" s="50" t="s">
        <v>18873</v>
      </c>
      <c r="X5948" s="50" t="s">
        <v>14740</v>
      </c>
      <c r="Y5948" s="70" t="s">
        <v>17320</v>
      </c>
      <c r="Z5948" s="53">
        <v>25282</v>
      </c>
    </row>
    <row r="5949" spans="1:26" s="49" customFormat="1" x14ac:dyDescent="0.25">
      <c r="A5949" s="74">
        <v>600053229</v>
      </c>
      <c r="B5949" s="73">
        <f t="shared" si="276"/>
        <v>600053229</v>
      </c>
      <c r="C5949" s="73" t="s">
        <v>19028</v>
      </c>
      <c r="D5949" s="68">
        <v>1</v>
      </c>
      <c r="E5949" s="48">
        <f t="shared" si="277"/>
        <v>75031523</v>
      </c>
      <c r="F5949" s="57" t="s">
        <v>17312</v>
      </c>
      <c r="G5949" s="57" t="s">
        <v>18870</v>
      </c>
      <c r="H5949" s="51">
        <v>625</v>
      </c>
      <c r="I5949" s="51" t="s">
        <v>17309</v>
      </c>
      <c r="J5949" s="69">
        <v>27.49</v>
      </c>
      <c r="K5949" s="69">
        <f t="shared" si="278"/>
        <v>17181.25</v>
      </c>
      <c r="L5949" s="90">
        <v>625</v>
      </c>
      <c r="M5949" s="51">
        <f>VLOOKUP(A:A,'[2]Příloha k protokolu'!$F:$J,5,0)</f>
        <v>0</v>
      </c>
      <c r="N5949" s="62" t="s">
        <v>19029</v>
      </c>
      <c r="O5949" s="52" t="s">
        <v>55</v>
      </c>
      <c r="P5949" s="52">
        <v>68</v>
      </c>
      <c r="Q5949" s="52"/>
      <c r="R5949" s="52" t="s">
        <v>18952</v>
      </c>
      <c r="S5949" s="49" t="s">
        <v>21333</v>
      </c>
      <c r="V5949" s="50" t="s">
        <v>18877</v>
      </c>
      <c r="W5949" s="50" t="s">
        <v>18873</v>
      </c>
      <c r="X5949" s="50" t="s">
        <v>14740</v>
      </c>
      <c r="Y5949" s="70" t="s">
        <v>17320</v>
      </c>
      <c r="Z5949" s="53">
        <v>25266</v>
      </c>
    </row>
    <row r="5950" spans="1:26" s="49" customFormat="1" x14ac:dyDescent="0.25">
      <c r="A5950" s="74">
        <v>600053237</v>
      </c>
      <c r="B5950" s="73">
        <f t="shared" si="276"/>
        <v>600053237</v>
      </c>
      <c r="C5950" s="73" t="s">
        <v>19030</v>
      </c>
      <c r="D5950" s="68">
        <v>1</v>
      </c>
      <c r="E5950" s="48">
        <f t="shared" si="277"/>
        <v>45845085</v>
      </c>
      <c r="F5950" s="57" t="s">
        <v>17312</v>
      </c>
      <c r="G5950" s="57" t="s">
        <v>18870</v>
      </c>
      <c r="H5950" s="51">
        <v>200</v>
      </c>
      <c r="I5950" s="51" t="s">
        <v>17309</v>
      </c>
      <c r="J5950" s="69">
        <v>27.49</v>
      </c>
      <c r="K5950" s="69">
        <f t="shared" si="278"/>
        <v>5498</v>
      </c>
      <c r="L5950" s="90">
        <v>200</v>
      </c>
      <c r="M5950" s="51">
        <f>VLOOKUP(A:A,'[2]Příloha k protokolu'!$F:$J,5,0)</f>
        <v>0</v>
      </c>
      <c r="N5950" s="62" t="s">
        <v>19031</v>
      </c>
      <c r="O5950" s="52"/>
      <c r="P5950" s="52">
        <v>19</v>
      </c>
      <c r="Q5950" s="52"/>
      <c r="R5950" s="52" t="s">
        <v>6663</v>
      </c>
      <c r="S5950" s="49" t="s">
        <v>21333</v>
      </c>
      <c r="V5950" s="50" t="s">
        <v>18877</v>
      </c>
      <c r="W5950" s="50" t="s">
        <v>18873</v>
      </c>
      <c r="X5950" s="50" t="s">
        <v>14740</v>
      </c>
      <c r="Y5950" s="70" t="s">
        <v>17320</v>
      </c>
      <c r="Z5950" s="53">
        <v>25210</v>
      </c>
    </row>
    <row r="5951" spans="1:26" s="49" customFormat="1" x14ac:dyDescent="0.25">
      <c r="A5951" s="74">
        <v>600053245</v>
      </c>
      <c r="B5951" s="73">
        <f t="shared" si="276"/>
        <v>600053245</v>
      </c>
      <c r="C5951" s="73" t="s">
        <v>19032</v>
      </c>
      <c r="D5951" s="68">
        <v>1</v>
      </c>
      <c r="E5951" s="48">
        <f t="shared" si="277"/>
        <v>75034948</v>
      </c>
      <c r="F5951" s="57" t="s">
        <v>17312</v>
      </c>
      <c r="G5951" s="57" t="s">
        <v>18870</v>
      </c>
      <c r="H5951" s="51">
        <v>125</v>
      </c>
      <c r="I5951" s="51" t="s">
        <v>17309</v>
      </c>
      <c r="J5951" s="69">
        <v>27.49</v>
      </c>
      <c r="K5951" s="69">
        <f t="shared" si="278"/>
        <v>3436.25</v>
      </c>
      <c r="L5951" s="90">
        <v>125</v>
      </c>
      <c r="M5951" s="51">
        <f>VLOOKUP(A:A,'[2]Příloha k protokolu'!$F:$J,5,0)</f>
        <v>0</v>
      </c>
      <c r="N5951" s="62" t="s">
        <v>19033</v>
      </c>
      <c r="O5951" s="52" t="s">
        <v>18884</v>
      </c>
      <c r="P5951" s="52">
        <v>54</v>
      </c>
      <c r="Q5951" s="52"/>
      <c r="R5951" s="52" t="s">
        <v>18922</v>
      </c>
      <c r="S5951" s="49" t="s">
        <v>21333</v>
      </c>
      <c r="V5951" s="50" t="s">
        <v>18877</v>
      </c>
      <c r="W5951" s="50" t="s">
        <v>18873</v>
      </c>
      <c r="X5951" s="50" t="s">
        <v>14740</v>
      </c>
      <c r="Y5951" s="70" t="s">
        <v>17320</v>
      </c>
      <c r="Z5951" s="53">
        <v>25225</v>
      </c>
    </row>
    <row r="5952" spans="1:26" s="49" customFormat="1" x14ac:dyDescent="0.25">
      <c r="A5952" s="74">
        <v>600053253</v>
      </c>
      <c r="B5952" s="73">
        <f t="shared" si="276"/>
        <v>600053253</v>
      </c>
      <c r="C5952" s="73" t="s">
        <v>19034</v>
      </c>
      <c r="D5952" s="68">
        <v>1</v>
      </c>
      <c r="E5952" s="48">
        <f t="shared" si="277"/>
        <v>49855425</v>
      </c>
      <c r="F5952" s="57" t="s">
        <v>17312</v>
      </c>
      <c r="G5952" s="57" t="s">
        <v>18870</v>
      </c>
      <c r="H5952" s="51">
        <v>1100</v>
      </c>
      <c r="I5952" s="51" t="s">
        <v>17309</v>
      </c>
      <c r="J5952" s="69">
        <v>27.49</v>
      </c>
      <c r="K5952" s="69">
        <f t="shared" si="278"/>
        <v>30239</v>
      </c>
      <c r="L5952" s="90">
        <v>1100</v>
      </c>
      <c r="M5952" s="51">
        <f>VLOOKUP(A:A,'[2]Příloha k protokolu'!$F:$J,5,0)</f>
        <v>0</v>
      </c>
      <c r="N5952" s="62" t="s">
        <v>19035</v>
      </c>
      <c r="O5952" s="52" t="s">
        <v>60</v>
      </c>
      <c r="P5952" s="52">
        <v>191</v>
      </c>
      <c r="Q5952" s="52"/>
      <c r="R5952" s="52" t="s">
        <v>18974</v>
      </c>
      <c r="S5952" s="49" t="s">
        <v>21333</v>
      </c>
      <c r="V5952" s="50" t="s">
        <v>18877</v>
      </c>
      <c r="W5952" s="50" t="s">
        <v>18873</v>
      </c>
      <c r="X5952" s="50" t="s">
        <v>14740</v>
      </c>
      <c r="Y5952" s="70" t="s">
        <v>17320</v>
      </c>
      <c r="Z5952" s="53">
        <v>25243</v>
      </c>
    </row>
    <row r="5953" spans="1:26" s="49" customFormat="1" ht="30" x14ac:dyDescent="0.25">
      <c r="A5953" s="74">
        <v>600053261</v>
      </c>
      <c r="B5953" s="73">
        <f t="shared" si="276"/>
        <v>600053261</v>
      </c>
      <c r="C5953" s="73" t="s">
        <v>19036</v>
      </c>
      <c r="D5953" s="68">
        <v>1</v>
      </c>
      <c r="E5953" s="48">
        <f t="shared" si="277"/>
        <v>70854963</v>
      </c>
      <c r="F5953" s="57" t="s">
        <v>17312</v>
      </c>
      <c r="G5953" s="57" t="s">
        <v>18870</v>
      </c>
      <c r="H5953" s="51">
        <v>0</v>
      </c>
      <c r="I5953" s="51" t="s">
        <v>17320</v>
      </c>
      <c r="J5953" s="69">
        <v>27.49</v>
      </c>
      <c r="K5953" s="69">
        <f t="shared" si="278"/>
        <v>0</v>
      </c>
      <c r="L5953" s="90">
        <v>0</v>
      </c>
      <c r="M5953" s="51"/>
      <c r="N5953" s="62" t="s">
        <v>19037</v>
      </c>
      <c r="O5953" s="52" t="s">
        <v>865</v>
      </c>
      <c r="P5953" s="52">
        <v>470</v>
      </c>
      <c r="Q5953" s="52"/>
      <c r="R5953" s="52" t="s">
        <v>18929</v>
      </c>
      <c r="S5953" s="49" t="s">
        <v>21333</v>
      </c>
      <c r="V5953" s="50" t="s">
        <v>18877</v>
      </c>
      <c r="W5953" s="50" t="s">
        <v>18873</v>
      </c>
      <c r="X5953" s="50" t="s">
        <v>14740</v>
      </c>
      <c r="Y5953" s="70">
        <v>44326</v>
      </c>
      <c r="Z5953" s="53">
        <v>25263</v>
      </c>
    </row>
    <row r="5954" spans="1:26" s="49" customFormat="1" x14ac:dyDescent="0.25">
      <c r="A5954" s="74">
        <v>600053288</v>
      </c>
      <c r="B5954" s="73">
        <f t="shared" si="276"/>
        <v>600053288</v>
      </c>
      <c r="C5954" s="73" t="s">
        <v>19038</v>
      </c>
      <c r="D5954" s="68">
        <v>1</v>
      </c>
      <c r="E5954" s="48">
        <f t="shared" si="277"/>
        <v>69983658</v>
      </c>
      <c r="F5954" s="57" t="s">
        <v>17312</v>
      </c>
      <c r="G5954" s="57" t="s">
        <v>18870</v>
      </c>
      <c r="H5954" s="51">
        <v>350</v>
      </c>
      <c r="I5954" s="51" t="s">
        <v>17309</v>
      </c>
      <c r="J5954" s="69">
        <v>27.49</v>
      </c>
      <c r="K5954" s="69">
        <f t="shared" si="278"/>
        <v>9621.5</v>
      </c>
      <c r="L5954" s="90">
        <v>350</v>
      </c>
      <c r="M5954" s="51">
        <f>VLOOKUP(A:A,'[2]Příloha k protokolu'!$F:$J,5,0)</f>
        <v>0</v>
      </c>
      <c r="N5954" s="62" t="s">
        <v>19039</v>
      </c>
      <c r="O5954" s="52" t="s">
        <v>307</v>
      </c>
      <c r="P5954" s="52">
        <v>82</v>
      </c>
      <c r="Q5954" s="52"/>
      <c r="R5954" s="52" t="s">
        <v>19040</v>
      </c>
      <c r="S5954" s="49" t="s">
        <v>21333</v>
      </c>
      <c r="V5954" s="50" t="s">
        <v>18877</v>
      </c>
      <c r="W5954" s="50" t="s">
        <v>18873</v>
      </c>
      <c r="X5954" s="50" t="s">
        <v>14740</v>
      </c>
      <c r="Y5954" s="70" t="s">
        <v>17320</v>
      </c>
      <c r="Z5954" s="53">
        <v>25268</v>
      </c>
    </row>
    <row r="5955" spans="1:26" s="49" customFormat="1" x14ac:dyDescent="0.25">
      <c r="A5955" s="74">
        <v>600053296</v>
      </c>
      <c r="B5955" s="73">
        <f t="shared" si="276"/>
        <v>600053296</v>
      </c>
      <c r="C5955" s="73" t="s">
        <v>19041</v>
      </c>
      <c r="D5955" s="68">
        <v>1</v>
      </c>
      <c r="E5955" s="48">
        <f t="shared" si="277"/>
        <v>70844747</v>
      </c>
      <c r="F5955" s="57" t="s">
        <v>17312</v>
      </c>
      <c r="G5955" s="57" t="s">
        <v>18870</v>
      </c>
      <c r="H5955" s="51">
        <v>400</v>
      </c>
      <c r="I5955" s="51" t="s">
        <v>17309</v>
      </c>
      <c r="J5955" s="69">
        <v>27.49</v>
      </c>
      <c r="K5955" s="69">
        <f t="shared" si="278"/>
        <v>10996</v>
      </c>
      <c r="L5955" s="90">
        <v>400</v>
      </c>
      <c r="M5955" s="51">
        <f>VLOOKUP(A:A,'[2]Příloha k protokolu'!$F:$J,5,0)</f>
        <v>0</v>
      </c>
      <c r="N5955" s="62" t="s">
        <v>19042</v>
      </c>
      <c r="O5955" s="52" t="s">
        <v>60</v>
      </c>
      <c r="P5955" s="52">
        <v>122</v>
      </c>
      <c r="Q5955" s="52"/>
      <c r="R5955" s="52" t="s">
        <v>7306</v>
      </c>
      <c r="S5955" s="49" t="s">
        <v>21333</v>
      </c>
      <c r="V5955" s="50" t="s">
        <v>18877</v>
      </c>
      <c r="W5955" s="50" t="s">
        <v>18873</v>
      </c>
      <c r="X5955" s="50" t="s">
        <v>14740</v>
      </c>
      <c r="Y5955" s="70" t="s">
        <v>17320</v>
      </c>
      <c r="Z5955" s="53">
        <v>25207</v>
      </c>
    </row>
    <row r="5956" spans="1:26" s="49" customFormat="1" ht="30" x14ac:dyDescent="0.25">
      <c r="A5956" s="74">
        <v>600053300</v>
      </c>
      <c r="B5956" s="73">
        <f t="shared" ref="B5956:B6019" si="279">A5956/1</f>
        <v>600053300</v>
      </c>
      <c r="C5956" s="73" t="s">
        <v>19043</v>
      </c>
      <c r="D5956" s="68">
        <v>1</v>
      </c>
      <c r="E5956" s="48">
        <f t="shared" ref="E5956:E6019" si="280">C5956/1</f>
        <v>49855328</v>
      </c>
      <c r="F5956" s="57" t="s">
        <v>17312</v>
      </c>
      <c r="G5956" s="57" t="s">
        <v>18870</v>
      </c>
      <c r="H5956" s="51">
        <v>0</v>
      </c>
      <c r="I5956" s="51" t="s">
        <v>17320</v>
      </c>
      <c r="J5956" s="69">
        <v>27.49</v>
      </c>
      <c r="K5956" s="69">
        <f t="shared" ref="K5956:K6019" si="281">H5956*J5956</f>
        <v>0</v>
      </c>
      <c r="L5956" s="90">
        <v>0</v>
      </c>
      <c r="M5956" s="51"/>
      <c r="N5956" s="62" t="s">
        <v>19044</v>
      </c>
      <c r="O5956" s="52" t="s">
        <v>215</v>
      </c>
      <c r="P5956" s="52">
        <v>190</v>
      </c>
      <c r="Q5956" s="52"/>
      <c r="R5956" s="52" t="s">
        <v>19045</v>
      </c>
      <c r="S5956" s="49" t="s">
        <v>21333</v>
      </c>
      <c r="V5956" s="50" t="s">
        <v>18877</v>
      </c>
      <c r="W5956" s="50" t="s">
        <v>18873</v>
      </c>
      <c r="X5956" s="50" t="s">
        <v>14740</v>
      </c>
      <c r="Y5956" s="70">
        <v>44340</v>
      </c>
      <c r="Z5956" s="53">
        <v>25226</v>
      </c>
    </row>
    <row r="5957" spans="1:26" s="49" customFormat="1" ht="30" x14ac:dyDescent="0.25">
      <c r="A5957" s="74">
        <v>600053318</v>
      </c>
      <c r="B5957" s="73">
        <f t="shared" si="279"/>
        <v>600053318</v>
      </c>
      <c r="C5957" s="73" t="s">
        <v>19046</v>
      </c>
      <c r="D5957" s="68">
        <v>1</v>
      </c>
      <c r="E5957" s="48">
        <f t="shared" si="280"/>
        <v>70995109</v>
      </c>
      <c r="F5957" s="57" t="s">
        <v>17312</v>
      </c>
      <c r="G5957" s="57" t="s">
        <v>18870</v>
      </c>
      <c r="H5957" s="51">
        <v>0</v>
      </c>
      <c r="I5957" s="51" t="s">
        <v>17309</v>
      </c>
      <c r="J5957" s="69">
        <v>27.49</v>
      </c>
      <c r="K5957" s="69">
        <f t="shared" si="281"/>
        <v>0</v>
      </c>
      <c r="L5957" s="90">
        <v>150</v>
      </c>
      <c r="M5957" s="51">
        <f>VLOOKUP(A:A,'[2]Příloha k protokolu'!$F:$J,5,0)</f>
        <v>150</v>
      </c>
      <c r="N5957" s="62" t="s">
        <v>19047</v>
      </c>
      <c r="O5957" s="52" t="s">
        <v>60</v>
      </c>
      <c r="P5957" s="52">
        <v>70</v>
      </c>
      <c r="Q5957" s="52"/>
      <c r="R5957" s="52" t="s">
        <v>18937</v>
      </c>
      <c r="S5957" s="49" t="s">
        <v>21333</v>
      </c>
      <c r="V5957" s="50" t="s">
        <v>18877</v>
      </c>
      <c r="W5957" s="50" t="s">
        <v>18873</v>
      </c>
      <c r="X5957" s="50" t="s">
        <v>14740</v>
      </c>
      <c r="Y5957" s="70" t="s">
        <v>17320</v>
      </c>
      <c r="Z5957" s="53">
        <v>25267</v>
      </c>
    </row>
    <row r="5958" spans="1:26" s="49" customFormat="1" x14ac:dyDescent="0.25">
      <c r="A5958" s="74">
        <v>600053334</v>
      </c>
      <c r="B5958" s="73">
        <f t="shared" si="279"/>
        <v>600053334</v>
      </c>
      <c r="C5958" s="73" t="s">
        <v>19048</v>
      </c>
      <c r="D5958" s="68">
        <v>1</v>
      </c>
      <c r="E5958" s="48">
        <f t="shared" si="280"/>
        <v>70988129</v>
      </c>
      <c r="F5958" s="57" t="s">
        <v>17312</v>
      </c>
      <c r="G5958" s="57" t="s">
        <v>18870</v>
      </c>
      <c r="H5958" s="51">
        <v>825</v>
      </c>
      <c r="I5958" s="51" t="s">
        <v>17309</v>
      </c>
      <c r="J5958" s="69">
        <v>27.49</v>
      </c>
      <c r="K5958" s="69">
        <f t="shared" si="281"/>
        <v>22679.25</v>
      </c>
      <c r="L5958" s="90">
        <v>825</v>
      </c>
      <c r="M5958" s="51">
        <f>VLOOKUP(A:A,'[2]Příloha k protokolu'!$F:$J,5,0)</f>
        <v>0</v>
      </c>
      <c r="N5958" s="62" t="s">
        <v>19049</v>
      </c>
      <c r="O5958" s="52" t="s">
        <v>1152</v>
      </c>
      <c r="P5958" s="52">
        <v>740</v>
      </c>
      <c r="Q5958" s="52"/>
      <c r="R5958" s="52" t="s">
        <v>18948</v>
      </c>
      <c r="S5958" s="49" t="s">
        <v>21333</v>
      </c>
      <c r="V5958" s="50" t="s">
        <v>18877</v>
      </c>
      <c r="W5958" s="50" t="s">
        <v>18873</v>
      </c>
      <c r="X5958" s="50" t="s">
        <v>14740</v>
      </c>
      <c r="Y5958" s="70" t="s">
        <v>17320</v>
      </c>
      <c r="Z5958" s="53">
        <v>25264</v>
      </c>
    </row>
    <row r="5959" spans="1:26" s="49" customFormat="1" x14ac:dyDescent="0.25">
      <c r="A5959" s="74">
        <v>600053342</v>
      </c>
      <c r="B5959" s="73">
        <f t="shared" si="279"/>
        <v>600053342</v>
      </c>
      <c r="C5959" s="73" t="s">
        <v>19050</v>
      </c>
      <c r="D5959" s="68">
        <v>1</v>
      </c>
      <c r="E5959" s="48">
        <f t="shared" si="280"/>
        <v>75031710</v>
      </c>
      <c r="F5959" s="57" t="s">
        <v>17312</v>
      </c>
      <c r="G5959" s="57" t="s">
        <v>18870</v>
      </c>
      <c r="H5959" s="51">
        <v>775</v>
      </c>
      <c r="I5959" s="51" t="s">
        <v>17309</v>
      </c>
      <c r="J5959" s="69">
        <v>27.49</v>
      </c>
      <c r="K5959" s="69">
        <f t="shared" si="281"/>
        <v>21304.75</v>
      </c>
      <c r="L5959" s="90">
        <v>775</v>
      </c>
      <c r="M5959" s="51">
        <f>VLOOKUP(A:A,'[2]Příloha k protokolu'!$F:$J,5,0)</f>
        <v>0</v>
      </c>
      <c r="N5959" s="62" t="s">
        <v>19051</v>
      </c>
      <c r="O5959" s="52" t="s">
        <v>30</v>
      </c>
      <c r="P5959" s="52">
        <v>208</v>
      </c>
      <c r="Q5959" s="52"/>
      <c r="R5959" s="52" t="s">
        <v>18959</v>
      </c>
      <c r="S5959" s="49" t="s">
        <v>21333</v>
      </c>
      <c r="V5959" s="50" t="s">
        <v>18877</v>
      </c>
      <c r="W5959" s="50" t="s">
        <v>18873</v>
      </c>
      <c r="X5959" s="50" t="s">
        <v>14740</v>
      </c>
      <c r="Y5959" s="70" t="s">
        <v>17320</v>
      </c>
      <c r="Z5959" s="53">
        <v>25246</v>
      </c>
    </row>
    <row r="5960" spans="1:26" s="49" customFormat="1" x14ac:dyDescent="0.25">
      <c r="A5960" s="74">
        <v>600053351</v>
      </c>
      <c r="B5960" s="73">
        <f t="shared" si="279"/>
        <v>600053351</v>
      </c>
      <c r="C5960" s="73" t="s">
        <v>19052</v>
      </c>
      <c r="D5960" s="68">
        <v>1</v>
      </c>
      <c r="E5960" s="48">
        <f t="shared" si="280"/>
        <v>70996610</v>
      </c>
      <c r="F5960" s="57" t="s">
        <v>17312</v>
      </c>
      <c r="G5960" s="57" t="s">
        <v>18870</v>
      </c>
      <c r="H5960" s="51">
        <v>200</v>
      </c>
      <c r="I5960" s="51" t="s">
        <v>17309</v>
      </c>
      <c r="J5960" s="69">
        <v>27.49</v>
      </c>
      <c r="K5960" s="69">
        <f t="shared" si="281"/>
        <v>5498</v>
      </c>
      <c r="L5960" s="90">
        <v>200</v>
      </c>
      <c r="M5960" s="51">
        <f>VLOOKUP(A:A,'[2]Příloha k protokolu'!$F:$J,5,0)</f>
        <v>0</v>
      </c>
      <c r="N5960" s="62" t="s">
        <v>19053</v>
      </c>
      <c r="O5960" s="52" t="s">
        <v>19054</v>
      </c>
      <c r="P5960" s="52">
        <v>41</v>
      </c>
      <c r="Q5960" s="52"/>
      <c r="R5960" s="52" t="s">
        <v>19055</v>
      </c>
      <c r="S5960" s="49" t="s">
        <v>21333</v>
      </c>
      <c r="V5960" s="50" t="s">
        <v>18877</v>
      </c>
      <c r="W5960" s="50" t="s">
        <v>18873</v>
      </c>
      <c r="X5960" s="50" t="s">
        <v>14740</v>
      </c>
      <c r="Y5960" s="70" t="s">
        <v>17320</v>
      </c>
      <c r="Z5960" s="53">
        <v>25241</v>
      </c>
    </row>
    <row r="5961" spans="1:26" s="49" customFormat="1" x14ac:dyDescent="0.25">
      <c r="A5961" s="74">
        <v>600053369</v>
      </c>
      <c r="B5961" s="73">
        <f t="shared" si="279"/>
        <v>600053369</v>
      </c>
      <c r="C5961" s="73" t="s">
        <v>19056</v>
      </c>
      <c r="D5961" s="68">
        <v>1</v>
      </c>
      <c r="E5961" s="48">
        <f t="shared" si="280"/>
        <v>71007903</v>
      </c>
      <c r="F5961" s="57" t="s">
        <v>17312</v>
      </c>
      <c r="G5961" s="57" t="s">
        <v>18870</v>
      </c>
      <c r="H5961" s="51">
        <v>0</v>
      </c>
      <c r="I5961" s="51" t="s">
        <v>17320</v>
      </c>
      <c r="J5961" s="69">
        <v>27.49</v>
      </c>
      <c r="K5961" s="69">
        <f t="shared" si="281"/>
        <v>0</v>
      </c>
      <c r="L5961" s="90">
        <v>0</v>
      </c>
      <c r="M5961" s="51"/>
      <c r="N5961" s="62" t="s">
        <v>19057</v>
      </c>
      <c r="O5961" s="52" t="s">
        <v>19058</v>
      </c>
      <c r="P5961" s="52">
        <v>39</v>
      </c>
      <c r="Q5961" s="52"/>
      <c r="R5961" s="52" t="s">
        <v>5965</v>
      </c>
      <c r="S5961" s="49" t="s">
        <v>21333</v>
      </c>
      <c r="V5961" s="50" t="s">
        <v>18877</v>
      </c>
      <c r="W5961" s="50" t="s">
        <v>18873</v>
      </c>
      <c r="X5961" s="50" t="s">
        <v>14740</v>
      </c>
      <c r="Y5961" s="70">
        <v>44340</v>
      </c>
      <c r="Z5961" s="53">
        <v>25245</v>
      </c>
    </row>
    <row r="5962" spans="1:26" s="49" customFormat="1" x14ac:dyDescent="0.25">
      <c r="A5962" s="74">
        <v>600053377</v>
      </c>
      <c r="B5962" s="73">
        <f t="shared" si="279"/>
        <v>600053377</v>
      </c>
      <c r="C5962" s="73" t="s">
        <v>19059</v>
      </c>
      <c r="D5962" s="68">
        <v>1</v>
      </c>
      <c r="E5962" s="48">
        <f t="shared" si="280"/>
        <v>61385158</v>
      </c>
      <c r="F5962" s="57" t="s">
        <v>17312</v>
      </c>
      <c r="G5962" s="57" t="s">
        <v>18870</v>
      </c>
      <c r="H5962" s="51">
        <v>1625</v>
      </c>
      <c r="I5962" s="51" t="s">
        <v>17309</v>
      </c>
      <c r="J5962" s="69">
        <v>27.49</v>
      </c>
      <c r="K5962" s="69">
        <f t="shared" si="281"/>
        <v>44671.25</v>
      </c>
      <c r="L5962" s="90">
        <v>1625</v>
      </c>
      <c r="M5962" s="51">
        <f>VLOOKUP(A:A,'[2]Příloha k protokolu'!$F:$J,5,0)</f>
        <v>0</v>
      </c>
      <c r="N5962" s="62" t="s">
        <v>19060</v>
      </c>
      <c r="O5962" s="52" t="s">
        <v>1992</v>
      </c>
      <c r="P5962" s="52">
        <v>447</v>
      </c>
      <c r="Q5962" s="52"/>
      <c r="R5962" s="52" t="s">
        <v>18873</v>
      </c>
      <c r="S5962" s="49" t="s">
        <v>21333</v>
      </c>
      <c r="V5962" s="50" t="s">
        <v>18877</v>
      </c>
      <c r="W5962" s="50" t="s">
        <v>18873</v>
      </c>
      <c r="X5962" s="50" t="s">
        <v>14740</v>
      </c>
      <c r="Y5962" s="70" t="s">
        <v>17320</v>
      </c>
      <c r="Z5962" s="53">
        <v>25228</v>
      </c>
    </row>
    <row r="5963" spans="1:26" s="49" customFormat="1" ht="30" x14ac:dyDescent="0.25">
      <c r="A5963" s="74">
        <v>600053385</v>
      </c>
      <c r="B5963" s="73">
        <f t="shared" si="279"/>
        <v>600053385</v>
      </c>
      <c r="C5963" s="73" t="s">
        <v>19061</v>
      </c>
      <c r="D5963" s="68">
        <v>1</v>
      </c>
      <c r="E5963" s="48">
        <f t="shared" si="280"/>
        <v>49855255</v>
      </c>
      <c r="F5963" s="57" t="s">
        <v>17312</v>
      </c>
      <c r="G5963" s="57" t="s">
        <v>18870</v>
      </c>
      <c r="H5963" s="51">
        <v>600</v>
      </c>
      <c r="I5963" s="51" t="s">
        <v>17309</v>
      </c>
      <c r="J5963" s="69">
        <v>27.49</v>
      </c>
      <c r="K5963" s="69">
        <f t="shared" si="281"/>
        <v>16494</v>
      </c>
      <c r="L5963" s="90">
        <v>600</v>
      </c>
      <c r="M5963" s="51">
        <f>VLOOKUP(A:A,'[2]Příloha k protokolu'!$F:$J,5,0)</f>
        <v>0</v>
      </c>
      <c r="N5963" s="62" t="s">
        <v>19062</v>
      </c>
      <c r="O5963" s="52" t="s">
        <v>19063</v>
      </c>
      <c r="P5963" s="52">
        <v>136</v>
      </c>
      <c r="Q5963" s="52"/>
      <c r="R5963" s="52" t="s">
        <v>19064</v>
      </c>
      <c r="S5963" s="49" t="s">
        <v>21333</v>
      </c>
      <c r="V5963" s="50" t="s">
        <v>18877</v>
      </c>
      <c r="W5963" s="50" t="s">
        <v>18873</v>
      </c>
      <c r="X5963" s="50" t="s">
        <v>14740</v>
      </c>
      <c r="Y5963" s="70" t="s">
        <v>17320</v>
      </c>
      <c r="Z5963" s="53">
        <v>25216</v>
      </c>
    </row>
    <row r="5964" spans="1:26" s="49" customFormat="1" x14ac:dyDescent="0.25">
      <c r="A5964" s="74">
        <v>600053393</v>
      </c>
      <c r="B5964" s="73">
        <f t="shared" si="279"/>
        <v>600053393</v>
      </c>
      <c r="C5964" s="73" t="s">
        <v>19065</v>
      </c>
      <c r="D5964" s="68">
        <v>1</v>
      </c>
      <c r="E5964" s="48">
        <f t="shared" si="280"/>
        <v>49855221</v>
      </c>
      <c r="F5964" s="57" t="s">
        <v>17312</v>
      </c>
      <c r="G5964" s="57" t="s">
        <v>18870</v>
      </c>
      <c r="H5964" s="51">
        <v>1500</v>
      </c>
      <c r="I5964" s="51" t="s">
        <v>17309</v>
      </c>
      <c r="J5964" s="69">
        <v>27.49</v>
      </c>
      <c r="K5964" s="69">
        <f t="shared" si="281"/>
        <v>41235</v>
      </c>
      <c r="L5964" s="90">
        <v>1500</v>
      </c>
      <c r="M5964" s="51">
        <f>VLOOKUP(A:A,'[2]Příloha k protokolu'!$F:$J,5,0)</f>
        <v>0</v>
      </c>
      <c r="N5964" s="62" t="s">
        <v>19066</v>
      </c>
      <c r="O5964" s="52" t="s">
        <v>593</v>
      </c>
      <c r="P5964" s="52">
        <v>878</v>
      </c>
      <c r="Q5964" s="52">
        <v>115</v>
      </c>
      <c r="R5964" s="52" t="s">
        <v>18932</v>
      </c>
      <c r="S5964" s="49" t="s">
        <v>21333</v>
      </c>
      <c r="V5964" s="50" t="s">
        <v>18877</v>
      </c>
      <c r="W5964" s="50" t="s">
        <v>18873</v>
      </c>
      <c r="X5964" s="50" t="s">
        <v>14740</v>
      </c>
      <c r="Y5964" s="70" t="s">
        <v>17320</v>
      </c>
      <c r="Z5964" s="53">
        <v>25219</v>
      </c>
    </row>
    <row r="5965" spans="1:26" s="49" customFormat="1" x14ac:dyDescent="0.25">
      <c r="A5965" s="74">
        <v>600053407</v>
      </c>
      <c r="B5965" s="73">
        <f t="shared" si="279"/>
        <v>600053407</v>
      </c>
      <c r="C5965" s="73" t="s">
        <v>19067</v>
      </c>
      <c r="D5965" s="68">
        <v>1</v>
      </c>
      <c r="E5965" s="48">
        <f t="shared" si="280"/>
        <v>47005319</v>
      </c>
      <c r="F5965" s="57" t="s">
        <v>17312</v>
      </c>
      <c r="G5965" s="57" t="s">
        <v>18870</v>
      </c>
      <c r="H5965" s="51">
        <v>825</v>
      </c>
      <c r="I5965" s="51" t="s">
        <v>17309</v>
      </c>
      <c r="J5965" s="69">
        <v>27.49</v>
      </c>
      <c r="K5965" s="69">
        <f t="shared" si="281"/>
        <v>22679.25</v>
      </c>
      <c r="L5965" s="90">
        <v>825</v>
      </c>
      <c r="M5965" s="51">
        <f>VLOOKUP(A:A,'[2]Příloha k protokolu'!$F:$J,5,0)</f>
        <v>0</v>
      </c>
      <c r="N5965" s="62" t="s">
        <v>19068</v>
      </c>
      <c r="O5965" s="52" t="s">
        <v>60</v>
      </c>
      <c r="P5965" s="52">
        <v>96</v>
      </c>
      <c r="Q5965" s="52"/>
      <c r="R5965" s="52" t="s">
        <v>18964</v>
      </c>
      <c r="S5965" s="49" t="s">
        <v>21333</v>
      </c>
      <c r="V5965" s="50" t="s">
        <v>18877</v>
      </c>
      <c r="W5965" s="50" t="s">
        <v>18873</v>
      </c>
      <c r="X5965" s="50" t="s">
        <v>14740</v>
      </c>
      <c r="Y5965" s="70" t="s">
        <v>17320</v>
      </c>
      <c r="Z5965" s="53">
        <v>25206</v>
      </c>
    </row>
    <row r="5966" spans="1:26" s="49" customFormat="1" x14ac:dyDescent="0.25">
      <c r="A5966" s="74">
        <v>600053431</v>
      </c>
      <c r="B5966" s="73">
        <f t="shared" si="279"/>
        <v>600053431</v>
      </c>
      <c r="C5966" s="73" t="s">
        <v>19069</v>
      </c>
      <c r="D5966" s="68">
        <v>1</v>
      </c>
      <c r="E5966" s="48">
        <f t="shared" si="280"/>
        <v>71006656</v>
      </c>
      <c r="F5966" s="57" t="s">
        <v>17312</v>
      </c>
      <c r="G5966" s="57" t="s">
        <v>18870</v>
      </c>
      <c r="H5966" s="51">
        <v>175</v>
      </c>
      <c r="I5966" s="51" t="s">
        <v>17309</v>
      </c>
      <c r="J5966" s="69">
        <v>27.49</v>
      </c>
      <c r="K5966" s="69">
        <f t="shared" si="281"/>
        <v>4810.75</v>
      </c>
      <c r="L5966" s="90">
        <v>175</v>
      </c>
      <c r="M5966" s="51">
        <f>VLOOKUP(A:A,'[2]Příloha k protokolu'!$F:$J,5,0)</f>
        <v>0</v>
      </c>
      <c r="N5966" s="62" t="s">
        <v>19070</v>
      </c>
      <c r="O5966" s="52"/>
      <c r="P5966" s="52">
        <v>50</v>
      </c>
      <c r="Q5966" s="52"/>
      <c r="R5966" s="52" t="s">
        <v>893</v>
      </c>
      <c r="S5966" s="49" t="s">
        <v>21333</v>
      </c>
      <c r="V5966" s="50" t="s">
        <v>18877</v>
      </c>
      <c r="W5966" s="50" t="s">
        <v>18873</v>
      </c>
      <c r="X5966" s="50" t="s">
        <v>14740</v>
      </c>
      <c r="Y5966" s="70" t="s">
        <v>17320</v>
      </c>
      <c r="Z5966" s="53">
        <v>25208</v>
      </c>
    </row>
    <row r="5967" spans="1:26" s="49" customFormat="1" x14ac:dyDescent="0.25">
      <c r="A5967" s="74">
        <v>600053458</v>
      </c>
      <c r="B5967" s="73">
        <f t="shared" si="279"/>
        <v>600053458</v>
      </c>
      <c r="C5967" s="73" t="s">
        <v>19071</v>
      </c>
      <c r="D5967" s="68">
        <v>1</v>
      </c>
      <c r="E5967" s="48">
        <f t="shared" si="280"/>
        <v>47005203</v>
      </c>
      <c r="F5967" s="57" t="s">
        <v>17312</v>
      </c>
      <c r="G5967" s="57" t="s">
        <v>18870</v>
      </c>
      <c r="H5967" s="51">
        <v>0</v>
      </c>
      <c r="I5967" s="51" t="s">
        <v>17320</v>
      </c>
      <c r="J5967" s="69">
        <v>27.49</v>
      </c>
      <c r="K5967" s="69">
        <f t="shared" si="281"/>
        <v>0</v>
      </c>
      <c r="L5967" s="90">
        <v>0</v>
      </c>
      <c r="M5967" s="51"/>
      <c r="N5967" s="62" t="s">
        <v>19072</v>
      </c>
      <c r="O5967" s="52" t="s">
        <v>340</v>
      </c>
      <c r="P5967" s="52">
        <v>420</v>
      </c>
      <c r="Q5967" s="52"/>
      <c r="R5967" s="52" t="s">
        <v>18955</v>
      </c>
      <c r="S5967" s="49" t="s">
        <v>21333</v>
      </c>
      <c r="V5967" s="50" t="s">
        <v>18877</v>
      </c>
      <c r="W5967" s="50" t="s">
        <v>18873</v>
      </c>
      <c r="X5967" s="50" t="s">
        <v>14740</v>
      </c>
      <c r="Y5967" s="70">
        <v>44340</v>
      </c>
      <c r="Z5967" s="53">
        <v>25210</v>
      </c>
    </row>
    <row r="5968" spans="1:26" s="49" customFormat="1" x14ac:dyDescent="0.25">
      <c r="A5968" s="74">
        <v>600053521</v>
      </c>
      <c r="B5968" s="73">
        <f t="shared" si="279"/>
        <v>600053521</v>
      </c>
      <c r="C5968" s="73" t="s">
        <v>19073</v>
      </c>
      <c r="D5968" s="68">
        <v>1</v>
      </c>
      <c r="E5968" s="48">
        <f t="shared" si="280"/>
        <v>70995001</v>
      </c>
      <c r="F5968" s="57" t="s">
        <v>17312</v>
      </c>
      <c r="G5968" s="57" t="s">
        <v>18870</v>
      </c>
      <c r="H5968" s="51">
        <v>75</v>
      </c>
      <c r="I5968" s="51" t="s">
        <v>17309</v>
      </c>
      <c r="J5968" s="69">
        <v>27.49</v>
      </c>
      <c r="K5968" s="69">
        <f t="shared" si="281"/>
        <v>2061.75</v>
      </c>
      <c r="L5968" s="90">
        <v>75</v>
      </c>
      <c r="M5968" s="51">
        <f>VLOOKUP(A:A,'[2]Příloha k protokolu'!$F:$J,5,0)</f>
        <v>0</v>
      </c>
      <c r="N5968" s="62" t="s">
        <v>19074</v>
      </c>
      <c r="O5968" s="52" t="s">
        <v>340</v>
      </c>
      <c r="P5968" s="52">
        <v>886</v>
      </c>
      <c r="Q5968" s="52"/>
      <c r="R5968" s="52" t="s">
        <v>18955</v>
      </c>
      <c r="S5968" s="49" t="s">
        <v>21333</v>
      </c>
      <c r="V5968" s="50" t="s">
        <v>18877</v>
      </c>
      <c r="W5968" s="50" t="s">
        <v>18873</v>
      </c>
      <c r="X5968" s="50" t="s">
        <v>14740</v>
      </c>
      <c r="Y5968" s="70" t="s">
        <v>17320</v>
      </c>
      <c r="Z5968" s="53">
        <v>25210</v>
      </c>
    </row>
    <row r="5969" spans="1:26" s="49" customFormat="1" x14ac:dyDescent="0.25">
      <c r="A5969" s="74">
        <v>600053563</v>
      </c>
      <c r="B5969" s="73">
        <f t="shared" si="279"/>
        <v>600053563</v>
      </c>
      <c r="C5969" s="73" t="s">
        <v>19075</v>
      </c>
      <c r="D5969" s="68">
        <v>1</v>
      </c>
      <c r="E5969" s="48">
        <f t="shared" si="280"/>
        <v>49855263</v>
      </c>
      <c r="F5969" s="57" t="s">
        <v>17312</v>
      </c>
      <c r="G5969" s="57" t="s">
        <v>18870</v>
      </c>
      <c r="H5969" s="51">
        <v>0</v>
      </c>
      <c r="I5969" s="51" t="s">
        <v>17320</v>
      </c>
      <c r="J5969" s="69">
        <v>27.49</v>
      </c>
      <c r="K5969" s="69">
        <f t="shared" si="281"/>
        <v>0</v>
      </c>
      <c r="L5969" s="90">
        <v>0</v>
      </c>
      <c r="M5969" s="51"/>
      <c r="N5969" s="62" t="s">
        <v>19076</v>
      </c>
      <c r="O5969" s="52" t="s">
        <v>55</v>
      </c>
      <c r="P5969" s="52">
        <v>583</v>
      </c>
      <c r="Q5969" s="52">
        <v>8</v>
      </c>
      <c r="R5969" s="52" t="s">
        <v>18932</v>
      </c>
      <c r="S5969" s="49" t="s">
        <v>21333</v>
      </c>
      <c r="V5969" s="50" t="s">
        <v>18877</v>
      </c>
      <c r="W5969" s="50" t="s">
        <v>18873</v>
      </c>
      <c r="X5969" s="50" t="s">
        <v>14740</v>
      </c>
      <c r="Y5969" s="70">
        <v>44333</v>
      </c>
      <c r="Z5969" s="53">
        <v>25219</v>
      </c>
    </row>
    <row r="5970" spans="1:26" s="49" customFormat="1" x14ac:dyDescent="0.25">
      <c r="A5970" s="74">
        <v>600053652</v>
      </c>
      <c r="B5970" s="73">
        <f t="shared" si="279"/>
        <v>600053652</v>
      </c>
      <c r="C5970" s="73" t="s">
        <v>19077</v>
      </c>
      <c r="D5970" s="68">
        <v>1</v>
      </c>
      <c r="E5970" s="48">
        <f t="shared" si="280"/>
        <v>75031337</v>
      </c>
      <c r="F5970" s="57" t="s">
        <v>17312</v>
      </c>
      <c r="G5970" s="57" t="s">
        <v>18870</v>
      </c>
      <c r="H5970" s="51">
        <v>25</v>
      </c>
      <c r="I5970" s="51" t="s">
        <v>17309</v>
      </c>
      <c r="J5970" s="69">
        <v>27.49</v>
      </c>
      <c r="K5970" s="69">
        <f t="shared" si="281"/>
        <v>687.25</v>
      </c>
      <c r="L5970" s="90">
        <v>25</v>
      </c>
      <c r="M5970" s="51">
        <f>VLOOKUP(A:A,'[2]Příloha k protokolu'!$F:$J,5,0)</f>
        <v>0</v>
      </c>
      <c r="N5970" s="62" t="s">
        <v>19078</v>
      </c>
      <c r="O5970" s="52" t="s">
        <v>16873</v>
      </c>
      <c r="P5970" s="52">
        <v>310</v>
      </c>
      <c r="Q5970" s="52"/>
      <c r="R5970" s="52" t="s">
        <v>18916</v>
      </c>
      <c r="S5970" s="49" t="s">
        <v>21333</v>
      </c>
      <c r="V5970" s="50" t="s">
        <v>18877</v>
      </c>
      <c r="W5970" s="50" t="s">
        <v>18873</v>
      </c>
      <c r="X5970" s="50" t="s">
        <v>14740</v>
      </c>
      <c r="Y5970" s="70" t="s">
        <v>17320</v>
      </c>
      <c r="Z5970" s="53">
        <v>25262</v>
      </c>
    </row>
    <row r="5971" spans="1:26" s="49" customFormat="1" ht="30" x14ac:dyDescent="0.25">
      <c r="A5971" s="75">
        <v>600170217</v>
      </c>
      <c r="B5971" s="73">
        <f t="shared" si="279"/>
        <v>600170217</v>
      </c>
      <c r="C5971" s="73" t="s">
        <v>19079</v>
      </c>
      <c r="D5971" s="68">
        <v>1</v>
      </c>
      <c r="E5971" s="48">
        <f t="shared" si="280"/>
        <v>60457911</v>
      </c>
      <c r="F5971" s="57" t="s">
        <v>17312</v>
      </c>
      <c r="G5971" s="57" t="s">
        <v>18870</v>
      </c>
      <c r="H5971" s="51">
        <v>175</v>
      </c>
      <c r="I5971" s="51" t="s">
        <v>17309</v>
      </c>
      <c r="J5971" s="69">
        <v>27.49</v>
      </c>
      <c r="K5971" s="69">
        <f t="shared" si="281"/>
        <v>4810.75</v>
      </c>
      <c r="L5971" s="90">
        <v>175</v>
      </c>
      <c r="M5971" s="51">
        <f>VLOOKUP(A:A,'[2]Příloha k protokolu'!$F:$J,5,0)</f>
        <v>0</v>
      </c>
      <c r="N5971" s="62" t="s">
        <v>19080</v>
      </c>
      <c r="O5971" s="52" t="s">
        <v>307</v>
      </c>
      <c r="P5971" s="52">
        <v>105</v>
      </c>
      <c r="Q5971" s="52"/>
      <c r="R5971" s="52" t="s">
        <v>19040</v>
      </c>
      <c r="S5971" s="49" t="s">
        <v>21333</v>
      </c>
      <c r="V5971" s="50" t="s">
        <v>18333</v>
      </c>
      <c r="W5971" s="50" t="s">
        <v>18873</v>
      </c>
      <c r="X5971" s="50" t="s">
        <v>14738</v>
      </c>
      <c r="Y5971" s="70" t="s">
        <v>17320</v>
      </c>
      <c r="Z5971" s="53">
        <v>25268</v>
      </c>
    </row>
    <row r="5972" spans="1:26" s="49" customFormat="1" x14ac:dyDescent="0.25">
      <c r="A5972" s="75">
        <v>691013632</v>
      </c>
      <c r="B5972" s="73">
        <f t="shared" si="279"/>
        <v>691013632</v>
      </c>
      <c r="C5972" s="73" t="s">
        <v>19081</v>
      </c>
      <c r="D5972" s="68">
        <v>1</v>
      </c>
      <c r="E5972" s="48">
        <f t="shared" si="280"/>
        <v>8408157</v>
      </c>
      <c r="F5972" s="57" t="s">
        <v>17312</v>
      </c>
      <c r="G5972" s="57" t="s">
        <v>18870</v>
      </c>
      <c r="H5972" s="51">
        <v>0</v>
      </c>
      <c r="I5972" s="51" t="s">
        <v>17309</v>
      </c>
      <c r="J5972" s="69">
        <v>27.49</v>
      </c>
      <c r="K5972" s="69">
        <f t="shared" si="281"/>
        <v>0</v>
      </c>
      <c r="L5972" s="90">
        <v>25</v>
      </c>
      <c r="M5972" s="51">
        <f>VLOOKUP(A:A,'[2]Příloha k protokolu'!$F:$J,5,0)</f>
        <v>25</v>
      </c>
      <c r="N5972" s="62" t="s">
        <v>19082</v>
      </c>
      <c r="O5972" s="52" t="s">
        <v>3112</v>
      </c>
      <c r="P5972" s="52">
        <v>211</v>
      </c>
      <c r="Q5972" s="52"/>
      <c r="R5972" s="52" t="s">
        <v>5965</v>
      </c>
      <c r="S5972" s="49" t="s">
        <v>21333</v>
      </c>
      <c r="V5972" s="50" t="s">
        <v>18877</v>
      </c>
      <c r="W5972" s="50" t="s">
        <v>18873</v>
      </c>
      <c r="X5972" s="50" t="s">
        <v>14740</v>
      </c>
      <c r="Y5972" s="70" t="s">
        <v>17320</v>
      </c>
      <c r="Z5972" s="53">
        <v>25245</v>
      </c>
    </row>
    <row r="5973" spans="1:26" s="49" customFormat="1" ht="30" x14ac:dyDescent="0.25">
      <c r="A5973" s="75">
        <v>651024617</v>
      </c>
      <c r="B5973" s="73">
        <f t="shared" si="279"/>
        <v>651024617</v>
      </c>
      <c r="C5973" s="73" t="s">
        <v>19083</v>
      </c>
      <c r="D5973" s="68">
        <v>1</v>
      </c>
      <c r="E5973" s="48">
        <f t="shared" si="280"/>
        <v>27383512</v>
      </c>
      <c r="F5973" s="57" t="s">
        <v>17312</v>
      </c>
      <c r="G5973" s="57" t="s">
        <v>18870</v>
      </c>
      <c r="H5973" s="51">
        <v>800</v>
      </c>
      <c r="I5973" s="51" t="s">
        <v>17309</v>
      </c>
      <c r="J5973" s="69">
        <v>27.49</v>
      </c>
      <c r="K5973" s="69">
        <f t="shared" si="281"/>
        <v>21992</v>
      </c>
      <c r="L5973" s="90">
        <v>800</v>
      </c>
      <c r="M5973" s="51">
        <f>VLOOKUP(A:A,'[2]Příloha k protokolu'!$F:$J,5,0)</f>
        <v>0</v>
      </c>
      <c r="N5973" s="62" t="s">
        <v>19084</v>
      </c>
      <c r="O5973" s="52" t="s">
        <v>19085</v>
      </c>
      <c r="P5973" s="52">
        <v>522</v>
      </c>
      <c r="Q5973" s="52"/>
      <c r="R5973" s="52" t="s">
        <v>19019</v>
      </c>
      <c r="S5973" s="49" t="s">
        <v>21334</v>
      </c>
      <c r="V5973" s="50" t="s">
        <v>18333</v>
      </c>
      <c r="W5973" s="50" t="s">
        <v>18873</v>
      </c>
      <c r="X5973" s="50" t="s">
        <v>14742</v>
      </c>
      <c r="Y5973" s="70" t="s">
        <v>17320</v>
      </c>
      <c r="Z5973" s="53">
        <v>25242</v>
      </c>
    </row>
    <row r="5974" spans="1:26" s="49" customFormat="1" x14ac:dyDescent="0.25">
      <c r="A5974" s="75">
        <v>662000129</v>
      </c>
      <c r="B5974" s="73">
        <f t="shared" si="279"/>
        <v>662000129</v>
      </c>
      <c r="C5974" s="73" t="s">
        <v>19086</v>
      </c>
      <c r="D5974" s="68">
        <v>1</v>
      </c>
      <c r="E5974" s="48">
        <f t="shared" si="280"/>
        <v>75031744</v>
      </c>
      <c r="F5974" s="57" t="s">
        <v>17312</v>
      </c>
      <c r="G5974" s="57" t="s">
        <v>18870</v>
      </c>
      <c r="H5974" s="51">
        <v>0</v>
      </c>
      <c r="I5974" s="51" t="s">
        <v>17309</v>
      </c>
      <c r="J5974" s="69">
        <v>27.49</v>
      </c>
      <c r="K5974" s="69">
        <f t="shared" si="281"/>
        <v>0</v>
      </c>
      <c r="L5974" s="90">
        <v>25</v>
      </c>
      <c r="M5974" s="51">
        <f>VLOOKUP(A:A,'[2]Příloha k protokolu'!$F:$J,5,0)</f>
        <v>25</v>
      </c>
      <c r="N5974" s="62" t="s">
        <v>19087</v>
      </c>
      <c r="O5974" s="52" t="s">
        <v>30</v>
      </c>
      <c r="P5974" s="52">
        <v>208</v>
      </c>
      <c r="Q5974" s="52"/>
      <c r="R5974" s="52" t="s">
        <v>18959</v>
      </c>
      <c r="S5974" s="49" t="s">
        <v>21333</v>
      </c>
      <c r="V5974" s="50" t="s">
        <v>18877</v>
      </c>
      <c r="W5974" s="50" t="s">
        <v>18873</v>
      </c>
      <c r="X5974" s="50" t="s">
        <v>14740</v>
      </c>
      <c r="Y5974" s="70" t="s">
        <v>17320</v>
      </c>
      <c r="Z5974" s="53">
        <v>25246</v>
      </c>
    </row>
    <row r="5975" spans="1:26" s="49" customFormat="1" x14ac:dyDescent="0.25">
      <c r="A5975" s="75">
        <v>662104307</v>
      </c>
      <c r="B5975" s="73">
        <f t="shared" si="279"/>
        <v>662104307</v>
      </c>
      <c r="C5975" s="73" t="s">
        <v>19088</v>
      </c>
      <c r="D5975" s="68">
        <v>1</v>
      </c>
      <c r="E5975" s="48">
        <f t="shared" si="280"/>
        <v>71340866</v>
      </c>
      <c r="F5975" s="57" t="s">
        <v>17312</v>
      </c>
      <c r="G5975" s="57" t="s">
        <v>18870</v>
      </c>
      <c r="H5975" s="51">
        <v>25</v>
      </c>
      <c r="I5975" s="51" t="s">
        <v>17309</v>
      </c>
      <c r="J5975" s="69">
        <v>27.49</v>
      </c>
      <c r="K5975" s="69">
        <f t="shared" si="281"/>
        <v>687.25</v>
      </c>
      <c r="L5975" s="90">
        <v>25</v>
      </c>
      <c r="M5975" s="51">
        <f>VLOOKUP(A:A,'[2]Příloha k protokolu'!$F:$J,5,0)</f>
        <v>0</v>
      </c>
      <c r="N5975" s="62" t="s">
        <v>19089</v>
      </c>
      <c r="O5975" s="52" t="s">
        <v>595</v>
      </c>
      <c r="P5975" s="52">
        <v>139</v>
      </c>
      <c r="Q5975" s="52"/>
      <c r="R5975" s="52" t="s">
        <v>18898</v>
      </c>
      <c r="S5975" s="49" t="s">
        <v>21334</v>
      </c>
      <c r="V5975" s="50" t="s">
        <v>18333</v>
      </c>
      <c r="W5975" s="50" t="s">
        <v>18873</v>
      </c>
      <c r="X5975" s="50" t="s">
        <v>14742</v>
      </c>
      <c r="Y5975" s="70" t="s">
        <v>17320</v>
      </c>
      <c r="Z5975" s="53">
        <v>25230</v>
      </c>
    </row>
    <row r="5976" spans="1:26" s="49" customFormat="1" x14ac:dyDescent="0.25">
      <c r="A5976" s="75">
        <v>691004650</v>
      </c>
      <c r="B5976" s="73">
        <f t="shared" si="279"/>
        <v>691004650</v>
      </c>
      <c r="C5976" s="73" t="s">
        <v>19090</v>
      </c>
      <c r="D5976" s="68">
        <v>1</v>
      </c>
      <c r="E5976" s="48">
        <f t="shared" si="280"/>
        <v>21551391</v>
      </c>
      <c r="F5976" s="57" t="s">
        <v>17312</v>
      </c>
      <c r="G5976" s="57" t="s">
        <v>18870</v>
      </c>
      <c r="H5976" s="51">
        <v>0</v>
      </c>
      <c r="I5976" s="51" t="s">
        <v>17309</v>
      </c>
      <c r="J5976" s="69">
        <v>27.49</v>
      </c>
      <c r="K5976" s="69">
        <f t="shared" si="281"/>
        <v>0</v>
      </c>
      <c r="L5976" s="90">
        <v>25</v>
      </c>
      <c r="M5976" s="51">
        <f>VLOOKUP(A:A,'[2]Příloha k protokolu'!$F:$J,5,0)</f>
        <v>25</v>
      </c>
      <c r="N5976" s="62" t="s">
        <v>19091</v>
      </c>
      <c r="O5976" s="52" t="s">
        <v>19092</v>
      </c>
      <c r="P5976" s="52">
        <v>1300</v>
      </c>
      <c r="Q5976" s="52"/>
      <c r="R5976" s="52" t="s">
        <v>19019</v>
      </c>
      <c r="S5976" s="49" t="s">
        <v>21333</v>
      </c>
      <c r="V5976" s="50" t="s">
        <v>18877</v>
      </c>
      <c r="W5976" s="50" t="s">
        <v>18873</v>
      </c>
      <c r="X5976" s="50" t="s">
        <v>14740</v>
      </c>
      <c r="Y5976" s="70" t="s">
        <v>17320</v>
      </c>
      <c r="Z5976" s="53">
        <v>25242</v>
      </c>
    </row>
    <row r="5977" spans="1:26" s="49" customFormat="1" x14ac:dyDescent="0.25">
      <c r="A5977" s="75">
        <v>691000271</v>
      </c>
      <c r="B5977" s="73">
        <f t="shared" si="279"/>
        <v>691000271</v>
      </c>
      <c r="C5977" s="73" t="s">
        <v>19093</v>
      </c>
      <c r="D5977" s="68">
        <v>1</v>
      </c>
      <c r="E5977" s="48">
        <f t="shared" si="280"/>
        <v>75146886</v>
      </c>
      <c r="F5977" s="57" t="s">
        <v>17312</v>
      </c>
      <c r="G5977" s="57" t="s">
        <v>18870</v>
      </c>
      <c r="H5977" s="51">
        <v>0</v>
      </c>
      <c r="I5977" s="51" t="s">
        <v>17309</v>
      </c>
      <c r="J5977" s="69">
        <v>27.49</v>
      </c>
      <c r="K5977" s="69">
        <f t="shared" si="281"/>
        <v>0</v>
      </c>
      <c r="L5977" s="90">
        <v>25</v>
      </c>
      <c r="M5977" s="51">
        <f>VLOOKUP(A:A,'[2]Příloha k protokolu'!$F:$J,5,0)</f>
        <v>25</v>
      </c>
      <c r="N5977" s="62" t="s">
        <v>19094</v>
      </c>
      <c r="O5977" s="52" t="s">
        <v>19095</v>
      </c>
      <c r="P5977" s="52">
        <v>155</v>
      </c>
      <c r="Q5977" s="52"/>
      <c r="R5977" s="52" t="s">
        <v>19096</v>
      </c>
      <c r="S5977" s="49" t="s">
        <v>21333</v>
      </c>
      <c r="V5977" s="50" t="s">
        <v>18877</v>
      </c>
      <c r="W5977" s="50" t="s">
        <v>18873</v>
      </c>
      <c r="X5977" s="50" t="s">
        <v>14740</v>
      </c>
      <c r="Y5977" s="70" t="s">
        <v>17320</v>
      </c>
      <c r="Z5977" s="53">
        <v>25268</v>
      </c>
    </row>
    <row r="5978" spans="1:26" s="49" customFormat="1" x14ac:dyDescent="0.25">
      <c r="A5978" s="75">
        <v>691001529</v>
      </c>
      <c r="B5978" s="73">
        <f t="shared" si="279"/>
        <v>691001529</v>
      </c>
      <c r="C5978" s="73" t="s">
        <v>19097</v>
      </c>
      <c r="D5978" s="68">
        <v>1</v>
      </c>
      <c r="E5978" s="48">
        <f t="shared" si="280"/>
        <v>71341137</v>
      </c>
      <c r="F5978" s="57" t="s">
        <v>17312</v>
      </c>
      <c r="G5978" s="57" t="s">
        <v>18870</v>
      </c>
      <c r="H5978" s="51">
        <v>425</v>
      </c>
      <c r="I5978" s="51" t="s">
        <v>17309</v>
      </c>
      <c r="J5978" s="69">
        <v>27.49</v>
      </c>
      <c r="K5978" s="69">
        <f t="shared" si="281"/>
        <v>11683.25</v>
      </c>
      <c r="L5978" s="90">
        <v>425</v>
      </c>
      <c r="M5978" s="51">
        <f>VLOOKUP(A:A,'[2]Příloha k protokolu'!$F:$J,5,0)</f>
        <v>0</v>
      </c>
      <c r="N5978" s="62" t="s">
        <v>19098</v>
      </c>
      <c r="O5978" s="52" t="s">
        <v>3343</v>
      </c>
      <c r="P5978" s="52">
        <v>20</v>
      </c>
      <c r="Q5978" s="52"/>
      <c r="R5978" s="52" t="s">
        <v>19000</v>
      </c>
      <c r="S5978" s="49" t="s">
        <v>21334</v>
      </c>
      <c r="V5978" s="50" t="s">
        <v>18333</v>
      </c>
      <c r="W5978" s="50" t="s">
        <v>18873</v>
      </c>
      <c r="X5978" s="50" t="s">
        <v>14742</v>
      </c>
      <c r="Y5978" s="70" t="s">
        <v>17320</v>
      </c>
      <c r="Z5978" s="53">
        <v>25241</v>
      </c>
    </row>
    <row r="5979" spans="1:26" s="49" customFormat="1" ht="30" x14ac:dyDescent="0.25">
      <c r="A5979" s="75">
        <v>691001731</v>
      </c>
      <c r="B5979" s="73">
        <f t="shared" si="279"/>
        <v>691001731</v>
      </c>
      <c r="C5979" s="73" t="s">
        <v>19099</v>
      </c>
      <c r="D5979" s="68">
        <v>1</v>
      </c>
      <c r="E5979" s="48">
        <f t="shared" si="280"/>
        <v>72052635</v>
      </c>
      <c r="F5979" s="57" t="s">
        <v>17312</v>
      </c>
      <c r="G5979" s="57" t="s">
        <v>18870</v>
      </c>
      <c r="H5979" s="51">
        <v>525</v>
      </c>
      <c r="I5979" s="51" t="s">
        <v>17309</v>
      </c>
      <c r="J5979" s="69">
        <v>27.49</v>
      </c>
      <c r="K5979" s="69">
        <f t="shared" si="281"/>
        <v>14432.25</v>
      </c>
      <c r="L5979" s="90">
        <v>525</v>
      </c>
      <c r="M5979" s="51">
        <f>VLOOKUP(A:A,'[2]Příloha k protokolu'!$F:$J,5,0)</f>
        <v>0</v>
      </c>
      <c r="N5979" s="62" t="s">
        <v>19100</v>
      </c>
      <c r="O5979" s="52" t="s">
        <v>19101</v>
      </c>
      <c r="P5979" s="52">
        <v>370</v>
      </c>
      <c r="Q5979" s="52"/>
      <c r="R5979" s="52" t="s">
        <v>19102</v>
      </c>
      <c r="S5979" s="49" t="s">
        <v>21333</v>
      </c>
      <c r="V5979" s="50" t="s">
        <v>18877</v>
      </c>
      <c r="W5979" s="50" t="s">
        <v>18873</v>
      </c>
      <c r="X5979" s="50" t="s">
        <v>14740</v>
      </c>
      <c r="Y5979" s="70" t="s">
        <v>17320</v>
      </c>
      <c r="Z5979" s="53">
        <v>25231</v>
      </c>
    </row>
    <row r="5980" spans="1:26" s="49" customFormat="1" x14ac:dyDescent="0.25">
      <c r="A5980" s="75">
        <v>691002339</v>
      </c>
      <c r="B5980" s="73">
        <f t="shared" si="279"/>
        <v>691002339</v>
      </c>
      <c r="C5980" s="73" t="s">
        <v>19103</v>
      </c>
      <c r="D5980" s="68">
        <v>1</v>
      </c>
      <c r="E5980" s="48">
        <f t="shared" si="280"/>
        <v>72081422</v>
      </c>
      <c r="F5980" s="57" t="s">
        <v>17312</v>
      </c>
      <c r="G5980" s="57" t="s">
        <v>18870</v>
      </c>
      <c r="H5980" s="51">
        <v>350</v>
      </c>
      <c r="I5980" s="51" t="s">
        <v>17309</v>
      </c>
      <c r="J5980" s="69">
        <v>27.49</v>
      </c>
      <c r="K5980" s="69">
        <f t="shared" si="281"/>
        <v>9621.5</v>
      </c>
      <c r="L5980" s="90">
        <v>350</v>
      </c>
      <c r="M5980" s="51">
        <f>VLOOKUP(A:A,'[2]Příloha k protokolu'!$F:$J,5,0)</f>
        <v>0</v>
      </c>
      <c r="N5980" s="62" t="s">
        <v>19104</v>
      </c>
      <c r="O5980" s="52" t="s">
        <v>340</v>
      </c>
      <c r="P5980" s="52">
        <v>141</v>
      </c>
      <c r="Q5980" s="52"/>
      <c r="R5980" s="52" t="s">
        <v>18971</v>
      </c>
      <c r="S5980" s="49" t="s">
        <v>21333</v>
      </c>
      <c r="V5980" s="50" t="s">
        <v>18333</v>
      </c>
      <c r="W5980" s="50" t="s">
        <v>18873</v>
      </c>
      <c r="X5980" s="50" t="s">
        <v>14738</v>
      </c>
      <c r="Y5980" s="70" t="s">
        <v>17320</v>
      </c>
      <c r="Z5980" s="53">
        <v>25301</v>
      </c>
    </row>
    <row r="5981" spans="1:26" s="49" customFormat="1" x14ac:dyDescent="0.25">
      <c r="A5981" s="75">
        <v>691002720</v>
      </c>
      <c r="B5981" s="73">
        <f t="shared" si="279"/>
        <v>691002720</v>
      </c>
      <c r="C5981" s="73" t="s">
        <v>19105</v>
      </c>
      <c r="D5981" s="68">
        <v>1</v>
      </c>
      <c r="E5981" s="48">
        <f t="shared" si="280"/>
        <v>72069201</v>
      </c>
      <c r="F5981" s="57" t="s">
        <v>17312</v>
      </c>
      <c r="G5981" s="57" t="s">
        <v>18870</v>
      </c>
      <c r="H5981" s="51">
        <v>0</v>
      </c>
      <c r="I5981" s="51" t="s">
        <v>17309</v>
      </c>
      <c r="J5981" s="69">
        <v>27.49</v>
      </c>
      <c r="K5981" s="69">
        <f t="shared" si="281"/>
        <v>0</v>
      </c>
      <c r="L5981" s="90">
        <v>25</v>
      </c>
      <c r="M5981" s="51">
        <f>VLOOKUP(A:A,'[2]Příloha k protokolu'!$F:$J,5,0)</f>
        <v>25</v>
      </c>
      <c r="N5981" s="62" t="s">
        <v>19106</v>
      </c>
      <c r="O5981" s="52" t="s">
        <v>382</v>
      </c>
      <c r="P5981" s="52">
        <v>576</v>
      </c>
      <c r="Q5981" s="52"/>
      <c r="R5981" s="52" t="s">
        <v>19107</v>
      </c>
      <c r="S5981" s="49" t="s">
        <v>21333</v>
      </c>
      <c r="V5981" s="50" t="s">
        <v>18877</v>
      </c>
      <c r="W5981" s="50" t="s">
        <v>18873</v>
      </c>
      <c r="X5981" s="50" t="s">
        <v>14740</v>
      </c>
      <c r="Y5981" s="70" t="s">
        <v>17320</v>
      </c>
      <c r="Z5981" s="53">
        <v>25242</v>
      </c>
    </row>
    <row r="5982" spans="1:26" s="49" customFormat="1" x14ac:dyDescent="0.25">
      <c r="A5982" s="75">
        <v>691003084</v>
      </c>
      <c r="B5982" s="73">
        <f t="shared" si="279"/>
        <v>691003084</v>
      </c>
      <c r="C5982" s="73" t="s">
        <v>19108</v>
      </c>
      <c r="D5982" s="68">
        <v>1</v>
      </c>
      <c r="E5982" s="48">
        <f t="shared" si="280"/>
        <v>71341358</v>
      </c>
      <c r="F5982" s="57" t="s">
        <v>17312</v>
      </c>
      <c r="G5982" s="57" t="s">
        <v>18870</v>
      </c>
      <c r="H5982" s="51">
        <v>0</v>
      </c>
      <c r="I5982" s="51" t="s">
        <v>17309</v>
      </c>
      <c r="J5982" s="69">
        <v>27.49</v>
      </c>
      <c r="K5982" s="69">
        <f t="shared" si="281"/>
        <v>0</v>
      </c>
      <c r="L5982" s="90">
        <v>25</v>
      </c>
      <c r="M5982" s="51">
        <f>VLOOKUP(A:A,'[2]Příloha k protokolu'!$F:$J,5,0)</f>
        <v>25</v>
      </c>
      <c r="N5982" s="62" t="s">
        <v>19109</v>
      </c>
      <c r="O5982" s="52" t="s">
        <v>19110</v>
      </c>
      <c r="P5982" s="52">
        <v>64</v>
      </c>
      <c r="Q5982" s="52"/>
      <c r="R5982" s="52" t="s">
        <v>19111</v>
      </c>
      <c r="S5982" s="49" t="s">
        <v>21334</v>
      </c>
      <c r="V5982" s="50" t="s">
        <v>18333</v>
      </c>
      <c r="W5982" s="50" t="s">
        <v>18873</v>
      </c>
      <c r="X5982" s="50" t="s">
        <v>14742</v>
      </c>
      <c r="Y5982" s="70" t="s">
        <v>17320</v>
      </c>
      <c r="Z5982" s="53">
        <v>25229</v>
      </c>
    </row>
    <row r="5983" spans="1:26" s="49" customFormat="1" x14ac:dyDescent="0.25">
      <c r="A5983" s="75">
        <v>691003696</v>
      </c>
      <c r="B5983" s="73">
        <f t="shared" si="279"/>
        <v>691003696</v>
      </c>
      <c r="C5983" s="73" t="s">
        <v>19112</v>
      </c>
      <c r="D5983" s="68">
        <v>1</v>
      </c>
      <c r="E5983" s="48">
        <f t="shared" si="280"/>
        <v>72550929</v>
      </c>
      <c r="F5983" s="57" t="s">
        <v>17312</v>
      </c>
      <c r="G5983" s="57" t="s">
        <v>18870</v>
      </c>
      <c r="H5983" s="51">
        <v>0</v>
      </c>
      <c r="I5983" s="51" t="s">
        <v>17309</v>
      </c>
      <c r="J5983" s="69">
        <v>27.49</v>
      </c>
      <c r="K5983" s="69">
        <f t="shared" si="281"/>
        <v>0</v>
      </c>
      <c r="L5983" s="90">
        <v>25</v>
      </c>
      <c r="M5983" s="51">
        <f>VLOOKUP(A:A,'[2]Příloha k protokolu'!$F:$J,5,0)</f>
        <v>25</v>
      </c>
      <c r="N5983" s="62" t="s">
        <v>19113</v>
      </c>
      <c r="O5983" s="52" t="s">
        <v>19114</v>
      </c>
      <c r="P5983" s="52">
        <v>2158</v>
      </c>
      <c r="Q5983" s="52"/>
      <c r="R5983" s="52" t="s">
        <v>18873</v>
      </c>
      <c r="S5983" s="49" t="s">
        <v>21333</v>
      </c>
      <c r="V5983" s="50" t="s">
        <v>18877</v>
      </c>
      <c r="W5983" s="50" t="s">
        <v>18873</v>
      </c>
      <c r="X5983" s="50" t="s">
        <v>14740</v>
      </c>
      <c r="Y5983" s="70" t="s">
        <v>17320</v>
      </c>
      <c r="Z5983" s="53">
        <v>25228</v>
      </c>
    </row>
    <row r="5984" spans="1:26" s="49" customFormat="1" x14ac:dyDescent="0.25">
      <c r="A5984" s="75">
        <v>691003963</v>
      </c>
      <c r="B5984" s="73">
        <f t="shared" si="279"/>
        <v>691003963</v>
      </c>
      <c r="C5984" s="73" t="s">
        <v>19115</v>
      </c>
      <c r="D5984" s="68">
        <v>1</v>
      </c>
      <c r="E5984" s="48">
        <f t="shared" si="280"/>
        <v>24181498</v>
      </c>
      <c r="F5984" s="57" t="s">
        <v>17312</v>
      </c>
      <c r="G5984" s="57" t="s">
        <v>18870</v>
      </c>
      <c r="H5984" s="51">
        <v>50</v>
      </c>
      <c r="I5984" s="51" t="s">
        <v>17309</v>
      </c>
      <c r="J5984" s="69">
        <v>27.49</v>
      </c>
      <c r="K5984" s="69">
        <f t="shared" si="281"/>
        <v>1374.5</v>
      </c>
      <c r="L5984" s="90">
        <v>50</v>
      </c>
      <c r="M5984" s="51">
        <f>VLOOKUP(A:A,'[2]Příloha k protokolu'!$F:$J,5,0)</f>
        <v>0</v>
      </c>
      <c r="N5984" s="62" t="s">
        <v>19116</v>
      </c>
      <c r="O5984" s="52" t="s">
        <v>19085</v>
      </c>
      <c r="P5984" s="52">
        <v>522</v>
      </c>
      <c r="Q5984" s="52"/>
      <c r="R5984" s="52" t="s">
        <v>19019</v>
      </c>
      <c r="S5984" s="49" t="s">
        <v>21334</v>
      </c>
      <c r="V5984" s="50" t="s">
        <v>18333</v>
      </c>
      <c r="W5984" s="50" t="s">
        <v>18873</v>
      </c>
      <c r="X5984" s="50" t="s">
        <v>14742</v>
      </c>
      <c r="Y5984" s="70" t="s">
        <v>17320</v>
      </c>
      <c r="Z5984" s="53">
        <v>25242</v>
      </c>
    </row>
    <row r="5985" spans="1:26" s="49" customFormat="1" x14ac:dyDescent="0.25">
      <c r="A5985" s="75">
        <v>691004382</v>
      </c>
      <c r="B5985" s="73">
        <f t="shared" si="279"/>
        <v>691004382</v>
      </c>
      <c r="C5985" s="73" t="s">
        <v>19117</v>
      </c>
      <c r="D5985" s="68">
        <v>1</v>
      </c>
      <c r="E5985" s="48">
        <f t="shared" si="280"/>
        <v>72562617</v>
      </c>
      <c r="F5985" s="57" t="s">
        <v>17312</v>
      </c>
      <c r="G5985" s="57" t="s">
        <v>18870</v>
      </c>
      <c r="H5985" s="51">
        <v>0</v>
      </c>
      <c r="I5985" s="51" t="s">
        <v>17309</v>
      </c>
      <c r="J5985" s="69">
        <v>27.49</v>
      </c>
      <c r="K5985" s="69">
        <f t="shared" si="281"/>
        <v>0</v>
      </c>
      <c r="L5985" s="90">
        <v>25</v>
      </c>
      <c r="M5985" s="51">
        <f>VLOOKUP(A:A,'[2]Příloha k protokolu'!$F:$J,5,0)</f>
        <v>25</v>
      </c>
      <c r="N5985" s="62" t="s">
        <v>19118</v>
      </c>
      <c r="O5985" s="52" t="s">
        <v>19119</v>
      </c>
      <c r="P5985" s="52">
        <v>141</v>
      </c>
      <c r="Q5985" s="52"/>
      <c r="R5985" s="52" t="s">
        <v>19120</v>
      </c>
      <c r="S5985" s="49" t="s">
        <v>21333</v>
      </c>
      <c r="V5985" s="50" t="s">
        <v>18877</v>
      </c>
      <c r="W5985" s="50" t="s">
        <v>18873</v>
      </c>
      <c r="X5985" s="50" t="s">
        <v>14740</v>
      </c>
      <c r="Y5985" s="70" t="s">
        <v>17320</v>
      </c>
      <c r="Z5985" s="53">
        <v>25225</v>
      </c>
    </row>
    <row r="5986" spans="1:26" s="49" customFormat="1" x14ac:dyDescent="0.25">
      <c r="A5986" s="75">
        <v>691007225</v>
      </c>
      <c r="B5986" s="73">
        <f t="shared" si="279"/>
        <v>691007225</v>
      </c>
      <c r="C5986" s="73" t="s">
        <v>19121</v>
      </c>
      <c r="D5986" s="68">
        <v>1</v>
      </c>
      <c r="E5986" s="48">
        <f t="shared" si="280"/>
        <v>3389685</v>
      </c>
      <c r="F5986" s="57" t="s">
        <v>17312</v>
      </c>
      <c r="G5986" s="57" t="s">
        <v>18870</v>
      </c>
      <c r="H5986" s="51">
        <v>0</v>
      </c>
      <c r="I5986" s="51" t="s">
        <v>17309</v>
      </c>
      <c r="J5986" s="69">
        <v>27.49</v>
      </c>
      <c r="K5986" s="69">
        <f t="shared" si="281"/>
        <v>0</v>
      </c>
      <c r="L5986" s="90">
        <v>25</v>
      </c>
      <c r="M5986" s="51">
        <f>VLOOKUP(A:A,'[2]Příloha k protokolu'!$F:$J,5,0)</f>
        <v>25</v>
      </c>
      <c r="N5986" s="62" t="s">
        <v>19122</v>
      </c>
      <c r="O5986" s="52" t="s">
        <v>199</v>
      </c>
      <c r="P5986" s="52">
        <v>214</v>
      </c>
      <c r="Q5986" s="52"/>
      <c r="R5986" s="52" t="s">
        <v>19024</v>
      </c>
      <c r="S5986" s="49" t="s">
        <v>21333</v>
      </c>
      <c r="V5986" s="50" t="s">
        <v>18877</v>
      </c>
      <c r="W5986" s="50" t="s">
        <v>18873</v>
      </c>
      <c r="X5986" s="50" t="s">
        <v>14740</v>
      </c>
      <c r="Y5986" s="70" t="s">
        <v>17320</v>
      </c>
      <c r="Z5986" s="53">
        <v>25225</v>
      </c>
    </row>
    <row r="5987" spans="1:26" s="49" customFormat="1" x14ac:dyDescent="0.25">
      <c r="A5987" s="75">
        <v>691008574</v>
      </c>
      <c r="B5987" s="73">
        <f t="shared" si="279"/>
        <v>691008574</v>
      </c>
      <c r="C5987" s="73" t="s">
        <v>19123</v>
      </c>
      <c r="D5987" s="68">
        <v>1</v>
      </c>
      <c r="E5987" s="48">
        <f t="shared" si="280"/>
        <v>4379314</v>
      </c>
      <c r="F5987" s="57" t="s">
        <v>17312</v>
      </c>
      <c r="G5987" s="57" t="s">
        <v>18870</v>
      </c>
      <c r="H5987" s="51">
        <v>100</v>
      </c>
      <c r="I5987" s="51" t="s">
        <v>17309</v>
      </c>
      <c r="J5987" s="69">
        <v>27.49</v>
      </c>
      <c r="K5987" s="69">
        <f t="shared" si="281"/>
        <v>2749</v>
      </c>
      <c r="L5987" s="90">
        <v>100</v>
      </c>
      <c r="M5987" s="51">
        <f>VLOOKUP(A:A,'[2]Příloha k protokolu'!$F:$J,5,0)</f>
        <v>0</v>
      </c>
      <c r="N5987" s="62" t="s">
        <v>19124</v>
      </c>
      <c r="O5987" s="52" t="s">
        <v>19125</v>
      </c>
      <c r="P5987" s="52">
        <v>104</v>
      </c>
      <c r="Q5987" s="52"/>
      <c r="R5987" s="52" t="s">
        <v>18971</v>
      </c>
      <c r="S5987" s="49" t="s">
        <v>21334</v>
      </c>
      <c r="V5987" s="50" t="s">
        <v>18333</v>
      </c>
      <c r="W5987" s="50" t="s">
        <v>18873</v>
      </c>
      <c r="X5987" s="50" t="s">
        <v>14741</v>
      </c>
      <c r="Y5987" s="70" t="s">
        <v>17320</v>
      </c>
      <c r="Z5987" s="53">
        <v>25301</v>
      </c>
    </row>
    <row r="5988" spans="1:26" s="49" customFormat="1" x14ac:dyDescent="0.25">
      <c r="A5988" s="75">
        <v>691008892</v>
      </c>
      <c r="B5988" s="73">
        <f t="shared" si="279"/>
        <v>691008892</v>
      </c>
      <c r="C5988" s="73" t="s">
        <v>19126</v>
      </c>
      <c r="D5988" s="68">
        <v>1</v>
      </c>
      <c r="E5988" s="48">
        <f t="shared" si="280"/>
        <v>4627997</v>
      </c>
      <c r="F5988" s="57" t="s">
        <v>17312</v>
      </c>
      <c r="G5988" s="57" t="s">
        <v>18870</v>
      </c>
      <c r="H5988" s="51">
        <v>0</v>
      </c>
      <c r="I5988" s="51" t="s">
        <v>17309</v>
      </c>
      <c r="J5988" s="69">
        <v>27.49</v>
      </c>
      <c r="K5988" s="69">
        <f t="shared" si="281"/>
        <v>0</v>
      </c>
      <c r="L5988" s="90">
        <v>75</v>
      </c>
      <c r="M5988" s="51">
        <f>VLOOKUP(A:A,'[2]Příloha k protokolu'!$F:$J,5,0)</f>
        <v>75</v>
      </c>
      <c r="N5988" s="62" t="s">
        <v>19127</v>
      </c>
      <c r="O5988" s="52" t="s">
        <v>19128</v>
      </c>
      <c r="P5988" s="52">
        <v>344</v>
      </c>
      <c r="Q5988" s="52"/>
      <c r="R5988" s="52" t="s">
        <v>19019</v>
      </c>
      <c r="S5988" s="49" t="s">
        <v>21333</v>
      </c>
      <c r="V5988" s="50" t="s">
        <v>18877</v>
      </c>
      <c r="W5988" s="50" t="s">
        <v>18873</v>
      </c>
      <c r="X5988" s="50" t="s">
        <v>14740</v>
      </c>
      <c r="Y5988" s="70" t="s">
        <v>17320</v>
      </c>
      <c r="Z5988" s="53">
        <v>25242</v>
      </c>
    </row>
    <row r="5989" spans="1:26" s="49" customFormat="1" x14ac:dyDescent="0.25">
      <c r="A5989" s="75">
        <v>691009597</v>
      </c>
      <c r="B5989" s="73">
        <f t="shared" si="279"/>
        <v>691009597</v>
      </c>
      <c r="C5989" s="73" t="s">
        <v>19130</v>
      </c>
      <c r="D5989" s="68">
        <v>1</v>
      </c>
      <c r="E5989" s="48">
        <f t="shared" si="280"/>
        <v>4936442</v>
      </c>
      <c r="F5989" s="57" t="s">
        <v>17312</v>
      </c>
      <c r="G5989" s="57" t="s">
        <v>18870</v>
      </c>
      <c r="H5989" s="51">
        <v>75</v>
      </c>
      <c r="I5989" s="51" t="s">
        <v>17309</v>
      </c>
      <c r="J5989" s="69">
        <v>27.49</v>
      </c>
      <c r="K5989" s="69">
        <f t="shared" si="281"/>
        <v>2061.75</v>
      </c>
      <c r="L5989" s="90">
        <v>75</v>
      </c>
      <c r="M5989" s="51">
        <f>VLOOKUP(A:A,'[2]Příloha k protokolu'!$F:$J,5,0)</f>
        <v>0</v>
      </c>
      <c r="N5989" s="62" t="s">
        <v>19131</v>
      </c>
      <c r="O5989" s="52" t="s">
        <v>2740</v>
      </c>
      <c r="P5989" s="52">
        <v>79</v>
      </c>
      <c r="Q5989" s="52"/>
      <c r="R5989" s="52" t="s">
        <v>18971</v>
      </c>
      <c r="S5989" s="49" t="s">
        <v>21334</v>
      </c>
      <c r="V5989" s="50" t="s">
        <v>18333</v>
      </c>
      <c r="W5989" s="50" t="s">
        <v>18873</v>
      </c>
      <c r="X5989" s="50" t="s">
        <v>14742</v>
      </c>
      <c r="Y5989" s="70" t="s">
        <v>17320</v>
      </c>
      <c r="Z5989" s="53">
        <v>25301</v>
      </c>
    </row>
    <row r="5990" spans="1:26" s="49" customFormat="1" x14ac:dyDescent="0.25">
      <c r="A5990" s="75">
        <v>691009635</v>
      </c>
      <c r="B5990" s="73">
        <f t="shared" si="279"/>
        <v>691009635</v>
      </c>
      <c r="C5990" s="73" t="s">
        <v>19132</v>
      </c>
      <c r="D5990" s="68">
        <v>1</v>
      </c>
      <c r="E5990" s="48">
        <f t="shared" si="280"/>
        <v>3928527</v>
      </c>
      <c r="F5990" s="57" t="s">
        <v>17312</v>
      </c>
      <c r="G5990" s="57" t="s">
        <v>18870</v>
      </c>
      <c r="H5990" s="51">
        <v>0</v>
      </c>
      <c r="I5990" s="51" t="s">
        <v>17309</v>
      </c>
      <c r="J5990" s="69">
        <v>27.49</v>
      </c>
      <c r="K5990" s="69">
        <f t="shared" si="281"/>
        <v>0</v>
      </c>
      <c r="L5990" s="90">
        <v>25</v>
      </c>
      <c r="M5990" s="51">
        <f>VLOOKUP(A:A,'[2]Příloha k protokolu'!$F:$J,5,0)</f>
        <v>25</v>
      </c>
      <c r="N5990" s="62" t="s">
        <v>19133</v>
      </c>
      <c r="O5990" s="52" t="s">
        <v>3981</v>
      </c>
      <c r="P5990" s="52">
        <v>6</v>
      </c>
      <c r="Q5990" s="52"/>
      <c r="R5990" s="52" t="s">
        <v>18978</v>
      </c>
      <c r="S5990" s="49" t="s">
        <v>21334</v>
      </c>
      <c r="V5990" s="50" t="s">
        <v>18333</v>
      </c>
      <c r="W5990" s="50" t="s">
        <v>18873</v>
      </c>
      <c r="X5990" s="50" t="s">
        <v>14742</v>
      </c>
      <c r="Y5990" s="70" t="s">
        <v>17320</v>
      </c>
      <c r="Z5990" s="53">
        <v>25264</v>
      </c>
    </row>
    <row r="5991" spans="1:26" s="49" customFormat="1" x14ac:dyDescent="0.25">
      <c r="A5991" s="75">
        <v>691009759</v>
      </c>
      <c r="B5991" s="73">
        <f t="shared" si="279"/>
        <v>691009759</v>
      </c>
      <c r="C5991" s="73" t="s">
        <v>19134</v>
      </c>
      <c r="D5991" s="68">
        <v>1</v>
      </c>
      <c r="E5991" s="48">
        <f t="shared" si="280"/>
        <v>25064401</v>
      </c>
      <c r="F5991" s="57" t="s">
        <v>17312</v>
      </c>
      <c r="G5991" s="57" t="s">
        <v>18870</v>
      </c>
      <c r="H5991" s="51">
        <v>0</v>
      </c>
      <c r="I5991" s="51" t="s">
        <v>17309</v>
      </c>
      <c r="J5991" s="69">
        <v>27.49</v>
      </c>
      <c r="K5991" s="69">
        <f t="shared" si="281"/>
        <v>0</v>
      </c>
      <c r="L5991" s="90">
        <v>25</v>
      </c>
      <c r="M5991" s="51">
        <f>VLOOKUP(A:A,'[2]Příloha k protokolu'!$F:$J,5,0)</f>
        <v>25</v>
      </c>
      <c r="N5991" s="62" t="s">
        <v>19135</v>
      </c>
      <c r="O5991" s="52" t="s">
        <v>18970</v>
      </c>
      <c r="P5991" s="52">
        <v>476</v>
      </c>
      <c r="Q5991" s="52"/>
      <c r="R5991" s="52" t="s">
        <v>18971</v>
      </c>
      <c r="S5991" s="49" t="s">
        <v>21334</v>
      </c>
      <c r="V5991" s="50" t="s">
        <v>18333</v>
      </c>
      <c r="W5991" s="50" t="s">
        <v>18873</v>
      </c>
      <c r="X5991" s="50" t="s">
        <v>14742</v>
      </c>
      <c r="Y5991" s="70" t="s">
        <v>17320</v>
      </c>
      <c r="Z5991" s="53">
        <v>25301</v>
      </c>
    </row>
    <row r="5992" spans="1:26" s="49" customFormat="1" x14ac:dyDescent="0.25">
      <c r="A5992" s="75">
        <v>691010137</v>
      </c>
      <c r="B5992" s="73">
        <f t="shared" si="279"/>
        <v>691010137</v>
      </c>
      <c r="C5992" s="73" t="s">
        <v>19136</v>
      </c>
      <c r="D5992" s="68">
        <v>1</v>
      </c>
      <c r="E5992" s="48">
        <f t="shared" si="280"/>
        <v>86652249</v>
      </c>
      <c r="F5992" s="57" t="s">
        <v>17312</v>
      </c>
      <c r="G5992" s="57" t="s">
        <v>18870</v>
      </c>
      <c r="H5992" s="51">
        <v>0</v>
      </c>
      <c r="I5992" s="51" t="s">
        <v>17309</v>
      </c>
      <c r="J5992" s="69">
        <v>27.49</v>
      </c>
      <c r="K5992" s="69">
        <f t="shared" si="281"/>
        <v>0</v>
      </c>
      <c r="L5992" s="90">
        <v>25</v>
      </c>
      <c r="M5992" s="51">
        <f>VLOOKUP(A:A,'[2]Příloha k protokolu'!$F:$J,5,0)</f>
        <v>25</v>
      </c>
      <c r="N5992" s="62" t="s">
        <v>19137</v>
      </c>
      <c r="O5992" s="52" t="s">
        <v>19138</v>
      </c>
      <c r="P5992" s="52">
        <v>102</v>
      </c>
      <c r="Q5992" s="52"/>
      <c r="R5992" s="52" t="s">
        <v>19040</v>
      </c>
      <c r="S5992" s="49" t="s">
        <v>21333</v>
      </c>
      <c r="V5992" s="50" t="s">
        <v>18877</v>
      </c>
      <c r="W5992" s="50" t="s">
        <v>18873</v>
      </c>
      <c r="X5992" s="50" t="s">
        <v>14740</v>
      </c>
      <c r="Y5992" s="70" t="s">
        <v>17320</v>
      </c>
      <c r="Z5992" s="53">
        <v>25268</v>
      </c>
    </row>
    <row r="5993" spans="1:26" s="49" customFormat="1" x14ac:dyDescent="0.25">
      <c r="A5993" s="75">
        <v>691010412</v>
      </c>
      <c r="B5993" s="73">
        <f t="shared" si="279"/>
        <v>691010412</v>
      </c>
      <c r="C5993" s="73" t="s">
        <v>19139</v>
      </c>
      <c r="D5993" s="68">
        <v>1</v>
      </c>
      <c r="E5993" s="48">
        <f t="shared" si="280"/>
        <v>5915279</v>
      </c>
      <c r="F5993" s="57" t="s">
        <v>17312</v>
      </c>
      <c r="G5993" s="57" t="s">
        <v>18870</v>
      </c>
      <c r="H5993" s="51">
        <v>25</v>
      </c>
      <c r="I5993" s="51" t="s">
        <v>17309</v>
      </c>
      <c r="J5993" s="69">
        <v>27.49</v>
      </c>
      <c r="K5993" s="69">
        <f t="shared" si="281"/>
        <v>687.25</v>
      </c>
      <c r="L5993" s="90">
        <v>25</v>
      </c>
      <c r="M5993" s="51">
        <f>VLOOKUP(A:A,'[2]Příloha k protokolu'!$F:$J,5,0)</f>
        <v>0</v>
      </c>
      <c r="N5993" s="62" t="s">
        <v>19140</v>
      </c>
      <c r="O5993" s="52" t="s">
        <v>18318</v>
      </c>
      <c r="P5993" s="52">
        <v>486</v>
      </c>
      <c r="Q5993" s="52"/>
      <c r="R5993" s="52" t="s">
        <v>19141</v>
      </c>
      <c r="S5993" s="49" t="s">
        <v>21333</v>
      </c>
      <c r="V5993" s="50" t="s">
        <v>18877</v>
      </c>
      <c r="W5993" s="50" t="s">
        <v>18873</v>
      </c>
      <c r="X5993" s="50" t="s">
        <v>14740</v>
      </c>
      <c r="Y5993" s="70" t="s">
        <v>17320</v>
      </c>
      <c r="Z5993" s="53">
        <v>25245</v>
      </c>
    </row>
    <row r="5994" spans="1:26" s="49" customFormat="1" x14ac:dyDescent="0.25">
      <c r="A5994" s="75">
        <v>691011168</v>
      </c>
      <c r="B5994" s="73">
        <f t="shared" si="279"/>
        <v>691011168</v>
      </c>
      <c r="C5994" s="73" t="s">
        <v>19142</v>
      </c>
      <c r="D5994" s="68">
        <v>1</v>
      </c>
      <c r="E5994" s="48">
        <f t="shared" si="280"/>
        <v>6354581</v>
      </c>
      <c r="F5994" s="57" t="s">
        <v>17312</v>
      </c>
      <c r="G5994" s="57" t="s">
        <v>18870</v>
      </c>
      <c r="H5994" s="51">
        <v>25</v>
      </c>
      <c r="I5994" s="51" t="s">
        <v>17309</v>
      </c>
      <c r="J5994" s="69">
        <v>27.49</v>
      </c>
      <c r="K5994" s="69">
        <f t="shared" si="281"/>
        <v>687.25</v>
      </c>
      <c r="L5994" s="90">
        <v>25</v>
      </c>
      <c r="M5994" s="51">
        <f>VLOOKUP(A:A,'[2]Příloha k protokolu'!$F:$J,5,0)</f>
        <v>0</v>
      </c>
      <c r="N5994" s="62" t="s">
        <v>19143</v>
      </c>
      <c r="O5994" s="52" t="s">
        <v>2412</v>
      </c>
      <c r="P5994" s="52">
        <v>290</v>
      </c>
      <c r="Q5994" s="52"/>
      <c r="R5994" s="52" t="s">
        <v>19000</v>
      </c>
      <c r="S5994" s="49" t="s">
        <v>21333</v>
      </c>
      <c r="V5994" s="50" t="s">
        <v>18877</v>
      </c>
      <c r="W5994" s="50" t="s">
        <v>18873</v>
      </c>
      <c r="X5994" s="50" t="s">
        <v>14740</v>
      </c>
      <c r="Y5994" s="70" t="s">
        <v>17320</v>
      </c>
      <c r="Z5994" s="53">
        <v>25241</v>
      </c>
    </row>
    <row r="5995" spans="1:26" s="49" customFormat="1" x14ac:dyDescent="0.25">
      <c r="A5995" s="75">
        <v>691010820</v>
      </c>
      <c r="B5995" s="73">
        <f t="shared" si="279"/>
        <v>691010820</v>
      </c>
      <c r="C5995" s="73" t="s">
        <v>19144</v>
      </c>
      <c r="D5995" s="68">
        <v>1</v>
      </c>
      <c r="E5995" s="48">
        <f t="shared" si="280"/>
        <v>6159401</v>
      </c>
      <c r="F5995" s="57" t="s">
        <v>17312</v>
      </c>
      <c r="G5995" s="57" t="s">
        <v>18870</v>
      </c>
      <c r="H5995" s="51">
        <v>100</v>
      </c>
      <c r="I5995" s="51" t="s">
        <v>17309</v>
      </c>
      <c r="J5995" s="69">
        <v>27.49</v>
      </c>
      <c r="K5995" s="69">
        <f t="shared" si="281"/>
        <v>2749</v>
      </c>
      <c r="L5995" s="90">
        <v>100</v>
      </c>
      <c r="M5995" s="51">
        <f>VLOOKUP(A:A,'[2]Příloha k protokolu'!$F:$J,5,0)</f>
        <v>0</v>
      </c>
      <c r="N5995" s="62" t="s">
        <v>19145</v>
      </c>
      <c r="O5995" s="52" t="s">
        <v>18884</v>
      </c>
      <c r="P5995" s="52">
        <v>253</v>
      </c>
      <c r="Q5995" s="52"/>
      <c r="R5995" s="52" t="s">
        <v>18873</v>
      </c>
      <c r="S5995" s="49" t="s">
        <v>21334</v>
      </c>
      <c r="V5995" s="50" t="s">
        <v>18333</v>
      </c>
      <c r="W5995" s="50" t="s">
        <v>18873</v>
      </c>
      <c r="X5995" s="50" t="s">
        <v>14742</v>
      </c>
      <c r="Y5995" s="70" t="s">
        <v>17320</v>
      </c>
      <c r="Z5995" s="53">
        <v>25228</v>
      </c>
    </row>
    <row r="5996" spans="1:26" s="49" customFormat="1" x14ac:dyDescent="0.25">
      <c r="A5996" s="75">
        <v>691011231</v>
      </c>
      <c r="B5996" s="73">
        <f t="shared" si="279"/>
        <v>691011231</v>
      </c>
      <c r="C5996" s="73" t="s">
        <v>19146</v>
      </c>
      <c r="D5996" s="68">
        <v>1</v>
      </c>
      <c r="E5996" s="48">
        <f t="shared" si="280"/>
        <v>6279457</v>
      </c>
      <c r="F5996" s="57" t="s">
        <v>17312</v>
      </c>
      <c r="G5996" s="57" t="s">
        <v>18870</v>
      </c>
      <c r="H5996" s="51">
        <v>0</v>
      </c>
      <c r="I5996" s="51" t="s">
        <v>17309</v>
      </c>
      <c r="J5996" s="69">
        <v>27.49</v>
      </c>
      <c r="K5996" s="69">
        <f t="shared" si="281"/>
        <v>0</v>
      </c>
      <c r="L5996" s="90">
        <v>50</v>
      </c>
      <c r="M5996" s="51">
        <f>VLOOKUP(A:A,'[2]Příloha k protokolu'!$F:$J,5,0)</f>
        <v>50</v>
      </c>
      <c r="N5996" s="62" t="s">
        <v>19147</v>
      </c>
      <c r="O5996" s="52" t="s">
        <v>1152</v>
      </c>
      <c r="P5996" s="52">
        <v>155</v>
      </c>
      <c r="Q5996" s="52"/>
      <c r="R5996" s="52" t="s">
        <v>18872</v>
      </c>
      <c r="S5996" s="49" t="s">
        <v>21334</v>
      </c>
      <c r="V5996" s="50" t="s">
        <v>18877</v>
      </c>
      <c r="W5996" s="50" t="s">
        <v>18873</v>
      </c>
      <c r="X5996" s="50" t="s">
        <v>14740</v>
      </c>
      <c r="Y5996" s="70" t="s">
        <v>17320</v>
      </c>
      <c r="Z5996" s="53">
        <v>25244</v>
      </c>
    </row>
    <row r="5997" spans="1:26" s="49" customFormat="1" x14ac:dyDescent="0.25">
      <c r="A5997" s="75">
        <v>691011338</v>
      </c>
      <c r="B5997" s="73">
        <f t="shared" si="279"/>
        <v>691011338</v>
      </c>
      <c r="C5997" s="73" t="s">
        <v>19148</v>
      </c>
      <c r="D5997" s="68">
        <v>1</v>
      </c>
      <c r="E5997" s="48">
        <f t="shared" si="280"/>
        <v>6289371</v>
      </c>
      <c r="F5997" s="57" t="s">
        <v>17312</v>
      </c>
      <c r="G5997" s="57" t="s">
        <v>18870</v>
      </c>
      <c r="H5997" s="51">
        <v>625</v>
      </c>
      <c r="I5997" s="51" t="s">
        <v>17309</v>
      </c>
      <c r="J5997" s="69">
        <v>27.49</v>
      </c>
      <c r="K5997" s="69">
        <f t="shared" si="281"/>
        <v>17181.25</v>
      </c>
      <c r="L5997" s="90">
        <v>625</v>
      </c>
      <c r="M5997" s="51">
        <f>VLOOKUP(A:A,'[2]Příloha k protokolu'!$F:$J,5,0)</f>
        <v>0</v>
      </c>
      <c r="N5997" s="62" t="s">
        <v>19149</v>
      </c>
      <c r="O5997" s="52" t="s">
        <v>1152</v>
      </c>
      <c r="P5997" s="52">
        <v>1000</v>
      </c>
      <c r="Q5997" s="52"/>
      <c r="R5997" s="52" t="s">
        <v>18872</v>
      </c>
      <c r="S5997" s="49" t="s">
        <v>21334</v>
      </c>
      <c r="V5997" s="50" t="s">
        <v>18877</v>
      </c>
      <c r="W5997" s="50" t="s">
        <v>18873</v>
      </c>
      <c r="X5997" s="50" t="s">
        <v>14740</v>
      </c>
      <c r="Y5997" s="70" t="s">
        <v>17320</v>
      </c>
      <c r="Z5997" s="53">
        <v>25244</v>
      </c>
    </row>
    <row r="5998" spans="1:26" s="49" customFormat="1" x14ac:dyDescent="0.25">
      <c r="A5998" s="75">
        <v>691011001</v>
      </c>
      <c r="B5998" s="73">
        <f t="shared" si="279"/>
        <v>691011001</v>
      </c>
      <c r="C5998" s="73" t="s">
        <v>19150</v>
      </c>
      <c r="D5998" s="68">
        <v>1</v>
      </c>
      <c r="E5998" s="48">
        <f t="shared" si="280"/>
        <v>71294317</v>
      </c>
      <c r="F5998" s="57" t="s">
        <v>17312</v>
      </c>
      <c r="G5998" s="57" t="s">
        <v>18870</v>
      </c>
      <c r="H5998" s="51">
        <v>50</v>
      </c>
      <c r="I5998" s="51" t="s">
        <v>17309</v>
      </c>
      <c r="J5998" s="69">
        <v>27.49</v>
      </c>
      <c r="K5998" s="69">
        <f t="shared" si="281"/>
        <v>1374.5</v>
      </c>
      <c r="L5998" s="90">
        <v>50</v>
      </c>
      <c r="M5998" s="51">
        <f>VLOOKUP(A:A,'[2]Příloha k protokolu'!$F:$J,5,0)</f>
        <v>0</v>
      </c>
      <c r="N5998" s="62" t="s">
        <v>19151</v>
      </c>
      <c r="O5998" s="52"/>
      <c r="P5998" s="52">
        <v>7</v>
      </c>
      <c r="Q5998" s="52"/>
      <c r="R5998" s="52" t="s">
        <v>19152</v>
      </c>
      <c r="S5998" s="49" t="s">
        <v>21333</v>
      </c>
      <c r="V5998" s="50" t="s">
        <v>18877</v>
      </c>
      <c r="W5998" s="50" t="s">
        <v>18873</v>
      </c>
      <c r="X5998" s="50" t="s">
        <v>14740</v>
      </c>
      <c r="Y5998" s="70" t="s">
        <v>17320</v>
      </c>
      <c r="Z5998" s="53">
        <v>25264</v>
      </c>
    </row>
    <row r="5999" spans="1:26" s="49" customFormat="1" x14ac:dyDescent="0.25">
      <c r="A5999" s="75">
        <v>691011451</v>
      </c>
      <c r="B5999" s="73">
        <f t="shared" si="279"/>
        <v>691011451</v>
      </c>
      <c r="C5999" s="73" t="s">
        <v>19153</v>
      </c>
      <c r="D5999" s="68">
        <v>1</v>
      </c>
      <c r="E5999" s="48">
        <f t="shared" si="280"/>
        <v>5421900</v>
      </c>
      <c r="F5999" s="57" t="s">
        <v>17312</v>
      </c>
      <c r="G5999" s="57" t="s">
        <v>18870</v>
      </c>
      <c r="H5999" s="51">
        <v>0</v>
      </c>
      <c r="I5999" s="51" t="s">
        <v>17309</v>
      </c>
      <c r="J5999" s="69">
        <v>27.49</v>
      </c>
      <c r="K5999" s="69">
        <f t="shared" si="281"/>
        <v>0</v>
      </c>
      <c r="L5999" s="90">
        <v>50</v>
      </c>
      <c r="M5999" s="51">
        <f>VLOOKUP(A:A,'[2]Příloha k protokolu'!$F:$J,5,0)</f>
        <v>50</v>
      </c>
      <c r="N5999" s="62" t="s">
        <v>19154</v>
      </c>
      <c r="O5999" s="52" t="s">
        <v>3981</v>
      </c>
      <c r="P5999" s="52">
        <v>6</v>
      </c>
      <c r="Q5999" s="52"/>
      <c r="R5999" s="52" t="s">
        <v>18978</v>
      </c>
      <c r="S5999" s="49" t="s">
        <v>21334</v>
      </c>
      <c r="V5999" s="50" t="s">
        <v>18333</v>
      </c>
      <c r="W5999" s="50" t="s">
        <v>18873</v>
      </c>
      <c r="X5999" s="50" t="s">
        <v>14742</v>
      </c>
      <c r="Y5999" s="70" t="s">
        <v>17320</v>
      </c>
      <c r="Z5999" s="53">
        <v>25264</v>
      </c>
    </row>
    <row r="6000" spans="1:26" s="49" customFormat="1" x14ac:dyDescent="0.25">
      <c r="A6000" s="75">
        <v>691011508</v>
      </c>
      <c r="B6000" s="73">
        <f t="shared" si="279"/>
        <v>691011508</v>
      </c>
      <c r="C6000" s="73" t="s">
        <v>19155</v>
      </c>
      <c r="D6000" s="68">
        <v>1</v>
      </c>
      <c r="E6000" s="48">
        <f t="shared" si="280"/>
        <v>6252869</v>
      </c>
      <c r="F6000" s="57" t="s">
        <v>17312</v>
      </c>
      <c r="G6000" s="57" t="s">
        <v>18870</v>
      </c>
      <c r="H6000" s="51">
        <v>0</v>
      </c>
      <c r="I6000" s="51" t="s">
        <v>17309</v>
      </c>
      <c r="J6000" s="69">
        <v>27.49</v>
      </c>
      <c r="K6000" s="69">
        <f t="shared" si="281"/>
        <v>0</v>
      </c>
      <c r="L6000" s="90">
        <v>25</v>
      </c>
      <c r="M6000" s="51">
        <f>VLOOKUP(A:A,'[2]Příloha k protokolu'!$F:$J,5,0)</f>
        <v>25</v>
      </c>
      <c r="N6000" s="62" t="s">
        <v>19156</v>
      </c>
      <c r="O6000" s="52" t="s">
        <v>19157</v>
      </c>
      <c r="P6000" s="52">
        <v>463</v>
      </c>
      <c r="Q6000" s="52"/>
      <c r="R6000" s="52" t="s">
        <v>19158</v>
      </c>
      <c r="S6000" s="49" t="s">
        <v>21334</v>
      </c>
      <c r="V6000" s="50" t="s">
        <v>18333</v>
      </c>
      <c r="W6000" s="50" t="s">
        <v>18873</v>
      </c>
      <c r="X6000" s="50" t="s">
        <v>14742</v>
      </c>
      <c r="Y6000" s="70" t="s">
        <v>17320</v>
      </c>
      <c r="Z6000" s="53">
        <v>25245</v>
      </c>
    </row>
    <row r="6001" spans="1:26" s="49" customFormat="1" x14ac:dyDescent="0.25">
      <c r="A6001" s="75">
        <v>691012024</v>
      </c>
      <c r="B6001" s="73">
        <f t="shared" si="279"/>
        <v>691012024</v>
      </c>
      <c r="C6001" s="73" t="s">
        <v>19159</v>
      </c>
      <c r="D6001" s="68">
        <v>1</v>
      </c>
      <c r="E6001" s="48">
        <f t="shared" si="280"/>
        <v>5373786</v>
      </c>
      <c r="F6001" s="57" t="s">
        <v>17312</v>
      </c>
      <c r="G6001" s="57" t="s">
        <v>18870</v>
      </c>
      <c r="H6001" s="51">
        <v>0</v>
      </c>
      <c r="I6001" s="51" t="s">
        <v>17309</v>
      </c>
      <c r="J6001" s="69">
        <v>27.49</v>
      </c>
      <c r="K6001" s="69">
        <f t="shared" si="281"/>
        <v>0</v>
      </c>
      <c r="L6001" s="90">
        <v>50</v>
      </c>
      <c r="M6001" s="51">
        <f>VLOOKUP(A:A,'[2]Příloha k protokolu'!$F:$J,5,0)</f>
        <v>50</v>
      </c>
      <c r="N6001" s="62" t="s">
        <v>19160</v>
      </c>
      <c r="O6001" s="52" t="s">
        <v>1152</v>
      </c>
      <c r="P6001" s="52">
        <v>405</v>
      </c>
      <c r="Q6001" s="52"/>
      <c r="R6001" s="52" t="s">
        <v>18967</v>
      </c>
      <c r="S6001" s="49" t="s">
        <v>21334</v>
      </c>
      <c r="V6001" s="50" t="s">
        <v>18333</v>
      </c>
      <c r="W6001" s="50" t="s">
        <v>18873</v>
      </c>
      <c r="X6001" s="50" t="s">
        <v>14742</v>
      </c>
      <c r="Y6001" s="70" t="s">
        <v>17320</v>
      </c>
      <c r="Z6001" s="53">
        <v>25203</v>
      </c>
    </row>
    <row r="6002" spans="1:26" s="49" customFormat="1" x14ac:dyDescent="0.25">
      <c r="A6002" s="75">
        <v>691013551</v>
      </c>
      <c r="B6002" s="73">
        <f t="shared" si="279"/>
        <v>691013551</v>
      </c>
      <c r="C6002" s="73" t="s">
        <v>19161</v>
      </c>
      <c r="D6002" s="68">
        <v>1</v>
      </c>
      <c r="E6002" s="48">
        <f t="shared" si="280"/>
        <v>8084301</v>
      </c>
      <c r="F6002" s="57" t="s">
        <v>17312</v>
      </c>
      <c r="G6002" s="57" t="s">
        <v>18870</v>
      </c>
      <c r="H6002" s="51">
        <v>0</v>
      </c>
      <c r="I6002" s="51" t="s">
        <v>17309</v>
      </c>
      <c r="J6002" s="69">
        <v>27.49</v>
      </c>
      <c r="K6002" s="69">
        <f t="shared" si="281"/>
        <v>0</v>
      </c>
      <c r="L6002" s="90">
        <v>25</v>
      </c>
      <c r="M6002" s="51">
        <f>VLOOKUP(A:A,'[2]Příloha k protokolu'!$F:$J,5,0)</f>
        <v>25</v>
      </c>
      <c r="N6002" s="62" t="s">
        <v>19162</v>
      </c>
      <c r="O6002" s="52" t="s">
        <v>478</v>
      </c>
      <c r="P6002" s="52"/>
      <c r="Q6002" s="52"/>
      <c r="R6002" s="52" t="s">
        <v>18873</v>
      </c>
      <c r="S6002" s="49" t="s">
        <v>21333</v>
      </c>
      <c r="V6002" s="50" t="s">
        <v>18877</v>
      </c>
      <c r="W6002" s="50" t="s">
        <v>18873</v>
      </c>
      <c r="X6002" s="50" t="s">
        <v>14740</v>
      </c>
      <c r="Y6002" s="70" t="s">
        <v>17320</v>
      </c>
      <c r="Z6002" s="53">
        <v>25228</v>
      </c>
    </row>
    <row r="6003" spans="1:26" s="49" customFormat="1" x14ac:dyDescent="0.25">
      <c r="A6003" s="75">
        <v>691014051</v>
      </c>
      <c r="B6003" s="73">
        <f t="shared" si="279"/>
        <v>691014051</v>
      </c>
      <c r="C6003" s="73" t="s">
        <v>19163</v>
      </c>
      <c r="D6003" s="68">
        <v>1</v>
      </c>
      <c r="E6003" s="48">
        <f t="shared" si="280"/>
        <v>8565490</v>
      </c>
      <c r="F6003" s="57" t="s">
        <v>17312</v>
      </c>
      <c r="G6003" s="57" t="s">
        <v>18870</v>
      </c>
      <c r="H6003" s="51">
        <v>25</v>
      </c>
      <c r="I6003" s="51" t="s">
        <v>17309</v>
      </c>
      <c r="J6003" s="69">
        <v>27.49</v>
      </c>
      <c r="K6003" s="69">
        <f t="shared" si="281"/>
        <v>687.25</v>
      </c>
      <c r="L6003" s="90">
        <v>25</v>
      </c>
      <c r="M6003" s="51">
        <f>VLOOKUP(A:A,'[2]Příloha k protokolu'!$F:$J,5,0)</f>
        <v>0</v>
      </c>
      <c r="N6003" s="62" t="s">
        <v>19164</v>
      </c>
      <c r="O6003" s="52" t="s">
        <v>19165</v>
      </c>
      <c r="P6003" s="52">
        <v>900</v>
      </c>
      <c r="Q6003" s="52"/>
      <c r="R6003" s="52" t="s">
        <v>19000</v>
      </c>
      <c r="S6003" s="49" t="s">
        <v>21333</v>
      </c>
      <c r="V6003" s="50" t="s">
        <v>18877</v>
      </c>
      <c r="W6003" s="50" t="s">
        <v>18873</v>
      </c>
      <c r="X6003" s="50" t="s">
        <v>14740</v>
      </c>
      <c r="Y6003" s="70" t="s">
        <v>17320</v>
      </c>
      <c r="Z6003" s="53">
        <v>25241</v>
      </c>
    </row>
    <row r="6004" spans="1:26" s="49" customFormat="1" ht="30" x14ac:dyDescent="0.25">
      <c r="A6004" s="75">
        <v>691014329</v>
      </c>
      <c r="B6004" s="73">
        <f t="shared" si="279"/>
        <v>691014329</v>
      </c>
      <c r="C6004" s="73" t="s">
        <v>19166</v>
      </c>
      <c r="D6004" s="68">
        <v>1</v>
      </c>
      <c r="E6004" s="48">
        <f t="shared" si="280"/>
        <v>8907960</v>
      </c>
      <c r="F6004" s="57" t="s">
        <v>17312</v>
      </c>
      <c r="G6004" s="57" t="s">
        <v>18870</v>
      </c>
      <c r="H6004" s="51">
        <v>0</v>
      </c>
      <c r="I6004" s="51" t="s">
        <v>17320</v>
      </c>
      <c r="J6004" s="69">
        <v>27.49</v>
      </c>
      <c r="K6004" s="69">
        <f t="shared" si="281"/>
        <v>0</v>
      </c>
      <c r="L6004" s="90">
        <v>0</v>
      </c>
      <c r="M6004" s="51"/>
      <c r="N6004" s="62" t="s">
        <v>19167</v>
      </c>
      <c r="O6004" s="52" t="s">
        <v>19168</v>
      </c>
      <c r="P6004" s="52">
        <v>5</v>
      </c>
      <c r="Q6004" s="52"/>
      <c r="R6004" s="52" t="s">
        <v>19169</v>
      </c>
      <c r="S6004" s="49" t="s">
        <v>21333</v>
      </c>
      <c r="V6004" s="50" t="s">
        <v>18877</v>
      </c>
      <c r="W6004" s="50" t="s">
        <v>18873</v>
      </c>
      <c r="X6004" s="50" t="s">
        <v>14740</v>
      </c>
      <c r="Y6004" s="70">
        <v>44340</v>
      </c>
      <c r="Z6004" s="53">
        <v>25245</v>
      </c>
    </row>
    <row r="6005" spans="1:26" s="49" customFormat="1" ht="30" x14ac:dyDescent="0.25">
      <c r="A6005" s="74">
        <v>600027945</v>
      </c>
      <c r="B6005" s="73">
        <f t="shared" si="279"/>
        <v>600027945</v>
      </c>
      <c r="C6005" s="73" t="s">
        <v>19170</v>
      </c>
      <c r="D6005" s="68">
        <v>1</v>
      </c>
      <c r="E6005" s="48">
        <f t="shared" si="280"/>
        <v>61384810</v>
      </c>
      <c r="F6005" s="57" t="s">
        <v>17312</v>
      </c>
      <c r="G6005" s="57" t="s">
        <v>18870</v>
      </c>
      <c r="H6005" s="51">
        <v>0</v>
      </c>
      <c r="I6005" s="51" t="s">
        <v>17309</v>
      </c>
      <c r="J6005" s="69">
        <v>27.49</v>
      </c>
      <c r="K6005" s="69">
        <f t="shared" si="281"/>
        <v>0</v>
      </c>
      <c r="L6005" s="90">
        <v>250</v>
      </c>
      <c r="M6005" s="51">
        <f>VLOOKUP(A:A,'[2]Příloha k protokolu'!$F:$J,5,0)</f>
        <v>250</v>
      </c>
      <c r="N6005" s="62" t="s">
        <v>19171</v>
      </c>
      <c r="O6005" s="52" t="s">
        <v>1152</v>
      </c>
      <c r="P6005" s="52">
        <v>151</v>
      </c>
      <c r="Q6005" s="52"/>
      <c r="R6005" s="52" t="s">
        <v>18876</v>
      </c>
      <c r="S6005" s="49" t="s">
        <v>21333</v>
      </c>
      <c r="V6005" s="50" t="s">
        <v>14745</v>
      </c>
      <c r="W6005" s="50" t="s">
        <v>18873</v>
      </c>
      <c r="X6005" s="50" t="s">
        <v>14746</v>
      </c>
      <c r="Y6005" s="70" t="s">
        <v>17320</v>
      </c>
      <c r="Z6005" s="53">
        <v>25229</v>
      </c>
    </row>
    <row r="6006" spans="1:26" s="49" customFormat="1" x14ac:dyDescent="0.25">
      <c r="A6006" s="74">
        <v>600021670</v>
      </c>
      <c r="B6006" s="73">
        <f t="shared" si="279"/>
        <v>600021670</v>
      </c>
      <c r="C6006" s="73" t="s">
        <v>19172</v>
      </c>
      <c r="D6006" s="68">
        <v>1</v>
      </c>
      <c r="E6006" s="48">
        <f t="shared" si="280"/>
        <v>70829489</v>
      </c>
      <c r="F6006" s="57" t="s">
        <v>17312</v>
      </c>
      <c r="G6006" s="57" t="s">
        <v>19173</v>
      </c>
      <c r="H6006" s="51">
        <v>75</v>
      </c>
      <c r="I6006" s="51" t="s">
        <v>17309</v>
      </c>
      <c r="J6006" s="69">
        <v>27.49</v>
      </c>
      <c r="K6006" s="69">
        <f t="shared" si="281"/>
        <v>2061.75</v>
      </c>
      <c r="L6006" s="90">
        <v>225</v>
      </c>
      <c r="M6006" s="51">
        <f>VLOOKUP(A:A,'[2]Příloha k protokolu'!$F:$J,5,0)</f>
        <v>150</v>
      </c>
      <c r="N6006" s="62" t="s">
        <v>19174</v>
      </c>
      <c r="O6006" s="52" t="s">
        <v>19175</v>
      </c>
      <c r="P6006" s="52">
        <v>1359</v>
      </c>
      <c r="Q6006" s="52"/>
      <c r="R6006" s="52" t="s">
        <v>19176</v>
      </c>
      <c r="S6006" s="49" t="s">
        <v>21333</v>
      </c>
      <c r="V6006" s="50" t="s">
        <v>18333</v>
      </c>
      <c r="W6006" s="50" t="s">
        <v>19176</v>
      </c>
      <c r="X6006" s="50" t="s">
        <v>14738</v>
      </c>
      <c r="Y6006" s="70" t="s">
        <v>17320</v>
      </c>
      <c r="Z6006" s="53">
        <v>28201</v>
      </c>
    </row>
    <row r="6007" spans="1:26" s="49" customFormat="1" x14ac:dyDescent="0.25">
      <c r="A6007" s="74">
        <v>600045021</v>
      </c>
      <c r="B6007" s="73">
        <f t="shared" si="279"/>
        <v>600045021</v>
      </c>
      <c r="C6007" s="73" t="s">
        <v>19177</v>
      </c>
      <c r="D6007" s="68">
        <v>1</v>
      </c>
      <c r="E6007" s="48">
        <f t="shared" si="280"/>
        <v>71000313</v>
      </c>
      <c r="F6007" s="57" t="s">
        <v>17312</v>
      </c>
      <c r="G6007" s="57" t="s">
        <v>19173</v>
      </c>
      <c r="H6007" s="51">
        <v>0</v>
      </c>
      <c r="I6007" s="51" t="s">
        <v>17309</v>
      </c>
      <c r="J6007" s="69">
        <v>27.49</v>
      </c>
      <c r="K6007" s="69">
        <f t="shared" si="281"/>
        <v>0</v>
      </c>
      <c r="L6007" s="90">
        <v>25</v>
      </c>
      <c r="M6007" s="51">
        <f>VLOOKUP(A:A,'[2]Příloha k protokolu'!$F:$J,5,0)</f>
        <v>25</v>
      </c>
      <c r="N6007" s="62" t="s">
        <v>19178</v>
      </c>
      <c r="O6007" s="52"/>
      <c r="P6007" s="52">
        <v>112</v>
      </c>
      <c r="Q6007" s="52"/>
      <c r="R6007" s="52" t="s">
        <v>19179</v>
      </c>
      <c r="S6007" s="49" t="s">
        <v>21333</v>
      </c>
      <c r="V6007" s="50" t="s">
        <v>19180</v>
      </c>
      <c r="W6007" s="50" t="s">
        <v>19176</v>
      </c>
      <c r="X6007" s="50" t="s">
        <v>14740</v>
      </c>
      <c r="Y6007" s="70" t="s">
        <v>17320</v>
      </c>
      <c r="Z6007" s="53">
        <v>28201</v>
      </c>
    </row>
    <row r="6008" spans="1:26" s="49" customFormat="1" x14ac:dyDescent="0.25">
      <c r="A6008" s="74">
        <v>600007120</v>
      </c>
      <c r="B6008" s="73">
        <f t="shared" si="279"/>
        <v>600007120</v>
      </c>
      <c r="C6008" s="73" t="s">
        <v>19181</v>
      </c>
      <c r="D6008" s="68">
        <v>1</v>
      </c>
      <c r="E6008" s="48">
        <f t="shared" si="280"/>
        <v>48665967</v>
      </c>
      <c r="F6008" s="57" t="s">
        <v>17312</v>
      </c>
      <c r="G6008" s="57" t="s">
        <v>19173</v>
      </c>
      <c r="H6008" s="51">
        <v>425</v>
      </c>
      <c r="I6008" s="51" t="s">
        <v>17309</v>
      </c>
      <c r="J6008" s="69">
        <v>27.49</v>
      </c>
      <c r="K6008" s="69">
        <f t="shared" si="281"/>
        <v>11683.25</v>
      </c>
      <c r="L6008" s="90">
        <v>425</v>
      </c>
      <c r="M6008" s="51">
        <f>VLOOKUP(A:A,'[2]Příloha k protokolu'!$F:$J,5,0)</f>
        <v>0</v>
      </c>
      <c r="N6008" s="62" t="s">
        <v>19182</v>
      </c>
      <c r="O6008" s="52" t="s">
        <v>2065</v>
      </c>
      <c r="P6008" s="52">
        <v>616</v>
      </c>
      <c r="Q6008" s="52"/>
      <c r="R6008" s="52" t="s">
        <v>19176</v>
      </c>
      <c r="S6008" s="49" t="s">
        <v>21333</v>
      </c>
      <c r="V6008" s="50" t="s">
        <v>18333</v>
      </c>
      <c r="W6008" s="50" t="s">
        <v>19176</v>
      </c>
      <c r="X6008" s="50" t="s">
        <v>14738</v>
      </c>
      <c r="Y6008" s="70" t="s">
        <v>17320</v>
      </c>
      <c r="Z6008" s="53">
        <v>28201</v>
      </c>
    </row>
    <row r="6009" spans="1:26" s="49" customFormat="1" x14ac:dyDescent="0.25">
      <c r="A6009" s="74">
        <v>600007138</v>
      </c>
      <c r="B6009" s="73">
        <f t="shared" si="279"/>
        <v>600007138</v>
      </c>
      <c r="C6009" s="73" t="s">
        <v>19183</v>
      </c>
      <c r="D6009" s="68">
        <v>1</v>
      </c>
      <c r="E6009" s="48">
        <f t="shared" si="280"/>
        <v>48665746</v>
      </c>
      <c r="F6009" s="57" t="s">
        <v>17312</v>
      </c>
      <c r="G6009" s="57" t="s">
        <v>19173</v>
      </c>
      <c r="H6009" s="51">
        <v>250</v>
      </c>
      <c r="I6009" s="51" t="s">
        <v>17309</v>
      </c>
      <c r="J6009" s="69">
        <v>27.49</v>
      </c>
      <c r="K6009" s="69">
        <f t="shared" si="281"/>
        <v>6872.5</v>
      </c>
      <c r="L6009" s="90">
        <v>250</v>
      </c>
      <c r="M6009" s="51">
        <f>VLOOKUP(A:A,'[2]Příloha k protokolu'!$F:$J,5,0)</f>
        <v>0</v>
      </c>
      <c r="N6009" s="62" t="s">
        <v>19184</v>
      </c>
      <c r="O6009" s="52" t="s">
        <v>60</v>
      </c>
      <c r="P6009" s="52">
        <v>145</v>
      </c>
      <c r="Q6009" s="52"/>
      <c r="R6009" s="52" t="s">
        <v>19176</v>
      </c>
      <c r="S6009" s="49" t="s">
        <v>21333</v>
      </c>
      <c r="V6009" s="50" t="s">
        <v>18333</v>
      </c>
      <c r="W6009" s="50" t="s">
        <v>19176</v>
      </c>
      <c r="X6009" s="50" t="s">
        <v>14738</v>
      </c>
      <c r="Y6009" s="70" t="s">
        <v>17320</v>
      </c>
      <c r="Z6009" s="53">
        <v>28220</v>
      </c>
    </row>
    <row r="6010" spans="1:26" s="49" customFormat="1" x14ac:dyDescent="0.25">
      <c r="A6010" s="74">
        <v>600050921</v>
      </c>
      <c r="B6010" s="73">
        <f t="shared" si="279"/>
        <v>600050921</v>
      </c>
      <c r="C6010" s="73" t="s">
        <v>19185</v>
      </c>
      <c r="D6010" s="68">
        <v>1</v>
      </c>
      <c r="E6010" s="48">
        <f t="shared" si="280"/>
        <v>75030942</v>
      </c>
      <c r="F6010" s="57" t="s">
        <v>17312</v>
      </c>
      <c r="G6010" s="57" t="s">
        <v>19186</v>
      </c>
      <c r="H6010" s="51">
        <v>500</v>
      </c>
      <c r="I6010" s="51" t="s">
        <v>17309</v>
      </c>
      <c r="J6010" s="69">
        <v>27.49</v>
      </c>
      <c r="K6010" s="69">
        <f t="shared" si="281"/>
        <v>13745</v>
      </c>
      <c r="L6010" s="90">
        <v>500</v>
      </c>
      <c r="M6010" s="51">
        <f>VLOOKUP(A:A,'[2]Příloha k protokolu'!$F:$J,5,0)</f>
        <v>0</v>
      </c>
      <c r="N6010" s="62" t="s">
        <v>19187</v>
      </c>
      <c r="O6010" s="52"/>
      <c r="P6010" s="52">
        <v>363</v>
      </c>
      <c r="Q6010" s="52"/>
      <c r="R6010" s="52" t="s">
        <v>19188</v>
      </c>
      <c r="S6010" s="49" t="s">
        <v>21333</v>
      </c>
      <c r="V6010" s="50" t="s">
        <v>19180</v>
      </c>
      <c r="W6010" s="50" t="s">
        <v>19176</v>
      </c>
      <c r="X6010" s="50" t="s">
        <v>14740</v>
      </c>
      <c r="Y6010" s="70" t="s">
        <v>17320</v>
      </c>
      <c r="Z6010" s="53">
        <v>28915</v>
      </c>
    </row>
    <row r="6011" spans="1:26" s="49" customFormat="1" x14ac:dyDescent="0.25">
      <c r="A6011" s="74">
        <v>600045501</v>
      </c>
      <c r="B6011" s="73">
        <f t="shared" si="279"/>
        <v>600045501</v>
      </c>
      <c r="C6011" s="73" t="s">
        <v>19189</v>
      </c>
      <c r="D6011" s="68">
        <v>1</v>
      </c>
      <c r="E6011" s="48">
        <f t="shared" si="280"/>
        <v>70997471</v>
      </c>
      <c r="F6011" s="57" t="s">
        <v>17312</v>
      </c>
      <c r="G6011" s="57" t="s">
        <v>19173</v>
      </c>
      <c r="H6011" s="51">
        <v>75</v>
      </c>
      <c r="I6011" s="51" t="s">
        <v>17309</v>
      </c>
      <c r="J6011" s="69">
        <v>27.49</v>
      </c>
      <c r="K6011" s="69">
        <f t="shared" si="281"/>
        <v>2061.75</v>
      </c>
      <c r="L6011" s="90">
        <v>75</v>
      </c>
      <c r="M6011" s="51">
        <f>VLOOKUP(A:A,'[2]Příloha k protokolu'!$F:$J,5,0)</f>
        <v>0</v>
      </c>
      <c r="N6011" s="62" t="s">
        <v>19190</v>
      </c>
      <c r="O6011" s="52"/>
      <c r="P6011" s="52">
        <v>37</v>
      </c>
      <c r="Q6011" s="52"/>
      <c r="R6011" s="52" t="s">
        <v>19191</v>
      </c>
      <c r="S6011" s="49" t="s">
        <v>21333</v>
      </c>
      <c r="V6011" s="50" t="s">
        <v>19180</v>
      </c>
      <c r="W6011" s="50" t="s">
        <v>19176</v>
      </c>
      <c r="X6011" s="50" t="s">
        <v>14740</v>
      </c>
      <c r="Y6011" s="70" t="s">
        <v>17320</v>
      </c>
      <c r="Z6011" s="53">
        <v>28201</v>
      </c>
    </row>
    <row r="6012" spans="1:26" s="49" customFormat="1" x14ac:dyDescent="0.25">
      <c r="A6012" s="74">
        <v>600044921</v>
      </c>
      <c r="B6012" s="73">
        <f t="shared" si="279"/>
        <v>600044921</v>
      </c>
      <c r="C6012" s="73" t="s">
        <v>19192</v>
      </c>
      <c r="D6012" s="68">
        <v>1</v>
      </c>
      <c r="E6012" s="48">
        <f t="shared" si="280"/>
        <v>70997489</v>
      </c>
      <c r="F6012" s="57" t="s">
        <v>17312</v>
      </c>
      <c r="G6012" s="57" t="s">
        <v>19173</v>
      </c>
      <c r="H6012" s="51">
        <v>25</v>
      </c>
      <c r="I6012" s="51" t="s">
        <v>17309</v>
      </c>
      <c r="J6012" s="69">
        <v>27.49</v>
      </c>
      <c r="K6012" s="69">
        <f t="shared" si="281"/>
        <v>687.25</v>
      </c>
      <c r="L6012" s="90">
        <v>25</v>
      </c>
      <c r="M6012" s="51">
        <f>VLOOKUP(A:A,'[2]Příloha k protokolu'!$F:$J,5,0)</f>
        <v>0</v>
      </c>
      <c r="N6012" s="62" t="s">
        <v>19193</v>
      </c>
      <c r="O6012" s="52" t="s">
        <v>19194</v>
      </c>
      <c r="P6012" s="52">
        <v>183</v>
      </c>
      <c r="Q6012" s="52"/>
      <c r="R6012" s="52" t="s">
        <v>19176</v>
      </c>
      <c r="S6012" s="49" t="s">
        <v>21333</v>
      </c>
      <c r="V6012" s="50" t="s">
        <v>19180</v>
      </c>
      <c r="W6012" s="50" t="s">
        <v>19176</v>
      </c>
      <c r="X6012" s="50" t="s">
        <v>14740</v>
      </c>
      <c r="Y6012" s="70" t="s">
        <v>17320</v>
      </c>
      <c r="Z6012" s="53">
        <v>28201</v>
      </c>
    </row>
    <row r="6013" spans="1:26" s="49" customFormat="1" x14ac:dyDescent="0.25">
      <c r="A6013" s="74">
        <v>600045005</v>
      </c>
      <c r="B6013" s="73">
        <f t="shared" si="279"/>
        <v>600045005</v>
      </c>
      <c r="C6013" s="73" t="s">
        <v>19195</v>
      </c>
      <c r="D6013" s="68">
        <v>1</v>
      </c>
      <c r="E6013" s="48">
        <f t="shared" si="280"/>
        <v>70997608</v>
      </c>
      <c r="F6013" s="57" t="s">
        <v>17312</v>
      </c>
      <c r="G6013" s="57" t="s">
        <v>19173</v>
      </c>
      <c r="H6013" s="51">
        <v>0</v>
      </c>
      <c r="I6013" s="51" t="s">
        <v>17309</v>
      </c>
      <c r="J6013" s="69">
        <v>27.49</v>
      </c>
      <c r="K6013" s="69">
        <f t="shared" si="281"/>
        <v>0</v>
      </c>
      <c r="L6013" s="90">
        <v>25</v>
      </c>
      <c r="M6013" s="51">
        <f>VLOOKUP(A:A,'[2]Příloha k protokolu'!$F:$J,5,0)</f>
        <v>25</v>
      </c>
      <c r="N6013" s="62" t="s">
        <v>19196</v>
      </c>
      <c r="O6013" s="52" t="s">
        <v>199</v>
      </c>
      <c r="P6013" s="52">
        <v>158</v>
      </c>
      <c r="Q6013" s="52"/>
      <c r="R6013" s="52" t="s">
        <v>19197</v>
      </c>
      <c r="S6013" s="49" t="s">
        <v>21333</v>
      </c>
      <c r="V6013" s="50" t="s">
        <v>19180</v>
      </c>
      <c r="W6013" s="50" t="s">
        <v>19176</v>
      </c>
      <c r="X6013" s="50" t="s">
        <v>14740</v>
      </c>
      <c r="Y6013" s="70" t="s">
        <v>17320</v>
      </c>
      <c r="Z6013" s="53">
        <v>25082</v>
      </c>
    </row>
    <row r="6014" spans="1:26" s="49" customFormat="1" x14ac:dyDescent="0.25">
      <c r="A6014" s="74">
        <v>600045129</v>
      </c>
      <c r="B6014" s="73">
        <f t="shared" si="279"/>
        <v>600045129</v>
      </c>
      <c r="C6014" s="73" t="s">
        <v>19198</v>
      </c>
      <c r="D6014" s="68">
        <v>1</v>
      </c>
      <c r="E6014" s="48">
        <f t="shared" si="280"/>
        <v>70997497</v>
      </c>
      <c r="F6014" s="57" t="s">
        <v>17312</v>
      </c>
      <c r="G6014" s="57" t="s">
        <v>19173</v>
      </c>
      <c r="H6014" s="51">
        <v>0</v>
      </c>
      <c r="I6014" s="51" t="s">
        <v>17309</v>
      </c>
      <c r="J6014" s="69">
        <v>27.49</v>
      </c>
      <c r="K6014" s="69">
        <f t="shared" si="281"/>
        <v>0</v>
      </c>
      <c r="L6014" s="90">
        <v>25</v>
      </c>
      <c r="M6014" s="51">
        <f>VLOOKUP(A:A,'[2]Příloha k protokolu'!$F:$J,5,0)</f>
        <v>25</v>
      </c>
      <c r="N6014" s="62" t="s">
        <v>19199</v>
      </c>
      <c r="O6014" s="52" t="s">
        <v>102</v>
      </c>
      <c r="P6014" s="52">
        <v>71</v>
      </c>
      <c r="Q6014" s="52"/>
      <c r="R6014" s="52" t="s">
        <v>19176</v>
      </c>
      <c r="S6014" s="49" t="s">
        <v>21333</v>
      </c>
      <c r="V6014" s="50" t="s">
        <v>19180</v>
      </c>
      <c r="W6014" s="50" t="s">
        <v>19176</v>
      </c>
      <c r="X6014" s="50" t="s">
        <v>14740</v>
      </c>
      <c r="Y6014" s="70" t="s">
        <v>17320</v>
      </c>
      <c r="Z6014" s="53">
        <v>28201</v>
      </c>
    </row>
    <row r="6015" spans="1:26" s="49" customFormat="1" x14ac:dyDescent="0.25">
      <c r="A6015" s="74">
        <v>600045200</v>
      </c>
      <c r="B6015" s="73">
        <f t="shared" si="279"/>
        <v>600045200</v>
      </c>
      <c r="C6015" s="73" t="s">
        <v>19200</v>
      </c>
      <c r="D6015" s="68">
        <v>1</v>
      </c>
      <c r="E6015" s="48">
        <f t="shared" si="280"/>
        <v>70998485</v>
      </c>
      <c r="F6015" s="57" t="s">
        <v>17312</v>
      </c>
      <c r="G6015" s="57" t="s">
        <v>19173</v>
      </c>
      <c r="H6015" s="51">
        <v>25</v>
      </c>
      <c r="I6015" s="51" t="s">
        <v>17309</v>
      </c>
      <c r="J6015" s="69">
        <v>27.49</v>
      </c>
      <c r="K6015" s="69">
        <f t="shared" si="281"/>
        <v>687.25</v>
      </c>
      <c r="L6015" s="90">
        <v>25</v>
      </c>
      <c r="M6015" s="51">
        <f>VLOOKUP(A:A,'[2]Příloha k protokolu'!$F:$J,5,0)</f>
        <v>0</v>
      </c>
      <c r="N6015" s="62" t="s">
        <v>19201</v>
      </c>
      <c r="O6015" s="52"/>
      <c r="P6015" s="52">
        <v>106</v>
      </c>
      <c r="Q6015" s="52"/>
      <c r="R6015" s="52" t="s">
        <v>19202</v>
      </c>
      <c r="S6015" s="49" t="s">
        <v>21333</v>
      </c>
      <c r="V6015" s="50" t="s">
        <v>19180</v>
      </c>
      <c r="W6015" s="50" t="s">
        <v>19176</v>
      </c>
      <c r="X6015" s="50" t="s">
        <v>14740</v>
      </c>
      <c r="Y6015" s="70" t="s">
        <v>17320</v>
      </c>
      <c r="Z6015" s="53">
        <v>28201</v>
      </c>
    </row>
    <row r="6016" spans="1:26" s="49" customFormat="1" x14ac:dyDescent="0.25">
      <c r="A6016" s="74">
        <v>600045242</v>
      </c>
      <c r="B6016" s="73">
        <f t="shared" si="279"/>
        <v>600045242</v>
      </c>
      <c r="C6016" s="73" t="s">
        <v>19203</v>
      </c>
      <c r="D6016" s="68">
        <v>1</v>
      </c>
      <c r="E6016" s="48">
        <f t="shared" si="280"/>
        <v>48664421</v>
      </c>
      <c r="F6016" s="57" t="s">
        <v>17312</v>
      </c>
      <c r="G6016" s="57" t="s">
        <v>19173</v>
      </c>
      <c r="H6016" s="51">
        <v>0</v>
      </c>
      <c r="I6016" s="51" t="s">
        <v>17309</v>
      </c>
      <c r="J6016" s="69">
        <v>27.49</v>
      </c>
      <c r="K6016" s="69">
        <f t="shared" si="281"/>
        <v>0</v>
      </c>
      <c r="L6016" s="90">
        <v>25</v>
      </c>
      <c r="M6016" s="51">
        <f>VLOOKUP(A:A,'[2]Příloha k protokolu'!$F:$J,5,0)</f>
        <v>25</v>
      </c>
      <c r="N6016" s="62" t="s">
        <v>19204</v>
      </c>
      <c r="O6016" s="52" t="s">
        <v>584</v>
      </c>
      <c r="P6016" s="52">
        <v>1313</v>
      </c>
      <c r="Q6016" s="52"/>
      <c r="R6016" s="52" t="s">
        <v>19176</v>
      </c>
      <c r="S6016" s="49" t="s">
        <v>21333</v>
      </c>
      <c r="V6016" s="50" t="s">
        <v>19180</v>
      </c>
      <c r="W6016" s="50" t="s">
        <v>19176</v>
      </c>
      <c r="X6016" s="50" t="s">
        <v>14740</v>
      </c>
      <c r="Y6016" s="70" t="s">
        <v>17320</v>
      </c>
      <c r="Z6016" s="53">
        <v>28201</v>
      </c>
    </row>
    <row r="6017" spans="1:26" s="49" customFormat="1" ht="30" x14ac:dyDescent="0.25">
      <c r="A6017" s="74">
        <v>600045269</v>
      </c>
      <c r="B6017" s="73">
        <f t="shared" si="279"/>
        <v>600045269</v>
      </c>
      <c r="C6017" s="73" t="s">
        <v>19205</v>
      </c>
      <c r="D6017" s="68">
        <v>1</v>
      </c>
      <c r="E6017" s="48">
        <f t="shared" si="280"/>
        <v>49535021</v>
      </c>
      <c r="F6017" s="57" t="s">
        <v>17312</v>
      </c>
      <c r="G6017" s="57" t="s">
        <v>19173</v>
      </c>
      <c r="H6017" s="51">
        <v>525</v>
      </c>
      <c r="I6017" s="51" t="s">
        <v>17309</v>
      </c>
      <c r="J6017" s="69">
        <v>27.49</v>
      </c>
      <c r="K6017" s="69">
        <f t="shared" si="281"/>
        <v>14432.25</v>
      </c>
      <c r="L6017" s="90">
        <v>525</v>
      </c>
      <c r="M6017" s="51">
        <f>VLOOKUP(A:A,'[2]Příloha k protokolu'!$F:$J,5,0)</f>
        <v>0</v>
      </c>
      <c r="N6017" s="62" t="s">
        <v>19206</v>
      </c>
      <c r="O6017" s="52" t="s">
        <v>60</v>
      </c>
      <c r="P6017" s="52">
        <v>300</v>
      </c>
      <c r="Q6017" s="52"/>
      <c r="R6017" s="52" t="s">
        <v>19207</v>
      </c>
      <c r="S6017" s="49" t="s">
        <v>21333</v>
      </c>
      <c r="V6017" s="50" t="s">
        <v>19180</v>
      </c>
      <c r="W6017" s="50" t="s">
        <v>19176</v>
      </c>
      <c r="X6017" s="50" t="s">
        <v>14740</v>
      </c>
      <c r="Y6017" s="70" t="s">
        <v>17320</v>
      </c>
      <c r="Z6017" s="53">
        <v>28914</v>
      </c>
    </row>
    <row r="6018" spans="1:26" s="49" customFormat="1" x14ac:dyDescent="0.25">
      <c r="A6018" s="74">
        <v>600045498</v>
      </c>
      <c r="B6018" s="73">
        <f t="shared" si="279"/>
        <v>600045498</v>
      </c>
      <c r="C6018" s="73" t="s">
        <v>19208</v>
      </c>
      <c r="D6018" s="68">
        <v>1</v>
      </c>
      <c r="E6018" s="48">
        <f t="shared" si="280"/>
        <v>71160663</v>
      </c>
      <c r="F6018" s="57" t="s">
        <v>17312</v>
      </c>
      <c r="G6018" s="57" t="s">
        <v>19173</v>
      </c>
      <c r="H6018" s="51">
        <v>150</v>
      </c>
      <c r="I6018" s="51" t="s">
        <v>17309</v>
      </c>
      <c r="J6018" s="69">
        <v>27.49</v>
      </c>
      <c r="K6018" s="69">
        <f t="shared" si="281"/>
        <v>4123.5</v>
      </c>
      <c r="L6018" s="90">
        <v>150</v>
      </c>
      <c r="M6018" s="51">
        <f>VLOOKUP(A:A,'[2]Příloha k protokolu'!$F:$J,5,0)</f>
        <v>0</v>
      </c>
      <c r="N6018" s="62" t="s">
        <v>19209</v>
      </c>
      <c r="O6018" s="52" t="s">
        <v>19210</v>
      </c>
      <c r="P6018" s="52">
        <v>14</v>
      </c>
      <c r="Q6018" s="52"/>
      <c r="R6018" s="52" t="s">
        <v>19197</v>
      </c>
      <c r="S6018" s="49" t="s">
        <v>21333</v>
      </c>
      <c r="V6018" s="50" t="s">
        <v>19180</v>
      </c>
      <c r="W6018" s="50" t="s">
        <v>19176</v>
      </c>
      <c r="X6018" s="50" t="s">
        <v>14740</v>
      </c>
      <c r="Y6018" s="70" t="s">
        <v>17320</v>
      </c>
      <c r="Z6018" s="53">
        <v>25082</v>
      </c>
    </row>
    <row r="6019" spans="1:26" s="49" customFormat="1" x14ac:dyDescent="0.25">
      <c r="A6019" s="74">
        <v>600045609</v>
      </c>
      <c r="B6019" s="73">
        <f t="shared" si="279"/>
        <v>600045609</v>
      </c>
      <c r="C6019" s="73" t="s">
        <v>19211</v>
      </c>
      <c r="D6019" s="68">
        <v>1</v>
      </c>
      <c r="E6019" s="48">
        <f t="shared" si="280"/>
        <v>46383506</v>
      </c>
      <c r="F6019" s="57" t="s">
        <v>17312</v>
      </c>
      <c r="G6019" s="57" t="s">
        <v>19173</v>
      </c>
      <c r="H6019" s="51">
        <v>0</v>
      </c>
      <c r="I6019" s="51" t="s">
        <v>17320</v>
      </c>
      <c r="J6019" s="69">
        <v>27.49</v>
      </c>
      <c r="K6019" s="69">
        <f t="shared" si="281"/>
        <v>0</v>
      </c>
      <c r="L6019" s="90">
        <v>0</v>
      </c>
      <c r="M6019" s="51"/>
      <c r="N6019" s="62" t="s">
        <v>19212</v>
      </c>
      <c r="O6019" s="52" t="s">
        <v>19175</v>
      </c>
      <c r="P6019" s="52">
        <v>885</v>
      </c>
      <c r="Q6019" s="52"/>
      <c r="R6019" s="52" t="s">
        <v>19176</v>
      </c>
      <c r="S6019" s="49" t="s">
        <v>21333</v>
      </c>
      <c r="V6019" s="50" t="s">
        <v>19180</v>
      </c>
      <c r="W6019" s="50" t="s">
        <v>19176</v>
      </c>
      <c r="X6019" s="50" t="s">
        <v>14740</v>
      </c>
      <c r="Y6019" s="70">
        <v>44340</v>
      </c>
      <c r="Z6019" s="53">
        <v>28201</v>
      </c>
    </row>
    <row r="6020" spans="1:26" s="49" customFormat="1" x14ac:dyDescent="0.25">
      <c r="A6020" s="74">
        <v>600045617</v>
      </c>
      <c r="B6020" s="73">
        <f t="shared" ref="B6020:B6083" si="282">A6020/1</f>
        <v>600045617</v>
      </c>
      <c r="C6020" s="73" t="s">
        <v>19213</v>
      </c>
      <c r="D6020" s="68">
        <v>1</v>
      </c>
      <c r="E6020" s="48">
        <f t="shared" ref="E6020:E6083" si="283">C6020/1</f>
        <v>46383514</v>
      </c>
      <c r="F6020" s="57" t="s">
        <v>17312</v>
      </c>
      <c r="G6020" s="57" t="s">
        <v>19173</v>
      </c>
      <c r="H6020" s="51">
        <v>0</v>
      </c>
      <c r="I6020" s="51" t="s">
        <v>17320</v>
      </c>
      <c r="J6020" s="69">
        <v>27.49</v>
      </c>
      <c r="K6020" s="69">
        <f t="shared" ref="K6020:K6083" si="284">H6020*J6020</f>
        <v>0</v>
      </c>
      <c r="L6020" s="90">
        <v>0</v>
      </c>
      <c r="M6020" s="51"/>
      <c r="N6020" s="62" t="s">
        <v>19214</v>
      </c>
      <c r="O6020" s="52" t="s">
        <v>519</v>
      </c>
      <c r="P6020" s="52">
        <v>68</v>
      </c>
      <c r="Q6020" s="52"/>
      <c r="R6020" s="52" t="s">
        <v>19176</v>
      </c>
      <c r="S6020" s="49" t="s">
        <v>21333</v>
      </c>
      <c r="V6020" s="50" t="s">
        <v>19180</v>
      </c>
      <c r="W6020" s="50" t="s">
        <v>19176</v>
      </c>
      <c r="X6020" s="50" t="s">
        <v>14740</v>
      </c>
      <c r="Y6020" s="70">
        <v>44333</v>
      </c>
      <c r="Z6020" s="53">
        <v>28201</v>
      </c>
    </row>
    <row r="6021" spans="1:26" s="49" customFormat="1" x14ac:dyDescent="0.25">
      <c r="A6021" s="74">
        <v>600045625</v>
      </c>
      <c r="B6021" s="73">
        <f t="shared" si="282"/>
        <v>600045625</v>
      </c>
      <c r="C6021" s="73" t="s">
        <v>19215</v>
      </c>
      <c r="D6021" s="68">
        <v>1</v>
      </c>
      <c r="E6021" s="48">
        <f t="shared" si="283"/>
        <v>71009094</v>
      </c>
      <c r="F6021" s="57" t="s">
        <v>17312</v>
      </c>
      <c r="G6021" s="57" t="s">
        <v>19173</v>
      </c>
      <c r="H6021" s="51">
        <v>75</v>
      </c>
      <c r="I6021" s="51" t="s">
        <v>17309</v>
      </c>
      <c r="J6021" s="69">
        <v>27.49</v>
      </c>
      <c r="K6021" s="69">
        <f t="shared" si="284"/>
        <v>2061.75</v>
      </c>
      <c r="L6021" s="90">
        <v>75</v>
      </c>
      <c r="M6021" s="51">
        <f>VLOOKUP(A:A,'[2]Příloha k protokolu'!$F:$J,5,0)</f>
        <v>0</v>
      </c>
      <c r="N6021" s="62" t="s">
        <v>19216</v>
      </c>
      <c r="O6021" s="52"/>
      <c r="P6021" s="52">
        <v>104</v>
      </c>
      <c r="Q6021" s="52"/>
      <c r="R6021" s="52" t="s">
        <v>362</v>
      </c>
      <c r="S6021" s="49" t="s">
        <v>21333</v>
      </c>
      <c r="V6021" s="50" t="s">
        <v>19180</v>
      </c>
      <c r="W6021" s="50" t="s">
        <v>19176</v>
      </c>
      <c r="X6021" s="50" t="s">
        <v>14740</v>
      </c>
      <c r="Y6021" s="70" t="s">
        <v>17320</v>
      </c>
      <c r="Z6021" s="53">
        <v>28201</v>
      </c>
    </row>
    <row r="6022" spans="1:26" s="49" customFormat="1" x14ac:dyDescent="0.25">
      <c r="A6022" s="74">
        <v>600045676</v>
      </c>
      <c r="B6022" s="73">
        <f t="shared" si="282"/>
        <v>600045676</v>
      </c>
      <c r="C6022" s="73" t="s">
        <v>19217</v>
      </c>
      <c r="D6022" s="68">
        <v>1</v>
      </c>
      <c r="E6022" s="48">
        <f t="shared" si="283"/>
        <v>71002774</v>
      </c>
      <c r="F6022" s="57" t="s">
        <v>17312</v>
      </c>
      <c r="G6022" s="57" t="s">
        <v>19173</v>
      </c>
      <c r="H6022" s="51">
        <v>75</v>
      </c>
      <c r="I6022" s="51" t="s">
        <v>17309</v>
      </c>
      <c r="J6022" s="69">
        <v>27.49</v>
      </c>
      <c r="K6022" s="69">
        <f t="shared" si="284"/>
        <v>2061.75</v>
      </c>
      <c r="L6022" s="90">
        <v>75</v>
      </c>
      <c r="M6022" s="51">
        <f>VLOOKUP(A:A,'[2]Příloha k protokolu'!$F:$J,5,0)</f>
        <v>0</v>
      </c>
      <c r="N6022" s="62" t="s">
        <v>19218</v>
      </c>
      <c r="O6022" s="52"/>
      <c r="P6022" s="52">
        <v>15</v>
      </c>
      <c r="Q6022" s="52"/>
      <c r="R6022" s="52" t="s">
        <v>19219</v>
      </c>
      <c r="S6022" s="49" t="s">
        <v>21333</v>
      </c>
      <c r="V6022" s="50" t="s">
        <v>19180</v>
      </c>
      <c r="W6022" s="50" t="s">
        <v>19176</v>
      </c>
      <c r="X6022" s="50" t="s">
        <v>14740</v>
      </c>
      <c r="Y6022" s="70" t="s">
        <v>17320</v>
      </c>
      <c r="Z6022" s="53">
        <v>28106</v>
      </c>
    </row>
    <row r="6023" spans="1:26" s="49" customFormat="1" x14ac:dyDescent="0.25">
      <c r="A6023" s="75">
        <v>691005354</v>
      </c>
      <c r="B6023" s="73">
        <f t="shared" si="282"/>
        <v>691005354</v>
      </c>
      <c r="C6023" s="73" t="s">
        <v>19220</v>
      </c>
      <c r="D6023" s="68">
        <v>1</v>
      </c>
      <c r="E6023" s="48">
        <f t="shared" si="283"/>
        <v>71295135</v>
      </c>
      <c r="F6023" s="57" t="s">
        <v>17312</v>
      </c>
      <c r="G6023" s="57" t="s">
        <v>19173</v>
      </c>
      <c r="H6023" s="51">
        <v>0</v>
      </c>
      <c r="I6023" s="51" t="s">
        <v>17309</v>
      </c>
      <c r="J6023" s="69">
        <v>27.49</v>
      </c>
      <c r="K6023" s="69">
        <f t="shared" si="284"/>
        <v>0</v>
      </c>
      <c r="L6023" s="90">
        <v>25</v>
      </c>
      <c r="M6023" s="51">
        <f>VLOOKUP(A:A,'[2]Příloha k protokolu'!$F:$J,5,0)</f>
        <v>25</v>
      </c>
      <c r="N6023" s="62" t="s">
        <v>19221</v>
      </c>
      <c r="O6023" s="52" t="s">
        <v>16008</v>
      </c>
      <c r="P6023" s="52">
        <v>232</v>
      </c>
      <c r="Q6023" s="52"/>
      <c r="R6023" s="52" t="s">
        <v>19222</v>
      </c>
      <c r="S6023" s="49" t="s">
        <v>21333</v>
      </c>
      <c r="V6023" s="50" t="s">
        <v>19180</v>
      </c>
      <c r="W6023" s="50" t="s">
        <v>19176</v>
      </c>
      <c r="X6023" s="50" t="s">
        <v>14740</v>
      </c>
      <c r="Y6023" s="70" t="s">
        <v>17320</v>
      </c>
      <c r="Z6023" s="53">
        <v>28201</v>
      </c>
    </row>
    <row r="6024" spans="1:26" s="49" customFormat="1" x14ac:dyDescent="0.25">
      <c r="A6024" s="74">
        <v>600007812</v>
      </c>
      <c r="B6024" s="73">
        <f t="shared" si="282"/>
        <v>600007812</v>
      </c>
      <c r="C6024" s="73" t="s">
        <v>19226</v>
      </c>
      <c r="D6024" s="68">
        <v>1</v>
      </c>
      <c r="E6024" s="48">
        <f t="shared" si="283"/>
        <v>61100331</v>
      </c>
      <c r="F6024" s="57" t="s">
        <v>17312</v>
      </c>
      <c r="G6024" s="57" t="s">
        <v>19223</v>
      </c>
      <c r="H6024" s="51">
        <v>425</v>
      </c>
      <c r="I6024" s="51" t="s">
        <v>17309</v>
      </c>
      <c r="J6024" s="69">
        <v>27.49</v>
      </c>
      <c r="K6024" s="69">
        <f t="shared" si="284"/>
        <v>11683.25</v>
      </c>
      <c r="L6024" s="90">
        <v>425</v>
      </c>
      <c r="M6024" s="51">
        <f>VLOOKUP(A:A,'[2]Příloha k protokolu'!$F:$J,5,0)</f>
        <v>0</v>
      </c>
      <c r="N6024" s="62" t="s">
        <v>19227</v>
      </c>
      <c r="O6024" s="52" t="s">
        <v>60</v>
      </c>
      <c r="P6024" s="52">
        <v>1530</v>
      </c>
      <c r="Q6024" s="52"/>
      <c r="R6024" s="52" t="s">
        <v>19225</v>
      </c>
      <c r="S6024" s="49" t="s">
        <v>21333</v>
      </c>
      <c r="V6024" s="50" t="s">
        <v>18333</v>
      </c>
      <c r="W6024" s="50" t="s">
        <v>19225</v>
      </c>
      <c r="X6024" s="50" t="s">
        <v>14738</v>
      </c>
      <c r="Y6024" s="70" t="s">
        <v>17320</v>
      </c>
      <c r="Z6024" s="53">
        <v>26301</v>
      </c>
    </row>
    <row r="6025" spans="1:26" s="49" customFormat="1" x14ac:dyDescent="0.25">
      <c r="A6025" s="74">
        <v>600027988</v>
      </c>
      <c r="B6025" s="73">
        <f t="shared" si="282"/>
        <v>600027988</v>
      </c>
      <c r="C6025" s="73" t="s">
        <v>19228</v>
      </c>
      <c r="D6025" s="68">
        <v>1</v>
      </c>
      <c r="E6025" s="48">
        <f t="shared" si="283"/>
        <v>25630539</v>
      </c>
      <c r="F6025" s="57" t="s">
        <v>17312</v>
      </c>
      <c r="G6025" s="57" t="s">
        <v>19223</v>
      </c>
      <c r="H6025" s="51">
        <v>25</v>
      </c>
      <c r="I6025" s="51" t="s">
        <v>17309</v>
      </c>
      <c r="J6025" s="69">
        <v>27.49</v>
      </c>
      <c r="K6025" s="69">
        <f t="shared" si="284"/>
        <v>687.25</v>
      </c>
      <c r="L6025" s="90">
        <v>25</v>
      </c>
      <c r="M6025" s="51">
        <f>VLOOKUP(A:A,'[2]Příloha k protokolu'!$F:$J,5,0)</f>
        <v>0</v>
      </c>
      <c r="N6025" s="62" t="s">
        <v>19229</v>
      </c>
      <c r="O6025" s="52" t="s">
        <v>19230</v>
      </c>
      <c r="P6025" s="52">
        <v>1597</v>
      </c>
      <c r="Q6025" s="52"/>
      <c r="R6025" s="52" t="s">
        <v>19225</v>
      </c>
      <c r="S6025" s="49" t="s">
        <v>21334</v>
      </c>
      <c r="V6025" s="50" t="s">
        <v>18333</v>
      </c>
      <c r="W6025" s="50" t="s">
        <v>19225</v>
      </c>
      <c r="X6025" s="50" t="s">
        <v>14742</v>
      </c>
      <c r="Y6025" s="70" t="s">
        <v>17320</v>
      </c>
      <c r="Z6025" s="53">
        <v>26301</v>
      </c>
    </row>
    <row r="6026" spans="1:26" s="49" customFormat="1" x14ac:dyDescent="0.25">
      <c r="A6026" s="74">
        <v>600053938</v>
      </c>
      <c r="B6026" s="73">
        <f t="shared" si="282"/>
        <v>600053938</v>
      </c>
      <c r="C6026" s="73" t="s">
        <v>19231</v>
      </c>
      <c r="D6026" s="68">
        <v>1</v>
      </c>
      <c r="E6026" s="48">
        <f t="shared" si="283"/>
        <v>70989681</v>
      </c>
      <c r="F6026" s="57" t="s">
        <v>17312</v>
      </c>
      <c r="G6026" s="57" t="s">
        <v>19223</v>
      </c>
      <c r="H6026" s="51">
        <v>25</v>
      </c>
      <c r="I6026" s="51" t="s">
        <v>17309</v>
      </c>
      <c r="J6026" s="69">
        <v>27.49</v>
      </c>
      <c r="K6026" s="69">
        <f t="shared" si="284"/>
        <v>687.25</v>
      </c>
      <c r="L6026" s="90">
        <v>25</v>
      </c>
      <c r="M6026" s="51">
        <f>VLOOKUP(A:A,'[2]Příloha k protokolu'!$F:$J,5,0)</f>
        <v>0</v>
      </c>
      <c r="N6026" s="62" t="s">
        <v>19232</v>
      </c>
      <c r="O6026" s="52" t="s">
        <v>54</v>
      </c>
      <c r="P6026" s="52">
        <v>210</v>
      </c>
      <c r="Q6026" s="52"/>
      <c r="R6026" s="52" t="s">
        <v>19233</v>
      </c>
      <c r="S6026" s="49" t="s">
        <v>21333</v>
      </c>
      <c r="V6026" s="50" t="s">
        <v>19224</v>
      </c>
      <c r="W6026" s="50" t="s">
        <v>19225</v>
      </c>
      <c r="X6026" s="50" t="s">
        <v>14740</v>
      </c>
      <c r="Y6026" s="70" t="s">
        <v>17320</v>
      </c>
      <c r="Z6026" s="53">
        <v>26204</v>
      </c>
    </row>
    <row r="6027" spans="1:26" s="49" customFormat="1" x14ac:dyDescent="0.25">
      <c r="A6027" s="74">
        <v>600053768</v>
      </c>
      <c r="B6027" s="73">
        <f t="shared" si="282"/>
        <v>600053768</v>
      </c>
      <c r="C6027" s="73" t="s">
        <v>19234</v>
      </c>
      <c r="D6027" s="68">
        <v>1</v>
      </c>
      <c r="E6027" s="48">
        <f t="shared" si="283"/>
        <v>70909521</v>
      </c>
      <c r="F6027" s="57" t="s">
        <v>17312</v>
      </c>
      <c r="G6027" s="57" t="s">
        <v>19223</v>
      </c>
      <c r="H6027" s="51">
        <v>25</v>
      </c>
      <c r="I6027" s="51" t="s">
        <v>17309</v>
      </c>
      <c r="J6027" s="69">
        <v>27.49</v>
      </c>
      <c r="K6027" s="69">
        <f t="shared" si="284"/>
        <v>687.25</v>
      </c>
      <c r="L6027" s="90">
        <v>25</v>
      </c>
      <c r="M6027" s="51">
        <f>VLOOKUP(A:A,'[2]Příloha k protokolu'!$F:$J,5,0)</f>
        <v>0</v>
      </c>
      <c r="N6027" s="62" t="s">
        <v>19235</v>
      </c>
      <c r="O6027" s="52" t="s">
        <v>2988</v>
      </c>
      <c r="P6027" s="52">
        <v>1034</v>
      </c>
      <c r="Q6027" s="52"/>
      <c r="R6027" s="52" t="s">
        <v>19225</v>
      </c>
      <c r="S6027" s="49" t="s">
        <v>21333</v>
      </c>
      <c r="V6027" s="50" t="s">
        <v>19224</v>
      </c>
      <c r="W6027" s="50" t="s">
        <v>19225</v>
      </c>
      <c r="X6027" s="50" t="s">
        <v>14740</v>
      </c>
      <c r="Y6027" s="70" t="s">
        <v>17320</v>
      </c>
      <c r="Z6027" s="53">
        <v>26301</v>
      </c>
    </row>
    <row r="6028" spans="1:26" s="49" customFormat="1" x14ac:dyDescent="0.25">
      <c r="A6028" s="74">
        <v>600053776</v>
      </c>
      <c r="B6028" s="73">
        <f t="shared" si="282"/>
        <v>600053776</v>
      </c>
      <c r="C6028" s="73" t="s">
        <v>19236</v>
      </c>
      <c r="D6028" s="68">
        <v>1</v>
      </c>
      <c r="E6028" s="48">
        <f t="shared" si="283"/>
        <v>61100293</v>
      </c>
      <c r="F6028" s="57" t="s">
        <v>17312</v>
      </c>
      <c r="G6028" s="57" t="s">
        <v>19223</v>
      </c>
      <c r="H6028" s="51">
        <v>25</v>
      </c>
      <c r="I6028" s="51" t="s">
        <v>17309</v>
      </c>
      <c r="J6028" s="69">
        <v>27.49</v>
      </c>
      <c r="K6028" s="69">
        <f t="shared" si="284"/>
        <v>687.25</v>
      </c>
      <c r="L6028" s="90">
        <v>25</v>
      </c>
      <c r="M6028" s="51">
        <f>VLOOKUP(A:A,'[2]Příloha k protokolu'!$F:$J,5,0)</f>
        <v>0</v>
      </c>
      <c r="N6028" s="62" t="s">
        <v>19237</v>
      </c>
      <c r="O6028" s="52" t="s">
        <v>19238</v>
      </c>
      <c r="P6028" s="52">
        <v>104</v>
      </c>
      <c r="Q6028" s="52"/>
      <c r="R6028" s="52" t="s">
        <v>19225</v>
      </c>
      <c r="S6028" s="49" t="s">
        <v>21333</v>
      </c>
      <c r="V6028" s="50" t="s">
        <v>19224</v>
      </c>
      <c r="W6028" s="50" t="s">
        <v>19225</v>
      </c>
      <c r="X6028" s="50" t="s">
        <v>14740</v>
      </c>
      <c r="Y6028" s="70" t="s">
        <v>17320</v>
      </c>
      <c r="Z6028" s="53">
        <v>26301</v>
      </c>
    </row>
    <row r="6029" spans="1:26" s="49" customFormat="1" x14ac:dyDescent="0.25">
      <c r="A6029" s="74">
        <v>600054411</v>
      </c>
      <c r="B6029" s="73">
        <f t="shared" si="282"/>
        <v>600054411</v>
      </c>
      <c r="C6029" s="73" t="s">
        <v>19239</v>
      </c>
      <c r="D6029" s="68">
        <v>1</v>
      </c>
      <c r="E6029" s="48">
        <f t="shared" si="283"/>
        <v>42727537</v>
      </c>
      <c r="F6029" s="57" t="s">
        <v>17312</v>
      </c>
      <c r="G6029" s="57" t="s">
        <v>19223</v>
      </c>
      <c r="H6029" s="51">
        <v>1175</v>
      </c>
      <c r="I6029" s="51" t="s">
        <v>17309</v>
      </c>
      <c r="J6029" s="69">
        <v>27.49</v>
      </c>
      <c r="K6029" s="69">
        <f t="shared" si="284"/>
        <v>32300.749999999996</v>
      </c>
      <c r="L6029" s="90">
        <v>1175</v>
      </c>
      <c r="M6029" s="51">
        <f>VLOOKUP(A:A,'[2]Příloha k protokolu'!$F:$J,5,0)</f>
        <v>0</v>
      </c>
      <c r="N6029" s="62" t="s">
        <v>19240</v>
      </c>
      <c r="O6029" s="52" t="s">
        <v>531</v>
      </c>
      <c r="P6029" s="52">
        <v>35</v>
      </c>
      <c r="Q6029" s="52"/>
      <c r="R6029" s="52" t="s">
        <v>19225</v>
      </c>
      <c r="S6029" s="49" t="s">
        <v>21333</v>
      </c>
      <c r="V6029" s="50" t="s">
        <v>19224</v>
      </c>
      <c r="W6029" s="50" t="s">
        <v>19225</v>
      </c>
      <c r="X6029" s="50" t="s">
        <v>14740</v>
      </c>
      <c r="Y6029" s="70" t="s">
        <v>17320</v>
      </c>
      <c r="Z6029" s="53">
        <v>26301</v>
      </c>
    </row>
    <row r="6030" spans="1:26" s="49" customFormat="1" x14ac:dyDescent="0.25">
      <c r="A6030" s="74">
        <v>600054420</v>
      </c>
      <c r="B6030" s="73">
        <f t="shared" si="282"/>
        <v>600054420</v>
      </c>
      <c r="C6030" s="73" t="s">
        <v>19241</v>
      </c>
      <c r="D6030" s="68">
        <v>1</v>
      </c>
      <c r="E6030" s="48">
        <f t="shared" si="283"/>
        <v>47067519</v>
      </c>
      <c r="F6030" s="57" t="s">
        <v>17312</v>
      </c>
      <c r="G6030" s="57" t="s">
        <v>19223</v>
      </c>
      <c r="H6030" s="51">
        <v>1375</v>
      </c>
      <c r="I6030" s="51" t="s">
        <v>17309</v>
      </c>
      <c r="J6030" s="69">
        <v>27.49</v>
      </c>
      <c r="K6030" s="69">
        <f t="shared" si="284"/>
        <v>37798.75</v>
      </c>
      <c r="L6030" s="90">
        <v>1375</v>
      </c>
      <c r="M6030" s="51">
        <f>VLOOKUP(A:A,'[2]Příloha k protokolu'!$F:$J,5,0)</f>
        <v>0</v>
      </c>
      <c r="N6030" s="62" t="s">
        <v>19242</v>
      </c>
      <c r="O6030" s="52" t="s">
        <v>60</v>
      </c>
      <c r="P6030" s="52">
        <v>1035</v>
      </c>
      <c r="Q6030" s="52"/>
      <c r="R6030" s="52" t="s">
        <v>19225</v>
      </c>
      <c r="S6030" s="49" t="s">
        <v>21333</v>
      </c>
      <c r="V6030" s="50" t="s">
        <v>19224</v>
      </c>
      <c r="W6030" s="50" t="s">
        <v>19225</v>
      </c>
      <c r="X6030" s="50" t="s">
        <v>14740</v>
      </c>
      <c r="Y6030" s="70" t="s">
        <v>17320</v>
      </c>
      <c r="Z6030" s="53">
        <v>26301</v>
      </c>
    </row>
    <row r="6031" spans="1:26" s="49" customFormat="1" x14ac:dyDescent="0.25">
      <c r="A6031" s="74">
        <v>600054519</v>
      </c>
      <c r="B6031" s="73">
        <f t="shared" si="282"/>
        <v>600054519</v>
      </c>
      <c r="C6031" s="73" t="s">
        <v>19243</v>
      </c>
      <c r="D6031" s="68">
        <v>1</v>
      </c>
      <c r="E6031" s="48">
        <f t="shared" si="283"/>
        <v>75033631</v>
      </c>
      <c r="F6031" s="57" t="s">
        <v>17312</v>
      </c>
      <c r="G6031" s="57" t="s">
        <v>19223</v>
      </c>
      <c r="H6031" s="51">
        <v>325</v>
      </c>
      <c r="I6031" s="51" t="s">
        <v>17309</v>
      </c>
      <c r="J6031" s="69">
        <v>27.49</v>
      </c>
      <c r="K6031" s="69">
        <f t="shared" si="284"/>
        <v>8934.25</v>
      </c>
      <c r="L6031" s="90">
        <v>325</v>
      </c>
      <c r="M6031" s="51">
        <f>VLOOKUP(A:A,'[2]Příloha k protokolu'!$F:$J,5,0)</f>
        <v>0</v>
      </c>
      <c r="N6031" s="62" t="s">
        <v>19244</v>
      </c>
      <c r="O6031" s="52"/>
      <c r="P6031" s="52">
        <v>70</v>
      </c>
      <c r="Q6031" s="52"/>
      <c r="R6031" s="52" t="s">
        <v>19245</v>
      </c>
      <c r="S6031" s="49" t="s">
        <v>21333</v>
      </c>
      <c r="V6031" s="50" t="s">
        <v>19224</v>
      </c>
      <c r="W6031" s="50" t="s">
        <v>19225</v>
      </c>
      <c r="X6031" s="50" t="s">
        <v>14740</v>
      </c>
      <c r="Y6031" s="70" t="s">
        <v>17320</v>
      </c>
      <c r="Z6031" s="53">
        <v>26213</v>
      </c>
    </row>
    <row r="6032" spans="1:26" s="49" customFormat="1" x14ac:dyDescent="0.25">
      <c r="A6032" s="74">
        <v>600054934</v>
      </c>
      <c r="B6032" s="73">
        <f t="shared" si="282"/>
        <v>600054934</v>
      </c>
      <c r="C6032" s="73" t="s">
        <v>19246</v>
      </c>
      <c r="D6032" s="68">
        <v>1</v>
      </c>
      <c r="E6032" s="48">
        <f t="shared" si="283"/>
        <v>47074132</v>
      </c>
      <c r="F6032" s="57" t="s">
        <v>17312</v>
      </c>
      <c r="G6032" s="57" t="s">
        <v>19223</v>
      </c>
      <c r="H6032" s="51">
        <v>100</v>
      </c>
      <c r="I6032" s="51" t="s">
        <v>17309</v>
      </c>
      <c r="J6032" s="69">
        <v>27.49</v>
      </c>
      <c r="K6032" s="69">
        <f t="shared" si="284"/>
        <v>2749</v>
      </c>
      <c r="L6032" s="90">
        <v>100</v>
      </c>
      <c r="M6032" s="51">
        <f>VLOOKUP(A:A,'[2]Příloha k protokolu'!$F:$J,5,0)</f>
        <v>0</v>
      </c>
      <c r="N6032" s="62" t="s">
        <v>19247</v>
      </c>
      <c r="O6032" s="52" t="s">
        <v>204</v>
      </c>
      <c r="P6032" s="52">
        <v>384</v>
      </c>
      <c r="Q6032" s="52"/>
      <c r="R6032" s="52" t="s">
        <v>19225</v>
      </c>
      <c r="S6032" s="49" t="s">
        <v>21333</v>
      </c>
      <c r="V6032" s="50" t="s">
        <v>19224</v>
      </c>
      <c r="W6032" s="50" t="s">
        <v>19225</v>
      </c>
      <c r="X6032" s="50" t="s">
        <v>14740</v>
      </c>
      <c r="Y6032" s="70" t="s">
        <v>17320</v>
      </c>
      <c r="Z6032" s="53">
        <v>26301</v>
      </c>
    </row>
    <row r="6033" spans="1:26" s="49" customFormat="1" x14ac:dyDescent="0.25">
      <c r="A6033" s="74">
        <v>600054659</v>
      </c>
      <c r="B6033" s="73">
        <f t="shared" si="282"/>
        <v>600054659</v>
      </c>
      <c r="C6033" s="73" t="s">
        <v>19248</v>
      </c>
      <c r="D6033" s="68">
        <v>1</v>
      </c>
      <c r="E6033" s="48">
        <f t="shared" si="283"/>
        <v>75033607</v>
      </c>
      <c r="F6033" s="57" t="s">
        <v>17312</v>
      </c>
      <c r="G6033" s="57" t="s">
        <v>19223</v>
      </c>
      <c r="H6033" s="51">
        <v>100</v>
      </c>
      <c r="I6033" s="51" t="s">
        <v>17309</v>
      </c>
      <c r="J6033" s="69">
        <v>27.49</v>
      </c>
      <c r="K6033" s="69">
        <f t="shared" si="284"/>
        <v>2749</v>
      </c>
      <c r="L6033" s="90">
        <v>100</v>
      </c>
      <c r="M6033" s="51">
        <f>VLOOKUP(A:A,'[2]Příloha k protokolu'!$F:$J,5,0)</f>
        <v>0</v>
      </c>
      <c r="N6033" s="62" t="s">
        <v>19249</v>
      </c>
      <c r="O6033" s="52"/>
      <c r="P6033" s="52">
        <v>57</v>
      </c>
      <c r="Q6033" s="52"/>
      <c r="R6033" s="52" t="s">
        <v>19250</v>
      </c>
      <c r="S6033" s="49" t="s">
        <v>21333</v>
      </c>
      <c r="V6033" s="50" t="s">
        <v>19224</v>
      </c>
      <c r="W6033" s="50" t="s">
        <v>19225</v>
      </c>
      <c r="X6033" s="50" t="s">
        <v>14740</v>
      </c>
      <c r="Y6033" s="70" t="s">
        <v>17320</v>
      </c>
      <c r="Z6033" s="53">
        <v>26203</v>
      </c>
    </row>
    <row r="6034" spans="1:26" s="49" customFormat="1" x14ac:dyDescent="0.25">
      <c r="A6034" s="74">
        <v>600054667</v>
      </c>
      <c r="B6034" s="73">
        <f t="shared" si="282"/>
        <v>600054667</v>
      </c>
      <c r="C6034" s="73" t="s">
        <v>19251</v>
      </c>
      <c r="D6034" s="68">
        <v>1</v>
      </c>
      <c r="E6034" s="48">
        <f t="shared" si="283"/>
        <v>75034611</v>
      </c>
      <c r="F6034" s="57" t="s">
        <v>17312</v>
      </c>
      <c r="G6034" s="57" t="s">
        <v>19223</v>
      </c>
      <c r="H6034" s="51">
        <v>50</v>
      </c>
      <c r="I6034" s="51" t="s">
        <v>17309</v>
      </c>
      <c r="J6034" s="69">
        <v>27.49</v>
      </c>
      <c r="K6034" s="69">
        <f t="shared" si="284"/>
        <v>1374.5</v>
      </c>
      <c r="L6034" s="90">
        <v>50</v>
      </c>
      <c r="M6034" s="51">
        <f>VLOOKUP(A:A,'[2]Příloha k protokolu'!$F:$J,5,0)</f>
        <v>0</v>
      </c>
      <c r="N6034" s="62" t="s">
        <v>19252</v>
      </c>
      <c r="O6034" s="52"/>
      <c r="P6034" s="52">
        <v>63</v>
      </c>
      <c r="Q6034" s="52"/>
      <c r="R6034" s="52" t="s">
        <v>19253</v>
      </c>
      <c r="S6034" s="49" t="s">
        <v>21333</v>
      </c>
      <c r="V6034" s="50" t="s">
        <v>19224</v>
      </c>
      <c r="W6034" s="50" t="s">
        <v>19225</v>
      </c>
      <c r="X6034" s="50" t="s">
        <v>14740</v>
      </c>
      <c r="Y6034" s="70" t="s">
        <v>17320</v>
      </c>
      <c r="Z6034" s="53">
        <v>26203</v>
      </c>
    </row>
    <row r="6035" spans="1:26" s="49" customFormat="1" x14ac:dyDescent="0.25">
      <c r="A6035" s="74">
        <v>600054675</v>
      </c>
      <c r="B6035" s="73">
        <f t="shared" si="282"/>
        <v>600054675</v>
      </c>
      <c r="C6035" s="73" t="s">
        <v>19254</v>
      </c>
      <c r="D6035" s="68">
        <v>1</v>
      </c>
      <c r="E6035" s="48">
        <f t="shared" si="283"/>
        <v>70989672</v>
      </c>
      <c r="F6035" s="57" t="s">
        <v>17312</v>
      </c>
      <c r="G6035" s="57" t="s">
        <v>19223</v>
      </c>
      <c r="H6035" s="51">
        <v>150</v>
      </c>
      <c r="I6035" s="51" t="s">
        <v>17309</v>
      </c>
      <c r="J6035" s="69">
        <v>27.49</v>
      </c>
      <c r="K6035" s="69">
        <f t="shared" si="284"/>
        <v>4123.5</v>
      </c>
      <c r="L6035" s="90">
        <v>150</v>
      </c>
      <c r="M6035" s="51">
        <f>VLOOKUP(A:A,'[2]Příloha k protokolu'!$F:$J,5,0)</f>
        <v>0</v>
      </c>
      <c r="N6035" s="62" t="s">
        <v>19255</v>
      </c>
      <c r="O6035" s="52" t="s">
        <v>19256</v>
      </c>
      <c r="P6035" s="52">
        <v>86</v>
      </c>
      <c r="Q6035" s="52"/>
      <c r="R6035" s="52" t="s">
        <v>19233</v>
      </c>
      <c r="S6035" s="49" t="s">
        <v>21333</v>
      </c>
      <c r="V6035" s="50" t="s">
        <v>19224</v>
      </c>
      <c r="W6035" s="50" t="s">
        <v>19225</v>
      </c>
      <c r="X6035" s="50" t="s">
        <v>14740</v>
      </c>
      <c r="Y6035" s="70" t="s">
        <v>17320</v>
      </c>
      <c r="Z6035" s="53">
        <v>26204</v>
      </c>
    </row>
    <row r="6036" spans="1:26" s="49" customFormat="1" x14ac:dyDescent="0.25">
      <c r="A6036" s="74">
        <v>600054683</v>
      </c>
      <c r="B6036" s="73">
        <f t="shared" si="282"/>
        <v>600054683</v>
      </c>
      <c r="C6036" s="73" t="s">
        <v>19257</v>
      </c>
      <c r="D6036" s="68">
        <v>1</v>
      </c>
      <c r="E6036" s="48">
        <f t="shared" si="283"/>
        <v>75030004</v>
      </c>
      <c r="F6036" s="57" t="s">
        <v>17312</v>
      </c>
      <c r="G6036" s="57" t="s">
        <v>19223</v>
      </c>
      <c r="H6036" s="51">
        <v>75</v>
      </c>
      <c r="I6036" s="51" t="s">
        <v>17309</v>
      </c>
      <c r="J6036" s="69">
        <v>27.49</v>
      </c>
      <c r="K6036" s="69">
        <f t="shared" si="284"/>
        <v>2061.75</v>
      </c>
      <c r="L6036" s="90">
        <v>75</v>
      </c>
      <c r="M6036" s="51">
        <f>VLOOKUP(A:A,'[2]Příloha k protokolu'!$F:$J,5,0)</f>
        <v>0</v>
      </c>
      <c r="N6036" s="62" t="s">
        <v>19258</v>
      </c>
      <c r="O6036" s="52"/>
      <c r="P6036" s="52">
        <v>100</v>
      </c>
      <c r="Q6036" s="52"/>
      <c r="R6036" s="52" t="s">
        <v>19259</v>
      </c>
      <c r="S6036" s="49" t="s">
        <v>21333</v>
      </c>
      <c r="V6036" s="50" t="s">
        <v>19224</v>
      </c>
      <c r="W6036" s="50" t="s">
        <v>19225</v>
      </c>
      <c r="X6036" s="50" t="s">
        <v>14740</v>
      </c>
      <c r="Y6036" s="70" t="s">
        <v>17320</v>
      </c>
      <c r="Z6036" s="53">
        <v>26212</v>
      </c>
    </row>
    <row r="6037" spans="1:26" s="49" customFormat="1" x14ac:dyDescent="0.25">
      <c r="A6037" s="74">
        <v>600054705</v>
      </c>
      <c r="B6037" s="73">
        <f t="shared" si="282"/>
        <v>600054705</v>
      </c>
      <c r="C6037" s="73" t="s">
        <v>19260</v>
      </c>
      <c r="D6037" s="68">
        <v>1</v>
      </c>
      <c r="E6037" s="48">
        <f t="shared" si="283"/>
        <v>70884013</v>
      </c>
      <c r="F6037" s="57" t="s">
        <v>17312</v>
      </c>
      <c r="G6037" s="57" t="s">
        <v>19223</v>
      </c>
      <c r="H6037" s="51">
        <v>75</v>
      </c>
      <c r="I6037" s="51" t="s">
        <v>17309</v>
      </c>
      <c r="J6037" s="69">
        <v>27.49</v>
      </c>
      <c r="K6037" s="69">
        <f t="shared" si="284"/>
        <v>2061.75</v>
      </c>
      <c r="L6037" s="90">
        <v>75</v>
      </c>
      <c r="M6037" s="51">
        <f>VLOOKUP(A:A,'[2]Příloha k protokolu'!$F:$J,5,0)</f>
        <v>0</v>
      </c>
      <c r="N6037" s="62" t="s">
        <v>19261</v>
      </c>
      <c r="O6037" s="52"/>
      <c r="P6037" s="52">
        <v>89</v>
      </c>
      <c r="Q6037" s="52"/>
      <c r="R6037" s="52" t="s">
        <v>19262</v>
      </c>
      <c r="S6037" s="49" t="s">
        <v>21333</v>
      </c>
      <c r="V6037" s="50" t="s">
        <v>19224</v>
      </c>
      <c r="W6037" s="50" t="s">
        <v>19225</v>
      </c>
      <c r="X6037" s="50" t="s">
        <v>14740</v>
      </c>
      <c r="Y6037" s="70" t="s">
        <v>17320</v>
      </c>
      <c r="Z6037" s="53">
        <v>26211</v>
      </c>
    </row>
    <row r="6038" spans="1:26" s="49" customFormat="1" x14ac:dyDescent="0.25">
      <c r="A6038" s="74">
        <v>600054721</v>
      </c>
      <c r="B6038" s="73">
        <f t="shared" si="282"/>
        <v>600054721</v>
      </c>
      <c r="C6038" s="73" t="s">
        <v>19263</v>
      </c>
      <c r="D6038" s="68">
        <v>1</v>
      </c>
      <c r="E6038" s="48">
        <f t="shared" si="283"/>
        <v>75030101</v>
      </c>
      <c r="F6038" s="57" t="s">
        <v>17312</v>
      </c>
      <c r="G6038" s="57" t="s">
        <v>19223</v>
      </c>
      <c r="H6038" s="51">
        <v>225</v>
      </c>
      <c r="I6038" s="51" t="s">
        <v>17309</v>
      </c>
      <c r="J6038" s="69">
        <v>27.49</v>
      </c>
      <c r="K6038" s="69">
        <f t="shared" si="284"/>
        <v>6185.25</v>
      </c>
      <c r="L6038" s="90">
        <v>225</v>
      </c>
      <c r="M6038" s="51">
        <f>VLOOKUP(A:A,'[2]Příloha k protokolu'!$F:$J,5,0)</f>
        <v>0</v>
      </c>
      <c r="N6038" s="62" t="s">
        <v>19264</v>
      </c>
      <c r="O6038" s="52" t="s">
        <v>30</v>
      </c>
      <c r="P6038" s="52">
        <v>149</v>
      </c>
      <c r="Q6038" s="52"/>
      <c r="R6038" s="52" t="s">
        <v>19265</v>
      </c>
      <c r="S6038" s="49" t="s">
        <v>21333</v>
      </c>
      <c r="V6038" s="50" t="s">
        <v>19224</v>
      </c>
      <c r="W6038" s="50" t="s">
        <v>19225</v>
      </c>
      <c r="X6038" s="50" t="s">
        <v>14740</v>
      </c>
      <c r="Y6038" s="70" t="s">
        <v>17320</v>
      </c>
      <c r="Z6038" s="53">
        <v>26202</v>
      </c>
    </row>
    <row r="6039" spans="1:26" s="49" customFormat="1" x14ac:dyDescent="0.25">
      <c r="A6039" s="74">
        <v>600054853</v>
      </c>
      <c r="B6039" s="73">
        <f t="shared" si="282"/>
        <v>600054853</v>
      </c>
      <c r="C6039" s="73" t="s">
        <v>19266</v>
      </c>
      <c r="D6039" s="68">
        <v>1</v>
      </c>
      <c r="E6039" s="48">
        <f t="shared" si="283"/>
        <v>48954381</v>
      </c>
      <c r="F6039" s="57" t="s">
        <v>17312</v>
      </c>
      <c r="G6039" s="57" t="s">
        <v>19223</v>
      </c>
      <c r="H6039" s="51">
        <v>575</v>
      </c>
      <c r="I6039" s="51" t="s">
        <v>17309</v>
      </c>
      <c r="J6039" s="69">
        <v>27.49</v>
      </c>
      <c r="K6039" s="69">
        <f t="shared" si="284"/>
        <v>15806.75</v>
      </c>
      <c r="L6039" s="90">
        <v>575</v>
      </c>
      <c r="M6039" s="51">
        <f>VLOOKUP(A:A,'[2]Příloha k protokolu'!$F:$J,5,0)</f>
        <v>0</v>
      </c>
      <c r="N6039" s="62" t="s">
        <v>19267</v>
      </c>
      <c r="O6039" s="52" t="s">
        <v>52</v>
      </c>
      <c r="P6039" s="52">
        <v>53</v>
      </c>
      <c r="Q6039" s="52"/>
      <c r="R6039" s="52" t="s">
        <v>19268</v>
      </c>
      <c r="S6039" s="49" t="s">
        <v>21333</v>
      </c>
      <c r="V6039" s="50" t="s">
        <v>19224</v>
      </c>
      <c r="W6039" s="50" t="s">
        <v>19225</v>
      </c>
      <c r="X6039" s="50" t="s">
        <v>14740</v>
      </c>
      <c r="Y6039" s="70" t="s">
        <v>17320</v>
      </c>
      <c r="Z6039" s="53">
        <v>26203</v>
      </c>
    </row>
    <row r="6040" spans="1:26" s="49" customFormat="1" x14ac:dyDescent="0.25">
      <c r="A6040" s="75">
        <v>691006865</v>
      </c>
      <c r="B6040" s="73">
        <f t="shared" si="282"/>
        <v>691006865</v>
      </c>
      <c r="C6040" s="73" t="s">
        <v>19269</v>
      </c>
      <c r="D6040" s="68">
        <v>1</v>
      </c>
      <c r="E6040" s="48">
        <f t="shared" si="283"/>
        <v>3032582</v>
      </c>
      <c r="F6040" s="57" t="s">
        <v>17312</v>
      </c>
      <c r="G6040" s="57" t="s">
        <v>19223</v>
      </c>
      <c r="H6040" s="51">
        <v>0</v>
      </c>
      <c r="I6040" s="51" t="s">
        <v>17309</v>
      </c>
      <c r="J6040" s="69">
        <v>27.49</v>
      </c>
      <c r="K6040" s="69">
        <f t="shared" si="284"/>
        <v>0</v>
      </c>
      <c r="L6040" s="90">
        <v>25</v>
      </c>
      <c r="M6040" s="51">
        <f>VLOOKUP(A:A,'[2]Příloha k protokolu'!$F:$J,5,0)</f>
        <v>25</v>
      </c>
      <c r="N6040" s="62" t="s">
        <v>19270</v>
      </c>
      <c r="O6040" s="52" t="s">
        <v>1152</v>
      </c>
      <c r="P6040" s="52">
        <v>27</v>
      </c>
      <c r="Q6040" s="52"/>
      <c r="R6040" s="52" t="s">
        <v>19225</v>
      </c>
      <c r="S6040" s="49" t="s">
        <v>21334</v>
      </c>
      <c r="V6040" s="50" t="s">
        <v>18333</v>
      </c>
      <c r="W6040" s="50" t="s">
        <v>19225</v>
      </c>
      <c r="X6040" s="50" t="s">
        <v>14742</v>
      </c>
      <c r="Y6040" s="70" t="s">
        <v>17320</v>
      </c>
      <c r="Z6040" s="53">
        <v>26301</v>
      </c>
    </row>
    <row r="6041" spans="1:26" s="49" customFormat="1" x14ac:dyDescent="0.25">
      <c r="A6041" s="75">
        <v>691009082</v>
      </c>
      <c r="B6041" s="73">
        <f t="shared" si="282"/>
        <v>691009082</v>
      </c>
      <c r="C6041" s="73" t="s">
        <v>19271</v>
      </c>
      <c r="D6041" s="68">
        <v>1</v>
      </c>
      <c r="E6041" s="48">
        <f t="shared" si="283"/>
        <v>4707524</v>
      </c>
      <c r="F6041" s="57" t="s">
        <v>17312</v>
      </c>
      <c r="G6041" s="57" t="s">
        <v>19223</v>
      </c>
      <c r="H6041" s="51">
        <v>250</v>
      </c>
      <c r="I6041" s="51" t="s">
        <v>17309</v>
      </c>
      <c r="J6041" s="69">
        <v>27.49</v>
      </c>
      <c r="K6041" s="69">
        <f t="shared" si="284"/>
        <v>6872.5</v>
      </c>
      <c r="L6041" s="90">
        <v>250</v>
      </c>
      <c r="M6041" s="51">
        <f>VLOOKUP(A:A,'[2]Příloha k protokolu'!$F:$J,5,0)</f>
        <v>0</v>
      </c>
      <c r="N6041" s="62" t="s">
        <v>19272</v>
      </c>
      <c r="O6041" s="52" t="s">
        <v>19273</v>
      </c>
      <c r="P6041" s="52">
        <v>938</v>
      </c>
      <c r="Q6041" s="52"/>
      <c r="R6041" s="52" t="s">
        <v>19225</v>
      </c>
      <c r="S6041" s="49" t="s">
        <v>21334</v>
      </c>
      <c r="V6041" s="50" t="s">
        <v>18333</v>
      </c>
      <c r="W6041" s="50" t="s">
        <v>19225</v>
      </c>
      <c r="X6041" s="50" t="s">
        <v>14742</v>
      </c>
      <c r="Y6041" s="70" t="s">
        <v>17320</v>
      </c>
      <c r="Z6041" s="53">
        <v>26301</v>
      </c>
    </row>
    <row r="6042" spans="1:26" s="49" customFormat="1" x14ac:dyDescent="0.25">
      <c r="A6042" s="74">
        <v>600027970</v>
      </c>
      <c r="B6042" s="73">
        <f t="shared" si="282"/>
        <v>600027970</v>
      </c>
      <c r="C6042" s="73" t="s">
        <v>19274</v>
      </c>
      <c r="D6042" s="68">
        <v>1</v>
      </c>
      <c r="E6042" s="48">
        <f t="shared" si="283"/>
        <v>61100544</v>
      </c>
      <c r="F6042" s="57" t="s">
        <v>17312</v>
      </c>
      <c r="G6042" s="57" t="s">
        <v>19223</v>
      </c>
      <c r="H6042" s="51">
        <v>125</v>
      </c>
      <c r="I6042" s="51" t="s">
        <v>17309</v>
      </c>
      <c r="J6042" s="69">
        <v>27.49</v>
      </c>
      <c r="K6042" s="69">
        <f t="shared" si="284"/>
        <v>3436.25</v>
      </c>
      <c r="L6042" s="90">
        <v>125</v>
      </c>
      <c r="M6042" s="51">
        <f>VLOOKUP(A:A,'[2]Příloha k protokolu'!$F:$J,5,0)</f>
        <v>0</v>
      </c>
      <c r="N6042" s="63" t="s">
        <v>19275</v>
      </c>
      <c r="O6042" s="50"/>
      <c r="P6042" s="50">
        <v>1</v>
      </c>
      <c r="Q6042" s="50"/>
      <c r="R6042" s="50" t="s">
        <v>19259</v>
      </c>
      <c r="S6042" s="49" t="s">
        <v>21333</v>
      </c>
      <c r="V6042" s="50" t="s">
        <v>14745</v>
      </c>
      <c r="W6042" s="54" t="s">
        <v>19225</v>
      </c>
      <c r="X6042" s="50" t="s">
        <v>14746</v>
      </c>
      <c r="Y6042" s="70" t="s">
        <v>17320</v>
      </c>
      <c r="Z6042" s="53">
        <v>26212</v>
      </c>
    </row>
    <row r="6043" spans="1:26" s="49" customFormat="1" x14ac:dyDescent="0.25">
      <c r="A6043" s="74">
        <v>600021548</v>
      </c>
      <c r="B6043" s="73">
        <f t="shared" si="282"/>
        <v>600021548</v>
      </c>
      <c r="C6043" s="73" t="s">
        <v>19276</v>
      </c>
      <c r="D6043" s="68">
        <v>1</v>
      </c>
      <c r="E6043" s="48">
        <f t="shared" si="283"/>
        <v>70846375</v>
      </c>
      <c r="F6043" s="57" t="s">
        <v>17312</v>
      </c>
      <c r="G6043" s="57" t="s">
        <v>18464</v>
      </c>
      <c r="H6043" s="51">
        <v>75</v>
      </c>
      <c r="I6043" s="51" t="s">
        <v>17309</v>
      </c>
      <c r="J6043" s="69">
        <v>27.49</v>
      </c>
      <c r="K6043" s="69">
        <f t="shared" si="284"/>
        <v>2061.75</v>
      </c>
      <c r="L6043" s="90">
        <v>75</v>
      </c>
      <c r="M6043" s="51">
        <f>VLOOKUP(A:A,'[2]Příloha k protokolu'!$F:$J,5,0)</f>
        <v>0</v>
      </c>
      <c r="N6043" s="62" t="s">
        <v>19277</v>
      </c>
      <c r="O6043" s="52" t="s">
        <v>5676</v>
      </c>
      <c r="P6043" s="52">
        <v>455</v>
      </c>
      <c r="Q6043" s="52">
        <v>9</v>
      </c>
      <c r="R6043" s="52" t="s">
        <v>19278</v>
      </c>
      <c r="S6043" s="49" t="s">
        <v>21333</v>
      </c>
      <c r="V6043" s="50" t="s">
        <v>18333</v>
      </c>
      <c r="W6043" s="50" t="s">
        <v>19278</v>
      </c>
      <c r="X6043" s="50" t="s">
        <v>14738</v>
      </c>
      <c r="Y6043" s="70" t="s">
        <v>17320</v>
      </c>
      <c r="Z6043" s="53">
        <v>26801</v>
      </c>
    </row>
    <row r="6044" spans="1:26" s="49" customFormat="1" x14ac:dyDescent="0.25">
      <c r="A6044" s="74">
        <v>600021564</v>
      </c>
      <c r="B6044" s="73">
        <f t="shared" si="282"/>
        <v>600021564</v>
      </c>
      <c r="C6044" s="73" t="s">
        <v>19279</v>
      </c>
      <c r="D6044" s="68">
        <v>1</v>
      </c>
      <c r="E6044" s="48">
        <f t="shared" si="283"/>
        <v>70107076</v>
      </c>
      <c r="F6044" s="57" t="s">
        <v>17312</v>
      </c>
      <c r="G6044" s="57" t="s">
        <v>18464</v>
      </c>
      <c r="H6044" s="51">
        <v>0</v>
      </c>
      <c r="I6044" s="51" t="s">
        <v>17320</v>
      </c>
      <c r="J6044" s="69">
        <v>27.49</v>
      </c>
      <c r="K6044" s="69">
        <f t="shared" si="284"/>
        <v>0</v>
      </c>
      <c r="L6044" s="90">
        <v>0</v>
      </c>
      <c r="M6044" s="51"/>
      <c r="N6044" s="62" t="s">
        <v>19280</v>
      </c>
      <c r="O6044" s="52" t="s">
        <v>3194</v>
      </c>
      <c r="P6044" s="52">
        <v>67</v>
      </c>
      <c r="Q6044" s="52"/>
      <c r="R6044" s="52" t="s">
        <v>19281</v>
      </c>
      <c r="S6044" s="49" t="s">
        <v>21333</v>
      </c>
      <c r="V6044" s="50" t="s">
        <v>18333</v>
      </c>
      <c r="W6044" s="50" t="s">
        <v>19278</v>
      </c>
      <c r="X6044" s="50" t="s">
        <v>14738</v>
      </c>
      <c r="Y6044" s="70">
        <v>44326</v>
      </c>
      <c r="Z6044" s="53">
        <v>26753</v>
      </c>
    </row>
    <row r="6045" spans="1:26" s="49" customFormat="1" x14ac:dyDescent="0.25">
      <c r="A6045" s="74">
        <v>600006816</v>
      </c>
      <c r="B6045" s="73">
        <f t="shared" si="282"/>
        <v>600006816</v>
      </c>
      <c r="C6045" s="73" t="s">
        <v>19282</v>
      </c>
      <c r="D6045" s="68">
        <v>1</v>
      </c>
      <c r="E6045" s="48">
        <f t="shared" si="283"/>
        <v>47558458</v>
      </c>
      <c r="F6045" s="57" t="s">
        <v>17312</v>
      </c>
      <c r="G6045" s="57" t="s">
        <v>18464</v>
      </c>
      <c r="H6045" s="51">
        <v>425</v>
      </c>
      <c r="I6045" s="51" t="s">
        <v>17309</v>
      </c>
      <c r="J6045" s="69">
        <v>27.49</v>
      </c>
      <c r="K6045" s="69">
        <f t="shared" si="284"/>
        <v>11683.25</v>
      </c>
      <c r="L6045" s="90">
        <v>425</v>
      </c>
      <c r="M6045" s="51">
        <f>VLOOKUP(A:A,'[2]Příloha k protokolu'!$F:$J,5,0)</f>
        <v>0</v>
      </c>
      <c r="N6045" s="62" t="s">
        <v>19283</v>
      </c>
      <c r="O6045" s="52" t="s">
        <v>416</v>
      </c>
      <c r="P6045" s="52">
        <v>617</v>
      </c>
      <c r="Q6045" s="52">
        <v>6</v>
      </c>
      <c r="R6045" s="52" t="s">
        <v>19278</v>
      </c>
      <c r="S6045" s="49" t="s">
        <v>21333</v>
      </c>
      <c r="V6045" s="50" t="s">
        <v>18333</v>
      </c>
      <c r="W6045" s="50" t="s">
        <v>19278</v>
      </c>
      <c r="X6045" s="50" t="s">
        <v>14738</v>
      </c>
      <c r="Y6045" s="70" t="s">
        <v>17320</v>
      </c>
      <c r="Z6045" s="53">
        <v>26801</v>
      </c>
    </row>
    <row r="6046" spans="1:26" s="49" customFormat="1" ht="30" x14ac:dyDescent="0.25">
      <c r="A6046" s="74">
        <v>600006841</v>
      </c>
      <c r="B6046" s="73">
        <f t="shared" si="282"/>
        <v>600006841</v>
      </c>
      <c r="C6046" s="73" t="s">
        <v>19284</v>
      </c>
      <c r="D6046" s="68">
        <v>1</v>
      </c>
      <c r="E6046" s="48">
        <f t="shared" si="283"/>
        <v>47558504</v>
      </c>
      <c r="F6046" s="57" t="s">
        <v>17312</v>
      </c>
      <c r="G6046" s="57" t="s">
        <v>18464</v>
      </c>
      <c r="H6046" s="51">
        <v>625</v>
      </c>
      <c r="I6046" s="51" t="s">
        <v>17309</v>
      </c>
      <c r="J6046" s="69">
        <v>27.49</v>
      </c>
      <c r="K6046" s="69">
        <f t="shared" si="284"/>
        <v>17181.25</v>
      </c>
      <c r="L6046" s="90">
        <v>625</v>
      </c>
      <c r="M6046" s="51">
        <f>VLOOKUP(A:A,'[2]Příloha k protokolu'!$F:$J,5,0)</f>
        <v>0</v>
      </c>
      <c r="N6046" s="62" t="s">
        <v>19285</v>
      </c>
      <c r="O6046" s="52" t="s">
        <v>972</v>
      </c>
      <c r="P6046" s="52">
        <v>100</v>
      </c>
      <c r="Q6046" s="52">
        <v>17</v>
      </c>
      <c r="R6046" s="52" t="s">
        <v>19278</v>
      </c>
      <c r="S6046" s="49" t="s">
        <v>21333</v>
      </c>
      <c r="V6046" s="50" t="s">
        <v>18333</v>
      </c>
      <c r="W6046" s="50" t="s">
        <v>19278</v>
      </c>
      <c r="X6046" s="50" t="s">
        <v>14738</v>
      </c>
      <c r="Y6046" s="70" t="s">
        <v>17320</v>
      </c>
      <c r="Z6046" s="53">
        <v>26801</v>
      </c>
    </row>
    <row r="6047" spans="1:26" s="49" customFormat="1" x14ac:dyDescent="0.25">
      <c r="A6047" s="74">
        <v>600032469</v>
      </c>
      <c r="B6047" s="73">
        <f t="shared" si="282"/>
        <v>600032469</v>
      </c>
      <c r="C6047" s="73" t="s">
        <v>19286</v>
      </c>
      <c r="D6047" s="68">
        <v>1</v>
      </c>
      <c r="E6047" s="48">
        <f t="shared" si="283"/>
        <v>25146564</v>
      </c>
      <c r="F6047" s="57" t="s">
        <v>17312</v>
      </c>
      <c r="G6047" s="57" t="s">
        <v>18464</v>
      </c>
      <c r="H6047" s="51">
        <v>75</v>
      </c>
      <c r="I6047" s="51" t="s">
        <v>17309</v>
      </c>
      <c r="J6047" s="69">
        <v>27.49</v>
      </c>
      <c r="K6047" s="69">
        <f t="shared" si="284"/>
        <v>2061.75</v>
      </c>
      <c r="L6047" s="90">
        <v>75</v>
      </c>
      <c r="M6047" s="51">
        <f>VLOOKUP(A:A,'[2]Příloha k protokolu'!$F:$J,5,0)</f>
        <v>0</v>
      </c>
      <c r="N6047" s="62" t="s">
        <v>19287</v>
      </c>
      <c r="O6047" s="52" t="s">
        <v>340</v>
      </c>
      <c r="P6047" s="52">
        <v>1245</v>
      </c>
      <c r="Q6047" s="52">
        <v>7</v>
      </c>
      <c r="R6047" s="52" t="s">
        <v>19278</v>
      </c>
      <c r="S6047" s="49" t="s">
        <v>21334</v>
      </c>
      <c r="V6047" s="50" t="s">
        <v>18333</v>
      </c>
      <c r="W6047" s="50" t="s">
        <v>19278</v>
      </c>
      <c r="X6047" s="50" t="s">
        <v>14742</v>
      </c>
      <c r="Y6047" s="70" t="s">
        <v>17320</v>
      </c>
      <c r="Z6047" s="53">
        <v>26801</v>
      </c>
    </row>
    <row r="6048" spans="1:26" s="49" customFormat="1" x14ac:dyDescent="0.25">
      <c r="A6048" s="74">
        <v>600042766</v>
      </c>
      <c r="B6048" s="73">
        <f t="shared" si="282"/>
        <v>600042766</v>
      </c>
      <c r="C6048" s="73" t="s">
        <v>19288</v>
      </c>
      <c r="D6048" s="68">
        <v>1</v>
      </c>
      <c r="E6048" s="48">
        <f t="shared" si="283"/>
        <v>71006494</v>
      </c>
      <c r="F6048" s="57" t="s">
        <v>17312</v>
      </c>
      <c r="G6048" s="57" t="s">
        <v>18464</v>
      </c>
      <c r="H6048" s="51">
        <v>0</v>
      </c>
      <c r="I6048" s="51" t="s">
        <v>17309</v>
      </c>
      <c r="J6048" s="69">
        <v>27.49</v>
      </c>
      <c r="K6048" s="69">
        <f t="shared" si="284"/>
        <v>0</v>
      </c>
      <c r="L6048" s="90">
        <v>25</v>
      </c>
      <c r="M6048" s="51">
        <f>VLOOKUP(A:A,'[2]Příloha k protokolu'!$F:$J,5,0)</f>
        <v>25</v>
      </c>
      <c r="N6048" s="62" t="s">
        <v>19289</v>
      </c>
      <c r="O6048" s="52" t="s">
        <v>7284</v>
      </c>
      <c r="P6048" s="52">
        <v>480</v>
      </c>
      <c r="Q6048" s="52"/>
      <c r="R6048" s="52" t="s">
        <v>7285</v>
      </c>
      <c r="S6048" s="49" t="s">
        <v>21333</v>
      </c>
      <c r="V6048" s="50" t="s">
        <v>19290</v>
      </c>
      <c r="W6048" s="50" t="s">
        <v>19278</v>
      </c>
      <c r="X6048" s="50" t="s">
        <v>14740</v>
      </c>
      <c r="Y6048" s="70" t="s">
        <v>17320</v>
      </c>
      <c r="Z6048" s="53">
        <v>26762</v>
      </c>
    </row>
    <row r="6049" spans="1:26" s="49" customFormat="1" x14ac:dyDescent="0.25">
      <c r="A6049" s="74">
        <v>600043134</v>
      </c>
      <c r="B6049" s="73">
        <f t="shared" si="282"/>
        <v>600043134</v>
      </c>
      <c r="C6049" s="73" t="s">
        <v>19291</v>
      </c>
      <c r="D6049" s="68">
        <v>1</v>
      </c>
      <c r="E6049" s="48">
        <f t="shared" si="283"/>
        <v>47514213</v>
      </c>
      <c r="F6049" s="57" t="s">
        <v>17312</v>
      </c>
      <c r="G6049" s="57" t="s">
        <v>18464</v>
      </c>
      <c r="H6049" s="51">
        <v>600</v>
      </c>
      <c r="I6049" s="51" t="s">
        <v>17309</v>
      </c>
      <c r="J6049" s="69">
        <v>27.49</v>
      </c>
      <c r="K6049" s="69">
        <f t="shared" si="284"/>
        <v>16494</v>
      </c>
      <c r="L6049" s="90">
        <v>600</v>
      </c>
      <c r="M6049" s="51">
        <f>VLOOKUP(A:A,'[2]Příloha k protokolu'!$F:$J,5,0)</f>
        <v>0</v>
      </c>
      <c r="N6049" s="62" t="s">
        <v>19292</v>
      </c>
      <c r="O6049" s="52" t="s">
        <v>329</v>
      </c>
      <c r="P6049" s="52">
        <v>321</v>
      </c>
      <c r="Q6049" s="52"/>
      <c r="R6049" s="52" t="s">
        <v>19281</v>
      </c>
      <c r="S6049" s="49" t="s">
        <v>21333</v>
      </c>
      <c r="V6049" s="50" t="s">
        <v>19290</v>
      </c>
      <c r="W6049" s="50" t="s">
        <v>19278</v>
      </c>
      <c r="X6049" s="50" t="s">
        <v>14740</v>
      </c>
      <c r="Y6049" s="70" t="s">
        <v>17320</v>
      </c>
      <c r="Z6049" s="53">
        <v>26753</v>
      </c>
    </row>
    <row r="6050" spans="1:26" s="49" customFormat="1" x14ac:dyDescent="0.25">
      <c r="A6050" s="74">
        <v>600042464</v>
      </c>
      <c r="B6050" s="73">
        <f t="shared" si="282"/>
        <v>600042464</v>
      </c>
      <c r="C6050" s="73" t="s">
        <v>19293</v>
      </c>
      <c r="D6050" s="68">
        <v>1</v>
      </c>
      <c r="E6050" s="48">
        <f t="shared" si="283"/>
        <v>47559454</v>
      </c>
      <c r="F6050" s="57" t="s">
        <v>17312</v>
      </c>
      <c r="G6050" s="57" t="s">
        <v>18464</v>
      </c>
      <c r="H6050" s="51">
        <v>0</v>
      </c>
      <c r="I6050" s="51" t="s">
        <v>17309</v>
      </c>
      <c r="J6050" s="69">
        <v>27.49</v>
      </c>
      <c r="K6050" s="69">
        <f t="shared" si="284"/>
        <v>0</v>
      </c>
      <c r="L6050" s="90">
        <v>25</v>
      </c>
      <c r="M6050" s="51">
        <f>VLOOKUP(A:A,'[2]Příloha k protokolu'!$F:$J,5,0)</f>
        <v>25</v>
      </c>
      <c r="N6050" s="62" t="s">
        <v>19294</v>
      </c>
      <c r="O6050" s="52" t="s">
        <v>19295</v>
      </c>
      <c r="P6050" s="52">
        <v>105</v>
      </c>
      <c r="Q6050" s="52"/>
      <c r="R6050" s="52" t="s">
        <v>7287</v>
      </c>
      <c r="S6050" s="49" t="s">
        <v>21333</v>
      </c>
      <c r="V6050" s="50" t="s">
        <v>19290</v>
      </c>
      <c r="W6050" s="50" t="s">
        <v>19278</v>
      </c>
      <c r="X6050" s="50" t="s">
        <v>14740</v>
      </c>
      <c r="Y6050" s="70" t="s">
        <v>17320</v>
      </c>
      <c r="Z6050" s="53">
        <v>26724</v>
      </c>
    </row>
    <row r="6051" spans="1:26" s="49" customFormat="1" ht="30" x14ac:dyDescent="0.25">
      <c r="A6051" s="74">
        <v>600042812</v>
      </c>
      <c r="B6051" s="73">
        <f t="shared" si="282"/>
        <v>600042812</v>
      </c>
      <c r="C6051" s="73" t="s">
        <v>19296</v>
      </c>
      <c r="D6051" s="68">
        <v>1</v>
      </c>
      <c r="E6051" s="48">
        <f t="shared" si="283"/>
        <v>47514230</v>
      </c>
      <c r="F6051" s="57" t="s">
        <v>17312</v>
      </c>
      <c r="G6051" s="57" t="s">
        <v>18464</v>
      </c>
      <c r="H6051" s="51">
        <v>25</v>
      </c>
      <c r="I6051" s="51" t="s">
        <v>17309</v>
      </c>
      <c r="J6051" s="69">
        <v>27.49</v>
      </c>
      <c r="K6051" s="69">
        <f t="shared" si="284"/>
        <v>687.25</v>
      </c>
      <c r="L6051" s="90">
        <v>25</v>
      </c>
      <c r="M6051" s="51">
        <f>VLOOKUP(A:A,'[2]Příloha k protokolu'!$F:$J,5,0)</f>
        <v>0</v>
      </c>
      <c r="N6051" s="62" t="s">
        <v>19297</v>
      </c>
      <c r="O6051" s="52" t="s">
        <v>3194</v>
      </c>
      <c r="P6051" s="52">
        <v>68</v>
      </c>
      <c r="Q6051" s="52"/>
      <c r="R6051" s="52" t="s">
        <v>19281</v>
      </c>
      <c r="S6051" s="49" t="s">
        <v>21333</v>
      </c>
      <c r="V6051" s="50" t="s">
        <v>19290</v>
      </c>
      <c r="W6051" s="50" t="s">
        <v>19278</v>
      </c>
      <c r="X6051" s="50" t="s">
        <v>14740</v>
      </c>
      <c r="Y6051" s="70" t="s">
        <v>17320</v>
      </c>
      <c r="Z6051" s="53">
        <v>26753</v>
      </c>
    </row>
    <row r="6052" spans="1:26" s="49" customFormat="1" x14ac:dyDescent="0.25">
      <c r="A6052" s="74">
        <v>600042847</v>
      </c>
      <c r="B6052" s="73">
        <f t="shared" si="282"/>
        <v>600042847</v>
      </c>
      <c r="C6052" s="73" t="s">
        <v>19298</v>
      </c>
      <c r="D6052" s="68">
        <v>1</v>
      </c>
      <c r="E6052" s="48">
        <f t="shared" si="283"/>
        <v>47559268</v>
      </c>
      <c r="F6052" s="57" t="s">
        <v>17312</v>
      </c>
      <c r="G6052" s="57" t="s">
        <v>18464</v>
      </c>
      <c r="H6052" s="51">
        <v>75</v>
      </c>
      <c r="I6052" s="51" t="s">
        <v>17309</v>
      </c>
      <c r="J6052" s="69">
        <v>27.49</v>
      </c>
      <c r="K6052" s="69">
        <f t="shared" si="284"/>
        <v>2061.75</v>
      </c>
      <c r="L6052" s="90">
        <v>75</v>
      </c>
      <c r="M6052" s="51">
        <f>VLOOKUP(A:A,'[2]Příloha k protokolu'!$F:$J,5,0)</f>
        <v>0</v>
      </c>
      <c r="N6052" s="62" t="s">
        <v>19299</v>
      </c>
      <c r="O6052" s="52" t="s">
        <v>416</v>
      </c>
      <c r="P6052" s="52">
        <v>602</v>
      </c>
      <c r="Q6052" s="52">
        <v>3</v>
      </c>
      <c r="R6052" s="52" t="s">
        <v>19278</v>
      </c>
      <c r="S6052" s="49" t="s">
        <v>21333</v>
      </c>
      <c r="V6052" s="50" t="s">
        <v>19290</v>
      </c>
      <c r="W6052" s="50" t="s">
        <v>19278</v>
      </c>
      <c r="X6052" s="50" t="s">
        <v>14740</v>
      </c>
      <c r="Y6052" s="70" t="s">
        <v>17320</v>
      </c>
      <c r="Z6052" s="53">
        <v>26801</v>
      </c>
    </row>
    <row r="6053" spans="1:26" s="49" customFormat="1" x14ac:dyDescent="0.25">
      <c r="A6053" s="74">
        <v>600042863</v>
      </c>
      <c r="B6053" s="73">
        <f t="shared" si="282"/>
        <v>600042863</v>
      </c>
      <c r="C6053" s="73" t="s">
        <v>19300</v>
      </c>
      <c r="D6053" s="68">
        <v>1</v>
      </c>
      <c r="E6053" s="48">
        <f t="shared" si="283"/>
        <v>75034395</v>
      </c>
      <c r="F6053" s="57" t="s">
        <v>17312</v>
      </c>
      <c r="G6053" s="57" t="s">
        <v>18464</v>
      </c>
      <c r="H6053" s="51">
        <v>75</v>
      </c>
      <c r="I6053" s="51" t="s">
        <v>17309</v>
      </c>
      <c r="J6053" s="69">
        <v>27.49</v>
      </c>
      <c r="K6053" s="69">
        <f t="shared" si="284"/>
        <v>2061.75</v>
      </c>
      <c r="L6053" s="90">
        <v>75</v>
      </c>
      <c r="M6053" s="51">
        <f>VLOOKUP(A:A,'[2]Příloha k protokolu'!$F:$J,5,0)</f>
        <v>0</v>
      </c>
      <c r="N6053" s="62" t="s">
        <v>19301</v>
      </c>
      <c r="O6053" s="52"/>
      <c r="P6053" s="52">
        <v>106</v>
      </c>
      <c r="Q6053" s="52"/>
      <c r="R6053" s="52" t="s">
        <v>5923</v>
      </c>
      <c r="S6053" s="49" t="s">
        <v>21333</v>
      </c>
      <c r="V6053" s="50" t="s">
        <v>19290</v>
      </c>
      <c r="W6053" s="50" t="s">
        <v>19278</v>
      </c>
      <c r="X6053" s="50" t="s">
        <v>14740</v>
      </c>
      <c r="Y6053" s="70" t="s">
        <v>17320</v>
      </c>
      <c r="Z6053" s="53">
        <v>26761</v>
      </c>
    </row>
    <row r="6054" spans="1:26" s="49" customFormat="1" x14ac:dyDescent="0.25">
      <c r="A6054" s="74">
        <v>600042910</v>
      </c>
      <c r="B6054" s="73">
        <f t="shared" si="282"/>
        <v>600042910</v>
      </c>
      <c r="C6054" s="73" t="s">
        <v>19302</v>
      </c>
      <c r="D6054" s="68">
        <v>1</v>
      </c>
      <c r="E6054" s="48">
        <f t="shared" si="283"/>
        <v>75030501</v>
      </c>
      <c r="F6054" s="57" t="s">
        <v>17312</v>
      </c>
      <c r="G6054" s="57" t="s">
        <v>18464</v>
      </c>
      <c r="H6054" s="51">
        <v>25</v>
      </c>
      <c r="I6054" s="51" t="s">
        <v>17309</v>
      </c>
      <c r="J6054" s="69">
        <v>27.49</v>
      </c>
      <c r="K6054" s="69">
        <f t="shared" si="284"/>
        <v>687.25</v>
      </c>
      <c r="L6054" s="90">
        <v>75</v>
      </c>
      <c r="M6054" s="51">
        <f>VLOOKUP(A:A,'[2]Příloha k protokolu'!$F:$J,5,0)</f>
        <v>50</v>
      </c>
      <c r="N6054" s="62" t="s">
        <v>19303</v>
      </c>
      <c r="O6054" s="52"/>
      <c r="P6054" s="52">
        <v>200</v>
      </c>
      <c r="Q6054" s="52"/>
      <c r="R6054" s="52" t="s">
        <v>7199</v>
      </c>
      <c r="S6054" s="49" t="s">
        <v>21333</v>
      </c>
      <c r="V6054" s="50" t="s">
        <v>19290</v>
      </c>
      <c r="W6054" s="50" t="s">
        <v>19278</v>
      </c>
      <c r="X6054" s="50" t="s">
        <v>14740</v>
      </c>
      <c r="Y6054" s="70" t="s">
        <v>17320</v>
      </c>
      <c r="Z6054" s="53">
        <v>26762</v>
      </c>
    </row>
    <row r="6055" spans="1:26" s="49" customFormat="1" x14ac:dyDescent="0.25">
      <c r="A6055" s="74">
        <v>600042944</v>
      </c>
      <c r="B6055" s="73">
        <f t="shared" si="282"/>
        <v>600042944</v>
      </c>
      <c r="C6055" s="73" t="s">
        <v>19304</v>
      </c>
      <c r="D6055" s="68">
        <v>1</v>
      </c>
      <c r="E6055" s="48">
        <f t="shared" si="283"/>
        <v>75033372</v>
      </c>
      <c r="F6055" s="57" t="s">
        <v>17312</v>
      </c>
      <c r="G6055" s="57" t="s">
        <v>18464</v>
      </c>
      <c r="H6055" s="51">
        <v>75</v>
      </c>
      <c r="I6055" s="51" t="s">
        <v>17309</v>
      </c>
      <c r="J6055" s="69">
        <v>27.49</v>
      </c>
      <c r="K6055" s="69">
        <f t="shared" si="284"/>
        <v>2061.75</v>
      </c>
      <c r="L6055" s="90">
        <v>75</v>
      </c>
      <c r="M6055" s="51">
        <f>VLOOKUP(A:A,'[2]Příloha k protokolu'!$F:$J,5,0)</f>
        <v>0</v>
      </c>
      <c r="N6055" s="62" t="s">
        <v>19305</v>
      </c>
      <c r="O6055" s="52"/>
      <c r="P6055" s="52">
        <v>85</v>
      </c>
      <c r="Q6055" s="52"/>
      <c r="R6055" s="52" t="s">
        <v>2117</v>
      </c>
      <c r="S6055" s="49" t="s">
        <v>21333</v>
      </c>
      <c r="V6055" s="50" t="s">
        <v>19290</v>
      </c>
      <c r="W6055" s="50" t="s">
        <v>19278</v>
      </c>
      <c r="X6055" s="50" t="s">
        <v>14740</v>
      </c>
      <c r="Y6055" s="70" t="s">
        <v>17320</v>
      </c>
      <c r="Z6055" s="53">
        <v>26761</v>
      </c>
    </row>
    <row r="6056" spans="1:26" s="49" customFormat="1" x14ac:dyDescent="0.25">
      <c r="A6056" s="74">
        <v>600043002</v>
      </c>
      <c r="B6056" s="73">
        <f t="shared" si="282"/>
        <v>600043002</v>
      </c>
      <c r="C6056" s="73" t="s">
        <v>19306</v>
      </c>
      <c r="D6056" s="68">
        <v>1</v>
      </c>
      <c r="E6056" s="48">
        <f t="shared" si="283"/>
        <v>71001549</v>
      </c>
      <c r="F6056" s="57" t="s">
        <v>17312</v>
      </c>
      <c r="G6056" s="57" t="s">
        <v>18464</v>
      </c>
      <c r="H6056" s="51">
        <v>150</v>
      </c>
      <c r="I6056" s="51" t="s">
        <v>17309</v>
      </c>
      <c r="J6056" s="69">
        <v>27.49</v>
      </c>
      <c r="K6056" s="69">
        <f t="shared" si="284"/>
        <v>4123.5</v>
      </c>
      <c r="L6056" s="90">
        <v>150</v>
      </c>
      <c r="M6056" s="51">
        <f>VLOOKUP(A:A,'[2]Příloha k protokolu'!$F:$J,5,0)</f>
        <v>0</v>
      </c>
      <c r="N6056" s="62" t="s">
        <v>19307</v>
      </c>
      <c r="O6056" s="52"/>
      <c r="P6056" s="52">
        <v>93</v>
      </c>
      <c r="Q6056" s="52"/>
      <c r="R6056" s="52" t="s">
        <v>19308</v>
      </c>
      <c r="S6056" s="49" t="s">
        <v>21333</v>
      </c>
      <c r="V6056" s="50" t="s">
        <v>19290</v>
      </c>
      <c r="W6056" s="50" t="s">
        <v>19278</v>
      </c>
      <c r="X6056" s="50" t="s">
        <v>14740</v>
      </c>
      <c r="Y6056" s="70" t="s">
        <v>17320</v>
      </c>
      <c r="Z6056" s="53">
        <v>26725</v>
      </c>
    </row>
    <row r="6057" spans="1:26" s="49" customFormat="1" x14ac:dyDescent="0.25">
      <c r="A6057" s="74">
        <v>600043011</v>
      </c>
      <c r="B6057" s="73">
        <f t="shared" si="282"/>
        <v>600043011</v>
      </c>
      <c r="C6057" s="73" t="s">
        <v>19309</v>
      </c>
      <c r="D6057" s="68">
        <v>1</v>
      </c>
      <c r="E6057" s="48">
        <f t="shared" si="283"/>
        <v>71000500</v>
      </c>
      <c r="F6057" s="57" t="s">
        <v>17312</v>
      </c>
      <c r="G6057" s="57" t="s">
        <v>18464</v>
      </c>
      <c r="H6057" s="51">
        <v>75</v>
      </c>
      <c r="I6057" s="51" t="s">
        <v>17309</v>
      </c>
      <c r="J6057" s="69">
        <v>27.49</v>
      </c>
      <c r="K6057" s="69">
        <f t="shared" si="284"/>
        <v>2061.75</v>
      </c>
      <c r="L6057" s="90">
        <v>75</v>
      </c>
      <c r="M6057" s="51">
        <f>VLOOKUP(A:A,'[2]Příloha k protokolu'!$F:$J,5,0)</f>
        <v>0</v>
      </c>
      <c r="N6057" s="62" t="s">
        <v>19310</v>
      </c>
      <c r="O6057" s="52"/>
      <c r="P6057" s="52">
        <v>104</v>
      </c>
      <c r="Q6057" s="52"/>
      <c r="R6057" s="52" t="s">
        <v>19311</v>
      </c>
      <c r="S6057" s="49" t="s">
        <v>21333</v>
      </c>
      <c r="V6057" s="50" t="s">
        <v>19290</v>
      </c>
      <c r="W6057" s="50" t="s">
        <v>19278</v>
      </c>
      <c r="X6057" s="50" t="s">
        <v>14740</v>
      </c>
      <c r="Y6057" s="70" t="s">
        <v>17320</v>
      </c>
      <c r="Z6057" s="53">
        <v>26754</v>
      </c>
    </row>
    <row r="6058" spans="1:26" s="49" customFormat="1" x14ac:dyDescent="0.25">
      <c r="A6058" s="74">
        <v>600043045</v>
      </c>
      <c r="B6058" s="73">
        <f t="shared" si="282"/>
        <v>600043045</v>
      </c>
      <c r="C6058" s="73" t="s">
        <v>19312</v>
      </c>
      <c r="D6058" s="68">
        <v>1</v>
      </c>
      <c r="E6058" s="48">
        <f t="shared" si="283"/>
        <v>75034590</v>
      </c>
      <c r="F6058" s="57" t="s">
        <v>17312</v>
      </c>
      <c r="G6058" s="57" t="s">
        <v>18464</v>
      </c>
      <c r="H6058" s="51">
        <v>425</v>
      </c>
      <c r="I6058" s="51" t="s">
        <v>17309</v>
      </c>
      <c r="J6058" s="69">
        <v>27.49</v>
      </c>
      <c r="K6058" s="69">
        <f t="shared" si="284"/>
        <v>11683.25</v>
      </c>
      <c r="L6058" s="90">
        <v>425</v>
      </c>
      <c r="M6058" s="51">
        <f>VLOOKUP(A:A,'[2]Příloha k protokolu'!$F:$J,5,0)</f>
        <v>0</v>
      </c>
      <c r="N6058" s="62" t="s">
        <v>19313</v>
      </c>
      <c r="O6058" s="52" t="s">
        <v>19314</v>
      </c>
      <c r="P6058" s="52">
        <v>217</v>
      </c>
      <c r="Q6058" s="52"/>
      <c r="R6058" s="52" t="s">
        <v>19315</v>
      </c>
      <c r="S6058" s="49" t="s">
        <v>21333</v>
      </c>
      <c r="V6058" s="50" t="s">
        <v>19290</v>
      </c>
      <c r="W6058" s="50" t="s">
        <v>19278</v>
      </c>
      <c r="X6058" s="50" t="s">
        <v>14740</v>
      </c>
      <c r="Y6058" s="70" t="s">
        <v>17320</v>
      </c>
      <c r="Z6058" s="53">
        <v>26761</v>
      </c>
    </row>
    <row r="6059" spans="1:26" s="49" customFormat="1" ht="30" x14ac:dyDescent="0.25">
      <c r="A6059" s="74">
        <v>600043061</v>
      </c>
      <c r="B6059" s="73">
        <f t="shared" si="282"/>
        <v>600043061</v>
      </c>
      <c r="C6059" s="73" t="s">
        <v>19316</v>
      </c>
      <c r="D6059" s="68">
        <v>1</v>
      </c>
      <c r="E6059" s="48">
        <f t="shared" si="283"/>
        <v>75030420</v>
      </c>
      <c r="F6059" s="57" t="s">
        <v>17312</v>
      </c>
      <c r="G6059" s="57" t="s">
        <v>18464</v>
      </c>
      <c r="H6059" s="51">
        <v>375</v>
      </c>
      <c r="I6059" s="51" t="s">
        <v>17309</v>
      </c>
      <c r="J6059" s="69">
        <v>27.49</v>
      </c>
      <c r="K6059" s="69">
        <f t="shared" si="284"/>
        <v>10308.75</v>
      </c>
      <c r="L6059" s="90">
        <v>375</v>
      </c>
      <c r="M6059" s="51">
        <f>VLOOKUP(A:A,'[2]Příloha k protokolu'!$F:$J,5,0)</f>
        <v>0</v>
      </c>
      <c r="N6059" s="62" t="s">
        <v>19317</v>
      </c>
      <c r="O6059" s="52"/>
      <c r="P6059" s="52">
        <v>4</v>
      </c>
      <c r="Q6059" s="52"/>
      <c r="R6059" s="52" t="s">
        <v>19318</v>
      </c>
      <c r="S6059" s="49" t="s">
        <v>21333</v>
      </c>
      <c r="V6059" s="50" t="s">
        <v>19290</v>
      </c>
      <c r="W6059" s="50" t="s">
        <v>19278</v>
      </c>
      <c r="X6059" s="50" t="s">
        <v>14740</v>
      </c>
      <c r="Y6059" s="70" t="s">
        <v>17320</v>
      </c>
      <c r="Z6059" s="53">
        <v>26723</v>
      </c>
    </row>
    <row r="6060" spans="1:26" s="49" customFormat="1" x14ac:dyDescent="0.25">
      <c r="A6060" s="74">
        <v>600043088</v>
      </c>
      <c r="B6060" s="73">
        <f t="shared" si="282"/>
        <v>600043088</v>
      </c>
      <c r="C6060" s="73" t="s">
        <v>19319</v>
      </c>
      <c r="D6060" s="68">
        <v>1</v>
      </c>
      <c r="E6060" s="48">
        <f t="shared" si="283"/>
        <v>70993467</v>
      </c>
      <c r="F6060" s="57" t="s">
        <v>17312</v>
      </c>
      <c r="G6060" s="57" t="s">
        <v>18464</v>
      </c>
      <c r="H6060" s="51">
        <v>350</v>
      </c>
      <c r="I6060" s="51" t="s">
        <v>17309</v>
      </c>
      <c r="J6060" s="69">
        <v>27.49</v>
      </c>
      <c r="K6060" s="69">
        <f t="shared" si="284"/>
        <v>9621.5</v>
      </c>
      <c r="L6060" s="90">
        <v>350</v>
      </c>
      <c r="M6060" s="51">
        <f>VLOOKUP(A:A,'[2]Příloha k protokolu'!$F:$J,5,0)</f>
        <v>0</v>
      </c>
      <c r="N6060" s="62" t="s">
        <v>19320</v>
      </c>
      <c r="O6060" s="52"/>
      <c r="P6060" s="52">
        <v>359</v>
      </c>
      <c r="Q6060" s="52"/>
      <c r="R6060" s="52" t="s">
        <v>19321</v>
      </c>
      <c r="S6060" s="49" t="s">
        <v>21333</v>
      </c>
      <c r="V6060" s="50" t="s">
        <v>19290</v>
      </c>
      <c r="W6060" s="50" t="s">
        <v>19278</v>
      </c>
      <c r="X6060" s="50" t="s">
        <v>14740</v>
      </c>
      <c r="Y6060" s="70" t="s">
        <v>17320</v>
      </c>
      <c r="Z6060" s="53">
        <v>26763</v>
      </c>
    </row>
    <row r="6061" spans="1:26" s="49" customFormat="1" x14ac:dyDescent="0.25">
      <c r="A6061" s="74">
        <v>600043100</v>
      </c>
      <c r="B6061" s="73">
        <f t="shared" si="282"/>
        <v>600043100</v>
      </c>
      <c r="C6061" s="73" t="s">
        <v>19322</v>
      </c>
      <c r="D6061" s="68">
        <v>1</v>
      </c>
      <c r="E6061" s="48">
        <f t="shared" si="283"/>
        <v>70988978</v>
      </c>
      <c r="F6061" s="57" t="s">
        <v>17312</v>
      </c>
      <c r="G6061" s="57" t="s">
        <v>18464</v>
      </c>
      <c r="H6061" s="51">
        <v>50</v>
      </c>
      <c r="I6061" s="51" t="s">
        <v>17309</v>
      </c>
      <c r="J6061" s="69">
        <v>27.49</v>
      </c>
      <c r="K6061" s="69">
        <f t="shared" si="284"/>
        <v>1374.5</v>
      </c>
      <c r="L6061" s="90">
        <v>50</v>
      </c>
      <c r="M6061" s="51">
        <f>VLOOKUP(A:A,'[2]Příloha k protokolu'!$F:$J,5,0)</f>
        <v>0</v>
      </c>
      <c r="N6061" s="62" t="s">
        <v>19323</v>
      </c>
      <c r="O6061" s="52" t="s">
        <v>19273</v>
      </c>
      <c r="P6061" s="52">
        <v>163</v>
      </c>
      <c r="Q6061" s="52"/>
      <c r="R6061" s="52" t="s">
        <v>19324</v>
      </c>
      <c r="S6061" s="49" t="s">
        <v>21333</v>
      </c>
      <c r="V6061" s="50" t="s">
        <v>19290</v>
      </c>
      <c r="W6061" s="50" t="s">
        <v>19278</v>
      </c>
      <c r="X6061" s="50" t="s">
        <v>14740</v>
      </c>
      <c r="Y6061" s="70" t="s">
        <v>17320</v>
      </c>
      <c r="Z6061" s="53">
        <v>26724</v>
      </c>
    </row>
    <row r="6062" spans="1:26" s="49" customFormat="1" x14ac:dyDescent="0.25">
      <c r="A6062" s="74">
        <v>600043142</v>
      </c>
      <c r="B6062" s="73">
        <f t="shared" si="282"/>
        <v>600043142</v>
      </c>
      <c r="C6062" s="73" t="s">
        <v>19325</v>
      </c>
      <c r="D6062" s="68">
        <v>1</v>
      </c>
      <c r="E6062" s="48">
        <f t="shared" si="283"/>
        <v>47515597</v>
      </c>
      <c r="F6062" s="57" t="s">
        <v>17312</v>
      </c>
      <c r="G6062" s="57" t="s">
        <v>18464</v>
      </c>
      <c r="H6062" s="51">
        <v>750</v>
      </c>
      <c r="I6062" s="51" t="s">
        <v>17309</v>
      </c>
      <c r="J6062" s="69">
        <v>27.49</v>
      </c>
      <c r="K6062" s="69">
        <f t="shared" si="284"/>
        <v>20617.5</v>
      </c>
      <c r="L6062" s="90">
        <v>750</v>
      </c>
      <c r="M6062" s="51">
        <f>VLOOKUP(A:A,'[2]Příloha k protokolu'!$F:$J,5,0)</f>
        <v>0</v>
      </c>
      <c r="N6062" s="62" t="s">
        <v>19326</v>
      </c>
      <c r="O6062" s="52" t="s">
        <v>416</v>
      </c>
      <c r="P6062" s="52">
        <v>617</v>
      </c>
      <c r="Q6062" s="52">
        <v>6</v>
      </c>
      <c r="R6062" s="52" t="s">
        <v>19278</v>
      </c>
      <c r="S6062" s="49" t="s">
        <v>21333</v>
      </c>
      <c r="V6062" s="50" t="s">
        <v>19290</v>
      </c>
      <c r="W6062" s="50" t="s">
        <v>19278</v>
      </c>
      <c r="X6062" s="50" t="s">
        <v>14740</v>
      </c>
      <c r="Y6062" s="70" t="s">
        <v>17320</v>
      </c>
      <c r="Z6062" s="53">
        <v>26801</v>
      </c>
    </row>
    <row r="6063" spans="1:26" s="49" customFormat="1" x14ac:dyDescent="0.25">
      <c r="A6063" s="74">
        <v>600043151</v>
      </c>
      <c r="B6063" s="73">
        <f t="shared" si="282"/>
        <v>600043151</v>
      </c>
      <c r="C6063" s="73" t="s">
        <v>19327</v>
      </c>
      <c r="D6063" s="68">
        <v>1</v>
      </c>
      <c r="E6063" s="48">
        <f t="shared" si="283"/>
        <v>47515601</v>
      </c>
      <c r="F6063" s="57" t="s">
        <v>17312</v>
      </c>
      <c r="G6063" s="57" t="s">
        <v>18464</v>
      </c>
      <c r="H6063" s="51">
        <v>1125</v>
      </c>
      <c r="I6063" s="51" t="s">
        <v>17309</v>
      </c>
      <c r="J6063" s="69">
        <v>27.49</v>
      </c>
      <c r="K6063" s="69">
        <f t="shared" si="284"/>
        <v>30926.25</v>
      </c>
      <c r="L6063" s="90">
        <v>1125</v>
      </c>
      <c r="M6063" s="51">
        <f>VLOOKUP(A:A,'[2]Příloha k protokolu'!$F:$J,5,0)</f>
        <v>0</v>
      </c>
      <c r="N6063" s="62" t="s">
        <v>19328</v>
      </c>
      <c r="O6063" s="52" t="s">
        <v>340</v>
      </c>
      <c r="P6063" s="52">
        <v>1245</v>
      </c>
      <c r="Q6063" s="52">
        <v>7</v>
      </c>
      <c r="R6063" s="52" t="s">
        <v>19278</v>
      </c>
      <c r="S6063" s="49" t="s">
        <v>21333</v>
      </c>
      <c r="V6063" s="50" t="s">
        <v>19290</v>
      </c>
      <c r="W6063" s="50" t="s">
        <v>19278</v>
      </c>
      <c r="X6063" s="50" t="s">
        <v>14740</v>
      </c>
      <c r="Y6063" s="70" t="s">
        <v>17320</v>
      </c>
      <c r="Z6063" s="53">
        <v>26801</v>
      </c>
    </row>
    <row r="6064" spans="1:26" s="49" customFormat="1" x14ac:dyDescent="0.25">
      <c r="A6064" s="75">
        <v>600161455</v>
      </c>
      <c r="B6064" s="73">
        <f t="shared" si="282"/>
        <v>600161455</v>
      </c>
      <c r="C6064" s="73" t="s">
        <v>19329</v>
      </c>
      <c r="D6064" s="68">
        <v>1</v>
      </c>
      <c r="E6064" s="48">
        <f t="shared" si="283"/>
        <v>47515996</v>
      </c>
      <c r="F6064" s="57" t="s">
        <v>17312</v>
      </c>
      <c r="G6064" s="57" t="s">
        <v>18464</v>
      </c>
      <c r="H6064" s="51">
        <v>550</v>
      </c>
      <c r="I6064" s="51" t="s">
        <v>17309</v>
      </c>
      <c r="J6064" s="69">
        <v>27.49</v>
      </c>
      <c r="K6064" s="69">
        <f t="shared" si="284"/>
        <v>15119.5</v>
      </c>
      <c r="L6064" s="90">
        <v>550</v>
      </c>
      <c r="M6064" s="51">
        <f>VLOOKUP(A:A,'[2]Příloha k protokolu'!$F:$J,5,0)</f>
        <v>0</v>
      </c>
      <c r="N6064" s="62" t="s">
        <v>19330</v>
      </c>
      <c r="O6064" s="52" t="s">
        <v>19331</v>
      </c>
      <c r="P6064" s="52">
        <v>260</v>
      </c>
      <c r="Q6064" s="52"/>
      <c r="R6064" s="52" t="s">
        <v>7285</v>
      </c>
      <c r="S6064" s="49" t="s">
        <v>21333</v>
      </c>
      <c r="V6064" s="50" t="s">
        <v>19290</v>
      </c>
      <c r="W6064" s="50" t="s">
        <v>19278</v>
      </c>
      <c r="X6064" s="50" t="s">
        <v>14740</v>
      </c>
      <c r="Y6064" s="70" t="s">
        <v>17320</v>
      </c>
      <c r="Z6064" s="53">
        <v>26762</v>
      </c>
    </row>
    <row r="6065" spans="1:26" s="49" customFormat="1" x14ac:dyDescent="0.25">
      <c r="A6065" s="75">
        <v>600161463</v>
      </c>
      <c r="B6065" s="73">
        <f t="shared" si="282"/>
        <v>600161463</v>
      </c>
      <c r="C6065" s="73" t="s">
        <v>19332</v>
      </c>
      <c r="D6065" s="68">
        <v>1</v>
      </c>
      <c r="E6065" s="48">
        <f t="shared" si="283"/>
        <v>47558130</v>
      </c>
      <c r="F6065" s="57" t="s">
        <v>17312</v>
      </c>
      <c r="G6065" s="57" t="s">
        <v>18464</v>
      </c>
      <c r="H6065" s="51">
        <v>0</v>
      </c>
      <c r="I6065" s="51" t="s">
        <v>17309</v>
      </c>
      <c r="J6065" s="69">
        <v>27.49</v>
      </c>
      <c r="K6065" s="69">
        <f t="shared" si="284"/>
        <v>0</v>
      </c>
      <c r="L6065" s="90">
        <v>550</v>
      </c>
      <c r="M6065" s="51">
        <f>VLOOKUP(A:A,'[2]Příloha k protokolu'!$F:$J,5,0)</f>
        <v>550</v>
      </c>
      <c r="N6065" s="62" t="s">
        <v>19333</v>
      </c>
      <c r="O6065" s="52" t="s">
        <v>60</v>
      </c>
      <c r="P6065" s="52">
        <v>246</v>
      </c>
      <c r="Q6065" s="52"/>
      <c r="R6065" s="52" t="s">
        <v>7287</v>
      </c>
      <c r="S6065" s="49" t="s">
        <v>21333</v>
      </c>
      <c r="V6065" s="50" t="s">
        <v>19290</v>
      </c>
      <c r="W6065" s="50" t="s">
        <v>19278</v>
      </c>
      <c r="X6065" s="50" t="s">
        <v>14740</v>
      </c>
      <c r="Y6065" s="70" t="s">
        <v>17320</v>
      </c>
      <c r="Z6065" s="53">
        <v>26724</v>
      </c>
    </row>
    <row r="6066" spans="1:26" s="49" customFormat="1" x14ac:dyDescent="0.25">
      <c r="A6066" s="75">
        <v>650011635</v>
      </c>
      <c r="B6066" s="73">
        <f t="shared" si="282"/>
        <v>650011635</v>
      </c>
      <c r="C6066" s="73" t="s">
        <v>19334</v>
      </c>
      <c r="D6066" s="68">
        <v>1</v>
      </c>
      <c r="E6066" s="48">
        <f t="shared" si="283"/>
        <v>75030616</v>
      </c>
      <c r="F6066" s="57" t="s">
        <v>17312</v>
      </c>
      <c r="G6066" s="57" t="s">
        <v>18464</v>
      </c>
      <c r="H6066" s="51">
        <v>75</v>
      </c>
      <c r="I6066" s="51" t="s">
        <v>17309</v>
      </c>
      <c r="J6066" s="69">
        <v>27.49</v>
      </c>
      <c r="K6066" s="69">
        <f t="shared" si="284"/>
        <v>2061.75</v>
      </c>
      <c r="L6066" s="90">
        <v>75</v>
      </c>
      <c r="M6066" s="51">
        <f>VLOOKUP(A:A,'[2]Příloha k protokolu'!$F:$J,5,0)</f>
        <v>0</v>
      </c>
      <c r="N6066" s="62" t="s">
        <v>19335</v>
      </c>
      <c r="O6066" s="52"/>
      <c r="P6066" s="52">
        <v>148</v>
      </c>
      <c r="Q6066" s="52"/>
      <c r="R6066" s="52" t="s">
        <v>19336</v>
      </c>
      <c r="S6066" s="49" t="s">
        <v>21333</v>
      </c>
      <c r="V6066" s="50" t="s">
        <v>19290</v>
      </c>
      <c r="W6066" s="50" t="s">
        <v>19278</v>
      </c>
      <c r="X6066" s="50" t="s">
        <v>14740</v>
      </c>
      <c r="Y6066" s="70" t="s">
        <v>17320</v>
      </c>
      <c r="Z6066" s="53">
        <v>26801</v>
      </c>
    </row>
    <row r="6067" spans="1:26" s="49" customFormat="1" x14ac:dyDescent="0.25">
      <c r="A6067" s="75">
        <v>691000182</v>
      </c>
      <c r="B6067" s="73">
        <f t="shared" si="282"/>
        <v>691000182</v>
      </c>
      <c r="C6067" s="73" t="s">
        <v>19337</v>
      </c>
      <c r="D6067" s="68">
        <v>1</v>
      </c>
      <c r="E6067" s="48">
        <f t="shared" si="283"/>
        <v>75143721</v>
      </c>
      <c r="F6067" s="57" t="s">
        <v>17312</v>
      </c>
      <c r="G6067" s="57" t="s">
        <v>18464</v>
      </c>
      <c r="H6067" s="51">
        <v>25</v>
      </c>
      <c r="I6067" s="51" t="s">
        <v>17309</v>
      </c>
      <c r="J6067" s="69">
        <v>27.49</v>
      </c>
      <c r="K6067" s="69">
        <f t="shared" si="284"/>
        <v>687.25</v>
      </c>
      <c r="L6067" s="90">
        <v>25</v>
      </c>
      <c r="M6067" s="51">
        <f>VLOOKUP(A:A,'[2]Příloha k protokolu'!$F:$J,5,0)</f>
        <v>0</v>
      </c>
      <c r="N6067" s="62" t="s">
        <v>19338</v>
      </c>
      <c r="O6067" s="52"/>
      <c r="P6067" s="52">
        <v>296</v>
      </c>
      <c r="Q6067" s="52"/>
      <c r="R6067" s="52" t="s">
        <v>19311</v>
      </c>
      <c r="S6067" s="49" t="s">
        <v>21333</v>
      </c>
      <c r="V6067" s="50" t="s">
        <v>19290</v>
      </c>
      <c r="W6067" s="50" t="s">
        <v>19278</v>
      </c>
      <c r="X6067" s="50" t="s">
        <v>14740</v>
      </c>
      <c r="Y6067" s="70" t="s">
        <v>17320</v>
      </c>
      <c r="Z6067" s="53">
        <v>26754</v>
      </c>
    </row>
    <row r="6068" spans="1:26" s="49" customFormat="1" ht="30" x14ac:dyDescent="0.25">
      <c r="A6068" s="74">
        <v>600021637</v>
      </c>
      <c r="B6068" s="73">
        <f t="shared" si="282"/>
        <v>600021637</v>
      </c>
      <c r="C6068" s="73" t="s">
        <v>19339</v>
      </c>
      <c r="D6068" s="68">
        <v>1</v>
      </c>
      <c r="E6068" s="48">
        <f t="shared" si="283"/>
        <v>25712853</v>
      </c>
      <c r="F6068" s="57" t="s">
        <v>17312</v>
      </c>
      <c r="G6068" s="57" t="s">
        <v>19340</v>
      </c>
      <c r="H6068" s="51">
        <v>225</v>
      </c>
      <c r="I6068" s="51" t="s">
        <v>17309</v>
      </c>
      <c r="J6068" s="69">
        <v>27.49</v>
      </c>
      <c r="K6068" s="69">
        <f t="shared" si="284"/>
        <v>6185.25</v>
      </c>
      <c r="L6068" s="90">
        <v>225</v>
      </c>
      <c r="M6068" s="51">
        <f>VLOOKUP(A:A,'[2]Příloha k protokolu'!$F:$J,5,0)</f>
        <v>0</v>
      </c>
      <c r="N6068" s="62" t="s">
        <v>19341</v>
      </c>
      <c r="O6068" s="52" t="s">
        <v>2050</v>
      </c>
      <c r="P6068" s="52">
        <v>410</v>
      </c>
      <c r="Q6068" s="52"/>
      <c r="R6068" s="52" t="s">
        <v>19342</v>
      </c>
      <c r="S6068" s="49" t="s">
        <v>21334</v>
      </c>
      <c r="V6068" s="50" t="s">
        <v>18333</v>
      </c>
      <c r="W6068" s="50" t="s">
        <v>19343</v>
      </c>
      <c r="X6068" s="50" t="s">
        <v>14742</v>
      </c>
      <c r="Y6068" s="70" t="s">
        <v>17320</v>
      </c>
      <c r="Z6068" s="53">
        <v>27303</v>
      </c>
    </row>
    <row r="6069" spans="1:26" s="49" customFormat="1" ht="30" x14ac:dyDescent="0.25">
      <c r="A6069" s="74">
        <v>600021661</v>
      </c>
      <c r="B6069" s="73">
        <f t="shared" si="282"/>
        <v>600021661</v>
      </c>
      <c r="C6069" s="73" t="s">
        <v>19344</v>
      </c>
      <c r="D6069" s="68">
        <v>1</v>
      </c>
      <c r="E6069" s="48">
        <f t="shared" si="283"/>
        <v>507601</v>
      </c>
      <c r="F6069" s="57" t="s">
        <v>17312</v>
      </c>
      <c r="G6069" s="57" t="s">
        <v>19340</v>
      </c>
      <c r="H6069" s="51">
        <v>425</v>
      </c>
      <c r="I6069" s="51" t="s">
        <v>17309</v>
      </c>
      <c r="J6069" s="69">
        <v>27.49</v>
      </c>
      <c r="K6069" s="69">
        <f t="shared" si="284"/>
        <v>11683.25</v>
      </c>
      <c r="L6069" s="90">
        <v>425</v>
      </c>
      <c r="M6069" s="51">
        <f>VLOOKUP(A:A,'[2]Příloha k protokolu'!$F:$J,5,0)</f>
        <v>0</v>
      </c>
      <c r="N6069" s="62" t="s">
        <v>19345</v>
      </c>
      <c r="O6069" s="52" t="s">
        <v>19346</v>
      </c>
      <c r="P6069" s="52">
        <v>53</v>
      </c>
      <c r="Q6069" s="52"/>
      <c r="R6069" s="52" t="s">
        <v>19343</v>
      </c>
      <c r="S6069" s="49" t="s">
        <v>21333</v>
      </c>
      <c r="V6069" s="50" t="s">
        <v>18333</v>
      </c>
      <c r="W6069" s="50" t="s">
        <v>19343</v>
      </c>
      <c r="X6069" s="50" t="s">
        <v>14738</v>
      </c>
      <c r="Y6069" s="70" t="s">
        <v>17320</v>
      </c>
      <c r="Z6069" s="53">
        <v>27203</v>
      </c>
    </row>
    <row r="6070" spans="1:26" s="49" customFormat="1" x14ac:dyDescent="0.25">
      <c r="A6070" s="74">
        <v>600018571</v>
      </c>
      <c r="B6070" s="73">
        <f t="shared" si="282"/>
        <v>600018571</v>
      </c>
      <c r="C6070" s="73" t="s">
        <v>19348</v>
      </c>
      <c r="D6070" s="68">
        <v>1</v>
      </c>
      <c r="E6070" s="48">
        <f t="shared" si="283"/>
        <v>25607863</v>
      </c>
      <c r="F6070" s="57" t="s">
        <v>17312</v>
      </c>
      <c r="G6070" s="57" t="s">
        <v>19340</v>
      </c>
      <c r="H6070" s="51">
        <v>50</v>
      </c>
      <c r="I6070" s="51" t="s">
        <v>17309</v>
      </c>
      <c r="J6070" s="69">
        <v>27.49</v>
      </c>
      <c r="K6070" s="69">
        <f t="shared" si="284"/>
        <v>1374.5</v>
      </c>
      <c r="L6070" s="90">
        <v>50</v>
      </c>
      <c r="M6070" s="51">
        <f>VLOOKUP(A:A,'[2]Příloha k protokolu'!$F:$J,5,0)</f>
        <v>0</v>
      </c>
      <c r="N6070" s="62" t="s">
        <v>19349</v>
      </c>
      <c r="O6070" s="52" t="s">
        <v>19350</v>
      </c>
      <c r="P6070" s="52">
        <v>2373</v>
      </c>
      <c r="Q6070" s="52"/>
      <c r="R6070" s="52" t="s">
        <v>19343</v>
      </c>
      <c r="S6070" s="49" t="s">
        <v>21334</v>
      </c>
      <c r="V6070" s="50" t="s">
        <v>18333</v>
      </c>
      <c r="W6070" s="50" t="s">
        <v>19343</v>
      </c>
      <c r="X6070" s="50" t="s">
        <v>14742</v>
      </c>
      <c r="Y6070" s="70" t="s">
        <v>17320</v>
      </c>
      <c r="Z6070" s="53">
        <v>27201</v>
      </c>
    </row>
    <row r="6071" spans="1:26" s="49" customFormat="1" ht="30" x14ac:dyDescent="0.25">
      <c r="A6071" s="74">
        <v>600019519</v>
      </c>
      <c r="B6071" s="73">
        <f t="shared" si="282"/>
        <v>600019519</v>
      </c>
      <c r="C6071" s="73" t="s">
        <v>19351</v>
      </c>
      <c r="D6071" s="68">
        <v>1</v>
      </c>
      <c r="E6071" s="48">
        <f t="shared" si="283"/>
        <v>66729</v>
      </c>
      <c r="F6071" s="57" t="s">
        <v>17312</v>
      </c>
      <c r="G6071" s="57" t="s">
        <v>19340</v>
      </c>
      <c r="H6071" s="51">
        <v>575</v>
      </c>
      <c r="I6071" s="51" t="s">
        <v>17309</v>
      </c>
      <c r="J6071" s="69">
        <v>27.49</v>
      </c>
      <c r="K6071" s="69">
        <f t="shared" si="284"/>
        <v>15806.75</v>
      </c>
      <c r="L6071" s="90">
        <v>575</v>
      </c>
      <c r="M6071" s="51">
        <f>VLOOKUP(A:A,'[2]Příloha k protokolu'!$F:$J,5,0)</f>
        <v>0</v>
      </c>
      <c r="N6071" s="62" t="s">
        <v>19352</v>
      </c>
      <c r="O6071" s="52" t="s">
        <v>19353</v>
      </c>
      <c r="P6071" s="52">
        <v>1141</v>
      </c>
      <c r="Q6071" s="52"/>
      <c r="R6071" s="52" t="s">
        <v>19343</v>
      </c>
      <c r="S6071" s="49" t="s">
        <v>21333</v>
      </c>
      <c r="V6071" s="50" t="s">
        <v>18333</v>
      </c>
      <c r="W6071" s="50" t="s">
        <v>19343</v>
      </c>
      <c r="X6071" s="50" t="s">
        <v>14738</v>
      </c>
      <c r="Y6071" s="70" t="s">
        <v>17320</v>
      </c>
      <c r="Z6071" s="53">
        <v>27201</v>
      </c>
    </row>
    <row r="6072" spans="1:26" s="49" customFormat="1" ht="30" x14ac:dyDescent="0.25">
      <c r="A6072" s="74">
        <v>600020207</v>
      </c>
      <c r="B6072" s="73">
        <f t="shared" si="282"/>
        <v>600020207</v>
      </c>
      <c r="C6072" s="73" t="s">
        <v>19354</v>
      </c>
      <c r="D6072" s="68">
        <v>1</v>
      </c>
      <c r="E6072" s="48">
        <f t="shared" si="283"/>
        <v>25074997</v>
      </c>
      <c r="F6072" s="57" t="s">
        <v>17312</v>
      </c>
      <c r="G6072" s="57" t="s">
        <v>19340</v>
      </c>
      <c r="H6072" s="51">
        <v>200</v>
      </c>
      <c r="I6072" s="51" t="s">
        <v>17309</v>
      </c>
      <c r="J6072" s="69">
        <v>27.49</v>
      </c>
      <c r="K6072" s="69">
        <f t="shared" si="284"/>
        <v>5498</v>
      </c>
      <c r="L6072" s="90">
        <v>200</v>
      </c>
      <c r="M6072" s="51">
        <f>VLOOKUP(A:A,'[2]Příloha k protokolu'!$F:$J,5,0)</f>
        <v>0</v>
      </c>
      <c r="N6072" s="62" t="s">
        <v>19355</v>
      </c>
      <c r="O6072" s="52" t="s">
        <v>19356</v>
      </c>
      <c r="P6072" s="52">
        <v>350</v>
      </c>
      <c r="Q6072" s="52"/>
      <c r="R6072" s="52" t="s">
        <v>19343</v>
      </c>
      <c r="S6072" s="49" t="s">
        <v>21334</v>
      </c>
      <c r="V6072" s="50" t="s">
        <v>18333</v>
      </c>
      <c r="W6072" s="50" t="s">
        <v>19343</v>
      </c>
      <c r="X6072" s="50" t="s">
        <v>14742</v>
      </c>
      <c r="Y6072" s="70" t="s">
        <v>17320</v>
      </c>
      <c r="Z6072" s="53">
        <v>27201</v>
      </c>
    </row>
    <row r="6073" spans="1:26" s="49" customFormat="1" ht="30" x14ac:dyDescent="0.25">
      <c r="A6073" s="74">
        <v>600006905</v>
      </c>
      <c r="B6073" s="73">
        <f t="shared" si="282"/>
        <v>600006905</v>
      </c>
      <c r="C6073" s="73" t="s">
        <v>19357</v>
      </c>
      <c r="D6073" s="68">
        <v>1</v>
      </c>
      <c r="E6073" s="48">
        <f t="shared" si="283"/>
        <v>61894419</v>
      </c>
      <c r="F6073" s="57" t="s">
        <v>17312</v>
      </c>
      <c r="G6073" s="57" t="s">
        <v>19340</v>
      </c>
      <c r="H6073" s="51">
        <v>750</v>
      </c>
      <c r="I6073" s="51" t="s">
        <v>17309</v>
      </c>
      <c r="J6073" s="69">
        <v>27.49</v>
      </c>
      <c r="K6073" s="69">
        <f t="shared" si="284"/>
        <v>20617.5</v>
      </c>
      <c r="L6073" s="90">
        <v>750</v>
      </c>
      <c r="M6073" s="51">
        <f>VLOOKUP(A:A,'[2]Příloha k protokolu'!$F:$J,5,0)</f>
        <v>0</v>
      </c>
      <c r="N6073" s="62" t="s">
        <v>19358</v>
      </c>
      <c r="O6073" s="52" t="s">
        <v>2331</v>
      </c>
      <c r="P6073" s="52">
        <v>1840</v>
      </c>
      <c r="Q6073" s="52"/>
      <c r="R6073" s="52" t="s">
        <v>19343</v>
      </c>
      <c r="S6073" s="49" t="s">
        <v>21333</v>
      </c>
      <c r="V6073" s="50" t="s">
        <v>18333</v>
      </c>
      <c r="W6073" s="50" t="s">
        <v>19343</v>
      </c>
      <c r="X6073" s="50" t="s">
        <v>14738</v>
      </c>
      <c r="Y6073" s="70" t="s">
        <v>17320</v>
      </c>
      <c r="Z6073" s="53">
        <v>27201</v>
      </c>
    </row>
    <row r="6074" spans="1:26" s="49" customFormat="1" ht="30" x14ac:dyDescent="0.25">
      <c r="A6074" s="74">
        <v>600006930</v>
      </c>
      <c r="B6074" s="73">
        <f t="shared" si="282"/>
        <v>600006930</v>
      </c>
      <c r="C6074" s="73" t="s">
        <v>19359</v>
      </c>
      <c r="D6074" s="68">
        <v>1</v>
      </c>
      <c r="E6074" s="48">
        <f t="shared" si="283"/>
        <v>25108492</v>
      </c>
      <c r="F6074" s="57" t="s">
        <v>17312</v>
      </c>
      <c r="G6074" s="57" t="s">
        <v>19340</v>
      </c>
      <c r="H6074" s="51">
        <v>750</v>
      </c>
      <c r="I6074" s="51" t="s">
        <v>17309</v>
      </c>
      <c r="J6074" s="69">
        <v>27.49</v>
      </c>
      <c r="K6074" s="69">
        <f t="shared" si="284"/>
        <v>20617.5</v>
      </c>
      <c r="L6074" s="90">
        <v>750</v>
      </c>
      <c r="M6074" s="51">
        <f>VLOOKUP(A:A,'[2]Příloha k protokolu'!$F:$J,5,0)</f>
        <v>0</v>
      </c>
      <c r="N6074" s="62" t="s">
        <v>19360</v>
      </c>
      <c r="O6074" s="52" t="s">
        <v>2389</v>
      </c>
      <c r="P6074" s="52">
        <v>2531</v>
      </c>
      <c r="Q6074" s="52"/>
      <c r="R6074" s="52" t="s">
        <v>19343</v>
      </c>
      <c r="S6074" s="49" t="s">
        <v>21334</v>
      </c>
      <c r="V6074" s="50" t="s">
        <v>18333</v>
      </c>
      <c r="W6074" s="50" t="s">
        <v>19343</v>
      </c>
      <c r="X6074" s="50" t="s">
        <v>14742</v>
      </c>
      <c r="Y6074" s="70" t="s">
        <v>17320</v>
      </c>
      <c r="Z6074" s="53">
        <v>27201</v>
      </c>
    </row>
    <row r="6075" spans="1:26" s="49" customFormat="1" ht="30" x14ac:dyDescent="0.25">
      <c r="A6075" s="74">
        <v>600006964</v>
      </c>
      <c r="B6075" s="73">
        <f t="shared" si="282"/>
        <v>600006964</v>
      </c>
      <c r="C6075" s="73" t="s">
        <v>19361</v>
      </c>
      <c r="D6075" s="68">
        <v>1</v>
      </c>
      <c r="E6075" s="48">
        <f t="shared" si="283"/>
        <v>61894371</v>
      </c>
      <c r="F6075" s="57" t="s">
        <v>17312</v>
      </c>
      <c r="G6075" s="57" t="s">
        <v>19340</v>
      </c>
      <c r="H6075" s="51">
        <v>675</v>
      </c>
      <c r="I6075" s="51" t="s">
        <v>17309</v>
      </c>
      <c r="J6075" s="69">
        <v>27.49</v>
      </c>
      <c r="K6075" s="69">
        <f t="shared" si="284"/>
        <v>18555.75</v>
      </c>
      <c r="L6075" s="90">
        <v>675</v>
      </c>
      <c r="M6075" s="51">
        <f>VLOOKUP(A:A,'[2]Příloha k protokolu'!$F:$J,5,0)</f>
        <v>0</v>
      </c>
      <c r="N6075" s="62" t="s">
        <v>19362</v>
      </c>
      <c r="O6075" s="52" t="s">
        <v>19363</v>
      </c>
      <c r="P6075" s="52">
        <v>2954</v>
      </c>
      <c r="Q6075" s="52"/>
      <c r="R6075" s="52" t="s">
        <v>19343</v>
      </c>
      <c r="S6075" s="49" t="s">
        <v>21333</v>
      </c>
      <c r="V6075" s="50" t="s">
        <v>18333</v>
      </c>
      <c r="W6075" s="50" t="s">
        <v>19343</v>
      </c>
      <c r="X6075" s="50" t="s">
        <v>14738</v>
      </c>
      <c r="Y6075" s="70" t="s">
        <v>17320</v>
      </c>
      <c r="Z6075" s="53">
        <v>27201</v>
      </c>
    </row>
    <row r="6076" spans="1:26" s="49" customFormat="1" x14ac:dyDescent="0.25">
      <c r="A6076" s="74">
        <v>600006972</v>
      </c>
      <c r="B6076" s="73">
        <f t="shared" si="282"/>
        <v>600006972</v>
      </c>
      <c r="C6076" s="73" t="s">
        <v>19364</v>
      </c>
      <c r="D6076" s="68">
        <v>1</v>
      </c>
      <c r="E6076" s="48">
        <f t="shared" si="283"/>
        <v>61894435</v>
      </c>
      <c r="F6076" s="57" t="s">
        <v>17312</v>
      </c>
      <c r="G6076" s="57" t="s">
        <v>19340</v>
      </c>
      <c r="H6076" s="51">
        <v>525</v>
      </c>
      <c r="I6076" s="51" t="s">
        <v>17309</v>
      </c>
      <c r="J6076" s="69">
        <v>27.49</v>
      </c>
      <c r="K6076" s="69">
        <f t="shared" si="284"/>
        <v>14432.25</v>
      </c>
      <c r="L6076" s="90">
        <v>525</v>
      </c>
      <c r="M6076" s="51">
        <f>VLOOKUP(A:A,'[2]Příloha k protokolu'!$F:$J,5,0)</f>
        <v>0</v>
      </c>
      <c r="N6076" s="62" t="s">
        <v>19365</v>
      </c>
      <c r="O6076" s="52" t="s">
        <v>19366</v>
      </c>
      <c r="P6076" s="52">
        <v>1573</v>
      </c>
      <c r="Q6076" s="52"/>
      <c r="R6076" s="52" t="s">
        <v>19343</v>
      </c>
      <c r="S6076" s="49" t="s">
        <v>21333</v>
      </c>
      <c r="V6076" s="50" t="s">
        <v>18333</v>
      </c>
      <c r="W6076" s="50" t="s">
        <v>19343</v>
      </c>
      <c r="X6076" s="50" t="s">
        <v>14738</v>
      </c>
      <c r="Y6076" s="70" t="s">
        <v>17320</v>
      </c>
      <c r="Z6076" s="53">
        <v>27201</v>
      </c>
    </row>
    <row r="6077" spans="1:26" s="49" customFormat="1" x14ac:dyDescent="0.25">
      <c r="A6077" s="74">
        <v>600007022</v>
      </c>
      <c r="B6077" s="73">
        <f t="shared" si="282"/>
        <v>600007022</v>
      </c>
      <c r="C6077" s="73" t="s">
        <v>19367</v>
      </c>
      <c r="D6077" s="68">
        <v>1</v>
      </c>
      <c r="E6077" s="48">
        <f t="shared" si="283"/>
        <v>873306</v>
      </c>
      <c r="F6077" s="57" t="s">
        <v>17312</v>
      </c>
      <c r="G6077" s="57" t="s">
        <v>19340</v>
      </c>
      <c r="H6077" s="51">
        <v>700</v>
      </c>
      <c r="I6077" s="51" t="s">
        <v>17309</v>
      </c>
      <c r="J6077" s="69">
        <v>27.49</v>
      </c>
      <c r="K6077" s="69">
        <f t="shared" si="284"/>
        <v>19243</v>
      </c>
      <c r="L6077" s="90">
        <v>700</v>
      </c>
      <c r="M6077" s="51">
        <f>VLOOKUP(A:A,'[2]Příloha k protokolu'!$F:$J,5,0)</f>
        <v>0</v>
      </c>
      <c r="N6077" s="62" t="s">
        <v>19368</v>
      </c>
      <c r="O6077" s="52" t="s">
        <v>19369</v>
      </c>
      <c r="P6077" s="52">
        <v>187</v>
      </c>
      <c r="Q6077" s="52"/>
      <c r="R6077" s="52" t="s">
        <v>19342</v>
      </c>
      <c r="S6077" s="49" t="s">
        <v>21333</v>
      </c>
      <c r="V6077" s="50" t="s">
        <v>18333</v>
      </c>
      <c r="W6077" s="50" t="s">
        <v>19343</v>
      </c>
      <c r="X6077" s="50" t="s">
        <v>14738</v>
      </c>
      <c r="Y6077" s="70" t="s">
        <v>17320</v>
      </c>
      <c r="Z6077" s="53">
        <v>27303</v>
      </c>
    </row>
    <row r="6078" spans="1:26" s="49" customFormat="1" ht="30" x14ac:dyDescent="0.25">
      <c r="A6078" s="74">
        <v>600007065</v>
      </c>
      <c r="B6078" s="73">
        <f t="shared" si="282"/>
        <v>600007065</v>
      </c>
      <c r="C6078" s="73" t="s">
        <v>19370</v>
      </c>
      <c r="D6078" s="68">
        <v>1</v>
      </c>
      <c r="E6078" s="48">
        <f t="shared" si="283"/>
        <v>473634</v>
      </c>
      <c r="F6078" s="57" t="s">
        <v>17312</v>
      </c>
      <c r="G6078" s="57" t="s">
        <v>19340</v>
      </c>
      <c r="H6078" s="51">
        <v>1025</v>
      </c>
      <c r="I6078" s="51" t="s">
        <v>17309</v>
      </c>
      <c r="J6078" s="69">
        <v>27.49</v>
      </c>
      <c r="K6078" s="69">
        <f t="shared" si="284"/>
        <v>28177.25</v>
      </c>
      <c r="L6078" s="90">
        <v>1025</v>
      </c>
      <c r="M6078" s="51">
        <f>VLOOKUP(A:A,'[2]Příloha k protokolu'!$F:$J,5,0)</f>
        <v>0</v>
      </c>
      <c r="N6078" s="62" t="s">
        <v>19371</v>
      </c>
      <c r="O6078" s="52" t="s">
        <v>19366</v>
      </c>
      <c r="P6078" s="52">
        <v>2353</v>
      </c>
      <c r="Q6078" s="52"/>
      <c r="R6078" s="52" t="s">
        <v>19343</v>
      </c>
      <c r="S6078" s="49" t="s">
        <v>21333</v>
      </c>
      <c r="V6078" s="50" t="s">
        <v>18333</v>
      </c>
      <c r="W6078" s="50" t="s">
        <v>19343</v>
      </c>
      <c r="X6078" s="50" t="s">
        <v>14738</v>
      </c>
      <c r="Y6078" s="70" t="s">
        <v>17320</v>
      </c>
      <c r="Z6078" s="53">
        <v>27201</v>
      </c>
    </row>
    <row r="6079" spans="1:26" s="49" customFormat="1" ht="30" x14ac:dyDescent="0.25">
      <c r="A6079" s="74">
        <v>600007073</v>
      </c>
      <c r="B6079" s="73">
        <f t="shared" si="282"/>
        <v>600007073</v>
      </c>
      <c r="C6079" s="73" t="s">
        <v>19372</v>
      </c>
      <c r="D6079" s="68">
        <v>1</v>
      </c>
      <c r="E6079" s="48">
        <f t="shared" si="283"/>
        <v>16977360</v>
      </c>
      <c r="F6079" s="57" t="s">
        <v>17312</v>
      </c>
      <c r="G6079" s="57" t="s">
        <v>19340</v>
      </c>
      <c r="H6079" s="51">
        <v>575</v>
      </c>
      <c r="I6079" s="51" t="s">
        <v>17309</v>
      </c>
      <c r="J6079" s="69">
        <v>27.49</v>
      </c>
      <c r="K6079" s="69">
        <f t="shared" si="284"/>
        <v>15806.75</v>
      </c>
      <c r="L6079" s="90">
        <v>575</v>
      </c>
      <c r="M6079" s="51">
        <f>VLOOKUP(A:A,'[2]Příloha k protokolu'!$F:$J,5,0)</f>
        <v>0</v>
      </c>
      <c r="N6079" s="62" t="s">
        <v>19373</v>
      </c>
      <c r="O6079" s="52" t="s">
        <v>19374</v>
      </c>
      <c r="P6079" s="52">
        <v>2279</v>
      </c>
      <c r="Q6079" s="52"/>
      <c r="R6079" s="52" t="s">
        <v>19343</v>
      </c>
      <c r="S6079" s="49" t="s">
        <v>21333</v>
      </c>
      <c r="V6079" s="50" t="s">
        <v>18333</v>
      </c>
      <c r="W6079" s="50" t="s">
        <v>19343</v>
      </c>
      <c r="X6079" s="50" t="s">
        <v>14738</v>
      </c>
      <c r="Y6079" s="70" t="s">
        <v>17320</v>
      </c>
      <c r="Z6079" s="53">
        <v>27201</v>
      </c>
    </row>
    <row r="6080" spans="1:26" s="49" customFormat="1" x14ac:dyDescent="0.25">
      <c r="A6080" s="74">
        <v>600001199</v>
      </c>
      <c r="B6080" s="73">
        <f t="shared" si="282"/>
        <v>600001199</v>
      </c>
      <c r="C6080" s="73" t="s">
        <v>19375</v>
      </c>
      <c r="D6080" s="68">
        <v>1</v>
      </c>
      <c r="E6080" s="48">
        <f t="shared" si="283"/>
        <v>873730</v>
      </c>
      <c r="F6080" s="57" t="s">
        <v>17312</v>
      </c>
      <c r="G6080" s="57" t="s">
        <v>19340</v>
      </c>
      <c r="H6080" s="51">
        <v>250</v>
      </c>
      <c r="I6080" s="51" t="s">
        <v>17309</v>
      </c>
      <c r="J6080" s="69">
        <v>27.49</v>
      </c>
      <c r="K6080" s="69">
        <f t="shared" si="284"/>
        <v>6872.5</v>
      </c>
      <c r="L6080" s="90">
        <v>250</v>
      </c>
      <c r="M6080" s="51">
        <f>VLOOKUP(A:A,'[2]Příloha k protokolu'!$F:$J,5,0)</f>
        <v>0</v>
      </c>
      <c r="N6080" s="62" t="s">
        <v>19376</v>
      </c>
      <c r="O6080" s="52" t="s">
        <v>307</v>
      </c>
      <c r="P6080" s="52">
        <v>349</v>
      </c>
      <c r="Q6080" s="52"/>
      <c r="R6080" s="52" t="s">
        <v>19343</v>
      </c>
      <c r="S6080" s="49" t="s">
        <v>21334</v>
      </c>
      <c r="V6080" s="50" t="s">
        <v>18333</v>
      </c>
      <c r="W6080" s="50" t="s">
        <v>19343</v>
      </c>
      <c r="X6080" s="50" t="s">
        <v>14741</v>
      </c>
      <c r="Y6080" s="70" t="s">
        <v>17320</v>
      </c>
      <c r="Z6080" s="53">
        <v>27201</v>
      </c>
    </row>
    <row r="6081" spans="1:26" s="49" customFormat="1" x14ac:dyDescent="0.25">
      <c r="A6081" s="74">
        <v>600000371</v>
      </c>
      <c r="B6081" s="73">
        <f t="shared" si="282"/>
        <v>600000371</v>
      </c>
      <c r="C6081" s="73" t="s">
        <v>19377</v>
      </c>
      <c r="D6081" s="68">
        <v>1</v>
      </c>
      <c r="E6081" s="48">
        <f t="shared" si="283"/>
        <v>46416153</v>
      </c>
      <c r="F6081" s="57" t="s">
        <v>17312</v>
      </c>
      <c r="G6081" s="57" t="s">
        <v>19340</v>
      </c>
      <c r="H6081" s="51">
        <v>0</v>
      </c>
      <c r="I6081" s="51" t="s">
        <v>17309</v>
      </c>
      <c r="J6081" s="69">
        <v>27.49</v>
      </c>
      <c r="K6081" s="69">
        <f t="shared" si="284"/>
        <v>0</v>
      </c>
      <c r="L6081" s="90">
        <v>25</v>
      </c>
      <c r="M6081" s="51">
        <f>VLOOKUP(A:A,'[2]Příloha k protokolu'!$F:$J,5,0)</f>
        <v>25</v>
      </c>
      <c r="N6081" s="62" t="s">
        <v>19378</v>
      </c>
      <c r="O6081" s="52" t="s">
        <v>1275</v>
      </c>
      <c r="P6081" s="52">
        <v>2331</v>
      </c>
      <c r="Q6081" s="52"/>
      <c r="R6081" s="52" t="s">
        <v>19343</v>
      </c>
      <c r="S6081" s="49" t="s">
        <v>21334</v>
      </c>
      <c r="V6081" s="50" t="s">
        <v>18333</v>
      </c>
      <c r="W6081" s="50" t="s">
        <v>19343</v>
      </c>
      <c r="X6081" s="50" t="s">
        <v>14741</v>
      </c>
      <c r="Y6081" s="70" t="s">
        <v>17320</v>
      </c>
      <c r="Z6081" s="53">
        <v>27201</v>
      </c>
    </row>
    <row r="6082" spans="1:26" s="49" customFormat="1" x14ac:dyDescent="0.25">
      <c r="A6082" s="74">
        <v>600055591</v>
      </c>
      <c r="B6082" s="73">
        <f t="shared" si="282"/>
        <v>600055591</v>
      </c>
      <c r="C6082" s="73" t="s">
        <v>19379</v>
      </c>
      <c r="D6082" s="68">
        <v>1</v>
      </c>
      <c r="E6082" s="48">
        <f t="shared" si="283"/>
        <v>71002022</v>
      </c>
      <c r="F6082" s="57" t="s">
        <v>17312</v>
      </c>
      <c r="G6082" s="57" t="s">
        <v>19340</v>
      </c>
      <c r="H6082" s="51">
        <v>0</v>
      </c>
      <c r="I6082" s="51" t="s">
        <v>17309</v>
      </c>
      <c r="J6082" s="69">
        <v>27.49</v>
      </c>
      <c r="K6082" s="69">
        <f t="shared" si="284"/>
        <v>0</v>
      </c>
      <c r="L6082" s="90">
        <v>25</v>
      </c>
      <c r="M6082" s="51">
        <f>VLOOKUP(A:A,'[2]Příloha k protokolu'!$F:$J,5,0)</f>
        <v>25</v>
      </c>
      <c r="N6082" s="62" t="s">
        <v>19380</v>
      </c>
      <c r="O6082" s="52" t="s">
        <v>60</v>
      </c>
      <c r="P6082" s="52">
        <v>373</v>
      </c>
      <c r="Q6082" s="52"/>
      <c r="R6082" s="52" t="s">
        <v>7289</v>
      </c>
      <c r="S6082" s="49" t="s">
        <v>21333</v>
      </c>
      <c r="V6082" s="50" t="s">
        <v>19347</v>
      </c>
      <c r="W6082" s="50" t="s">
        <v>19343</v>
      </c>
      <c r="X6082" s="50" t="s">
        <v>14740</v>
      </c>
      <c r="Y6082" s="70" t="s">
        <v>17320</v>
      </c>
      <c r="Z6082" s="53">
        <v>27061</v>
      </c>
    </row>
    <row r="6083" spans="1:26" s="49" customFormat="1" x14ac:dyDescent="0.25">
      <c r="A6083" s="74">
        <v>600027741</v>
      </c>
      <c r="B6083" s="73">
        <f t="shared" si="282"/>
        <v>600027741</v>
      </c>
      <c r="C6083" s="73" t="s">
        <v>19381</v>
      </c>
      <c r="D6083" s="68">
        <v>1</v>
      </c>
      <c r="E6083" s="48">
        <f t="shared" si="283"/>
        <v>61894711</v>
      </c>
      <c r="F6083" s="57" t="s">
        <v>17312</v>
      </c>
      <c r="G6083" s="57" t="s">
        <v>19340</v>
      </c>
      <c r="H6083" s="51">
        <v>50</v>
      </c>
      <c r="I6083" s="51" t="s">
        <v>17309</v>
      </c>
      <c r="J6083" s="69">
        <v>27.49</v>
      </c>
      <c r="K6083" s="69">
        <f t="shared" si="284"/>
        <v>1374.5</v>
      </c>
      <c r="L6083" s="90">
        <v>50</v>
      </c>
      <c r="M6083" s="51">
        <f>VLOOKUP(A:A,'[2]Příloha k protokolu'!$F:$J,5,0)</f>
        <v>0</v>
      </c>
      <c r="N6083" s="62" t="s">
        <v>19382</v>
      </c>
      <c r="O6083" s="52" t="s">
        <v>19383</v>
      </c>
      <c r="P6083" s="52">
        <v>1292</v>
      </c>
      <c r="Q6083" s="52"/>
      <c r="R6083" s="52" t="s">
        <v>19384</v>
      </c>
      <c r="S6083" s="49" t="s">
        <v>21333</v>
      </c>
      <c r="V6083" s="50" t="s">
        <v>18333</v>
      </c>
      <c r="W6083" s="50" t="s">
        <v>19343</v>
      </c>
      <c r="X6083" s="50" t="s">
        <v>14738</v>
      </c>
      <c r="Y6083" s="70" t="s">
        <v>17320</v>
      </c>
      <c r="Z6083" s="53">
        <v>27351</v>
      </c>
    </row>
    <row r="6084" spans="1:26" s="49" customFormat="1" x14ac:dyDescent="0.25">
      <c r="A6084" s="74">
        <v>600044149</v>
      </c>
      <c r="B6084" s="73">
        <f t="shared" ref="B6084:B6147" si="285">A6084/1</f>
        <v>600044149</v>
      </c>
      <c r="C6084" s="73" t="s">
        <v>19385</v>
      </c>
      <c r="D6084" s="68">
        <v>1</v>
      </c>
      <c r="E6084" s="48">
        <f t="shared" ref="E6084:E6147" si="286">C6084/1</f>
        <v>75034379</v>
      </c>
      <c r="F6084" s="57" t="s">
        <v>17312</v>
      </c>
      <c r="G6084" s="57" t="s">
        <v>19340</v>
      </c>
      <c r="H6084" s="51">
        <v>75</v>
      </c>
      <c r="I6084" s="51" t="s">
        <v>17309</v>
      </c>
      <c r="J6084" s="69">
        <v>27.49</v>
      </c>
      <c r="K6084" s="69">
        <f t="shared" ref="K6084:K6147" si="287">H6084*J6084</f>
        <v>2061.75</v>
      </c>
      <c r="L6084" s="90">
        <v>75</v>
      </c>
      <c r="M6084" s="51">
        <f>VLOOKUP(A:A,'[2]Příloha k protokolu'!$F:$J,5,0)</f>
        <v>0</v>
      </c>
      <c r="N6084" s="62" t="s">
        <v>19386</v>
      </c>
      <c r="O6084" s="52" t="s">
        <v>19387</v>
      </c>
      <c r="P6084" s="52">
        <v>17</v>
      </c>
      <c r="Q6084" s="52"/>
      <c r="R6084" s="52" t="s">
        <v>19388</v>
      </c>
      <c r="S6084" s="49" t="s">
        <v>21333</v>
      </c>
      <c r="V6084" s="50" t="s">
        <v>19347</v>
      </c>
      <c r="W6084" s="50" t="s">
        <v>19343</v>
      </c>
      <c r="X6084" s="50" t="s">
        <v>14740</v>
      </c>
      <c r="Y6084" s="70" t="s">
        <v>17320</v>
      </c>
      <c r="Z6084" s="53">
        <v>27361</v>
      </c>
    </row>
    <row r="6085" spans="1:26" s="49" customFormat="1" x14ac:dyDescent="0.25">
      <c r="A6085" s="74">
        <v>600044165</v>
      </c>
      <c r="B6085" s="73">
        <f t="shared" si="285"/>
        <v>600044165</v>
      </c>
      <c r="C6085" s="73" t="s">
        <v>19389</v>
      </c>
      <c r="D6085" s="68">
        <v>1</v>
      </c>
      <c r="E6085" s="48">
        <f t="shared" si="286"/>
        <v>70997462</v>
      </c>
      <c r="F6085" s="57" t="s">
        <v>17312</v>
      </c>
      <c r="G6085" s="57" t="s">
        <v>19340</v>
      </c>
      <c r="H6085" s="51">
        <v>50</v>
      </c>
      <c r="I6085" s="51" t="s">
        <v>17309</v>
      </c>
      <c r="J6085" s="69">
        <v>27.49</v>
      </c>
      <c r="K6085" s="69">
        <f t="shared" si="287"/>
        <v>1374.5</v>
      </c>
      <c r="L6085" s="90">
        <v>50</v>
      </c>
      <c r="M6085" s="51">
        <f>VLOOKUP(A:A,'[2]Příloha k protokolu'!$F:$J,5,0)</f>
        <v>0</v>
      </c>
      <c r="N6085" s="62" t="s">
        <v>19390</v>
      </c>
      <c r="O6085" s="52"/>
      <c r="P6085" s="52">
        <v>19</v>
      </c>
      <c r="Q6085" s="52"/>
      <c r="R6085" s="52" t="s">
        <v>19391</v>
      </c>
      <c r="S6085" s="49" t="s">
        <v>21333</v>
      </c>
      <c r="V6085" s="50" t="s">
        <v>19347</v>
      </c>
      <c r="W6085" s="50" t="s">
        <v>19343</v>
      </c>
      <c r="X6085" s="50" t="s">
        <v>14740</v>
      </c>
      <c r="Y6085" s="70" t="s">
        <v>17320</v>
      </c>
      <c r="Z6085" s="53">
        <v>27329</v>
      </c>
    </row>
    <row r="6086" spans="1:26" s="49" customFormat="1" x14ac:dyDescent="0.25">
      <c r="A6086" s="74">
        <v>600043347</v>
      </c>
      <c r="B6086" s="73">
        <f t="shared" si="285"/>
        <v>600043347</v>
      </c>
      <c r="C6086" s="73" t="s">
        <v>19392</v>
      </c>
      <c r="D6086" s="68">
        <v>1</v>
      </c>
      <c r="E6086" s="48">
        <f t="shared" si="286"/>
        <v>70989575</v>
      </c>
      <c r="F6086" s="57" t="s">
        <v>17312</v>
      </c>
      <c r="G6086" s="57" t="s">
        <v>19340</v>
      </c>
      <c r="H6086" s="51">
        <v>0</v>
      </c>
      <c r="I6086" s="51" t="s">
        <v>17309</v>
      </c>
      <c r="J6086" s="69">
        <v>27.49</v>
      </c>
      <c r="K6086" s="69">
        <f t="shared" si="287"/>
        <v>0</v>
      </c>
      <c r="L6086" s="90">
        <v>50</v>
      </c>
      <c r="M6086" s="51">
        <f>VLOOKUP(A:A,'[2]Příloha k protokolu'!$F:$J,5,0)</f>
        <v>50</v>
      </c>
      <c r="N6086" s="62" t="s">
        <v>19393</v>
      </c>
      <c r="O6086" s="52" t="s">
        <v>307</v>
      </c>
      <c r="P6086" s="52">
        <v>262</v>
      </c>
      <c r="Q6086" s="52"/>
      <c r="R6086" s="52" t="s">
        <v>19394</v>
      </c>
      <c r="S6086" s="49" t="s">
        <v>21333</v>
      </c>
      <c r="V6086" s="50" t="s">
        <v>19347</v>
      </c>
      <c r="W6086" s="50" t="s">
        <v>19343</v>
      </c>
      <c r="X6086" s="50" t="s">
        <v>14740</v>
      </c>
      <c r="Y6086" s="70" t="s">
        <v>17320</v>
      </c>
      <c r="Z6086" s="53">
        <v>27345</v>
      </c>
    </row>
    <row r="6087" spans="1:26" s="49" customFormat="1" x14ac:dyDescent="0.25">
      <c r="A6087" s="74">
        <v>600043444</v>
      </c>
      <c r="B6087" s="73">
        <f t="shared" si="285"/>
        <v>600043444</v>
      </c>
      <c r="C6087" s="73" t="s">
        <v>19397</v>
      </c>
      <c r="D6087" s="68">
        <v>1</v>
      </c>
      <c r="E6087" s="48">
        <f t="shared" si="286"/>
        <v>75033801</v>
      </c>
      <c r="F6087" s="57" t="s">
        <v>17312</v>
      </c>
      <c r="G6087" s="57" t="s">
        <v>19340</v>
      </c>
      <c r="H6087" s="51">
        <v>25</v>
      </c>
      <c r="I6087" s="51" t="s">
        <v>17309</v>
      </c>
      <c r="J6087" s="69">
        <v>27.49</v>
      </c>
      <c r="K6087" s="69">
        <f t="shared" si="287"/>
        <v>687.25</v>
      </c>
      <c r="L6087" s="90">
        <v>25</v>
      </c>
      <c r="M6087" s="51">
        <f>VLOOKUP(A:A,'[2]Příloha k protokolu'!$F:$J,5,0)</f>
        <v>0</v>
      </c>
      <c r="N6087" s="62" t="s">
        <v>19398</v>
      </c>
      <c r="O6087" s="52" t="s">
        <v>481</v>
      </c>
      <c r="P6087" s="52">
        <v>2337</v>
      </c>
      <c r="Q6087" s="52"/>
      <c r="R6087" s="52" t="s">
        <v>19343</v>
      </c>
      <c r="S6087" s="49" t="s">
        <v>21333</v>
      </c>
      <c r="V6087" s="50" t="s">
        <v>19347</v>
      </c>
      <c r="W6087" s="50" t="s">
        <v>19343</v>
      </c>
      <c r="X6087" s="50" t="s">
        <v>14740</v>
      </c>
      <c r="Y6087" s="70" t="s">
        <v>17320</v>
      </c>
      <c r="Z6087" s="53">
        <v>27201</v>
      </c>
    </row>
    <row r="6088" spans="1:26" s="49" customFormat="1" x14ac:dyDescent="0.25">
      <c r="A6088" s="74">
        <v>600043452</v>
      </c>
      <c r="B6088" s="73">
        <f t="shared" si="285"/>
        <v>600043452</v>
      </c>
      <c r="C6088" s="73" t="s">
        <v>19399</v>
      </c>
      <c r="D6088" s="68">
        <v>1</v>
      </c>
      <c r="E6088" s="48">
        <f t="shared" si="286"/>
        <v>70939071</v>
      </c>
      <c r="F6088" s="57" t="s">
        <v>17312</v>
      </c>
      <c r="G6088" s="57" t="s">
        <v>19340</v>
      </c>
      <c r="H6088" s="51">
        <v>25</v>
      </c>
      <c r="I6088" s="51" t="s">
        <v>17309</v>
      </c>
      <c r="J6088" s="69">
        <v>27.49</v>
      </c>
      <c r="K6088" s="69">
        <f t="shared" si="287"/>
        <v>687.25</v>
      </c>
      <c r="L6088" s="90">
        <v>25</v>
      </c>
      <c r="M6088" s="51">
        <f>VLOOKUP(A:A,'[2]Příloha k protokolu'!$F:$J,5,0)</f>
        <v>0</v>
      </c>
      <c r="N6088" s="62" t="s">
        <v>19400</v>
      </c>
      <c r="O6088" s="52" t="s">
        <v>20</v>
      </c>
      <c r="P6088" s="52">
        <v>3082</v>
      </c>
      <c r="Q6088" s="52"/>
      <c r="R6088" s="52" t="s">
        <v>19343</v>
      </c>
      <c r="S6088" s="49" t="s">
        <v>21333</v>
      </c>
      <c r="V6088" s="50" t="s">
        <v>19347</v>
      </c>
      <c r="W6088" s="50" t="s">
        <v>19343</v>
      </c>
      <c r="X6088" s="50" t="s">
        <v>14740</v>
      </c>
      <c r="Y6088" s="70" t="s">
        <v>17320</v>
      </c>
      <c r="Z6088" s="53">
        <v>27204</v>
      </c>
    </row>
    <row r="6089" spans="1:26" s="49" customFormat="1" x14ac:dyDescent="0.25">
      <c r="A6089" s="74">
        <v>600043495</v>
      </c>
      <c r="B6089" s="73">
        <f t="shared" si="285"/>
        <v>600043495</v>
      </c>
      <c r="C6089" s="73" t="s">
        <v>19401</v>
      </c>
      <c r="D6089" s="68">
        <v>1</v>
      </c>
      <c r="E6089" s="48">
        <f t="shared" si="286"/>
        <v>75033755</v>
      </c>
      <c r="F6089" s="57" t="s">
        <v>17312</v>
      </c>
      <c r="G6089" s="57" t="s">
        <v>19340</v>
      </c>
      <c r="H6089" s="51">
        <v>25</v>
      </c>
      <c r="I6089" s="51" t="s">
        <v>17309</v>
      </c>
      <c r="J6089" s="69">
        <v>27.49</v>
      </c>
      <c r="K6089" s="69">
        <f t="shared" si="287"/>
        <v>687.25</v>
      </c>
      <c r="L6089" s="90">
        <v>25</v>
      </c>
      <c r="M6089" s="51">
        <f>VLOOKUP(A:A,'[2]Příloha k protokolu'!$F:$J,5,0)</f>
        <v>0</v>
      </c>
      <c r="N6089" s="62" t="s">
        <v>19402</v>
      </c>
      <c r="O6089" s="52" t="s">
        <v>19346</v>
      </c>
      <c r="P6089" s="52">
        <v>474</v>
      </c>
      <c r="Q6089" s="52"/>
      <c r="R6089" s="52" t="s">
        <v>19343</v>
      </c>
      <c r="S6089" s="49" t="s">
        <v>21333</v>
      </c>
      <c r="V6089" s="50" t="s">
        <v>19347</v>
      </c>
      <c r="W6089" s="50" t="s">
        <v>19343</v>
      </c>
      <c r="X6089" s="50" t="s">
        <v>14740</v>
      </c>
      <c r="Y6089" s="70" t="s">
        <v>17320</v>
      </c>
      <c r="Z6089" s="53">
        <v>27203</v>
      </c>
    </row>
    <row r="6090" spans="1:26" s="49" customFormat="1" x14ac:dyDescent="0.25">
      <c r="A6090" s="74">
        <v>600043509</v>
      </c>
      <c r="B6090" s="73">
        <f t="shared" si="285"/>
        <v>600043509</v>
      </c>
      <c r="C6090" s="73" t="s">
        <v>19403</v>
      </c>
      <c r="D6090" s="68">
        <v>1</v>
      </c>
      <c r="E6090" s="48">
        <f t="shared" si="286"/>
        <v>75033747</v>
      </c>
      <c r="F6090" s="57" t="s">
        <v>17312</v>
      </c>
      <c r="G6090" s="57" t="s">
        <v>19340</v>
      </c>
      <c r="H6090" s="51">
        <v>0</v>
      </c>
      <c r="I6090" s="51" t="s">
        <v>17309</v>
      </c>
      <c r="J6090" s="69">
        <v>27.49</v>
      </c>
      <c r="K6090" s="69">
        <f t="shared" si="287"/>
        <v>0</v>
      </c>
      <c r="L6090" s="90">
        <v>50</v>
      </c>
      <c r="M6090" s="51">
        <f>VLOOKUP(A:A,'[2]Příloha k protokolu'!$F:$J,5,0)</f>
        <v>50</v>
      </c>
      <c r="N6090" s="62" t="s">
        <v>19404</v>
      </c>
      <c r="O6090" s="52" t="s">
        <v>19405</v>
      </c>
      <c r="P6090" s="52">
        <v>1900</v>
      </c>
      <c r="Q6090" s="52"/>
      <c r="R6090" s="52" t="s">
        <v>19343</v>
      </c>
      <c r="S6090" s="49" t="s">
        <v>21333</v>
      </c>
      <c r="V6090" s="50" t="s">
        <v>19347</v>
      </c>
      <c r="W6090" s="50" t="s">
        <v>19343</v>
      </c>
      <c r="X6090" s="50" t="s">
        <v>14740</v>
      </c>
      <c r="Y6090" s="70" t="s">
        <v>17320</v>
      </c>
      <c r="Z6090" s="53">
        <v>27201</v>
      </c>
    </row>
    <row r="6091" spans="1:26" s="49" customFormat="1" x14ac:dyDescent="0.25">
      <c r="A6091" s="74">
        <v>600043525</v>
      </c>
      <c r="B6091" s="73">
        <f t="shared" si="285"/>
        <v>600043525</v>
      </c>
      <c r="C6091" s="73" t="s">
        <v>19406</v>
      </c>
      <c r="D6091" s="68">
        <v>1</v>
      </c>
      <c r="E6091" s="48">
        <f t="shared" si="286"/>
        <v>75033771</v>
      </c>
      <c r="F6091" s="57" t="s">
        <v>17312</v>
      </c>
      <c r="G6091" s="57" t="s">
        <v>19340</v>
      </c>
      <c r="H6091" s="51">
        <v>25</v>
      </c>
      <c r="I6091" s="51" t="s">
        <v>17309</v>
      </c>
      <c r="J6091" s="69">
        <v>27.49</v>
      </c>
      <c r="K6091" s="69">
        <f t="shared" si="287"/>
        <v>687.25</v>
      </c>
      <c r="L6091" s="90">
        <v>25</v>
      </c>
      <c r="M6091" s="51">
        <f>VLOOKUP(A:A,'[2]Příloha k protokolu'!$F:$J,5,0)</f>
        <v>0</v>
      </c>
      <c r="N6091" s="62" t="s">
        <v>19407</v>
      </c>
      <c r="O6091" s="52" t="s">
        <v>19408</v>
      </c>
      <c r="P6091" s="52">
        <v>2408</v>
      </c>
      <c r="Q6091" s="52"/>
      <c r="R6091" s="52" t="s">
        <v>19343</v>
      </c>
      <c r="S6091" s="49" t="s">
        <v>21333</v>
      </c>
      <c r="V6091" s="50" t="s">
        <v>19347</v>
      </c>
      <c r="W6091" s="50" t="s">
        <v>19343</v>
      </c>
      <c r="X6091" s="50" t="s">
        <v>14740</v>
      </c>
      <c r="Y6091" s="70" t="s">
        <v>17320</v>
      </c>
      <c r="Z6091" s="53">
        <v>27201</v>
      </c>
    </row>
    <row r="6092" spans="1:26" s="49" customFormat="1" x14ac:dyDescent="0.25">
      <c r="A6092" s="74">
        <v>600043550</v>
      </c>
      <c r="B6092" s="73">
        <f t="shared" si="285"/>
        <v>600043550</v>
      </c>
      <c r="C6092" s="73" t="s">
        <v>19409</v>
      </c>
      <c r="D6092" s="68">
        <v>1</v>
      </c>
      <c r="E6092" s="48">
        <f t="shared" si="286"/>
        <v>61894222</v>
      </c>
      <c r="F6092" s="57" t="s">
        <v>17312</v>
      </c>
      <c r="G6092" s="57" t="s">
        <v>19340</v>
      </c>
      <c r="H6092" s="51">
        <v>25</v>
      </c>
      <c r="I6092" s="51" t="s">
        <v>17309</v>
      </c>
      <c r="J6092" s="69">
        <v>27.49</v>
      </c>
      <c r="K6092" s="69">
        <f t="shared" si="287"/>
        <v>687.25</v>
      </c>
      <c r="L6092" s="90">
        <v>25</v>
      </c>
      <c r="M6092" s="51">
        <f>VLOOKUP(A:A,'[2]Příloha k protokolu'!$F:$J,5,0)</f>
        <v>0</v>
      </c>
      <c r="N6092" s="62" t="s">
        <v>19410</v>
      </c>
      <c r="O6092" s="52" t="s">
        <v>7290</v>
      </c>
      <c r="P6092" s="52">
        <v>2204</v>
      </c>
      <c r="Q6092" s="52"/>
      <c r="R6092" s="52" t="s">
        <v>19343</v>
      </c>
      <c r="S6092" s="49" t="s">
        <v>21333</v>
      </c>
      <c r="V6092" s="50" t="s">
        <v>19347</v>
      </c>
      <c r="W6092" s="50" t="s">
        <v>19343</v>
      </c>
      <c r="X6092" s="50" t="s">
        <v>14740</v>
      </c>
      <c r="Y6092" s="70" t="s">
        <v>17320</v>
      </c>
      <c r="Z6092" s="53">
        <v>27201</v>
      </c>
    </row>
    <row r="6093" spans="1:26" s="49" customFormat="1" x14ac:dyDescent="0.25">
      <c r="A6093" s="74">
        <v>600043592</v>
      </c>
      <c r="B6093" s="73">
        <f t="shared" si="285"/>
        <v>600043592</v>
      </c>
      <c r="C6093" s="73" t="s">
        <v>19411</v>
      </c>
      <c r="D6093" s="68">
        <v>1</v>
      </c>
      <c r="E6093" s="48">
        <f t="shared" si="286"/>
        <v>75032767</v>
      </c>
      <c r="F6093" s="57" t="s">
        <v>17312</v>
      </c>
      <c r="G6093" s="57" t="s">
        <v>19340</v>
      </c>
      <c r="H6093" s="51">
        <v>25</v>
      </c>
      <c r="I6093" s="51" t="s">
        <v>17309</v>
      </c>
      <c r="J6093" s="69">
        <v>27.49</v>
      </c>
      <c r="K6093" s="69">
        <f t="shared" si="287"/>
        <v>687.25</v>
      </c>
      <c r="L6093" s="90">
        <v>25</v>
      </c>
      <c r="M6093" s="51">
        <f>VLOOKUP(A:A,'[2]Příloha k protokolu'!$F:$J,5,0)</f>
        <v>0</v>
      </c>
      <c r="N6093" s="62" t="s">
        <v>19412</v>
      </c>
      <c r="O6093" s="52" t="s">
        <v>19413</v>
      </c>
      <c r="P6093" s="52">
        <v>143</v>
      </c>
      <c r="Q6093" s="52"/>
      <c r="R6093" s="52" t="s">
        <v>19414</v>
      </c>
      <c r="S6093" s="49" t="s">
        <v>21333</v>
      </c>
      <c r="V6093" s="50" t="s">
        <v>19347</v>
      </c>
      <c r="W6093" s="50" t="s">
        <v>19343</v>
      </c>
      <c r="X6093" s="50" t="s">
        <v>14740</v>
      </c>
      <c r="Y6093" s="70" t="s">
        <v>17320</v>
      </c>
      <c r="Z6093" s="53">
        <v>27306</v>
      </c>
    </row>
    <row r="6094" spans="1:26" s="49" customFormat="1" x14ac:dyDescent="0.25">
      <c r="A6094" s="74">
        <v>600043606</v>
      </c>
      <c r="B6094" s="73">
        <f t="shared" si="285"/>
        <v>600043606</v>
      </c>
      <c r="C6094" s="73" t="s">
        <v>19415</v>
      </c>
      <c r="D6094" s="68">
        <v>1</v>
      </c>
      <c r="E6094" s="48">
        <f t="shared" si="286"/>
        <v>71000631</v>
      </c>
      <c r="F6094" s="57" t="s">
        <v>17312</v>
      </c>
      <c r="G6094" s="57" t="s">
        <v>19340</v>
      </c>
      <c r="H6094" s="51">
        <v>0</v>
      </c>
      <c r="I6094" s="51" t="s">
        <v>17309</v>
      </c>
      <c r="J6094" s="69">
        <v>27.49</v>
      </c>
      <c r="K6094" s="69">
        <f t="shared" si="287"/>
        <v>0</v>
      </c>
      <c r="L6094" s="90">
        <v>25</v>
      </c>
      <c r="M6094" s="51">
        <f>VLOOKUP(A:A,'[2]Příloha k protokolu'!$F:$J,5,0)</f>
        <v>25</v>
      </c>
      <c r="N6094" s="62" t="s">
        <v>19416</v>
      </c>
      <c r="O6094" s="52" t="s">
        <v>19417</v>
      </c>
      <c r="P6094" s="52">
        <v>160</v>
      </c>
      <c r="Q6094" s="52"/>
      <c r="R6094" s="52" t="s">
        <v>19418</v>
      </c>
      <c r="S6094" s="49" t="s">
        <v>21333</v>
      </c>
      <c r="V6094" s="50" t="s">
        <v>19347</v>
      </c>
      <c r="W6094" s="50" t="s">
        <v>19343</v>
      </c>
      <c r="X6094" s="50" t="s">
        <v>14740</v>
      </c>
      <c r="Y6094" s="70" t="s">
        <v>17320</v>
      </c>
      <c r="Z6094" s="53">
        <v>27354</v>
      </c>
    </row>
    <row r="6095" spans="1:26" s="49" customFormat="1" x14ac:dyDescent="0.25">
      <c r="A6095" s="74">
        <v>600043631</v>
      </c>
      <c r="B6095" s="73">
        <f t="shared" si="285"/>
        <v>600043631</v>
      </c>
      <c r="C6095" s="73" t="s">
        <v>19420</v>
      </c>
      <c r="D6095" s="68">
        <v>1</v>
      </c>
      <c r="E6095" s="48">
        <f t="shared" si="286"/>
        <v>75031612</v>
      </c>
      <c r="F6095" s="57" t="s">
        <v>17312</v>
      </c>
      <c r="G6095" s="57" t="s">
        <v>19340</v>
      </c>
      <c r="H6095" s="51">
        <v>0</v>
      </c>
      <c r="I6095" s="51" t="s">
        <v>17309</v>
      </c>
      <c r="J6095" s="69">
        <v>27.49</v>
      </c>
      <c r="K6095" s="69">
        <f t="shared" si="287"/>
        <v>0</v>
      </c>
      <c r="L6095" s="90">
        <v>25</v>
      </c>
      <c r="M6095" s="51">
        <f>VLOOKUP(A:A,'[2]Příloha k protokolu'!$F:$J,5,0)</f>
        <v>25</v>
      </c>
      <c r="N6095" s="62" t="s">
        <v>19421</v>
      </c>
      <c r="O6095" s="52" t="s">
        <v>2409</v>
      </c>
      <c r="P6095" s="52">
        <v>39</v>
      </c>
      <c r="Q6095" s="52"/>
      <c r="R6095" s="52" t="s">
        <v>19422</v>
      </c>
      <c r="S6095" s="49" t="s">
        <v>21333</v>
      </c>
      <c r="V6095" s="50" t="s">
        <v>19347</v>
      </c>
      <c r="W6095" s="50" t="s">
        <v>19343</v>
      </c>
      <c r="X6095" s="50" t="s">
        <v>14740</v>
      </c>
      <c r="Y6095" s="70" t="s">
        <v>17320</v>
      </c>
      <c r="Z6095" s="53">
        <v>27308</v>
      </c>
    </row>
    <row r="6096" spans="1:26" s="49" customFormat="1" x14ac:dyDescent="0.25">
      <c r="A6096" s="74">
        <v>600043754</v>
      </c>
      <c r="B6096" s="73">
        <f t="shared" si="285"/>
        <v>600043754</v>
      </c>
      <c r="C6096" s="73" t="s">
        <v>19423</v>
      </c>
      <c r="D6096" s="68">
        <v>1</v>
      </c>
      <c r="E6096" s="48">
        <f t="shared" si="286"/>
        <v>70994951</v>
      </c>
      <c r="F6096" s="57" t="s">
        <v>17312</v>
      </c>
      <c r="G6096" s="57" t="s">
        <v>19340</v>
      </c>
      <c r="H6096" s="51">
        <v>25</v>
      </c>
      <c r="I6096" s="51" t="s">
        <v>17309</v>
      </c>
      <c r="J6096" s="69">
        <v>27.49</v>
      </c>
      <c r="K6096" s="69">
        <f t="shared" si="287"/>
        <v>687.25</v>
      </c>
      <c r="L6096" s="90">
        <v>25</v>
      </c>
      <c r="M6096" s="51">
        <f>VLOOKUP(A:A,'[2]Příloha k protokolu'!$F:$J,5,0)</f>
        <v>0</v>
      </c>
      <c r="N6096" s="62" t="s">
        <v>19424</v>
      </c>
      <c r="O6096" s="52" t="s">
        <v>5617</v>
      </c>
      <c r="P6096" s="52">
        <v>19</v>
      </c>
      <c r="Q6096" s="52"/>
      <c r="R6096" s="52" t="s">
        <v>19425</v>
      </c>
      <c r="S6096" s="49" t="s">
        <v>21333</v>
      </c>
      <c r="V6096" s="50" t="s">
        <v>19347</v>
      </c>
      <c r="W6096" s="50" t="s">
        <v>19343</v>
      </c>
      <c r="X6096" s="50" t="s">
        <v>14740</v>
      </c>
      <c r="Y6096" s="70" t="s">
        <v>17320</v>
      </c>
      <c r="Z6096" s="53">
        <v>27351</v>
      </c>
    </row>
    <row r="6097" spans="1:26" s="49" customFormat="1" x14ac:dyDescent="0.25">
      <c r="A6097" s="74">
        <v>600043771</v>
      </c>
      <c r="B6097" s="73">
        <f t="shared" si="285"/>
        <v>600043771</v>
      </c>
      <c r="C6097" s="73" t="s">
        <v>19426</v>
      </c>
      <c r="D6097" s="68">
        <v>1</v>
      </c>
      <c r="E6097" s="48">
        <f t="shared" si="286"/>
        <v>70989516</v>
      </c>
      <c r="F6097" s="57" t="s">
        <v>17312</v>
      </c>
      <c r="G6097" s="57" t="s">
        <v>19340</v>
      </c>
      <c r="H6097" s="51">
        <v>0</v>
      </c>
      <c r="I6097" s="51" t="s">
        <v>17309</v>
      </c>
      <c r="J6097" s="69">
        <v>27.49</v>
      </c>
      <c r="K6097" s="69">
        <f t="shared" si="287"/>
        <v>0</v>
      </c>
      <c r="L6097" s="90">
        <v>25</v>
      </c>
      <c r="M6097" s="51">
        <f>VLOOKUP(A:A,'[2]Příloha k protokolu'!$F:$J,5,0)</f>
        <v>25</v>
      </c>
      <c r="N6097" s="62" t="s">
        <v>19427</v>
      </c>
      <c r="O6097" s="52" t="s">
        <v>314</v>
      </c>
      <c r="P6097" s="52">
        <v>225</v>
      </c>
      <c r="Q6097" s="52"/>
      <c r="R6097" s="52" t="s">
        <v>19428</v>
      </c>
      <c r="S6097" s="49" t="s">
        <v>21333</v>
      </c>
      <c r="V6097" s="50" t="s">
        <v>19347</v>
      </c>
      <c r="W6097" s="50" t="s">
        <v>19343</v>
      </c>
      <c r="X6097" s="50" t="s">
        <v>14740</v>
      </c>
      <c r="Y6097" s="70" t="s">
        <v>17320</v>
      </c>
      <c r="Z6097" s="53">
        <v>27351</v>
      </c>
    </row>
    <row r="6098" spans="1:26" s="49" customFormat="1" x14ac:dyDescent="0.25">
      <c r="A6098" s="74">
        <v>600043789</v>
      </c>
      <c r="B6098" s="73">
        <f t="shared" si="285"/>
        <v>600043789</v>
      </c>
      <c r="C6098" s="73" t="s">
        <v>19429</v>
      </c>
      <c r="D6098" s="68">
        <v>1</v>
      </c>
      <c r="E6098" s="48">
        <f t="shared" si="286"/>
        <v>75034361</v>
      </c>
      <c r="F6098" s="57" t="s">
        <v>17312</v>
      </c>
      <c r="G6098" s="57" t="s">
        <v>19340</v>
      </c>
      <c r="H6098" s="51">
        <v>25</v>
      </c>
      <c r="I6098" s="51" t="s">
        <v>17309</v>
      </c>
      <c r="J6098" s="69">
        <v>27.49</v>
      </c>
      <c r="K6098" s="69">
        <f t="shared" si="287"/>
        <v>687.25</v>
      </c>
      <c r="L6098" s="90">
        <v>25</v>
      </c>
      <c r="M6098" s="51">
        <f>VLOOKUP(A:A,'[2]Příloha k protokolu'!$F:$J,5,0)</f>
        <v>0</v>
      </c>
      <c r="N6098" s="62" t="s">
        <v>19430</v>
      </c>
      <c r="O6098" s="52" t="s">
        <v>60</v>
      </c>
      <c r="P6098" s="52">
        <v>324</v>
      </c>
      <c r="Q6098" s="52"/>
      <c r="R6098" s="52" t="s">
        <v>19388</v>
      </c>
      <c r="S6098" s="49" t="s">
        <v>21333</v>
      </c>
      <c r="V6098" s="50" t="s">
        <v>19347</v>
      </c>
      <c r="W6098" s="50" t="s">
        <v>19343</v>
      </c>
      <c r="X6098" s="50" t="s">
        <v>14740</v>
      </c>
      <c r="Y6098" s="70" t="s">
        <v>17320</v>
      </c>
      <c r="Z6098" s="53">
        <v>27361</v>
      </c>
    </row>
    <row r="6099" spans="1:26" s="49" customFormat="1" x14ac:dyDescent="0.25">
      <c r="A6099" s="74">
        <v>600043886</v>
      </c>
      <c r="B6099" s="73">
        <f t="shared" si="285"/>
        <v>600043886</v>
      </c>
      <c r="C6099" s="73" t="s">
        <v>19431</v>
      </c>
      <c r="D6099" s="68">
        <v>1</v>
      </c>
      <c r="E6099" s="48">
        <f t="shared" si="286"/>
        <v>61894249</v>
      </c>
      <c r="F6099" s="57" t="s">
        <v>17312</v>
      </c>
      <c r="G6099" s="57" t="s">
        <v>19340</v>
      </c>
      <c r="H6099" s="51">
        <v>25</v>
      </c>
      <c r="I6099" s="51" t="s">
        <v>17309</v>
      </c>
      <c r="J6099" s="69">
        <v>27.49</v>
      </c>
      <c r="K6099" s="69">
        <f t="shared" si="287"/>
        <v>687.25</v>
      </c>
      <c r="L6099" s="90">
        <v>25</v>
      </c>
      <c r="M6099" s="51">
        <f>VLOOKUP(A:A,'[2]Příloha k protokolu'!$F:$J,5,0)</f>
        <v>0</v>
      </c>
      <c r="N6099" s="62" t="s">
        <v>19432</v>
      </c>
      <c r="O6099" s="52" t="s">
        <v>1275</v>
      </c>
      <c r="P6099" s="52">
        <v>2330</v>
      </c>
      <c r="Q6099" s="52"/>
      <c r="R6099" s="52" t="s">
        <v>19343</v>
      </c>
      <c r="S6099" s="49" t="s">
        <v>21333</v>
      </c>
      <c r="V6099" s="50" t="s">
        <v>19347</v>
      </c>
      <c r="W6099" s="50" t="s">
        <v>19343</v>
      </c>
      <c r="X6099" s="50" t="s">
        <v>14740</v>
      </c>
      <c r="Y6099" s="70" t="s">
        <v>17320</v>
      </c>
      <c r="Z6099" s="53">
        <v>27201</v>
      </c>
    </row>
    <row r="6100" spans="1:26" s="49" customFormat="1" x14ac:dyDescent="0.25">
      <c r="A6100" s="74">
        <v>600043894</v>
      </c>
      <c r="B6100" s="73">
        <f t="shared" si="285"/>
        <v>600043894</v>
      </c>
      <c r="C6100" s="73" t="s">
        <v>19433</v>
      </c>
      <c r="D6100" s="68">
        <v>1</v>
      </c>
      <c r="E6100" s="48">
        <f t="shared" si="286"/>
        <v>61894281</v>
      </c>
      <c r="F6100" s="57" t="s">
        <v>17312</v>
      </c>
      <c r="G6100" s="57" t="s">
        <v>19340</v>
      </c>
      <c r="H6100" s="51">
        <v>25</v>
      </c>
      <c r="I6100" s="51" t="s">
        <v>17309</v>
      </c>
      <c r="J6100" s="69">
        <v>27.49</v>
      </c>
      <c r="K6100" s="69">
        <f t="shared" si="287"/>
        <v>687.25</v>
      </c>
      <c r="L6100" s="90">
        <v>25</v>
      </c>
      <c r="M6100" s="51">
        <f>VLOOKUP(A:A,'[2]Příloha k protokolu'!$F:$J,5,0)</f>
        <v>0</v>
      </c>
      <c r="N6100" s="62" t="s">
        <v>19434</v>
      </c>
      <c r="O6100" s="52" t="s">
        <v>85</v>
      </c>
      <c r="P6100" s="52">
        <v>3077</v>
      </c>
      <c r="Q6100" s="52"/>
      <c r="R6100" s="52" t="s">
        <v>19343</v>
      </c>
      <c r="S6100" s="49" t="s">
        <v>21333</v>
      </c>
      <c r="V6100" s="50" t="s">
        <v>19347</v>
      </c>
      <c r="W6100" s="50" t="s">
        <v>19343</v>
      </c>
      <c r="X6100" s="50" t="s">
        <v>14740</v>
      </c>
      <c r="Y6100" s="70" t="s">
        <v>17320</v>
      </c>
      <c r="Z6100" s="53">
        <v>27204</v>
      </c>
    </row>
    <row r="6101" spans="1:26" s="49" customFormat="1" x14ac:dyDescent="0.25">
      <c r="A6101" s="74">
        <v>600043959</v>
      </c>
      <c r="B6101" s="73">
        <f t="shared" si="285"/>
        <v>600043959</v>
      </c>
      <c r="C6101" s="73" t="s">
        <v>19435</v>
      </c>
      <c r="D6101" s="68">
        <v>1</v>
      </c>
      <c r="E6101" s="48">
        <f t="shared" si="286"/>
        <v>70994978</v>
      </c>
      <c r="F6101" s="57" t="s">
        <v>17312</v>
      </c>
      <c r="G6101" s="57" t="s">
        <v>19340</v>
      </c>
      <c r="H6101" s="51">
        <v>50</v>
      </c>
      <c r="I6101" s="51" t="s">
        <v>17309</v>
      </c>
      <c r="J6101" s="69">
        <v>27.49</v>
      </c>
      <c r="K6101" s="69">
        <f t="shared" si="287"/>
        <v>1374.5</v>
      </c>
      <c r="L6101" s="90">
        <v>50</v>
      </c>
      <c r="M6101" s="51">
        <f>VLOOKUP(A:A,'[2]Příloha k protokolu'!$F:$J,5,0)</f>
        <v>0</v>
      </c>
      <c r="N6101" s="62" t="s">
        <v>19436</v>
      </c>
      <c r="O6101" s="52"/>
      <c r="P6101" s="52">
        <v>856</v>
      </c>
      <c r="Q6101" s="52"/>
      <c r="R6101" s="52" t="s">
        <v>19384</v>
      </c>
      <c r="S6101" s="49" t="s">
        <v>21333</v>
      </c>
      <c r="V6101" s="50" t="s">
        <v>19347</v>
      </c>
      <c r="W6101" s="50" t="s">
        <v>19343</v>
      </c>
      <c r="X6101" s="50" t="s">
        <v>14740</v>
      </c>
      <c r="Y6101" s="70" t="s">
        <v>17320</v>
      </c>
      <c r="Z6101" s="53">
        <v>27351</v>
      </c>
    </row>
    <row r="6102" spans="1:26" s="49" customFormat="1" x14ac:dyDescent="0.25">
      <c r="A6102" s="74">
        <v>600043975</v>
      </c>
      <c r="B6102" s="73">
        <f t="shared" si="285"/>
        <v>600043975</v>
      </c>
      <c r="C6102" s="73" t="s">
        <v>19437</v>
      </c>
      <c r="D6102" s="68">
        <v>1</v>
      </c>
      <c r="E6102" s="48">
        <f t="shared" si="286"/>
        <v>70939578</v>
      </c>
      <c r="F6102" s="57" t="s">
        <v>17312</v>
      </c>
      <c r="G6102" s="57" t="s">
        <v>19340</v>
      </c>
      <c r="H6102" s="51">
        <v>25</v>
      </c>
      <c r="I6102" s="51" t="s">
        <v>17309</v>
      </c>
      <c r="J6102" s="69">
        <v>27.49</v>
      </c>
      <c r="K6102" s="69">
        <f t="shared" si="287"/>
        <v>687.25</v>
      </c>
      <c r="L6102" s="90">
        <v>25</v>
      </c>
      <c r="M6102" s="51">
        <f>VLOOKUP(A:A,'[2]Příloha k protokolu'!$F:$J,5,0)</f>
        <v>0</v>
      </c>
      <c r="N6102" s="62" t="s">
        <v>19438</v>
      </c>
      <c r="O6102" s="52" t="s">
        <v>19439</v>
      </c>
      <c r="P6102" s="52">
        <v>1801</v>
      </c>
      <c r="Q6102" s="52"/>
      <c r="R6102" s="52" t="s">
        <v>19343</v>
      </c>
      <c r="S6102" s="49" t="s">
        <v>21333</v>
      </c>
      <c r="V6102" s="50" t="s">
        <v>19347</v>
      </c>
      <c r="W6102" s="50" t="s">
        <v>19343</v>
      </c>
      <c r="X6102" s="50" t="s">
        <v>14740</v>
      </c>
      <c r="Y6102" s="70" t="s">
        <v>17320</v>
      </c>
      <c r="Z6102" s="53">
        <v>27201</v>
      </c>
    </row>
    <row r="6103" spans="1:26" s="49" customFormat="1" x14ac:dyDescent="0.25">
      <c r="A6103" s="74">
        <v>600043983</v>
      </c>
      <c r="B6103" s="73">
        <f t="shared" si="285"/>
        <v>600043983</v>
      </c>
      <c r="C6103" s="73" t="s">
        <v>19440</v>
      </c>
      <c r="D6103" s="68">
        <v>1</v>
      </c>
      <c r="E6103" s="48">
        <f t="shared" si="286"/>
        <v>75033780</v>
      </c>
      <c r="F6103" s="57" t="s">
        <v>17312</v>
      </c>
      <c r="G6103" s="57" t="s">
        <v>19340</v>
      </c>
      <c r="H6103" s="51">
        <v>0</v>
      </c>
      <c r="I6103" s="51" t="s">
        <v>17309</v>
      </c>
      <c r="J6103" s="69">
        <v>27.49</v>
      </c>
      <c r="K6103" s="69">
        <f t="shared" si="287"/>
        <v>0</v>
      </c>
      <c r="L6103" s="90">
        <v>25</v>
      </c>
      <c r="M6103" s="51">
        <f>VLOOKUP(A:A,'[2]Příloha k protokolu'!$F:$J,5,0)</f>
        <v>25</v>
      </c>
      <c r="N6103" s="62" t="s">
        <v>19441</v>
      </c>
      <c r="O6103" s="52" t="s">
        <v>19442</v>
      </c>
      <c r="P6103" s="52">
        <v>2671</v>
      </c>
      <c r="Q6103" s="52"/>
      <c r="R6103" s="52" t="s">
        <v>19343</v>
      </c>
      <c r="S6103" s="49" t="s">
        <v>21333</v>
      </c>
      <c r="V6103" s="50" t="s">
        <v>19347</v>
      </c>
      <c r="W6103" s="50" t="s">
        <v>19343</v>
      </c>
      <c r="X6103" s="50" t="s">
        <v>14740</v>
      </c>
      <c r="Y6103" s="70" t="s">
        <v>17320</v>
      </c>
      <c r="Z6103" s="53">
        <v>27201</v>
      </c>
    </row>
    <row r="6104" spans="1:26" s="49" customFormat="1" x14ac:dyDescent="0.25">
      <c r="A6104" s="74">
        <v>600043941</v>
      </c>
      <c r="B6104" s="73">
        <f t="shared" si="285"/>
        <v>600043941</v>
      </c>
      <c r="C6104" s="73" t="s">
        <v>19443</v>
      </c>
      <c r="D6104" s="68">
        <v>1</v>
      </c>
      <c r="E6104" s="48">
        <f t="shared" si="286"/>
        <v>71002227</v>
      </c>
      <c r="F6104" s="57" t="s">
        <v>17312</v>
      </c>
      <c r="G6104" s="57" t="s">
        <v>19340</v>
      </c>
      <c r="H6104" s="51">
        <v>25</v>
      </c>
      <c r="I6104" s="51" t="s">
        <v>17309</v>
      </c>
      <c r="J6104" s="69">
        <v>27.49</v>
      </c>
      <c r="K6104" s="69">
        <f t="shared" si="287"/>
        <v>687.25</v>
      </c>
      <c r="L6104" s="90">
        <v>25</v>
      </c>
      <c r="M6104" s="51">
        <f>VLOOKUP(A:A,'[2]Příloha k protokolu'!$F:$J,5,0)</f>
        <v>0</v>
      </c>
      <c r="N6104" s="62" t="s">
        <v>19444</v>
      </c>
      <c r="O6104" s="52" t="s">
        <v>60</v>
      </c>
      <c r="P6104" s="52">
        <v>578</v>
      </c>
      <c r="Q6104" s="52"/>
      <c r="R6104" s="52" t="s">
        <v>19445</v>
      </c>
      <c r="S6104" s="49" t="s">
        <v>21333</v>
      </c>
      <c r="V6104" s="50" t="s">
        <v>19347</v>
      </c>
      <c r="W6104" s="50" t="s">
        <v>19343</v>
      </c>
      <c r="X6104" s="50" t="s">
        <v>14740</v>
      </c>
      <c r="Y6104" s="70" t="s">
        <v>17320</v>
      </c>
      <c r="Z6104" s="53">
        <v>27302</v>
      </c>
    </row>
    <row r="6105" spans="1:26" s="49" customFormat="1" x14ac:dyDescent="0.25">
      <c r="A6105" s="74">
        <v>600044050</v>
      </c>
      <c r="B6105" s="73">
        <f t="shared" si="285"/>
        <v>600044050</v>
      </c>
      <c r="C6105" s="73" t="s">
        <v>19446</v>
      </c>
      <c r="D6105" s="68">
        <v>1</v>
      </c>
      <c r="E6105" s="48">
        <f t="shared" si="286"/>
        <v>61894605</v>
      </c>
      <c r="F6105" s="57" t="s">
        <v>17312</v>
      </c>
      <c r="G6105" s="57" t="s">
        <v>19340</v>
      </c>
      <c r="H6105" s="51">
        <v>800</v>
      </c>
      <c r="I6105" s="51" t="s">
        <v>17309</v>
      </c>
      <c r="J6105" s="69">
        <v>27.49</v>
      </c>
      <c r="K6105" s="69">
        <f t="shared" si="287"/>
        <v>21992</v>
      </c>
      <c r="L6105" s="90">
        <v>800</v>
      </c>
      <c r="M6105" s="51">
        <f>VLOOKUP(A:A,'[2]Příloha k protokolu'!$F:$J,5,0)</f>
        <v>0</v>
      </c>
      <c r="N6105" s="62" t="s">
        <v>19447</v>
      </c>
      <c r="O6105" s="52" t="s">
        <v>19448</v>
      </c>
      <c r="P6105" s="52">
        <v>323</v>
      </c>
      <c r="Q6105" s="52"/>
      <c r="R6105" s="52" t="s">
        <v>19343</v>
      </c>
      <c r="S6105" s="49" t="s">
        <v>21333</v>
      </c>
      <c r="V6105" s="50" t="s">
        <v>19347</v>
      </c>
      <c r="W6105" s="50" t="s">
        <v>19343</v>
      </c>
      <c r="X6105" s="50" t="s">
        <v>14740</v>
      </c>
      <c r="Y6105" s="70" t="s">
        <v>17320</v>
      </c>
      <c r="Z6105" s="53">
        <v>27204</v>
      </c>
    </row>
    <row r="6106" spans="1:26" s="49" customFormat="1" x14ac:dyDescent="0.25">
      <c r="A6106" s="74">
        <v>600044068</v>
      </c>
      <c r="B6106" s="73">
        <f t="shared" si="285"/>
        <v>600044068</v>
      </c>
      <c r="C6106" s="73" t="s">
        <v>19449</v>
      </c>
      <c r="D6106" s="68">
        <v>1</v>
      </c>
      <c r="E6106" s="48">
        <f t="shared" si="286"/>
        <v>70989508</v>
      </c>
      <c r="F6106" s="57" t="s">
        <v>17312</v>
      </c>
      <c r="G6106" s="57" t="s">
        <v>19340</v>
      </c>
      <c r="H6106" s="51">
        <v>125</v>
      </c>
      <c r="I6106" s="51" t="s">
        <v>17309</v>
      </c>
      <c r="J6106" s="69">
        <v>27.49</v>
      </c>
      <c r="K6106" s="69">
        <f t="shared" si="287"/>
        <v>3436.25</v>
      </c>
      <c r="L6106" s="90">
        <v>125</v>
      </c>
      <c r="M6106" s="51">
        <f>VLOOKUP(A:A,'[2]Příloha k protokolu'!$F:$J,5,0)</f>
        <v>0</v>
      </c>
      <c r="N6106" s="62" t="s">
        <v>19450</v>
      </c>
      <c r="O6106" s="52" t="s">
        <v>60</v>
      </c>
      <c r="P6106" s="52">
        <v>49</v>
      </c>
      <c r="Q6106" s="52"/>
      <c r="R6106" s="52" t="s">
        <v>19428</v>
      </c>
      <c r="S6106" s="49" t="s">
        <v>21333</v>
      </c>
      <c r="V6106" s="50" t="s">
        <v>19347</v>
      </c>
      <c r="W6106" s="50" t="s">
        <v>19343</v>
      </c>
      <c r="X6106" s="50" t="s">
        <v>14740</v>
      </c>
      <c r="Y6106" s="70" t="s">
        <v>17320</v>
      </c>
      <c r="Z6106" s="53">
        <v>27351</v>
      </c>
    </row>
    <row r="6107" spans="1:26" s="49" customFormat="1" x14ac:dyDescent="0.25">
      <c r="A6107" s="74">
        <v>600044076</v>
      </c>
      <c r="B6107" s="73">
        <f t="shared" si="285"/>
        <v>600044076</v>
      </c>
      <c r="C6107" s="73" t="s">
        <v>19451</v>
      </c>
      <c r="D6107" s="68">
        <v>1</v>
      </c>
      <c r="E6107" s="48">
        <f t="shared" si="286"/>
        <v>48705969</v>
      </c>
      <c r="F6107" s="57" t="s">
        <v>17312</v>
      </c>
      <c r="G6107" s="57" t="s">
        <v>19340</v>
      </c>
      <c r="H6107" s="51">
        <v>0</v>
      </c>
      <c r="I6107" s="51" t="s">
        <v>17320</v>
      </c>
      <c r="J6107" s="69">
        <v>27.49</v>
      </c>
      <c r="K6107" s="69">
        <f t="shared" si="287"/>
        <v>0</v>
      </c>
      <c r="L6107" s="90">
        <v>0</v>
      </c>
      <c r="M6107" s="51"/>
      <c r="N6107" s="62" t="s">
        <v>19452</v>
      </c>
      <c r="O6107" s="52" t="s">
        <v>19453</v>
      </c>
      <c r="P6107" s="52">
        <v>2115</v>
      </c>
      <c r="Q6107" s="52"/>
      <c r="R6107" s="52" t="s">
        <v>19343</v>
      </c>
      <c r="S6107" s="49" t="s">
        <v>21333</v>
      </c>
      <c r="V6107" s="50" t="s">
        <v>19347</v>
      </c>
      <c r="W6107" s="50" t="s">
        <v>19343</v>
      </c>
      <c r="X6107" s="50" t="s">
        <v>14740</v>
      </c>
      <c r="Y6107" s="70">
        <v>44340</v>
      </c>
      <c r="Z6107" s="53">
        <v>27201</v>
      </c>
    </row>
    <row r="6108" spans="1:26" s="49" customFormat="1" x14ac:dyDescent="0.25">
      <c r="A6108" s="74">
        <v>600044084</v>
      </c>
      <c r="B6108" s="73">
        <f t="shared" si="285"/>
        <v>600044084</v>
      </c>
      <c r="C6108" s="73" t="s">
        <v>19454</v>
      </c>
      <c r="D6108" s="68">
        <v>1</v>
      </c>
      <c r="E6108" s="48">
        <f t="shared" si="286"/>
        <v>48707104</v>
      </c>
      <c r="F6108" s="57" t="s">
        <v>17312</v>
      </c>
      <c r="G6108" s="57" t="s">
        <v>19340</v>
      </c>
      <c r="H6108" s="51">
        <v>1125</v>
      </c>
      <c r="I6108" s="51" t="s">
        <v>17309</v>
      </c>
      <c r="J6108" s="69">
        <v>27.49</v>
      </c>
      <c r="K6108" s="69">
        <f t="shared" si="287"/>
        <v>30926.25</v>
      </c>
      <c r="L6108" s="90">
        <v>1125</v>
      </c>
      <c r="M6108" s="51">
        <f>VLOOKUP(A:A,'[2]Příloha k protokolu'!$F:$J,5,0)</f>
        <v>0</v>
      </c>
      <c r="N6108" s="62" t="s">
        <v>19455</v>
      </c>
      <c r="O6108" s="52" t="s">
        <v>19453</v>
      </c>
      <c r="P6108" s="52">
        <v>2116</v>
      </c>
      <c r="Q6108" s="52"/>
      <c r="R6108" s="52" t="s">
        <v>19343</v>
      </c>
      <c r="S6108" s="49" t="s">
        <v>21333</v>
      </c>
      <c r="V6108" s="50" t="s">
        <v>19347</v>
      </c>
      <c r="W6108" s="50" t="s">
        <v>19343</v>
      </c>
      <c r="X6108" s="50" t="s">
        <v>14740</v>
      </c>
      <c r="Y6108" s="70" t="s">
        <v>17320</v>
      </c>
      <c r="Z6108" s="53">
        <v>27201</v>
      </c>
    </row>
    <row r="6109" spans="1:26" s="49" customFormat="1" x14ac:dyDescent="0.25">
      <c r="A6109" s="74">
        <v>600044092</v>
      </c>
      <c r="B6109" s="73">
        <f t="shared" si="285"/>
        <v>600044092</v>
      </c>
      <c r="C6109" s="73" t="s">
        <v>19456</v>
      </c>
      <c r="D6109" s="68">
        <v>1</v>
      </c>
      <c r="E6109" s="48">
        <f t="shared" si="286"/>
        <v>61894567</v>
      </c>
      <c r="F6109" s="57" t="s">
        <v>17312</v>
      </c>
      <c r="G6109" s="57" t="s">
        <v>19340</v>
      </c>
      <c r="H6109" s="51">
        <v>450</v>
      </c>
      <c r="I6109" s="51" t="s">
        <v>17309</v>
      </c>
      <c r="J6109" s="69">
        <v>27.49</v>
      </c>
      <c r="K6109" s="69">
        <f t="shared" si="287"/>
        <v>12370.5</v>
      </c>
      <c r="L6109" s="90">
        <v>450</v>
      </c>
      <c r="M6109" s="51">
        <f>VLOOKUP(A:A,'[2]Příloha k protokolu'!$F:$J,5,0)</f>
        <v>0</v>
      </c>
      <c r="N6109" s="62" t="s">
        <v>19457</v>
      </c>
      <c r="O6109" s="52" t="s">
        <v>307</v>
      </c>
      <c r="P6109" s="52">
        <v>322</v>
      </c>
      <c r="Q6109" s="52"/>
      <c r="R6109" s="52" t="s">
        <v>19343</v>
      </c>
      <c r="S6109" s="49" t="s">
        <v>21333</v>
      </c>
      <c r="V6109" s="50" t="s">
        <v>19347</v>
      </c>
      <c r="W6109" s="50" t="s">
        <v>19343</v>
      </c>
      <c r="X6109" s="50" t="s">
        <v>14740</v>
      </c>
      <c r="Y6109" s="70" t="s">
        <v>17320</v>
      </c>
      <c r="Z6109" s="53">
        <v>27201</v>
      </c>
    </row>
    <row r="6110" spans="1:26" s="49" customFormat="1" x14ac:dyDescent="0.25">
      <c r="A6110" s="74">
        <v>600044106</v>
      </c>
      <c r="B6110" s="73">
        <f t="shared" si="285"/>
        <v>600044106</v>
      </c>
      <c r="C6110" s="73" t="s">
        <v>19458</v>
      </c>
      <c r="D6110" s="68">
        <v>1</v>
      </c>
      <c r="E6110" s="48">
        <f t="shared" si="286"/>
        <v>75034581</v>
      </c>
      <c r="F6110" s="57" t="s">
        <v>17312</v>
      </c>
      <c r="G6110" s="57" t="s">
        <v>19340</v>
      </c>
      <c r="H6110" s="51">
        <v>125</v>
      </c>
      <c r="I6110" s="51" t="s">
        <v>17309</v>
      </c>
      <c r="J6110" s="69">
        <v>27.49</v>
      </c>
      <c r="K6110" s="69">
        <f t="shared" si="287"/>
        <v>3436.25</v>
      </c>
      <c r="L6110" s="90">
        <v>125</v>
      </c>
      <c r="M6110" s="51">
        <f>VLOOKUP(A:A,'[2]Příloha k protokolu'!$F:$J,5,0)</f>
        <v>0</v>
      </c>
      <c r="N6110" s="62" t="s">
        <v>19459</v>
      </c>
      <c r="O6110" s="52"/>
      <c r="P6110" s="52">
        <v>76</v>
      </c>
      <c r="Q6110" s="52"/>
      <c r="R6110" s="52" t="s">
        <v>19460</v>
      </c>
      <c r="S6110" s="49" t="s">
        <v>21333</v>
      </c>
      <c r="V6110" s="50" t="s">
        <v>19347</v>
      </c>
      <c r="W6110" s="50" t="s">
        <v>19343</v>
      </c>
      <c r="X6110" s="50" t="s">
        <v>14740</v>
      </c>
      <c r="Y6110" s="70" t="s">
        <v>17320</v>
      </c>
      <c r="Z6110" s="53">
        <v>27363</v>
      </c>
    </row>
    <row r="6111" spans="1:26" s="49" customFormat="1" x14ac:dyDescent="0.25">
      <c r="A6111" s="74">
        <v>600044114</v>
      </c>
      <c r="B6111" s="73">
        <f t="shared" si="285"/>
        <v>600044114</v>
      </c>
      <c r="C6111" s="73" t="s">
        <v>19461</v>
      </c>
      <c r="D6111" s="68">
        <v>1</v>
      </c>
      <c r="E6111" s="48">
        <f t="shared" si="286"/>
        <v>75030781</v>
      </c>
      <c r="F6111" s="57" t="s">
        <v>17312</v>
      </c>
      <c r="G6111" s="57" t="s">
        <v>19340</v>
      </c>
      <c r="H6111" s="51">
        <v>125</v>
      </c>
      <c r="I6111" s="51" t="s">
        <v>17309</v>
      </c>
      <c r="J6111" s="69">
        <v>27.49</v>
      </c>
      <c r="K6111" s="69">
        <f t="shared" si="287"/>
        <v>3436.25</v>
      </c>
      <c r="L6111" s="90">
        <v>125</v>
      </c>
      <c r="M6111" s="51">
        <f>VLOOKUP(A:A,'[2]Příloha k protokolu'!$F:$J,5,0)</f>
        <v>0</v>
      </c>
      <c r="N6111" s="62" t="s">
        <v>19462</v>
      </c>
      <c r="O6111" s="52" t="s">
        <v>2734</v>
      </c>
      <c r="P6111" s="52">
        <v>75</v>
      </c>
      <c r="Q6111" s="52"/>
      <c r="R6111" s="52" t="s">
        <v>19396</v>
      </c>
      <c r="S6111" s="49" t="s">
        <v>21333</v>
      </c>
      <c r="V6111" s="50" t="s">
        <v>19347</v>
      </c>
      <c r="W6111" s="50" t="s">
        <v>19343</v>
      </c>
      <c r="X6111" s="50" t="s">
        <v>14740</v>
      </c>
      <c r="Y6111" s="70" t="s">
        <v>17320</v>
      </c>
      <c r="Z6111" s="53">
        <v>27301</v>
      </c>
    </row>
    <row r="6112" spans="1:26" s="49" customFormat="1" x14ac:dyDescent="0.25">
      <c r="A6112" s="74">
        <v>600044122</v>
      </c>
      <c r="B6112" s="73">
        <f t="shared" si="285"/>
        <v>600044122</v>
      </c>
      <c r="C6112" s="73" t="s">
        <v>19463</v>
      </c>
      <c r="D6112" s="68">
        <v>1</v>
      </c>
      <c r="E6112" s="48">
        <f t="shared" si="286"/>
        <v>70991961</v>
      </c>
      <c r="F6112" s="57" t="s">
        <v>17312</v>
      </c>
      <c r="G6112" s="57" t="s">
        <v>19340</v>
      </c>
      <c r="H6112" s="51">
        <v>0</v>
      </c>
      <c r="I6112" s="51" t="s">
        <v>17320</v>
      </c>
      <c r="J6112" s="69">
        <v>27.49</v>
      </c>
      <c r="K6112" s="69">
        <f t="shared" si="287"/>
        <v>0</v>
      </c>
      <c r="L6112" s="90">
        <v>0</v>
      </c>
      <c r="M6112" s="51"/>
      <c r="N6112" s="62" t="s">
        <v>19464</v>
      </c>
      <c r="O6112" s="52"/>
      <c r="P6112" s="52">
        <v>50</v>
      </c>
      <c r="Q6112" s="52"/>
      <c r="R6112" s="52" t="s">
        <v>19465</v>
      </c>
      <c r="S6112" s="49" t="s">
        <v>21333</v>
      </c>
      <c r="V6112" s="50" t="s">
        <v>19347</v>
      </c>
      <c r="W6112" s="50" t="s">
        <v>19343</v>
      </c>
      <c r="X6112" s="50" t="s">
        <v>14740</v>
      </c>
      <c r="Y6112" s="70">
        <v>44340</v>
      </c>
      <c r="Z6112" s="53">
        <v>27328</v>
      </c>
    </row>
    <row r="6113" spans="1:26" s="49" customFormat="1" x14ac:dyDescent="0.25">
      <c r="A6113" s="74">
        <v>600044157</v>
      </c>
      <c r="B6113" s="73">
        <f t="shared" si="285"/>
        <v>600044157</v>
      </c>
      <c r="C6113" s="73" t="s">
        <v>19466</v>
      </c>
      <c r="D6113" s="68">
        <v>1</v>
      </c>
      <c r="E6113" s="48">
        <f t="shared" si="286"/>
        <v>70988056</v>
      </c>
      <c r="F6113" s="57" t="s">
        <v>17312</v>
      </c>
      <c r="G6113" s="57" t="s">
        <v>19340</v>
      </c>
      <c r="H6113" s="51">
        <v>275</v>
      </c>
      <c r="I6113" s="51" t="s">
        <v>17309</v>
      </c>
      <c r="J6113" s="69">
        <v>27.49</v>
      </c>
      <c r="K6113" s="69">
        <f t="shared" si="287"/>
        <v>7559.75</v>
      </c>
      <c r="L6113" s="90">
        <v>275</v>
      </c>
      <c r="M6113" s="51">
        <f>VLOOKUP(A:A,'[2]Příloha k protokolu'!$F:$J,5,0)</f>
        <v>0</v>
      </c>
      <c r="N6113" s="62" t="s">
        <v>19467</v>
      </c>
      <c r="O6113" s="52" t="s">
        <v>215</v>
      </c>
      <c r="P6113" s="52">
        <v>1</v>
      </c>
      <c r="Q6113" s="52"/>
      <c r="R6113" s="52" t="s">
        <v>19468</v>
      </c>
      <c r="S6113" s="49" t="s">
        <v>21333</v>
      </c>
      <c r="V6113" s="50" t="s">
        <v>19347</v>
      </c>
      <c r="W6113" s="50" t="s">
        <v>19343</v>
      </c>
      <c r="X6113" s="50" t="s">
        <v>14740</v>
      </c>
      <c r="Y6113" s="70" t="s">
        <v>17320</v>
      </c>
      <c r="Z6113" s="53">
        <v>27351</v>
      </c>
    </row>
    <row r="6114" spans="1:26" s="49" customFormat="1" x14ac:dyDescent="0.25">
      <c r="A6114" s="74">
        <v>600044181</v>
      </c>
      <c r="B6114" s="73">
        <f t="shared" si="285"/>
        <v>600044181</v>
      </c>
      <c r="C6114" s="73" t="s">
        <v>19469</v>
      </c>
      <c r="D6114" s="68">
        <v>1</v>
      </c>
      <c r="E6114" s="48">
        <f t="shared" si="286"/>
        <v>70989583</v>
      </c>
      <c r="F6114" s="57" t="s">
        <v>17312</v>
      </c>
      <c r="G6114" s="57" t="s">
        <v>19340</v>
      </c>
      <c r="H6114" s="51">
        <v>200</v>
      </c>
      <c r="I6114" s="51" t="s">
        <v>17309</v>
      </c>
      <c r="J6114" s="69">
        <v>27.49</v>
      </c>
      <c r="K6114" s="69">
        <f t="shared" si="287"/>
        <v>5498</v>
      </c>
      <c r="L6114" s="90">
        <v>200</v>
      </c>
      <c r="M6114" s="51">
        <f>VLOOKUP(A:A,'[2]Příloha k protokolu'!$F:$J,5,0)</f>
        <v>0</v>
      </c>
      <c r="N6114" s="62" t="s">
        <v>19470</v>
      </c>
      <c r="O6114" s="52" t="s">
        <v>584</v>
      </c>
      <c r="P6114" s="52">
        <v>230</v>
      </c>
      <c r="Q6114" s="52"/>
      <c r="R6114" s="52" t="s">
        <v>3531</v>
      </c>
      <c r="S6114" s="49" t="s">
        <v>21333</v>
      </c>
      <c r="V6114" s="50" t="s">
        <v>19347</v>
      </c>
      <c r="W6114" s="50" t="s">
        <v>19343</v>
      </c>
      <c r="X6114" s="50" t="s">
        <v>14740</v>
      </c>
      <c r="Y6114" s="70" t="s">
        <v>17320</v>
      </c>
      <c r="Z6114" s="53">
        <v>27364</v>
      </c>
    </row>
    <row r="6115" spans="1:26" s="49" customFormat="1" x14ac:dyDescent="0.25">
      <c r="A6115" s="74">
        <v>600044190</v>
      </c>
      <c r="B6115" s="73">
        <f t="shared" si="285"/>
        <v>600044190</v>
      </c>
      <c r="C6115" s="73" t="s">
        <v>19471</v>
      </c>
      <c r="D6115" s="68">
        <v>1</v>
      </c>
      <c r="E6115" s="48">
        <f t="shared" si="286"/>
        <v>70989567</v>
      </c>
      <c r="F6115" s="57" t="s">
        <v>17312</v>
      </c>
      <c r="G6115" s="57" t="s">
        <v>19340</v>
      </c>
      <c r="H6115" s="51">
        <v>425</v>
      </c>
      <c r="I6115" s="51" t="s">
        <v>17309</v>
      </c>
      <c r="J6115" s="69">
        <v>27.49</v>
      </c>
      <c r="K6115" s="69">
        <f t="shared" si="287"/>
        <v>11683.25</v>
      </c>
      <c r="L6115" s="90">
        <v>425</v>
      </c>
      <c r="M6115" s="51">
        <f>VLOOKUP(A:A,'[2]Příloha k protokolu'!$F:$J,5,0)</f>
        <v>0</v>
      </c>
      <c r="N6115" s="62" t="s">
        <v>19472</v>
      </c>
      <c r="O6115" s="52" t="s">
        <v>307</v>
      </c>
      <c r="P6115" s="52">
        <v>262</v>
      </c>
      <c r="Q6115" s="52"/>
      <c r="R6115" s="52" t="s">
        <v>19394</v>
      </c>
      <c r="S6115" s="49" t="s">
        <v>21333</v>
      </c>
      <c r="V6115" s="50" t="s">
        <v>19347</v>
      </c>
      <c r="W6115" s="50" t="s">
        <v>19343</v>
      </c>
      <c r="X6115" s="50" t="s">
        <v>14740</v>
      </c>
      <c r="Y6115" s="70" t="s">
        <v>17320</v>
      </c>
      <c r="Z6115" s="53">
        <v>27345</v>
      </c>
    </row>
    <row r="6116" spans="1:26" s="49" customFormat="1" x14ac:dyDescent="0.25">
      <c r="A6116" s="74">
        <v>600044203</v>
      </c>
      <c r="B6116" s="73">
        <f t="shared" si="285"/>
        <v>600044203</v>
      </c>
      <c r="C6116" s="73" t="s">
        <v>19473</v>
      </c>
      <c r="D6116" s="68">
        <v>1</v>
      </c>
      <c r="E6116" s="48">
        <f t="shared" si="286"/>
        <v>70990905</v>
      </c>
      <c r="F6116" s="57" t="s">
        <v>17312</v>
      </c>
      <c r="G6116" s="57" t="s">
        <v>19340</v>
      </c>
      <c r="H6116" s="51">
        <v>150</v>
      </c>
      <c r="I6116" s="51" t="s">
        <v>17309</v>
      </c>
      <c r="J6116" s="69">
        <v>27.49</v>
      </c>
      <c r="K6116" s="69">
        <f t="shared" si="287"/>
        <v>4123.5</v>
      </c>
      <c r="L6116" s="90">
        <v>150</v>
      </c>
      <c r="M6116" s="51">
        <f>VLOOKUP(A:A,'[2]Příloha k protokolu'!$F:$J,5,0)</f>
        <v>0</v>
      </c>
      <c r="N6116" s="62" t="s">
        <v>19474</v>
      </c>
      <c r="O6116" s="52" t="s">
        <v>19475</v>
      </c>
      <c r="P6116" s="52">
        <v>77</v>
      </c>
      <c r="Q6116" s="52"/>
      <c r="R6116" s="52" t="s">
        <v>19476</v>
      </c>
      <c r="S6116" s="49" t="s">
        <v>21333</v>
      </c>
      <c r="V6116" s="50" t="s">
        <v>19347</v>
      </c>
      <c r="W6116" s="50" t="s">
        <v>19343</v>
      </c>
      <c r="X6116" s="50" t="s">
        <v>14740</v>
      </c>
      <c r="Y6116" s="70" t="s">
        <v>17320</v>
      </c>
      <c r="Z6116" s="53">
        <v>27362</v>
      </c>
    </row>
    <row r="6117" spans="1:26" s="49" customFormat="1" x14ac:dyDescent="0.25">
      <c r="A6117" s="74">
        <v>600044238</v>
      </c>
      <c r="B6117" s="73">
        <f t="shared" si="285"/>
        <v>600044238</v>
      </c>
      <c r="C6117" s="73" t="s">
        <v>19477</v>
      </c>
      <c r="D6117" s="68">
        <v>1</v>
      </c>
      <c r="E6117" s="48">
        <f t="shared" si="286"/>
        <v>75034751</v>
      </c>
      <c r="F6117" s="57" t="s">
        <v>17312</v>
      </c>
      <c r="G6117" s="57" t="s">
        <v>19340</v>
      </c>
      <c r="H6117" s="51">
        <v>75</v>
      </c>
      <c r="I6117" s="51" t="s">
        <v>17309</v>
      </c>
      <c r="J6117" s="69">
        <v>27.49</v>
      </c>
      <c r="K6117" s="69">
        <f t="shared" si="287"/>
        <v>2061.75</v>
      </c>
      <c r="L6117" s="90">
        <v>75</v>
      </c>
      <c r="M6117" s="51">
        <f>VLOOKUP(A:A,'[2]Příloha k protokolu'!$F:$J,5,0)</f>
        <v>0</v>
      </c>
      <c r="N6117" s="62" t="s">
        <v>19478</v>
      </c>
      <c r="O6117" s="52"/>
      <c r="P6117" s="52">
        <v>52</v>
      </c>
      <c r="Q6117" s="52"/>
      <c r="R6117" s="52" t="s">
        <v>19419</v>
      </c>
      <c r="S6117" s="49" t="s">
        <v>21333</v>
      </c>
      <c r="V6117" s="50" t="s">
        <v>19347</v>
      </c>
      <c r="W6117" s="50" t="s">
        <v>19343</v>
      </c>
      <c r="X6117" s="50" t="s">
        <v>14740</v>
      </c>
      <c r="Y6117" s="70" t="s">
        <v>17320</v>
      </c>
      <c r="Z6117" s="53">
        <v>27327</v>
      </c>
    </row>
    <row r="6118" spans="1:26" s="49" customFormat="1" x14ac:dyDescent="0.25">
      <c r="A6118" s="74">
        <v>600044254</v>
      </c>
      <c r="B6118" s="73">
        <f t="shared" si="285"/>
        <v>600044254</v>
      </c>
      <c r="C6118" s="73" t="s">
        <v>19479</v>
      </c>
      <c r="D6118" s="68">
        <v>1</v>
      </c>
      <c r="E6118" s="48">
        <f t="shared" si="286"/>
        <v>61894648</v>
      </c>
      <c r="F6118" s="57" t="s">
        <v>17312</v>
      </c>
      <c r="G6118" s="57" t="s">
        <v>19340</v>
      </c>
      <c r="H6118" s="51">
        <v>475</v>
      </c>
      <c r="I6118" s="51" t="s">
        <v>17309</v>
      </c>
      <c r="J6118" s="69">
        <v>27.49</v>
      </c>
      <c r="K6118" s="69">
        <f t="shared" si="287"/>
        <v>13057.75</v>
      </c>
      <c r="L6118" s="90">
        <v>475</v>
      </c>
      <c r="M6118" s="51">
        <f>VLOOKUP(A:A,'[2]Příloha k protokolu'!$F:$J,5,0)</f>
        <v>0</v>
      </c>
      <c r="N6118" s="62" t="s">
        <v>19480</v>
      </c>
      <c r="O6118" s="52" t="s">
        <v>416</v>
      </c>
      <c r="P6118" s="52">
        <v>457</v>
      </c>
      <c r="Q6118" s="52"/>
      <c r="R6118" s="52" t="s">
        <v>19343</v>
      </c>
      <c r="S6118" s="49" t="s">
        <v>21333</v>
      </c>
      <c r="V6118" s="50" t="s">
        <v>19347</v>
      </c>
      <c r="W6118" s="50" t="s">
        <v>19343</v>
      </c>
      <c r="X6118" s="50" t="s">
        <v>14740</v>
      </c>
      <c r="Y6118" s="70" t="s">
        <v>17320</v>
      </c>
      <c r="Z6118" s="53">
        <v>27309</v>
      </c>
    </row>
    <row r="6119" spans="1:26" s="49" customFormat="1" x14ac:dyDescent="0.25">
      <c r="A6119" s="74">
        <v>600044262</v>
      </c>
      <c r="B6119" s="73">
        <f t="shared" si="285"/>
        <v>600044262</v>
      </c>
      <c r="C6119" s="73" t="s">
        <v>19481</v>
      </c>
      <c r="D6119" s="68">
        <v>1</v>
      </c>
      <c r="E6119" s="48">
        <f t="shared" si="286"/>
        <v>70867429</v>
      </c>
      <c r="F6119" s="57" t="s">
        <v>17312</v>
      </c>
      <c r="G6119" s="57" t="s">
        <v>19340</v>
      </c>
      <c r="H6119" s="51">
        <v>0</v>
      </c>
      <c r="I6119" s="51" t="s">
        <v>17320</v>
      </c>
      <c r="J6119" s="69">
        <v>27.49</v>
      </c>
      <c r="K6119" s="69">
        <f t="shared" si="287"/>
        <v>0</v>
      </c>
      <c r="L6119" s="90">
        <v>0</v>
      </c>
      <c r="M6119" s="51"/>
      <c r="N6119" s="62" t="s">
        <v>19482</v>
      </c>
      <c r="O6119" s="52" t="s">
        <v>19363</v>
      </c>
      <c r="P6119" s="52">
        <v>1188</v>
      </c>
      <c r="Q6119" s="52"/>
      <c r="R6119" s="52" t="s">
        <v>19343</v>
      </c>
      <c r="S6119" s="49" t="s">
        <v>21333</v>
      </c>
      <c r="V6119" s="50" t="s">
        <v>19347</v>
      </c>
      <c r="W6119" s="50" t="s">
        <v>19343</v>
      </c>
      <c r="X6119" s="50" t="s">
        <v>14740</v>
      </c>
      <c r="Y6119" s="70">
        <v>44333</v>
      </c>
      <c r="Z6119" s="53">
        <v>27201</v>
      </c>
    </row>
    <row r="6120" spans="1:26" s="49" customFormat="1" x14ac:dyDescent="0.25">
      <c r="A6120" s="74">
        <v>600044327</v>
      </c>
      <c r="B6120" s="73">
        <f t="shared" si="285"/>
        <v>600044327</v>
      </c>
      <c r="C6120" s="73" t="s">
        <v>19483</v>
      </c>
      <c r="D6120" s="68">
        <v>1</v>
      </c>
      <c r="E6120" s="48">
        <f t="shared" si="286"/>
        <v>61894508</v>
      </c>
      <c r="F6120" s="57" t="s">
        <v>17312</v>
      </c>
      <c r="G6120" s="57" t="s">
        <v>19340</v>
      </c>
      <c r="H6120" s="51">
        <v>0</v>
      </c>
      <c r="I6120" s="51" t="s">
        <v>17320</v>
      </c>
      <c r="J6120" s="69">
        <v>27.49</v>
      </c>
      <c r="K6120" s="69">
        <f t="shared" si="287"/>
        <v>0</v>
      </c>
      <c r="L6120" s="90">
        <v>0</v>
      </c>
      <c r="M6120" s="51"/>
      <c r="N6120" s="62" t="s">
        <v>19484</v>
      </c>
      <c r="O6120" s="52" t="s">
        <v>16873</v>
      </c>
      <c r="P6120" s="52">
        <v>1206</v>
      </c>
      <c r="Q6120" s="52"/>
      <c r="R6120" s="52" t="s">
        <v>19343</v>
      </c>
      <c r="S6120" s="49" t="s">
        <v>21333</v>
      </c>
      <c r="V6120" s="50" t="s">
        <v>19347</v>
      </c>
      <c r="W6120" s="50" t="s">
        <v>19343</v>
      </c>
      <c r="X6120" s="50" t="s">
        <v>14740</v>
      </c>
      <c r="Y6120" s="70">
        <v>44333</v>
      </c>
      <c r="Z6120" s="53">
        <v>27309</v>
      </c>
    </row>
    <row r="6121" spans="1:26" s="49" customFormat="1" x14ac:dyDescent="0.25">
      <c r="A6121" s="74">
        <v>600044335</v>
      </c>
      <c r="B6121" s="73">
        <f t="shared" si="285"/>
        <v>600044335</v>
      </c>
      <c r="C6121" s="73" t="s">
        <v>19485</v>
      </c>
      <c r="D6121" s="68">
        <v>1</v>
      </c>
      <c r="E6121" s="48">
        <f t="shared" si="286"/>
        <v>61894494</v>
      </c>
      <c r="F6121" s="57" t="s">
        <v>17312</v>
      </c>
      <c r="G6121" s="57" t="s">
        <v>19340</v>
      </c>
      <c r="H6121" s="51">
        <v>1000</v>
      </c>
      <c r="I6121" s="51" t="s">
        <v>17309</v>
      </c>
      <c r="J6121" s="69">
        <v>27.49</v>
      </c>
      <c r="K6121" s="69">
        <f t="shared" si="287"/>
        <v>27490</v>
      </c>
      <c r="L6121" s="90">
        <v>1000</v>
      </c>
      <c r="M6121" s="51">
        <f>VLOOKUP(A:A,'[2]Příloha k protokolu'!$F:$J,5,0)</f>
        <v>0</v>
      </c>
      <c r="N6121" s="62" t="s">
        <v>19486</v>
      </c>
      <c r="O6121" s="52" t="s">
        <v>19487</v>
      </c>
      <c r="P6121" s="52">
        <v>3078</v>
      </c>
      <c r="Q6121" s="52"/>
      <c r="R6121" s="52" t="s">
        <v>19343</v>
      </c>
      <c r="S6121" s="49" t="s">
        <v>21333</v>
      </c>
      <c r="V6121" s="50" t="s">
        <v>19347</v>
      </c>
      <c r="W6121" s="50" t="s">
        <v>19343</v>
      </c>
      <c r="X6121" s="50" t="s">
        <v>14740</v>
      </c>
      <c r="Y6121" s="70" t="s">
        <v>17320</v>
      </c>
      <c r="Z6121" s="53">
        <v>27204</v>
      </c>
    </row>
    <row r="6122" spans="1:26" s="49" customFormat="1" x14ac:dyDescent="0.25">
      <c r="A6122" s="74">
        <v>600044343</v>
      </c>
      <c r="B6122" s="73">
        <f t="shared" si="285"/>
        <v>600044343</v>
      </c>
      <c r="C6122" s="73" t="s">
        <v>19488</v>
      </c>
      <c r="D6122" s="68">
        <v>1</v>
      </c>
      <c r="E6122" s="48">
        <f t="shared" si="286"/>
        <v>48703591</v>
      </c>
      <c r="F6122" s="57" t="s">
        <v>17312</v>
      </c>
      <c r="G6122" s="57" t="s">
        <v>19340</v>
      </c>
      <c r="H6122" s="51">
        <v>550</v>
      </c>
      <c r="I6122" s="51" t="s">
        <v>17309</v>
      </c>
      <c r="J6122" s="69">
        <v>27.49</v>
      </c>
      <c r="K6122" s="69">
        <f t="shared" si="287"/>
        <v>15119.5</v>
      </c>
      <c r="L6122" s="90">
        <v>550</v>
      </c>
      <c r="M6122" s="51">
        <f>VLOOKUP(A:A,'[2]Příloha k protokolu'!$F:$J,5,0)</f>
        <v>0</v>
      </c>
      <c r="N6122" s="62" t="s">
        <v>19489</v>
      </c>
      <c r="O6122" s="52" t="s">
        <v>19490</v>
      </c>
      <c r="P6122" s="52">
        <v>36</v>
      </c>
      <c r="Q6122" s="52"/>
      <c r="R6122" s="52" t="s">
        <v>19491</v>
      </c>
      <c r="S6122" s="49" t="s">
        <v>21333</v>
      </c>
      <c r="V6122" s="50" t="s">
        <v>19347</v>
      </c>
      <c r="W6122" s="50" t="s">
        <v>19343</v>
      </c>
      <c r="X6122" s="50" t="s">
        <v>14740</v>
      </c>
      <c r="Y6122" s="70" t="s">
        <v>17320</v>
      </c>
      <c r="Z6122" s="53">
        <v>27341</v>
      </c>
    </row>
    <row r="6123" spans="1:26" s="49" customFormat="1" ht="30" x14ac:dyDescent="0.25">
      <c r="A6123" s="74">
        <v>600044351</v>
      </c>
      <c r="B6123" s="73">
        <f t="shared" si="285"/>
        <v>600044351</v>
      </c>
      <c r="C6123" s="73" t="s">
        <v>19492</v>
      </c>
      <c r="D6123" s="68">
        <v>1</v>
      </c>
      <c r="E6123" s="48">
        <f t="shared" si="286"/>
        <v>61894273</v>
      </c>
      <c r="F6123" s="57" t="s">
        <v>17312</v>
      </c>
      <c r="G6123" s="57" t="s">
        <v>19340</v>
      </c>
      <c r="H6123" s="51">
        <v>975</v>
      </c>
      <c r="I6123" s="51" t="s">
        <v>17309</v>
      </c>
      <c r="J6123" s="69">
        <v>27.49</v>
      </c>
      <c r="K6123" s="69">
        <f t="shared" si="287"/>
        <v>26802.75</v>
      </c>
      <c r="L6123" s="90">
        <v>975</v>
      </c>
      <c r="M6123" s="51">
        <f>VLOOKUP(A:A,'[2]Příloha k protokolu'!$F:$J,5,0)</f>
        <v>0</v>
      </c>
      <c r="N6123" s="62" t="s">
        <v>19493</v>
      </c>
      <c r="O6123" s="52" t="s">
        <v>519</v>
      </c>
      <c r="P6123" s="52">
        <v>77</v>
      </c>
      <c r="Q6123" s="52">
        <v>10</v>
      </c>
      <c r="R6123" s="52" t="s">
        <v>19494</v>
      </c>
      <c r="S6123" s="49" t="s">
        <v>21333</v>
      </c>
      <c r="V6123" s="50" t="s">
        <v>19347</v>
      </c>
      <c r="W6123" s="50" t="s">
        <v>19343</v>
      </c>
      <c r="X6123" s="50" t="s">
        <v>14740</v>
      </c>
      <c r="Y6123" s="70" t="s">
        <v>17320</v>
      </c>
      <c r="Z6123" s="53">
        <v>27343</v>
      </c>
    </row>
    <row r="6124" spans="1:26" s="49" customFormat="1" x14ac:dyDescent="0.25">
      <c r="A6124" s="74">
        <v>600044378</v>
      </c>
      <c r="B6124" s="73">
        <f t="shared" si="285"/>
        <v>600044378</v>
      </c>
      <c r="C6124" s="73" t="s">
        <v>19495</v>
      </c>
      <c r="D6124" s="68">
        <v>1</v>
      </c>
      <c r="E6124" s="48">
        <f t="shared" si="286"/>
        <v>70990701</v>
      </c>
      <c r="F6124" s="57" t="s">
        <v>17312</v>
      </c>
      <c r="G6124" s="57" t="s">
        <v>19340</v>
      </c>
      <c r="H6124" s="51">
        <v>375</v>
      </c>
      <c r="I6124" s="51" t="s">
        <v>17309</v>
      </c>
      <c r="J6124" s="69">
        <v>27.49</v>
      </c>
      <c r="K6124" s="69">
        <f t="shared" si="287"/>
        <v>10308.75</v>
      </c>
      <c r="L6124" s="90">
        <v>375</v>
      </c>
      <c r="M6124" s="51">
        <f>VLOOKUP(A:A,'[2]Příloha k protokolu'!$F:$J,5,0)</f>
        <v>0</v>
      </c>
      <c r="N6124" s="62" t="s">
        <v>19496</v>
      </c>
      <c r="O6124" s="52" t="s">
        <v>19497</v>
      </c>
      <c r="P6124" s="52">
        <v>150</v>
      </c>
      <c r="Q6124" s="52"/>
      <c r="R6124" s="52" t="s">
        <v>19395</v>
      </c>
      <c r="S6124" s="49" t="s">
        <v>21333</v>
      </c>
      <c r="V6124" s="50" t="s">
        <v>19347</v>
      </c>
      <c r="W6124" s="50" t="s">
        <v>19343</v>
      </c>
      <c r="X6124" s="50" t="s">
        <v>14740</v>
      </c>
      <c r="Y6124" s="70" t="s">
        <v>17320</v>
      </c>
      <c r="Z6124" s="53">
        <v>27301</v>
      </c>
    </row>
    <row r="6125" spans="1:26" s="49" customFormat="1" x14ac:dyDescent="0.25">
      <c r="A6125" s="74">
        <v>600044408</v>
      </c>
      <c r="B6125" s="73">
        <f t="shared" si="285"/>
        <v>600044408</v>
      </c>
      <c r="C6125" s="73" t="s">
        <v>19498</v>
      </c>
      <c r="D6125" s="68">
        <v>1</v>
      </c>
      <c r="E6125" s="48">
        <f t="shared" si="286"/>
        <v>75032775</v>
      </c>
      <c r="F6125" s="57" t="s">
        <v>17312</v>
      </c>
      <c r="G6125" s="57" t="s">
        <v>19340</v>
      </c>
      <c r="H6125" s="51">
        <v>350</v>
      </c>
      <c r="I6125" s="51" t="s">
        <v>17309</v>
      </c>
      <c r="J6125" s="69">
        <v>27.49</v>
      </c>
      <c r="K6125" s="69">
        <f t="shared" si="287"/>
        <v>9621.5</v>
      </c>
      <c r="L6125" s="90">
        <v>350</v>
      </c>
      <c r="M6125" s="51">
        <f>VLOOKUP(A:A,'[2]Příloha k protokolu'!$F:$J,5,0)</f>
        <v>0</v>
      </c>
      <c r="N6125" s="62" t="s">
        <v>19499</v>
      </c>
      <c r="O6125" s="52" t="s">
        <v>340</v>
      </c>
      <c r="P6125" s="52">
        <v>237</v>
      </c>
      <c r="Q6125" s="52"/>
      <c r="R6125" s="52" t="s">
        <v>19414</v>
      </c>
      <c r="S6125" s="49" t="s">
        <v>21333</v>
      </c>
      <c r="V6125" s="50" t="s">
        <v>19347</v>
      </c>
      <c r="W6125" s="50" t="s">
        <v>19343</v>
      </c>
      <c r="X6125" s="50" t="s">
        <v>14740</v>
      </c>
      <c r="Y6125" s="70" t="s">
        <v>17320</v>
      </c>
      <c r="Z6125" s="53">
        <v>27306</v>
      </c>
    </row>
    <row r="6126" spans="1:26" s="49" customFormat="1" x14ac:dyDescent="0.25">
      <c r="A6126" s="74">
        <v>600044416</v>
      </c>
      <c r="B6126" s="73">
        <f t="shared" si="285"/>
        <v>600044416</v>
      </c>
      <c r="C6126" s="73" t="s">
        <v>19500</v>
      </c>
      <c r="D6126" s="68">
        <v>1</v>
      </c>
      <c r="E6126" s="48">
        <f t="shared" si="286"/>
        <v>75031621</v>
      </c>
      <c r="F6126" s="57" t="s">
        <v>17312</v>
      </c>
      <c r="G6126" s="57" t="s">
        <v>19340</v>
      </c>
      <c r="H6126" s="51">
        <v>300</v>
      </c>
      <c r="I6126" s="51" t="s">
        <v>17309</v>
      </c>
      <c r="J6126" s="69">
        <v>27.49</v>
      </c>
      <c r="K6126" s="69">
        <f t="shared" si="287"/>
        <v>8247</v>
      </c>
      <c r="L6126" s="90">
        <v>300</v>
      </c>
      <c r="M6126" s="51">
        <f>VLOOKUP(A:A,'[2]Příloha k protokolu'!$F:$J,5,0)</f>
        <v>0</v>
      </c>
      <c r="N6126" s="62" t="s">
        <v>19501</v>
      </c>
      <c r="O6126" s="52"/>
      <c r="P6126" s="52">
        <v>338</v>
      </c>
      <c r="Q6126" s="52"/>
      <c r="R6126" s="52" t="s">
        <v>19422</v>
      </c>
      <c r="S6126" s="49" t="s">
        <v>21333</v>
      </c>
      <c r="V6126" s="50" t="s">
        <v>19347</v>
      </c>
      <c r="W6126" s="50" t="s">
        <v>19343</v>
      </c>
      <c r="X6126" s="50" t="s">
        <v>14740</v>
      </c>
      <c r="Y6126" s="70" t="s">
        <v>17320</v>
      </c>
      <c r="Z6126" s="53">
        <v>27308</v>
      </c>
    </row>
    <row r="6127" spans="1:26" s="49" customFormat="1" x14ac:dyDescent="0.25">
      <c r="A6127" s="74">
        <v>600044459</v>
      </c>
      <c r="B6127" s="73">
        <f t="shared" si="285"/>
        <v>600044459</v>
      </c>
      <c r="C6127" s="73" t="s">
        <v>19502</v>
      </c>
      <c r="D6127" s="68">
        <v>1</v>
      </c>
      <c r="E6127" s="48">
        <f t="shared" si="286"/>
        <v>75033119</v>
      </c>
      <c r="F6127" s="57" t="s">
        <v>17312</v>
      </c>
      <c r="G6127" s="57" t="s">
        <v>19340</v>
      </c>
      <c r="H6127" s="51">
        <v>375</v>
      </c>
      <c r="I6127" s="51" t="s">
        <v>17309</v>
      </c>
      <c r="J6127" s="69">
        <v>27.49</v>
      </c>
      <c r="K6127" s="69">
        <f t="shared" si="287"/>
        <v>10308.75</v>
      </c>
      <c r="L6127" s="90">
        <v>375</v>
      </c>
      <c r="M6127" s="51">
        <f>VLOOKUP(A:A,'[2]Příloha k protokolu'!$F:$J,5,0)</f>
        <v>0</v>
      </c>
      <c r="N6127" s="62" t="s">
        <v>19503</v>
      </c>
      <c r="O6127" s="52" t="s">
        <v>19504</v>
      </c>
      <c r="P6127" s="52">
        <v>165</v>
      </c>
      <c r="Q6127" s="52"/>
      <c r="R6127" s="52" t="s">
        <v>19505</v>
      </c>
      <c r="S6127" s="49" t="s">
        <v>21333</v>
      </c>
      <c r="V6127" s="50" t="s">
        <v>19347</v>
      </c>
      <c r="W6127" s="50" t="s">
        <v>19343</v>
      </c>
      <c r="X6127" s="50" t="s">
        <v>14740</v>
      </c>
      <c r="Y6127" s="70" t="s">
        <v>17320</v>
      </c>
      <c r="Z6127" s="53">
        <v>27307</v>
      </c>
    </row>
    <row r="6128" spans="1:26" s="49" customFormat="1" x14ac:dyDescent="0.25">
      <c r="A6128" s="74">
        <v>600044491</v>
      </c>
      <c r="B6128" s="73">
        <f t="shared" si="285"/>
        <v>600044491</v>
      </c>
      <c r="C6128" s="73" t="s">
        <v>19506</v>
      </c>
      <c r="D6128" s="68">
        <v>1</v>
      </c>
      <c r="E6128" s="48">
        <f t="shared" si="286"/>
        <v>71002235</v>
      </c>
      <c r="F6128" s="57" t="s">
        <v>17312</v>
      </c>
      <c r="G6128" s="57" t="s">
        <v>19340</v>
      </c>
      <c r="H6128" s="51">
        <v>650</v>
      </c>
      <c r="I6128" s="51" t="s">
        <v>17309</v>
      </c>
      <c r="J6128" s="69">
        <v>27.49</v>
      </c>
      <c r="K6128" s="69">
        <f t="shared" si="287"/>
        <v>17868.5</v>
      </c>
      <c r="L6128" s="90">
        <v>650</v>
      </c>
      <c r="M6128" s="51">
        <f>VLOOKUP(A:A,'[2]Příloha k protokolu'!$F:$J,5,0)</f>
        <v>0</v>
      </c>
      <c r="N6128" s="62" t="s">
        <v>19507</v>
      </c>
      <c r="O6128" s="52" t="s">
        <v>60</v>
      </c>
      <c r="P6128" s="52">
        <v>277</v>
      </c>
      <c r="Q6128" s="52"/>
      <c r="R6128" s="52" t="s">
        <v>19445</v>
      </c>
      <c r="S6128" s="49" t="s">
        <v>21333</v>
      </c>
      <c r="V6128" s="50" t="s">
        <v>19347</v>
      </c>
      <c r="W6128" s="50" t="s">
        <v>19343</v>
      </c>
      <c r="X6128" s="50" t="s">
        <v>14740</v>
      </c>
      <c r="Y6128" s="70" t="s">
        <v>17320</v>
      </c>
      <c r="Z6128" s="53">
        <v>27302</v>
      </c>
    </row>
    <row r="6129" spans="1:26" s="49" customFormat="1" x14ac:dyDescent="0.25">
      <c r="A6129" s="74">
        <v>600044505</v>
      </c>
      <c r="B6129" s="73">
        <f t="shared" si="285"/>
        <v>600044505</v>
      </c>
      <c r="C6129" s="73" t="s">
        <v>19508</v>
      </c>
      <c r="D6129" s="68">
        <v>1</v>
      </c>
      <c r="E6129" s="48">
        <f t="shared" si="286"/>
        <v>48704148</v>
      </c>
      <c r="F6129" s="57" t="s">
        <v>17312</v>
      </c>
      <c r="G6129" s="57" t="s">
        <v>19340</v>
      </c>
      <c r="H6129" s="51">
        <v>0</v>
      </c>
      <c r="I6129" s="51" t="s">
        <v>17320</v>
      </c>
      <c r="J6129" s="69">
        <v>27.49</v>
      </c>
      <c r="K6129" s="69">
        <f t="shared" si="287"/>
        <v>0</v>
      </c>
      <c r="L6129" s="90">
        <v>0</v>
      </c>
      <c r="M6129" s="51"/>
      <c r="N6129" s="62" t="s">
        <v>19509</v>
      </c>
      <c r="O6129" s="52" t="s">
        <v>20</v>
      </c>
      <c r="P6129" s="52">
        <v>2929</v>
      </c>
      <c r="Q6129" s="52"/>
      <c r="R6129" s="52" t="s">
        <v>19343</v>
      </c>
      <c r="S6129" s="49" t="s">
        <v>21333</v>
      </c>
      <c r="V6129" s="50" t="s">
        <v>19347</v>
      </c>
      <c r="W6129" s="50" t="s">
        <v>19343</v>
      </c>
      <c r="X6129" s="50" t="s">
        <v>14740</v>
      </c>
      <c r="Y6129" s="70">
        <v>44326</v>
      </c>
      <c r="Z6129" s="53">
        <v>27204</v>
      </c>
    </row>
    <row r="6130" spans="1:26" s="49" customFormat="1" x14ac:dyDescent="0.25">
      <c r="A6130" s="74">
        <v>600044513</v>
      </c>
      <c r="B6130" s="73">
        <f t="shared" si="285"/>
        <v>600044513</v>
      </c>
      <c r="C6130" s="73" t="s">
        <v>19510</v>
      </c>
      <c r="D6130" s="68">
        <v>1</v>
      </c>
      <c r="E6130" s="48">
        <f t="shared" si="286"/>
        <v>61894397</v>
      </c>
      <c r="F6130" s="57" t="s">
        <v>17312</v>
      </c>
      <c r="G6130" s="57" t="s">
        <v>19340</v>
      </c>
      <c r="H6130" s="51">
        <v>0</v>
      </c>
      <c r="I6130" s="51" t="s">
        <v>17320</v>
      </c>
      <c r="J6130" s="69">
        <v>27.49</v>
      </c>
      <c r="K6130" s="69">
        <f t="shared" si="287"/>
        <v>0</v>
      </c>
      <c r="L6130" s="90">
        <v>0</v>
      </c>
      <c r="M6130" s="51"/>
      <c r="N6130" s="62" t="s">
        <v>19511</v>
      </c>
      <c r="O6130" s="52" t="s">
        <v>19512</v>
      </c>
      <c r="P6130" s="52">
        <v>2511</v>
      </c>
      <c r="Q6130" s="52"/>
      <c r="R6130" s="52" t="s">
        <v>19343</v>
      </c>
      <c r="S6130" s="49" t="s">
        <v>21333</v>
      </c>
      <c r="V6130" s="50" t="s">
        <v>19347</v>
      </c>
      <c r="W6130" s="50" t="s">
        <v>19343</v>
      </c>
      <c r="X6130" s="50" t="s">
        <v>14740</v>
      </c>
      <c r="Y6130" s="70">
        <v>44333</v>
      </c>
      <c r="Z6130" s="53">
        <v>27201</v>
      </c>
    </row>
    <row r="6131" spans="1:26" s="49" customFormat="1" x14ac:dyDescent="0.25">
      <c r="A6131" s="74">
        <v>600044521</v>
      </c>
      <c r="B6131" s="73">
        <f t="shared" si="285"/>
        <v>600044521</v>
      </c>
      <c r="C6131" s="73" t="s">
        <v>19513</v>
      </c>
      <c r="D6131" s="68">
        <v>1</v>
      </c>
      <c r="E6131" s="48">
        <f t="shared" si="286"/>
        <v>75033810</v>
      </c>
      <c r="F6131" s="57" t="s">
        <v>17312</v>
      </c>
      <c r="G6131" s="57" t="s">
        <v>19340</v>
      </c>
      <c r="H6131" s="51">
        <v>0</v>
      </c>
      <c r="I6131" s="51" t="s">
        <v>17320</v>
      </c>
      <c r="J6131" s="69">
        <v>27.49</v>
      </c>
      <c r="K6131" s="69">
        <f t="shared" si="287"/>
        <v>0</v>
      </c>
      <c r="L6131" s="90">
        <v>0</v>
      </c>
      <c r="M6131" s="51"/>
      <c r="N6131" s="62" t="s">
        <v>19514</v>
      </c>
      <c r="O6131" s="52" t="s">
        <v>19515</v>
      </c>
      <c r="P6131" s="52">
        <v>1756</v>
      </c>
      <c r="Q6131" s="52"/>
      <c r="R6131" s="52" t="s">
        <v>19343</v>
      </c>
      <c r="S6131" s="49" t="s">
        <v>21333</v>
      </c>
      <c r="V6131" s="50" t="s">
        <v>19347</v>
      </c>
      <c r="W6131" s="50" t="s">
        <v>19343</v>
      </c>
      <c r="X6131" s="50" t="s">
        <v>14740</v>
      </c>
      <c r="Y6131" s="70">
        <v>44333</v>
      </c>
      <c r="Z6131" s="53">
        <v>27201</v>
      </c>
    </row>
    <row r="6132" spans="1:26" s="49" customFormat="1" x14ac:dyDescent="0.25">
      <c r="A6132" s="74">
        <v>600044530</v>
      </c>
      <c r="B6132" s="73">
        <f t="shared" si="285"/>
        <v>600044530</v>
      </c>
      <c r="C6132" s="73" t="s">
        <v>19516</v>
      </c>
      <c r="D6132" s="68">
        <v>1</v>
      </c>
      <c r="E6132" s="48">
        <f t="shared" si="286"/>
        <v>70860815</v>
      </c>
      <c r="F6132" s="57" t="s">
        <v>17312</v>
      </c>
      <c r="G6132" s="57" t="s">
        <v>19340</v>
      </c>
      <c r="H6132" s="51">
        <v>1275</v>
      </c>
      <c r="I6132" s="51" t="s">
        <v>17309</v>
      </c>
      <c r="J6132" s="69">
        <v>27.49</v>
      </c>
      <c r="K6132" s="69">
        <f t="shared" si="287"/>
        <v>35049.75</v>
      </c>
      <c r="L6132" s="90">
        <v>1275</v>
      </c>
      <c r="M6132" s="51">
        <f>VLOOKUP(A:A,'[2]Příloha k protokolu'!$F:$J,5,0)</f>
        <v>0</v>
      </c>
      <c r="N6132" s="62" t="s">
        <v>19517</v>
      </c>
      <c r="O6132" s="52" t="s">
        <v>4987</v>
      </c>
      <c r="P6132" s="52">
        <v>2447</v>
      </c>
      <c r="Q6132" s="52"/>
      <c r="R6132" s="52" t="s">
        <v>19343</v>
      </c>
      <c r="S6132" s="49" t="s">
        <v>21333</v>
      </c>
      <c r="V6132" s="50" t="s">
        <v>19347</v>
      </c>
      <c r="W6132" s="50" t="s">
        <v>19343</v>
      </c>
      <c r="X6132" s="50" t="s">
        <v>14740</v>
      </c>
      <c r="Y6132" s="70" t="s">
        <v>17320</v>
      </c>
      <c r="Z6132" s="53">
        <v>27201</v>
      </c>
    </row>
    <row r="6133" spans="1:26" s="49" customFormat="1" x14ac:dyDescent="0.25">
      <c r="A6133" s="74">
        <v>600044556</v>
      </c>
      <c r="B6133" s="73">
        <f t="shared" si="285"/>
        <v>600044556</v>
      </c>
      <c r="C6133" s="73" t="s">
        <v>19518</v>
      </c>
      <c r="D6133" s="68">
        <v>1</v>
      </c>
      <c r="E6133" s="48">
        <f t="shared" si="286"/>
        <v>70567981</v>
      </c>
      <c r="F6133" s="57" t="s">
        <v>17312</v>
      </c>
      <c r="G6133" s="57" t="s">
        <v>19340</v>
      </c>
      <c r="H6133" s="51">
        <v>0</v>
      </c>
      <c r="I6133" s="51" t="s">
        <v>17320</v>
      </c>
      <c r="J6133" s="69">
        <v>27.49</v>
      </c>
      <c r="K6133" s="69">
        <f t="shared" si="287"/>
        <v>0</v>
      </c>
      <c r="L6133" s="90">
        <v>0</v>
      </c>
      <c r="M6133" s="51"/>
      <c r="N6133" s="62" t="s">
        <v>19519</v>
      </c>
      <c r="O6133" s="52" t="s">
        <v>19520</v>
      </c>
      <c r="P6133" s="52">
        <v>2633</v>
      </c>
      <c r="Q6133" s="52"/>
      <c r="R6133" s="52" t="s">
        <v>19343</v>
      </c>
      <c r="S6133" s="49" t="s">
        <v>21333</v>
      </c>
      <c r="V6133" s="50" t="s">
        <v>19347</v>
      </c>
      <c r="W6133" s="50" t="s">
        <v>19343</v>
      </c>
      <c r="X6133" s="50" t="s">
        <v>14740</v>
      </c>
      <c r="Y6133" s="70">
        <v>44333</v>
      </c>
      <c r="Z6133" s="53">
        <v>27201</v>
      </c>
    </row>
    <row r="6134" spans="1:26" s="49" customFormat="1" x14ac:dyDescent="0.25">
      <c r="A6134" s="74">
        <v>600044564</v>
      </c>
      <c r="B6134" s="73">
        <f t="shared" si="285"/>
        <v>600044564</v>
      </c>
      <c r="C6134" s="73" t="s">
        <v>19521</v>
      </c>
      <c r="D6134" s="68">
        <v>1</v>
      </c>
      <c r="E6134" s="48">
        <f t="shared" si="286"/>
        <v>75032741</v>
      </c>
      <c r="F6134" s="57" t="s">
        <v>17312</v>
      </c>
      <c r="G6134" s="57" t="s">
        <v>19340</v>
      </c>
      <c r="H6134" s="51">
        <v>75</v>
      </c>
      <c r="I6134" s="51" t="s">
        <v>17309</v>
      </c>
      <c r="J6134" s="69">
        <v>27.49</v>
      </c>
      <c r="K6134" s="69">
        <f t="shared" si="287"/>
        <v>2061.75</v>
      </c>
      <c r="L6134" s="90">
        <v>75</v>
      </c>
      <c r="M6134" s="51">
        <f>VLOOKUP(A:A,'[2]Příloha k protokolu'!$F:$J,5,0)</f>
        <v>0</v>
      </c>
      <c r="N6134" s="62" t="s">
        <v>19522</v>
      </c>
      <c r="O6134" s="52"/>
      <c r="P6134" s="52">
        <v>124</v>
      </c>
      <c r="Q6134" s="52"/>
      <c r="R6134" s="52" t="s">
        <v>4602</v>
      </c>
      <c r="S6134" s="49" t="s">
        <v>21333</v>
      </c>
      <c r="V6134" s="50" t="s">
        <v>19347</v>
      </c>
      <c r="W6134" s="50" t="s">
        <v>19343</v>
      </c>
      <c r="X6134" s="50" t="s">
        <v>14740</v>
      </c>
      <c r="Y6134" s="70" t="s">
        <v>17320</v>
      </c>
      <c r="Z6134" s="53">
        <v>27326</v>
      </c>
    </row>
    <row r="6135" spans="1:26" s="49" customFormat="1" x14ac:dyDescent="0.25">
      <c r="A6135" s="74">
        <v>600044581</v>
      </c>
      <c r="B6135" s="73">
        <f t="shared" si="285"/>
        <v>600044581</v>
      </c>
      <c r="C6135" s="73" t="s">
        <v>19523</v>
      </c>
      <c r="D6135" s="68">
        <v>1</v>
      </c>
      <c r="E6135" s="48">
        <f t="shared" si="286"/>
        <v>75031761</v>
      </c>
      <c r="F6135" s="57" t="s">
        <v>17312</v>
      </c>
      <c r="G6135" s="57" t="s">
        <v>19340</v>
      </c>
      <c r="H6135" s="51">
        <v>225</v>
      </c>
      <c r="I6135" s="51" t="s">
        <v>17309</v>
      </c>
      <c r="J6135" s="69">
        <v>27.49</v>
      </c>
      <c r="K6135" s="69">
        <f t="shared" si="287"/>
        <v>6185.25</v>
      </c>
      <c r="L6135" s="90">
        <v>225</v>
      </c>
      <c r="M6135" s="51">
        <f>VLOOKUP(A:A,'[2]Příloha k protokolu'!$F:$J,5,0)</f>
        <v>0</v>
      </c>
      <c r="N6135" s="62" t="s">
        <v>19524</v>
      </c>
      <c r="O6135" s="52" t="s">
        <v>19525</v>
      </c>
      <c r="P6135" s="52">
        <v>87</v>
      </c>
      <c r="Q6135" s="52"/>
      <c r="R6135" s="52" t="s">
        <v>19526</v>
      </c>
      <c r="S6135" s="49" t="s">
        <v>21333</v>
      </c>
      <c r="V6135" s="50" t="s">
        <v>19347</v>
      </c>
      <c r="W6135" s="50" t="s">
        <v>19343</v>
      </c>
      <c r="X6135" s="50" t="s">
        <v>14740</v>
      </c>
      <c r="Y6135" s="70" t="s">
        <v>17320</v>
      </c>
      <c r="Z6135" s="53">
        <v>27342</v>
      </c>
    </row>
    <row r="6136" spans="1:26" s="49" customFormat="1" x14ac:dyDescent="0.25">
      <c r="A6136" s="74">
        <v>600044599</v>
      </c>
      <c r="B6136" s="73">
        <f t="shared" si="285"/>
        <v>600044599</v>
      </c>
      <c r="C6136" s="73" t="s">
        <v>19527</v>
      </c>
      <c r="D6136" s="68">
        <v>1</v>
      </c>
      <c r="E6136" s="48">
        <f t="shared" si="286"/>
        <v>75034484</v>
      </c>
      <c r="F6136" s="57" t="s">
        <v>17312</v>
      </c>
      <c r="G6136" s="57" t="s">
        <v>19340</v>
      </c>
      <c r="H6136" s="51">
        <v>125</v>
      </c>
      <c r="I6136" s="51" t="s">
        <v>17309</v>
      </c>
      <c r="J6136" s="69">
        <v>27.49</v>
      </c>
      <c r="K6136" s="69">
        <f t="shared" si="287"/>
        <v>3436.25</v>
      </c>
      <c r="L6136" s="90">
        <v>125</v>
      </c>
      <c r="M6136" s="51">
        <f>VLOOKUP(A:A,'[2]Příloha k protokolu'!$F:$J,5,0)</f>
        <v>0</v>
      </c>
      <c r="N6136" s="62" t="s">
        <v>19528</v>
      </c>
      <c r="O6136" s="52" t="s">
        <v>19529</v>
      </c>
      <c r="P6136" s="52">
        <v>105</v>
      </c>
      <c r="Q6136" s="52"/>
      <c r="R6136" s="52" t="s">
        <v>19530</v>
      </c>
      <c r="S6136" s="49" t="s">
        <v>21333</v>
      </c>
      <c r="V6136" s="50" t="s">
        <v>19347</v>
      </c>
      <c r="W6136" s="50" t="s">
        <v>19343</v>
      </c>
      <c r="X6136" s="50" t="s">
        <v>14740</v>
      </c>
      <c r="Y6136" s="70" t="s">
        <v>17320</v>
      </c>
      <c r="Z6136" s="53">
        <v>27304</v>
      </c>
    </row>
    <row r="6137" spans="1:26" s="49" customFormat="1" ht="30" x14ac:dyDescent="0.25">
      <c r="A6137" s="74">
        <v>600044645</v>
      </c>
      <c r="B6137" s="73">
        <f t="shared" si="285"/>
        <v>600044645</v>
      </c>
      <c r="C6137" s="73" t="s">
        <v>19531</v>
      </c>
      <c r="D6137" s="68">
        <v>1</v>
      </c>
      <c r="E6137" s="48">
        <f t="shared" si="286"/>
        <v>70939063</v>
      </c>
      <c r="F6137" s="57" t="s">
        <v>17312</v>
      </c>
      <c r="G6137" s="57" t="s">
        <v>19340</v>
      </c>
      <c r="H6137" s="51">
        <v>25</v>
      </c>
      <c r="I6137" s="51" t="s">
        <v>17309</v>
      </c>
      <c r="J6137" s="69">
        <v>27.49</v>
      </c>
      <c r="K6137" s="69">
        <f t="shared" si="287"/>
        <v>687.25</v>
      </c>
      <c r="L6137" s="90">
        <v>25</v>
      </c>
      <c r="M6137" s="51">
        <f>VLOOKUP(A:A,'[2]Příloha k protokolu'!$F:$J,5,0)</f>
        <v>0</v>
      </c>
      <c r="N6137" s="62" t="s">
        <v>19532</v>
      </c>
      <c r="O6137" s="52" t="s">
        <v>20</v>
      </c>
      <c r="P6137" s="52">
        <v>3083</v>
      </c>
      <c r="Q6137" s="52"/>
      <c r="R6137" s="52" t="s">
        <v>19343</v>
      </c>
      <c r="S6137" s="49" t="s">
        <v>21333</v>
      </c>
      <c r="V6137" s="50" t="s">
        <v>19347</v>
      </c>
      <c r="W6137" s="50" t="s">
        <v>19343</v>
      </c>
      <c r="X6137" s="50" t="s">
        <v>14740</v>
      </c>
      <c r="Y6137" s="70" t="s">
        <v>17320</v>
      </c>
      <c r="Z6137" s="53">
        <v>27204</v>
      </c>
    </row>
    <row r="6138" spans="1:26" s="49" customFormat="1" ht="30" x14ac:dyDescent="0.25">
      <c r="A6138" s="74">
        <v>600044661</v>
      </c>
      <c r="B6138" s="73">
        <f t="shared" si="285"/>
        <v>600044661</v>
      </c>
      <c r="C6138" s="73" t="s">
        <v>19533</v>
      </c>
      <c r="D6138" s="68">
        <v>1</v>
      </c>
      <c r="E6138" s="48">
        <f t="shared" si="286"/>
        <v>61894516</v>
      </c>
      <c r="F6138" s="57" t="s">
        <v>17312</v>
      </c>
      <c r="G6138" s="57" t="s">
        <v>19340</v>
      </c>
      <c r="H6138" s="51">
        <v>200</v>
      </c>
      <c r="I6138" s="51" t="s">
        <v>17309</v>
      </c>
      <c r="J6138" s="69">
        <v>27.49</v>
      </c>
      <c r="K6138" s="69">
        <f t="shared" si="287"/>
        <v>5498</v>
      </c>
      <c r="L6138" s="90">
        <v>200</v>
      </c>
      <c r="M6138" s="51">
        <f>VLOOKUP(A:A,'[2]Příloha k protokolu'!$F:$J,5,0)</f>
        <v>0</v>
      </c>
      <c r="N6138" s="62" t="s">
        <v>19534</v>
      </c>
      <c r="O6138" s="52" t="s">
        <v>7290</v>
      </c>
      <c r="P6138" s="52">
        <v>2199</v>
      </c>
      <c r="Q6138" s="52"/>
      <c r="R6138" s="52" t="s">
        <v>19343</v>
      </c>
      <c r="S6138" s="49" t="s">
        <v>21333</v>
      </c>
      <c r="V6138" s="50" t="s">
        <v>19347</v>
      </c>
      <c r="W6138" s="50" t="s">
        <v>19343</v>
      </c>
      <c r="X6138" s="50" t="s">
        <v>14740</v>
      </c>
      <c r="Y6138" s="70" t="s">
        <v>17320</v>
      </c>
      <c r="Z6138" s="53">
        <v>27201</v>
      </c>
    </row>
    <row r="6139" spans="1:26" s="49" customFormat="1" ht="30" x14ac:dyDescent="0.25">
      <c r="A6139" s="74">
        <v>600055795</v>
      </c>
      <c r="B6139" s="73">
        <f t="shared" si="285"/>
        <v>600055795</v>
      </c>
      <c r="C6139" s="73" t="s">
        <v>19535</v>
      </c>
      <c r="D6139" s="68">
        <v>1</v>
      </c>
      <c r="E6139" s="48">
        <f t="shared" si="286"/>
        <v>47013958</v>
      </c>
      <c r="F6139" s="57" t="s">
        <v>17312</v>
      </c>
      <c r="G6139" s="57" t="s">
        <v>19340</v>
      </c>
      <c r="H6139" s="51">
        <v>0</v>
      </c>
      <c r="I6139" s="51" t="s">
        <v>17320</v>
      </c>
      <c r="J6139" s="69">
        <v>27.49</v>
      </c>
      <c r="K6139" s="69">
        <f t="shared" si="287"/>
        <v>0</v>
      </c>
      <c r="L6139" s="90">
        <v>0</v>
      </c>
      <c r="M6139" s="51"/>
      <c r="N6139" s="62" t="s">
        <v>19536</v>
      </c>
      <c r="O6139" s="52" t="s">
        <v>60</v>
      </c>
      <c r="P6139" s="52">
        <v>93</v>
      </c>
      <c r="Q6139" s="52"/>
      <c r="R6139" s="52" t="s">
        <v>7289</v>
      </c>
      <c r="S6139" s="49" t="s">
        <v>21333</v>
      </c>
      <c r="V6139" s="50" t="s">
        <v>19347</v>
      </c>
      <c r="W6139" s="50" t="s">
        <v>19343</v>
      </c>
      <c r="X6139" s="50" t="s">
        <v>14740</v>
      </c>
      <c r="Y6139" s="70">
        <v>44340</v>
      </c>
      <c r="Z6139" s="53">
        <v>27061</v>
      </c>
    </row>
    <row r="6140" spans="1:26" s="49" customFormat="1" x14ac:dyDescent="0.25">
      <c r="A6140" s="75">
        <v>650038509</v>
      </c>
      <c r="B6140" s="73">
        <f t="shared" si="285"/>
        <v>650038509</v>
      </c>
      <c r="C6140" s="73" t="s">
        <v>19537</v>
      </c>
      <c r="D6140" s="68">
        <v>1</v>
      </c>
      <c r="E6140" s="48">
        <f t="shared" si="286"/>
        <v>71004424</v>
      </c>
      <c r="F6140" s="57" t="s">
        <v>17312</v>
      </c>
      <c r="G6140" s="57" t="s">
        <v>19340</v>
      </c>
      <c r="H6140" s="51">
        <v>125</v>
      </c>
      <c r="I6140" s="51" t="s">
        <v>17309</v>
      </c>
      <c r="J6140" s="69">
        <v>27.49</v>
      </c>
      <c r="K6140" s="69">
        <f t="shared" si="287"/>
        <v>3436.25</v>
      </c>
      <c r="L6140" s="90">
        <v>125</v>
      </c>
      <c r="M6140" s="51">
        <f>VLOOKUP(A:A,'[2]Příloha k protokolu'!$F:$J,5,0)</f>
        <v>0</v>
      </c>
      <c r="N6140" s="62" t="s">
        <v>19538</v>
      </c>
      <c r="O6140" s="52" t="s">
        <v>19539</v>
      </c>
      <c r="P6140" s="52">
        <v>48</v>
      </c>
      <c r="Q6140" s="52"/>
      <c r="R6140" s="52" t="s">
        <v>6693</v>
      </c>
      <c r="S6140" s="49" t="s">
        <v>21333</v>
      </c>
      <c r="V6140" s="50" t="s">
        <v>19347</v>
      </c>
      <c r="W6140" s="50" t="s">
        <v>19343</v>
      </c>
      <c r="X6140" s="50" t="s">
        <v>14740</v>
      </c>
      <c r="Y6140" s="70" t="s">
        <v>17320</v>
      </c>
      <c r="Z6140" s="53">
        <v>27353</v>
      </c>
    </row>
    <row r="6141" spans="1:26" s="49" customFormat="1" ht="30" x14ac:dyDescent="0.25">
      <c r="A6141" s="75">
        <v>600170128</v>
      </c>
      <c r="B6141" s="73">
        <f t="shared" si="285"/>
        <v>600170128</v>
      </c>
      <c r="C6141" s="73" t="s">
        <v>19540</v>
      </c>
      <c r="D6141" s="68">
        <v>1</v>
      </c>
      <c r="E6141" s="48">
        <f t="shared" si="286"/>
        <v>16977246</v>
      </c>
      <c r="F6141" s="57" t="s">
        <v>17312</v>
      </c>
      <c r="G6141" s="57" t="s">
        <v>19340</v>
      </c>
      <c r="H6141" s="51">
        <v>1100</v>
      </c>
      <c r="I6141" s="51" t="s">
        <v>17309</v>
      </c>
      <c r="J6141" s="69">
        <v>27.49</v>
      </c>
      <c r="K6141" s="69">
        <f t="shared" si="287"/>
        <v>30239</v>
      </c>
      <c r="L6141" s="90">
        <v>1100</v>
      </c>
      <c r="M6141" s="51">
        <f>VLOOKUP(A:A,'[2]Příloha k protokolu'!$F:$J,5,0)</f>
        <v>0</v>
      </c>
      <c r="N6141" s="62" t="s">
        <v>19541</v>
      </c>
      <c r="O6141" s="52" t="s">
        <v>19542</v>
      </c>
      <c r="P6141" s="52">
        <v>967</v>
      </c>
      <c r="Q6141" s="52"/>
      <c r="R6141" s="52" t="s">
        <v>19343</v>
      </c>
      <c r="S6141" s="49" t="s">
        <v>21333</v>
      </c>
      <c r="V6141" s="50" t="s">
        <v>18333</v>
      </c>
      <c r="W6141" s="50" t="s">
        <v>19343</v>
      </c>
      <c r="X6141" s="50" t="s">
        <v>14738</v>
      </c>
      <c r="Y6141" s="70" t="s">
        <v>17320</v>
      </c>
      <c r="Z6141" s="53">
        <v>27203</v>
      </c>
    </row>
    <row r="6142" spans="1:26" s="49" customFormat="1" x14ac:dyDescent="0.25">
      <c r="A6142" s="75">
        <v>600171728</v>
      </c>
      <c r="B6142" s="73">
        <f t="shared" si="285"/>
        <v>600171728</v>
      </c>
      <c r="C6142" s="73" t="s">
        <v>19543</v>
      </c>
      <c r="D6142" s="68">
        <v>1</v>
      </c>
      <c r="E6142" s="48">
        <f t="shared" si="286"/>
        <v>61894737</v>
      </c>
      <c r="F6142" s="57" t="s">
        <v>17312</v>
      </c>
      <c r="G6142" s="57" t="s">
        <v>19340</v>
      </c>
      <c r="H6142" s="51">
        <v>800</v>
      </c>
      <c r="I6142" s="51" t="s">
        <v>17309</v>
      </c>
      <c r="J6142" s="69">
        <v>27.49</v>
      </c>
      <c r="K6142" s="69">
        <f t="shared" si="287"/>
        <v>21992</v>
      </c>
      <c r="L6142" s="90">
        <v>800</v>
      </c>
      <c r="M6142" s="51">
        <f>VLOOKUP(A:A,'[2]Příloha k protokolu'!$F:$J,5,0)</f>
        <v>0</v>
      </c>
      <c r="N6142" s="62" t="s">
        <v>19544</v>
      </c>
      <c r="O6142" s="52" t="s">
        <v>75</v>
      </c>
      <c r="P6142" s="52">
        <v>3103</v>
      </c>
      <c r="Q6142" s="52"/>
      <c r="R6142" s="52" t="s">
        <v>19343</v>
      </c>
      <c r="S6142" s="49" t="s">
        <v>21333</v>
      </c>
      <c r="V6142" s="50" t="s">
        <v>18333</v>
      </c>
      <c r="W6142" s="50" t="s">
        <v>19343</v>
      </c>
      <c r="X6142" s="50" t="s">
        <v>14738</v>
      </c>
      <c r="Y6142" s="70" t="s">
        <v>17320</v>
      </c>
      <c r="Z6142" s="53">
        <v>27201</v>
      </c>
    </row>
    <row r="6143" spans="1:26" s="49" customFormat="1" ht="30" x14ac:dyDescent="0.25">
      <c r="A6143" s="75">
        <v>650047486</v>
      </c>
      <c r="B6143" s="73">
        <f t="shared" si="285"/>
        <v>650047486</v>
      </c>
      <c r="C6143" s="73" t="s">
        <v>19545</v>
      </c>
      <c r="D6143" s="68">
        <v>1</v>
      </c>
      <c r="E6143" s="48">
        <f t="shared" si="286"/>
        <v>70989613</v>
      </c>
      <c r="F6143" s="57" t="s">
        <v>17312</v>
      </c>
      <c r="G6143" s="57" t="s">
        <v>19340</v>
      </c>
      <c r="H6143" s="51">
        <v>0</v>
      </c>
      <c r="I6143" s="51" t="s">
        <v>17309</v>
      </c>
      <c r="J6143" s="69">
        <v>27.49</v>
      </c>
      <c r="K6143" s="69">
        <f t="shared" si="287"/>
        <v>0</v>
      </c>
      <c r="L6143" s="90">
        <v>850</v>
      </c>
      <c r="M6143" s="51">
        <f>VLOOKUP(A:A,'[2]Příloha k protokolu'!$F:$J,5,0)</f>
        <v>850</v>
      </c>
      <c r="N6143" s="62" t="s">
        <v>19546</v>
      </c>
      <c r="O6143" s="52" t="s">
        <v>19369</v>
      </c>
      <c r="P6143" s="52">
        <v>387</v>
      </c>
      <c r="Q6143" s="52"/>
      <c r="R6143" s="52" t="s">
        <v>19342</v>
      </c>
      <c r="S6143" s="49" t="s">
        <v>21333</v>
      </c>
      <c r="V6143" s="50" t="s">
        <v>19347</v>
      </c>
      <c r="W6143" s="50" t="s">
        <v>19343</v>
      </c>
      <c r="X6143" s="50" t="s">
        <v>14740</v>
      </c>
      <c r="Y6143" s="70" t="s">
        <v>17320</v>
      </c>
      <c r="Z6143" s="53">
        <v>27303</v>
      </c>
    </row>
    <row r="6144" spans="1:26" s="49" customFormat="1" x14ac:dyDescent="0.25">
      <c r="A6144" s="75">
        <v>651036062</v>
      </c>
      <c r="B6144" s="73">
        <f t="shared" si="285"/>
        <v>651036062</v>
      </c>
      <c r="C6144" s="73" t="s">
        <v>19547</v>
      </c>
      <c r="D6144" s="68">
        <v>1</v>
      </c>
      <c r="E6144" s="48">
        <f t="shared" si="286"/>
        <v>71340793</v>
      </c>
      <c r="F6144" s="57" t="s">
        <v>17312</v>
      </c>
      <c r="G6144" s="57" t="s">
        <v>19340</v>
      </c>
      <c r="H6144" s="51">
        <v>275</v>
      </c>
      <c r="I6144" s="51" t="s">
        <v>17309</v>
      </c>
      <c r="J6144" s="69">
        <v>27.49</v>
      </c>
      <c r="K6144" s="69">
        <f t="shared" si="287"/>
        <v>7559.75</v>
      </c>
      <c r="L6144" s="90">
        <v>275</v>
      </c>
      <c r="M6144" s="51">
        <f>VLOOKUP(A:A,'[2]Příloha k protokolu'!$F:$J,5,0)</f>
        <v>0</v>
      </c>
      <c r="N6144" s="62" t="s">
        <v>19548</v>
      </c>
      <c r="O6144" s="52"/>
      <c r="P6144" s="52">
        <v>245</v>
      </c>
      <c r="Q6144" s="52"/>
      <c r="R6144" s="52" t="s">
        <v>19505</v>
      </c>
      <c r="S6144" s="49" t="s">
        <v>21334</v>
      </c>
      <c r="V6144" s="50" t="s">
        <v>18333</v>
      </c>
      <c r="W6144" s="50" t="s">
        <v>19343</v>
      </c>
      <c r="X6144" s="50" t="s">
        <v>14742</v>
      </c>
      <c r="Y6144" s="70" t="s">
        <v>17320</v>
      </c>
      <c r="Z6144" s="53">
        <v>27307</v>
      </c>
    </row>
    <row r="6145" spans="1:26" s="49" customFormat="1" x14ac:dyDescent="0.25">
      <c r="A6145" s="75">
        <v>691000115</v>
      </c>
      <c r="B6145" s="73">
        <f t="shared" si="285"/>
        <v>691000115</v>
      </c>
      <c r="C6145" s="73" t="s">
        <v>19549</v>
      </c>
      <c r="D6145" s="68">
        <v>1</v>
      </c>
      <c r="E6145" s="48">
        <f t="shared" si="286"/>
        <v>75135540</v>
      </c>
      <c r="F6145" s="57" t="s">
        <v>17312</v>
      </c>
      <c r="G6145" s="57" t="s">
        <v>19340</v>
      </c>
      <c r="H6145" s="51">
        <v>1250</v>
      </c>
      <c r="I6145" s="51" t="s">
        <v>17309</v>
      </c>
      <c r="J6145" s="69">
        <v>27.49</v>
      </c>
      <c r="K6145" s="69">
        <f t="shared" si="287"/>
        <v>34362.5</v>
      </c>
      <c r="L6145" s="90">
        <v>1250</v>
      </c>
      <c r="M6145" s="51">
        <f>VLOOKUP(A:A,'[2]Příloha k protokolu'!$F:$J,5,0)</f>
        <v>0</v>
      </c>
      <c r="N6145" s="62" t="s">
        <v>19550</v>
      </c>
      <c r="O6145" s="52" t="s">
        <v>852</v>
      </c>
      <c r="P6145" s="52">
        <v>58</v>
      </c>
      <c r="Q6145" s="52"/>
      <c r="R6145" s="52" t="s">
        <v>19384</v>
      </c>
      <c r="S6145" s="49" t="s">
        <v>21333</v>
      </c>
      <c r="V6145" s="50" t="s">
        <v>19347</v>
      </c>
      <c r="W6145" s="50" t="s">
        <v>19343</v>
      </c>
      <c r="X6145" s="50" t="s">
        <v>14740</v>
      </c>
      <c r="Y6145" s="70" t="s">
        <v>17320</v>
      </c>
      <c r="Z6145" s="53">
        <v>27351</v>
      </c>
    </row>
    <row r="6146" spans="1:26" s="49" customFormat="1" x14ac:dyDescent="0.25">
      <c r="A6146" s="75">
        <v>691000336</v>
      </c>
      <c r="B6146" s="73">
        <f t="shared" si="285"/>
        <v>691000336</v>
      </c>
      <c r="C6146" s="73" t="s">
        <v>19551</v>
      </c>
      <c r="D6146" s="68">
        <v>1</v>
      </c>
      <c r="E6146" s="48">
        <f t="shared" si="286"/>
        <v>75151227</v>
      </c>
      <c r="F6146" s="57" t="s">
        <v>17312</v>
      </c>
      <c r="G6146" s="57" t="s">
        <v>19340</v>
      </c>
      <c r="H6146" s="51">
        <v>25</v>
      </c>
      <c r="I6146" s="51" t="s">
        <v>17309</v>
      </c>
      <c r="J6146" s="69">
        <v>27.49</v>
      </c>
      <c r="K6146" s="69">
        <f t="shared" si="287"/>
        <v>687.25</v>
      </c>
      <c r="L6146" s="90">
        <v>25</v>
      </c>
      <c r="M6146" s="51">
        <f>VLOOKUP(A:A,'[2]Příloha k protokolu'!$F:$J,5,0)</f>
        <v>0</v>
      </c>
      <c r="N6146" s="62" t="s">
        <v>19552</v>
      </c>
      <c r="O6146" s="52" t="s">
        <v>19553</v>
      </c>
      <c r="P6146" s="52">
        <v>2520</v>
      </c>
      <c r="Q6146" s="52"/>
      <c r="R6146" s="52" t="s">
        <v>19343</v>
      </c>
      <c r="S6146" s="49" t="s">
        <v>21333</v>
      </c>
      <c r="V6146" s="50" t="s">
        <v>19347</v>
      </c>
      <c r="W6146" s="50" t="s">
        <v>19343</v>
      </c>
      <c r="X6146" s="50" t="s">
        <v>14740</v>
      </c>
      <c r="Y6146" s="70" t="s">
        <v>17320</v>
      </c>
      <c r="Z6146" s="53">
        <v>27201</v>
      </c>
    </row>
    <row r="6147" spans="1:26" s="49" customFormat="1" x14ac:dyDescent="0.25">
      <c r="A6147" s="75">
        <v>691004528</v>
      </c>
      <c r="B6147" s="73">
        <f t="shared" si="285"/>
        <v>691004528</v>
      </c>
      <c r="C6147" s="73" t="s">
        <v>19554</v>
      </c>
      <c r="D6147" s="68">
        <v>1</v>
      </c>
      <c r="E6147" s="48">
        <f t="shared" si="286"/>
        <v>24252832</v>
      </c>
      <c r="F6147" s="57" t="s">
        <v>17312</v>
      </c>
      <c r="G6147" s="57" t="s">
        <v>19340</v>
      </c>
      <c r="H6147" s="51">
        <v>0</v>
      </c>
      <c r="I6147" s="51" t="s">
        <v>17320</v>
      </c>
      <c r="J6147" s="69">
        <v>27.49</v>
      </c>
      <c r="K6147" s="69">
        <f t="shared" si="287"/>
        <v>0</v>
      </c>
      <c r="L6147" s="90">
        <v>0</v>
      </c>
      <c r="M6147" s="51"/>
      <c r="N6147" s="62" t="s">
        <v>19555</v>
      </c>
      <c r="O6147" s="52" t="s">
        <v>19556</v>
      </c>
      <c r="P6147" s="52">
        <v>2168</v>
      </c>
      <c r="Q6147" s="52"/>
      <c r="R6147" s="52" t="s">
        <v>19343</v>
      </c>
      <c r="S6147" s="49" t="s">
        <v>21334</v>
      </c>
      <c r="V6147" s="50" t="s">
        <v>18333</v>
      </c>
      <c r="W6147" s="50" t="s">
        <v>19343</v>
      </c>
      <c r="X6147" s="50" t="s">
        <v>14742</v>
      </c>
      <c r="Y6147" s="70">
        <v>44340</v>
      </c>
      <c r="Z6147" s="53">
        <v>27201</v>
      </c>
    </row>
    <row r="6148" spans="1:26" s="49" customFormat="1" x14ac:dyDescent="0.25">
      <c r="A6148" s="75">
        <v>691006261</v>
      </c>
      <c r="B6148" s="73">
        <f t="shared" ref="B6148:B6211" si="288">A6148/1</f>
        <v>691006261</v>
      </c>
      <c r="C6148" s="73" t="s">
        <v>19557</v>
      </c>
      <c r="D6148" s="68">
        <v>1</v>
      </c>
      <c r="E6148" s="48">
        <f t="shared" ref="E6148:E6211" si="289">C6148/1</f>
        <v>71294996</v>
      </c>
      <c r="F6148" s="57" t="s">
        <v>17312</v>
      </c>
      <c r="G6148" s="57" t="s">
        <v>19340</v>
      </c>
      <c r="H6148" s="51">
        <v>0</v>
      </c>
      <c r="I6148" s="51" t="s">
        <v>17320</v>
      </c>
      <c r="J6148" s="69">
        <v>27.49</v>
      </c>
      <c r="K6148" s="69">
        <f t="shared" ref="K6148:K6211" si="290">H6148*J6148</f>
        <v>0</v>
      </c>
      <c r="L6148" s="90">
        <v>0</v>
      </c>
      <c r="M6148" s="51"/>
      <c r="N6148" s="62" t="s">
        <v>19558</v>
      </c>
      <c r="O6148" s="52" t="s">
        <v>7290</v>
      </c>
      <c r="P6148" s="52">
        <v>2249</v>
      </c>
      <c r="Q6148" s="52"/>
      <c r="R6148" s="52" t="s">
        <v>19343</v>
      </c>
      <c r="S6148" s="49" t="s">
        <v>21333</v>
      </c>
      <c r="V6148" s="50" t="s">
        <v>19347</v>
      </c>
      <c r="W6148" s="50" t="s">
        <v>19343</v>
      </c>
      <c r="X6148" s="50" t="s">
        <v>14740</v>
      </c>
      <c r="Y6148" s="70">
        <v>44333</v>
      </c>
      <c r="Z6148" s="53">
        <v>27201</v>
      </c>
    </row>
    <row r="6149" spans="1:26" s="49" customFormat="1" x14ac:dyDescent="0.25">
      <c r="A6149" s="75">
        <v>691008167</v>
      </c>
      <c r="B6149" s="73">
        <f t="shared" si="288"/>
        <v>691008167</v>
      </c>
      <c r="C6149" s="73" t="s">
        <v>19559</v>
      </c>
      <c r="D6149" s="68">
        <v>1</v>
      </c>
      <c r="E6149" s="48">
        <f t="shared" si="289"/>
        <v>3466213</v>
      </c>
      <c r="F6149" s="57" t="s">
        <v>17312</v>
      </c>
      <c r="G6149" s="57" t="s">
        <v>19340</v>
      </c>
      <c r="H6149" s="51">
        <v>0</v>
      </c>
      <c r="I6149" s="51" t="s">
        <v>17320</v>
      </c>
      <c r="J6149" s="69">
        <v>27.49</v>
      </c>
      <c r="K6149" s="69">
        <f t="shared" si="290"/>
        <v>0</v>
      </c>
      <c r="L6149" s="90">
        <v>0</v>
      </c>
      <c r="M6149" s="51"/>
      <c r="N6149" s="62" t="s">
        <v>19560</v>
      </c>
      <c r="O6149" s="52" t="s">
        <v>7288</v>
      </c>
      <c r="P6149" s="52">
        <v>3087</v>
      </c>
      <c r="Q6149" s="52"/>
      <c r="R6149" s="52" t="s">
        <v>19343</v>
      </c>
      <c r="S6149" s="49" t="s">
        <v>21334</v>
      </c>
      <c r="V6149" s="50" t="s">
        <v>18333</v>
      </c>
      <c r="W6149" s="50" t="s">
        <v>19343</v>
      </c>
      <c r="X6149" s="50" t="s">
        <v>14742</v>
      </c>
      <c r="Y6149" s="70">
        <v>44333</v>
      </c>
      <c r="Z6149" s="53">
        <v>27201</v>
      </c>
    </row>
    <row r="6150" spans="1:26" s="49" customFormat="1" x14ac:dyDescent="0.25">
      <c r="A6150" s="75">
        <v>691009180</v>
      </c>
      <c r="B6150" s="73">
        <f t="shared" si="288"/>
        <v>691009180</v>
      </c>
      <c r="C6150" s="73" t="s">
        <v>19561</v>
      </c>
      <c r="D6150" s="68">
        <v>1</v>
      </c>
      <c r="E6150" s="48">
        <f t="shared" si="289"/>
        <v>4428901</v>
      </c>
      <c r="F6150" s="57" t="s">
        <v>17312</v>
      </c>
      <c r="G6150" s="57" t="s">
        <v>19340</v>
      </c>
      <c r="H6150" s="51">
        <v>150</v>
      </c>
      <c r="I6150" s="51" t="s">
        <v>17309</v>
      </c>
      <c r="J6150" s="69">
        <v>27.49</v>
      </c>
      <c r="K6150" s="69">
        <f t="shared" si="290"/>
        <v>4123.5</v>
      </c>
      <c r="L6150" s="90">
        <v>150</v>
      </c>
      <c r="M6150" s="51">
        <f>VLOOKUP(A:A,'[2]Příloha k protokolu'!$F:$J,5,0)</f>
        <v>0</v>
      </c>
      <c r="N6150" s="62" t="s">
        <v>19562</v>
      </c>
      <c r="O6150" s="52"/>
      <c r="P6150" s="52">
        <v>7</v>
      </c>
      <c r="Q6150" s="52"/>
      <c r="R6150" s="52" t="s">
        <v>19563</v>
      </c>
      <c r="S6150" s="49" t="s">
        <v>21334</v>
      </c>
      <c r="V6150" s="50" t="s">
        <v>18333</v>
      </c>
      <c r="W6150" s="50" t="s">
        <v>19343</v>
      </c>
      <c r="X6150" s="50" t="s">
        <v>14742</v>
      </c>
      <c r="Y6150" s="70" t="s">
        <v>17320</v>
      </c>
      <c r="Z6150" s="53">
        <v>27342</v>
      </c>
    </row>
    <row r="6151" spans="1:26" s="49" customFormat="1" x14ac:dyDescent="0.25">
      <c r="A6151" s="75">
        <v>691009945</v>
      </c>
      <c r="B6151" s="73">
        <f t="shared" si="288"/>
        <v>691009945</v>
      </c>
      <c r="C6151" s="73" t="s">
        <v>19564</v>
      </c>
      <c r="D6151" s="68">
        <v>1</v>
      </c>
      <c r="E6151" s="48">
        <f t="shared" si="289"/>
        <v>3974936</v>
      </c>
      <c r="F6151" s="57" t="s">
        <v>17312</v>
      </c>
      <c r="G6151" s="57" t="s">
        <v>19340</v>
      </c>
      <c r="H6151" s="51">
        <v>0</v>
      </c>
      <c r="I6151" s="51" t="s">
        <v>17309</v>
      </c>
      <c r="J6151" s="69">
        <v>27.49</v>
      </c>
      <c r="K6151" s="69">
        <f t="shared" si="290"/>
        <v>0</v>
      </c>
      <c r="L6151" s="90">
        <v>25</v>
      </c>
      <c r="M6151" s="51">
        <f>VLOOKUP(A:A,'[2]Příloha k protokolu'!$F:$J,5,0)</f>
        <v>25</v>
      </c>
      <c r="N6151" s="62" t="s">
        <v>19565</v>
      </c>
      <c r="O6151" s="52" t="s">
        <v>19566</v>
      </c>
      <c r="P6151" s="52">
        <v>136</v>
      </c>
      <c r="Q6151" s="52"/>
      <c r="R6151" s="52" t="s">
        <v>19343</v>
      </c>
      <c r="S6151" s="49" t="s">
        <v>21334</v>
      </c>
      <c r="V6151" s="50" t="s">
        <v>18333</v>
      </c>
      <c r="W6151" s="50" t="s">
        <v>19343</v>
      </c>
      <c r="X6151" s="50" t="s">
        <v>14742</v>
      </c>
      <c r="Y6151" s="70" t="s">
        <v>17320</v>
      </c>
      <c r="Z6151" s="53">
        <v>27201</v>
      </c>
    </row>
    <row r="6152" spans="1:26" s="49" customFormat="1" ht="30" x14ac:dyDescent="0.25">
      <c r="A6152" s="75">
        <v>691010099</v>
      </c>
      <c r="B6152" s="73">
        <f t="shared" si="288"/>
        <v>691010099</v>
      </c>
      <c r="C6152" s="73" t="s">
        <v>19567</v>
      </c>
      <c r="D6152" s="68">
        <v>1</v>
      </c>
      <c r="E6152" s="48">
        <f t="shared" si="289"/>
        <v>71294465</v>
      </c>
      <c r="F6152" s="57" t="s">
        <v>17312</v>
      </c>
      <c r="G6152" s="57" t="s">
        <v>19340</v>
      </c>
      <c r="H6152" s="51">
        <v>600</v>
      </c>
      <c r="I6152" s="51" t="s">
        <v>17309</v>
      </c>
      <c r="J6152" s="69">
        <v>27.49</v>
      </c>
      <c r="K6152" s="69">
        <f t="shared" si="290"/>
        <v>16494</v>
      </c>
      <c r="L6152" s="90">
        <v>600</v>
      </c>
      <c r="M6152" s="51">
        <f>VLOOKUP(A:A,'[2]Příloha k protokolu'!$F:$J,5,0)</f>
        <v>0</v>
      </c>
      <c r="N6152" s="62" t="s">
        <v>19568</v>
      </c>
      <c r="O6152" s="52" t="s">
        <v>19569</v>
      </c>
      <c r="P6152" s="52">
        <v>1438</v>
      </c>
      <c r="Q6152" s="52"/>
      <c r="R6152" s="52" t="s">
        <v>19343</v>
      </c>
      <c r="S6152" s="49" t="s">
        <v>21333</v>
      </c>
      <c r="V6152" s="50" t="s">
        <v>19347</v>
      </c>
      <c r="W6152" s="50" t="s">
        <v>19343</v>
      </c>
      <c r="X6152" s="50" t="s">
        <v>14740</v>
      </c>
      <c r="Y6152" s="70" t="s">
        <v>17320</v>
      </c>
      <c r="Z6152" s="53">
        <v>27201</v>
      </c>
    </row>
    <row r="6153" spans="1:26" s="49" customFormat="1" x14ac:dyDescent="0.25">
      <c r="A6153" s="75">
        <v>691010684</v>
      </c>
      <c r="B6153" s="73">
        <f t="shared" si="288"/>
        <v>691010684</v>
      </c>
      <c r="C6153" s="73" t="s">
        <v>19570</v>
      </c>
      <c r="D6153" s="68">
        <v>1</v>
      </c>
      <c r="E6153" s="48">
        <f t="shared" si="289"/>
        <v>5299497</v>
      </c>
      <c r="F6153" s="57" t="s">
        <v>17312</v>
      </c>
      <c r="G6153" s="57" t="s">
        <v>19340</v>
      </c>
      <c r="H6153" s="51">
        <v>300</v>
      </c>
      <c r="I6153" s="51" t="s">
        <v>17309</v>
      </c>
      <c r="J6153" s="69">
        <v>27.49</v>
      </c>
      <c r="K6153" s="69">
        <f t="shared" si="290"/>
        <v>8247</v>
      </c>
      <c r="L6153" s="90">
        <v>300</v>
      </c>
      <c r="M6153" s="51">
        <f>VLOOKUP(A:A,'[2]Příloha k protokolu'!$F:$J,5,0)</f>
        <v>0</v>
      </c>
      <c r="N6153" s="62" t="s">
        <v>19571</v>
      </c>
      <c r="O6153" s="52"/>
      <c r="P6153" s="52">
        <v>32</v>
      </c>
      <c r="Q6153" s="52"/>
      <c r="R6153" s="52" t="s">
        <v>19572</v>
      </c>
      <c r="S6153" s="49" t="s">
        <v>21334</v>
      </c>
      <c r="V6153" s="50" t="s">
        <v>18333</v>
      </c>
      <c r="W6153" s="50" t="s">
        <v>19343</v>
      </c>
      <c r="X6153" s="50" t="s">
        <v>14742</v>
      </c>
      <c r="Y6153" s="70" t="s">
        <v>17320</v>
      </c>
      <c r="Z6153" s="53">
        <v>27304</v>
      </c>
    </row>
    <row r="6154" spans="1:26" s="49" customFormat="1" x14ac:dyDescent="0.25">
      <c r="A6154" s="75">
        <v>691011621</v>
      </c>
      <c r="B6154" s="73">
        <f t="shared" si="288"/>
        <v>691011621</v>
      </c>
      <c r="C6154" s="73" t="s">
        <v>19573</v>
      </c>
      <c r="D6154" s="68">
        <v>1</v>
      </c>
      <c r="E6154" s="48">
        <f t="shared" si="289"/>
        <v>4429028</v>
      </c>
      <c r="F6154" s="57" t="s">
        <v>17312</v>
      </c>
      <c r="G6154" s="57" t="s">
        <v>19340</v>
      </c>
      <c r="H6154" s="51">
        <v>0</v>
      </c>
      <c r="I6154" s="51" t="s">
        <v>17320</v>
      </c>
      <c r="J6154" s="69">
        <v>27.49</v>
      </c>
      <c r="K6154" s="69">
        <f t="shared" si="290"/>
        <v>0</v>
      </c>
      <c r="L6154" s="90">
        <v>0</v>
      </c>
      <c r="M6154" s="51"/>
      <c r="N6154" s="62" t="s">
        <v>19574</v>
      </c>
      <c r="O6154" s="52"/>
      <c r="P6154" s="52">
        <v>7</v>
      </c>
      <c r="Q6154" s="52"/>
      <c r="R6154" s="52" t="s">
        <v>19563</v>
      </c>
      <c r="S6154" s="49" t="s">
        <v>21334</v>
      </c>
      <c r="V6154" s="50" t="s">
        <v>18333</v>
      </c>
      <c r="W6154" s="50" t="s">
        <v>19343</v>
      </c>
      <c r="X6154" s="50" t="s">
        <v>14742</v>
      </c>
      <c r="Y6154" s="70">
        <v>44340</v>
      </c>
      <c r="Z6154" s="53">
        <v>27342</v>
      </c>
    </row>
    <row r="6155" spans="1:26" s="49" customFormat="1" ht="30" x14ac:dyDescent="0.25">
      <c r="A6155" s="74">
        <v>600007189</v>
      </c>
      <c r="B6155" s="73">
        <f t="shared" si="288"/>
        <v>600007189</v>
      </c>
      <c r="C6155" s="73" t="s">
        <v>19575</v>
      </c>
      <c r="D6155" s="68">
        <v>1</v>
      </c>
      <c r="E6155" s="48">
        <f t="shared" si="289"/>
        <v>66493030</v>
      </c>
      <c r="F6155" s="57" t="s">
        <v>17312</v>
      </c>
      <c r="G6155" s="57" t="s">
        <v>19173</v>
      </c>
      <c r="H6155" s="51">
        <v>850</v>
      </c>
      <c r="I6155" s="51" t="s">
        <v>17309</v>
      </c>
      <c r="J6155" s="69">
        <v>27.49</v>
      </c>
      <c r="K6155" s="69">
        <f t="shared" si="290"/>
        <v>23366.5</v>
      </c>
      <c r="L6155" s="90">
        <v>850</v>
      </c>
      <c r="M6155" s="51">
        <f>VLOOKUP(A:A,'[2]Příloha k protokolu'!$F:$J,5,0)</f>
        <v>0</v>
      </c>
      <c r="N6155" s="62" t="s">
        <v>19576</v>
      </c>
      <c r="O6155" s="52" t="s">
        <v>1114</v>
      </c>
      <c r="P6155" s="52">
        <v>826</v>
      </c>
      <c r="Q6155" s="52"/>
      <c r="R6155" s="52" t="s">
        <v>19577</v>
      </c>
      <c r="S6155" s="49" t="s">
        <v>21333</v>
      </c>
      <c r="V6155" s="50" t="s">
        <v>18333</v>
      </c>
      <c r="W6155" s="50" t="s">
        <v>19577</v>
      </c>
      <c r="X6155" s="50" t="s">
        <v>14738</v>
      </c>
      <c r="Y6155" s="70" t="s">
        <v>17320</v>
      </c>
      <c r="Z6155" s="53">
        <v>28002</v>
      </c>
    </row>
    <row r="6156" spans="1:26" s="49" customFormat="1" x14ac:dyDescent="0.25">
      <c r="A6156" s="74">
        <v>600044742</v>
      </c>
      <c r="B6156" s="73">
        <f t="shared" si="288"/>
        <v>600044742</v>
      </c>
      <c r="C6156" s="73" t="s">
        <v>19578</v>
      </c>
      <c r="D6156" s="68">
        <v>1</v>
      </c>
      <c r="E6156" s="48">
        <f t="shared" si="289"/>
        <v>48663654</v>
      </c>
      <c r="F6156" s="57" t="s">
        <v>17312</v>
      </c>
      <c r="G6156" s="57" t="s">
        <v>19173</v>
      </c>
      <c r="H6156" s="51">
        <v>50</v>
      </c>
      <c r="I6156" s="51" t="s">
        <v>17309</v>
      </c>
      <c r="J6156" s="69">
        <v>27.49</v>
      </c>
      <c r="K6156" s="69">
        <f t="shared" si="290"/>
        <v>1374.5</v>
      </c>
      <c r="L6156" s="90">
        <v>50</v>
      </c>
      <c r="M6156" s="51">
        <f>VLOOKUP(A:A,'[2]Příloha k protokolu'!$F:$J,5,0)</f>
        <v>0</v>
      </c>
      <c r="N6156" s="62" t="s">
        <v>19579</v>
      </c>
      <c r="O6156" s="52" t="s">
        <v>152</v>
      </c>
      <c r="P6156" s="52">
        <v>772</v>
      </c>
      <c r="Q6156" s="52"/>
      <c r="R6156" s="52" t="s">
        <v>19577</v>
      </c>
      <c r="S6156" s="49" t="s">
        <v>21333</v>
      </c>
      <c r="V6156" s="50" t="s">
        <v>19580</v>
      </c>
      <c r="W6156" s="50" t="s">
        <v>19577</v>
      </c>
      <c r="X6156" s="50" t="s">
        <v>14740</v>
      </c>
      <c r="Y6156" s="70" t="s">
        <v>17320</v>
      </c>
      <c r="Z6156" s="53">
        <v>28002</v>
      </c>
    </row>
    <row r="6157" spans="1:26" s="49" customFormat="1" x14ac:dyDescent="0.25">
      <c r="A6157" s="74">
        <v>600045382</v>
      </c>
      <c r="B6157" s="73">
        <f t="shared" si="288"/>
        <v>600045382</v>
      </c>
      <c r="C6157" s="73" t="s">
        <v>19581</v>
      </c>
      <c r="D6157" s="68">
        <v>1</v>
      </c>
      <c r="E6157" s="48">
        <f t="shared" si="289"/>
        <v>48663808</v>
      </c>
      <c r="F6157" s="57" t="s">
        <v>17312</v>
      </c>
      <c r="G6157" s="57" t="s">
        <v>19173</v>
      </c>
      <c r="H6157" s="51">
        <v>1125</v>
      </c>
      <c r="I6157" s="51" t="s">
        <v>17309</v>
      </c>
      <c r="J6157" s="69">
        <v>27.49</v>
      </c>
      <c r="K6157" s="69">
        <f t="shared" si="290"/>
        <v>30926.25</v>
      </c>
      <c r="L6157" s="90">
        <v>1125</v>
      </c>
      <c r="M6157" s="51">
        <f>VLOOKUP(A:A,'[2]Příloha k protokolu'!$F:$J,5,0)</f>
        <v>0</v>
      </c>
      <c r="N6157" s="62" t="s">
        <v>19582</v>
      </c>
      <c r="O6157" s="52" t="s">
        <v>19583</v>
      </c>
      <c r="P6157" s="52">
        <v>420</v>
      </c>
      <c r="Q6157" s="52"/>
      <c r="R6157" s="52" t="s">
        <v>19577</v>
      </c>
      <c r="S6157" s="49" t="s">
        <v>21333</v>
      </c>
      <c r="V6157" s="50" t="s">
        <v>19580</v>
      </c>
      <c r="W6157" s="50" t="s">
        <v>19577</v>
      </c>
      <c r="X6157" s="50" t="s">
        <v>14740</v>
      </c>
      <c r="Y6157" s="70" t="s">
        <v>17320</v>
      </c>
      <c r="Z6157" s="53">
        <v>28002</v>
      </c>
    </row>
    <row r="6158" spans="1:26" s="49" customFormat="1" x14ac:dyDescent="0.25">
      <c r="A6158" s="74">
        <v>600021688</v>
      </c>
      <c r="B6158" s="73">
        <f t="shared" si="288"/>
        <v>600021688</v>
      </c>
      <c r="C6158" s="73" t="s">
        <v>19584</v>
      </c>
      <c r="D6158" s="68">
        <v>1</v>
      </c>
      <c r="E6158" s="48">
        <f t="shared" si="289"/>
        <v>70836248</v>
      </c>
      <c r="F6158" s="57" t="s">
        <v>17312</v>
      </c>
      <c r="G6158" s="57" t="s">
        <v>19173</v>
      </c>
      <c r="H6158" s="51">
        <v>50</v>
      </c>
      <c r="I6158" s="51" t="s">
        <v>17309</v>
      </c>
      <c r="J6158" s="69">
        <v>27.49</v>
      </c>
      <c r="K6158" s="69">
        <f t="shared" si="290"/>
        <v>1374.5</v>
      </c>
      <c r="L6158" s="90">
        <v>50</v>
      </c>
      <c r="M6158" s="51">
        <f>VLOOKUP(A:A,'[2]Příloha k protokolu'!$F:$J,5,0)</f>
        <v>0</v>
      </c>
      <c r="N6158" s="62" t="s">
        <v>19585</v>
      </c>
      <c r="O6158" s="52" t="s">
        <v>19586</v>
      </c>
      <c r="P6158" s="52">
        <v>540</v>
      </c>
      <c r="Q6158" s="52"/>
      <c r="R6158" s="52" t="s">
        <v>19587</v>
      </c>
      <c r="S6158" s="49" t="s">
        <v>21333</v>
      </c>
      <c r="V6158" s="50" t="s">
        <v>18333</v>
      </c>
      <c r="W6158" s="50" t="s">
        <v>19577</v>
      </c>
      <c r="X6158" s="50" t="s">
        <v>14738</v>
      </c>
      <c r="Y6158" s="70" t="s">
        <v>17320</v>
      </c>
      <c r="Z6158" s="53">
        <v>28911</v>
      </c>
    </row>
    <row r="6159" spans="1:26" s="49" customFormat="1" x14ac:dyDescent="0.25">
      <c r="A6159" s="74">
        <v>600021734</v>
      </c>
      <c r="B6159" s="73">
        <f t="shared" si="288"/>
        <v>600021734</v>
      </c>
      <c r="C6159" s="73" t="s">
        <v>19588</v>
      </c>
      <c r="D6159" s="68">
        <v>1</v>
      </c>
      <c r="E6159" s="48">
        <f t="shared" si="289"/>
        <v>70836256</v>
      </c>
      <c r="F6159" s="57" t="s">
        <v>17312</v>
      </c>
      <c r="G6159" s="57" t="s">
        <v>19173</v>
      </c>
      <c r="H6159" s="51">
        <v>75</v>
      </c>
      <c r="I6159" s="51" t="s">
        <v>17309</v>
      </c>
      <c r="J6159" s="69">
        <v>27.49</v>
      </c>
      <c r="K6159" s="69">
        <f t="shared" si="290"/>
        <v>2061.75</v>
      </c>
      <c r="L6159" s="90">
        <v>75</v>
      </c>
      <c r="M6159" s="51">
        <f>VLOOKUP(A:A,'[2]Příloha k protokolu'!$F:$J,5,0)</f>
        <v>0</v>
      </c>
      <c r="N6159" s="62" t="s">
        <v>19589</v>
      </c>
      <c r="O6159" s="52" t="s">
        <v>182</v>
      </c>
      <c r="P6159" s="52">
        <v>435</v>
      </c>
      <c r="Q6159" s="52"/>
      <c r="R6159" s="52" t="s">
        <v>19590</v>
      </c>
      <c r="S6159" s="49" t="s">
        <v>21333</v>
      </c>
      <c r="V6159" s="50" t="s">
        <v>18333</v>
      </c>
      <c r="W6159" s="50" t="s">
        <v>19577</v>
      </c>
      <c r="X6159" s="50" t="s">
        <v>14738</v>
      </c>
      <c r="Y6159" s="70" t="s">
        <v>17320</v>
      </c>
      <c r="Z6159" s="53">
        <v>28161</v>
      </c>
    </row>
    <row r="6160" spans="1:26" s="49" customFormat="1" ht="30" x14ac:dyDescent="0.25">
      <c r="A6160" s="74">
        <v>600021742</v>
      </c>
      <c r="B6160" s="73">
        <f t="shared" si="288"/>
        <v>600021742</v>
      </c>
      <c r="C6160" s="73" t="s">
        <v>19591</v>
      </c>
      <c r="D6160" s="68">
        <v>1</v>
      </c>
      <c r="E6160" s="48">
        <f t="shared" si="289"/>
        <v>70831378</v>
      </c>
      <c r="F6160" s="57" t="s">
        <v>17312</v>
      </c>
      <c r="G6160" s="57" t="s">
        <v>19173</v>
      </c>
      <c r="H6160" s="51">
        <v>375</v>
      </c>
      <c r="I6160" s="51" t="s">
        <v>17309</v>
      </c>
      <c r="J6160" s="69">
        <v>27.49</v>
      </c>
      <c r="K6160" s="69">
        <f t="shared" si="290"/>
        <v>10308.75</v>
      </c>
      <c r="L6160" s="90">
        <v>375</v>
      </c>
      <c r="M6160" s="51">
        <f>VLOOKUP(A:A,'[2]Příloha k protokolu'!$F:$J,5,0)</f>
        <v>0</v>
      </c>
      <c r="N6160" s="62" t="s">
        <v>19592</v>
      </c>
      <c r="O6160" s="52" t="s">
        <v>16046</v>
      </c>
      <c r="P6160" s="52">
        <v>179</v>
      </c>
      <c r="Q6160" s="52"/>
      <c r="R6160" s="52" t="s">
        <v>19577</v>
      </c>
      <c r="S6160" s="49" t="s">
        <v>21333</v>
      </c>
      <c r="V6160" s="50" t="s">
        <v>18333</v>
      </c>
      <c r="W6160" s="50" t="s">
        <v>19577</v>
      </c>
      <c r="X6160" s="50" t="s">
        <v>14738</v>
      </c>
      <c r="Y6160" s="70" t="s">
        <v>17320</v>
      </c>
      <c r="Z6160" s="53">
        <v>28002</v>
      </c>
    </row>
    <row r="6161" spans="1:26" s="49" customFormat="1" ht="30" x14ac:dyDescent="0.25">
      <c r="A6161" s="74">
        <v>600019527</v>
      </c>
      <c r="B6161" s="73">
        <f t="shared" si="288"/>
        <v>600019527</v>
      </c>
      <c r="C6161" s="73" t="s">
        <v>19593</v>
      </c>
      <c r="D6161" s="68">
        <v>1</v>
      </c>
      <c r="E6161" s="48">
        <f t="shared" si="289"/>
        <v>68713</v>
      </c>
      <c r="F6161" s="57" t="s">
        <v>17312</v>
      </c>
      <c r="G6161" s="57" t="s">
        <v>19173</v>
      </c>
      <c r="H6161" s="51">
        <v>450</v>
      </c>
      <c r="I6161" s="51" t="s">
        <v>17309</v>
      </c>
      <c r="J6161" s="69">
        <v>27.49</v>
      </c>
      <c r="K6161" s="69">
        <f t="shared" si="290"/>
        <v>12370.5</v>
      </c>
      <c r="L6161" s="90">
        <v>450</v>
      </c>
      <c r="M6161" s="51">
        <f>VLOOKUP(A:A,'[2]Příloha k protokolu'!$F:$J,5,0)</f>
        <v>0</v>
      </c>
      <c r="N6161" s="62" t="s">
        <v>19594</v>
      </c>
      <c r="O6161" s="52" t="s">
        <v>17817</v>
      </c>
      <c r="P6161" s="52">
        <v>135</v>
      </c>
      <c r="Q6161" s="52"/>
      <c r="R6161" s="52" t="s">
        <v>19577</v>
      </c>
      <c r="S6161" s="49" t="s">
        <v>21333</v>
      </c>
      <c r="V6161" s="50" t="s">
        <v>18333</v>
      </c>
      <c r="W6161" s="50" t="s">
        <v>19577</v>
      </c>
      <c r="X6161" s="50" t="s">
        <v>14738</v>
      </c>
      <c r="Y6161" s="70" t="s">
        <v>17320</v>
      </c>
      <c r="Z6161" s="53">
        <v>28002</v>
      </c>
    </row>
    <row r="6162" spans="1:26" s="49" customFormat="1" x14ac:dyDescent="0.25">
      <c r="A6162" s="74">
        <v>600020215</v>
      </c>
      <c r="B6162" s="73">
        <f t="shared" si="288"/>
        <v>600020215</v>
      </c>
      <c r="C6162" s="73" t="s">
        <v>19595</v>
      </c>
      <c r="D6162" s="68">
        <v>1</v>
      </c>
      <c r="E6162" s="48">
        <f t="shared" si="289"/>
        <v>61884235</v>
      </c>
      <c r="F6162" s="57" t="s">
        <v>17312</v>
      </c>
      <c r="G6162" s="57" t="s">
        <v>19173</v>
      </c>
      <c r="H6162" s="51">
        <v>25</v>
      </c>
      <c r="I6162" s="51" t="s">
        <v>17309</v>
      </c>
      <c r="J6162" s="69">
        <v>27.49</v>
      </c>
      <c r="K6162" s="69">
        <f t="shared" si="290"/>
        <v>687.25</v>
      </c>
      <c r="L6162" s="90">
        <v>25</v>
      </c>
      <c r="M6162" s="51">
        <f>VLOOKUP(A:A,'[2]Příloha k protokolu'!$F:$J,5,0)</f>
        <v>0</v>
      </c>
      <c r="N6162" s="62" t="s">
        <v>19596</v>
      </c>
      <c r="O6162" s="52" t="s">
        <v>19597</v>
      </c>
      <c r="P6162" s="52">
        <v>402</v>
      </c>
      <c r="Q6162" s="52"/>
      <c r="R6162" s="52" t="s">
        <v>19577</v>
      </c>
      <c r="S6162" s="49" t="s">
        <v>21334</v>
      </c>
      <c r="V6162" s="50" t="s">
        <v>18333</v>
      </c>
      <c r="W6162" s="50" t="s">
        <v>19577</v>
      </c>
      <c r="X6162" s="50" t="s">
        <v>14741</v>
      </c>
      <c r="Y6162" s="70" t="s">
        <v>17320</v>
      </c>
      <c r="Z6162" s="53">
        <v>28002</v>
      </c>
    </row>
    <row r="6163" spans="1:26" s="49" customFormat="1" x14ac:dyDescent="0.25">
      <c r="A6163" s="74">
        <v>662103301</v>
      </c>
      <c r="B6163" s="73">
        <f t="shared" si="288"/>
        <v>662103301</v>
      </c>
      <c r="C6163" s="73" t="s">
        <v>19598</v>
      </c>
      <c r="D6163" s="68">
        <v>1</v>
      </c>
      <c r="E6163" s="48">
        <f t="shared" si="289"/>
        <v>75076357</v>
      </c>
      <c r="F6163" s="57" t="s">
        <v>17312</v>
      </c>
      <c r="G6163" s="57" t="s">
        <v>19173</v>
      </c>
      <c r="H6163" s="51">
        <v>0</v>
      </c>
      <c r="I6163" s="51" t="s">
        <v>17309</v>
      </c>
      <c r="J6163" s="69">
        <v>27.49</v>
      </c>
      <c r="K6163" s="69">
        <f t="shared" si="290"/>
        <v>0</v>
      </c>
      <c r="L6163" s="90">
        <v>25</v>
      </c>
      <c r="M6163" s="51">
        <f>VLOOKUP(A:A,'[2]Příloha k protokolu'!$F:$J,5,0)</f>
        <v>25</v>
      </c>
      <c r="N6163" s="62" t="s">
        <v>19599</v>
      </c>
      <c r="O6163" s="52" t="s">
        <v>2464</v>
      </c>
      <c r="P6163" s="52">
        <v>48</v>
      </c>
      <c r="Q6163" s="52"/>
      <c r="R6163" s="52" t="s">
        <v>19600</v>
      </c>
      <c r="S6163" s="49" t="s">
        <v>21333</v>
      </c>
      <c r="V6163" s="50" t="s">
        <v>19580</v>
      </c>
      <c r="W6163" s="50" t="s">
        <v>19577</v>
      </c>
      <c r="X6163" s="50" t="s">
        <v>14740</v>
      </c>
      <c r="Y6163" s="70" t="s">
        <v>17320</v>
      </c>
      <c r="Z6163" s="53">
        <v>28002</v>
      </c>
    </row>
    <row r="6164" spans="1:26" s="49" customFormat="1" x14ac:dyDescent="0.25">
      <c r="A6164" s="74">
        <v>600007081</v>
      </c>
      <c r="B6164" s="73">
        <f t="shared" si="288"/>
        <v>600007081</v>
      </c>
      <c r="C6164" s="73" t="s">
        <v>19601</v>
      </c>
      <c r="D6164" s="68">
        <v>1</v>
      </c>
      <c r="E6164" s="48">
        <f t="shared" si="289"/>
        <v>48665819</v>
      </c>
      <c r="F6164" s="57" t="s">
        <v>17312</v>
      </c>
      <c r="G6164" s="57" t="s">
        <v>19173</v>
      </c>
      <c r="H6164" s="51">
        <v>525</v>
      </c>
      <c r="I6164" s="51" t="s">
        <v>17309</v>
      </c>
      <c r="J6164" s="69">
        <v>27.49</v>
      </c>
      <c r="K6164" s="69">
        <f t="shared" si="290"/>
        <v>14432.25</v>
      </c>
      <c r="L6164" s="90">
        <v>525</v>
      </c>
      <c r="M6164" s="51">
        <f>VLOOKUP(A:A,'[2]Příloha k protokolu'!$F:$J,5,0)</f>
        <v>0</v>
      </c>
      <c r="N6164" s="62" t="s">
        <v>19602</v>
      </c>
      <c r="O6164" s="52" t="s">
        <v>354</v>
      </c>
      <c r="P6164" s="52">
        <v>162</v>
      </c>
      <c r="Q6164" s="52"/>
      <c r="R6164" s="52" t="s">
        <v>19577</v>
      </c>
      <c r="S6164" s="49" t="s">
        <v>21333</v>
      </c>
      <c r="V6164" s="50" t="s">
        <v>18333</v>
      </c>
      <c r="W6164" s="50" t="s">
        <v>19577</v>
      </c>
      <c r="X6164" s="50" t="s">
        <v>14738</v>
      </c>
      <c r="Y6164" s="70" t="s">
        <v>17320</v>
      </c>
      <c r="Z6164" s="53">
        <v>28002</v>
      </c>
    </row>
    <row r="6165" spans="1:26" s="49" customFormat="1" x14ac:dyDescent="0.25">
      <c r="A6165" s="74">
        <v>600007090</v>
      </c>
      <c r="B6165" s="73">
        <f t="shared" si="288"/>
        <v>600007090</v>
      </c>
      <c r="C6165" s="73" t="s">
        <v>19603</v>
      </c>
      <c r="D6165" s="68">
        <v>1</v>
      </c>
      <c r="E6165" s="48">
        <f t="shared" si="289"/>
        <v>48665991</v>
      </c>
      <c r="F6165" s="57" t="s">
        <v>17312</v>
      </c>
      <c r="G6165" s="57" t="s">
        <v>19173</v>
      </c>
      <c r="H6165" s="51">
        <v>600</v>
      </c>
      <c r="I6165" s="51" t="s">
        <v>17309</v>
      </c>
      <c r="J6165" s="69">
        <v>27.49</v>
      </c>
      <c r="K6165" s="69">
        <f t="shared" si="290"/>
        <v>16494</v>
      </c>
      <c r="L6165" s="90">
        <v>600</v>
      </c>
      <c r="M6165" s="51">
        <f>VLOOKUP(A:A,'[2]Příloha k protokolu'!$F:$J,5,0)</f>
        <v>0</v>
      </c>
      <c r="N6165" s="62" t="s">
        <v>19604</v>
      </c>
      <c r="O6165" s="52" t="s">
        <v>16046</v>
      </c>
      <c r="P6165" s="52">
        <v>41</v>
      </c>
      <c r="Q6165" s="52">
        <v>12</v>
      </c>
      <c r="R6165" s="52" t="s">
        <v>19577</v>
      </c>
      <c r="S6165" s="49" t="s">
        <v>21333</v>
      </c>
      <c r="V6165" s="50" t="s">
        <v>18333</v>
      </c>
      <c r="W6165" s="50" t="s">
        <v>19577</v>
      </c>
      <c r="X6165" s="50" t="s">
        <v>14738</v>
      </c>
      <c r="Y6165" s="70" t="s">
        <v>17320</v>
      </c>
      <c r="Z6165" s="53">
        <v>28002</v>
      </c>
    </row>
    <row r="6166" spans="1:26" s="49" customFormat="1" x14ac:dyDescent="0.25">
      <c r="A6166" s="74">
        <v>600007146</v>
      </c>
      <c r="B6166" s="73">
        <f t="shared" si="288"/>
        <v>600007146</v>
      </c>
      <c r="C6166" s="73" t="s">
        <v>19605</v>
      </c>
      <c r="D6166" s="68">
        <v>1</v>
      </c>
      <c r="E6166" s="48">
        <f t="shared" si="289"/>
        <v>25134710</v>
      </c>
      <c r="F6166" s="57" t="s">
        <v>17312</v>
      </c>
      <c r="G6166" s="57" t="s">
        <v>19173</v>
      </c>
      <c r="H6166" s="51">
        <v>450</v>
      </c>
      <c r="I6166" s="51" t="s">
        <v>17309</v>
      </c>
      <c r="J6166" s="69">
        <v>27.49</v>
      </c>
      <c r="K6166" s="69">
        <f t="shared" si="290"/>
        <v>12370.5</v>
      </c>
      <c r="L6166" s="90">
        <v>450</v>
      </c>
      <c r="M6166" s="51">
        <f>VLOOKUP(A:A,'[2]Příloha k protokolu'!$F:$J,5,0)</f>
        <v>0</v>
      </c>
      <c r="N6166" s="62" t="s">
        <v>19606</v>
      </c>
      <c r="O6166" s="52" t="s">
        <v>19607</v>
      </c>
      <c r="P6166" s="52">
        <v>262</v>
      </c>
      <c r="Q6166" s="52"/>
      <c r="R6166" s="52" t="s">
        <v>19577</v>
      </c>
      <c r="S6166" s="49" t="s">
        <v>21334</v>
      </c>
      <c r="V6166" s="50" t="s">
        <v>18333</v>
      </c>
      <c r="W6166" s="50" t="s">
        <v>19577</v>
      </c>
      <c r="X6166" s="50" t="s">
        <v>14742</v>
      </c>
      <c r="Y6166" s="70" t="s">
        <v>17320</v>
      </c>
      <c r="Z6166" s="53">
        <v>28002</v>
      </c>
    </row>
    <row r="6167" spans="1:26" s="49" customFormat="1" x14ac:dyDescent="0.25">
      <c r="A6167" s="74">
        <v>600007154</v>
      </c>
      <c r="B6167" s="73">
        <f t="shared" si="288"/>
        <v>600007154</v>
      </c>
      <c r="C6167" s="73" t="s">
        <v>19608</v>
      </c>
      <c r="D6167" s="68">
        <v>1</v>
      </c>
      <c r="E6167" s="48">
        <f t="shared" si="289"/>
        <v>641065</v>
      </c>
      <c r="F6167" s="57" t="s">
        <v>17312</v>
      </c>
      <c r="G6167" s="57" t="s">
        <v>19173</v>
      </c>
      <c r="H6167" s="51">
        <v>75</v>
      </c>
      <c r="I6167" s="51" t="s">
        <v>17309</v>
      </c>
      <c r="J6167" s="69">
        <v>27.49</v>
      </c>
      <c r="K6167" s="69">
        <f t="shared" si="290"/>
        <v>2061.75</v>
      </c>
      <c r="L6167" s="90">
        <v>75</v>
      </c>
      <c r="M6167" s="51">
        <f>VLOOKUP(A:A,'[2]Příloha k protokolu'!$F:$J,5,0)</f>
        <v>0</v>
      </c>
      <c r="N6167" s="62" t="s">
        <v>19609</v>
      </c>
      <c r="O6167" s="52" t="s">
        <v>16279</v>
      </c>
      <c r="P6167" s="52">
        <v>28</v>
      </c>
      <c r="Q6167" s="52"/>
      <c r="R6167" s="52" t="s">
        <v>19577</v>
      </c>
      <c r="S6167" s="49" t="s">
        <v>21334</v>
      </c>
      <c r="V6167" s="50" t="s">
        <v>18333</v>
      </c>
      <c r="W6167" s="50" t="s">
        <v>19577</v>
      </c>
      <c r="X6167" s="50" t="s">
        <v>14741</v>
      </c>
      <c r="Y6167" s="70" t="s">
        <v>17320</v>
      </c>
      <c r="Z6167" s="53">
        <v>28002</v>
      </c>
    </row>
    <row r="6168" spans="1:26" s="49" customFormat="1" ht="30" x14ac:dyDescent="0.25">
      <c r="A6168" s="74">
        <v>600007171</v>
      </c>
      <c r="B6168" s="73">
        <f t="shared" si="288"/>
        <v>600007171</v>
      </c>
      <c r="C6168" s="73" t="s">
        <v>19610</v>
      </c>
      <c r="D6168" s="68">
        <v>1</v>
      </c>
      <c r="E6168" s="48">
        <f t="shared" si="289"/>
        <v>48665860</v>
      </c>
      <c r="F6168" s="57" t="s">
        <v>17312</v>
      </c>
      <c r="G6168" s="57" t="s">
        <v>19173</v>
      </c>
      <c r="H6168" s="51">
        <v>300</v>
      </c>
      <c r="I6168" s="51" t="s">
        <v>17309</v>
      </c>
      <c r="J6168" s="69">
        <v>27.49</v>
      </c>
      <c r="K6168" s="69">
        <f t="shared" si="290"/>
        <v>8247</v>
      </c>
      <c r="L6168" s="90">
        <v>300</v>
      </c>
      <c r="M6168" s="51">
        <f>VLOOKUP(A:A,'[2]Příloha k protokolu'!$F:$J,5,0)</f>
        <v>0</v>
      </c>
      <c r="N6168" s="62" t="s">
        <v>19611</v>
      </c>
      <c r="O6168" s="52" t="s">
        <v>19612</v>
      </c>
      <c r="P6168" s="52">
        <v>191</v>
      </c>
      <c r="Q6168" s="52"/>
      <c r="R6168" s="52" t="s">
        <v>19577</v>
      </c>
      <c r="S6168" s="49" t="s">
        <v>21333</v>
      </c>
      <c r="V6168" s="50" t="s">
        <v>18333</v>
      </c>
      <c r="W6168" s="50" t="s">
        <v>19577</v>
      </c>
      <c r="X6168" s="50" t="s">
        <v>14738</v>
      </c>
      <c r="Y6168" s="70" t="s">
        <v>17320</v>
      </c>
      <c r="Z6168" s="53">
        <v>28002</v>
      </c>
    </row>
    <row r="6169" spans="1:26" s="49" customFormat="1" x14ac:dyDescent="0.25">
      <c r="A6169" s="74">
        <v>600045544</v>
      </c>
      <c r="B6169" s="73">
        <f t="shared" si="288"/>
        <v>600045544</v>
      </c>
      <c r="C6169" s="73" t="s">
        <v>19613</v>
      </c>
      <c r="D6169" s="68">
        <v>1</v>
      </c>
      <c r="E6169" s="48">
        <f t="shared" si="289"/>
        <v>46383433</v>
      </c>
      <c r="F6169" s="57" t="s">
        <v>17312</v>
      </c>
      <c r="G6169" s="57" t="s">
        <v>19173</v>
      </c>
      <c r="H6169" s="51">
        <v>725</v>
      </c>
      <c r="I6169" s="51" t="s">
        <v>17309</v>
      </c>
      <c r="J6169" s="69">
        <v>27.49</v>
      </c>
      <c r="K6169" s="69">
        <f t="shared" si="290"/>
        <v>19930.25</v>
      </c>
      <c r="L6169" s="90">
        <v>725</v>
      </c>
      <c r="M6169" s="51">
        <f>VLOOKUP(A:A,'[2]Příloha k protokolu'!$F:$J,5,0)</f>
        <v>0</v>
      </c>
      <c r="N6169" s="62" t="s">
        <v>19614</v>
      </c>
      <c r="O6169" s="52" t="s">
        <v>1152</v>
      </c>
      <c r="P6169" s="52">
        <v>28</v>
      </c>
      <c r="Q6169" s="52"/>
      <c r="R6169" s="52" t="s">
        <v>19615</v>
      </c>
      <c r="S6169" s="49" t="s">
        <v>21333</v>
      </c>
      <c r="V6169" s="50" t="s">
        <v>19580</v>
      </c>
      <c r="W6169" s="50" t="s">
        <v>19577</v>
      </c>
      <c r="X6169" s="50" t="s">
        <v>14740</v>
      </c>
      <c r="Y6169" s="70" t="s">
        <v>17320</v>
      </c>
      <c r="Z6169" s="53">
        <v>28104</v>
      </c>
    </row>
    <row r="6170" spans="1:26" s="49" customFormat="1" x14ac:dyDescent="0.25">
      <c r="A6170" s="74">
        <v>600045391</v>
      </c>
      <c r="B6170" s="73">
        <f t="shared" si="288"/>
        <v>600045391</v>
      </c>
      <c r="C6170" s="73" t="s">
        <v>19616</v>
      </c>
      <c r="D6170" s="68">
        <v>1</v>
      </c>
      <c r="E6170" s="48">
        <f t="shared" si="289"/>
        <v>46390413</v>
      </c>
      <c r="F6170" s="57" t="s">
        <v>17312</v>
      </c>
      <c r="G6170" s="57" t="s">
        <v>19173</v>
      </c>
      <c r="H6170" s="51">
        <v>725</v>
      </c>
      <c r="I6170" s="51" t="s">
        <v>17309</v>
      </c>
      <c r="J6170" s="69">
        <v>27.49</v>
      </c>
      <c r="K6170" s="69">
        <f t="shared" si="290"/>
        <v>19930.25</v>
      </c>
      <c r="L6170" s="90">
        <v>725</v>
      </c>
      <c r="M6170" s="51">
        <f>VLOOKUP(A:A,'[2]Příloha k protokolu'!$F:$J,5,0)</f>
        <v>0</v>
      </c>
      <c r="N6170" s="62" t="s">
        <v>19617</v>
      </c>
      <c r="O6170" s="52" t="s">
        <v>19618</v>
      </c>
      <c r="P6170" s="52">
        <v>374</v>
      </c>
      <c r="Q6170" s="52"/>
      <c r="R6170" s="52" t="s">
        <v>19577</v>
      </c>
      <c r="S6170" s="49" t="s">
        <v>21333</v>
      </c>
      <c r="V6170" s="50" t="s">
        <v>19580</v>
      </c>
      <c r="W6170" s="50" t="s">
        <v>19577</v>
      </c>
      <c r="X6170" s="50" t="s">
        <v>14740</v>
      </c>
      <c r="Y6170" s="70" t="s">
        <v>17320</v>
      </c>
      <c r="Z6170" s="53">
        <v>28002</v>
      </c>
    </row>
    <row r="6171" spans="1:26" s="49" customFormat="1" x14ac:dyDescent="0.25">
      <c r="A6171" s="74">
        <v>600045455</v>
      </c>
      <c r="B6171" s="73">
        <f t="shared" si="288"/>
        <v>600045455</v>
      </c>
      <c r="C6171" s="73" t="s">
        <v>19619</v>
      </c>
      <c r="D6171" s="68">
        <v>1</v>
      </c>
      <c r="E6171" s="48">
        <f t="shared" si="289"/>
        <v>70989656</v>
      </c>
      <c r="F6171" s="57" t="s">
        <v>17312</v>
      </c>
      <c r="G6171" s="57" t="s">
        <v>19173</v>
      </c>
      <c r="H6171" s="51">
        <v>525</v>
      </c>
      <c r="I6171" s="51" t="s">
        <v>17309</v>
      </c>
      <c r="J6171" s="69">
        <v>27.49</v>
      </c>
      <c r="K6171" s="69">
        <f t="shared" si="290"/>
        <v>14432.25</v>
      </c>
      <c r="L6171" s="90">
        <v>525</v>
      </c>
      <c r="M6171" s="51">
        <f>VLOOKUP(A:A,'[2]Příloha k protokolu'!$F:$J,5,0)</f>
        <v>0</v>
      </c>
      <c r="N6171" s="62" t="s">
        <v>19620</v>
      </c>
      <c r="O6171" s="52" t="s">
        <v>16496</v>
      </c>
      <c r="P6171" s="52">
        <v>563</v>
      </c>
      <c r="Q6171" s="52"/>
      <c r="R6171" s="52" t="s">
        <v>19621</v>
      </c>
      <c r="S6171" s="49" t="s">
        <v>21333</v>
      </c>
      <c r="V6171" s="50" t="s">
        <v>19580</v>
      </c>
      <c r="W6171" s="50" t="s">
        <v>19577</v>
      </c>
      <c r="X6171" s="50" t="s">
        <v>14740</v>
      </c>
      <c r="Y6171" s="70" t="s">
        <v>17320</v>
      </c>
      <c r="Z6171" s="53">
        <v>28101</v>
      </c>
    </row>
    <row r="6172" spans="1:26" s="49" customFormat="1" x14ac:dyDescent="0.25">
      <c r="A6172" s="74">
        <v>600044718</v>
      </c>
      <c r="B6172" s="73">
        <f t="shared" si="288"/>
        <v>600044718</v>
      </c>
      <c r="C6172" s="73" t="s">
        <v>19622</v>
      </c>
      <c r="D6172" s="68">
        <v>1</v>
      </c>
      <c r="E6172" s="48">
        <f t="shared" si="289"/>
        <v>48663611</v>
      </c>
      <c r="F6172" s="57" t="s">
        <v>17312</v>
      </c>
      <c r="G6172" s="57" t="s">
        <v>19173</v>
      </c>
      <c r="H6172" s="51">
        <v>0</v>
      </c>
      <c r="I6172" s="51" t="s">
        <v>17309</v>
      </c>
      <c r="J6172" s="69">
        <v>27.49</v>
      </c>
      <c r="K6172" s="69">
        <f t="shared" si="290"/>
        <v>0</v>
      </c>
      <c r="L6172" s="90">
        <v>25</v>
      </c>
      <c r="M6172" s="51">
        <f>VLOOKUP(A:A,'[2]Příloha k protokolu'!$F:$J,5,0)</f>
        <v>25</v>
      </c>
      <c r="N6172" s="62" t="s">
        <v>19623</v>
      </c>
      <c r="O6172" s="52" t="s">
        <v>19624</v>
      </c>
      <c r="P6172" s="52">
        <v>710</v>
      </c>
      <c r="Q6172" s="52"/>
      <c r="R6172" s="52" t="s">
        <v>19577</v>
      </c>
      <c r="S6172" s="49" t="s">
        <v>21333</v>
      </c>
      <c r="V6172" s="50" t="s">
        <v>19580</v>
      </c>
      <c r="W6172" s="50" t="s">
        <v>19577</v>
      </c>
      <c r="X6172" s="50" t="s">
        <v>14740</v>
      </c>
      <c r="Y6172" s="70" t="s">
        <v>17320</v>
      </c>
      <c r="Z6172" s="53">
        <v>28002</v>
      </c>
    </row>
    <row r="6173" spans="1:26" s="49" customFormat="1" x14ac:dyDescent="0.25">
      <c r="A6173" s="74">
        <v>600044751</v>
      </c>
      <c r="B6173" s="73">
        <f t="shared" si="288"/>
        <v>600044751</v>
      </c>
      <c r="C6173" s="73" t="s">
        <v>19625</v>
      </c>
      <c r="D6173" s="68">
        <v>1</v>
      </c>
      <c r="E6173" s="48">
        <f t="shared" si="289"/>
        <v>48665142</v>
      </c>
      <c r="F6173" s="57" t="s">
        <v>17312</v>
      </c>
      <c r="G6173" s="57" t="s">
        <v>19173</v>
      </c>
      <c r="H6173" s="51">
        <v>0</v>
      </c>
      <c r="I6173" s="51" t="s">
        <v>17309</v>
      </c>
      <c r="J6173" s="69">
        <v>27.49</v>
      </c>
      <c r="K6173" s="69">
        <f t="shared" si="290"/>
        <v>0</v>
      </c>
      <c r="L6173" s="90">
        <v>25</v>
      </c>
      <c r="M6173" s="51">
        <f>VLOOKUP(A:A,'[2]Příloha k protokolu'!$F:$J,5,0)</f>
        <v>25</v>
      </c>
      <c r="N6173" s="62" t="s">
        <v>19626</v>
      </c>
      <c r="O6173" s="52" t="s">
        <v>45</v>
      </c>
      <c r="P6173" s="52">
        <v>1299</v>
      </c>
      <c r="Q6173" s="52"/>
      <c r="R6173" s="52" t="s">
        <v>19577</v>
      </c>
      <c r="S6173" s="49" t="s">
        <v>21333</v>
      </c>
      <c r="V6173" s="50" t="s">
        <v>19580</v>
      </c>
      <c r="W6173" s="50" t="s">
        <v>19577</v>
      </c>
      <c r="X6173" s="50" t="s">
        <v>14740</v>
      </c>
      <c r="Y6173" s="70" t="s">
        <v>17320</v>
      </c>
      <c r="Z6173" s="53">
        <v>28002</v>
      </c>
    </row>
    <row r="6174" spans="1:26" s="49" customFormat="1" x14ac:dyDescent="0.25">
      <c r="A6174" s="74">
        <v>600044769</v>
      </c>
      <c r="B6174" s="73">
        <f t="shared" si="288"/>
        <v>600044769</v>
      </c>
      <c r="C6174" s="73" t="s">
        <v>19627</v>
      </c>
      <c r="D6174" s="68">
        <v>1</v>
      </c>
      <c r="E6174" s="48">
        <f t="shared" si="289"/>
        <v>48665266</v>
      </c>
      <c r="F6174" s="57" t="s">
        <v>17312</v>
      </c>
      <c r="G6174" s="57" t="s">
        <v>19173</v>
      </c>
      <c r="H6174" s="51">
        <v>25</v>
      </c>
      <c r="I6174" s="51" t="s">
        <v>17309</v>
      </c>
      <c r="J6174" s="69">
        <v>27.49</v>
      </c>
      <c r="K6174" s="69">
        <f t="shared" si="290"/>
        <v>687.25</v>
      </c>
      <c r="L6174" s="90">
        <v>25</v>
      </c>
      <c r="M6174" s="51">
        <f>VLOOKUP(A:A,'[2]Příloha k protokolu'!$F:$J,5,0)</f>
        <v>0</v>
      </c>
      <c r="N6174" s="62" t="s">
        <v>19628</v>
      </c>
      <c r="O6174" s="52" t="s">
        <v>60</v>
      </c>
      <c r="P6174" s="52">
        <v>430</v>
      </c>
      <c r="Q6174" s="52"/>
      <c r="R6174" s="52" t="s">
        <v>19577</v>
      </c>
      <c r="S6174" s="49" t="s">
        <v>21333</v>
      </c>
      <c r="V6174" s="50" t="s">
        <v>19580</v>
      </c>
      <c r="W6174" s="50" t="s">
        <v>19577</v>
      </c>
      <c r="X6174" s="50" t="s">
        <v>14740</v>
      </c>
      <c r="Y6174" s="70" t="s">
        <v>17320</v>
      </c>
      <c r="Z6174" s="53">
        <v>28002</v>
      </c>
    </row>
    <row r="6175" spans="1:26" s="49" customFormat="1" x14ac:dyDescent="0.25">
      <c r="A6175" s="74">
        <v>600044823</v>
      </c>
      <c r="B6175" s="73">
        <f t="shared" si="288"/>
        <v>600044823</v>
      </c>
      <c r="C6175" s="73" t="s">
        <v>19630</v>
      </c>
      <c r="D6175" s="68">
        <v>1</v>
      </c>
      <c r="E6175" s="48">
        <f t="shared" si="289"/>
        <v>71009728</v>
      </c>
      <c r="F6175" s="57" t="s">
        <v>17312</v>
      </c>
      <c r="G6175" s="57" t="s">
        <v>19173</v>
      </c>
      <c r="H6175" s="51">
        <v>0</v>
      </c>
      <c r="I6175" s="51" t="s">
        <v>17309</v>
      </c>
      <c r="J6175" s="69">
        <v>27.49</v>
      </c>
      <c r="K6175" s="69">
        <f t="shared" si="290"/>
        <v>0</v>
      </c>
      <c r="L6175" s="90">
        <v>25</v>
      </c>
      <c r="M6175" s="51">
        <f>VLOOKUP(A:A,'[2]Příloha k protokolu'!$F:$J,5,0)</f>
        <v>25</v>
      </c>
      <c r="N6175" s="62" t="s">
        <v>19631</v>
      </c>
      <c r="O6175" s="52" t="s">
        <v>519</v>
      </c>
      <c r="P6175" s="52">
        <v>598</v>
      </c>
      <c r="Q6175" s="52"/>
      <c r="R6175" s="52" t="s">
        <v>19590</v>
      </c>
      <c r="S6175" s="49" t="s">
        <v>21333</v>
      </c>
      <c r="V6175" s="50" t="s">
        <v>19580</v>
      </c>
      <c r="W6175" s="50" t="s">
        <v>19577</v>
      </c>
      <c r="X6175" s="50" t="s">
        <v>14740</v>
      </c>
      <c r="Y6175" s="70" t="s">
        <v>17320</v>
      </c>
      <c r="Z6175" s="53">
        <v>28161</v>
      </c>
    </row>
    <row r="6176" spans="1:26" s="49" customFormat="1" x14ac:dyDescent="0.25">
      <c r="A6176" s="74">
        <v>600044858</v>
      </c>
      <c r="B6176" s="73">
        <f t="shared" si="288"/>
        <v>600044858</v>
      </c>
      <c r="C6176" s="73" t="s">
        <v>19632</v>
      </c>
      <c r="D6176" s="68">
        <v>1</v>
      </c>
      <c r="E6176" s="48">
        <f t="shared" si="289"/>
        <v>48665231</v>
      </c>
      <c r="F6176" s="57" t="s">
        <v>17312</v>
      </c>
      <c r="G6176" s="57" t="s">
        <v>19173</v>
      </c>
      <c r="H6176" s="51">
        <v>0</v>
      </c>
      <c r="I6176" s="51" t="s">
        <v>17309</v>
      </c>
      <c r="J6176" s="69">
        <v>27.49</v>
      </c>
      <c r="K6176" s="69">
        <f t="shared" si="290"/>
        <v>0</v>
      </c>
      <c r="L6176" s="90">
        <v>25</v>
      </c>
      <c r="M6176" s="51">
        <f>VLOOKUP(A:A,'[2]Příloha k protokolu'!$F:$J,5,0)</f>
        <v>25</v>
      </c>
      <c r="N6176" s="62" t="s">
        <v>19633</v>
      </c>
      <c r="O6176" s="52" t="s">
        <v>651</v>
      </c>
      <c r="P6176" s="52">
        <v>184</v>
      </c>
      <c r="Q6176" s="52"/>
      <c r="R6176" s="52" t="s">
        <v>19615</v>
      </c>
      <c r="S6176" s="49" t="s">
        <v>21333</v>
      </c>
      <c r="V6176" s="50" t="s">
        <v>19580</v>
      </c>
      <c r="W6176" s="50" t="s">
        <v>19577</v>
      </c>
      <c r="X6176" s="50" t="s">
        <v>14740</v>
      </c>
      <c r="Y6176" s="70" t="s">
        <v>17320</v>
      </c>
      <c r="Z6176" s="53">
        <v>28104</v>
      </c>
    </row>
    <row r="6177" spans="1:26" s="49" customFormat="1" x14ac:dyDescent="0.25">
      <c r="A6177" s="74">
        <v>600044891</v>
      </c>
      <c r="B6177" s="73">
        <f t="shared" si="288"/>
        <v>600044891</v>
      </c>
      <c r="C6177" s="73" t="s">
        <v>19635</v>
      </c>
      <c r="D6177" s="68">
        <v>1</v>
      </c>
      <c r="E6177" s="48">
        <f t="shared" si="289"/>
        <v>75033224</v>
      </c>
      <c r="F6177" s="57" t="s">
        <v>17312</v>
      </c>
      <c r="G6177" s="57" t="s">
        <v>19173</v>
      </c>
      <c r="H6177" s="51">
        <v>25</v>
      </c>
      <c r="I6177" s="51" t="s">
        <v>17309</v>
      </c>
      <c r="J6177" s="69">
        <v>27.49</v>
      </c>
      <c r="K6177" s="69">
        <f t="shared" si="290"/>
        <v>687.25</v>
      </c>
      <c r="L6177" s="90">
        <v>25</v>
      </c>
      <c r="M6177" s="51">
        <f>VLOOKUP(A:A,'[2]Příloha k protokolu'!$F:$J,5,0)</f>
        <v>0</v>
      </c>
      <c r="N6177" s="62" t="s">
        <v>19636</v>
      </c>
      <c r="O6177" s="52" t="s">
        <v>19637</v>
      </c>
      <c r="P6177" s="52">
        <v>472</v>
      </c>
      <c r="Q6177" s="52"/>
      <c r="R6177" s="52" t="s">
        <v>19638</v>
      </c>
      <c r="S6177" s="49" t="s">
        <v>21333</v>
      </c>
      <c r="V6177" s="50" t="s">
        <v>19580</v>
      </c>
      <c r="W6177" s="50" t="s">
        <v>19577</v>
      </c>
      <c r="X6177" s="50" t="s">
        <v>14740</v>
      </c>
      <c r="Y6177" s="70" t="s">
        <v>17320</v>
      </c>
      <c r="Z6177" s="53">
        <v>28126</v>
      </c>
    </row>
    <row r="6178" spans="1:26" s="49" customFormat="1" x14ac:dyDescent="0.25">
      <c r="A6178" s="74">
        <v>600044912</v>
      </c>
      <c r="B6178" s="73">
        <f t="shared" si="288"/>
        <v>600044912</v>
      </c>
      <c r="C6178" s="73" t="s">
        <v>19639</v>
      </c>
      <c r="D6178" s="68">
        <v>1</v>
      </c>
      <c r="E6178" s="48">
        <f t="shared" si="289"/>
        <v>70926735</v>
      </c>
      <c r="F6178" s="57" t="s">
        <v>17312</v>
      </c>
      <c r="G6178" s="57" t="s">
        <v>19173</v>
      </c>
      <c r="H6178" s="51">
        <v>0</v>
      </c>
      <c r="I6178" s="51" t="s">
        <v>17309</v>
      </c>
      <c r="J6178" s="69">
        <v>27.49</v>
      </c>
      <c r="K6178" s="69">
        <f t="shared" si="290"/>
        <v>0</v>
      </c>
      <c r="L6178" s="90">
        <v>25</v>
      </c>
      <c r="M6178" s="51">
        <f>VLOOKUP(A:A,'[2]Příloha k protokolu'!$F:$J,5,0)</f>
        <v>25</v>
      </c>
      <c r="N6178" s="62" t="s">
        <v>19640</v>
      </c>
      <c r="O6178" s="52" t="s">
        <v>593</v>
      </c>
      <c r="P6178" s="52">
        <v>671</v>
      </c>
      <c r="Q6178" s="52"/>
      <c r="R6178" s="52" t="s">
        <v>19641</v>
      </c>
      <c r="S6178" s="49" t="s">
        <v>21333</v>
      </c>
      <c r="V6178" s="50" t="s">
        <v>19580</v>
      </c>
      <c r="W6178" s="50" t="s">
        <v>19577</v>
      </c>
      <c r="X6178" s="50" t="s">
        <v>14740</v>
      </c>
      <c r="Y6178" s="70" t="s">
        <v>17320</v>
      </c>
      <c r="Z6178" s="53">
        <v>28151</v>
      </c>
    </row>
    <row r="6179" spans="1:26" s="49" customFormat="1" x14ac:dyDescent="0.25">
      <c r="A6179" s="74">
        <v>600044939</v>
      </c>
      <c r="B6179" s="73">
        <f t="shared" si="288"/>
        <v>600044939</v>
      </c>
      <c r="C6179" s="73" t="s">
        <v>19642</v>
      </c>
      <c r="D6179" s="68">
        <v>1</v>
      </c>
      <c r="E6179" s="48">
        <f t="shared" si="289"/>
        <v>75030896</v>
      </c>
      <c r="F6179" s="57" t="s">
        <v>17312</v>
      </c>
      <c r="G6179" s="57" t="s">
        <v>19173</v>
      </c>
      <c r="H6179" s="51">
        <v>0</v>
      </c>
      <c r="I6179" s="51" t="s">
        <v>17309</v>
      </c>
      <c r="J6179" s="69">
        <v>27.49</v>
      </c>
      <c r="K6179" s="69">
        <f t="shared" si="290"/>
        <v>0</v>
      </c>
      <c r="L6179" s="90">
        <v>25</v>
      </c>
      <c r="M6179" s="51">
        <f>VLOOKUP(A:A,'[2]Příloha k protokolu'!$F:$J,5,0)</f>
        <v>25</v>
      </c>
      <c r="N6179" s="62" t="s">
        <v>19643</v>
      </c>
      <c r="O6179" s="52" t="s">
        <v>516</v>
      </c>
      <c r="P6179" s="52">
        <v>326</v>
      </c>
      <c r="Q6179" s="52"/>
      <c r="R6179" s="52" t="s">
        <v>19644</v>
      </c>
      <c r="S6179" s="49" t="s">
        <v>21333</v>
      </c>
      <c r="V6179" s="50" t="s">
        <v>19580</v>
      </c>
      <c r="W6179" s="50" t="s">
        <v>19577</v>
      </c>
      <c r="X6179" s="50" t="s">
        <v>14740</v>
      </c>
      <c r="Y6179" s="70" t="s">
        <v>17320</v>
      </c>
      <c r="Z6179" s="53">
        <v>28002</v>
      </c>
    </row>
    <row r="6180" spans="1:26" s="49" customFormat="1" x14ac:dyDescent="0.25">
      <c r="A6180" s="74">
        <v>600044955</v>
      </c>
      <c r="B6180" s="73">
        <f t="shared" si="288"/>
        <v>600044955</v>
      </c>
      <c r="C6180" s="73" t="s">
        <v>19645</v>
      </c>
      <c r="D6180" s="68">
        <v>1</v>
      </c>
      <c r="E6180" s="48">
        <f t="shared" si="289"/>
        <v>70998981</v>
      </c>
      <c r="F6180" s="57" t="s">
        <v>17312</v>
      </c>
      <c r="G6180" s="57" t="s">
        <v>19173</v>
      </c>
      <c r="H6180" s="51">
        <v>0</v>
      </c>
      <c r="I6180" s="51" t="s">
        <v>17309</v>
      </c>
      <c r="J6180" s="69">
        <v>27.49</v>
      </c>
      <c r="K6180" s="69">
        <f t="shared" si="290"/>
        <v>0</v>
      </c>
      <c r="L6180" s="90">
        <v>25</v>
      </c>
      <c r="M6180" s="51">
        <f>VLOOKUP(A:A,'[2]Příloha k protokolu'!$F:$J,5,0)</f>
        <v>25</v>
      </c>
      <c r="N6180" s="62" t="s">
        <v>19646</v>
      </c>
      <c r="O6180" s="52" t="s">
        <v>1709</v>
      </c>
      <c r="P6180" s="52">
        <v>24</v>
      </c>
      <c r="Q6180" s="52"/>
      <c r="R6180" s="52" t="s">
        <v>19647</v>
      </c>
      <c r="S6180" s="49" t="s">
        <v>21333</v>
      </c>
      <c r="V6180" s="50" t="s">
        <v>19580</v>
      </c>
      <c r="W6180" s="50" t="s">
        <v>19577</v>
      </c>
      <c r="X6180" s="50" t="s">
        <v>14740</v>
      </c>
      <c r="Y6180" s="70" t="s">
        <v>17320</v>
      </c>
      <c r="Z6180" s="53">
        <v>28129</v>
      </c>
    </row>
    <row r="6181" spans="1:26" s="49" customFormat="1" x14ac:dyDescent="0.25">
      <c r="A6181" s="74">
        <v>600045013</v>
      </c>
      <c r="B6181" s="73">
        <f t="shared" si="288"/>
        <v>600045013</v>
      </c>
      <c r="C6181" s="73" t="s">
        <v>19648</v>
      </c>
      <c r="D6181" s="68">
        <v>1</v>
      </c>
      <c r="E6181" s="48">
        <f t="shared" si="289"/>
        <v>71009671</v>
      </c>
      <c r="F6181" s="57" t="s">
        <v>17312</v>
      </c>
      <c r="G6181" s="57" t="s">
        <v>19173</v>
      </c>
      <c r="H6181" s="51">
        <v>0</v>
      </c>
      <c r="I6181" s="51" t="s">
        <v>17309</v>
      </c>
      <c r="J6181" s="69">
        <v>27.49</v>
      </c>
      <c r="K6181" s="69">
        <f t="shared" si="290"/>
        <v>0</v>
      </c>
      <c r="L6181" s="90">
        <v>25</v>
      </c>
      <c r="M6181" s="51">
        <f>VLOOKUP(A:A,'[2]Příloha k protokolu'!$F:$J,5,0)</f>
        <v>25</v>
      </c>
      <c r="N6181" s="62" t="s">
        <v>19649</v>
      </c>
      <c r="O6181" s="52"/>
      <c r="P6181" s="52">
        <v>100</v>
      </c>
      <c r="Q6181" s="52"/>
      <c r="R6181" s="52" t="s">
        <v>19650</v>
      </c>
      <c r="S6181" s="49" t="s">
        <v>21333</v>
      </c>
      <c r="V6181" s="50" t="s">
        <v>19580</v>
      </c>
      <c r="W6181" s="50" t="s">
        <v>19577</v>
      </c>
      <c r="X6181" s="50" t="s">
        <v>14740</v>
      </c>
      <c r="Y6181" s="70" t="s">
        <v>17320</v>
      </c>
      <c r="Z6181" s="53">
        <v>28002</v>
      </c>
    </row>
    <row r="6182" spans="1:26" s="49" customFormat="1" x14ac:dyDescent="0.25">
      <c r="A6182" s="74">
        <v>600045030</v>
      </c>
      <c r="B6182" s="73">
        <f t="shared" si="288"/>
        <v>600045030</v>
      </c>
      <c r="C6182" s="73" t="s">
        <v>19651</v>
      </c>
      <c r="D6182" s="68">
        <v>1</v>
      </c>
      <c r="E6182" s="48">
        <f t="shared" si="289"/>
        <v>75031752</v>
      </c>
      <c r="F6182" s="57" t="s">
        <v>17312</v>
      </c>
      <c r="G6182" s="57" t="s">
        <v>19173</v>
      </c>
      <c r="H6182" s="51">
        <v>0</v>
      </c>
      <c r="I6182" s="51" t="s">
        <v>17309</v>
      </c>
      <c r="J6182" s="69">
        <v>27.49</v>
      </c>
      <c r="K6182" s="69">
        <f t="shared" si="290"/>
        <v>0</v>
      </c>
      <c r="L6182" s="90">
        <v>25</v>
      </c>
      <c r="M6182" s="51">
        <f>VLOOKUP(A:A,'[2]Příloha k protokolu'!$F:$J,5,0)</f>
        <v>25</v>
      </c>
      <c r="N6182" s="62" t="s">
        <v>19652</v>
      </c>
      <c r="O6182" s="52" t="s">
        <v>668</v>
      </c>
      <c r="P6182" s="52">
        <v>470</v>
      </c>
      <c r="Q6182" s="52"/>
      <c r="R6182" s="52" t="s">
        <v>19653</v>
      </c>
      <c r="S6182" s="49" t="s">
        <v>21333</v>
      </c>
      <c r="V6182" s="50" t="s">
        <v>19580</v>
      </c>
      <c r="W6182" s="50" t="s">
        <v>19577</v>
      </c>
      <c r="X6182" s="50" t="s">
        <v>14740</v>
      </c>
      <c r="Y6182" s="70" t="s">
        <v>17320</v>
      </c>
      <c r="Z6182" s="53">
        <v>28144</v>
      </c>
    </row>
    <row r="6183" spans="1:26" s="49" customFormat="1" x14ac:dyDescent="0.25">
      <c r="A6183" s="74">
        <v>600045153</v>
      </c>
      <c r="B6183" s="73">
        <f t="shared" si="288"/>
        <v>600045153</v>
      </c>
      <c r="C6183" s="73" t="s">
        <v>19654</v>
      </c>
      <c r="D6183" s="68">
        <v>1</v>
      </c>
      <c r="E6183" s="48">
        <f t="shared" si="289"/>
        <v>49862359</v>
      </c>
      <c r="F6183" s="57" t="s">
        <v>17312</v>
      </c>
      <c r="G6183" s="57" t="s">
        <v>19173</v>
      </c>
      <c r="H6183" s="51">
        <v>50</v>
      </c>
      <c r="I6183" s="51" t="s">
        <v>17309</v>
      </c>
      <c r="J6183" s="69">
        <v>27.49</v>
      </c>
      <c r="K6183" s="69">
        <f t="shared" si="290"/>
        <v>1374.5</v>
      </c>
      <c r="L6183" s="90">
        <v>50</v>
      </c>
      <c r="M6183" s="51">
        <f>VLOOKUP(A:A,'[2]Příloha k protokolu'!$F:$J,5,0)</f>
        <v>0</v>
      </c>
      <c r="N6183" s="62" t="s">
        <v>19655</v>
      </c>
      <c r="O6183" s="52" t="s">
        <v>19586</v>
      </c>
      <c r="P6183" s="52">
        <v>825</v>
      </c>
      <c r="Q6183" s="52"/>
      <c r="R6183" s="52" t="s">
        <v>19587</v>
      </c>
      <c r="S6183" s="49" t="s">
        <v>21333</v>
      </c>
      <c r="V6183" s="50" t="s">
        <v>19580</v>
      </c>
      <c r="W6183" s="50" t="s">
        <v>19577</v>
      </c>
      <c r="X6183" s="50" t="s">
        <v>14740</v>
      </c>
      <c r="Y6183" s="70" t="s">
        <v>17320</v>
      </c>
      <c r="Z6183" s="53">
        <v>28911</v>
      </c>
    </row>
    <row r="6184" spans="1:26" s="49" customFormat="1" x14ac:dyDescent="0.25">
      <c r="A6184" s="74">
        <v>600045161</v>
      </c>
      <c r="B6184" s="73">
        <f t="shared" si="288"/>
        <v>600045161</v>
      </c>
      <c r="C6184" s="73" t="s">
        <v>19656</v>
      </c>
      <c r="D6184" s="68">
        <v>1</v>
      </c>
      <c r="E6184" s="48">
        <f t="shared" si="289"/>
        <v>48663646</v>
      </c>
      <c r="F6184" s="57" t="s">
        <v>17312</v>
      </c>
      <c r="G6184" s="57" t="s">
        <v>19173</v>
      </c>
      <c r="H6184" s="51">
        <v>0</v>
      </c>
      <c r="I6184" s="51" t="s">
        <v>17309</v>
      </c>
      <c r="J6184" s="69">
        <v>27.49</v>
      </c>
      <c r="K6184" s="69">
        <f t="shared" si="290"/>
        <v>0</v>
      </c>
      <c r="L6184" s="90">
        <v>50</v>
      </c>
      <c r="M6184" s="51">
        <f>VLOOKUP(A:A,'[2]Příloha k protokolu'!$F:$J,5,0)</f>
        <v>50</v>
      </c>
      <c r="N6184" s="62" t="s">
        <v>19657</v>
      </c>
      <c r="O6184" s="52" t="s">
        <v>956</v>
      </c>
      <c r="P6184" s="52">
        <v>801</v>
      </c>
      <c r="Q6184" s="52"/>
      <c r="R6184" s="52" t="s">
        <v>19577</v>
      </c>
      <c r="S6184" s="49" t="s">
        <v>21333</v>
      </c>
      <c r="V6184" s="50" t="s">
        <v>19580</v>
      </c>
      <c r="W6184" s="50" t="s">
        <v>19577</v>
      </c>
      <c r="X6184" s="50" t="s">
        <v>14740</v>
      </c>
      <c r="Y6184" s="70" t="s">
        <v>17320</v>
      </c>
      <c r="Z6184" s="53">
        <v>28002</v>
      </c>
    </row>
    <row r="6185" spans="1:26" s="49" customFormat="1" x14ac:dyDescent="0.25">
      <c r="A6185" s="74">
        <v>600045170</v>
      </c>
      <c r="B6185" s="73">
        <f t="shared" si="288"/>
        <v>600045170</v>
      </c>
      <c r="C6185" s="73" t="s">
        <v>19658</v>
      </c>
      <c r="D6185" s="68">
        <v>1</v>
      </c>
      <c r="E6185" s="48">
        <f t="shared" si="289"/>
        <v>48665151</v>
      </c>
      <c r="F6185" s="57" t="s">
        <v>17312</v>
      </c>
      <c r="G6185" s="57" t="s">
        <v>19173</v>
      </c>
      <c r="H6185" s="51">
        <v>0</v>
      </c>
      <c r="I6185" s="51" t="s">
        <v>17309</v>
      </c>
      <c r="J6185" s="69">
        <v>27.49</v>
      </c>
      <c r="K6185" s="69">
        <f t="shared" si="290"/>
        <v>0</v>
      </c>
      <c r="L6185" s="90">
        <v>50</v>
      </c>
      <c r="M6185" s="51">
        <f>VLOOKUP(A:A,'[2]Příloha k protokolu'!$F:$J,5,0)</f>
        <v>50</v>
      </c>
      <c r="N6185" s="62" t="s">
        <v>19659</v>
      </c>
      <c r="O6185" s="52" t="s">
        <v>593</v>
      </c>
      <c r="P6185" s="52">
        <v>891</v>
      </c>
      <c r="Q6185" s="52"/>
      <c r="R6185" s="52" t="s">
        <v>19577</v>
      </c>
      <c r="S6185" s="49" t="s">
        <v>21333</v>
      </c>
      <c r="V6185" s="50" t="s">
        <v>19580</v>
      </c>
      <c r="W6185" s="50" t="s">
        <v>19577</v>
      </c>
      <c r="X6185" s="50" t="s">
        <v>14740</v>
      </c>
      <c r="Y6185" s="70" t="s">
        <v>17320</v>
      </c>
      <c r="Z6185" s="53">
        <v>28002</v>
      </c>
    </row>
    <row r="6186" spans="1:26" s="49" customFormat="1" x14ac:dyDescent="0.25">
      <c r="A6186" s="74">
        <v>600045234</v>
      </c>
      <c r="B6186" s="73">
        <f t="shared" si="288"/>
        <v>600045234</v>
      </c>
      <c r="C6186" s="73" t="s">
        <v>19660</v>
      </c>
      <c r="D6186" s="68">
        <v>1</v>
      </c>
      <c r="E6186" s="48">
        <f t="shared" si="289"/>
        <v>70988994</v>
      </c>
      <c r="F6186" s="57" t="s">
        <v>17312</v>
      </c>
      <c r="G6186" s="57" t="s">
        <v>19173</v>
      </c>
      <c r="H6186" s="51">
        <v>0</v>
      </c>
      <c r="I6186" s="51" t="s">
        <v>17309</v>
      </c>
      <c r="J6186" s="69">
        <v>27.49</v>
      </c>
      <c r="K6186" s="69">
        <f t="shared" si="290"/>
        <v>0</v>
      </c>
      <c r="L6186" s="90">
        <v>25</v>
      </c>
      <c r="M6186" s="51">
        <f>VLOOKUP(A:A,'[2]Příloha k protokolu'!$F:$J,5,0)</f>
        <v>25</v>
      </c>
      <c r="N6186" s="62" t="s">
        <v>19661</v>
      </c>
      <c r="O6186" s="52"/>
      <c r="P6186" s="52">
        <v>259</v>
      </c>
      <c r="Q6186" s="52"/>
      <c r="R6186" s="52" t="s">
        <v>19662</v>
      </c>
      <c r="S6186" s="49" t="s">
        <v>21333</v>
      </c>
      <c r="V6186" s="50" t="s">
        <v>19580</v>
      </c>
      <c r="W6186" s="50" t="s">
        <v>19577</v>
      </c>
      <c r="X6186" s="50" t="s">
        <v>14740</v>
      </c>
      <c r="Y6186" s="70" t="s">
        <v>17320</v>
      </c>
      <c r="Z6186" s="53">
        <v>28002</v>
      </c>
    </row>
    <row r="6187" spans="1:26" s="49" customFormat="1" x14ac:dyDescent="0.25">
      <c r="A6187" s="74">
        <v>600045251</v>
      </c>
      <c r="B6187" s="73">
        <f t="shared" si="288"/>
        <v>600045251</v>
      </c>
      <c r="C6187" s="73" t="s">
        <v>19663</v>
      </c>
      <c r="D6187" s="68">
        <v>1</v>
      </c>
      <c r="E6187" s="48">
        <f t="shared" si="289"/>
        <v>49862456</v>
      </c>
      <c r="F6187" s="57" t="s">
        <v>17312</v>
      </c>
      <c r="G6187" s="57" t="s">
        <v>19173</v>
      </c>
      <c r="H6187" s="51">
        <v>1250</v>
      </c>
      <c r="I6187" s="51" t="s">
        <v>17309</v>
      </c>
      <c r="J6187" s="69">
        <v>27.49</v>
      </c>
      <c r="K6187" s="69">
        <f t="shared" si="290"/>
        <v>34362.5</v>
      </c>
      <c r="L6187" s="90">
        <v>1250</v>
      </c>
      <c r="M6187" s="51">
        <f>VLOOKUP(A:A,'[2]Příloha k protokolu'!$F:$J,5,0)</f>
        <v>0</v>
      </c>
      <c r="N6187" s="62" t="s">
        <v>19664</v>
      </c>
      <c r="O6187" s="52" t="s">
        <v>19586</v>
      </c>
      <c r="P6187" s="52">
        <v>342</v>
      </c>
      <c r="Q6187" s="52"/>
      <c r="R6187" s="52" t="s">
        <v>19587</v>
      </c>
      <c r="S6187" s="49" t="s">
        <v>21333</v>
      </c>
      <c r="V6187" s="50" t="s">
        <v>19580</v>
      </c>
      <c r="W6187" s="50" t="s">
        <v>19577</v>
      </c>
      <c r="X6187" s="50" t="s">
        <v>14740</v>
      </c>
      <c r="Y6187" s="70" t="s">
        <v>17320</v>
      </c>
      <c r="Z6187" s="53">
        <v>28911</v>
      </c>
    </row>
    <row r="6188" spans="1:26" s="49" customFormat="1" x14ac:dyDescent="0.25">
      <c r="A6188" s="74">
        <v>600045293</v>
      </c>
      <c r="B6188" s="73">
        <f t="shared" si="288"/>
        <v>600045293</v>
      </c>
      <c r="C6188" s="73" t="s">
        <v>19665</v>
      </c>
      <c r="D6188" s="68">
        <v>1</v>
      </c>
      <c r="E6188" s="48">
        <f t="shared" si="289"/>
        <v>75034336</v>
      </c>
      <c r="F6188" s="57" t="s">
        <v>17312</v>
      </c>
      <c r="G6188" s="57" t="s">
        <v>19173</v>
      </c>
      <c r="H6188" s="51">
        <v>75</v>
      </c>
      <c r="I6188" s="51" t="s">
        <v>17309</v>
      </c>
      <c r="J6188" s="69">
        <v>27.49</v>
      </c>
      <c r="K6188" s="69">
        <f t="shared" si="290"/>
        <v>2061.75</v>
      </c>
      <c r="L6188" s="90">
        <v>75</v>
      </c>
      <c r="M6188" s="51">
        <f>VLOOKUP(A:A,'[2]Příloha k protokolu'!$F:$J,5,0)</f>
        <v>0</v>
      </c>
      <c r="N6188" s="62" t="s">
        <v>19666</v>
      </c>
      <c r="O6188" s="52"/>
      <c r="P6188" s="52">
        <v>29</v>
      </c>
      <c r="Q6188" s="52"/>
      <c r="R6188" s="52" t="s">
        <v>19629</v>
      </c>
      <c r="S6188" s="49" t="s">
        <v>21333</v>
      </c>
      <c r="V6188" s="50" t="s">
        <v>19580</v>
      </c>
      <c r="W6188" s="50" t="s">
        <v>19577</v>
      </c>
      <c r="X6188" s="50" t="s">
        <v>14740</v>
      </c>
      <c r="Y6188" s="70" t="s">
        <v>17320</v>
      </c>
      <c r="Z6188" s="53">
        <v>28146</v>
      </c>
    </row>
    <row r="6189" spans="1:26" s="49" customFormat="1" x14ac:dyDescent="0.25">
      <c r="A6189" s="74">
        <v>600045358</v>
      </c>
      <c r="B6189" s="73">
        <f t="shared" si="288"/>
        <v>600045358</v>
      </c>
      <c r="C6189" s="73" t="s">
        <v>19667</v>
      </c>
      <c r="D6189" s="68">
        <v>1</v>
      </c>
      <c r="E6189" s="48">
        <f t="shared" si="289"/>
        <v>48663620</v>
      </c>
      <c r="F6189" s="57" t="s">
        <v>17312</v>
      </c>
      <c r="G6189" s="57" t="s">
        <v>19173</v>
      </c>
      <c r="H6189" s="51">
        <v>1125</v>
      </c>
      <c r="I6189" s="51" t="s">
        <v>17309</v>
      </c>
      <c r="J6189" s="69">
        <v>27.49</v>
      </c>
      <c r="K6189" s="69">
        <f t="shared" si="290"/>
        <v>30926.25</v>
      </c>
      <c r="L6189" s="90">
        <v>1125</v>
      </c>
      <c r="M6189" s="51">
        <f>VLOOKUP(A:A,'[2]Příloha k protokolu'!$F:$J,5,0)</f>
        <v>0</v>
      </c>
      <c r="N6189" s="62" t="s">
        <v>19668</v>
      </c>
      <c r="O6189" s="52" t="s">
        <v>5170</v>
      </c>
      <c r="P6189" s="52">
        <v>633</v>
      </c>
      <c r="Q6189" s="52"/>
      <c r="R6189" s="52" t="s">
        <v>19577</v>
      </c>
      <c r="S6189" s="49" t="s">
        <v>21333</v>
      </c>
      <c r="V6189" s="50" t="s">
        <v>19580</v>
      </c>
      <c r="W6189" s="50" t="s">
        <v>19577</v>
      </c>
      <c r="X6189" s="50" t="s">
        <v>14740</v>
      </c>
      <c r="Y6189" s="70" t="s">
        <v>17320</v>
      </c>
      <c r="Z6189" s="53">
        <v>28002</v>
      </c>
    </row>
    <row r="6190" spans="1:26" s="49" customFormat="1" x14ac:dyDescent="0.25">
      <c r="A6190" s="74">
        <v>600045374</v>
      </c>
      <c r="B6190" s="73">
        <f t="shared" si="288"/>
        <v>600045374</v>
      </c>
      <c r="C6190" s="73" t="s">
        <v>19669</v>
      </c>
      <c r="D6190" s="68">
        <v>1</v>
      </c>
      <c r="E6190" s="48">
        <f t="shared" si="289"/>
        <v>48663794</v>
      </c>
      <c r="F6190" s="57" t="s">
        <v>17312</v>
      </c>
      <c r="G6190" s="57" t="s">
        <v>19173</v>
      </c>
      <c r="H6190" s="51">
        <v>700</v>
      </c>
      <c r="I6190" s="51" t="s">
        <v>17309</v>
      </c>
      <c r="J6190" s="69">
        <v>27.49</v>
      </c>
      <c r="K6190" s="69">
        <f t="shared" si="290"/>
        <v>19243</v>
      </c>
      <c r="L6190" s="90">
        <v>700</v>
      </c>
      <c r="M6190" s="51">
        <f>VLOOKUP(A:A,'[2]Příloha k protokolu'!$F:$J,5,0)</f>
        <v>0</v>
      </c>
      <c r="N6190" s="62" t="s">
        <v>19670</v>
      </c>
      <c r="O6190" s="52" t="s">
        <v>19671</v>
      </c>
      <c r="P6190" s="52">
        <v>62</v>
      </c>
      <c r="Q6190" s="52"/>
      <c r="R6190" s="52" t="s">
        <v>19577</v>
      </c>
      <c r="S6190" s="49" t="s">
        <v>21333</v>
      </c>
      <c r="V6190" s="50" t="s">
        <v>19580</v>
      </c>
      <c r="W6190" s="50" t="s">
        <v>19577</v>
      </c>
      <c r="X6190" s="50" t="s">
        <v>14740</v>
      </c>
      <c r="Y6190" s="70" t="s">
        <v>17320</v>
      </c>
      <c r="Z6190" s="53">
        <v>28002</v>
      </c>
    </row>
    <row r="6191" spans="1:26" s="49" customFormat="1" x14ac:dyDescent="0.25">
      <c r="A6191" s="74">
        <v>600045285</v>
      </c>
      <c r="B6191" s="73">
        <f t="shared" si="288"/>
        <v>600045285</v>
      </c>
      <c r="C6191" s="73" t="s">
        <v>19672</v>
      </c>
      <c r="D6191" s="68">
        <v>1</v>
      </c>
      <c r="E6191" s="48">
        <f t="shared" si="289"/>
        <v>70989524</v>
      </c>
      <c r="F6191" s="57" t="s">
        <v>17312</v>
      </c>
      <c r="G6191" s="57" t="s">
        <v>19173</v>
      </c>
      <c r="H6191" s="51">
        <v>75</v>
      </c>
      <c r="I6191" s="51" t="s">
        <v>17309</v>
      </c>
      <c r="J6191" s="69">
        <v>27.49</v>
      </c>
      <c r="K6191" s="69">
        <f t="shared" si="290"/>
        <v>2061.75</v>
      </c>
      <c r="L6191" s="90">
        <v>75</v>
      </c>
      <c r="M6191" s="51">
        <f>VLOOKUP(A:A,'[2]Příloha k protokolu'!$F:$J,5,0)</f>
        <v>0</v>
      </c>
      <c r="N6191" s="62" t="s">
        <v>19673</v>
      </c>
      <c r="O6191" s="52"/>
      <c r="P6191" s="52">
        <v>49</v>
      </c>
      <c r="Q6191" s="52"/>
      <c r="R6191" s="52" t="s">
        <v>19674</v>
      </c>
      <c r="S6191" s="49" t="s">
        <v>21333</v>
      </c>
      <c r="V6191" s="50" t="s">
        <v>19580</v>
      </c>
      <c r="W6191" s="50" t="s">
        <v>19577</v>
      </c>
      <c r="X6191" s="50" t="s">
        <v>14740</v>
      </c>
      <c r="Y6191" s="70" t="s">
        <v>17320</v>
      </c>
      <c r="Z6191" s="53">
        <v>28143</v>
      </c>
    </row>
    <row r="6192" spans="1:26" s="49" customFormat="1" x14ac:dyDescent="0.25">
      <c r="A6192" s="74">
        <v>600045307</v>
      </c>
      <c r="B6192" s="73">
        <f t="shared" si="288"/>
        <v>600045307</v>
      </c>
      <c r="C6192" s="73" t="s">
        <v>19675</v>
      </c>
      <c r="D6192" s="68">
        <v>1</v>
      </c>
      <c r="E6192" s="48">
        <f t="shared" si="289"/>
        <v>75034174</v>
      </c>
      <c r="F6192" s="57" t="s">
        <v>17312</v>
      </c>
      <c r="G6192" s="57" t="s">
        <v>19173</v>
      </c>
      <c r="H6192" s="51">
        <v>150</v>
      </c>
      <c r="I6192" s="51" t="s">
        <v>17309</v>
      </c>
      <c r="J6192" s="69">
        <v>27.49</v>
      </c>
      <c r="K6192" s="69">
        <f t="shared" si="290"/>
        <v>4123.5</v>
      </c>
      <c r="L6192" s="90">
        <v>150</v>
      </c>
      <c r="M6192" s="51">
        <f>VLOOKUP(A:A,'[2]Příloha k protokolu'!$F:$J,5,0)</f>
        <v>0</v>
      </c>
      <c r="N6192" s="62" t="s">
        <v>19676</v>
      </c>
      <c r="O6192" s="52"/>
      <c r="P6192" s="52">
        <v>113</v>
      </c>
      <c r="Q6192" s="52"/>
      <c r="R6192" s="52" t="s">
        <v>19677</v>
      </c>
      <c r="S6192" s="49" t="s">
        <v>21333</v>
      </c>
      <c r="V6192" s="50" t="s">
        <v>19580</v>
      </c>
      <c r="W6192" s="50" t="s">
        <v>19577</v>
      </c>
      <c r="X6192" s="50" t="s">
        <v>14740</v>
      </c>
      <c r="Y6192" s="70" t="s">
        <v>17320</v>
      </c>
      <c r="Z6192" s="53">
        <v>28127</v>
      </c>
    </row>
    <row r="6193" spans="1:26" s="49" customFormat="1" x14ac:dyDescent="0.25">
      <c r="A6193" s="74">
        <v>600045315</v>
      </c>
      <c r="B6193" s="73">
        <f t="shared" si="288"/>
        <v>600045315</v>
      </c>
      <c r="C6193" s="73" t="s">
        <v>19678</v>
      </c>
      <c r="D6193" s="68">
        <v>1</v>
      </c>
      <c r="E6193" s="48">
        <f t="shared" si="289"/>
        <v>70991049</v>
      </c>
      <c r="F6193" s="57" t="s">
        <v>17312</v>
      </c>
      <c r="G6193" s="57" t="s">
        <v>19173</v>
      </c>
      <c r="H6193" s="51">
        <v>200</v>
      </c>
      <c r="I6193" s="51" t="s">
        <v>17309</v>
      </c>
      <c r="J6193" s="69">
        <v>27.49</v>
      </c>
      <c r="K6193" s="69">
        <f t="shared" si="290"/>
        <v>5498</v>
      </c>
      <c r="L6193" s="90">
        <v>200</v>
      </c>
      <c r="M6193" s="51">
        <f>VLOOKUP(A:A,'[2]Příloha k protokolu'!$F:$J,5,0)</f>
        <v>0</v>
      </c>
      <c r="N6193" s="62" t="s">
        <v>19679</v>
      </c>
      <c r="O6193" s="52"/>
      <c r="P6193" s="52">
        <v>9</v>
      </c>
      <c r="Q6193" s="52"/>
      <c r="R6193" s="52" t="s">
        <v>3056</v>
      </c>
      <c r="S6193" s="49" t="s">
        <v>21333</v>
      </c>
      <c r="V6193" s="50" t="s">
        <v>19580</v>
      </c>
      <c r="W6193" s="50" t="s">
        <v>19577</v>
      </c>
      <c r="X6193" s="50" t="s">
        <v>14740</v>
      </c>
      <c r="Y6193" s="70" t="s">
        <v>17320</v>
      </c>
      <c r="Z6193" s="53">
        <v>28103</v>
      </c>
    </row>
    <row r="6194" spans="1:26" s="49" customFormat="1" x14ac:dyDescent="0.25">
      <c r="A6194" s="74">
        <v>600045340</v>
      </c>
      <c r="B6194" s="73">
        <f t="shared" si="288"/>
        <v>600045340</v>
      </c>
      <c r="C6194" s="73" t="s">
        <v>19680</v>
      </c>
      <c r="D6194" s="68">
        <v>1</v>
      </c>
      <c r="E6194" s="48">
        <f t="shared" si="289"/>
        <v>46390367</v>
      </c>
      <c r="F6194" s="57" t="s">
        <v>17312</v>
      </c>
      <c r="G6194" s="57" t="s">
        <v>19173</v>
      </c>
      <c r="H6194" s="51">
        <v>1225</v>
      </c>
      <c r="I6194" s="51" t="s">
        <v>17309</v>
      </c>
      <c r="J6194" s="69">
        <v>27.49</v>
      </c>
      <c r="K6194" s="69">
        <f t="shared" si="290"/>
        <v>33675.25</v>
      </c>
      <c r="L6194" s="90">
        <v>1225</v>
      </c>
      <c r="M6194" s="51">
        <f>VLOOKUP(A:A,'[2]Příloha k protokolu'!$F:$J,5,0)</f>
        <v>0</v>
      </c>
      <c r="N6194" s="62" t="s">
        <v>19681</v>
      </c>
      <c r="O6194" s="52" t="s">
        <v>956</v>
      </c>
      <c r="P6194" s="52">
        <v>980</v>
      </c>
      <c r="Q6194" s="52"/>
      <c r="R6194" s="52" t="s">
        <v>19577</v>
      </c>
      <c r="S6194" s="49" t="s">
        <v>21333</v>
      </c>
      <c r="V6194" s="50" t="s">
        <v>19580</v>
      </c>
      <c r="W6194" s="50" t="s">
        <v>19577</v>
      </c>
      <c r="X6194" s="50" t="s">
        <v>14740</v>
      </c>
      <c r="Y6194" s="70" t="s">
        <v>17320</v>
      </c>
      <c r="Z6194" s="53">
        <v>28002</v>
      </c>
    </row>
    <row r="6195" spans="1:26" s="49" customFormat="1" x14ac:dyDescent="0.25">
      <c r="A6195" s="74">
        <v>600045366</v>
      </c>
      <c r="B6195" s="73">
        <f t="shared" si="288"/>
        <v>600045366</v>
      </c>
      <c r="C6195" s="73" t="s">
        <v>19682</v>
      </c>
      <c r="D6195" s="68">
        <v>1</v>
      </c>
      <c r="E6195" s="48">
        <f t="shared" si="289"/>
        <v>48663786</v>
      </c>
      <c r="F6195" s="57" t="s">
        <v>17312</v>
      </c>
      <c r="G6195" s="57" t="s">
        <v>19173</v>
      </c>
      <c r="H6195" s="51">
        <v>1075</v>
      </c>
      <c r="I6195" s="51" t="s">
        <v>17309</v>
      </c>
      <c r="J6195" s="69">
        <v>27.49</v>
      </c>
      <c r="K6195" s="69">
        <f t="shared" si="290"/>
        <v>29551.75</v>
      </c>
      <c r="L6195" s="90">
        <v>1075</v>
      </c>
      <c r="M6195" s="51">
        <f>VLOOKUP(A:A,'[2]Příloha k protokolu'!$F:$J,5,0)</f>
        <v>0</v>
      </c>
      <c r="N6195" s="62" t="s">
        <v>19683</v>
      </c>
      <c r="O6195" s="52" t="s">
        <v>593</v>
      </c>
      <c r="P6195" s="52">
        <v>412</v>
      </c>
      <c r="Q6195" s="52"/>
      <c r="R6195" s="52" t="s">
        <v>19577</v>
      </c>
      <c r="S6195" s="49" t="s">
        <v>21333</v>
      </c>
      <c r="V6195" s="50" t="s">
        <v>19580</v>
      </c>
      <c r="W6195" s="50" t="s">
        <v>19577</v>
      </c>
      <c r="X6195" s="50" t="s">
        <v>14740</v>
      </c>
      <c r="Y6195" s="70" t="s">
        <v>17320</v>
      </c>
      <c r="Z6195" s="53">
        <v>28002</v>
      </c>
    </row>
    <row r="6196" spans="1:26" s="49" customFormat="1" x14ac:dyDescent="0.25">
      <c r="A6196" s="74">
        <v>600045421</v>
      </c>
      <c r="B6196" s="73">
        <f t="shared" si="288"/>
        <v>600045421</v>
      </c>
      <c r="C6196" s="73" t="s">
        <v>19684</v>
      </c>
      <c r="D6196" s="68">
        <v>1</v>
      </c>
      <c r="E6196" s="48">
        <f t="shared" si="289"/>
        <v>70923493</v>
      </c>
      <c r="F6196" s="57" t="s">
        <v>17312</v>
      </c>
      <c r="G6196" s="57" t="s">
        <v>19173</v>
      </c>
      <c r="H6196" s="51">
        <v>900</v>
      </c>
      <c r="I6196" s="51" t="s">
        <v>17309</v>
      </c>
      <c r="J6196" s="69">
        <v>27.49</v>
      </c>
      <c r="K6196" s="69">
        <f t="shared" si="290"/>
        <v>24741</v>
      </c>
      <c r="L6196" s="90">
        <v>900</v>
      </c>
      <c r="M6196" s="51">
        <f>VLOOKUP(A:A,'[2]Příloha k protokolu'!$F:$J,5,0)</f>
        <v>0</v>
      </c>
      <c r="N6196" s="62" t="s">
        <v>19685</v>
      </c>
      <c r="O6196" s="52" t="s">
        <v>2801</v>
      </c>
      <c r="P6196" s="52">
        <v>626</v>
      </c>
      <c r="Q6196" s="52"/>
      <c r="R6196" s="52" t="s">
        <v>19590</v>
      </c>
      <c r="S6196" s="49" t="s">
        <v>21333</v>
      </c>
      <c r="V6196" s="50" t="s">
        <v>19580</v>
      </c>
      <c r="W6196" s="50" t="s">
        <v>19577</v>
      </c>
      <c r="X6196" s="50" t="s">
        <v>14740</v>
      </c>
      <c r="Y6196" s="70" t="s">
        <v>17320</v>
      </c>
      <c r="Z6196" s="53">
        <v>28161</v>
      </c>
    </row>
    <row r="6197" spans="1:26" s="49" customFormat="1" ht="30" x14ac:dyDescent="0.25">
      <c r="A6197" s="74">
        <v>600045439</v>
      </c>
      <c r="B6197" s="73">
        <f t="shared" si="288"/>
        <v>600045439</v>
      </c>
      <c r="C6197" s="73" t="s">
        <v>19686</v>
      </c>
      <c r="D6197" s="68">
        <v>1</v>
      </c>
      <c r="E6197" s="48">
        <f t="shared" si="289"/>
        <v>70941467</v>
      </c>
      <c r="F6197" s="57" t="s">
        <v>17312</v>
      </c>
      <c r="G6197" s="57" t="s">
        <v>19173</v>
      </c>
      <c r="H6197" s="51">
        <v>375</v>
      </c>
      <c r="I6197" s="51" t="s">
        <v>17309</v>
      </c>
      <c r="J6197" s="69">
        <v>27.49</v>
      </c>
      <c r="K6197" s="69">
        <f t="shared" si="290"/>
        <v>10308.75</v>
      </c>
      <c r="L6197" s="90">
        <v>375</v>
      </c>
      <c r="M6197" s="51">
        <f>VLOOKUP(A:A,'[2]Příloha k protokolu'!$F:$J,5,0)</f>
        <v>0</v>
      </c>
      <c r="N6197" s="62" t="s">
        <v>19687</v>
      </c>
      <c r="O6197" s="52" t="s">
        <v>19688</v>
      </c>
      <c r="P6197" s="52">
        <v>90</v>
      </c>
      <c r="Q6197" s="52"/>
      <c r="R6197" s="52" t="s">
        <v>19689</v>
      </c>
      <c r="S6197" s="49" t="s">
        <v>21333</v>
      </c>
      <c r="V6197" s="50" t="s">
        <v>19580</v>
      </c>
      <c r="W6197" s="50" t="s">
        <v>19577</v>
      </c>
      <c r="X6197" s="50" t="s">
        <v>14740</v>
      </c>
      <c r="Y6197" s="70" t="s">
        <v>17320</v>
      </c>
      <c r="Z6197" s="53">
        <v>28123</v>
      </c>
    </row>
    <row r="6198" spans="1:26" s="49" customFormat="1" ht="30" x14ac:dyDescent="0.25">
      <c r="A6198" s="74">
        <v>600045447</v>
      </c>
      <c r="B6198" s="73">
        <f t="shared" si="288"/>
        <v>600045447</v>
      </c>
      <c r="C6198" s="73" t="s">
        <v>19690</v>
      </c>
      <c r="D6198" s="68">
        <v>1</v>
      </c>
      <c r="E6198" s="48">
        <f t="shared" si="289"/>
        <v>70875987</v>
      </c>
      <c r="F6198" s="57" t="s">
        <v>17312</v>
      </c>
      <c r="G6198" s="57" t="s">
        <v>19173</v>
      </c>
      <c r="H6198" s="51">
        <v>750</v>
      </c>
      <c r="I6198" s="51" t="s">
        <v>17309</v>
      </c>
      <c r="J6198" s="69">
        <v>27.49</v>
      </c>
      <c r="K6198" s="69">
        <f t="shared" si="290"/>
        <v>20617.5</v>
      </c>
      <c r="L6198" s="90">
        <v>750</v>
      </c>
      <c r="M6198" s="51">
        <f>VLOOKUP(A:A,'[2]Příloha k protokolu'!$F:$J,5,0)</f>
        <v>0</v>
      </c>
      <c r="N6198" s="62" t="s">
        <v>19691</v>
      </c>
      <c r="O6198" s="52" t="s">
        <v>531</v>
      </c>
      <c r="P6198" s="52">
        <v>85</v>
      </c>
      <c r="Q6198" s="52"/>
      <c r="R6198" s="52" t="s">
        <v>19638</v>
      </c>
      <c r="S6198" s="49" t="s">
        <v>21333</v>
      </c>
      <c r="V6198" s="50" t="s">
        <v>19580</v>
      </c>
      <c r="W6198" s="50" t="s">
        <v>19577</v>
      </c>
      <c r="X6198" s="50" t="s">
        <v>14740</v>
      </c>
      <c r="Y6198" s="70" t="s">
        <v>17320</v>
      </c>
      <c r="Z6198" s="53">
        <v>28126</v>
      </c>
    </row>
    <row r="6199" spans="1:26" s="49" customFormat="1" x14ac:dyDescent="0.25">
      <c r="A6199" s="74">
        <v>600045463</v>
      </c>
      <c r="B6199" s="73">
        <f t="shared" si="288"/>
        <v>600045463</v>
      </c>
      <c r="C6199" s="73" t="s">
        <v>19692</v>
      </c>
      <c r="D6199" s="68">
        <v>1</v>
      </c>
      <c r="E6199" s="48">
        <f t="shared" si="289"/>
        <v>48665916</v>
      </c>
      <c r="F6199" s="57" t="s">
        <v>17312</v>
      </c>
      <c r="G6199" s="57" t="s">
        <v>19173</v>
      </c>
      <c r="H6199" s="51">
        <v>650</v>
      </c>
      <c r="I6199" s="51" t="s">
        <v>17309</v>
      </c>
      <c r="J6199" s="69">
        <v>27.49</v>
      </c>
      <c r="K6199" s="69">
        <f t="shared" si="290"/>
        <v>17868.5</v>
      </c>
      <c r="L6199" s="90">
        <v>650</v>
      </c>
      <c r="M6199" s="51">
        <f>VLOOKUP(A:A,'[2]Příloha k protokolu'!$F:$J,5,0)</f>
        <v>0</v>
      </c>
      <c r="N6199" s="62" t="s">
        <v>19693</v>
      </c>
      <c r="O6199" s="52" t="s">
        <v>6083</v>
      </c>
      <c r="P6199" s="52">
        <v>94</v>
      </c>
      <c r="Q6199" s="52"/>
      <c r="R6199" s="52" t="s">
        <v>19653</v>
      </c>
      <c r="S6199" s="49" t="s">
        <v>21333</v>
      </c>
      <c r="V6199" s="50" t="s">
        <v>19580</v>
      </c>
      <c r="W6199" s="50" t="s">
        <v>19577</v>
      </c>
      <c r="X6199" s="50" t="s">
        <v>14740</v>
      </c>
      <c r="Y6199" s="70" t="s">
        <v>17320</v>
      </c>
      <c r="Z6199" s="53">
        <v>28144</v>
      </c>
    </row>
    <row r="6200" spans="1:26" s="49" customFormat="1" x14ac:dyDescent="0.25">
      <c r="A6200" s="74">
        <v>600045471</v>
      </c>
      <c r="B6200" s="73">
        <f t="shared" si="288"/>
        <v>600045471</v>
      </c>
      <c r="C6200" s="73" t="s">
        <v>19694</v>
      </c>
      <c r="D6200" s="68">
        <v>1</v>
      </c>
      <c r="E6200" s="48">
        <f t="shared" si="289"/>
        <v>70998973</v>
      </c>
      <c r="F6200" s="57" t="s">
        <v>17312</v>
      </c>
      <c r="G6200" s="57" t="s">
        <v>19173</v>
      </c>
      <c r="H6200" s="51">
        <v>350</v>
      </c>
      <c r="I6200" s="51" t="s">
        <v>17309</v>
      </c>
      <c r="J6200" s="69">
        <v>27.49</v>
      </c>
      <c r="K6200" s="69">
        <f t="shared" si="290"/>
        <v>9621.5</v>
      </c>
      <c r="L6200" s="90">
        <v>350</v>
      </c>
      <c r="M6200" s="51">
        <f>VLOOKUP(A:A,'[2]Příloha k protokolu'!$F:$J,5,0)</f>
        <v>0</v>
      </c>
      <c r="N6200" s="62" t="s">
        <v>19695</v>
      </c>
      <c r="O6200" s="52" t="s">
        <v>340</v>
      </c>
      <c r="P6200" s="52">
        <v>377</v>
      </c>
      <c r="Q6200" s="52"/>
      <c r="R6200" s="52" t="s">
        <v>19647</v>
      </c>
      <c r="S6200" s="49" t="s">
        <v>21333</v>
      </c>
      <c r="V6200" s="50" t="s">
        <v>19580</v>
      </c>
      <c r="W6200" s="50" t="s">
        <v>19577</v>
      </c>
      <c r="X6200" s="50" t="s">
        <v>14740</v>
      </c>
      <c r="Y6200" s="70" t="s">
        <v>17320</v>
      </c>
      <c r="Z6200" s="53">
        <v>28129</v>
      </c>
    </row>
    <row r="6201" spans="1:26" s="49" customFormat="1" x14ac:dyDescent="0.25">
      <c r="A6201" s="74">
        <v>600045480</v>
      </c>
      <c r="B6201" s="73">
        <f t="shared" si="288"/>
        <v>600045480</v>
      </c>
      <c r="C6201" s="73" t="s">
        <v>19696</v>
      </c>
      <c r="D6201" s="68">
        <v>1</v>
      </c>
      <c r="E6201" s="48">
        <f t="shared" si="289"/>
        <v>46390529</v>
      </c>
      <c r="F6201" s="57" t="s">
        <v>17312</v>
      </c>
      <c r="G6201" s="57" t="s">
        <v>19173</v>
      </c>
      <c r="H6201" s="51">
        <v>625</v>
      </c>
      <c r="I6201" s="51" t="s">
        <v>17309</v>
      </c>
      <c r="J6201" s="69">
        <v>27.49</v>
      </c>
      <c r="K6201" s="69">
        <f t="shared" si="290"/>
        <v>17181.25</v>
      </c>
      <c r="L6201" s="90">
        <v>625</v>
      </c>
      <c r="M6201" s="51">
        <f>VLOOKUP(A:A,'[2]Příloha k protokolu'!$F:$J,5,0)</f>
        <v>0</v>
      </c>
      <c r="N6201" s="62" t="s">
        <v>19697</v>
      </c>
      <c r="O6201" s="52" t="s">
        <v>481</v>
      </c>
      <c r="P6201" s="52">
        <v>236</v>
      </c>
      <c r="Q6201" s="52"/>
      <c r="R6201" s="52" t="s">
        <v>19641</v>
      </c>
      <c r="S6201" s="49" t="s">
        <v>21333</v>
      </c>
      <c r="V6201" s="50" t="s">
        <v>19580</v>
      </c>
      <c r="W6201" s="50" t="s">
        <v>19577</v>
      </c>
      <c r="X6201" s="50" t="s">
        <v>14740</v>
      </c>
      <c r="Y6201" s="70" t="s">
        <v>17320</v>
      </c>
      <c r="Z6201" s="53">
        <v>28151</v>
      </c>
    </row>
    <row r="6202" spans="1:26" s="49" customFormat="1" x14ac:dyDescent="0.25">
      <c r="A6202" s="74">
        <v>600045579</v>
      </c>
      <c r="B6202" s="73">
        <f t="shared" si="288"/>
        <v>600045579</v>
      </c>
      <c r="C6202" s="73" t="s">
        <v>19698</v>
      </c>
      <c r="D6202" s="68">
        <v>1</v>
      </c>
      <c r="E6202" s="48">
        <f t="shared" si="289"/>
        <v>70993211</v>
      </c>
      <c r="F6202" s="57" t="s">
        <v>17312</v>
      </c>
      <c r="G6202" s="57" t="s">
        <v>19173</v>
      </c>
      <c r="H6202" s="51">
        <v>50</v>
      </c>
      <c r="I6202" s="51" t="s">
        <v>17309</v>
      </c>
      <c r="J6202" s="69">
        <v>27.49</v>
      </c>
      <c r="K6202" s="69">
        <f t="shared" si="290"/>
        <v>1374.5</v>
      </c>
      <c r="L6202" s="90">
        <v>50</v>
      </c>
      <c r="M6202" s="51">
        <f>VLOOKUP(A:A,'[2]Příloha k protokolu'!$F:$J,5,0)</f>
        <v>0</v>
      </c>
      <c r="N6202" s="62" t="s">
        <v>19699</v>
      </c>
      <c r="O6202" s="52" t="s">
        <v>19688</v>
      </c>
      <c r="P6202" s="52">
        <v>66</v>
      </c>
      <c r="Q6202" s="52"/>
      <c r="R6202" s="52" t="s">
        <v>19700</v>
      </c>
      <c r="S6202" s="49" t="s">
        <v>21333</v>
      </c>
      <c r="V6202" s="50" t="s">
        <v>19580</v>
      </c>
      <c r="W6202" s="50" t="s">
        <v>19577</v>
      </c>
      <c r="X6202" s="50" t="s">
        <v>14740</v>
      </c>
      <c r="Y6202" s="70" t="s">
        <v>17320</v>
      </c>
      <c r="Z6202" s="53">
        <v>28002</v>
      </c>
    </row>
    <row r="6203" spans="1:26" s="49" customFormat="1" x14ac:dyDescent="0.25">
      <c r="A6203" s="74">
        <v>600045595</v>
      </c>
      <c r="B6203" s="73">
        <f t="shared" si="288"/>
        <v>600045595</v>
      </c>
      <c r="C6203" s="73" t="s">
        <v>19701</v>
      </c>
      <c r="D6203" s="68">
        <v>1</v>
      </c>
      <c r="E6203" s="48">
        <f t="shared" si="289"/>
        <v>61883182</v>
      </c>
      <c r="F6203" s="57" t="s">
        <v>17312</v>
      </c>
      <c r="G6203" s="57" t="s">
        <v>19173</v>
      </c>
      <c r="H6203" s="51">
        <v>425</v>
      </c>
      <c r="I6203" s="51" t="s">
        <v>17309</v>
      </c>
      <c r="J6203" s="69">
        <v>27.49</v>
      </c>
      <c r="K6203" s="69">
        <f t="shared" si="290"/>
        <v>11683.25</v>
      </c>
      <c r="L6203" s="90">
        <v>425</v>
      </c>
      <c r="M6203" s="51">
        <f>VLOOKUP(A:A,'[2]Příloha k protokolu'!$F:$J,5,0)</f>
        <v>0</v>
      </c>
      <c r="N6203" s="62" t="s">
        <v>19702</v>
      </c>
      <c r="O6203" s="52" t="s">
        <v>16046</v>
      </c>
      <c r="P6203" s="52">
        <v>181</v>
      </c>
      <c r="Q6203" s="52"/>
      <c r="R6203" s="52" t="s">
        <v>19703</v>
      </c>
      <c r="S6203" s="49" t="s">
        <v>21333</v>
      </c>
      <c r="V6203" s="50" t="s">
        <v>19580</v>
      </c>
      <c r="W6203" s="50" t="s">
        <v>19577</v>
      </c>
      <c r="X6203" s="50" t="s">
        <v>14740</v>
      </c>
      <c r="Y6203" s="70" t="s">
        <v>17320</v>
      </c>
      <c r="Z6203" s="53">
        <v>28121</v>
      </c>
    </row>
    <row r="6204" spans="1:26" s="49" customFormat="1" x14ac:dyDescent="0.25">
      <c r="A6204" s="74">
        <v>600045633</v>
      </c>
      <c r="B6204" s="73">
        <f t="shared" si="288"/>
        <v>600045633</v>
      </c>
      <c r="C6204" s="73" t="s">
        <v>19704</v>
      </c>
      <c r="D6204" s="68">
        <v>1</v>
      </c>
      <c r="E6204" s="48">
        <f t="shared" si="289"/>
        <v>75033216</v>
      </c>
      <c r="F6204" s="57" t="s">
        <v>17312</v>
      </c>
      <c r="G6204" s="57" t="s">
        <v>19173</v>
      </c>
      <c r="H6204" s="51">
        <v>125</v>
      </c>
      <c r="I6204" s="51" t="s">
        <v>17309</v>
      </c>
      <c r="J6204" s="69">
        <v>27.49</v>
      </c>
      <c r="K6204" s="69">
        <f t="shared" si="290"/>
        <v>3436.25</v>
      </c>
      <c r="L6204" s="90">
        <v>125</v>
      </c>
      <c r="M6204" s="51">
        <f>VLOOKUP(A:A,'[2]Příloha k protokolu'!$F:$J,5,0)</f>
        <v>0</v>
      </c>
      <c r="N6204" s="62" t="s">
        <v>19705</v>
      </c>
      <c r="O6204" s="52" t="s">
        <v>60</v>
      </c>
      <c r="P6204" s="52">
        <v>44</v>
      </c>
      <c r="Q6204" s="52"/>
      <c r="R6204" s="52" t="s">
        <v>19644</v>
      </c>
      <c r="S6204" s="49" t="s">
        <v>21333</v>
      </c>
      <c r="V6204" s="50" t="s">
        <v>19580</v>
      </c>
      <c r="W6204" s="50" t="s">
        <v>19577</v>
      </c>
      <c r="X6204" s="50" t="s">
        <v>14740</v>
      </c>
      <c r="Y6204" s="70" t="s">
        <v>17320</v>
      </c>
      <c r="Z6204" s="53">
        <v>28002</v>
      </c>
    </row>
    <row r="6205" spans="1:26" s="49" customFormat="1" ht="30" x14ac:dyDescent="0.25">
      <c r="A6205" s="74">
        <v>600045641</v>
      </c>
      <c r="B6205" s="73">
        <f t="shared" si="288"/>
        <v>600045641</v>
      </c>
      <c r="C6205" s="73" t="s">
        <v>19706</v>
      </c>
      <c r="D6205" s="68">
        <v>1</v>
      </c>
      <c r="E6205" s="48">
        <f t="shared" si="289"/>
        <v>75031116</v>
      </c>
      <c r="F6205" s="57" t="s">
        <v>17312</v>
      </c>
      <c r="G6205" s="57" t="s">
        <v>19173</v>
      </c>
      <c r="H6205" s="51">
        <v>250</v>
      </c>
      <c r="I6205" s="51" t="s">
        <v>17309</v>
      </c>
      <c r="J6205" s="69">
        <v>27.49</v>
      </c>
      <c r="K6205" s="69">
        <f t="shared" si="290"/>
        <v>6872.5</v>
      </c>
      <c r="L6205" s="90">
        <v>250</v>
      </c>
      <c r="M6205" s="51">
        <f>VLOOKUP(A:A,'[2]Příloha k protokolu'!$F:$J,5,0)</f>
        <v>0</v>
      </c>
      <c r="N6205" s="62" t="s">
        <v>19707</v>
      </c>
      <c r="O6205" s="52"/>
      <c r="P6205" s="52">
        <v>99</v>
      </c>
      <c r="Q6205" s="52"/>
      <c r="R6205" s="52" t="s">
        <v>19708</v>
      </c>
      <c r="S6205" s="49" t="s">
        <v>21333</v>
      </c>
      <c r="V6205" s="50" t="s">
        <v>19580</v>
      </c>
      <c r="W6205" s="50" t="s">
        <v>19577</v>
      </c>
      <c r="X6205" s="50" t="s">
        <v>14740</v>
      </c>
      <c r="Y6205" s="70" t="s">
        <v>17320</v>
      </c>
      <c r="Z6205" s="53">
        <v>28002</v>
      </c>
    </row>
    <row r="6206" spans="1:26" s="49" customFormat="1" x14ac:dyDescent="0.25">
      <c r="A6206" s="74">
        <v>600045650</v>
      </c>
      <c r="B6206" s="73">
        <f t="shared" si="288"/>
        <v>600045650</v>
      </c>
      <c r="C6206" s="73" t="s">
        <v>19709</v>
      </c>
      <c r="D6206" s="68">
        <v>1</v>
      </c>
      <c r="E6206" s="48">
        <f t="shared" si="289"/>
        <v>48663638</v>
      </c>
      <c r="F6206" s="57" t="s">
        <v>17312</v>
      </c>
      <c r="G6206" s="57" t="s">
        <v>19173</v>
      </c>
      <c r="H6206" s="51">
        <v>775</v>
      </c>
      <c r="I6206" s="51" t="s">
        <v>17309</v>
      </c>
      <c r="J6206" s="69">
        <v>27.49</v>
      </c>
      <c r="K6206" s="69">
        <f t="shared" si="290"/>
        <v>21304.75</v>
      </c>
      <c r="L6206" s="90">
        <v>775</v>
      </c>
      <c r="M6206" s="51">
        <f>VLOOKUP(A:A,'[2]Příloha k protokolu'!$F:$J,5,0)</f>
        <v>0</v>
      </c>
      <c r="N6206" s="62" t="s">
        <v>19710</v>
      </c>
      <c r="O6206" s="52" t="s">
        <v>7294</v>
      </c>
      <c r="P6206" s="52">
        <v>943</v>
      </c>
      <c r="Q6206" s="52"/>
      <c r="R6206" s="52" t="s">
        <v>19577</v>
      </c>
      <c r="S6206" s="49" t="s">
        <v>21333</v>
      </c>
      <c r="V6206" s="50" t="s">
        <v>19580</v>
      </c>
      <c r="W6206" s="50" t="s">
        <v>19577</v>
      </c>
      <c r="X6206" s="50" t="s">
        <v>14740</v>
      </c>
      <c r="Y6206" s="70" t="s">
        <v>17320</v>
      </c>
      <c r="Z6206" s="53">
        <v>28002</v>
      </c>
    </row>
    <row r="6207" spans="1:26" s="49" customFormat="1" x14ac:dyDescent="0.25">
      <c r="A6207" s="74">
        <v>600050670</v>
      </c>
      <c r="B6207" s="73">
        <f t="shared" si="288"/>
        <v>600050670</v>
      </c>
      <c r="C6207" s="73" t="s">
        <v>19711</v>
      </c>
      <c r="D6207" s="68">
        <v>1</v>
      </c>
      <c r="E6207" s="48">
        <f t="shared" si="289"/>
        <v>71005765</v>
      </c>
      <c r="F6207" s="57" t="s">
        <v>17312</v>
      </c>
      <c r="G6207" s="57" t="s">
        <v>19173</v>
      </c>
      <c r="H6207" s="51">
        <v>100</v>
      </c>
      <c r="I6207" s="51" t="s">
        <v>17309</v>
      </c>
      <c r="J6207" s="69">
        <v>27.49</v>
      </c>
      <c r="K6207" s="69">
        <f t="shared" si="290"/>
        <v>2749</v>
      </c>
      <c r="L6207" s="90">
        <v>100</v>
      </c>
      <c r="M6207" s="51">
        <f>VLOOKUP(A:A,'[2]Příloha k protokolu'!$F:$J,5,0)</f>
        <v>0</v>
      </c>
      <c r="N6207" s="62" t="s">
        <v>19712</v>
      </c>
      <c r="O6207" s="52" t="s">
        <v>207</v>
      </c>
      <c r="P6207" s="52">
        <v>195</v>
      </c>
      <c r="Q6207" s="52"/>
      <c r="R6207" s="52" t="s">
        <v>19713</v>
      </c>
      <c r="S6207" s="49" t="s">
        <v>21333</v>
      </c>
      <c r="V6207" s="50" t="s">
        <v>19580</v>
      </c>
      <c r="W6207" s="50" t="s">
        <v>19577</v>
      </c>
      <c r="X6207" s="50" t="s">
        <v>14740</v>
      </c>
      <c r="Y6207" s="70" t="s">
        <v>17320</v>
      </c>
      <c r="Z6207" s="53">
        <v>28911</v>
      </c>
    </row>
    <row r="6208" spans="1:26" s="49" customFormat="1" x14ac:dyDescent="0.25">
      <c r="A6208" s="74">
        <v>600050815</v>
      </c>
      <c r="B6208" s="73">
        <f t="shared" si="288"/>
        <v>600050815</v>
      </c>
      <c r="C6208" s="73" t="s">
        <v>19714</v>
      </c>
      <c r="D6208" s="68">
        <v>1</v>
      </c>
      <c r="E6208" s="48">
        <f t="shared" si="289"/>
        <v>75031469</v>
      </c>
      <c r="F6208" s="57" t="s">
        <v>17312</v>
      </c>
      <c r="G6208" s="57" t="s">
        <v>19173</v>
      </c>
      <c r="H6208" s="51">
        <v>75</v>
      </c>
      <c r="I6208" s="51" t="s">
        <v>17309</v>
      </c>
      <c r="J6208" s="69">
        <v>27.49</v>
      </c>
      <c r="K6208" s="69">
        <f t="shared" si="290"/>
        <v>2061.75</v>
      </c>
      <c r="L6208" s="90">
        <v>75</v>
      </c>
      <c r="M6208" s="51">
        <f>VLOOKUP(A:A,'[2]Příloha k protokolu'!$F:$J,5,0)</f>
        <v>0</v>
      </c>
      <c r="N6208" s="62" t="s">
        <v>19715</v>
      </c>
      <c r="O6208" s="52"/>
      <c r="P6208" s="52">
        <v>52</v>
      </c>
      <c r="Q6208" s="52"/>
      <c r="R6208" s="52" t="s">
        <v>19716</v>
      </c>
      <c r="S6208" s="49" t="s">
        <v>21333</v>
      </c>
      <c r="V6208" s="50" t="s">
        <v>19580</v>
      </c>
      <c r="W6208" s="50" t="s">
        <v>19577</v>
      </c>
      <c r="X6208" s="50" t="s">
        <v>14740</v>
      </c>
      <c r="Y6208" s="70" t="s">
        <v>17320</v>
      </c>
      <c r="Z6208" s="53">
        <v>28905</v>
      </c>
    </row>
    <row r="6209" spans="1:26" s="49" customFormat="1" ht="30" x14ac:dyDescent="0.25">
      <c r="A6209" s="75">
        <v>600170136</v>
      </c>
      <c r="B6209" s="73">
        <f t="shared" si="288"/>
        <v>600170136</v>
      </c>
      <c r="C6209" s="73" t="s">
        <v>19717</v>
      </c>
      <c r="D6209" s="68">
        <v>1</v>
      </c>
      <c r="E6209" s="48">
        <f t="shared" si="289"/>
        <v>177032</v>
      </c>
      <c r="F6209" s="57" t="s">
        <v>17312</v>
      </c>
      <c r="G6209" s="57" t="s">
        <v>19173</v>
      </c>
      <c r="H6209" s="51">
        <v>1275</v>
      </c>
      <c r="I6209" s="51" t="s">
        <v>17309</v>
      </c>
      <c r="J6209" s="69">
        <v>27.49</v>
      </c>
      <c r="K6209" s="69">
        <f t="shared" si="290"/>
        <v>35049.75</v>
      </c>
      <c r="L6209" s="90">
        <v>1275</v>
      </c>
      <c r="M6209" s="51">
        <f>VLOOKUP(A:A,'[2]Příloha k protokolu'!$F:$J,5,0)</f>
        <v>0</v>
      </c>
      <c r="N6209" s="62" t="s">
        <v>19718</v>
      </c>
      <c r="O6209" s="52" t="s">
        <v>1152</v>
      </c>
      <c r="P6209" s="52">
        <v>112</v>
      </c>
      <c r="Q6209" s="52"/>
      <c r="R6209" s="52" t="s">
        <v>19577</v>
      </c>
      <c r="S6209" s="49" t="s">
        <v>21333</v>
      </c>
      <c r="V6209" s="50" t="s">
        <v>18333</v>
      </c>
      <c r="W6209" s="50" t="s">
        <v>19577</v>
      </c>
      <c r="X6209" s="50" t="s">
        <v>14738</v>
      </c>
      <c r="Y6209" s="70" t="s">
        <v>17320</v>
      </c>
      <c r="Z6209" s="53">
        <v>28002</v>
      </c>
    </row>
    <row r="6210" spans="1:26" s="49" customFormat="1" x14ac:dyDescent="0.25">
      <c r="A6210" s="75">
        <v>600170144</v>
      </c>
      <c r="B6210" s="73">
        <f t="shared" si="288"/>
        <v>600170144</v>
      </c>
      <c r="C6210" s="73" t="s">
        <v>19719</v>
      </c>
      <c r="D6210" s="68">
        <v>1</v>
      </c>
      <c r="E6210" s="48">
        <f t="shared" si="289"/>
        <v>507474</v>
      </c>
      <c r="F6210" s="57" t="s">
        <v>17312</v>
      </c>
      <c r="G6210" s="57" t="s">
        <v>19173</v>
      </c>
      <c r="H6210" s="51">
        <v>225</v>
      </c>
      <c r="I6210" s="51" t="s">
        <v>17309</v>
      </c>
      <c r="J6210" s="69">
        <v>27.49</v>
      </c>
      <c r="K6210" s="69">
        <f t="shared" si="290"/>
        <v>6185.25</v>
      </c>
      <c r="L6210" s="90">
        <v>225</v>
      </c>
      <c r="M6210" s="51">
        <f>VLOOKUP(A:A,'[2]Příloha k protokolu'!$F:$J,5,0)</f>
        <v>0</v>
      </c>
      <c r="N6210" s="62" t="s">
        <v>19720</v>
      </c>
      <c r="O6210" s="52" t="s">
        <v>1557</v>
      </c>
      <c r="P6210" s="52">
        <v>42</v>
      </c>
      <c r="Q6210" s="52"/>
      <c r="R6210" s="52" t="s">
        <v>19577</v>
      </c>
      <c r="S6210" s="49" t="s">
        <v>21333</v>
      </c>
      <c r="V6210" s="50" t="s">
        <v>18333</v>
      </c>
      <c r="W6210" s="50" t="s">
        <v>19577</v>
      </c>
      <c r="X6210" s="50" t="s">
        <v>14738</v>
      </c>
      <c r="Y6210" s="70" t="s">
        <v>17320</v>
      </c>
      <c r="Z6210" s="53">
        <v>28002</v>
      </c>
    </row>
    <row r="6211" spans="1:26" s="49" customFormat="1" x14ac:dyDescent="0.25">
      <c r="A6211" s="75">
        <v>610450671</v>
      </c>
      <c r="B6211" s="73">
        <f t="shared" si="288"/>
        <v>610450671</v>
      </c>
      <c r="C6211" s="73" t="s">
        <v>19721</v>
      </c>
      <c r="D6211" s="68">
        <v>1</v>
      </c>
      <c r="E6211" s="48">
        <f t="shared" si="289"/>
        <v>25700901</v>
      </c>
      <c r="F6211" s="57" t="s">
        <v>17312</v>
      </c>
      <c r="G6211" s="57" t="s">
        <v>19173</v>
      </c>
      <c r="H6211" s="51">
        <v>400</v>
      </c>
      <c r="I6211" s="51" t="s">
        <v>17309</v>
      </c>
      <c r="J6211" s="69">
        <v>27.49</v>
      </c>
      <c r="K6211" s="69">
        <f t="shared" si="290"/>
        <v>10996</v>
      </c>
      <c r="L6211" s="90">
        <v>400</v>
      </c>
      <c r="M6211" s="51">
        <f>VLOOKUP(A:A,'[2]Příloha k protokolu'!$F:$J,5,0)</f>
        <v>0</v>
      </c>
      <c r="N6211" s="62" t="s">
        <v>19722</v>
      </c>
      <c r="O6211" s="52" t="s">
        <v>19723</v>
      </c>
      <c r="P6211" s="52">
        <v>1376</v>
      </c>
      <c r="Q6211" s="52"/>
      <c r="R6211" s="52" t="s">
        <v>19577</v>
      </c>
      <c r="S6211" s="49" t="s">
        <v>21334</v>
      </c>
      <c r="V6211" s="50" t="s">
        <v>18333</v>
      </c>
      <c r="W6211" s="50" t="s">
        <v>19577</v>
      </c>
      <c r="X6211" s="50" t="s">
        <v>14742</v>
      </c>
      <c r="Y6211" s="70" t="s">
        <v>17320</v>
      </c>
      <c r="Z6211" s="53">
        <v>28002</v>
      </c>
    </row>
    <row r="6212" spans="1:26" s="49" customFormat="1" x14ac:dyDescent="0.25">
      <c r="A6212" s="75">
        <v>662104226</v>
      </c>
      <c r="B6212" s="73">
        <f t="shared" ref="B6212:B6275" si="291">A6212/1</f>
        <v>662104226</v>
      </c>
      <c r="C6212" s="73" t="s">
        <v>19724</v>
      </c>
      <c r="D6212" s="68">
        <v>1</v>
      </c>
      <c r="E6212" s="48">
        <f t="shared" ref="E6212:E6275" si="292">C6212/1</f>
        <v>75107562</v>
      </c>
      <c r="F6212" s="57" t="s">
        <v>17312</v>
      </c>
      <c r="G6212" s="57" t="s">
        <v>19173</v>
      </c>
      <c r="H6212" s="51">
        <v>0</v>
      </c>
      <c r="I6212" s="51" t="s">
        <v>17309</v>
      </c>
      <c r="J6212" s="69">
        <v>27.49</v>
      </c>
      <c r="K6212" s="69">
        <f t="shared" ref="K6212:K6275" si="293">H6212*J6212</f>
        <v>0</v>
      </c>
      <c r="L6212" s="90">
        <v>25</v>
      </c>
      <c r="M6212" s="51">
        <f>VLOOKUP(A:A,'[2]Příloha k protokolu'!$F:$J,5,0)</f>
        <v>25</v>
      </c>
      <c r="N6212" s="62" t="s">
        <v>19725</v>
      </c>
      <c r="O6212" s="52" t="s">
        <v>19726</v>
      </c>
      <c r="P6212" s="52">
        <v>486</v>
      </c>
      <c r="Q6212" s="52"/>
      <c r="R6212" s="52" t="s">
        <v>19621</v>
      </c>
      <c r="S6212" s="49" t="s">
        <v>21333</v>
      </c>
      <c r="V6212" s="50" t="s">
        <v>19580</v>
      </c>
      <c r="W6212" s="50" t="s">
        <v>19577</v>
      </c>
      <c r="X6212" s="50" t="s">
        <v>14740</v>
      </c>
      <c r="Y6212" s="70" t="s">
        <v>17320</v>
      </c>
      <c r="Z6212" s="53">
        <v>28101</v>
      </c>
    </row>
    <row r="6213" spans="1:26" s="49" customFormat="1" x14ac:dyDescent="0.25">
      <c r="A6213" s="75">
        <v>691006474</v>
      </c>
      <c r="B6213" s="73">
        <f t="shared" si="291"/>
        <v>691006474</v>
      </c>
      <c r="C6213" s="73" t="s">
        <v>19728</v>
      </c>
      <c r="D6213" s="68">
        <v>1</v>
      </c>
      <c r="E6213" s="48">
        <f t="shared" si="292"/>
        <v>2640007</v>
      </c>
      <c r="F6213" s="57" t="s">
        <v>17312</v>
      </c>
      <c r="G6213" s="57" t="s">
        <v>19173</v>
      </c>
      <c r="H6213" s="51">
        <v>225</v>
      </c>
      <c r="I6213" s="51" t="s">
        <v>17309</v>
      </c>
      <c r="J6213" s="69">
        <v>27.49</v>
      </c>
      <c r="K6213" s="69">
        <f t="shared" si="293"/>
        <v>6185.25</v>
      </c>
      <c r="L6213" s="90">
        <v>225</v>
      </c>
      <c r="M6213" s="51">
        <f>VLOOKUP(A:A,'[2]Příloha k protokolu'!$F:$J,5,0)</f>
        <v>0</v>
      </c>
      <c r="N6213" s="62" t="s">
        <v>19729</v>
      </c>
      <c r="O6213" s="52" t="s">
        <v>60</v>
      </c>
      <c r="P6213" s="52">
        <v>73</v>
      </c>
      <c r="Q6213" s="52"/>
      <c r="R6213" s="52" t="s">
        <v>19727</v>
      </c>
      <c r="S6213" s="49" t="s">
        <v>21334</v>
      </c>
      <c r="V6213" s="50" t="s">
        <v>18333</v>
      </c>
      <c r="W6213" s="50" t="s">
        <v>19577</v>
      </c>
      <c r="X6213" s="50" t="s">
        <v>14742</v>
      </c>
      <c r="Y6213" s="70" t="s">
        <v>17320</v>
      </c>
      <c r="Z6213" s="53">
        <v>28941</v>
      </c>
    </row>
    <row r="6214" spans="1:26" s="49" customFormat="1" x14ac:dyDescent="0.25">
      <c r="A6214" s="75">
        <v>691008256</v>
      </c>
      <c r="B6214" s="73">
        <f t="shared" si="291"/>
        <v>691008256</v>
      </c>
      <c r="C6214" s="73" t="s">
        <v>19730</v>
      </c>
      <c r="D6214" s="68">
        <v>1</v>
      </c>
      <c r="E6214" s="48">
        <f t="shared" si="292"/>
        <v>71294244</v>
      </c>
      <c r="F6214" s="57" t="s">
        <v>17312</v>
      </c>
      <c r="G6214" s="57" t="s">
        <v>19173</v>
      </c>
      <c r="H6214" s="51">
        <v>0</v>
      </c>
      <c r="I6214" s="51" t="s">
        <v>17309</v>
      </c>
      <c r="J6214" s="69">
        <v>27.49</v>
      </c>
      <c r="K6214" s="69">
        <f t="shared" si="293"/>
        <v>0</v>
      </c>
      <c r="L6214" s="90">
        <v>25</v>
      </c>
      <c r="M6214" s="51">
        <f>VLOOKUP(A:A,'[2]Příloha k protokolu'!$F:$J,5,0)</f>
        <v>25</v>
      </c>
      <c r="N6214" s="62" t="s">
        <v>19731</v>
      </c>
      <c r="O6214" s="52" t="s">
        <v>19732</v>
      </c>
      <c r="P6214" s="52"/>
      <c r="Q6214" s="52"/>
      <c r="R6214" s="52" t="s">
        <v>19733</v>
      </c>
      <c r="S6214" s="49" t="s">
        <v>21333</v>
      </c>
      <c r="V6214" s="50" t="s">
        <v>19580</v>
      </c>
      <c r="W6214" s="50" t="s">
        <v>19577</v>
      </c>
      <c r="X6214" s="50" t="s">
        <v>14740</v>
      </c>
      <c r="Y6214" s="70" t="s">
        <v>17320</v>
      </c>
      <c r="Z6214" s="53">
        <v>28102</v>
      </c>
    </row>
    <row r="6215" spans="1:26" s="49" customFormat="1" x14ac:dyDescent="0.25">
      <c r="A6215" s="75">
        <v>691008302</v>
      </c>
      <c r="B6215" s="73">
        <f t="shared" si="291"/>
        <v>691008302</v>
      </c>
      <c r="C6215" s="73" t="s">
        <v>19734</v>
      </c>
      <c r="D6215" s="68">
        <v>1</v>
      </c>
      <c r="E6215" s="48">
        <f t="shared" si="292"/>
        <v>71294236</v>
      </c>
      <c r="F6215" s="57" t="s">
        <v>17312</v>
      </c>
      <c r="G6215" s="57" t="s">
        <v>19173</v>
      </c>
      <c r="H6215" s="51">
        <v>325</v>
      </c>
      <c r="I6215" s="51" t="s">
        <v>17309</v>
      </c>
      <c r="J6215" s="69">
        <v>27.49</v>
      </c>
      <c r="K6215" s="69">
        <f t="shared" si="293"/>
        <v>8934.25</v>
      </c>
      <c r="L6215" s="90">
        <v>325</v>
      </c>
      <c r="M6215" s="51">
        <f>VLOOKUP(A:A,'[2]Příloha k protokolu'!$F:$J,5,0)</f>
        <v>0</v>
      </c>
      <c r="N6215" s="62" t="s">
        <v>19735</v>
      </c>
      <c r="O6215" s="52" t="s">
        <v>307</v>
      </c>
      <c r="P6215" s="52">
        <v>280</v>
      </c>
      <c r="Q6215" s="52"/>
      <c r="R6215" s="52" t="s">
        <v>19733</v>
      </c>
      <c r="S6215" s="49" t="s">
        <v>21333</v>
      </c>
      <c r="V6215" s="50" t="s">
        <v>19580</v>
      </c>
      <c r="W6215" s="50" t="s">
        <v>19577</v>
      </c>
      <c r="X6215" s="50" t="s">
        <v>14740</v>
      </c>
      <c r="Y6215" s="70" t="s">
        <v>17320</v>
      </c>
      <c r="Z6215" s="53">
        <v>28102</v>
      </c>
    </row>
    <row r="6216" spans="1:26" s="49" customFormat="1" x14ac:dyDescent="0.25">
      <c r="A6216" s="75">
        <v>691009481</v>
      </c>
      <c r="B6216" s="73">
        <f t="shared" si="291"/>
        <v>691009481</v>
      </c>
      <c r="C6216" s="73" t="s">
        <v>19736</v>
      </c>
      <c r="D6216" s="68">
        <v>1</v>
      </c>
      <c r="E6216" s="48">
        <f t="shared" si="292"/>
        <v>5094518</v>
      </c>
      <c r="F6216" s="57" t="s">
        <v>17312</v>
      </c>
      <c r="G6216" s="57" t="s">
        <v>19173</v>
      </c>
      <c r="H6216" s="51">
        <v>75</v>
      </c>
      <c r="I6216" s="51" t="s">
        <v>17309</v>
      </c>
      <c r="J6216" s="69">
        <v>27.49</v>
      </c>
      <c r="K6216" s="69">
        <f t="shared" si="293"/>
        <v>2061.75</v>
      </c>
      <c r="L6216" s="90">
        <v>75</v>
      </c>
      <c r="M6216" s="51">
        <f>VLOOKUP(A:A,'[2]Příloha k protokolu'!$F:$J,5,0)</f>
        <v>0</v>
      </c>
      <c r="N6216" s="62" t="s">
        <v>19737</v>
      </c>
      <c r="O6216" s="52"/>
      <c r="P6216" s="52">
        <v>108</v>
      </c>
      <c r="Q6216" s="52"/>
      <c r="R6216" s="52" t="s">
        <v>19634</v>
      </c>
      <c r="S6216" s="49" t="s">
        <v>21334</v>
      </c>
      <c r="V6216" s="50" t="s">
        <v>18333</v>
      </c>
      <c r="W6216" s="50" t="s">
        <v>19577</v>
      </c>
      <c r="X6216" s="50" t="s">
        <v>14742</v>
      </c>
      <c r="Y6216" s="70" t="s">
        <v>17320</v>
      </c>
      <c r="Z6216" s="53">
        <v>28163</v>
      </c>
    </row>
    <row r="6217" spans="1:26" s="49" customFormat="1" x14ac:dyDescent="0.25">
      <c r="A6217" s="75">
        <v>691011737</v>
      </c>
      <c r="B6217" s="73">
        <f t="shared" si="291"/>
        <v>691011737</v>
      </c>
      <c r="C6217" s="73" t="s">
        <v>19738</v>
      </c>
      <c r="D6217" s="68">
        <v>1</v>
      </c>
      <c r="E6217" s="48">
        <f t="shared" si="292"/>
        <v>6831711</v>
      </c>
      <c r="F6217" s="57" t="s">
        <v>17312</v>
      </c>
      <c r="G6217" s="57" t="s">
        <v>19173</v>
      </c>
      <c r="H6217" s="51">
        <v>25</v>
      </c>
      <c r="I6217" s="51" t="s">
        <v>17309</v>
      </c>
      <c r="J6217" s="69">
        <v>27.49</v>
      </c>
      <c r="K6217" s="69">
        <f t="shared" si="293"/>
        <v>687.25</v>
      </c>
      <c r="L6217" s="90">
        <v>25</v>
      </c>
      <c r="M6217" s="51">
        <f>VLOOKUP(A:A,'[2]Příloha k protokolu'!$F:$J,5,0)</f>
        <v>0</v>
      </c>
      <c r="N6217" s="62" t="s">
        <v>19739</v>
      </c>
      <c r="O6217" s="52" t="s">
        <v>307</v>
      </c>
      <c r="P6217" s="52">
        <v>444</v>
      </c>
      <c r="Q6217" s="52"/>
      <c r="R6217" s="52" t="s">
        <v>19733</v>
      </c>
      <c r="S6217" s="49" t="s">
        <v>21334</v>
      </c>
      <c r="V6217" s="50" t="s">
        <v>18333</v>
      </c>
      <c r="W6217" s="50" t="s">
        <v>19577</v>
      </c>
      <c r="X6217" s="50" t="s">
        <v>14742</v>
      </c>
      <c r="Y6217" s="70" t="s">
        <v>17320</v>
      </c>
      <c r="Z6217" s="53">
        <v>28102</v>
      </c>
    </row>
    <row r="6218" spans="1:26" s="49" customFormat="1" x14ac:dyDescent="0.25">
      <c r="A6218" s="75">
        <v>691011893</v>
      </c>
      <c r="B6218" s="73">
        <f t="shared" si="291"/>
        <v>691011893</v>
      </c>
      <c r="C6218" s="73" t="s">
        <v>19740</v>
      </c>
      <c r="D6218" s="68">
        <v>1</v>
      </c>
      <c r="E6218" s="48">
        <f t="shared" si="292"/>
        <v>6670954</v>
      </c>
      <c r="F6218" s="57" t="s">
        <v>17312</v>
      </c>
      <c r="G6218" s="57" t="s">
        <v>19173</v>
      </c>
      <c r="H6218" s="51">
        <v>0</v>
      </c>
      <c r="I6218" s="51" t="s">
        <v>17309</v>
      </c>
      <c r="J6218" s="69">
        <v>27.49</v>
      </c>
      <c r="K6218" s="69">
        <f t="shared" si="293"/>
        <v>0</v>
      </c>
      <c r="L6218" s="90">
        <v>25</v>
      </c>
      <c r="M6218" s="51">
        <f>VLOOKUP(A:A,'[2]Příloha k protokolu'!$F:$J,5,0)</f>
        <v>25</v>
      </c>
      <c r="N6218" s="62" t="s">
        <v>19741</v>
      </c>
      <c r="O6218" s="52" t="s">
        <v>307</v>
      </c>
      <c r="P6218" s="52">
        <v>444</v>
      </c>
      <c r="Q6218" s="52"/>
      <c r="R6218" s="52" t="s">
        <v>19733</v>
      </c>
      <c r="S6218" s="49" t="s">
        <v>21333</v>
      </c>
      <c r="V6218" s="50" t="s">
        <v>19580</v>
      </c>
      <c r="W6218" s="50" t="s">
        <v>19577</v>
      </c>
      <c r="X6218" s="50" t="s">
        <v>14740</v>
      </c>
      <c r="Y6218" s="70" t="s">
        <v>17320</v>
      </c>
      <c r="Z6218" s="53">
        <v>28102</v>
      </c>
    </row>
    <row r="6219" spans="1:26" s="49" customFormat="1" x14ac:dyDescent="0.25">
      <c r="A6219" s="75">
        <v>691014311</v>
      </c>
      <c r="B6219" s="73">
        <f t="shared" si="291"/>
        <v>691014311</v>
      </c>
      <c r="C6219" s="73" t="s">
        <v>19742</v>
      </c>
      <c r="D6219" s="68">
        <v>1</v>
      </c>
      <c r="E6219" s="48">
        <f t="shared" si="292"/>
        <v>8678111</v>
      </c>
      <c r="F6219" s="57" t="s">
        <v>17312</v>
      </c>
      <c r="G6219" s="57" t="s">
        <v>19173</v>
      </c>
      <c r="H6219" s="51">
        <v>200</v>
      </c>
      <c r="I6219" s="51" t="s">
        <v>17309</v>
      </c>
      <c r="J6219" s="69">
        <v>27.49</v>
      </c>
      <c r="K6219" s="69">
        <f t="shared" si="293"/>
        <v>5498</v>
      </c>
      <c r="L6219" s="90">
        <v>200</v>
      </c>
      <c r="M6219" s="51">
        <f>VLOOKUP(A:A,'[2]Příloha k protokolu'!$F:$J,5,0)</f>
        <v>0</v>
      </c>
      <c r="N6219" s="62" t="s">
        <v>19743</v>
      </c>
      <c r="O6219" s="52" t="s">
        <v>215</v>
      </c>
      <c r="P6219" s="52">
        <v>210</v>
      </c>
      <c r="Q6219" s="52"/>
      <c r="R6219" s="52" t="s">
        <v>19577</v>
      </c>
      <c r="S6219" s="49" t="s">
        <v>21333</v>
      </c>
      <c r="V6219" s="50" t="s">
        <v>19580</v>
      </c>
      <c r="W6219" s="50" t="s">
        <v>19577</v>
      </c>
      <c r="X6219" s="50" t="s">
        <v>14740</v>
      </c>
      <c r="Y6219" s="70" t="s">
        <v>17320</v>
      </c>
      <c r="Z6219" s="53">
        <v>28002</v>
      </c>
    </row>
    <row r="6220" spans="1:26" s="49" customFormat="1" ht="30" x14ac:dyDescent="0.25">
      <c r="A6220" s="75">
        <v>600027791</v>
      </c>
      <c r="B6220" s="73">
        <f t="shared" si="291"/>
        <v>600027791</v>
      </c>
      <c r="C6220" s="73" t="s">
        <v>19744</v>
      </c>
      <c r="D6220" s="68">
        <v>1</v>
      </c>
      <c r="E6220" s="48">
        <f t="shared" si="292"/>
        <v>48665771</v>
      </c>
      <c r="F6220" s="57" t="s">
        <v>17312</v>
      </c>
      <c r="G6220" s="57" t="s">
        <v>19173</v>
      </c>
      <c r="H6220" s="51">
        <v>125</v>
      </c>
      <c r="I6220" s="51" t="s">
        <v>17309</v>
      </c>
      <c r="J6220" s="69">
        <v>27.49</v>
      </c>
      <c r="K6220" s="69">
        <f t="shared" si="293"/>
        <v>3436.25</v>
      </c>
      <c r="L6220" s="90">
        <v>125</v>
      </c>
      <c r="M6220" s="51">
        <f>VLOOKUP(A:A,'[2]Příloha k protokolu'!$F:$J,5,0)</f>
        <v>0</v>
      </c>
      <c r="N6220" s="62" t="s">
        <v>19745</v>
      </c>
      <c r="O6220" s="52"/>
      <c r="P6220" s="52">
        <v>152</v>
      </c>
      <c r="Q6220" s="52"/>
      <c r="R6220" s="52" t="s">
        <v>19708</v>
      </c>
      <c r="S6220" s="49" t="s">
        <v>21333</v>
      </c>
      <c r="V6220" s="50" t="s">
        <v>14745</v>
      </c>
      <c r="W6220" s="50" t="s">
        <v>19577</v>
      </c>
      <c r="X6220" s="50" t="s">
        <v>14746</v>
      </c>
      <c r="Y6220" s="70" t="s">
        <v>17320</v>
      </c>
      <c r="Z6220" s="53">
        <v>28002</v>
      </c>
    </row>
    <row r="6221" spans="1:26" s="49" customFormat="1" ht="30" x14ac:dyDescent="0.25">
      <c r="A6221" s="74">
        <v>600007332</v>
      </c>
      <c r="B6221" s="73">
        <f t="shared" si="291"/>
        <v>600007332</v>
      </c>
      <c r="C6221" s="73" t="s">
        <v>19749</v>
      </c>
      <c r="D6221" s="68">
        <v>1</v>
      </c>
      <c r="E6221" s="48">
        <f t="shared" si="292"/>
        <v>49518925</v>
      </c>
      <c r="F6221" s="57" t="s">
        <v>17312</v>
      </c>
      <c r="G6221" s="57" t="s">
        <v>19746</v>
      </c>
      <c r="H6221" s="51">
        <v>525</v>
      </c>
      <c r="I6221" s="51" t="s">
        <v>17309</v>
      </c>
      <c r="J6221" s="69">
        <v>27.49</v>
      </c>
      <c r="K6221" s="69">
        <f t="shared" si="293"/>
        <v>14432.25</v>
      </c>
      <c r="L6221" s="90">
        <v>525</v>
      </c>
      <c r="M6221" s="51">
        <f>VLOOKUP(A:A,'[2]Příloha k protokolu'!$F:$J,5,0)</f>
        <v>0</v>
      </c>
      <c r="N6221" s="62" t="s">
        <v>19750</v>
      </c>
      <c r="O6221" s="52" t="s">
        <v>19751</v>
      </c>
      <c r="P6221" s="52">
        <v>800</v>
      </c>
      <c r="Q6221" s="52">
        <v>9</v>
      </c>
      <c r="R6221" s="52" t="s">
        <v>19748</v>
      </c>
      <c r="S6221" s="49" t="s">
        <v>21333</v>
      </c>
      <c r="V6221" s="50" t="s">
        <v>18333</v>
      </c>
      <c r="W6221" s="50" t="s">
        <v>19748</v>
      </c>
      <c r="X6221" s="50" t="s">
        <v>14738</v>
      </c>
      <c r="Y6221" s="70" t="s">
        <v>17320</v>
      </c>
      <c r="Z6221" s="53">
        <v>27801</v>
      </c>
    </row>
    <row r="6222" spans="1:26" s="49" customFormat="1" ht="30" x14ac:dyDescent="0.25">
      <c r="A6222" s="74">
        <v>600007359</v>
      </c>
      <c r="B6222" s="73">
        <f t="shared" si="291"/>
        <v>600007359</v>
      </c>
      <c r="C6222" s="73" t="s">
        <v>19752</v>
      </c>
      <c r="D6222" s="68">
        <v>1</v>
      </c>
      <c r="E6222" s="48">
        <f t="shared" si="292"/>
        <v>641014</v>
      </c>
      <c r="F6222" s="57" t="s">
        <v>17312</v>
      </c>
      <c r="G6222" s="57" t="s">
        <v>19746</v>
      </c>
      <c r="H6222" s="51">
        <v>200</v>
      </c>
      <c r="I6222" s="51" t="s">
        <v>17309</v>
      </c>
      <c r="J6222" s="69">
        <v>27.49</v>
      </c>
      <c r="K6222" s="69">
        <f t="shared" si="293"/>
        <v>5498</v>
      </c>
      <c r="L6222" s="90">
        <v>200</v>
      </c>
      <c r="M6222" s="51">
        <f>VLOOKUP(A:A,'[2]Příloha k protokolu'!$F:$J,5,0)</f>
        <v>0</v>
      </c>
      <c r="N6222" s="62" t="s">
        <v>19753</v>
      </c>
      <c r="O6222" s="52" t="s">
        <v>19754</v>
      </c>
      <c r="P6222" s="52">
        <v>693</v>
      </c>
      <c r="Q6222" s="52"/>
      <c r="R6222" s="52" t="s">
        <v>19748</v>
      </c>
      <c r="S6222" s="49" t="s">
        <v>21333</v>
      </c>
      <c r="V6222" s="50" t="s">
        <v>18333</v>
      </c>
      <c r="W6222" s="50" t="s">
        <v>19748</v>
      </c>
      <c r="X6222" s="50" t="s">
        <v>14738</v>
      </c>
      <c r="Y6222" s="70" t="s">
        <v>17320</v>
      </c>
      <c r="Z6222" s="53">
        <v>27801</v>
      </c>
    </row>
    <row r="6223" spans="1:26" s="49" customFormat="1" ht="30" x14ac:dyDescent="0.25">
      <c r="A6223" s="74">
        <v>600027864</v>
      </c>
      <c r="B6223" s="73">
        <f t="shared" si="291"/>
        <v>600027864</v>
      </c>
      <c r="C6223" s="73" t="s">
        <v>19755</v>
      </c>
      <c r="D6223" s="68">
        <v>1</v>
      </c>
      <c r="E6223" s="48">
        <f t="shared" si="292"/>
        <v>49521641</v>
      </c>
      <c r="F6223" s="57" t="s">
        <v>17312</v>
      </c>
      <c r="G6223" s="57" t="s">
        <v>19746</v>
      </c>
      <c r="H6223" s="51">
        <v>25</v>
      </c>
      <c r="I6223" s="51" t="s">
        <v>17309</v>
      </c>
      <c r="J6223" s="69">
        <v>27.49</v>
      </c>
      <c r="K6223" s="69">
        <f t="shared" si="293"/>
        <v>687.25</v>
      </c>
      <c r="L6223" s="90">
        <v>25</v>
      </c>
      <c r="M6223" s="51">
        <f>VLOOKUP(A:A,'[2]Příloha k protokolu'!$F:$J,5,0)</f>
        <v>0</v>
      </c>
      <c r="N6223" s="62" t="s">
        <v>19756</v>
      </c>
      <c r="O6223" s="52" t="s">
        <v>19757</v>
      </c>
      <c r="P6223" s="52">
        <v>438</v>
      </c>
      <c r="Q6223" s="52"/>
      <c r="R6223" s="52" t="s">
        <v>19748</v>
      </c>
      <c r="S6223" s="49" t="s">
        <v>21333</v>
      </c>
      <c r="V6223" s="50" t="s">
        <v>18333</v>
      </c>
      <c r="W6223" s="50" t="s">
        <v>19748</v>
      </c>
      <c r="X6223" s="50" t="s">
        <v>14738</v>
      </c>
      <c r="Y6223" s="70" t="s">
        <v>17320</v>
      </c>
      <c r="Z6223" s="53">
        <v>27801</v>
      </c>
    </row>
    <row r="6224" spans="1:26" s="49" customFormat="1" x14ac:dyDescent="0.25">
      <c r="A6224" s="74">
        <v>600047083</v>
      </c>
      <c r="B6224" s="73">
        <f t="shared" si="291"/>
        <v>600047083</v>
      </c>
      <c r="C6224" s="73" t="s">
        <v>19758</v>
      </c>
      <c r="D6224" s="68">
        <v>1</v>
      </c>
      <c r="E6224" s="48">
        <f t="shared" si="292"/>
        <v>70990981</v>
      </c>
      <c r="F6224" s="57" t="s">
        <v>17312</v>
      </c>
      <c r="G6224" s="57" t="s">
        <v>19746</v>
      </c>
      <c r="H6224" s="51">
        <v>50</v>
      </c>
      <c r="I6224" s="51" t="s">
        <v>17309</v>
      </c>
      <c r="J6224" s="69">
        <v>27.49</v>
      </c>
      <c r="K6224" s="69">
        <f t="shared" si="293"/>
        <v>1374.5</v>
      </c>
      <c r="L6224" s="90">
        <v>50</v>
      </c>
      <c r="M6224" s="51">
        <f>VLOOKUP(A:A,'[2]Příloha k protokolu'!$F:$J,5,0)</f>
        <v>0</v>
      </c>
      <c r="N6224" s="62" t="s">
        <v>19759</v>
      </c>
      <c r="O6224" s="52" t="s">
        <v>30</v>
      </c>
      <c r="P6224" s="52">
        <v>567</v>
      </c>
      <c r="Q6224" s="52"/>
      <c r="R6224" s="52" t="s">
        <v>19760</v>
      </c>
      <c r="S6224" s="49" t="s">
        <v>21333</v>
      </c>
      <c r="V6224" s="50" t="s">
        <v>19747</v>
      </c>
      <c r="W6224" s="50" t="s">
        <v>19748</v>
      </c>
      <c r="X6224" s="50" t="s">
        <v>14740</v>
      </c>
      <c r="Y6224" s="70" t="s">
        <v>17320</v>
      </c>
      <c r="Z6224" s="53">
        <v>27746</v>
      </c>
    </row>
    <row r="6225" spans="1:26" s="49" customFormat="1" x14ac:dyDescent="0.25">
      <c r="A6225" s="74">
        <v>600047466</v>
      </c>
      <c r="B6225" s="73">
        <f t="shared" si="291"/>
        <v>600047466</v>
      </c>
      <c r="C6225" s="73" t="s">
        <v>19761</v>
      </c>
      <c r="D6225" s="68">
        <v>1</v>
      </c>
      <c r="E6225" s="48">
        <f t="shared" si="292"/>
        <v>70992312</v>
      </c>
      <c r="F6225" s="57" t="s">
        <v>17312</v>
      </c>
      <c r="G6225" s="57" t="s">
        <v>19746</v>
      </c>
      <c r="H6225" s="51">
        <v>200</v>
      </c>
      <c r="I6225" s="51" t="s">
        <v>17309</v>
      </c>
      <c r="J6225" s="69">
        <v>27.49</v>
      </c>
      <c r="K6225" s="69">
        <f t="shared" si="293"/>
        <v>5498</v>
      </c>
      <c r="L6225" s="90">
        <v>200</v>
      </c>
      <c r="M6225" s="51">
        <f>VLOOKUP(A:A,'[2]Příloha k protokolu'!$F:$J,5,0)</f>
        <v>0</v>
      </c>
      <c r="N6225" s="62" t="s">
        <v>19762</v>
      </c>
      <c r="O6225" s="52" t="s">
        <v>60</v>
      </c>
      <c r="P6225" s="52">
        <v>55</v>
      </c>
      <c r="Q6225" s="52"/>
      <c r="R6225" s="52" t="s">
        <v>19763</v>
      </c>
      <c r="S6225" s="49" t="s">
        <v>21333</v>
      </c>
      <c r="V6225" s="50" t="s">
        <v>19747</v>
      </c>
      <c r="W6225" s="50" t="s">
        <v>19748</v>
      </c>
      <c r="X6225" s="50" t="s">
        <v>14740</v>
      </c>
      <c r="Y6225" s="70" t="s">
        <v>17320</v>
      </c>
      <c r="Z6225" s="53">
        <v>27751</v>
      </c>
    </row>
    <row r="6226" spans="1:26" s="49" customFormat="1" x14ac:dyDescent="0.25">
      <c r="A6226" s="74">
        <v>600046826</v>
      </c>
      <c r="B6226" s="73">
        <f t="shared" si="291"/>
        <v>600046826</v>
      </c>
      <c r="C6226" s="73" t="s">
        <v>19764</v>
      </c>
      <c r="D6226" s="68">
        <v>1</v>
      </c>
      <c r="E6226" s="48">
        <f t="shared" si="292"/>
        <v>75002761</v>
      </c>
      <c r="F6226" s="57" t="s">
        <v>17312</v>
      </c>
      <c r="G6226" s="57" t="s">
        <v>19746</v>
      </c>
      <c r="H6226" s="51">
        <v>50</v>
      </c>
      <c r="I6226" s="51" t="s">
        <v>17309</v>
      </c>
      <c r="J6226" s="69">
        <v>27.49</v>
      </c>
      <c r="K6226" s="69">
        <f t="shared" si="293"/>
        <v>1374.5</v>
      </c>
      <c r="L6226" s="90">
        <v>50</v>
      </c>
      <c r="M6226" s="51">
        <f>VLOOKUP(A:A,'[2]Příloha k protokolu'!$F:$J,5,0)</f>
        <v>0</v>
      </c>
      <c r="N6226" s="62" t="s">
        <v>19765</v>
      </c>
      <c r="O6226" s="52" t="s">
        <v>5865</v>
      </c>
      <c r="P6226" s="52">
        <v>694</v>
      </c>
      <c r="Q6226" s="52"/>
      <c r="R6226" s="52" t="s">
        <v>19748</v>
      </c>
      <c r="S6226" s="49" t="s">
        <v>21333</v>
      </c>
      <c r="V6226" s="50" t="s">
        <v>19747</v>
      </c>
      <c r="W6226" s="50" t="s">
        <v>19748</v>
      </c>
      <c r="X6226" s="50" t="s">
        <v>14740</v>
      </c>
      <c r="Y6226" s="70" t="s">
        <v>17320</v>
      </c>
      <c r="Z6226" s="53">
        <v>27801</v>
      </c>
    </row>
    <row r="6227" spans="1:26" s="49" customFormat="1" x14ac:dyDescent="0.25">
      <c r="A6227" s="74">
        <v>600046958</v>
      </c>
      <c r="B6227" s="73">
        <f t="shared" si="291"/>
        <v>600046958</v>
      </c>
      <c r="C6227" s="73" t="s">
        <v>19766</v>
      </c>
      <c r="D6227" s="68">
        <v>1</v>
      </c>
      <c r="E6227" s="48">
        <f t="shared" si="292"/>
        <v>70992321</v>
      </c>
      <c r="F6227" s="57" t="s">
        <v>17312</v>
      </c>
      <c r="G6227" s="57" t="s">
        <v>19746</v>
      </c>
      <c r="H6227" s="51">
        <v>25</v>
      </c>
      <c r="I6227" s="51" t="s">
        <v>17309</v>
      </c>
      <c r="J6227" s="69">
        <v>27.49</v>
      </c>
      <c r="K6227" s="69">
        <f t="shared" si="293"/>
        <v>687.25</v>
      </c>
      <c r="L6227" s="90">
        <v>25</v>
      </c>
      <c r="M6227" s="51">
        <f>VLOOKUP(A:A,'[2]Příloha k protokolu'!$F:$J,5,0)</f>
        <v>0</v>
      </c>
      <c r="N6227" s="62" t="s">
        <v>19767</v>
      </c>
      <c r="O6227" s="52" t="s">
        <v>60</v>
      </c>
      <c r="P6227" s="52">
        <v>10</v>
      </c>
      <c r="Q6227" s="52"/>
      <c r="R6227" s="52" t="s">
        <v>19763</v>
      </c>
      <c r="S6227" s="49" t="s">
        <v>21333</v>
      </c>
      <c r="V6227" s="50" t="s">
        <v>19747</v>
      </c>
      <c r="W6227" s="50" t="s">
        <v>19748</v>
      </c>
      <c r="X6227" s="50" t="s">
        <v>14740</v>
      </c>
      <c r="Y6227" s="70" t="s">
        <v>17320</v>
      </c>
      <c r="Z6227" s="53">
        <v>27751</v>
      </c>
    </row>
    <row r="6228" spans="1:26" s="49" customFormat="1" x14ac:dyDescent="0.25">
      <c r="A6228" s="74">
        <v>600047296</v>
      </c>
      <c r="B6228" s="73">
        <f t="shared" si="291"/>
        <v>600047296</v>
      </c>
      <c r="C6228" s="73" t="s">
        <v>19768</v>
      </c>
      <c r="D6228" s="68">
        <v>1</v>
      </c>
      <c r="E6228" s="48">
        <f t="shared" si="292"/>
        <v>75002744</v>
      </c>
      <c r="F6228" s="57" t="s">
        <v>17312</v>
      </c>
      <c r="G6228" s="57" t="s">
        <v>19746</v>
      </c>
      <c r="H6228" s="51">
        <v>75</v>
      </c>
      <c r="I6228" s="51" t="s">
        <v>17309</v>
      </c>
      <c r="J6228" s="69">
        <v>27.49</v>
      </c>
      <c r="K6228" s="69">
        <f t="shared" si="293"/>
        <v>2061.75</v>
      </c>
      <c r="L6228" s="90">
        <v>75</v>
      </c>
      <c r="M6228" s="51">
        <f>VLOOKUP(A:A,'[2]Příloha k protokolu'!$F:$J,5,0)</f>
        <v>0</v>
      </c>
      <c r="N6228" s="62" t="s">
        <v>19769</v>
      </c>
      <c r="O6228" s="52" t="s">
        <v>19770</v>
      </c>
      <c r="P6228" s="52">
        <v>976</v>
      </c>
      <c r="Q6228" s="52"/>
      <c r="R6228" s="52" t="s">
        <v>19748</v>
      </c>
      <c r="S6228" s="49" t="s">
        <v>21333</v>
      </c>
      <c r="V6228" s="50" t="s">
        <v>19747</v>
      </c>
      <c r="W6228" s="50" t="s">
        <v>19748</v>
      </c>
      <c r="X6228" s="50" t="s">
        <v>14740</v>
      </c>
      <c r="Y6228" s="70" t="s">
        <v>17320</v>
      </c>
      <c r="Z6228" s="53">
        <v>27801</v>
      </c>
    </row>
    <row r="6229" spans="1:26" s="49" customFormat="1" ht="30" x14ac:dyDescent="0.25">
      <c r="A6229" s="74">
        <v>600047334</v>
      </c>
      <c r="B6229" s="73">
        <f t="shared" si="291"/>
        <v>600047334</v>
      </c>
      <c r="C6229" s="73" t="s">
        <v>19771</v>
      </c>
      <c r="D6229" s="68">
        <v>1</v>
      </c>
      <c r="E6229" s="48">
        <f t="shared" si="292"/>
        <v>47009098</v>
      </c>
      <c r="F6229" s="57" t="s">
        <v>17312</v>
      </c>
      <c r="G6229" s="57" t="s">
        <v>19746</v>
      </c>
      <c r="H6229" s="51">
        <v>975</v>
      </c>
      <c r="I6229" s="51" t="s">
        <v>17309</v>
      </c>
      <c r="J6229" s="69">
        <v>27.49</v>
      </c>
      <c r="K6229" s="69">
        <f t="shared" si="293"/>
        <v>26802.75</v>
      </c>
      <c r="L6229" s="90">
        <v>975</v>
      </c>
      <c r="M6229" s="51">
        <f>VLOOKUP(A:A,'[2]Příloha k protokolu'!$F:$J,5,0)</f>
        <v>0</v>
      </c>
      <c r="N6229" s="62" t="s">
        <v>19772</v>
      </c>
      <c r="O6229" s="52" t="s">
        <v>6083</v>
      </c>
      <c r="P6229" s="52">
        <v>198</v>
      </c>
      <c r="Q6229" s="52"/>
      <c r="R6229" s="52" t="s">
        <v>19748</v>
      </c>
      <c r="S6229" s="49" t="s">
        <v>21333</v>
      </c>
      <c r="V6229" s="50" t="s">
        <v>19747</v>
      </c>
      <c r="W6229" s="50" t="s">
        <v>19748</v>
      </c>
      <c r="X6229" s="50" t="s">
        <v>14740</v>
      </c>
      <c r="Y6229" s="70" t="s">
        <v>17320</v>
      </c>
      <c r="Z6229" s="53">
        <v>27801</v>
      </c>
    </row>
    <row r="6230" spans="1:26" s="49" customFormat="1" x14ac:dyDescent="0.25">
      <c r="A6230" s="74">
        <v>600047415</v>
      </c>
      <c r="B6230" s="73">
        <f t="shared" si="291"/>
        <v>600047415</v>
      </c>
      <c r="C6230" s="73" t="s">
        <v>19773</v>
      </c>
      <c r="D6230" s="68">
        <v>1</v>
      </c>
      <c r="E6230" s="48">
        <f t="shared" si="292"/>
        <v>71003771</v>
      </c>
      <c r="F6230" s="57" t="s">
        <v>17312</v>
      </c>
      <c r="G6230" s="57" t="s">
        <v>19746</v>
      </c>
      <c r="H6230" s="51">
        <v>125</v>
      </c>
      <c r="I6230" s="51" t="s">
        <v>17309</v>
      </c>
      <c r="J6230" s="69">
        <v>27.49</v>
      </c>
      <c r="K6230" s="69">
        <f t="shared" si="293"/>
        <v>3436.25</v>
      </c>
      <c r="L6230" s="90">
        <v>125</v>
      </c>
      <c r="M6230" s="51">
        <f>VLOOKUP(A:A,'[2]Příloha k protokolu'!$F:$J,5,0)</f>
        <v>0</v>
      </c>
      <c r="N6230" s="62" t="s">
        <v>19774</v>
      </c>
      <c r="O6230" s="52"/>
      <c r="P6230" s="52">
        <v>46</v>
      </c>
      <c r="Q6230" s="52"/>
      <c r="R6230" s="52" t="s">
        <v>19775</v>
      </c>
      <c r="S6230" s="49" t="s">
        <v>21333</v>
      </c>
      <c r="V6230" s="50" t="s">
        <v>19747</v>
      </c>
      <c r="W6230" s="50" t="s">
        <v>19748</v>
      </c>
      <c r="X6230" s="50" t="s">
        <v>14740</v>
      </c>
      <c r="Y6230" s="70" t="s">
        <v>17320</v>
      </c>
      <c r="Z6230" s="53">
        <v>27801</v>
      </c>
    </row>
    <row r="6231" spans="1:26" s="49" customFormat="1" x14ac:dyDescent="0.25">
      <c r="A6231" s="74">
        <v>600047423</v>
      </c>
      <c r="B6231" s="73">
        <f t="shared" si="291"/>
        <v>600047423</v>
      </c>
      <c r="C6231" s="73" t="s">
        <v>19776</v>
      </c>
      <c r="D6231" s="68">
        <v>1</v>
      </c>
      <c r="E6231" s="48">
        <f t="shared" si="292"/>
        <v>70996598</v>
      </c>
      <c r="F6231" s="57" t="s">
        <v>17312</v>
      </c>
      <c r="G6231" s="57" t="s">
        <v>19746</v>
      </c>
      <c r="H6231" s="51">
        <v>100</v>
      </c>
      <c r="I6231" s="51" t="s">
        <v>17309</v>
      </c>
      <c r="J6231" s="69">
        <v>27.49</v>
      </c>
      <c r="K6231" s="69">
        <f t="shared" si="293"/>
        <v>2749</v>
      </c>
      <c r="L6231" s="90">
        <v>100</v>
      </c>
      <c r="M6231" s="51">
        <f>VLOOKUP(A:A,'[2]Příloha k protokolu'!$F:$J,5,0)</f>
        <v>0</v>
      </c>
      <c r="N6231" s="62" t="s">
        <v>19777</v>
      </c>
      <c r="O6231" s="52"/>
      <c r="P6231" s="52">
        <v>179</v>
      </c>
      <c r="Q6231" s="52"/>
      <c r="R6231" s="52" t="s">
        <v>19778</v>
      </c>
      <c r="S6231" s="49" t="s">
        <v>21333</v>
      </c>
      <c r="V6231" s="50" t="s">
        <v>19747</v>
      </c>
      <c r="W6231" s="50" t="s">
        <v>19748</v>
      </c>
      <c r="X6231" s="50" t="s">
        <v>14740</v>
      </c>
      <c r="Y6231" s="70" t="s">
        <v>17320</v>
      </c>
      <c r="Z6231" s="53">
        <v>27708</v>
      </c>
    </row>
    <row r="6232" spans="1:26" s="49" customFormat="1" ht="30" x14ac:dyDescent="0.25">
      <c r="A6232" s="74">
        <v>600047571</v>
      </c>
      <c r="B6232" s="73">
        <f t="shared" si="291"/>
        <v>600047571</v>
      </c>
      <c r="C6232" s="73" t="s">
        <v>19779</v>
      </c>
      <c r="D6232" s="68">
        <v>1</v>
      </c>
      <c r="E6232" s="48">
        <f t="shared" si="292"/>
        <v>71010823</v>
      </c>
      <c r="F6232" s="57" t="s">
        <v>17312</v>
      </c>
      <c r="G6232" s="57" t="s">
        <v>19746</v>
      </c>
      <c r="H6232" s="51">
        <v>250</v>
      </c>
      <c r="I6232" s="51" t="s">
        <v>17309</v>
      </c>
      <c r="J6232" s="69">
        <v>27.49</v>
      </c>
      <c r="K6232" s="69">
        <f t="shared" si="293"/>
        <v>6872.5</v>
      </c>
      <c r="L6232" s="90">
        <v>250</v>
      </c>
      <c r="M6232" s="51">
        <f>VLOOKUP(A:A,'[2]Příloha k protokolu'!$F:$J,5,0)</f>
        <v>0</v>
      </c>
      <c r="N6232" s="62" t="s">
        <v>19780</v>
      </c>
      <c r="O6232" s="52" t="s">
        <v>582</v>
      </c>
      <c r="P6232" s="52">
        <v>182</v>
      </c>
      <c r="Q6232" s="52"/>
      <c r="R6232" s="52" t="s">
        <v>19748</v>
      </c>
      <c r="S6232" s="49" t="s">
        <v>21333</v>
      </c>
      <c r="V6232" s="50" t="s">
        <v>19747</v>
      </c>
      <c r="W6232" s="50" t="s">
        <v>19748</v>
      </c>
      <c r="X6232" s="50" t="s">
        <v>14740</v>
      </c>
      <c r="Y6232" s="70" t="s">
        <v>17320</v>
      </c>
      <c r="Z6232" s="53">
        <v>27801</v>
      </c>
    </row>
    <row r="6233" spans="1:26" s="49" customFormat="1" ht="30" x14ac:dyDescent="0.25">
      <c r="A6233" s="74">
        <v>600047644</v>
      </c>
      <c r="B6233" s="73">
        <f t="shared" si="291"/>
        <v>600047644</v>
      </c>
      <c r="C6233" s="73" t="s">
        <v>19781</v>
      </c>
      <c r="D6233" s="68">
        <v>1</v>
      </c>
      <c r="E6233" s="48">
        <f t="shared" si="292"/>
        <v>71009922</v>
      </c>
      <c r="F6233" s="57" t="s">
        <v>17312</v>
      </c>
      <c r="G6233" s="57" t="s">
        <v>19746</v>
      </c>
      <c r="H6233" s="51">
        <v>1275</v>
      </c>
      <c r="I6233" s="51" t="s">
        <v>17309</v>
      </c>
      <c r="J6233" s="69">
        <v>27.49</v>
      </c>
      <c r="K6233" s="69">
        <f t="shared" si="293"/>
        <v>35049.75</v>
      </c>
      <c r="L6233" s="90">
        <v>1275</v>
      </c>
      <c r="M6233" s="51">
        <f>VLOOKUP(A:A,'[2]Příloha k protokolu'!$F:$J,5,0)</f>
        <v>0</v>
      </c>
      <c r="N6233" s="62" t="s">
        <v>19782</v>
      </c>
      <c r="O6233" s="52" t="s">
        <v>19770</v>
      </c>
      <c r="P6233" s="52">
        <v>1029</v>
      </c>
      <c r="Q6233" s="52"/>
      <c r="R6233" s="52" t="s">
        <v>19748</v>
      </c>
      <c r="S6233" s="49" t="s">
        <v>21333</v>
      </c>
      <c r="V6233" s="50" t="s">
        <v>19747</v>
      </c>
      <c r="W6233" s="50" t="s">
        <v>19748</v>
      </c>
      <c r="X6233" s="50" t="s">
        <v>14740</v>
      </c>
      <c r="Y6233" s="70" t="s">
        <v>17320</v>
      </c>
      <c r="Z6233" s="53">
        <v>27801</v>
      </c>
    </row>
    <row r="6234" spans="1:26" s="49" customFormat="1" ht="30" x14ac:dyDescent="0.25">
      <c r="A6234" s="74">
        <v>600047652</v>
      </c>
      <c r="B6234" s="73">
        <f t="shared" si="291"/>
        <v>600047652</v>
      </c>
      <c r="C6234" s="73" t="s">
        <v>19783</v>
      </c>
      <c r="D6234" s="68">
        <v>1</v>
      </c>
      <c r="E6234" s="48">
        <f t="shared" si="292"/>
        <v>71008152</v>
      </c>
      <c r="F6234" s="57" t="s">
        <v>17312</v>
      </c>
      <c r="G6234" s="57" t="s">
        <v>19746</v>
      </c>
      <c r="H6234" s="51">
        <v>925</v>
      </c>
      <c r="I6234" s="51" t="s">
        <v>17309</v>
      </c>
      <c r="J6234" s="69">
        <v>27.49</v>
      </c>
      <c r="K6234" s="69">
        <f t="shared" si="293"/>
        <v>25428.25</v>
      </c>
      <c r="L6234" s="90">
        <v>925</v>
      </c>
      <c r="M6234" s="51">
        <f>VLOOKUP(A:A,'[2]Příloha k protokolu'!$F:$J,5,0)</f>
        <v>0</v>
      </c>
      <c r="N6234" s="62" t="s">
        <v>19784</v>
      </c>
      <c r="O6234" s="52" t="s">
        <v>13</v>
      </c>
      <c r="P6234" s="52">
        <v>682</v>
      </c>
      <c r="Q6234" s="52"/>
      <c r="R6234" s="52" t="s">
        <v>19748</v>
      </c>
      <c r="S6234" s="49" t="s">
        <v>21333</v>
      </c>
      <c r="V6234" s="50" t="s">
        <v>19747</v>
      </c>
      <c r="W6234" s="50" t="s">
        <v>19748</v>
      </c>
      <c r="X6234" s="50" t="s">
        <v>14740</v>
      </c>
      <c r="Y6234" s="70" t="s">
        <v>17320</v>
      </c>
      <c r="Z6234" s="53">
        <v>27801</v>
      </c>
    </row>
    <row r="6235" spans="1:26" s="49" customFormat="1" ht="30" x14ac:dyDescent="0.25">
      <c r="A6235" s="74">
        <v>600047661</v>
      </c>
      <c r="B6235" s="73">
        <f t="shared" si="291"/>
        <v>600047661</v>
      </c>
      <c r="C6235" s="73" t="s">
        <v>19785</v>
      </c>
      <c r="D6235" s="68">
        <v>1</v>
      </c>
      <c r="E6235" s="48">
        <f t="shared" si="292"/>
        <v>71009949</v>
      </c>
      <c r="F6235" s="57" t="s">
        <v>17312</v>
      </c>
      <c r="G6235" s="57" t="s">
        <v>19746</v>
      </c>
      <c r="H6235" s="51">
        <v>675</v>
      </c>
      <c r="I6235" s="51" t="s">
        <v>17309</v>
      </c>
      <c r="J6235" s="69">
        <v>27.49</v>
      </c>
      <c r="K6235" s="69">
        <f t="shared" si="293"/>
        <v>18555.75</v>
      </c>
      <c r="L6235" s="90">
        <v>675</v>
      </c>
      <c r="M6235" s="51">
        <f>VLOOKUP(A:A,'[2]Příloha k protokolu'!$F:$J,5,0)</f>
        <v>0</v>
      </c>
      <c r="N6235" s="62" t="s">
        <v>19786</v>
      </c>
      <c r="O6235" s="52" t="s">
        <v>6957</v>
      </c>
      <c r="P6235" s="52">
        <v>523</v>
      </c>
      <c r="Q6235" s="52"/>
      <c r="R6235" s="52" t="s">
        <v>19748</v>
      </c>
      <c r="S6235" s="49" t="s">
        <v>21333</v>
      </c>
      <c r="V6235" s="50" t="s">
        <v>19747</v>
      </c>
      <c r="W6235" s="50" t="s">
        <v>19748</v>
      </c>
      <c r="X6235" s="50" t="s">
        <v>14740</v>
      </c>
      <c r="Y6235" s="70" t="s">
        <v>17320</v>
      </c>
      <c r="Z6235" s="53">
        <v>27801</v>
      </c>
    </row>
    <row r="6236" spans="1:26" s="49" customFormat="1" x14ac:dyDescent="0.25">
      <c r="A6236" s="74">
        <v>600047725</v>
      </c>
      <c r="B6236" s="73">
        <f t="shared" si="291"/>
        <v>600047725</v>
      </c>
      <c r="C6236" s="73" t="s">
        <v>19787</v>
      </c>
      <c r="D6236" s="68">
        <v>1</v>
      </c>
      <c r="E6236" s="48">
        <f t="shared" si="292"/>
        <v>70990972</v>
      </c>
      <c r="F6236" s="57" t="s">
        <v>17312</v>
      </c>
      <c r="G6236" s="57" t="s">
        <v>19746</v>
      </c>
      <c r="H6236" s="51">
        <v>950</v>
      </c>
      <c r="I6236" s="51" t="s">
        <v>17309</v>
      </c>
      <c r="J6236" s="69">
        <v>27.49</v>
      </c>
      <c r="K6236" s="69">
        <f t="shared" si="293"/>
        <v>26115.5</v>
      </c>
      <c r="L6236" s="90">
        <v>950</v>
      </c>
      <c r="M6236" s="51">
        <f>VLOOKUP(A:A,'[2]Příloha k protokolu'!$F:$J,5,0)</f>
        <v>0</v>
      </c>
      <c r="N6236" s="62" t="s">
        <v>19788</v>
      </c>
      <c r="O6236" s="52" t="s">
        <v>12</v>
      </c>
      <c r="P6236" s="52">
        <v>493</v>
      </c>
      <c r="Q6236" s="52"/>
      <c r="R6236" s="52" t="s">
        <v>19760</v>
      </c>
      <c r="S6236" s="49" t="s">
        <v>21333</v>
      </c>
      <c r="V6236" s="50" t="s">
        <v>19747</v>
      </c>
      <c r="W6236" s="50" t="s">
        <v>19748</v>
      </c>
      <c r="X6236" s="50" t="s">
        <v>14740</v>
      </c>
      <c r="Y6236" s="70" t="s">
        <v>17320</v>
      </c>
      <c r="Z6236" s="53">
        <v>27746</v>
      </c>
    </row>
    <row r="6237" spans="1:26" s="49" customFormat="1" x14ac:dyDescent="0.25">
      <c r="A6237" s="74">
        <v>600047768</v>
      </c>
      <c r="B6237" s="73">
        <f t="shared" si="291"/>
        <v>600047768</v>
      </c>
      <c r="C6237" s="73" t="s">
        <v>19789</v>
      </c>
      <c r="D6237" s="68">
        <v>1</v>
      </c>
      <c r="E6237" s="48">
        <f t="shared" si="292"/>
        <v>71003517</v>
      </c>
      <c r="F6237" s="57" t="s">
        <v>17312</v>
      </c>
      <c r="G6237" s="57" t="s">
        <v>19746</v>
      </c>
      <c r="H6237" s="51">
        <v>125</v>
      </c>
      <c r="I6237" s="51" t="s">
        <v>17309</v>
      </c>
      <c r="J6237" s="69">
        <v>27.49</v>
      </c>
      <c r="K6237" s="69">
        <f t="shared" si="293"/>
        <v>3436.25</v>
      </c>
      <c r="L6237" s="90">
        <v>125</v>
      </c>
      <c r="M6237" s="51">
        <f>VLOOKUP(A:A,'[2]Příloha k protokolu'!$F:$J,5,0)</f>
        <v>0</v>
      </c>
      <c r="N6237" s="62" t="s">
        <v>19790</v>
      </c>
      <c r="O6237" s="52" t="s">
        <v>19791</v>
      </c>
      <c r="P6237" s="52">
        <v>48</v>
      </c>
      <c r="Q6237" s="52"/>
      <c r="R6237" s="52" t="s">
        <v>19792</v>
      </c>
      <c r="S6237" s="49" t="s">
        <v>21333</v>
      </c>
      <c r="V6237" s="50" t="s">
        <v>19747</v>
      </c>
      <c r="W6237" s="50" t="s">
        <v>19748</v>
      </c>
      <c r="X6237" s="50" t="s">
        <v>14740</v>
      </c>
      <c r="Y6237" s="70" t="s">
        <v>17320</v>
      </c>
      <c r="Z6237" s="53">
        <v>27745</v>
      </c>
    </row>
    <row r="6238" spans="1:26" s="49" customFormat="1" ht="30" x14ac:dyDescent="0.25">
      <c r="A6238" s="74">
        <v>600047776</v>
      </c>
      <c r="B6238" s="73">
        <f t="shared" si="291"/>
        <v>600047776</v>
      </c>
      <c r="C6238" s="73" t="s">
        <v>19793</v>
      </c>
      <c r="D6238" s="68">
        <v>1</v>
      </c>
      <c r="E6238" s="48">
        <f t="shared" si="292"/>
        <v>71003959</v>
      </c>
      <c r="F6238" s="57" t="s">
        <v>17312</v>
      </c>
      <c r="G6238" s="57" t="s">
        <v>19746</v>
      </c>
      <c r="H6238" s="51">
        <v>75</v>
      </c>
      <c r="I6238" s="51" t="s">
        <v>17309</v>
      </c>
      <c r="J6238" s="69">
        <v>27.49</v>
      </c>
      <c r="K6238" s="69">
        <f t="shared" si="293"/>
        <v>2061.75</v>
      </c>
      <c r="L6238" s="90">
        <v>75</v>
      </c>
      <c r="M6238" s="51">
        <f>VLOOKUP(A:A,'[2]Příloha k protokolu'!$F:$J,5,0)</f>
        <v>0</v>
      </c>
      <c r="N6238" s="62" t="s">
        <v>19794</v>
      </c>
      <c r="O6238" s="52"/>
      <c r="P6238" s="52">
        <v>76</v>
      </c>
      <c r="Q6238" s="52"/>
      <c r="R6238" s="52" t="s">
        <v>19795</v>
      </c>
      <c r="S6238" s="49" t="s">
        <v>21333</v>
      </c>
      <c r="V6238" s="50" t="s">
        <v>19747</v>
      </c>
      <c r="W6238" s="50" t="s">
        <v>19748</v>
      </c>
      <c r="X6238" s="50" t="s">
        <v>14740</v>
      </c>
      <c r="Y6238" s="70" t="s">
        <v>17320</v>
      </c>
      <c r="Z6238" s="53">
        <v>27744</v>
      </c>
    </row>
    <row r="6239" spans="1:26" s="49" customFormat="1" ht="30" x14ac:dyDescent="0.25">
      <c r="A6239" s="74">
        <v>600047831</v>
      </c>
      <c r="B6239" s="73">
        <f t="shared" si="291"/>
        <v>600047831</v>
      </c>
      <c r="C6239" s="73" t="s">
        <v>19796</v>
      </c>
      <c r="D6239" s="68">
        <v>1</v>
      </c>
      <c r="E6239" s="48">
        <f t="shared" si="292"/>
        <v>71010319</v>
      </c>
      <c r="F6239" s="57" t="s">
        <v>17312</v>
      </c>
      <c r="G6239" s="57" t="s">
        <v>19746</v>
      </c>
      <c r="H6239" s="51">
        <v>175</v>
      </c>
      <c r="I6239" s="51" t="s">
        <v>17309</v>
      </c>
      <c r="J6239" s="69">
        <v>27.49</v>
      </c>
      <c r="K6239" s="69">
        <f t="shared" si="293"/>
        <v>4810.75</v>
      </c>
      <c r="L6239" s="90">
        <v>175</v>
      </c>
      <c r="M6239" s="51">
        <f>VLOOKUP(A:A,'[2]Příloha k protokolu'!$F:$J,5,0)</f>
        <v>0</v>
      </c>
      <c r="N6239" s="62" t="s">
        <v>19797</v>
      </c>
      <c r="O6239" s="52" t="s">
        <v>19798</v>
      </c>
      <c r="P6239" s="52">
        <v>111</v>
      </c>
      <c r="Q6239" s="52"/>
      <c r="R6239" s="52" t="s">
        <v>19748</v>
      </c>
      <c r="S6239" s="49" t="s">
        <v>21333</v>
      </c>
      <c r="V6239" s="50" t="s">
        <v>19747</v>
      </c>
      <c r="W6239" s="50" t="s">
        <v>19748</v>
      </c>
      <c r="X6239" s="50" t="s">
        <v>14740</v>
      </c>
      <c r="Y6239" s="70" t="s">
        <v>17320</v>
      </c>
      <c r="Z6239" s="53">
        <v>27801</v>
      </c>
    </row>
    <row r="6240" spans="1:26" s="49" customFormat="1" x14ac:dyDescent="0.25">
      <c r="A6240" s="74">
        <v>600052681</v>
      </c>
      <c r="B6240" s="73">
        <f t="shared" si="291"/>
        <v>600052681</v>
      </c>
      <c r="C6240" s="73" t="s">
        <v>19799</v>
      </c>
      <c r="D6240" s="68">
        <v>1</v>
      </c>
      <c r="E6240" s="48">
        <f t="shared" si="292"/>
        <v>70998582</v>
      </c>
      <c r="F6240" s="57" t="s">
        <v>17312</v>
      </c>
      <c r="G6240" s="57" t="s">
        <v>19746</v>
      </c>
      <c r="H6240" s="51">
        <v>25</v>
      </c>
      <c r="I6240" s="51" t="s">
        <v>17309</v>
      </c>
      <c r="J6240" s="69">
        <v>27.49</v>
      </c>
      <c r="K6240" s="69">
        <f t="shared" si="293"/>
        <v>687.25</v>
      </c>
      <c r="L6240" s="90">
        <v>25</v>
      </c>
      <c r="M6240" s="51">
        <f>VLOOKUP(A:A,'[2]Příloha k protokolu'!$F:$J,5,0)</f>
        <v>0</v>
      </c>
      <c r="N6240" s="62" t="s">
        <v>19800</v>
      </c>
      <c r="O6240" s="52" t="s">
        <v>199</v>
      </c>
      <c r="P6240" s="52">
        <v>227</v>
      </c>
      <c r="Q6240" s="52"/>
      <c r="R6240" s="52" t="s">
        <v>19801</v>
      </c>
      <c r="S6240" s="49" t="s">
        <v>21333</v>
      </c>
      <c r="V6240" s="50" t="s">
        <v>19747</v>
      </c>
      <c r="W6240" s="50" t="s">
        <v>19748</v>
      </c>
      <c r="X6240" s="50" t="s">
        <v>14740</v>
      </c>
      <c r="Y6240" s="70" t="s">
        <v>17320</v>
      </c>
      <c r="Z6240" s="53">
        <v>27801</v>
      </c>
    </row>
    <row r="6241" spans="1:26" s="49" customFormat="1" x14ac:dyDescent="0.25">
      <c r="A6241" s="74">
        <v>600053091</v>
      </c>
      <c r="B6241" s="73">
        <f t="shared" si="291"/>
        <v>600053091</v>
      </c>
      <c r="C6241" s="73" t="s">
        <v>19802</v>
      </c>
      <c r="D6241" s="68">
        <v>1</v>
      </c>
      <c r="E6241" s="48">
        <f t="shared" si="292"/>
        <v>70998574</v>
      </c>
      <c r="F6241" s="57" t="s">
        <v>17312</v>
      </c>
      <c r="G6241" s="57" t="s">
        <v>19746</v>
      </c>
      <c r="H6241" s="51">
        <v>100</v>
      </c>
      <c r="I6241" s="51" t="s">
        <v>17309</v>
      </c>
      <c r="J6241" s="69">
        <v>27.49</v>
      </c>
      <c r="K6241" s="69">
        <f t="shared" si="293"/>
        <v>2749</v>
      </c>
      <c r="L6241" s="90">
        <v>100</v>
      </c>
      <c r="M6241" s="51">
        <f>VLOOKUP(A:A,'[2]Příloha k protokolu'!$F:$J,5,0)</f>
        <v>0</v>
      </c>
      <c r="N6241" s="62" t="s">
        <v>19803</v>
      </c>
      <c r="O6241" s="52" t="s">
        <v>2470</v>
      </c>
      <c r="P6241" s="52">
        <v>24</v>
      </c>
      <c r="Q6241" s="52"/>
      <c r="R6241" s="52" t="s">
        <v>19801</v>
      </c>
      <c r="S6241" s="49" t="s">
        <v>21333</v>
      </c>
      <c r="V6241" s="50" t="s">
        <v>19747</v>
      </c>
      <c r="W6241" s="50" t="s">
        <v>19748</v>
      </c>
      <c r="X6241" s="50" t="s">
        <v>14740</v>
      </c>
      <c r="Y6241" s="70" t="s">
        <v>17320</v>
      </c>
      <c r="Z6241" s="53">
        <v>27801</v>
      </c>
    </row>
    <row r="6242" spans="1:26" s="49" customFormat="1" x14ac:dyDescent="0.25">
      <c r="A6242" s="75">
        <v>613501055</v>
      </c>
      <c r="B6242" s="73">
        <f t="shared" si="291"/>
        <v>613501055</v>
      </c>
      <c r="C6242" s="73" t="s">
        <v>19804</v>
      </c>
      <c r="D6242" s="68">
        <v>1</v>
      </c>
      <c r="E6242" s="48">
        <f t="shared" si="292"/>
        <v>70566542</v>
      </c>
      <c r="F6242" s="57" t="s">
        <v>17312</v>
      </c>
      <c r="G6242" s="57" t="s">
        <v>19746</v>
      </c>
      <c r="H6242" s="51">
        <v>100</v>
      </c>
      <c r="I6242" s="51" t="s">
        <v>17309</v>
      </c>
      <c r="J6242" s="69">
        <v>27.49</v>
      </c>
      <c r="K6242" s="69">
        <f t="shared" si="293"/>
        <v>2749</v>
      </c>
      <c r="L6242" s="90">
        <v>100</v>
      </c>
      <c r="M6242" s="51">
        <f>VLOOKUP(A:A,'[2]Příloha k protokolu'!$F:$J,5,0)</f>
        <v>0</v>
      </c>
      <c r="N6242" s="62" t="s">
        <v>19805</v>
      </c>
      <c r="O6242" s="52" t="s">
        <v>725</v>
      </c>
      <c r="P6242" s="52">
        <v>168</v>
      </c>
      <c r="Q6242" s="52"/>
      <c r="R6242" s="52" t="s">
        <v>19748</v>
      </c>
      <c r="S6242" s="49" t="s">
        <v>21333</v>
      </c>
      <c r="V6242" s="50" t="s">
        <v>19747</v>
      </c>
      <c r="W6242" s="50" t="s">
        <v>19748</v>
      </c>
      <c r="X6242" s="50" t="s">
        <v>14740</v>
      </c>
      <c r="Y6242" s="70" t="s">
        <v>17320</v>
      </c>
      <c r="Z6242" s="53">
        <v>27801</v>
      </c>
    </row>
    <row r="6243" spans="1:26" s="49" customFormat="1" x14ac:dyDescent="0.25">
      <c r="A6243" s="75">
        <v>691007420</v>
      </c>
      <c r="B6243" s="73">
        <f t="shared" si="291"/>
        <v>691007420</v>
      </c>
      <c r="C6243" s="73" t="s">
        <v>19806</v>
      </c>
      <c r="D6243" s="68">
        <v>1</v>
      </c>
      <c r="E6243" s="48">
        <f t="shared" si="292"/>
        <v>3198626</v>
      </c>
      <c r="F6243" s="57" t="s">
        <v>17312</v>
      </c>
      <c r="G6243" s="57" t="s">
        <v>19746</v>
      </c>
      <c r="H6243" s="51">
        <v>100</v>
      </c>
      <c r="I6243" s="51" t="s">
        <v>17309</v>
      </c>
      <c r="J6243" s="69">
        <v>27.49</v>
      </c>
      <c r="K6243" s="69">
        <f t="shared" si="293"/>
        <v>2749</v>
      </c>
      <c r="L6243" s="90">
        <v>100</v>
      </c>
      <c r="M6243" s="51">
        <f>VLOOKUP(A:A,'[2]Příloha k protokolu'!$F:$J,5,0)</f>
        <v>0</v>
      </c>
      <c r="N6243" s="62" t="s">
        <v>19807</v>
      </c>
      <c r="O6243" s="52" t="s">
        <v>19808</v>
      </c>
      <c r="P6243" s="52">
        <v>245</v>
      </c>
      <c r="Q6243" s="52"/>
      <c r="R6243" s="52" t="s">
        <v>19763</v>
      </c>
      <c r="S6243" s="49" t="s">
        <v>21334</v>
      </c>
      <c r="V6243" s="50" t="s">
        <v>18333</v>
      </c>
      <c r="W6243" s="50" t="s">
        <v>19748</v>
      </c>
      <c r="X6243" s="50" t="s">
        <v>14742</v>
      </c>
      <c r="Y6243" s="70" t="s">
        <v>17320</v>
      </c>
      <c r="Z6243" s="53">
        <v>27751</v>
      </c>
    </row>
    <row r="6244" spans="1:26" s="49" customFormat="1" x14ac:dyDescent="0.25">
      <c r="A6244" s="75">
        <v>691007772</v>
      </c>
      <c r="B6244" s="73">
        <f t="shared" si="291"/>
        <v>691007772</v>
      </c>
      <c r="C6244" s="73" t="s">
        <v>19809</v>
      </c>
      <c r="D6244" s="68">
        <v>1</v>
      </c>
      <c r="E6244" s="48">
        <f t="shared" si="292"/>
        <v>71294830</v>
      </c>
      <c r="F6244" s="57" t="s">
        <v>17312</v>
      </c>
      <c r="G6244" s="57" t="s">
        <v>19746</v>
      </c>
      <c r="H6244" s="51">
        <v>25</v>
      </c>
      <c r="I6244" s="51" t="s">
        <v>17309</v>
      </c>
      <c r="J6244" s="69">
        <v>27.49</v>
      </c>
      <c r="K6244" s="69">
        <f t="shared" si="293"/>
        <v>687.25</v>
      </c>
      <c r="L6244" s="90">
        <v>25</v>
      </c>
      <c r="M6244" s="51">
        <f>VLOOKUP(A:A,'[2]Příloha k protokolu'!$F:$J,5,0)</f>
        <v>0</v>
      </c>
      <c r="N6244" s="62" t="s">
        <v>19810</v>
      </c>
      <c r="O6244" s="52" t="s">
        <v>19811</v>
      </c>
      <c r="P6244" s="52">
        <v>414</v>
      </c>
      <c r="Q6244" s="52"/>
      <c r="R6244" s="52" t="s">
        <v>19812</v>
      </c>
      <c r="S6244" s="49" t="s">
        <v>21333</v>
      </c>
      <c r="V6244" s="50" t="s">
        <v>19747</v>
      </c>
      <c r="W6244" s="50" t="s">
        <v>19748</v>
      </c>
      <c r="X6244" s="50" t="s">
        <v>14740</v>
      </c>
      <c r="Y6244" s="70" t="s">
        <v>17320</v>
      </c>
      <c r="Z6244" s="53">
        <v>25070</v>
      </c>
    </row>
    <row r="6245" spans="1:26" s="49" customFormat="1" x14ac:dyDescent="0.25">
      <c r="A6245" s="74">
        <v>600046231</v>
      </c>
      <c r="B6245" s="73">
        <f t="shared" si="291"/>
        <v>600046231</v>
      </c>
      <c r="C6245" s="73" t="s">
        <v>19813</v>
      </c>
      <c r="D6245" s="68">
        <v>1</v>
      </c>
      <c r="E6245" s="48">
        <f t="shared" si="292"/>
        <v>75034930</v>
      </c>
      <c r="F6245" s="57" t="s">
        <v>17312</v>
      </c>
      <c r="G6245" s="57" t="s">
        <v>18814</v>
      </c>
      <c r="H6245" s="51">
        <v>125</v>
      </c>
      <c r="I6245" s="51" t="s">
        <v>17309</v>
      </c>
      <c r="J6245" s="69">
        <v>27.49</v>
      </c>
      <c r="K6245" s="69">
        <f t="shared" si="293"/>
        <v>3436.25</v>
      </c>
      <c r="L6245" s="90">
        <v>125</v>
      </c>
      <c r="M6245" s="51">
        <f>VLOOKUP(A:A,'[2]Příloha k protokolu'!$F:$J,5,0)</f>
        <v>0</v>
      </c>
      <c r="N6245" s="62" t="s">
        <v>19814</v>
      </c>
      <c r="O6245" s="52"/>
      <c r="P6245" s="52">
        <v>7</v>
      </c>
      <c r="Q6245" s="52"/>
      <c r="R6245" s="52" t="s">
        <v>19815</v>
      </c>
      <c r="S6245" s="49" t="s">
        <v>21333</v>
      </c>
      <c r="V6245" s="50" t="s">
        <v>19816</v>
      </c>
      <c r="W6245" s="50" t="s">
        <v>19817</v>
      </c>
      <c r="X6245" s="50" t="s">
        <v>14740</v>
      </c>
      <c r="Y6245" s="70" t="s">
        <v>17320</v>
      </c>
      <c r="Z6245" s="53">
        <v>28533</v>
      </c>
    </row>
    <row r="6246" spans="1:26" s="49" customFormat="1" x14ac:dyDescent="0.25">
      <c r="A6246" s="74">
        <v>600046478</v>
      </c>
      <c r="B6246" s="73">
        <f t="shared" si="291"/>
        <v>600046478</v>
      </c>
      <c r="C6246" s="73" t="s">
        <v>19818</v>
      </c>
      <c r="D6246" s="68">
        <v>1</v>
      </c>
      <c r="E6246" s="48">
        <f t="shared" si="292"/>
        <v>48677141</v>
      </c>
      <c r="F6246" s="57" t="s">
        <v>17312</v>
      </c>
      <c r="G6246" s="57" t="s">
        <v>18814</v>
      </c>
      <c r="H6246" s="51">
        <v>0</v>
      </c>
      <c r="I6246" s="51" t="s">
        <v>17320</v>
      </c>
      <c r="J6246" s="69">
        <v>27.49</v>
      </c>
      <c r="K6246" s="69">
        <f t="shared" si="293"/>
        <v>0</v>
      </c>
      <c r="L6246" s="90">
        <v>0</v>
      </c>
      <c r="M6246" s="51"/>
      <c r="N6246" s="62" t="s">
        <v>19819</v>
      </c>
      <c r="O6246" s="52" t="s">
        <v>19820</v>
      </c>
      <c r="P6246" s="52">
        <v>575</v>
      </c>
      <c r="Q6246" s="52"/>
      <c r="R6246" s="52" t="s">
        <v>19821</v>
      </c>
      <c r="S6246" s="49" t="s">
        <v>21333</v>
      </c>
      <c r="V6246" s="50" t="s">
        <v>19816</v>
      </c>
      <c r="W6246" s="50" t="s">
        <v>19817</v>
      </c>
      <c r="X6246" s="50" t="s">
        <v>14740</v>
      </c>
      <c r="Y6246" s="70">
        <v>44333</v>
      </c>
      <c r="Z6246" s="53">
        <v>28522</v>
      </c>
    </row>
    <row r="6247" spans="1:26" s="49" customFormat="1" ht="30" x14ac:dyDescent="0.25">
      <c r="A6247" s="74">
        <v>600021785</v>
      </c>
      <c r="B6247" s="73">
        <f t="shared" si="291"/>
        <v>600021785</v>
      </c>
      <c r="C6247" s="73" t="s">
        <v>19822</v>
      </c>
      <c r="D6247" s="68">
        <v>1</v>
      </c>
      <c r="E6247" s="48">
        <f t="shared" si="292"/>
        <v>70836230</v>
      </c>
      <c r="F6247" s="57" t="s">
        <v>17312</v>
      </c>
      <c r="G6247" s="57" t="s">
        <v>18814</v>
      </c>
      <c r="H6247" s="51">
        <v>250</v>
      </c>
      <c r="I6247" s="51" t="s">
        <v>17309</v>
      </c>
      <c r="J6247" s="69">
        <v>27.49</v>
      </c>
      <c r="K6247" s="69">
        <f t="shared" si="293"/>
        <v>6872.5</v>
      </c>
      <c r="L6247" s="90">
        <v>250</v>
      </c>
      <c r="M6247" s="51">
        <f>VLOOKUP(A:A,'[2]Příloha k protokolu'!$F:$J,5,0)</f>
        <v>0</v>
      </c>
      <c r="N6247" s="62" t="s">
        <v>19823</v>
      </c>
      <c r="O6247" s="52" t="s">
        <v>19824</v>
      </c>
      <c r="P6247" s="52">
        <v>417</v>
      </c>
      <c r="Q6247" s="52">
        <v>1</v>
      </c>
      <c r="R6247" s="52" t="s">
        <v>19817</v>
      </c>
      <c r="S6247" s="49" t="s">
        <v>21333</v>
      </c>
      <c r="V6247" s="50" t="s">
        <v>18333</v>
      </c>
      <c r="W6247" s="50" t="s">
        <v>19817</v>
      </c>
      <c r="X6247" s="50" t="s">
        <v>14738</v>
      </c>
      <c r="Y6247" s="70" t="s">
        <v>17320</v>
      </c>
      <c r="Z6247" s="53">
        <v>28401</v>
      </c>
    </row>
    <row r="6248" spans="1:26" s="49" customFormat="1" x14ac:dyDescent="0.25">
      <c r="A6248" s="74">
        <v>600021815</v>
      </c>
      <c r="B6248" s="73">
        <f t="shared" si="291"/>
        <v>600021815</v>
      </c>
      <c r="C6248" s="73" t="s">
        <v>19825</v>
      </c>
      <c r="D6248" s="68">
        <v>1</v>
      </c>
      <c r="E6248" s="48">
        <f t="shared" si="292"/>
        <v>70837376</v>
      </c>
      <c r="F6248" s="57" t="s">
        <v>17312</v>
      </c>
      <c r="G6248" s="57" t="s">
        <v>18814</v>
      </c>
      <c r="H6248" s="51">
        <v>50</v>
      </c>
      <c r="I6248" s="51" t="s">
        <v>17309</v>
      </c>
      <c r="J6248" s="69">
        <v>27.49</v>
      </c>
      <c r="K6248" s="69">
        <f t="shared" si="293"/>
        <v>1374.5</v>
      </c>
      <c r="L6248" s="90">
        <v>50</v>
      </c>
      <c r="M6248" s="51">
        <f>VLOOKUP(A:A,'[2]Příloha k protokolu'!$F:$J,5,0)</f>
        <v>0</v>
      </c>
      <c r="N6248" s="62" t="s">
        <v>19826</v>
      </c>
      <c r="O6248" s="52" t="s">
        <v>2503</v>
      </c>
      <c r="P6248" s="52">
        <v>593</v>
      </c>
      <c r="Q6248" s="52"/>
      <c r="R6248" s="52" t="s">
        <v>19821</v>
      </c>
      <c r="S6248" s="49" t="s">
        <v>21333</v>
      </c>
      <c r="V6248" s="50" t="s">
        <v>18333</v>
      </c>
      <c r="W6248" s="50" t="s">
        <v>19817</v>
      </c>
      <c r="X6248" s="50" t="s">
        <v>14738</v>
      </c>
      <c r="Y6248" s="70" t="s">
        <v>17320</v>
      </c>
      <c r="Z6248" s="53">
        <v>28522</v>
      </c>
    </row>
    <row r="6249" spans="1:26" s="49" customFormat="1" x14ac:dyDescent="0.25">
      <c r="A6249" s="74">
        <v>600021823</v>
      </c>
      <c r="B6249" s="73">
        <f t="shared" si="291"/>
        <v>600021823</v>
      </c>
      <c r="C6249" s="73" t="s">
        <v>19827</v>
      </c>
      <c r="D6249" s="68">
        <v>1</v>
      </c>
      <c r="E6249" s="48">
        <f t="shared" si="292"/>
        <v>70836213</v>
      </c>
      <c r="F6249" s="57" t="s">
        <v>17312</v>
      </c>
      <c r="G6249" s="57" t="s">
        <v>18814</v>
      </c>
      <c r="H6249" s="51">
        <v>100</v>
      </c>
      <c r="I6249" s="51" t="s">
        <v>17309</v>
      </c>
      <c r="J6249" s="69">
        <v>27.49</v>
      </c>
      <c r="K6249" s="69">
        <f t="shared" si="293"/>
        <v>2749</v>
      </c>
      <c r="L6249" s="90">
        <v>100</v>
      </c>
      <c r="M6249" s="51">
        <f>VLOOKUP(A:A,'[2]Příloha k protokolu'!$F:$J,5,0)</f>
        <v>0</v>
      </c>
      <c r="N6249" s="62" t="s">
        <v>19828</v>
      </c>
      <c r="O6249" s="52" t="s">
        <v>182</v>
      </c>
      <c r="P6249" s="52">
        <v>643</v>
      </c>
      <c r="Q6249" s="52"/>
      <c r="R6249" s="52" t="s">
        <v>19821</v>
      </c>
      <c r="S6249" s="49" t="s">
        <v>21333</v>
      </c>
      <c r="V6249" s="50" t="s">
        <v>18333</v>
      </c>
      <c r="W6249" s="50" t="s">
        <v>19817</v>
      </c>
      <c r="X6249" s="50" t="s">
        <v>14738</v>
      </c>
      <c r="Y6249" s="70" t="s">
        <v>17320</v>
      </c>
      <c r="Z6249" s="53">
        <v>28522</v>
      </c>
    </row>
    <row r="6250" spans="1:26" s="49" customFormat="1" x14ac:dyDescent="0.25">
      <c r="A6250" s="74">
        <v>600007219</v>
      </c>
      <c r="B6250" s="73">
        <f t="shared" si="291"/>
        <v>600007219</v>
      </c>
      <c r="C6250" s="73" t="s">
        <v>19829</v>
      </c>
      <c r="D6250" s="68">
        <v>1</v>
      </c>
      <c r="E6250" s="48">
        <f t="shared" si="292"/>
        <v>61924032</v>
      </c>
      <c r="F6250" s="57" t="s">
        <v>17312</v>
      </c>
      <c r="G6250" s="57" t="s">
        <v>18814</v>
      </c>
      <c r="H6250" s="51">
        <v>475</v>
      </c>
      <c r="I6250" s="51" t="s">
        <v>17309</v>
      </c>
      <c r="J6250" s="69">
        <v>27.49</v>
      </c>
      <c r="K6250" s="69">
        <f t="shared" si="293"/>
        <v>13057.75</v>
      </c>
      <c r="L6250" s="90">
        <v>475</v>
      </c>
      <c r="M6250" s="51">
        <f>VLOOKUP(A:A,'[2]Příloha k protokolu'!$F:$J,5,0)</f>
        <v>0</v>
      </c>
      <c r="N6250" s="62" t="s">
        <v>19830</v>
      </c>
      <c r="O6250" s="52" t="s">
        <v>1114</v>
      </c>
      <c r="P6250" s="52">
        <v>932</v>
      </c>
      <c r="Q6250" s="52"/>
      <c r="R6250" s="52" t="s">
        <v>19817</v>
      </c>
      <c r="S6250" s="49" t="s">
        <v>21333</v>
      </c>
      <c r="V6250" s="50" t="s">
        <v>18333</v>
      </c>
      <c r="W6250" s="50" t="s">
        <v>19817</v>
      </c>
      <c r="X6250" s="50" t="s">
        <v>14738</v>
      </c>
      <c r="Y6250" s="70" t="s">
        <v>17320</v>
      </c>
      <c r="Z6250" s="53">
        <v>28401</v>
      </c>
    </row>
    <row r="6251" spans="1:26" s="49" customFormat="1" ht="45" x14ac:dyDescent="0.25">
      <c r="A6251" s="74">
        <v>600007286</v>
      </c>
      <c r="B6251" s="73">
        <f t="shared" si="291"/>
        <v>600007286</v>
      </c>
      <c r="C6251" s="73" t="s">
        <v>19831</v>
      </c>
      <c r="D6251" s="68">
        <v>1</v>
      </c>
      <c r="E6251" s="48">
        <f t="shared" si="292"/>
        <v>61924059</v>
      </c>
      <c r="F6251" s="57" t="s">
        <v>17312</v>
      </c>
      <c r="G6251" s="57" t="s">
        <v>18814</v>
      </c>
      <c r="H6251" s="51">
        <v>825</v>
      </c>
      <c r="I6251" s="51" t="s">
        <v>17309</v>
      </c>
      <c r="J6251" s="69">
        <v>27.49</v>
      </c>
      <c r="K6251" s="69">
        <f t="shared" si="293"/>
        <v>22679.25</v>
      </c>
      <c r="L6251" s="90">
        <v>825</v>
      </c>
      <c r="M6251" s="51">
        <f>VLOOKUP(A:A,'[2]Příloha k protokolu'!$F:$J,5,0)</f>
        <v>0</v>
      </c>
      <c r="N6251" s="62" t="s">
        <v>19832</v>
      </c>
      <c r="O6251" s="52" t="s">
        <v>593</v>
      </c>
      <c r="P6251" s="52">
        <v>197</v>
      </c>
      <c r="Q6251" s="52">
        <v>1</v>
      </c>
      <c r="R6251" s="52" t="s">
        <v>19817</v>
      </c>
      <c r="S6251" s="49" t="s">
        <v>21333</v>
      </c>
      <c r="V6251" s="50" t="s">
        <v>18333</v>
      </c>
      <c r="W6251" s="50" t="s">
        <v>19817</v>
      </c>
      <c r="X6251" s="50" t="s">
        <v>14738</v>
      </c>
      <c r="Y6251" s="70" t="s">
        <v>17320</v>
      </c>
      <c r="Z6251" s="53">
        <v>28401</v>
      </c>
    </row>
    <row r="6252" spans="1:26" s="49" customFormat="1" ht="30" x14ac:dyDescent="0.25">
      <c r="A6252" s="74">
        <v>600007294</v>
      </c>
      <c r="B6252" s="73">
        <f t="shared" si="291"/>
        <v>600007294</v>
      </c>
      <c r="C6252" s="73" t="s">
        <v>19833</v>
      </c>
      <c r="D6252" s="68">
        <v>1</v>
      </c>
      <c r="E6252" s="48">
        <f t="shared" si="292"/>
        <v>509965</v>
      </c>
      <c r="F6252" s="57" t="s">
        <v>17312</v>
      </c>
      <c r="G6252" s="57" t="s">
        <v>18814</v>
      </c>
      <c r="H6252" s="51">
        <v>1150</v>
      </c>
      <c r="I6252" s="51" t="s">
        <v>17309</v>
      </c>
      <c r="J6252" s="69">
        <v>27.49</v>
      </c>
      <c r="K6252" s="69">
        <f t="shared" si="293"/>
        <v>31613.5</v>
      </c>
      <c r="L6252" s="90">
        <v>1150</v>
      </c>
      <c r="M6252" s="51">
        <f>VLOOKUP(A:A,'[2]Příloha k protokolu'!$F:$J,5,0)</f>
        <v>0</v>
      </c>
      <c r="N6252" s="62" t="s">
        <v>19834</v>
      </c>
      <c r="O6252" s="52" t="s">
        <v>5985</v>
      </c>
      <c r="P6252" s="52">
        <v>202</v>
      </c>
      <c r="Q6252" s="52"/>
      <c r="R6252" s="52" t="s">
        <v>19817</v>
      </c>
      <c r="S6252" s="49" t="s">
        <v>21333</v>
      </c>
      <c r="V6252" s="50" t="s">
        <v>18333</v>
      </c>
      <c r="W6252" s="50" t="s">
        <v>19817</v>
      </c>
      <c r="X6252" s="50" t="s">
        <v>14738</v>
      </c>
      <c r="Y6252" s="70" t="s">
        <v>17320</v>
      </c>
      <c r="Z6252" s="53">
        <v>28401</v>
      </c>
    </row>
    <row r="6253" spans="1:26" s="49" customFormat="1" x14ac:dyDescent="0.25">
      <c r="A6253" s="74">
        <v>600046346</v>
      </c>
      <c r="B6253" s="73">
        <f t="shared" si="291"/>
        <v>600046346</v>
      </c>
      <c r="C6253" s="73" t="s">
        <v>19835</v>
      </c>
      <c r="D6253" s="68">
        <v>1</v>
      </c>
      <c r="E6253" s="48">
        <f t="shared" si="292"/>
        <v>70877572</v>
      </c>
      <c r="F6253" s="57" t="s">
        <v>17312</v>
      </c>
      <c r="G6253" s="57" t="s">
        <v>18814</v>
      </c>
      <c r="H6253" s="51">
        <v>1200</v>
      </c>
      <c r="I6253" s="51" t="s">
        <v>17309</v>
      </c>
      <c r="J6253" s="69">
        <v>27.49</v>
      </c>
      <c r="K6253" s="69">
        <f t="shared" si="293"/>
        <v>32988</v>
      </c>
      <c r="L6253" s="90">
        <v>1200</v>
      </c>
      <c r="M6253" s="51">
        <f>VLOOKUP(A:A,'[2]Příloha k protokolu'!$F:$J,5,0)</f>
        <v>0</v>
      </c>
      <c r="N6253" s="62" t="s">
        <v>19836</v>
      </c>
      <c r="O6253" s="52" t="s">
        <v>19837</v>
      </c>
      <c r="P6253" s="52">
        <v>98</v>
      </c>
      <c r="Q6253" s="52">
        <v>18</v>
      </c>
      <c r="R6253" s="52" t="s">
        <v>19817</v>
      </c>
      <c r="S6253" s="49" t="s">
        <v>21333</v>
      </c>
      <c r="V6253" s="50" t="s">
        <v>19816</v>
      </c>
      <c r="W6253" s="50" t="s">
        <v>19817</v>
      </c>
      <c r="X6253" s="50" t="s">
        <v>14740</v>
      </c>
      <c r="Y6253" s="70" t="s">
        <v>17320</v>
      </c>
      <c r="Z6253" s="53">
        <v>28401</v>
      </c>
    </row>
    <row r="6254" spans="1:26" s="49" customFormat="1" x14ac:dyDescent="0.25">
      <c r="A6254" s="74">
        <v>600046141</v>
      </c>
      <c r="B6254" s="73">
        <f t="shared" si="291"/>
        <v>600046141</v>
      </c>
      <c r="C6254" s="73" t="s">
        <v>19838</v>
      </c>
      <c r="D6254" s="68">
        <v>1</v>
      </c>
      <c r="E6254" s="48">
        <f t="shared" si="292"/>
        <v>71002103</v>
      </c>
      <c r="F6254" s="57" t="s">
        <v>17312</v>
      </c>
      <c r="G6254" s="57" t="s">
        <v>18814</v>
      </c>
      <c r="H6254" s="51">
        <v>125</v>
      </c>
      <c r="I6254" s="51" t="s">
        <v>17309</v>
      </c>
      <c r="J6254" s="69">
        <v>27.49</v>
      </c>
      <c r="K6254" s="69">
        <f t="shared" si="293"/>
        <v>3436.25</v>
      </c>
      <c r="L6254" s="90">
        <v>125</v>
      </c>
      <c r="M6254" s="51">
        <f>VLOOKUP(A:A,'[2]Příloha k protokolu'!$F:$J,5,0)</f>
        <v>0</v>
      </c>
      <c r="N6254" s="62" t="s">
        <v>19839</v>
      </c>
      <c r="O6254" s="52" t="s">
        <v>1747</v>
      </c>
      <c r="P6254" s="52">
        <v>149</v>
      </c>
      <c r="Q6254" s="52"/>
      <c r="R6254" s="52" t="s">
        <v>19817</v>
      </c>
      <c r="S6254" s="49" t="s">
        <v>21333</v>
      </c>
      <c r="V6254" s="50" t="s">
        <v>19816</v>
      </c>
      <c r="W6254" s="50" t="s">
        <v>19817</v>
      </c>
      <c r="X6254" s="50" t="s">
        <v>14740</v>
      </c>
      <c r="Y6254" s="70" t="s">
        <v>17320</v>
      </c>
      <c r="Z6254" s="53">
        <v>28401</v>
      </c>
    </row>
    <row r="6255" spans="1:26" s="49" customFormat="1" x14ac:dyDescent="0.25">
      <c r="A6255" s="74">
        <v>600046044</v>
      </c>
      <c r="B6255" s="73">
        <f t="shared" si="291"/>
        <v>600046044</v>
      </c>
      <c r="C6255" s="73" t="s">
        <v>19842</v>
      </c>
      <c r="D6255" s="68">
        <v>1</v>
      </c>
      <c r="E6255" s="48">
        <f t="shared" si="292"/>
        <v>75032881</v>
      </c>
      <c r="F6255" s="57" t="s">
        <v>17312</v>
      </c>
      <c r="G6255" s="57" t="s">
        <v>18814</v>
      </c>
      <c r="H6255" s="51">
        <v>0</v>
      </c>
      <c r="I6255" s="51" t="s">
        <v>17309</v>
      </c>
      <c r="J6255" s="69">
        <v>27.49</v>
      </c>
      <c r="K6255" s="69">
        <f t="shared" si="293"/>
        <v>0</v>
      </c>
      <c r="L6255" s="90">
        <v>25</v>
      </c>
      <c r="M6255" s="51">
        <f>VLOOKUP(A:A,'[2]Příloha k protokolu'!$F:$J,5,0)</f>
        <v>25</v>
      </c>
      <c r="N6255" s="62" t="s">
        <v>19843</v>
      </c>
      <c r="O6255" s="52"/>
      <c r="P6255" s="52">
        <v>328</v>
      </c>
      <c r="Q6255" s="52"/>
      <c r="R6255" s="52" t="s">
        <v>19840</v>
      </c>
      <c r="S6255" s="49" t="s">
        <v>21333</v>
      </c>
      <c r="V6255" s="50" t="s">
        <v>19816</v>
      </c>
      <c r="W6255" s="50" t="s">
        <v>19817</v>
      </c>
      <c r="X6255" s="50" t="s">
        <v>14740</v>
      </c>
      <c r="Y6255" s="70" t="s">
        <v>17320</v>
      </c>
      <c r="Z6255" s="53">
        <v>28521</v>
      </c>
    </row>
    <row r="6256" spans="1:26" s="49" customFormat="1" x14ac:dyDescent="0.25">
      <c r="A6256" s="74">
        <v>600045790</v>
      </c>
      <c r="B6256" s="73">
        <f t="shared" si="291"/>
        <v>600045790</v>
      </c>
      <c r="C6256" s="73" t="s">
        <v>19844</v>
      </c>
      <c r="D6256" s="68">
        <v>1</v>
      </c>
      <c r="E6256" s="48">
        <f t="shared" si="292"/>
        <v>75034883</v>
      </c>
      <c r="F6256" s="57" t="s">
        <v>17312</v>
      </c>
      <c r="G6256" s="57" t="s">
        <v>18814</v>
      </c>
      <c r="H6256" s="51">
        <v>50</v>
      </c>
      <c r="I6256" s="51" t="s">
        <v>17309</v>
      </c>
      <c r="J6256" s="69">
        <v>27.49</v>
      </c>
      <c r="K6256" s="69">
        <f t="shared" si="293"/>
        <v>1374.5</v>
      </c>
      <c r="L6256" s="90">
        <v>50</v>
      </c>
      <c r="M6256" s="51">
        <f>VLOOKUP(A:A,'[2]Příloha k protokolu'!$F:$J,5,0)</f>
        <v>0</v>
      </c>
      <c r="N6256" s="62" t="s">
        <v>19845</v>
      </c>
      <c r="O6256" s="52"/>
      <c r="P6256" s="52">
        <v>202</v>
      </c>
      <c r="Q6256" s="52"/>
      <c r="R6256" s="52" t="s">
        <v>19815</v>
      </c>
      <c r="S6256" s="49" t="s">
        <v>21333</v>
      </c>
      <c r="V6256" s="50" t="s">
        <v>19816</v>
      </c>
      <c r="W6256" s="50" t="s">
        <v>19817</v>
      </c>
      <c r="X6256" s="50" t="s">
        <v>14740</v>
      </c>
      <c r="Y6256" s="70" t="s">
        <v>17320</v>
      </c>
      <c r="Z6256" s="53">
        <v>28533</v>
      </c>
    </row>
    <row r="6257" spans="1:26" s="49" customFormat="1" x14ac:dyDescent="0.25">
      <c r="A6257" s="74">
        <v>600045897</v>
      </c>
      <c r="B6257" s="73">
        <f t="shared" si="291"/>
        <v>600045897</v>
      </c>
      <c r="C6257" s="73" t="s">
        <v>19846</v>
      </c>
      <c r="D6257" s="68">
        <v>1</v>
      </c>
      <c r="E6257" s="48">
        <f t="shared" si="292"/>
        <v>71006567</v>
      </c>
      <c r="F6257" s="57" t="s">
        <v>17312</v>
      </c>
      <c r="G6257" s="57" t="s">
        <v>18814</v>
      </c>
      <c r="H6257" s="51">
        <v>0</v>
      </c>
      <c r="I6257" s="51" t="s">
        <v>17309</v>
      </c>
      <c r="J6257" s="69">
        <v>27.49</v>
      </c>
      <c r="K6257" s="69">
        <f t="shared" si="293"/>
        <v>0</v>
      </c>
      <c r="L6257" s="90">
        <v>25</v>
      </c>
      <c r="M6257" s="51">
        <f>VLOOKUP(A:A,'[2]Příloha k protokolu'!$F:$J,5,0)</f>
        <v>25</v>
      </c>
      <c r="N6257" s="62" t="s">
        <v>19847</v>
      </c>
      <c r="O6257" s="52"/>
      <c r="P6257" s="52">
        <v>133</v>
      </c>
      <c r="Q6257" s="52"/>
      <c r="R6257" s="52" t="s">
        <v>19848</v>
      </c>
      <c r="S6257" s="49" t="s">
        <v>21333</v>
      </c>
      <c r="V6257" s="50" t="s">
        <v>19816</v>
      </c>
      <c r="W6257" s="50" t="s">
        <v>19817</v>
      </c>
      <c r="X6257" s="50" t="s">
        <v>14740</v>
      </c>
      <c r="Y6257" s="70" t="s">
        <v>17320</v>
      </c>
      <c r="Z6257" s="53">
        <v>28501</v>
      </c>
    </row>
    <row r="6258" spans="1:26" s="49" customFormat="1" x14ac:dyDescent="0.25">
      <c r="A6258" s="74">
        <v>600045960</v>
      </c>
      <c r="B6258" s="73">
        <f t="shared" si="291"/>
        <v>600045960</v>
      </c>
      <c r="C6258" s="73" t="s">
        <v>19849</v>
      </c>
      <c r="D6258" s="68">
        <v>1</v>
      </c>
      <c r="E6258" s="48">
        <f t="shared" si="292"/>
        <v>70993556</v>
      </c>
      <c r="F6258" s="57" t="s">
        <v>17312</v>
      </c>
      <c r="G6258" s="57" t="s">
        <v>18814</v>
      </c>
      <c r="H6258" s="51">
        <v>25</v>
      </c>
      <c r="I6258" s="51" t="s">
        <v>17309</v>
      </c>
      <c r="J6258" s="69">
        <v>27.49</v>
      </c>
      <c r="K6258" s="69">
        <f t="shared" si="293"/>
        <v>687.25</v>
      </c>
      <c r="L6258" s="90">
        <v>25</v>
      </c>
      <c r="M6258" s="51">
        <f>VLOOKUP(A:A,'[2]Příloha k protokolu'!$F:$J,5,0)</f>
        <v>0</v>
      </c>
      <c r="N6258" s="62" t="s">
        <v>19850</v>
      </c>
      <c r="O6258" s="52"/>
      <c r="P6258" s="52">
        <v>89</v>
      </c>
      <c r="Q6258" s="52"/>
      <c r="R6258" s="52" t="s">
        <v>17636</v>
      </c>
      <c r="S6258" s="49" t="s">
        <v>21333</v>
      </c>
      <c r="V6258" s="50" t="s">
        <v>19816</v>
      </c>
      <c r="W6258" s="50" t="s">
        <v>19817</v>
      </c>
      <c r="X6258" s="50" t="s">
        <v>14740</v>
      </c>
      <c r="Y6258" s="70" t="s">
        <v>17320</v>
      </c>
      <c r="Z6258" s="53">
        <v>28504</v>
      </c>
    </row>
    <row r="6259" spans="1:26" s="49" customFormat="1" x14ac:dyDescent="0.25">
      <c r="A6259" s="74">
        <v>600045951</v>
      </c>
      <c r="B6259" s="73">
        <f t="shared" si="291"/>
        <v>600045951</v>
      </c>
      <c r="C6259" s="73" t="s">
        <v>19851</v>
      </c>
      <c r="D6259" s="68">
        <v>1</v>
      </c>
      <c r="E6259" s="48">
        <f t="shared" si="292"/>
        <v>70877513</v>
      </c>
      <c r="F6259" s="57" t="s">
        <v>17312</v>
      </c>
      <c r="G6259" s="57" t="s">
        <v>18814</v>
      </c>
      <c r="H6259" s="51">
        <v>0</v>
      </c>
      <c r="I6259" s="51" t="s">
        <v>17309</v>
      </c>
      <c r="J6259" s="69">
        <v>27.49</v>
      </c>
      <c r="K6259" s="69">
        <f t="shared" si="293"/>
        <v>0</v>
      </c>
      <c r="L6259" s="90">
        <v>25</v>
      </c>
      <c r="M6259" s="51">
        <f>VLOOKUP(A:A,'[2]Příloha k protokolu'!$F:$J,5,0)</f>
        <v>25</v>
      </c>
      <c r="N6259" s="62" t="s">
        <v>19852</v>
      </c>
      <c r="O6259" s="52" t="s">
        <v>6957</v>
      </c>
      <c r="P6259" s="52">
        <v>770</v>
      </c>
      <c r="Q6259" s="52"/>
      <c r="R6259" s="52" t="s">
        <v>19853</v>
      </c>
      <c r="S6259" s="49" t="s">
        <v>21333</v>
      </c>
      <c r="V6259" s="50" t="s">
        <v>19816</v>
      </c>
      <c r="W6259" s="50" t="s">
        <v>19817</v>
      </c>
      <c r="X6259" s="50" t="s">
        <v>14740</v>
      </c>
      <c r="Y6259" s="70" t="s">
        <v>17320</v>
      </c>
      <c r="Z6259" s="53">
        <v>28504</v>
      </c>
    </row>
    <row r="6260" spans="1:26" s="49" customFormat="1" x14ac:dyDescent="0.25">
      <c r="A6260" s="74">
        <v>600046087</v>
      </c>
      <c r="B6260" s="73">
        <f t="shared" si="291"/>
        <v>600046087</v>
      </c>
      <c r="C6260" s="73" t="s">
        <v>19854</v>
      </c>
      <c r="D6260" s="68">
        <v>1</v>
      </c>
      <c r="E6260" s="48">
        <f t="shared" si="292"/>
        <v>75032937</v>
      </c>
      <c r="F6260" s="57" t="s">
        <v>17312</v>
      </c>
      <c r="G6260" s="57" t="s">
        <v>18814</v>
      </c>
      <c r="H6260" s="51">
        <v>25</v>
      </c>
      <c r="I6260" s="51" t="s">
        <v>17309</v>
      </c>
      <c r="J6260" s="69">
        <v>27.49</v>
      </c>
      <c r="K6260" s="69">
        <f t="shared" si="293"/>
        <v>687.25</v>
      </c>
      <c r="L6260" s="90">
        <v>25</v>
      </c>
      <c r="M6260" s="51">
        <f>VLOOKUP(A:A,'[2]Příloha k protokolu'!$F:$J,5,0)</f>
        <v>0</v>
      </c>
      <c r="N6260" s="62" t="s">
        <v>19855</v>
      </c>
      <c r="O6260" s="52" t="s">
        <v>19856</v>
      </c>
      <c r="P6260" s="52">
        <v>123</v>
      </c>
      <c r="Q6260" s="52"/>
      <c r="R6260" s="52" t="s">
        <v>19821</v>
      </c>
      <c r="S6260" s="49" t="s">
        <v>21333</v>
      </c>
      <c r="V6260" s="50" t="s">
        <v>19816</v>
      </c>
      <c r="W6260" s="50" t="s">
        <v>19817</v>
      </c>
      <c r="X6260" s="50" t="s">
        <v>14740</v>
      </c>
      <c r="Y6260" s="70" t="s">
        <v>17320</v>
      </c>
      <c r="Z6260" s="53">
        <v>28522</v>
      </c>
    </row>
    <row r="6261" spans="1:26" s="49" customFormat="1" x14ac:dyDescent="0.25">
      <c r="A6261" s="74">
        <v>600046095</v>
      </c>
      <c r="B6261" s="73">
        <f t="shared" si="291"/>
        <v>600046095</v>
      </c>
      <c r="C6261" s="73" t="s">
        <v>19857</v>
      </c>
      <c r="D6261" s="68">
        <v>1</v>
      </c>
      <c r="E6261" s="48">
        <f t="shared" si="292"/>
        <v>75032929</v>
      </c>
      <c r="F6261" s="57" t="s">
        <v>17312</v>
      </c>
      <c r="G6261" s="57" t="s">
        <v>18814</v>
      </c>
      <c r="H6261" s="51">
        <v>25</v>
      </c>
      <c r="I6261" s="51" t="s">
        <v>17309</v>
      </c>
      <c r="J6261" s="69">
        <v>27.49</v>
      </c>
      <c r="K6261" s="69">
        <f t="shared" si="293"/>
        <v>687.25</v>
      </c>
      <c r="L6261" s="90">
        <v>25</v>
      </c>
      <c r="M6261" s="51">
        <f>VLOOKUP(A:A,'[2]Příloha k protokolu'!$F:$J,5,0)</f>
        <v>0</v>
      </c>
      <c r="N6261" s="62" t="s">
        <v>19858</v>
      </c>
      <c r="O6261" s="52" t="s">
        <v>19820</v>
      </c>
      <c r="P6261" s="52">
        <v>574</v>
      </c>
      <c r="Q6261" s="52"/>
      <c r="R6261" s="52" t="s">
        <v>19821</v>
      </c>
      <c r="S6261" s="49" t="s">
        <v>21333</v>
      </c>
      <c r="V6261" s="50" t="s">
        <v>19816</v>
      </c>
      <c r="W6261" s="50" t="s">
        <v>19817</v>
      </c>
      <c r="X6261" s="50" t="s">
        <v>14740</v>
      </c>
      <c r="Y6261" s="70" t="s">
        <v>17320</v>
      </c>
      <c r="Z6261" s="53">
        <v>28522</v>
      </c>
    </row>
    <row r="6262" spans="1:26" s="49" customFormat="1" ht="30" x14ac:dyDescent="0.25">
      <c r="A6262" s="74">
        <v>600046265</v>
      </c>
      <c r="B6262" s="73">
        <f t="shared" si="291"/>
        <v>600046265</v>
      </c>
      <c r="C6262" s="73" t="s">
        <v>19859</v>
      </c>
      <c r="D6262" s="68">
        <v>1</v>
      </c>
      <c r="E6262" s="48">
        <f t="shared" si="292"/>
        <v>70989591</v>
      </c>
      <c r="F6262" s="57" t="s">
        <v>17312</v>
      </c>
      <c r="G6262" s="57" t="s">
        <v>18814</v>
      </c>
      <c r="H6262" s="51">
        <v>0</v>
      </c>
      <c r="I6262" s="51" t="s">
        <v>17309</v>
      </c>
      <c r="J6262" s="69">
        <v>27.49</v>
      </c>
      <c r="K6262" s="69">
        <f t="shared" si="293"/>
        <v>0</v>
      </c>
      <c r="L6262" s="90">
        <v>100</v>
      </c>
      <c r="M6262" s="51">
        <f>VLOOKUP(A:A,'[2]Příloha k protokolu'!$F:$J,5,0)</f>
        <v>100</v>
      </c>
      <c r="N6262" s="62" t="s">
        <v>19860</v>
      </c>
      <c r="O6262" s="52"/>
      <c r="P6262" s="52">
        <v>76</v>
      </c>
      <c r="Q6262" s="52"/>
      <c r="R6262" s="52" t="s">
        <v>19861</v>
      </c>
      <c r="S6262" s="49" t="s">
        <v>21333</v>
      </c>
      <c r="V6262" s="50" t="s">
        <v>19816</v>
      </c>
      <c r="W6262" s="50" t="s">
        <v>19817</v>
      </c>
      <c r="X6262" s="50" t="s">
        <v>14740</v>
      </c>
      <c r="Y6262" s="70" t="s">
        <v>17320</v>
      </c>
      <c r="Z6262" s="53">
        <v>28547</v>
      </c>
    </row>
    <row r="6263" spans="1:26" s="49" customFormat="1" ht="30" x14ac:dyDescent="0.25">
      <c r="A6263" s="74">
        <v>600046281</v>
      </c>
      <c r="B6263" s="73">
        <f t="shared" si="291"/>
        <v>600046281</v>
      </c>
      <c r="C6263" s="73" t="s">
        <v>19862</v>
      </c>
      <c r="D6263" s="68">
        <v>1</v>
      </c>
      <c r="E6263" s="48">
        <f t="shared" si="292"/>
        <v>75030748</v>
      </c>
      <c r="F6263" s="57" t="s">
        <v>17312</v>
      </c>
      <c r="G6263" s="57" t="s">
        <v>18814</v>
      </c>
      <c r="H6263" s="51">
        <v>50</v>
      </c>
      <c r="I6263" s="51" t="s">
        <v>17309</v>
      </c>
      <c r="J6263" s="69">
        <v>27.49</v>
      </c>
      <c r="K6263" s="69">
        <f t="shared" si="293"/>
        <v>1374.5</v>
      </c>
      <c r="L6263" s="90">
        <v>50</v>
      </c>
      <c r="M6263" s="51">
        <f>VLOOKUP(A:A,'[2]Příloha k protokolu'!$F:$J,5,0)</f>
        <v>0</v>
      </c>
      <c r="N6263" s="62" t="s">
        <v>19863</v>
      </c>
      <c r="O6263" s="52" t="s">
        <v>60</v>
      </c>
      <c r="P6263" s="52">
        <v>71</v>
      </c>
      <c r="Q6263" s="52"/>
      <c r="R6263" s="52" t="s">
        <v>19841</v>
      </c>
      <c r="S6263" s="49" t="s">
        <v>21333</v>
      </c>
      <c r="V6263" s="50" t="s">
        <v>19816</v>
      </c>
      <c r="W6263" s="50" t="s">
        <v>19817</v>
      </c>
      <c r="X6263" s="50" t="s">
        <v>14740</v>
      </c>
      <c r="Y6263" s="70" t="s">
        <v>17320</v>
      </c>
      <c r="Z6263" s="53">
        <v>28574</v>
      </c>
    </row>
    <row r="6264" spans="1:26" s="49" customFormat="1" x14ac:dyDescent="0.25">
      <c r="A6264" s="74">
        <v>600046303</v>
      </c>
      <c r="B6264" s="73">
        <f t="shared" si="291"/>
        <v>600046303</v>
      </c>
      <c r="C6264" s="73" t="s">
        <v>19864</v>
      </c>
      <c r="D6264" s="68">
        <v>1</v>
      </c>
      <c r="E6264" s="48">
        <f t="shared" si="292"/>
        <v>75032902</v>
      </c>
      <c r="F6264" s="57" t="s">
        <v>17312</v>
      </c>
      <c r="G6264" s="57" t="s">
        <v>18814</v>
      </c>
      <c r="H6264" s="51">
        <v>325</v>
      </c>
      <c r="I6264" s="51" t="s">
        <v>17309</v>
      </c>
      <c r="J6264" s="69">
        <v>27.49</v>
      </c>
      <c r="K6264" s="69">
        <f t="shared" si="293"/>
        <v>8934.25</v>
      </c>
      <c r="L6264" s="90">
        <v>325</v>
      </c>
      <c r="M6264" s="51">
        <f>VLOOKUP(A:A,'[2]Příloha k protokolu'!$F:$J,5,0)</f>
        <v>0</v>
      </c>
      <c r="N6264" s="62" t="s">
        <v>19865</v>
      </c>
      <c r="O6264" s="52" t="s">
        <v>5451</v>
      </c>
      <c r="P6264" s="52">
        <v>107</v>
      </c>
      <c r="Q6264" s="52"/>
      <c r="R6264" s="52" t="s">
        <v>19866</v>
      </c>
      <c r="S6264" s="49" t="s">
        <v>21333</v>
      </c>
      <c r="V6264" s="50" t="s">
        <v>19816</v>
      </c>
      <c r="W6264" s="50" t="s">
        <v>19817</v>
      </c>
      <c r="X6264" s="50" t="s">
        <v>14740</v>
      </c>
      <c r="Y6264" s="70" t="s">
        <v>17320</v>
      </c>
      <c r="Z6264" s="53">
        <v>28541</v>
      </c>
    </row>
    <row r="6265" spans="1:26" s="49" customFormat="1" x14ac:dyDescent="0.25">
      <c r="A6265" s="74">
        <v>600046320</v>
      </c>
      <c r="B6265" s="73">
        <f t="shared" si="291"/>
        <v>600046320</v>
      </c>
      <c r="C6265" s="73" t="s">
        <v>19867</v>
      </c>
      <c r="D6265" s="68">
        <v>1</v>
      </c>
      <c r="E6265" s="48">
        <f t="shared" si="292"/>
        <v>70877564</v>
      </c>
      <c r="F6265" s="57" t="s">
        <v>17312</v>
      </c>
      <c r="G6265" s="57" t="s">
        <v>18814</v>
      </c>
      <c r="H6265" s="51">
        <v>350</v>
      </c>
      <c r="I6265" s="51" t="s">
        <v>17309</v>
      </c>
      <c r="J6265" s="69">
        <v>27.49</v>
      </c>
      <c r="K6265" s="69">
        <f t="shared" si="293"/>
        <v>9621.5</v>
      </c>
      <c r="L6265" s="90">
        <v>350</v>
      </c>
      <c r="M6265" s="51">
        <f>VLOOKUP(A:A,'[2]Příloha k protokolu'!$F:$J,5,0)</f>
        <v>0</v>
      </c>
      <c r="N6265" s="62" t="s">
        <v>19868</v>
      </c>
      <c r="O6265" s="52" t="s">
        <v>19869</v>
      </c>
      <c r="P6265" s="52">
        <v>40</v>
      </c>
      <c r="Q6265" s="52">
        <v>1</v>
      </c>
      <c r="R6265" s="52" t="s">
        <v>19817</v>
      </c>
      <c r="S6265" s="49" t="s">
        <v>21333</v>
      </c>
      <c r="V6265" s="50" t="s">
        <v>19816</v>
      </c>
      <c r="W6265" s="50" t="s">
        <v>19817</v>
      </c>
      <c r="X6265" s="50" t="s">
        <v>14740</v>
      </c>
      <c r="Y6265" s="70" t="s">
        <v>17320</v>
      </c>
      <c r="Z6265" s="53">
        <v>28401</v>
      </c>
    </row>
    <row r="6266" spans="1:26" s="49" customFormat="1" ht="30" x14ac:dyDescent="0.25">
      <c r="A6266" s="74">
        <v>600046371</v>
      </c>
      <c r="B6266" s="73">
        <f t="shared" si="291"/>
        <v>600046371</v>
      </c>
      <c r="C6266" s="73" t="s">
        <v>19870</v>
      </c>
      <c r="D6266" s="68">
        <v>1</v>
      </c>
      <c r="E6266" s="48">
        <f t="shared" si="292"/>
        <v>75034433</v>
      </c>
      <c r="F6266" s="57" t="s">
        <v>17312</v>
      </c>
      <c r="G6266" s="57" t="s">
        <v>18814</v>
      </c>
      <c r="H6266" s="51">
        <v>75</v>
      </c>
      <c r="I6266" s="51" t="s">
        <v>17309</v>
      </c>
      <c r="J6266" s="69">
        <v>27.49</v>
      </c>
      <c r="K6266" s="69">
        <f t="shared" si="293"/>
        <v>2061.75</v>
      </c>
      <c r="L6266" s="90">
        <v>75</v>
      </c>
      <c r="M6266" s="51">
        <f>VLOOKUP(A:A,'[2]Příloha k protokolu'!$F:$J,5,0)</f>
        <v>0</v>
      </c>
      <c r="N6266" s="62" t="s">
        <v>19871</v>
      </c>
      <c r="O6266" s="52"/>
      <c r="P6266" s="52">
        <v>145</v>
      </c>
      <c r="Q6266" s="52"/>
      <c r="R6266" s="52" t="s">
        <v>19872</v>
      </c>
      <c r="S6266" s="49" t="s">
        <v>21333</v>
      </c>
      <c r="V6266" s="50" t="s">
        <v>19816</v>
      </c>
      <c r="W6266" s="50" t="s">
        <v>19817</v>
      </c>
      <c r="X6266" s="50" t="s">
        <v>14740</v>
      </c>
      <c r="Y6266" s="70" t="s">
        <v>17320</v>
      </c>
      <c r="Z6266" s="53">
        <v>28542</v>
      </c>
    </row>
    <row r="6267" spans="1:26" s="49" customFormat="1" x14ac:dyDescent="0.25">
      <c r="A6267" s="74">
        <v>600046389</v>
      </c>
      <c r="B6267" s="73">
        <f t="shared" si="291"/>
        <v>600046389</v>
      </c>
      <c r="C6267" s="73" t="s">
        <v>19873</v>
      </c>
      <c r="D6267" s="68">
        <v>1</v>
      </c>
      <c r="E6267" s="48">
        <f t="shared" si="292"/>
        <v>75034964</v>
      </c>
      <c r="F6267" s="57" t="s">
        <v>17312</v>
      </c>
      <c r="G6267" s="57" t="s">
        <v>18814</v>
      </c>
      <c r="H6267" s="51">
        <v>275</v>
      </c>
      <c r="I6267" s="51" t="s">
        <v>17309</v>
      </c>
      <c r="J6267" s="69">
        <v>27.49</v>
      </c>
      <c r="K6267" s="69">
        <f t="shared" si="293"/>
        <v>7559.75</v>
      </c>
      <c r="L6267" s="90">
        <v>275</v>
      </c>
      <c r="M6267" s="51">
        <f>VLOOKUP(A:A,'[2]Příloha k protokolu'!$F:$J,5,0)</f>
        <v>0</v>
      </c>
      <c r="N6267" s="62" t="s">
        <v>19874</v>
      </c>
      <c r="O6267" s="52"/>
      <c r="P6267" s="52">
        <v>216</v>
      </c>
      <c r="Q6267" s="52"/>
      <c r="R6267" s="52" t="s">
        <v>19875</v>
      </c>
      <c r="S6267" s="49" t="s">
        <v>21333</v>
      </c>
      <c r="V6267" s="50" t="s">
        <v>19816</v>
      </c>
      <c r="W6267" s="50" t="s">
        <v>19817</v>
      </c>
      <c r="X6267" s="50" t="s">
        <v>14740</v>
      </c>
      <c r="Y6267" s="70" t="s">
        <v>17320</v>
      </c>
      <c r="Z6267" s="53">
        <v>28509</v>
      </c>
    </row>
    <row r="6268" spans="1:26" s="49" customFormat="1" x14ac:dyDescent="0.25">
      <c r="A6268" s="74">
        <v>600046397</v>
      </c>
      <c r="B6268" s="73">
        <f t="shared" si="291"/>
        <v>600046397</v>
      </c>
      <c r="C6268" s="73" t="s">
        <v>19876</v>
      </c>
      <c r="D6268" s="68">
        <v>1</v>
      </c>
      <c r="E6268" s="48">
        <f t="shared" si="292"/>
        <v>70989052</v>
      </c>
      <c r="F6268" s="57" t="s">
        <v>17312</v>
      </c>
      <c r="G6268" s="57" t="s">
        <v>18814</v>
      </c>
      <c r="H6268" s="51">
        <v>425</v>
      </c>
      <c r="I6268" s="51" t="s">
        <v>17309</v>
      </c>
      <c r="J6268" s="69">
        <v>27.49</v>
      </c>
      <c r="K6268" s="69">
        <f t="shared" si="293"/>
        <v>11683.25</v>
      </c>
      <c r="L6268" s="90">
        <v>425</v>
      </c>
      <c r="M6268" s="51">
        <f>VLOOKUP(A:A,'[2]Příloha k protokolu'!$F:$J,5,0)</f>
        <v>0</v>
      </c>
      <c r="N6268" s="62" t="s">
        <v>19877</v>
      </c>
      <c r="O6268" s="52" t="s">
        <v>1865</v>
      </c>
      <c r="P6268" s="52">
        <v>1</v>
      </c>
      <c r="Q6268" s="52"/>
      <c r="R6268" s="52" t="s">
        <v>17863</v>
      </c>
      <c r="S6268" s="49" t="s">
        <v>21333</v>
      </c>
      <c r="V6268" s="50" t="s">
        <v>19816</v>
      </c>
      <c r="W6268" s="50" t="s">
        <v>19817</v>
      </c>
      <c r="X6268" s="50" t="s">
        <v>14740</v>
      </c>
      <c r="Y6268" s="70" t="s">
        <v>17320</v>
      </c>
      <c r="Z6268" s="53">
        <v>28531</v>
      </c>
    </row>
    <row r="6269" spans="1:26" s="49" customFormat="1" ht="30" x14ac:dyDescent="0.25">
      <c r="A6269" s="74">
        <v>600046435</v>
      </c>
      <c r="B6269" s="73">
        <f t="shared" si="291"/>
        <v>600046435</v>
      </c>
      <c r="C6269" s="73" t="s">
        <v>19878</v>
      </c>
      <c r="D6269" s="68">
        <v>1</v>
      </c>
      <c r="E6269" s="48">
        <f t="shared" si="292"/>
        <v>70989745</v>
      </c>
      <c r="F6269" s="57" t="s">
        <v>17312</v>
      </c>
      <c r="G6269" s="57" t="s">
        <v>18814</v>
      </c>
      <c r="H6269" s="51">
        <v>0</v>
      </c>
      <c r="I6269" s="51" t="s">
        <v>17309</v>
      </c>
      <c r="J6269" s="69">
        <v>27.49</v>
      </c>
      <c r="K6269" s="69">
        <f t="shared" si="293"/>
        <v>0</v>
      </c>
      <c r="L6269" s="90">
        <v>275</v>
      </c>
      <c r="M6269" s="51">
        <f>VLOOKUP(A:A,'[2]Příloha k protokolu'!$F:$J,5,0)</f>
        <v>275</v>
      </c>
      <c r="N6269" s="62" t="s">
        <v>19879</v>
      </c>
      <c r="O6269" s="52"/>
      <c r="P6269" s="52">
        <v>6</v>
      </c>
      <c r="Q6269" s="52"/>
      <c r="R6269" s="52" t="s">
        <v>5637</v>
      </c>
      <c r="S6269" s="49" t="s">
        <v>21333</v>
      </c>
      <c r="V6269" s="50" t="s">
        <v>19816</v>
      </c>
      <c r="W6269" s="50" t="s">
        <v>19817</v>
      </c>
      <c r="X6269" s="50" t="s">
        <v>14740</v>
      </c>
      <c r="Y6269" s="70" t="s">
        <v>17320</v>
      </c>
      <c r="Z6269" s="53">
        <v>28502</v>
      </c>
    </row>
    <row r="6270" spans="1:26" s="49" customFormat="1" x14ac:dyDescent="0.25">
      <c r="A6270" s="74">
        <v>600046443</v>
      </c>
      <c r="B6270" s="73">
        <f t="shared" si="291"/>
        <v>600046443</v>
      </c>
      <c r="C6270" s="73" t="s">
        <v>19880</v>
      </c>
      <c r="D6270" s="68">
        <v>1</v>
      </c>
      <c r="E6270" s="48">
        <f t="shared" si="292"/>
        <v>75032911</v>
      </c>
      <c r="F6270" s="57" t="s">
        <v>17312</v>
      </c>
      <c r="G6270" s="57" t="s">
        <v>18814</v>
      </c>
      <c r="H6270" s="51">
        <v>1125</v>
      </c>
      <c r="I6270" s="51" t="s">
        <v>17309</v>
      </c>
      <c r="J6270" s="69">
        <v>27.49</v>
      </c>
      <c r="K6270" s="69">
        <f t="shared" si="293"/>
        <v>30926.25</v>
      </c>
      <c r="L6270" s="90">
        <v>1125</v>
      </c>
      <c r="M6270" s="51">
        <f>VLOOKUP(A:A,'[2]Příloha k protokolu'!$F:$J,5,0)</f>
        <v>0</v>
      </c>
      <c r="N6270" s="62" t="s">
        <v>19881</v>
      </c>
      <c r="O6270" s="52" t="s">
        <v>6957</v>
      </c>
      <c r="P6270" s="52">
        <v>268</v>
      </c>
      <c r="Q6270" s="52"/>
      <c r="R6270" s="52" t="s">
        <v>19853</v>
      </c>
      <c r="S6270" s="49" t="s">
        <v>21333</v>
      </c>
      <c r="V6270" s="50" t="s">
        <v>19816</v>
      </c>
      <c r="W6270" s="50" t="s">
        <v>19817</v>
      </c>
      <c r="X6270" s="50" t="s">
        <v>14740</v>
      </c>
      <c r="Y6270" s="70" t="s">
        <v>17320</v>
      </c>
      <c r="Z6270" s="53">
        <v>28504</v>
      </c>
    </row>
    <row r="6271" spans="1:26" s="49" customFormat="1" x14ac:dyDescent="0.25">
      <c r="A6271" s="74">
        <v>600046460</v>
      </c>
      <c r="B6271" s="73">
        <f t="shared" si="291"/>
        <v>600046460</v>
      </c>
      <c r="C6271" s="73" t="s">
        <v>19882</v>
      </c>
      <c r="D6271" s="68">
        <v>1</v>
      </c>
      <c r="E6271" s="48">
        <f t="shared" si="292"/>
        <v>48670804</v>
      </c>
      <c r="F6271" s="57" t="s">
        <v>17312</v>
      </c>
      <c r="G6271" s="57" t="s">
        <v>18814</v>
      </c>
      <c r="H6271" s="51">
        <v>400</v>
      </c>
      <c r="I6271" s="51" t="s">
        <v>17309</v>
      </c>
      <c r="J6271" s="69">
        <v>27.49</v>
      </c>
      <c r="K6271" s="69">
        <f t="shared" si="293"/>
        <v>10996</v>
      </c>
      <c r="L6271" s="90">
        <v>400</v>
      </c>
      <c r="M6271" s="51">
        <f>VLOOKUP(A:A,'[2]Příloha k protokolu'!$F:$J,5,0)</f>
        <v>0</v>
      </c>
      <c r="N6271" s="62" t="s">
        <v>19883</v>
      </c>
      <c r="O6271" s="52"/>
      <c r="P6271" s="52">
        <v>190</v>
      </c>
      <c r="Q6271" s="52"/>
      <c r="R6271" s="52" t="s">
        <v>19840</v>
      </c>
      <c r="S6271" s="49" t="s">
        <v>21333</v>
      </c>
      <c r="V6271" s="50" t="s">
        <v>19816</v>
      </c>
      <c r="W6271" s="50" t="s">
        <v>19817</v>
      </c>
      <c r="X6271" s="50" t="s">
        <v>14740</v>
      </c>
      <c r="Y6271" s="70" t="s">
        <v>17320</v>
      </c>
      <c r="Z6271" s="53">
        <v>28521</v>
      </c>
    </row>
    <row r="6272" spans="1:26" s="49" customFormat="1" x14ac:dyDescent="0.25">
      <c r="A6272" s="74">
        <v>600046532</v>
      </c>
      <c r="B6272" s="73">
        <f t="shared" si="291"/>
        <v>600046532</v>
      </c>
      <c r="C6272" s="73" t="s">
        <v>19884</v>
      </c>
      <c r="D6272" s="68">
        <v>1</v>
      </c>
      <c r="E6272" s="48">
        <f t="shared" si="292"/>
        <v>71002731</v>
      </c>
      <c r="F6272" s="57" t="s">
        <v>17312</v>
      </c>
      <c r="G6272" s="57" t="s">
        <v>18814</v>
      </c>
      <c r="H6272" s="51">
        <v>25</v>
      </c>
      <c r="I6272" s="51" t="s">
        <v>17309</v>
      </c>
      <c r="J6272" s="69">
        <v>27.49</v>
      </c>
      <c r="K6272" s="69">
        <f t="shared" si="293"/>
        <v>687.25</v>
      </c>
      <c r="L6272" s="90">
        <v>25</v>
      </c>
      <c r="M6272" s="51">
        <f>VLOOKUP(A:A,'[2]Příloha k protokolu'!$F:$J,5,0)</f>
        <v>0</v>
      </c>
      <c r="N6272" s="62" t="s">
        <v>19885</v>
      </c>
      <c r="O6272" s="52"/>
      <c r="P6272" s="52">
        <v>56</v>
      </c>
      <c r="Q6272" s="52"/>
      <c r="R6272" s="52" t="s">
        <v>19886</v>
      </c>
      <c r="S6272" s="49" t="s">
        <v>21333</v>
      </c>
      <c r="V6272" s="50" t="s">
        <v>19816</v>
      </c>
      <c r="W6272" s="50" t="s">
        <v>19817</v>
      </c>
      <c r="X6272" s="50" t="s">
        <v>14740</v>
      </c>
      <c r="Y6272" s="70" t="s">
        <v>17320</v>
      </c>
      <c r="Z6272" s="53">
        <v>28523</v>
      </c>
    </row>
    <row r="6273" spans="1:26" s="49" customFormat="1" x14ac:dyDescent="0.25">
      <c r="A6273" s="75">
        <v>613400445</v>
      </c>
      <c r="B6273" s="73">
        <f t="shared" si="291"/>
        <v>613400445</v>
      </c>
      <c r="C6273" s="73" t="s">
        <v>19887</v>
      </c>
      <c r="D6273" s="68">
        <v>1</v>
      </c>
      <c r="E6273" s="48">
        <f t="shared" si="292"/>
        <v>71000615</v>
      </c>
      <c r="F6273" s="57" t="s">
        <v>17312</v>
      </c>
      <c r="G6273" s="57" t="s">
        <v>18814</v>
      </c>
      <c r="H6273" s="51">
        <v>0</v>
      </c>
      <c r="I6273" s="51" t="s">
        <v>17309</v>
      </c>
      <c r="J6273" s="69">
        <v>27.49</v>
      </c>
      <c r="K6273" s="69">
        <f t="shared" si="293"/>
        <v>0</v>
      </c>
      <c r="L6273" s="90">
        <v>50</v>
      </c>
      <c r="M6273" s="51">
        <f>VLOOKUP(A:A,'[2]Příloha k protokolu'!$F:$J,5,0)</f>
        <v>50</v>
      </c>
      <c r="N6273" s="62" t="s">
        <v>19888</v>
      </c>
      <c r="O6273" s="52" t="s">
        <v>2331</v>
      </c>
      <c r="P6273" s="52">
        <v>166</v>
      </c>
      <c r="Q6273" s="52"/>
      <c r="R6273" s="52" t="s">
        <v>19817</v>
      </c>
      <c r="S6273" s="49" t="s">
        <v>21333</v>
      </c>
      <c r="V6273" s="50" t="s">
        <v>19816</v>
      </c>
      <c r="W6273" s="50" t="s">
        <v>19817</v>
      </c>
      <c r="X6273" s="50" t="s">
        <v>14740</v>
      </c>
      <c r="Y6273" s="70" t="s">
        <v>17320</v>
      </c>
      <c r="Z6273" s="53">
        <v>28401</v>
      </c>
    </row>
    <row r="6274" spans="1:26" s="49" customFormat="1" x14ac:dyDescent="0.25">
      <c r="A6274" s="75">
        <v>650065484</v>
      </c>
      <c r="B6274" s="73">
        <f t="shared" si="291"/>
        <v>650065484</v>
      </c>
      <c r="C6274" s="73" t="s">
        <v>19889</v>
      </c>
      <c r="D6274" s="68">
        <v>1</v>
      </c>
      <c r="E6274" s="48">
        <f t="shared" si="292"/>
        <v>71001131</v>
      </c>
      <c r="F6274" s="57" t="s">
        <v>17312</v>
      </c>
      <c r="G6274" s="57" t="s">
        <v>18814</v>
      </c>
      <c r="H6274" s="51">
        <v>900</v>
      </c>
      <c r="I6274" s="51" t="s">
        <v>17309</v>
      </c>
      <c r="J6274" s="69">
        <v>27.49</v>
      </c>
      <c r="K6274" s="69">
        <f t="shared" si="293"/>
        <v>24741</v>
      </c>
      <c r="L6274" s="90">
        <v>900</v>
      </c>
      <c r="M6274" s="51">
        <f>VLOOKUP(A:A,'[2]Příloha k protokolu'!$F:$J,5,0)</f>
        <v>0</v>
      </c>
      <c r="N6274" s="62" t="s">
        <v>19890</v>
      </c>
      <c r="O6274" s="52" t="s">
        <v>2331</v>
      </c>
      <c r="P6274" s="52">
        <v>166</v>
      </c>
      <c r="Q6274" s="52"/>
      <c r="R6274" s="52" t="s">
        <v>19817</v>
      </c>
      <c r="S6274" s="49" t="s">
        <v>21333</v>
      </c>
      <c r="V6274" s="50" t="s">
        <v>19816</v>
      </c>
      <c r="W6274" s="50" t="s">
        <v>19817</v>
      </c>
      <c r="X6274" s="50" t="s">
        <v>14740</v>
      </c>
      <c r="Y6274" s="70" t="s">
        <v>17320</v>
      </c>
      <c r="Z6274" s="53">
        <v>28401</v>
      </c>
    </row>
    <row r="6275" spans="1:26" s="49" customFormat="1" x14ac:dyDescent="0.25">
      <c r="A6275" s="75">
        <v>650065522</v>
      </c>
      <c r="B6275" s="73">
        <f t="shared" si="291"/>
        <v>650065522</v>
      </c>
      <c r="C6275" s="73" t="s">
        <v>19891</v>
      </c>
      <c r="D6275" s="68">
        <v>1</v>
      </c>
      <c r="E6275" s="48">
        <f t="shared" si="292"/>
        <v>71002090</v>
      </c>
      <c r="F6275" s="57" t="s">
        <v>17312</v>
      </c>
      <c r="G6275" s="57" t="s">
        <v>18814</v>
      </c>
      <c r="H6275" s="51">
        <v>925</v>
      </c>
      <c r="I6275" s="51" t="s">
        <v>17309</v>
      </c>
      <c r="J6275" s="69">
        <v>27.49</v>
      </c>
      <c r="K6275" s="69">
        <f t="shared" si="293"/>
        <v>25428.25</v>
      </c>
      <c r="L6275" s="90">
        <v>925</v>
      </c>
      <c r="M6275" s="51">
        <f>VLOOKUP(A:A,'[2]Příloha k protokolu'!$F:$J,5,0)</f>
        <v>0</v>
      </c>
      <c r="N6275" s="62" t="s">
        <v>19892</v>
      </c>
      <c r="O6275" s="52" t="s">
        <v>19893</v>
      </c>
      <c r="P6275" s="52">
        <v>387</v>
      </c>
      <c r="Q6275" s="52">
        <v>7</v>
      </c>
      <c r="R6275" s="52" t="s">
        <v>19817</v>
      </c>
      <c r="S6275" s="49" t="s">
        <v>21333</v>
      </c>
      <c r="V6275" s="50" t="s">
        <v>19816</v>
      </c>
      <c r="W6275" s="50" t="s">
        <v>19817</v>
      </c>
      <c r="X6275" s="50" t="s">
        <v>14740</v>
      </c>
      <c r="Y6275" s="70" t="s">
        <v>17320</v>
      </c>
      <c r="Z6275" s="53">
        <v>28401</v>
      </c>
    </row>
    <row r="6276" spans="1:26" s="49" customFormat="1" ht="30" x14ac:dyDescent="0.25">
      <c r="A6276" s="75">
        <v>662000391</v>
      </c>
      <c r="B6276" s="73">
        <f t="shared" ref="B6276:B6339" si="294">A6276/1</f>
        <v>662000391</v>
      </c>
      <c r="C6276" s="73" t="s">
        <v>19894</v>
      </c>
      <c r="D6276" s="68">
        <v>1</v>
      </c>
      <c r="E6276" s="48">
        <f t="shared" ref="E6276:E6339" si="295">C6276/1</f>
        <v>71190091</v>
      </c>
      <c r="F6276" s="57" t="s">
        <v>17312</v>
      </c>
      <c r="G6276" s="57" t="s">
        <v>18814</v>
      </c>
      <c r="H6276" s="51">
        <v>0</v>
      </c>
      <c r="I6276" s="51" t="s">
        <v>17309</v>
      </c>
      <c r="J6276" s="69">
        <v>27.49</v>
      </c>
      <c r="K6276" s="69">
        <f t="shared" ref="K6276:K6339" si="296">H6276*J6276</f>
        <v>0</v>
      </c>
      <c r="L6276" s="90">
        <v>25</v>
      </c>
      <c r="M6276" s="51">
        <f>VLOOKUP(A:A,'[2]Příloha k protokolu'!$F:$J,5,0)</f>
        <v>25</v>
      </c>
      <c r="N6276" s="62" t="s">
        <v>19895</v>
      </c>
      <c r="O6276" s="52" t="s">
        <v>54</v>
      </c>
      <c r="P6276" s="52">
        <v>340</v>
      </c>
      <c r="Q6276" s="52">
        <v>2</v>
      </c>
      <c r="R6276" s="52" t="s">
        <v>19817</v>
      </c>
      <c r="S6276" s="49" t="s">
        <v>21333</v>
      </c>
      <c r="V6276" s="50" t="s">
        <v>19816</v>
      </c>
      <c r="W6276" s="50" t="s">
        <v>19817</v>
      </c>
      <c r="X6276" s="50" t="s">
        <v>14740</v>
      </c>
      <c r="Y6276" s="70" t="s">
        <v>17320</v>
      </c>
      <c r="Z6276" s="53">
        <v>28401</v>
      </c>
    </row>
    <row r="6277" spans="1:26" s="49" customFormat="1" x14ac:dyDescent="0.25">
      <c r="A6277" s="75">
        <v>691004200</v>
      </c>
      <c r="B6277" s="73">
        <f t="shared" si="294"/>
        <v>691004200</v>
      </c>
      <c r="C6277" s="73" t="s">
        <v>19896</v>
      </c>
      <c r="D6277" s="68">
        <v>1</v>
      </c>
      <c r="E6277" s="48">
        <f t="shared" si="295"/>
        <v>71342249</v>
      </c>
      <c r="F6277" s="57" t="s">
        <v>17312</v>
      </c>
      <c r="G6277" s="57" t="s">
        <v>18814</v>
      </c>
      <c r="H6277" s="51">
        <v>0</v>
      </c>
      <c r="I6277" s="51" t="s">
        <v>17309</v>
      </c>
      <c r="J6277" s="69">
        <v>27.49</v>
      </c>
      <c r="K6277" s="69">
        <f t="shared" si="296"/>
        <v>0</v>
      </c>
      <c r="L6277" s="90">
        <v>25</v>
      </c>
      <c r="M6277" s="51">
        <f>VLOOKUP(A:A,'[2]Příloha k protokolu'!$F:$J,5,0)</f>
        <v>25</v>
      </c>
      <c r="N6277" s="62" t="s">
        <v>19897</v>
      </c>
      <c r="O6277" s="52" t="s">
        <v>2464</v>
      </c>
      <c r="P6277" s="52">
        <v>275</v>
      </c>
      <c r="Q6277" s="52">
        <v>4</v>
      </c>
      <c r="R6277" s="52" t="s">
        <v>19817</v>
      </c>
      <c r="S6277" s="49" t="s">
        <v>21334</v>
      </c>
      <c r="V6277" s="50" t="s">
        <v>18333</v>
      </c>
      <c r="W6277" s="50" t="s">
        <v>19817</v>
      </c>
      <c r="X6277" s="50" t="s">
        <v>14741</v>
      </c>
      <c r="Y6277" s="70" t="s">
        <v>17320</v>
      </c>
      <c r="Z6277" s="53">
        <v>28401</v>
      </c>
    </row>
    <row r="6278" spans="1:26" s="49" customFormat="1" x14ac:dyDescent="0.25">
      <c r="A6278" s="75">
        <v>691006199</v>
      </c>
      <c r="B6278" s="73">
        <f t="shared" si="294"/>
        <v>691006199</v>
      </c>
      <c r="C6278" s="73" t="s">
        <v>19898</v>
      </c>
      <c r="D6278" s="68">
        <v>1</v>
      </c>
      <c r="E6278" s="48">
        <f t="shared" si="295"/>
        <v>2457105</v>
      </c>
      <c r="F6278" s="57" t="s">
        <v>17312</v>
      </c>
      <c r="G6278" s="57" t="s">
        <v>18814</v>
      </c>
      <c r="H6278" s="51">
        <v>325</v>
      </c>
      <c r="I6278" s="51" t="s">
        <v>17309</v>
      </c>
      <c r="J6278" s="69">
        <v>27.49</v>
      </c>
      <c r="K6278" s="69">
        <f t="shared" si="296"/>
        <v>8934.25</v>
      </c>
      <c r="L6278" s="90">
        <v>325</v>
      </c>
      <c r="M6278" s="51">
        <f>VLOOKUP(A:A,'[2]Příloha k protokolu'!$F:$J,5,0)</f>
        <v>0</v>
      </c>
      <c r="N6278" s="62" t="s">
        <v>19899</v>
      </c>
      <c r="O6278" s="52" t="s">
        <v>4246</v>
      </c>
      <c r="P6278" s="52">
        <v>288</v>
      </c>
      <c r="Q6278" s="52">
        <v>13</v>
      </c>
      <c r="R6278" s="52" t="s">
        <v>19817</v>
      </c>
      <c r="S6278" s="49" t="s">
        <v>21334</v>
      </c>
      <c r="V6278" s="50" t="s">
        <v>18333</v>
      </c>
      <c r="W6278" s="50" t="s">
        <v>19817</v>
      </c>
      <c r="X6278" s="50" t="s">
        <v>14741</v>
      </c>
      <c r="Y6278" s="70" t="s">
        <v>17320</v>
      </c>
      <c r="Z6278" s="53">
        <v>28401</v>
      </c>
    </row>
    <row r="6279" spans="1:26" s="49" customFormat="1" x14ac:dyDescent="0.25">
      <c r="A6279" s="75">
        <v>691010901</v>
      </c>
      <c r="B6279" s="73">
        <f t="shared" si="294"/>
        <v>691010901</v>
      </c>
      <c r="C6279" s="73" t="s">
        <v>19900</v>
      </c>
      <c r="D6279" s="68">
        <v>1</v>
      </c>
      <c r="E6279" s="48">
        <f t="shared" si="295"/>
        <v>6321577</v>
      </c>
      <c r="F6279" s="57" t="s">
        <v>17312</v>
      </c>
      <c r="G6279" s="57" t="s">
        <v>18814</v>
      </c>
      <c r="H6279" s="51">
        <v>125</v>
      </c>
      <c r="I6279" s="51" t="s">
        <v>17309</v>
      </c>
      <c r="J6279" s="69">
        <v>27.49</v>
      </c>
      <c r="K6279" s="69">
        <f t="shared" si="296"/>
        <v>3436.25</v>
      </c>
      <c r="L6279" s="90">
        <v>125</v>
      </c>
      <c r="M6279" s="51">
        <f>VLOOKUP(A:A,'[2]Příloha k protokolu'!$F:$J,5,0)</f>
        <v>0</v>
      </c>
      <c r="N6279" s="62" t="s">
        <v>19901</v>
      </c>
      <c r="O6279" s="52" t="s">
        <v>2809</v>
      </c>
      <c r="P6279" s="52">
        <v>394</v>
      </c>
      <c r="Q6279" s="52"/>
      <c r="R6279" s="52" t="s">
        <v>19817</v>
      </c>
      <c r="S6279" s="49" t="s">
        <v>21334</v>
      </c>
      <c r="V6279" s="50" t="s">
        <v>18333</v>
      </c>
      <c r="W6279" s="50" t="s">
        <v>19817</v>
      </c>
      <c r="X6279" s="50" t="s">
        <v>14742</v>
      </c>
      <c r="Y6279" s="70" t="s">
        <v>17320</v>
      </c>
      <c r="Z6279" s="53">
        <v>28401</v>
      </c>
    </row>
    <row r="6280" spans="1:26" s="49" customFormat="1" x14ac:dyDescent="0.25">
      <c r="A6280" s="74">
        <v>600027821</v>
      </c>
      <c r="B6280" s="73">
        <f t="shared" si="294"/>
        <v>600027821</v>
      </c>
      <c r="C6280" s="73" t="s">
        <v>19902</v>
      </c>
      <c r="D6280" s="68">
        <v>1</v>
      </c>
      <c r="E6280" s="48">
        <f t="shared" si="295"/>
        <v>49543261</v>
      </c>
      <c r="F6280" s="57" t="s">
        <v>17312</v>
      </c>
      <c r="G6280" s="57" t="s">
        <v>18814</v>
      </c>
      <c r="H6280" s="51">
        <v>50</v>
      </c>
      <c r="I6280" s="51" t="s">
        <v>17309</v>
      </c>
      <c r="J6280" s="69">
        <v>27.49</v>
      </c>
      <c r="K6280" s="69">
        <f t="shared" si="296"/>
        <v>1374.5</v>
      </c>
      <c r="L6280" s="90">
        <v>50</v>
      </c>
      <c r="M6280" s="51">
        <f>VLOOKUP(A:A,'[2]Příloha k protokolu'!$F:$J,5,0)</f>
        <v>0</v>
      </c>
      <c r="N6280" s="63" t="s">
        <v>19903</v>
      </c>
      <c r="O6280" s="50" t="s">
        <v>19904</v>
      </c>
      <c r="P6280" s="50">
        <v>279</v>
      </c>
      <c r="Q6280" s="50">
        <v>6</v>
      </c>
      <c r="R6280" s="50" t="s">
        <v>19817</v>
      </c>
      <c r="S6280" s="49" t="s">
        <v>21333</v>
      </c>
      <c r="V6280" s="50" t="s">
        <v>14745</v>
      </c>
      <c r="W6280" s="54" t="s">
        <v>19817</v>
      </c>
      <c r="X6280" s="50" t="s">
        <v>14746</v>
      </c>
      <c r="Y6280" s="70" t="s">
        <v>17320</v>
      </c>
      <c r="Z6280" s="53">
        <v>28401</v>
      </c>
    </row>
    <row r="6281" spans="1:26" s="49" customFormat="1" ht="30" x14ac:dyDescent="0.25">
      <c r="A6281" s="74">
        <v>600021947</v>
      </c>
      <c r="B6281" s="73">
        <f t="shared" si="294"/>
        <v>600021947</v>
      </c>
      <c r="C6281" s="73" t="s">
        <v>19905</v>
      </c>
      <c r="D6281" s="68">
        <v>1</v>
      </c>
      <c r="E6281" s="48">
        <f t="shared" si="295"/>
        <v>70837384</v>
      </c>
      <c r="F6281" s="57" t="s">
        <v>17312</v>
      </c>
      <c r="G6281" s="57" t="s">
        <v>19186</v>
      </c>
      <c r="H6281" s="51">
        <v>175</v>
      </c>
      <c r="I6281" s="51" t="s">
        <v>17309</v>
      </c>
      <c r="J6281" s="69">
        <v>27.49</v>
      </c>
      <c r="K6281" s="69">
        <f t="shared" si="296"/>
        <v>4810.75</v>
      </c>
      <c r="L6281" s="90">
        <v>175</v>
      </c>
      <c r="M6281" s="51">
        <f>VLOOKUP(A:A,'[2]Příloha k protokolu'!$F:$J,5,0)</f>
        <v>0</v>
      </c>
      <c r="N6281" s="62" t="s">
        <v>19906</v>
      </c>
      <c r="O6281" s="52" t="s">
        <v>340</v>
      </c>
      <c r="P6281" s="52">
        <v>1534</v>
      </c>
      <c r="Q6281" s="52">
        <v>16</v>
      </c>
      <c r="R6281" s="52" t="s">
        <v>19907</v>
      </c>
      <c r="S6281" s="49" t="s">
        <v>21333</v>
      </c>
      <c r="V6281" s="50" t="s">
        <v>18333</v>
      </c>
      <c r="W6281" s="50" t="s">
        <v>19907</v>
      </c>
      <c r="X6281" s="50" t="s">
        <v>14738</v>
      </c>
      <c r="Y6281" s="70" t="s">
        <v>17320</v>
      </c>
      <c r="Z6281" s="53">
        <v>28922</v>
      </c>
    </row>
    <row r="6282" spans="1:26" s="49" customFormat="1" x14ac:dyDescent="0.25">
      <c r="A6282" s="74">
        <v>600050947</v>
      </c>
      <c r="B6282" s="73">
        <f t="shared" si="294"/>
        <v>600050947</v>
      </c>
      <c r="C6282" s="73" t="s">
        <v>19909</v>
      </c>
      <c r="D6282" s="68">
        <v>1</v>
      </c>
      <c r="E6282" s="48">
        <f t="shared" si="295"/>
        <v>61631914</v>
      </c>
      <c r="F6282" s="57" t="s">
        <v>17312</v>
      </c>
      <c r="G6282" s="57" t="s">
        <v>19186</v>
      </c>
      <c r="H6282" s="51">
        <v>450</v>
      </c>
      <c r="I6282" s="51" t="s">
        <v>17309</v>
      </c>
      <c r="J6282" s="69">
        <v>27.49</v>
      </c>
      <c r="K6282" s="69">
        <f t="shared" si="296"/>
        <v>12370.5</v>
      </c>
      <c r="L6282" s="90">
        <v>450</v>
      </c>
      <c r="M6282" s="51">
        <f>VLOOKUP(A:A,'[2]Příloha k protokolu'!$F:$J,5,0)</f>
        <v>0</v>
      </c>
      <c r="N6282" s="62" t="s">
        <v>19910</v>
      </c>
      <c r="O6282" s="52"/>
      <c r="P6282" s="52">
        <v>111</v>
      </c>
      <c r="Q6282" s="52"/>
      <c r="R6282" s="52" t="s">
        <v>19911</v>
      </c>
      <c r="S6282" s="49" t="s">
        <v>21333</v>
      </c>
      <c r="V6282" s="50" t="s">
        <v>19908</v>
      </c>
      <c r="W6282" s="50" t="s">
        <v>19907</v>
      </c>
      <c r="X6282" s="50" t="s">
        <v>14740</v>
      </c>
      <c r="Y6282" s="70" t="s">
        <v>17320</v>
      </c>
      <c r="Z6282" s="53">
        <v>28917</v>
      </c>
    </row>
    <row r="6283" spans="1:26" s="49" customFormat="1" x14ac:dyDescent="0.25">
      <c r="A6283" s="74">
        <v>600007651</v>
      </c>
      <c r="B6283" s="73">
        <f t="shared" si="294"/>
        <v>600007651</v>
      </c>
      <c r="C6283" s="73" t="s">
        <v>19912</v>
      </c>
      <c r="D6283" s="68">
        <v>1</v>
      </c>
      <c r="E6283" s="48">
        <f t="shared" si="295"/>
        <v>663565</v>
      </c>
      <c r="F6283" s="57" t="s">
        <v>17312</v>
      </c>
      <c r="G6283" s="57" t="s">
        <v>19186</v>
      </c>
      <c r="H6283" s="51">
        <v>550</v>
      </c>
      <c r="I6283" s="51" t="s">
        <v>17309</v>
      </c>
      <c r="J6283" s="69">
        <v>27.49</v>
      </c>
      <c r="K6283" s="69">
        <f t="shared" si="296"/>
        <v>15119.5</v>
      </c>
      <c r="L6283" s="90">
        <v>550</v>
      </c>
      <c r="M6283" s="51">
        <f>VLOOKUP(A:A,'[2]Příloha k protokolu'!$F:$J,5,0)</f>
        <v>0</v>
      </c>
      <c r="N6283" s="62" t="s">
        <v>19913</v>
      </c>
      <c r="O6283" s="52" t="s">
        <v>19914</v>
      </c>
      <c r="P6283" s="52">
        <v>475</v>
      </c>
      <c r="Q6283" s="52"/>
      <c r="R6283" s="52" t="s">
        <v>19907</v>
      </c>
      <c r="S6283" s="49" t="s">
        <v>21333</v>
      </c>
      <c r="V6283" s="50" t="s">
        <v>18333</v>
      </c>
      <c r="W6283" s="50" t="s">
        <v>19907</v>
      </c>
      <c r="X6283" s="50" t="s">
        <v>14738</v>
      </c>
      <c r="Y6283" s="70" t="s">
        <v>17320</v>
      </c>
      <c r="Z6283" s="53">
        <v>28922</v>
      </c>
    </row>
    <row r="6284" spans="1:26" s="49" customFormat="1" x14ac:dyDescent="0.25">
      <c r="A6284" s="74">
        <v>600007669</v>
      </c>
      <c r="B6284" s="73">
        <f t="shared" si="294"/>
        <v>600007669</v>
      </c>
      <c r="C6284" s="73" t="s">
        <v>19915</v>
      </c>
      <c r="D6284" s="68">
        <v>1</v>
      </c>
      <c r="E6284" s="48">
        <f t="shared" si="295"/>
        <v>62444646</v>
      </c>
      <c r="F6284" s="57" t="s">
        <v>17312</v>
      </c>
      <c r="G6284" s="57" t="s">
        <v>19186</v>
      </c>
      <c r="H6284" s="51">
        <v>325</v>
      </c>
      <c r="I6284" s="51" t="s">
        <v>17309</v>
      </c>
      <c r="J6284" s="69">
        <v>27.49</v>
      </c>
      <c r="K6284" s="69">
        <f t="shared" si="296"/>
        <v>8934.25</v>
      </c>
      <c r="L6284" s="90">
        <v>325</v>
      </c>
      <c r="M6284" s="51">
        <f>VLOOKUP(A:A,'[2]Příloha k protokolu'!$F:$J,5,0)</f>
        <v>0</v>
      </c>
      <c r="N6284" s="62" t="s">
        <v>19916</v>
      </c>
      <c r="O6284" s="52" t="s">
        <v>340</v>
      </c>
      <c r="P6284" s="52">
        <v>1534</v>
      </c>
      <c r="Q6284" s="52">
        <v>16</v>
      </c>
      <c r="R6284" s="52" t="s">
        <v>19907</v>
      </c>
      <c r="S6284" s="49" t="s">
        <v>21333</v>
      </c>
      <c r="V6284" s="50" t="s">
        <v>18333</v>
      </c>
      <c r="W6284" s="50" t="s">
        <v>19907</v>
      </c>
      <c r="X6284" s="50" t="s">
        <v>14738</v>
      </c>
      <c r="Y6284" s="70" t="s">
        <v>17320</v>
      </c>
      <c r="Z6284" s="53">
        <v>28922</v>
      </c>
    </row>
    <row r="6285" spans="1:26" s="49" customFormat="1" x14ac:dyDescent="0.25">
      <c r="A6285" s="74">
        <v>600051099</v>
      </c>
      <c r="B6285" s="73">
        <f t="shared" si="294"/>
        <v>600051099</v>
      </c>
      <c r="C6285" s="73" t="s">
        <v>19917</v>
      </c>
      <c r="D6285" s="68">
        <v>1</v>
      </c>
      <c r="E6285" s="48">
        <f t="shared" si="295"/>
        <v>75034476</v>
      </c>
      <c r="F6285" s="57" t="s">
        <v>17312</v>
      </c>
      <c r="G6285" s="57" t="s">
        <v>19186</v>
      </c>
      <c r="H6285" s="51">
        <v>25</v>
      </c>
      <c r="I6285" s="51" t="s">
        <v>17309</v>
      </c>
      <c r="J6285" s="69">
        <v>27.49</v>
      </c>
      <c r="K6285" s="69">
        <f t="shared" si="296"/>
        <v>687.25</v>
      </c>
      <c r="L6285" s="90">
        <v>25</v>
      </c>
      <c r="M6285" s="51">
        <f>VLOOKUP(A:A,'[2]Příloha k protokolu'!$F:$J,5,0)</f>
        <v>0</v>
      </c>
      <c r="N6285" s="62" t="s">
        <v>19918</v>
      </c>
      <c r="O6285" s="52" t="s">
        <v>150</v>
      </c>
      <c r="P6285" s="52">
        <v>320</v>
      </c>
      <c r="Q6285" s="52">
        <v>26</v>
      </c>
      <c r="R6285" s="52" t="s">
        <v>19919</v>
      </c>
      <c r="S6285" s="49" t="s">
        <v>21333</v>
      </c>
      <c r="V6285" s="50" t="s">
        <v>19908</v>
      </c>
      <c r="W6285" s="50" t="s">
        <v>19907</v>
      </c>
      <c r="X6285" s="50" t="s">
        <v>14740</v>
      </c>
      <c r="Y6285" s="70" t="s">
        <v>17320</v>
      </c>
      <c r="Z6285" s="53">
        <v>28924</v>
      </c>
    </row>
    <row r="6286" spans="1:26" s="49" customFormat="1" x14ac:dyDescent="0.25">
      <c r="A6286" s="74">
        <v>600050271</v>
      </c>
      <c r="B6286" s="73">
        <f t="shared" si="294"/>
        <v>600050271</v>
      </c>
      <c r="C6286" s="73" t="s">
        <v>19920</v>
      </c>
      <c r="D6286" s="68">
        <v>1</v>
      </c>
      <c r="E6286" s="48">
        <f t="shared" si="295"/>
        <v>75030934</v>
      </c>
      <c r="F6286" s="57" t="s">
        <v>17312</v>
      </c>
      <c r="G6286" s="57" t="s">
        <v>19186</v>
      </c>
      <c r="H6286" s="51">
        <v>25</v>
      </c>
      <c r="I6286" s="51" t="s">
        <v>17309</v>
      </c>
      <c r="J6286" s="69">
        <v>27.49</v>
      </c>
      <c r="K6286" s="69">
        <f t="shared" si="296"/>
        <v>687.25</v>
      </c>
      <c r="L6286" s="90">
        <v>25</v>
      </c>
      <c r="M6286" s="51">
        <f>VLOOKUP(A:A,'[2]Příloha k protokolu'!$F:$J,5,0)</f>
        <v>0</v>
      </c>
      <c r="N6286" s="62" t="s">
        <v>19921</v>
      </c>
      <c r="O6286" s="52"/>
      <c r="P6286" s="52">
        <v>16</v>
      </c>
      <c r="Q6286" s="52"/>
      <c r="R6286" s="52" t="s">
        <v>19188</v>
      </c>
      <c r="S6286" s="49" t="s">
        <v>21333</v>
      </c>
      <c r="V6286" s="50" t="s">
        <v>19908</v>
      </c>
      <c r="W6286" s="50" t="s">
        <v>19907</v>
      </c>
      <c r="X6286" s="50" t="s">
        <v>14740</v>
      </c>
      <c r="Y6286" s="70" t="s">
        <v>17320</v>
      </c>
      <c r="Z6286" s="53">
        <v>28915</v>
      </c>
    </row>
    <row r="6287" spans="1:26" s="49" customFormat="1" x14ac:dyDescent="0.25">
      <c r="A6287" s="74">
        <v>600050432</v>
      </c>
      <c r="B6287" s="73">
        <f t="shared" si="294"/>
        <v>600050432</v>
      </c>
      <c r="C6287" s="73" t="s">
        <v>19922</v>
      </c>
      <c r="D6287" s="68">
        <v>1</v>
      </c>
      <c r="E6287" s="48">
        <f t="shared" si="295"/>
        <v>75031574</v>
      </c>
      <c r="F6287" s="57" t="s">
        <v>17312</v>
      </c>
      <c r="G6287" s="57" t="s">
        <v>19186</v>
      </c>
      <c r="H6287" s="51">
        <v>0</v>
      </c>
      <c r="I6287" s="51" t="s">
        <v>17309</v>
      </c>
      <c r="J6287" s="69">
        <v>27.49</v>
      </c>
      <c r="K6287" s="69">
        <f t="shared" si="296"/>
        <v>0</v>
      </c>
      <c r="L6287" s="90">
        <v>25</v>
      </c>
      <c r="M6287" s="51">
        <f>VLOOKUP(A:A,'[2]Příloha k protokolu'!$F:$J,5,0)</f>
        <v>25</v>
      </c>
      <c r="N6287" s="62" t="s">
        <v>19923</v>
      </c>
      <c r="O6287" s="52"/>
      <c r="P6287" s="52">
        <v>280</v>
      </c>
      <c r="Q6287" s="52"/>
      <c r="R6287" s="52" t="s">
        <v>19911</v>
      </c>
      <c r="S6287" s="49" t="s">
        <v>21333</v>
      </c>
      <c r="V6287" s="50" t="s">
        <v>19908</v>
      </c>
      <c r="W6287" s="50" t="s">
        <v>19907</v>
      </c>
      <c r="X6287" s="50" t="s">
        <v>14740</v>
      </c>
      <c r="Y6287" s="70" t="s">
        <v>17320</v>
      </c>
      <c r="Z6287" s="53">
        <v>28917</v>
      </c>
    </row>
    <row r="6288" spans="1:26" s="49" customFormat="1" x14ac:dyDescent="0.25">
      <c r="A6288" s="74">
        <v>600050165</v>
      </c>
      <c r="B6288" s="73">
        <f t="shared" si="294"/>
        <v>600050165</v>
      </c>
      <c r="C6288" s="73" t="s">
        <v>19924</v>
      </c>
      <c r="D6288" s="68">
        <v>1</v>
      </c>
      <c r="E6288" s="48">
        <f t="shared" si="295"/>
        <v>75034468</v>
      </c>
      <c r="F6288" s="57" t="s">
        <v>17312</v>
      </c>
      <c r="G6288" s="57" t="s">
        <v>19186</v>
      </c>
      <c r="H6288" s="51">
        <v>25</v>
      </c>
      <c r="I6288" s="51" t="s">
        <v>17309</v>
      </c>
      <c r="J6288" s="69">
        <v>27.49</v>
      </c>
      <c r="K6288" s="69">
        <f t="shared" si="296"/>
        <v>687.25</v>
      </c>
      <c r="L6288" s="90">
        <v>25</v>
      </c>
      <c r="M6288" s="51">
        <f>VLOOKUP(A:A,'[2]Příloha k protokolu'!$F:$J,5,0)</f>
        <v>0</v>
      </c>
      <c r="N6288" s="62" t="s">
        <v>19925</v>
      </c>
      <c r="O6288" s="52" t="s">
        <v>150</v>
      </c>
      <c r="P6288" s="52">
        <v>320</v>
      </c>
      <c r="Q6288" s="52">
        <v>26</v>
      </c>
      <c r="R6288" s="52" t="s">
        <v>19919</v>
      </c>
      <c r="S6288" s="49" t="s">
        <v>21333</v>
      </c>
      <c r="V6288" s="50" t="s">
        <v>19908</v>
      </c>
      <c r="W6288" s="50" t="s">
        <v>19907</v>
      </c>
      <c r="X6288" s="50" t="s">
        <v>14740</v>
      </c>
      <c r="Y6288" s="70" t="s">
        <v>17320</v>
      </c>
      <c r="Z6288" s="53">
        <v>28924</v>
      </c>
    </row>
    <row r="6289" spans="1:26" s="49" customFormat="1" x14ac:dyDescent="0.25">
      <c r="A6289" s="74">
        <v>600050297</v>
      </c>
      <c r="B6289" s="73">
        <f t="shared" si="294"/>
        <v>600050297</v>
      </c>
      <c r="C6289" s="73" t="s">
        <v>19926</v>
      </c>
      <c r="D6289" s="68">
        <v>1</v>
      </c>
      <c r="E6289" s="48">
        <f t="shared" si="295"/>
        <v>70991308</v>
      </c>
      <c r="F6289" s="57" t="s">
        <v>17312</v>
      </c>
      <c r="G6289" s="57" t="s">
        <v>19186</v>
      </c>
      <c r="H6289" s="51">
        <v>0</v>
      </c>
      <c r="I6289" s="51" t="s">
        <v>17309</v>
      </c>
      <c r="J6289" s="69">
        <v>27.49</v>
      </c>
      <c r="K6289" s="69">
        <f t="shared" si="296"/>
        <v>0</v>
      </c>
      <c r="L6289" s="90">
        <v>50</v>
      </c>
      <c r="M6289" s="51">
        <f>VLOOKUP(A:A,'[2]Příloha k protokolu'!$F:$J,5,0)</f>
        <v>50</v>
      </c>
      <c r="N6289" s="62" t="s">
        <v>19927</v>
      </c>
      <c r="O6289" s="52" t="s">
        <v>17696</v>
      </c>
      <c r="P6289" s="52">
        <v>1590</v>
      </c>
      <c r="Q6289" s="52">
        <v>9</v>
      </c>
      <c r="R6289" s="52" t="s">
        <v>19907</v>
      </c>
      <c r="S6289" s="49" t="s">
        <v>21333</v>
      </c>
      <c r="V6289" s="50" t="s">
        <v>19908</v>
      </c>
      <c r="W6289" s="50" t="s">
        <v>19907</v>
      </c>
      <c r="X6289" s="50" t="s">
        <v>14740</v>
      </c>
      <c r="Y6289" s="70" t="s">
        <v>17320</v>
      </c>
      <c r="Z6289" s="53">
        <v>28922</v>
      </c>
    </row>
    <row r="6290" spans="1:26" s="49" customFormat="1" x14ac:dyDescent="0.25">
      <c r="A6290" s="74">
        <v>600050301</v>
      </c>
      <c r="B6290" s="73">
        <f t="shared" si="294"/>
        <v>600050301</v>
      </c>
      <c r="C6290" s="73" t="s">
        <v>19928</v>
      </c>
      <c r="D6290" s="68">
        <v>1</v>
      </c>
      <c r="E6290" s="48">
        <f t="shared" si="295"/>
        <v>70991332</v>
      </c>
      <c r="F6290" s="57" t="s">
        <v>17312</v>
      </c>
      <c r="G6290" s="57" t="s">
        <v>19186</v>
      </c>
      <c r="H6290" s="51">
        <v>25</v>
      </c>
      <c r="I6290" s="51" t="s">
        <v>17309</v>
      </c>
      <c r="J6290" s="69">
        <v>27.49</v>
      </c>
      <c r="K6290" s="69">
        <f t="shared" si="296"/>
        <v>687.25</v>
      </c>
      <c r="L6290" s="90">
        <v>25</v>
      </c>
      <c r="M6290" s="51">
        <f>VLOOKUP(A:A,'[2]Příloha k protokolu'!$F:$J,5,0)</f>
        <v>0</v>
      </c>
      <c r="N6290" s="62" t="s">
        <v>19929</v>
      </c>
      <c r="O6290" s="52" t="s">
        <v>329</v>
      </c>
      <c r="P6290" s="52">
        <v>1516</v>
      </c>
      <c r="Q6290" s="52">
        <v>53</v>
      </c>
      <c r="R6290" s="52" t="s">
        <v>19907</v>
      </c>
      <c r="S6290" s="49" t="s">
        <v>21333</v>
      </c>
      <c r="V6290" s="50" t="s">
        <v>19908</v>
      </c>
      <c r="W6290" s="50" t="s">
        <v>19907</v>
      </c>
      <c r="X6290" s="50" t="s">
        <v>14740</v>
      </c>
      <c r="Y6290" s="70" t="s">
        <v>17320</v>
      </c>
      <c r="Z6290" s="53">
        <v>28922</v>
      </c>
    </row>
    <row r="6291" spans="1:26" s="49" customFormat="1" x14ac:dyDescent="0.25">
      <c r="A6291" s="74">
        <v>600050475</v>
      </c>
      <c r="B6291" s="73">
        <f t="shared" si="294"/>
        <v>600050475</v>
      </c>
      <c r="C6291" s="73" t="s">
        <v>19930</v>
      </c>
      <c r="D6291" s="68">
        <v>1</v>
      </c>
      <c r="E6291" s="48">
        <f t="shared" si="295"/>
        <v>70991235</v>
      </c>
      <c r="F6291" s="57" t="s">
        <v>17312</v>
      </c>
      <c r="G6291" s="57" t="s">
        <v>19186</v>
      </c>
      <c r="H6291" s="51">
        <v>25</v>
      </c>
      <c r="I6291" s="51" t="s">
        <v>17309</v>
      </c>
      <c r="J6291" s="69">
        <v>27.49</v>
      </c>
      <c r="K6291" s="69">
        <f t="shared" si="296"/>
        <v>687.25</v>
      </c>
      <c r="L6291" s="90">
        <v>25</v>
      </c>
      <c r="M6291" s="51">
        <f>VLOOKUP(A:A,'[2]Příloha k protokolu'!$F:$J,5,0)</f>
        <v>0</v>
      </c>
      <c r="N6291" s="62" t="s">
        <v>19931</v>
      </c>
      <c r="O6291" s="52" t="s">
        <v>31</v>
      </c>
      <c r="P6291" s="52">
        <v>430</v>
      </c>
      <c r="Q6291" s="52">
        <v>85</v>
      </c>
      <c r="R6291" s="52" t="s">
        <v>19907</v>
      </c>
      <c r="S6291" s="49" t="s">
        <v>21333</v>
      </c>
      <c r="V6291" s="50" t="s">
        <v>19908</v>
      </c>
      <c r="W6291" s="50" t="s">
        <v>19907</v>
      </c>
      <c r="X6291" s="50" t="s">
        <v>14740</v>
      </c>
      <c r="Y6291" s="70" t="s">
        <v>17320</v>
      </c>
      <c r="Z6291" s="53">
        <v>28922</v>
      </c>
    </row>
    <row r="6292" spans="1:26" s="49" customFormat="1" x14ac:dyDescent="0.25">
      <c r="A6292" s="74">
        <v>600050521</v>
      </c>
      <c r="B6292" s="73">
        <f t="shared" si="294"/>
        <v>600050521</v>
      </c>
      <c r="C6292" s="73" t="s">
        <v>19932</v>
      </c>
      <c r="D6292" s="68">
        <v>1</v>
      </c>
      <c r="E6292" s="48">
        <f t="shared" si="295"/>
        <v>70991324</v>
      </c>
      <c r="F6292" s="57" t="s">
        <v>17312</v>
      </c>
      <c r="G6292" s="57" t="s">
        <v>19186</v>
      </c>
      <c r="H6292" s="51">
        <v>25</v>
      </c>
      <c r="I6292" s="51" t="s">
        <v>17309</v>
      </c>
      <c r="J6292" s="69">
        <v>27.49</v>
      </c>
      <c r="K6292" s="69">
        <f t="shared" si="296"/>
        <v>687.25</v>
      </c>
      <c r="L6292" s="90">
        <v>25</v>
      </c>
      <c r="M6292" s="51">
        <f>VLOOKUP(A:A,'[2]Příloha k protokolu'!$F:$J,5,0)</f>
        <v>0</v>
      </c>
      <c r="N6292" s="62" t="s">
        <v>19933</v>
      </c>
      <c r="O6292" s="52" t="s">
        <v>329</v>
      </c>
      <c r="P6292" s="52">
        <v>1464</v>
      </c>
      <c r="Q6292" s="52">
        <v>45</v>
      </c>
      <c r="R6292" s="52" t="s">
        <v>19907</v>
      </c>
      <c r="S6292" s="49" t="s">
        <v>21333</v>
      </c>
      <c r="V6292" s="50" t="s">
        <v>19908</v>
      </c>
      <c r="W6292" s="50" t="s">
        <v>19907</v>
      </c>
      <c r="X6292" s="50" t="s">
        <v>14740</v>
      </c>
      <c r="Y6292" s="70" t="s">
        <v>17320</v>
      </c>
      <c r="Z6292" s="53">
        <v>28922</v>
      </c>
    </row>
    <row r="6293" spans="1:26" s="49" customFormat="1" x14ac:dyDescent="0.25">
      <c r="A6293" s="74">
        <v>600050696</v>
      </c>
      <c r="B6293" s="73">
        <f t="shared" si="294"/>
        <v>600050696</v>
      </c>
      <c r="C6293" s="73" t="s">
        <v>19934</v>
      </c>
      <c r="D6293" s="68">
        <v>1</v>
      </c>
      <c r="E6293" s="48">
        <f t="shared" si="295"/>
        <v>61631493</v>
      </c>
      <c r="F6293" s="57" t="s">
        <v>17312</v>
      </c>
      <c r="G6293" s="57" t="s">
        <v>19186</v>
      </c>
      <c r="H6293" s="51">
        <v>1150</v>
      </c>
      <c r="I6293" s="51" t="s">
        <v>17309</v>
      </c>
      <c r="J6293" s="69">
        <v>27.49</v>
      </c>
      <c r="K6293" s="69">
        <f t="shared" si="296"/>
        <v>31613.5</v>
      </c>
      <c r="L6293" s="90">
        <v>1150</v>
      </c>
      <c r="M6293" s="51">
        <f>VLOOKUP(A:A,'[2]Příloha k protokolu'!$F:$J,5,0)</f>
        <v>0</v>
      </c>
      <c r="N6293" s="62" t="s">
        <v>19935</v>
      </c>
      <c r="O6293" s="52" t="s">
        <v>307</v>
      </c>
      <c r="P6293" s="52">
        <v>112</v>
      </c>
      <c r="Q6293" s="52">
        <v>15</v>
      </c>
      <c r="R6293" s="52" t="s">
        <v>19919</v>
      </c>
      <c r="S6293" s="49" t="s">
        <v>21333</v>
      </c>
      <c r="V6293" s="50" t="s">
        <v>19908</v>
      </c>
      <c r="W6293" s="50" t="s">
        <v>19907</v>
      </c>
      <c r="X6293" s="50" t="s">
        <v>14740</v>
      </c>
      <c r="Y6293" s="70" t="s">
        <v>17320</v>
      </c>
      <c r="Z6293" s="53">
        <v>28924</v>
      </c>
    </row>
    <row r="6294" spans="1:26" s="49" customFormat="1" ht="30" x14ac:dyDescent="0.25">
      <c r="A6294" s="74">
        <v>600050718</v>
      </c>
      <c r="B6294" s="73">
        <f t="shared" si="294"/>
        <v>600050718</v>
      </c>
      <c r="C6294" s="73" t="s">
        <v>19936</v>
      </c>
      <c r="D6294" s="68">
        <v>1</v>
      </c>
      <c r="E6294" s="48">
        <f t="shared" si="295"/>
        <v>70991278</v>
      </c>
      <c r="F6294" s="57" t="s">
        <v>17312</v>
      </c>
      <c r="G6294" s="57" t="s">
        <v>19186</v>
      </c>
      <c r="H6294" s="51">
        <v>175</v>
      </c>
      <c r="I6294" s="51" t="s">
        <v>17309</v>
      </c>
      <c r="J6294" s="69">
        <v>27.49</v>
      </c>
      <c r="K6294" s="69">
        <f t="shared" si="296"/>
        <v>4810.75</v>
      </c>
      <c r="L6294" s="90">
        <v>175</v>
      </c>
      <c r="M6294" s="51">
        <f>VLOOKUP(A:A,'[2]Příloha k protokolu'!$F:$J,5,0)</f>
        <v>0</v>
      </c>
      <c r="N6294" s="62" t="s">
        <v>19937</v>
      </c>
      <c r="O6294" s="52" t="s">
        <v>764</v>
      </c>
      <c r="P6294" s="52">
        <v>160</v>
      </c>
      <c r="Q6294" s="52">
        <v>1</v>
      </c>
      <c r="R6294" s="52" t="s">
        <v>19907</v>
      </c>
      <c r="S6294" s="49" t="s">
        <v>21333</v>
      </c>
      <c r="V6294" s="50" t="s">
        <v>19908</v>
      </c>
      <c r="W6294" s="50" t="s">
        <v>19907</v>
      </c>
      <c r="X6294" s="50" t="s">
        <v>14740</v>
      </c>
      <c r="Y6294" s="70" t="s">
        <v>17320</v>
      </c>
      <c r="Z6294" s="53">
        <v>28922</v>
      </c>
    </row>
    <row r="6295" spans="1:26" s="49" customFormat="1" ht="30" x14ac:dyDescent="0.25">
      <c r="A6295" s="74">
        <v>600050831</v>
      </c>
      <c r="B6295" s="73">
        <f t="shared" si="294"/>
        <v>600050831</v>
      </c>
      <c r="C6295" s="73" t="s">
        <v>19938</v>
      </c>
      <c r="D6295" s="68">
        <v>1</v>
      </c>
      <c r="E6295" s="48">
        <f t="shared" si="295"/>
        <v>61632171</v>
      </c>
      <c r="F6295" s="57" t="s">
        <v>17312</v>
      </c>
      <c r="G6295" s="57" t="s">
        <v>19186</v>
      </c>
      <c r="H6295" s="51">
        <v>950</v>
      </c>
      <c r="I6295" s="51" t="s">
        <v>17309</v>
      </c>
      <c r="J6295" s="69">
        <v>27.49</v>
      </c>
      <c r="K6295" s="69">
        <f t="shared" si="296"/>
        <v>26115.5</v>
      </c>
      <c r="L6295" s="90">
        <v>950</v>
      </c>
      <c r="M6295" s="51">
        <f>VLOOKUP(A:A,'[2]Příloha k protokolu'!$F:$J,5,0)</f>
        <v>0</v>
      </c>
      <c r="N6295" s="62" t="s">
        <v>19939</v>
      </c>
      <c r="O6295" s="52" t="s">
        <v>19940</v>
      </c>
      <c r="P6295" s="52">
        <v>12</v>
      </c>
      <c r="Q6295" s="52">
        <v>19</v>
      </c>
      <c r="R6295" s="52" t="s">
        <v>19907</v>
      </c>
      <c r="S6295" s="49" t="s">
        <v>21333</v>
      </c>
      <c r="V6295" s="50" t="s">
        <v>19908</v>
      </c>
      <c r="W6295" s="50" t="s">
        <v>19907</v>
      </c>
      <c r="X6295" s="50" t="s">
        <v>14740</v>
      </c>
      <c r="Y6295" s="70" t="s">
        <v>17320</v>
      </c>
      <c r="Z6295" s="53">
        <v>28922</v>
      </c>
    </row>
    <row r="6296" spans="1:26" s="49" customFormat="1" ht="30" x14ac:dyDescent="0.25">
      <c r="A6296" s="74">
        <v>600051005</v>
      </c>
      <c r="B6296" s="73">
        <f t="shared" si="294"/>
        <v>600051005</v>
      </c>
      <c r="C6296" s="73" t="s">
        <v>19941</v>
      </c>
      <c r="D6296" s="68">
        <v>1</v>
      </c>
      <c r="E6296" s="48">
        <f t="shared" si="295"/>
        <v>61632244</v>
      </c>
      <c r="F6296" s="57" t="s">
        <v>17312</v>
      </c>
      <c r="G6296" s="57" t="s">
        <v>19186</v>
      </c>
      <c r="H6296" s="51">
        <v>1150</v>
      </c>
      <c r="I6296" s="51" t="s">
        <v>17309</v>
      </c>
      <c r="J6296" s="69">
        <v>27.49</v>
      </c>
      <c r="K6296" s="69">
        <f t="shared" si="296"/>
        <v>31613.5</v>
      </c>
      <c r="L6296" s="90">
        <v>1150</v>
      </c>
      <c r="M6296" s="51">
        <f>VLOOKUP(A:A,'[2]Příloha k protokolu'!$F:$J,5,0)</f>
        <v>0</v>
      </c>
      <c r="N6296" s="62" t="s">
        <v>19942</v>
      </c>
      <c r="O6296" s="52" t="s">
        <v>340</v>
      </c>
      <c r="P6296" s="52">
        <v>1534</v>
      </c>
      <c r="Q6296" s="52">
        <v>16</v>
      </c>
      <c r="R6296" s="52" t="s">
        <v>19907</v>
      </c>
      <c r="S6296" s="49" t="s">
        <v>21333</v>
      </c>
      <c r="V6296" s="50" t="s">
        <v>19908</v>
      </c>
      <c r="W6296" s="50" t="s">
        <v>19907</v>
      </c>
      <c r="X6296" s="50" t="s">
        <v>14740</v>
      </c>
      <c r="Y6296" s="70" t="s">
        <v>17320</v>
      </c>
      <c r="Z6296" s="53">
        <v>28922</v>
      </c>
    </row>
    <row r="6297" spans="1:26" s="49" customFormat="1" ht="30" x14ac:dyDescent="0.25">
      <c r="A6297" s="75">
        <v>662103351</v>
      </c>
      <c r="B6297" s="73">
        <f t="shared" si="294"/>
        <v>662103351</v>
      </c>
      <c r="C6297" s="73" t="s">
        <v>19943</v>
      </c>
      <c r="D6297" s="68">
        <v>1</v>
      </c>
      <c r="E6297" s="48">
        <f t="shared" si="295"/>
        <v>75072441</v>
      </c>
      <c r="F6297" s="57" t="s">
        <v>17312</v>
      </c>
      <c r="G6297" s="57" t="s">
        <v>19186</v>
      </c>
      <c r="H6297" s="51">
        <v>75</v>
      </c>
      <c r="I6297" s="51" t="s">
        <v>17309</v>
      </c>
      <c r="J6297" s="69">
        <v>27.49</v>
      </c>
      <c r="K6297" s="69">
        <f t="shared" si="296"/>
        <v>2061.75</v>
      </c>
      <c r="L6297" s="90">
        <v>75</v>
      </c>
      <c r="M6297" s="51">
        <f>VLOOKUP(A:A,'[2]Příloha k protokolu'!$F:$J,5,0)</f>
        <v>0</v>
      </c>
      <c r="N6297" s="62" t="s">
        <v>19944</v>
      </c>
      <c r="O6297" s="52" t="s">
        <v>6937</v>
      </c>
      <c r="P6297" s="52">
        <v>622</v>
      </c>
      <c r="Q6297" s="52"/>
      <c r="R6297" s="52" t="s">
        <v>19919</v>
      </c>
      <c r="S6297" s="49" t="s">
        <v>21333</v>
      </c>
      <c r="V6297" s="50" t="s">
        <v>19908</v>
      </c>
      <c r="W6297" s="50" t="s">
        <v>19907</v>
      </c>
      <c r="X6297" s="50" t="s">
        <v>14740</v>
      </c>
      <c r="Y6297" s="70" t="s">
        <v>17320</v>
      </c>
      <c r="Z6297" s="53">
        <v>28924</v>
      </c>
    </row>
    <row r="6298" spans="1:26" s="49" customFormat="1" x14ac:dyDescent="0.25">
      <c r="A6298" s="75">
        <v>691001511</v>
      </c>
      <c r="B6298" s="73">
        <f t="shared" si="294"/>
        <v>691001511</v>
      </c>
      <c r="C6298" s="73" t="s">
        <v>19945</v>
      </c>
      <c r="D6298" s="68">
        <v>1</v>
      </c>
      <c r="E6298" s="48">
        <f t="shared" si="295"/>
        <v>72055758</v>
      </c>
      <c r="F6298" s="57" t="s">
        <v>17312</v>
      </c>
      <c r="G6298" s="57" t="s">
        <v>19186</v>
      </c>
      <c r="H6298" s="51">
        <v>275</v>
      </c>
      <c r="I6298" s="51" t="s">
        <v>17309</v>
      </c>
      <c r="J6298" s="69">
        <v>27.49</v>
      </c>
      <c r="K6298" s="69">
        <f t="shared" si="296"/>
        <v>7559.75</v>
      </c>
      <c r="L6298" s="90">
        <v>275</v>
      </c>
      <c r="M6298" s="51">
        <f>VLOOKUP(A:A,'[2]Příloha k protokolu'!$F:$J,5,0)</f>
        <v>0</v>
      </c>
      <c r="N6298" s="62" t="s">
        <v>19946</v>
      </c>
      <c r="O6298" s="52"/>
      <c r="P6298" s="52">
        <v>112</v>
      </c>
      <c r="Q6298" s="52"/>
      <c r="R6298" s="52" t="s">
        <v>19947</v>
      </c>
      <c r="S6298" s="49" t="s">
        <v>21333</v>
      </c>
      <c r="V6298" s="50" t="s">
        <v>19908</v>
      </c>
      <c r="W6298" s="50" t="s">
        <v>19907</v>
      </c>
      <c r="X6298" s="50" t="s">
        <v>14740</v>
      </c>
      <c r="Y6298" s="70" t="s">
        <v>17320</v>
      </c>
      <c r="Z6298" s="53">
        <v>28916</v>
      </c>
    </row>
    <row r="6299" spans="1:26" s="49" customFormat="1" ht="30" x14ac:dyDescent="0.25">
      <c r="A6299" s="75">
        <v>691003246</v>
      </c>
      <c r="B6299" s="73">
        <f t="shared" si="294"/>
        <v>691003246</v>
      </c>
      <c r="C6299" s="73" t="s">
        <v>19948</v>
      </c>
      <c r="D6299" s="68">
        <v>1</v>
      </c>
      <c r="E6299" s="48">
        <f t="shared" si="295"/>
        <v>72536691</v>
      </c>
      <c r="F6299" s="57" t="s">
        <v>17312</v>
      </c>
      <c r="G6299" s="57" t="s">
        <v>19186</v>
      </c>
      <c r="H6299" s="51">
        <v>50</v>
      </c>
      <c r="I6299" s="51" t="s">
        <v>17309</v>
      </c>
      <c r="J6299" s="69">
        <v>27.49</v>
      </c>
      <c r="K6299" s="69">
        <f t="shared" si="296"/>
        <v>1374.5</v>
      </c>
      <c r="L6299" s="90">
        <v>50</v>
      </c>
      <c r="M6299" s="51">
        <f>VLOOKUP(A:A,'[2]Příloha k protokolu'!$F:$J,5,0)</f>
        <v>0</v>
      </c>
      <c r="N6299" s="62" t="s">
        <v>19949</v>
      </c>
      <c r="O6299" s="52" t="s">
        <v>519</v>
      </c>
      <c r="P6299" s="52">
        <v>1500</v>
      </c>
      <c r="Q6299" s="52"/>
      <c r="R6299" s="52" t="s">
        <v>19919</v>
      </c>
      <c r="S6299" s="49" t="s">
        <v>21333</v>
      </c>
      <c r="V6299" s="50" t="s">
        <v>19908</v>
      </c>
      <c r="W6299" s="50" t="s">
        <v>19907</v>
      </c>
      <c r="X6299" s="50" t="s">
        <v>14740</v>
      </c>
      <c r="Y6299" s="70" t="s">
        <v>17320</v>
      </c>
      <c r="Z6299" s="53">
        <v>28923</v>
      </c>
    </row>
    <row r="6300" spans="1:26" s="49" customFormat="1" ht="30" x14ac:dyDescent="0.25">
      <c r="A6300" s="75">
        <v>691005389</v>
      </c>
      <c r="B6300" s="73">
        <f t="shared" si="294"/>
        <v>691005389</v>
      </c>
      <c r="C6300" s="73" t="s">
        <v>19950</v>
      </c>
      <c r="D6300" s="68">
        <v>1</v>
      </c>
      <c r="E6300" s="48">
        <f t="shared" si="295"/>
        <v>21551472</v>
      </c>
      <c r="F6300" s="57" t="s">
        <v>17312</v>
      </c>
      <c r="G6300" s="57" t="s">
        <v>19186</v>
      </c>
      <c r="H6300" s="51">
        <v>1925</v>
      </c>
      <c r="I6300" s="51" t="s">
        <v>17309</v>
      </c>
      <c r="J6300" s="69">
        <v>27.49</v>
      </c>
      <c r="K6300" s="69">
        <f t="shared" si="296"/>
        <v>52918.25</v>
      </c>
      <c r="L6300" s="90">
        <v>1925</v>
      </c>
      <c r="M6300" s="51">
        <f>VLOOKUP(A:A,'[2]Příloha k protokolu'!$F:$J,5,0)</f>
        <v>0</v>
      </c>
      <c r="N6300" s="62" t="s">
        <v>19951</v>
      </c>
      <c r="O6300" s="52" t="s">
        <v>340</v>
      </c>
      <c r="P6300" s="52">
        <v>578</v>
      </c>
      <c r="Q6300" s="52"/>
      <c r="R6300" s="52" t="s">
        <v>19919</v>
      </c>
      <c r="S6300" s="49" t="s">
        <v>21333</v>
      </c>
      <c r="V6300" s="50" t="s">
        <v>19908</v>
      </c>
      <c r="W6300" s="50" t="s">
        <v>19907</v>
      </c>
      <c r="X6300" s="50" t="s">
        <v>14740</v>
      </c>
      <c r="Y6300" s="70" t="s">
        <v>17320</v>
      </c>
      <c r="Z6300" s="53">
        <v>28924</v>
      </c>
    </row>
    <row r="6301" spans="1:26" s="49" customFormat="1" ht="30" x14ac:dyDescent="0.25">
      <c r="A6301" s="74">
        <v>600007383</v>
      </c>
      <c r="B6301" s="73">
        <f t="shared" si="294"/>
        <v>600007383</v>
      </c>
      <c r="C6301" s="73" t="s">
        <v>19952</v>
      </c>
      <c r="D6301" s="68">
        <v>1</v>
      </c>
      <c r="E6301" s="48">
        <f t="shared" si="295"/>
        <v>69221</v>
      </c>
      <c r="F6301" s="57" t="s">
        <v>17312</v>
      </c>
      <c r="G6301" s="57" t="s">
        <v>19746</v>
      </c>
      <c r="H6301" s="51">
        <v>375</v>
      </c>
      <c r="I6301" s="51" t="s">
        <v>17309</v>
      </c>
      <c r="J6301" s="69">
        <v>27.49</v>
      </c>
      <c r="K6301" s="69">
        <f t="shared" si="296"/>
        <v>10308.75</v>
      </c>
      <c r="L6301" s="90">
        <v>375</v>
      </c>
      <c r="M6301" s="51">
        <f>VLOOKUP(A:A,'[2]Příloha k protokolu'!$F:$J,5,0)</f>
        <v>0</v>
      </c>
      <c r="N6301" s="62" t="s">
        <v>19953</v>
      </c>
      <c r="O6301" s="52" t="s">
        <v>19954</v>
      </c>
      <c r="P6301" s="52">
        <v>411</v>
      </c>
      <c r="Q6301" s="52">
        <v>72</v>
      </c>
      <c r="R6301" s="52" t="s">
        <v>19955</v>
      </c>
      <c r="S6301" s="49" t="s">
        <v>21333</v>
      </c>
      <c r="V6301" s="50" t="s">
        <v>18333</v>
      </c>
      <c r="W6301" s="50" t="s">
        <v>19955</v>
      </c>
      <c r="X6301" s="50" t="s">
        <v>14738</v>
      </c>
      <c r="Y6301" s="70" t="s">
        <v>17320</v>
      </c>
      <c r="Z6301" s="53">
        <v>27601</v>
      </c>
    </row>
    <row r="6302" spans="1:26" s="49" customFormat="1" x14ac:dyDescent="0.25">
      <c r="A6302" s="74">
        <v>600019535</v>
      </c>
      <c r="B6302" s="73">
        <f t="shared" si="294"/>
        <v>600019535</v>
      </c>
      <c r="C6302" s="73" t="s">
        <v>19956</v>
      </c>
      <c r="D6302" s="68">
        <v>1</v>
      </c>
      <c r="E6302" s="48">
        <f t="shared" si="295"/>
        <v>25767020</v>
      </c>
      <c r="F6302" s="57" t="s">
        <v>17312</v>
      </c>
      <c r="G6302" s="57" t="s">
        <v>19746</v>
      </c>
      <c r="H6302" s="51">
        <v>250</v>
      </c>
      <c r="I6302" s="51" t="s">
        <v>17309</v>
      </c>
      <c r="J6302" s="69">
        <v>27.49</v>
      </c>
      <c r="K6302" s="69">
        <f t="shared" si="296"/>
        <v>6872.5</v>
      </c>
      <c r="L6302" s="90">
        <v>250</v>
      </c>
      <c r="M6302" s="51">
        <f>VLOOKUP(A:A,'[2]Příloha k protokolu'!$F:$J,5,0)</f>
        <v>0</v>
      </c>
      <c r="N6302" s="62" t="s">
        <v>19957</v>
      </c>
      <c r="O6302" s="52" t="s">
        <v>519</v>
      </c>
      <c r="P6302" s="52">
        <v>105</v>
      </c>
      <c r="Q6302" s="52"/>
      <c r="R6302" s="52" t="s">
        <v>19955</v>
      </c>
      <c r="S6302" s="49" t="s">
        <v>21334</v>
      </c>
      <c r="V6302" s="50" t="s">
        <v>18333</v>
      </c>
      <c r="W6302" s="50" t="s">
        <v>19955</v>
      </c>
      <c r="X6302" s="50" t="s">
        <v>14742</v>
      </c>
      <c r="Y6302" s="70" t="s">
        <v>17320</v>
      </c>
      <c r="Z6302" s="53">
        <v>27601</v>
      </c>
    </row>
    <row r="6303" spans="1:26" s="49" customFormat="1" x14ac:dyDescent="0.25">
      <c r="A6303" s="74">
        <v>600007316</v>
      </c>
      <c r="B6303" s="73">
        <f t="shared" si="294"/>
        <v>600007316</v>
      </c>
      <c r="C6303" s="73" t="s">
        <v>19960</v>
      </c>
      <c r="D6303" s="68">
        <v>1</v>
      </c>
      <c r="E6303" s="48">
        <f t="shared" si="295"/>
        <v>49518917</v>
      </c>
      <c r="F6303" s="57" t="s">
        <v>17312</v>
      </c>
      <c r="G6303" s="57" t="s">
        <v>19746</v>
      </c>
      <c r="H6303" s="51">
        <v>0</v>
      </c>
      <c r="I6303" s="51" t="s">
        <v>17320</v>
      </c>
      <c r="J6303" s="69">
        <v>27.49</v>
      </c>
      <c r="K6303" s="69">
        <f t="shared" si="296"/>
        <v>0</v>
      </c>
      <c r="L6303" s="90">
        <v>0</v>
      </c>
      <c r="M6303" s="51"/>
      <c r="N6303" s="62" t="s">
        <v>19961</v>
      </c>
      <c r="O6303" s="52" t="s">
        <v>19962</v>
      </c>
      <c r="P6303" s="52">
        <v>3421</v>
      </c>
      <c r="Q6303" s="52"/>
      <c r="R6303" s="52" t="s">
        <v>19955</v>
      </c>
      <c r="S6303" s="49" t="s">
        <v>21333</v>
      </c>
      <c r="V6303" s="50" t="s">
        <v>18333</v>
      </c>
      <c r="W6303" s="50" t="s">
        <v>19955</v>
      </c>
      <c r="X6303" s="50" t="s">
        <v>14738</v>
      </c>
      <c r="Y6303" s="70">
        <v>44340</v>
      </c>
      <c r="Z6303" s="53">
        <v>27601</v>
      </c>
    </row>
    <row r="6304" spans="1:26" s="49" customFormat="1" x14ac:dyDescent="0.25">
      <c r="A6304" s="74">
        <v>600007375</v>
      </c>
      <c r="B6304" s="73">
        <f t="shared" si="294"/>
        <v>600007375</v>
      </c>
      <c r="C6304" s="73" t="s">
        <v>19963</v>
      </c>
      <c r="D6304" s="68">
        <v>1</v>
      </c>
      <c r="E6304" s="48">
        <f t="shared" si="295"/>
        <v>49518933</v>
      </c>
      <c r="F6304" s="57" t="s">
        <v>17312</v>
      </c>
      <c r="G6304" s="57" t="s">
        <v>19746</v>
      </c>
      <c r="H6304" s="51">
        <v>0</v>
      </c>
      <c r="I6304" s="51" t="s">
        <v>17309</v>
      </c>
      <c r="J6304" s="69">
        <v>27.49</v>
      </c>
      <c r="K6304" s="69">
        <f t="shared" si="296"/>
        <v>0</v>
      </c>
      <c r="L6304" s="90">
        <v>325</v>
      </c>
      <c r="M6304" s="51">
        <f>VLOOKUP(A:A,'[2]Příloha k protokolu'!$F:$J,5,0)</f>
        <v>325</v>
      </c>
      <c r="N6304" s="62" t="s">
        <v>19964</v>
      </c>
      <c r="O6304" s="52" t="s">
        <v>4934</v>
      </c>
      <c r="P6304" s="52">
        <v>386</v>
      </c>
      <c r="Q6304" s="52">
        <v>54</v>
      </c>
      <c r="R6304" s="52" t="s">
        <v>19955</v>
      </c>
      <c r="S6304" s="49" t="s">
        <v>21333</v>
      </c>
      <c r="V6304" s="50" t="s">
        <v>18333</v>
      </c>
      <c r="W6304" s="50" t="s">
        <v>19955</v>
      </c>
      <c r="X6304" s="50" t="s">
        <v>14738</v>
      </c>
      <c r="Y6304" s="70" t="s">
        <v>17320</v>
      </c>
      <c r="Z6304" s="53">
        <v>27601</v>
      </c>
    </row>
    <row r="6305" spans="1:26" s="49" customFormat="1" x14ac:dyDescent="0.25">
      <c r="A6305" s="74">
        <v>600007391</v>
      </c>
      <c r="B6305" s="73">
        <f t="shared" si="294"/>
        <v>600007391</v>
      </c>
      <c r="C6305" s="73" t="s">
        <v>19965</v>
      </c>
      <c r="D6305" s="68">
        <v>1</v>
      </c>
      <c r="E6305" s="48">
        <f t="shared" si="295"/>
        <v>69540</v>
      </c>
      <c r="F6305" s="57" t="s">
        <v>17312</v>
      </c>
      <c r="G6305" s="57" t="s">
        <v>19746</v>
      </c>
      <c r="H6305" s="51">
        <v>250</v>
      </c>
      <c r="I6305" s="51" t="s">
        <v>17309</v>
      </c>
      <c r="J6305" s="69">
        <v>27.49</v>
      </c>
      <c r="K6305" s="69">
        <f t="shared" si="296"/>
        <v>6872.5</v>
      </c>
      <c r="L6305" s="90">
        <v>250</v>
      </c>
      <c r="M6305" s="51">
        <f>VLOOKUP(A:A,'[2]Příloha k protokolu'!$F:$J,5,0)</f>
        <v>0</v>
      </c>
      <c r="N6305" s="62" t="s">
        <v>19966</v>
      </c>
      <c r="O6305" s="52"/>
      <c r="P6305" s="52">
        <v>230</v>
      </c>
      <c r="Q6305" s="52"/>
      <c r="R6305" s="52" t="s">
        <v>19967</v>
      </c>
      <c r="S6305" s="49" t="s">
        <v>21333</v>
      </c>
      <c r="V6305" s="50" t="s">
        <v>18333</v>
      </c>
      <c r="W6305" s="50" t="s">
        <v>19955</v>
      </c>
      <c r="X6305" s="50" t="s">
        <v>14738</v>
      </c>
      <c r="Y6305" s="70" t="s">
        <v>17320</v>
      </c>
      <c r="Z6305" s="53">
        <v>27721</v>
      </c>
    </row>
    <row r="6306" spans="1:26" s="49" customFormat="1" x14ac:dyDescent="0.25">
      <c r="A6306" s="74">
        <v>600046923</v>
      </c>
      <c r="B6306" s="73">
        <f t="shared" si="294"/>
        <v>600046923</v>
      </c>
      <c r="C6306" s="73" t="s">
        <v>19968</v>
      </c>
      <c r="D6306" s="68">
        <v>1</v>
      </c>
      <c r="E6306" s="48">
        <f t="shared" si="295"/>
        <v>71005846</v>
      </c>
      <c r="F6306" s="57" t="s">
        <v>17312</v>
      </c>
      <c r="G6306" s="57" t="s">
        <v>19746</v>
      </c>
      <c r="H6306" s="51">
        <v>0</v>
      </c>
      <c r="I6306" s="51" t="s">
        <v>17309</v>
      </c>
      <c r="J6306" s="69">
        <v>27.49</v>
      </c>
      <c r="K6306" s="69">
        <f t="shared" si="296"/>
        <v>0</v>
      </c>
      <c r="L6306" s="90">
        <v>25</v>
      </c>
      <c r="M6306" s="51">
        <f>VLOOKUP(A:A,'[2]Příloha k protokolu'!$F:$J,5,0)</f>
        <v>25</v>
      </c>
      <c r="N6306" s="62" t="s">
        <v>19969</v>
      </c>
      <c r="O6306" s="52" t="s">
        <v>1557</v>
      </c>
      <c r="P6306" s="52">
        <v>273</v>
      </c>
      <c r="Q6306" s="52"/>
      <c r="R6306" s="52" t="s">
        <v>19970</v>
      </c>
      <c r="S6306" s="49" t="s">
        <v>21333</v>
      </c>
      <c r="V6306" s="50" t="s">
        <v>19959</v>
      </c>
      <c r="W6306" s="50" t="s">
        <v>19955</v>
      </c>
      <c r="X6306" s="50" t="s">
        <v>14740</v>
      </c>
      <c r="Y6306" s="70" t="s">
        <v>17320</v>
      </c>
      <c r="Z6306" s="53">
        <v>27735</v>
      </c>
    </row>
    <row r="6307" spans="1:26" s="49" customFormat="1" x14ac:dyDescent="0.25">
      <c r="A6307" s="74">
        <v>600047172</v>
      </c>
      <c r="B6307" s="73">
        <f t="shared" si="294"/>
        <v>600047172</v>
      </c>
      <c r="C6307" s="73" t="s">
        <v>19971</v>
      </c>
      <c r="D6307" s="68">
        <v>1</v>
      </c>
      <c r="E6307" s="48">
        <f t="shared" si="295"/>
        <v>71000267</v>
      </c>
      <c r="F6307" s="57" t="s">
        <v>17312</v>
      </c>
      <c r="G6307" s="57" t="s">
        <v>19746</v>
      </c>
      <c r="H6307" s="51">
        <v>25</v>
      </c>
      <c r="I6307" s="51" t="s">
        <v>17309</v>
      </c>
      <c r="J6307" s="69">
        <v>27.49</v>
      </c>
      <c r="K6307" s="69">
        <f t="shared" si="296"/>
        <v>687.25</v>
      </c>
      <c r="L6307" s="90">
        <v>25</v>
      </c>
      <c r="M6307" s="51">
        <f>VLOOKUP(A:A,'[2]Příloha k protokolu'!$F:$J,5,0)</f>
        <v>0</v>
      </c>
      <c r="N6307" s="62" t="s">
        <v>19972</v>
      </c>
      <c r="O6307" s="52"/>
      <c r="P6307" s="52">
        <v>289</v>
      </c>
      <c r="Q6307" s="52"/>
      <c r="R6307" s="52" t="s">
        <v>19973</v>
      </c>
      <c r="S6307" s="49" t="s">
        <v>21333</v>
      </c>
      <c r="V6307" s="50" t="s">
        <v>19959</v>
      </c>
      <c r="W6307" s="50" t="s">
        <v>19955</v>
      </c>
      <c r="X6307" s="50" t="s">
        <v>14740</v>
      </c>
      <c r="Y6307" s="70" t="s">
        <v>17320</v>
      </c>
      <c r="Z6307" s="53">
        <v>27741</v>
      </c>
    </row>
    <row r="6308" spans="1:26" s="49" customFormat="1" x14ac:dyDescent="0.25">
      <c r="A6308" s="74">
        <v>600047300</v>
      </c>
      <c r="B6308" s="73">
        <f t="shared" si="294"/>
        <v>600047300</v>
      </c>
      <c r="C6308" s="73" t="s">
        <v>19974</v>
      </c>
      <c r="D6308" s="68">
        <v>1</v>
      </c>
      <c r="E6308" s="48">
        <f t="shared" si="295"/>
        <v>75033518</v>
      </c>
      <c r="F6308" s="57" t="s">
        <v>17312</v>
      </c>
      <c r="G6308" s="57" t="s">
        <v>19746</v>
      </c>
      <c r="H6308" s="51">
        <v>0</v>
      </c>
      <c r="I6308" s="51" t="s">
        <v>17309</v>
      </c>
      <c r="J6308" s="69">
        <v>27.49</v>
      </c>
      <c r="K6308" s="69">
        <f t="shared" si="296"/>
        <v>0</v>
      </c>
      <c r="L6308" s="90">
        <v>25</v>
      </c>
      <c r="M6308" s="51">
        <f>VLOOKUP(A:A,'[2]Příloha k protokolu'!$F:$J,5,0)</f>
        <v>25</v>
      </c>
      <c r="N6308" s="62" t="s">
        <v>19975</v>
      </c>
      <c r="O6308" s="52" t="s">
        <v>4065</v>
      </c>
      <c r="P6308" s="52">
        <v>107</v>
      </c>
      <c r="Q6308" s="52"/>
      <c r="R6308" s="52" t="s">
        <v>19955</v>
      </c>
      <c r="S6308" s="49" t="s">
        <v>21333</v>
      </c>
      <c r="V6308" s="50" t="s">
        <v>19959</v>
      </c>
      <c r="W6308" s="50" t="s">
        <v>19955</v>
      </c>
      <c r="X6308" s="50" t="s">
        <v>14740</v>
      </c>
      <c r="Y6308" s="70" t="s">
        <v>17320</v>
      </c>
      <c r="Z6308" s="53">
        <v>27601</v>
      </c>
    </row>
    <row r="6309" spans="1:26" s="49" customFormat="1" x14ac:dyDescent="0.25">
      <c r="A6309" s="74">
        <v>600047504</v>
      </c>
      <c r="B6309" s="73">
        <f t="shared" si="294"/>
        <v>600047504</v>
      </c>
      <c r="C6309" s="73" t="s">
        <v>19976</v>
      </c>
      <c r="D6309" s="68">
        <v>1</v>
      </c>
      <c r="E6309" s="48">
        <f t="shared" si="295"/>
        <v>70999317</v>
      </c>
      <c r="F6309" s="57" t="s">
        <v>17312</v>
      </c>
      <c r="G6309" s="57" t="s">
        <v>19746</v>
      </c>
      <c r="H6309" s="51">
        <v>100</v>
      </c>
      <c r="I6309" s="51" t="s">
        <v>17309</v>
      </c>
      <c r="J6309" s="69">
        <v>27.49</v>
      </c>
      <c r="K6309" s="69">
        <f t="shared" si="296"/>
        <v>2749</v>
      </c>
      <c r="L6309" s="90">
        <v>100</v>
      </c>
      <c r="M6309" s="51">
        <f>VLOOKUP(A:A,'[2]Příloha k protokolu'!$F:$J,5,0)</f>
        <v>0</v>
      </c>
      <c r="N6309" s="62" t="s">
        <v>19977</v>
      </c>
      <c r="O6309" s="52"/>
      <c r="P6309" s="52">
        <v>67</v>
      </c>
      <c r="Q6309" s="52"/>
      <c r="R6309" s="52" t="s">
        <v>19958</v>
      </c>
      <c r="S6309" s="49" t="s">
        <v>21333</v>
      </c>
      <c r="V6309" s="50" t="s">
        <v>19959</v>
      </c>
      <c r="W6309" s="50" t="s">
        <v>19955</v>
      </c>
      <c r="X6309" s="50" t="s">
        <v>14740</v>
      </c>
      <c r="Y6309" s="70" t="s">
        <v>17320</v>
      </c>
      <c r="Z6309" s="53">
        <v>27707</v>
      </c>
    </row>
    <row r="6310" spans="1:26" s="49" customFormat="1" x14ac:dyDescent="0.25">
      <c r="A6310" s="74">
        <v>600046893</v>
      </c>
      <c r="B6310" s="73">
        <f t="shared" si="294"/>
        <v>600046893</v>
      </c>
      <c r="C6310" s="73" t="s">
        <v>19978</v>
      </c>
      <c r="D6310" s="68">
        <v>1</v>
      </c>
      <c r="E6310" s="48">
        <f t="shared" si="295"/>
        <v>75033496</v>
      </c>
      <c r="F6310" s="57" t="s">
        <v>17312</v>
      </c>
      <c r="G6310" s="57" t="s">
        <v>19746</v>
      </c>
      <c r="H6310" s="51">
        <v>0</v>
      </c>
      <c r="I6310" s="51" t="s">
        <v>17309</v>
      </c>
      <c r="J6310" s="69">
        <v>27.49</v>
      </c>
      <c r="K6310" s="69">
        <f t="shared" si="296"/>
        <v>0</v>
      </c>
      <c r="L6310" s="90">
        <v>25</v>
      </c>
      <c r="M6310" s="51">
        <f>VLOOKUP(A:A,'[2]Příloha k protokolu'!$F:$J,5,0)</f>
        <v>25</v>
      </c>
      <c r="N6310" s="62" t="s">
        <v>19979</v>
      </c>
      <c r="O6310" s="52" t="s">
        <v>7295</v>
      </c>
      <c r="P6310" s="52">
        <v>2948</v>
      </c>
      <c r="Q6310" s="52">
        <v>7</v>
      </c>
      <c r="R6310" s="52" t="s">
        <v>19955</v>
      </c>
      <c r="S6310" s="49" t="s">
        <v>21333</v>
      </c>
      <c r="V6310" s="50" t="s">
        <v>19959</v>
      </c>
      <c r="W6310" s="50" t="s">
        <v>19955</v>
      </c>
      <c r="X6310" s="50" t="s">
        <v>14740</v>
      </c>
      <c r="Y6310" s="70" t="s">
        <v>17320</v>
      </c>
      <c r="Z6310" s="53">
        <v>27601</v>
      </c>
    </row>
    <row r="6311" spans="1:26" s="49" customFormat="1" x14ac:dyDescent="0.25">
      <c r="A6311" s="74">
        <v>600046907</v>
      </c>
      <c r="B6311" s="73">
        <f t="shared" si="294"/>
        <v>600046907</v>
      </c>
      <c r="C6311" s="73" t="s">
        <v>19980</v>
      </c>
      <c r="D6311" s="68">
        <v>1</v>
      </c>
      <c r="E6311" s="48">
        <f t="shared" si="295"/>
        <v>75033488</v>
      </c>
      <c r="F6311" s="57" t="s">
        <v>17312</v>
      </c>
      <c r="G6311" s="57" t="s">
        <v>19746</v>
      </c>
      <c r="H6311" s="51">
        <v>0</v>
      </c>
      <c r="I6311" s="51" t="s">
        <v>17309</v>
      </c>
      <c r="J6311" s="69">
        <v>27.49</v>
      </c>
      <c r="K6311" s="69">
        <f t="shared" si="296"/>
        <v>0</v>
      </c>
      <c r="L6311" s="90">
        <v>50</v>
      </c>
      <c r="M6311" s="51">
        <f>VLOOKUP(A:A,'[2]Příloha k protokolu'!$F:$J,5,0)</f>
        <v>50</v>
      </c>
      <c r="N6311" s="62" t="s">
        <v>19981</v>
      </c>
      <c r="O6311" s="52" t="s">
        <v>19982</v>
      </c>
      <c r="P6311" s="52">
        <v>2966</v>
      </c>
      <c r="Q6311" s="52"/>
      <c r="R6311" s="52" t="s">
        <v>19955</v>
      </c>
      <c r="S6311" s="49" t="s">
        <v>21333</v>
      </c>
      <c r="V6311" s="50" t="s">
        <v>19959</v>
      </c>
      <c r="W6311" s="50" t="s">
        <v>19955</v>
      </c>
      <c r="X6311" s="50" t="s">
        <v>14740</v>
      </c>
      <c r="Y6311" s="70" t="s">
        <v>17320</v>
      </c>
      <c r="Z6311" s="53">
        <v>27601</v>
      </c>
    </row>
    <row r="6312" spans="1:26" s="49" customFormat="1" ht="30" x14ac:dyDescent="0.25">
      <c r="A6312" s="74">
        <v>600047075</v>
      </c>
      <c r="B6312" s="73">
        <f t="shared" si="294"/>
        <v>600047075</v>
      </c>
      <c r="C6312" s="73" t="s">
        <v>19983</v>
      </c>
      <c r="D6312" s="68">
        <v>1</v>
      </c>
      <c r="E6312" s="48">
        <f t="shared" si="295"/>
        <v>71002821</v>
      </c>
      <c r="F6312" s="57" t="s">
        <v>17312</v>
      </c>
      <c r="G6312" s="57" t="s">
        <v>19746</v>
      </c>
      <c r="H6312" s="51">
        <v>0</v>
      </c>
      <c r="I6312" s="51" t="s">
        <v>17309</v>
      </c>
      <c r="J6312" s="69">
        <v>27.49</v>
      </c>
      <c r="K6312" s="69">
        <f t="shared" si="296"/>
        <v>0</v>
      </c>
      <c r="L6312" s="90">
        <v>25</v>
      </c>
      <c r="M6312" s="51">
        <f>VLOOKUP(A:A,'[2]Příloha k protokolu'!$F:$J,5,0)</f>
        <v>25</v>
      </c>
      <c r="N6312" s="62" t="s">
        <v>19984</v>
      </c>
      <c r="O6312" s="52" t="s">
        <v>60</v>
      </c>
      <c r="P6312" s="52">
        <v>226</v>
      </c>
      <c r="Q6312" s="52"/>
      <c r="R6312" s="52" t="s">
        <v>19985</v>
      </c>
      <c r="S6312" s="49" t="s">
        <v>21333</v>
      </c>
      <c r="V6312" s="50" t="s">
        <v>19959</v>
      </c>
      <c r="W6312" s="50" t="s">
        <v>19955</v>
      </c>
      <c r="X6312" s="50" t="s">
        <v>14740</v>
      </c>
      <c r="Y6312" s="70" t="s">
        <v>17320</v>
      </c>
      <c r="Z6312" s="53">
        <v>27731</v>
      </c>
    </row>
    <row r="6313" spans="1:26" s="49" customFormat="1" x14ac:dyDescent="0.25">
      <c r="A6313" s="74">
        <v>600047237</v>
      </c>
      <c r="B6313" s="73">
        <f t="shared" si="294"/>
        <v>600047237</v>
      </c>
      <c r="C6313" s="73" t="s">
        <v>19986</v>
      </c>
      <c r="D6313" s="68">
        <v>1</v>
      </c>
      <c r="E6313" s="48">
        <f t="shared" si="295"/>
        <v>75033500</v>
      </c>
      <c r="F6313" s="57" t="s">
        <v>17312</v>
      </c>
      <c r="G6313" s="57" t="s">
        <v>19746</v>
      </c>
      <c r="H6313" s="51">
        <v>0</v>
      </c>
      <c r="I6313" s="51" t="s">
        <v>17309</v>
      </c>
      <c r="J6313" s="69">
        <v>27.49</v>
      </c>
      <c r="K6313" s="69">
        <f t="shared" si="296"/>
        <v>0</v>
      </c>
      <c r="L6313" s="90">
        <v>25</v>
      </c>
      <c r="M6313" s="51">
        <f>VLOOKUP(A:A,'[2]Příloha k protokolu'!$F:$J,5,0)</f>
        <v>25</v>
      </c>
      <c r="N6313" s="62" t="s">
        <v>19987</v>
      </c>
      <c r="O6313" s="52" t="s">
        <v>150</v>
      </c>
      <c r="P6313" s="52">
        <v>2598</v>
      </c>
      <c r="Q6313" s="52"/>
      <c r="R6313" s="52" t="s">
        <v>19955</v>
      </c>
      <c r="S6313" s="49" t="s">
        <v>21333</v>
      </c>
      <c r="V6313" s="50" t="s">
        <v>19959</v>
      </c>
      <c r="W6313" s="50" t="s">
        <v>19955</v>
      </c>
      <c r="X6313" s="50" t="s">
        <v>14740</v>
      </c>
      <c r="Y6313" s="70" t="s">
        <v>17320</v>
      </c>
      <c r="Z6313" s="53">
        <v>27601</v>
      </c>
    </row>
    <row r="6314" spans="1:26" s="49" customFormat="1" x14ac:dyDescent="0.25">
      <c r="A6314" s="74">
        <v>600047318</v>
      </c>
      <c r="B6314" s="73">
        <f t="shared" si="294"/>
        <v>600047318</v>
      </c>
      <c r="C6314" s="73" t="s">
        <v>19988</v>
      </c>
      <c r="D6314" s="68">
        <v>1</v>
      </c>
      <c r="E6314" s="48">
        <f t="shared" si="295"/>
        <v>75033470</v>
      </c>
      <c r="F6314" s="57" t="s">
        <v>17312</v>
      </c>
      <c r="G6314" s="57" t="s">
        <v>19746</v>
      </c>
      <c r="H6314" s="51">
        <v>0</v>
      </c>
      <c r="I6314" s="51" t="s">
        <v>17309</v>
      </c>
      <c r="J6314" s="69">
        <v>27.49</v>
      </c>
      <c r="K6314" s="69">
        <f t="shared" si="296"/>
        <v>0</v>
      </c>
      <c r="L6314" s="90">
        <v>75</v>
      </c>
      <c r="M6314" s="51">
        <f>VLOOKUP(A:A,'[2]Příloha k protokolu'!$F:$J,5,0)</f>
        <v>75</v>
      </c>
      <c r="N6314" s="62" t="s">
        <v>19989</v>
      </c>
      <c r="O6314" s="52" t="s">
        <v>19962</v>
      </c>
      <c r="P6314" s="52">
        <v>2995</v>
      </c>
      <c r="Q6314" s="52"/>
      <c r="R6314" s="52" t="s">
        <v>19955</v>
      </c>
      <c r="S6314" s="49" t="s">
        <v>21333</v>
      </c>
      <c r="V6314" s="50" t="s">
        <v>19959</v>
      </c>
      <c r="W6314" s="50" t="s">
        <v>19955</v>
      </c>
      <c r="X6314" s="50" t="s">
        <v>14740</v>
      </c>
      <c r="Y6314" s="70" t="s">
        <v>17320</v>
      </c>
      <c r="Z6314" s="53">
        <v>27601</v>
      </c>
    </row>
    <row r="6315" spans="1:26" s="49" customFormat="1" ht="30" x14ac:dyDescent="0.25">
      <c r="A6315" s="74">
        <v>600047351</v>
      </c>
      <c r="B6315" s="73">
        <f t="shared" si="294"/>
        <v>600047351</v>
      </c>
      <c r="C6315" s="73" t="s">
        <v>19990</v>
      </c>
      <c r="D6315" s="68">
        <v>1</v>
      </c>
      <c r="E6315" s="48">
        <f t="shared" si="295"/>
        <v>47011319</v>
      </c>
      <c r="F6315" s="57" t="s">
        <v>17312</v>
      </c>
      <c r="G6315" s="57" t="s">
        <v>19746</v>
      </c>
      <c r="H6315" s="51">
        <v>0</v>
      </c>
      <c r="I6315" s="51" t="s">
        <v>17309</v>
      </c>
      <c r="J6315" s="69">
        <v>27.49</v>
      </c>
      <c r="K6315" s="69">
        <f t="shared" si="296"/>
        <v>0</v>
      </c>
      <c r="L6315" s="90">
        <v>1100</v>
      </c>
      <c r="M6315" s="51">
        <f>VLOOKUP(A:A,'[2]Příloha k protokolu'!$F:$J,5,0)</f>
        <v>1100</v>
      </c>
      <c r="N6315" s="62" t="s">
        <v>19991</v>
      </c>
      <c r="O6315" s="52" t="s">
        <v>519</v>
      </c>
      <c r="P6315" s="52">
        <v>93</v>
      </c>
      <c r="Q6315" s="52">
        <v>26</v>
      </c>
      <c r="R6315" s="52" t="s">
        <v>19955</v>
      </c>
      <c r="S6315" s="49" t="s">
        <v>21333</v>
      </c>
      <c r="V6315" s="50" t="s">
        <v>19959</v>
      </c>
      <c r="W6315" s="50" t="s">
        <v>19955</v>
      </c>
      <c r="X6315" s="50" t="s">
        <v>14740</v>
      </c>
      <c r="Y6315" s="70" t="s">
        <v>17320</v>
      </c>
      <c r="Z6315" s="53">
        <v>27601</v>
      </c>
    </row>
    <row r="6316" spans="1:26" s="49" customFormat="1" ht="30" x14ac:dyDescent="0.25">
      <c r="A6316" s="74">
        <v>600047369</v>
      </c>
      <c r="B6316" s="73">
        <f t="shared" si="294"/>
        <v>600047369</v>
      </c>
      <c r="C6316" s="73" t="s">
        <v>19992</v>
      </c>
      <c r="D6316" s="68">
        <v>1</v>
      </c>
      <c r="E6316" s="48">
        <f t="shared" si="295"/>
        <v>47011327</v>
      </c>
      <c r="F6316" s="57" t="s">
        <v>17312</v>
      </c>
      <c r="G6316" s="57" t="s">
        <v>19746</v>
      </c>
      <c r="H6316" s="51">
        <v>775</v>
      </c>
      <c r="I6316" s="51" t="s">
        <v>17309</v>
      </c>
      <c r="J6316" s="69">
        <v>27.49</v>
      </c>
      <c r="K6316" s="69">
        <f t="shared" si="296"/>
        <v>21304.75</v>
      </c>
      <c r="L6316" s="90">
        <v>775</v>
      </c>
      <c r="M6316" s="51">
        <f>VLOOKUP(A:A,'[2]Příloha k protokolu'!$F:$J,5,0)</f>
        <v>0</v>
      </c>
      <c r="N6316" s="62" t="s">
        <v>19993</v>
      </c>
      <c r="O6316" s="52" t="s">
        <v>19994</v>
      </c>
      <c r="P6316" s="52">
        <v>148</v>
      </c>
      <c r="Q6316" s="52">
        <v>8</v>
      </c>
      <c r="R6316" s="52" t="s">
        <v>19955</v>
      </c>
      <c r="S6316" s="49" t="s">
        <v>21333</v>
      </c>
      <c r="V6316" s="50" t="s">
        <v>19959</v>
      </c>
      <c r="W6316" s="50" t="s">
        <v>19955</v>
      </c>
      <c r="X6316" s="50" t="s">
        <v>14740</v>
      </c>
      <c r="Y6316" s="70" t="s">
        <v>17320</v>
      </c>
      <c r="Z6316" s="53">
        <v>27601</v>
      </c>
    </row>
    <row r="6317" spans="1:26" s="49" customFormat="1" x14ac:dyDescent="0.25">
      <c r="A6317" s="74">
        <v>600047377</v>
      </c>
      <c r="B6317" s="73">
        <f t="shared" si="294"/>
        <v>600047377</v>
      </c>
      <c r="C6317" s="73" t="s">
        <v>19995</v>
      </c>
      <c r="D6317" s="68">
        <v>1</v>
      </c>
      <c r="E6317" s="48">
        <f t="shared" si="295"/>
        <v>47011335</v>
      </c>
      <c r="F6317" s="57" t="s">
        <v>17312</v>
      </c>
      <c r="G6317" s="57" t="s">
        <v>19746</v>
      </c>
      <c r="H6317" s="51">
        <v>175</v>
      </c>
      <c r="I6317" s="51" t="s">
        <v>17309</v>
      </c>
      <c r="J6317" s="69">
        <v>27.49</v>
      </c>
      <c r="K6317" s="69">
        <f t="shared" si="296"/>
        <v>4810.75</v>
      </c>
      <c r="L6317" s="90">
        <v>175</v>
      </c>
      <c r="M6317" s="51">
        <f>VLOOKUP(A:A,'[2]Příloha k protokolu'!$F:$J,5,0)</f>
        <v>0</v>
      </c>
      <c r="N6317" s="62" t="s">
        <v>19996</v>
      </c>
      <c r="O6317" s="52" t="s">
        <v>111</v>
      </c>
      <c r="P6317" s="52">
        <v>1386</v>
      </c>
      <c r="Q6317" s="52">
        <v>136</v>
      </c>
      <c r="R6317" s="52" t="s">
        <v>19955</v>
      </c>
      <c r="S6317" s="49" t="s">
        <v>21333</v>
      </c>
      <c r="V6317" s="50" t="s">
        <v>19959</v>
      </c>
      <c r="W6317" s="50" t="s">
        <v>19955</v>
      </c>
      <c r="X6317" s="50" t="s">
        <v>14740</v>
      </c>
      <c r="Y6317" s="70" t="s">
        <v>17320</v>
      </c>
      <c r="Z6317" s="53">
        <v>27601</v>
      </c>
    </row>
    <row r="6318" spans="1:26" s="49" customFormat="1" ht="30" x14ac:dyDescent="0.25">
      <c r="A6318" s="74">
        <v>600047385</v>
      </c>
      <c r="B6318" s="73">
        <f t="shared" si="294"/>
        <v>600047385</v>
      </c>
      <c r="C6318" s="73" t="s">
        <v>19997</v>
      </c>
      <c r="D6318" s="68">
        <v>1</v>
      </c>
      <c r="E6318" s="48">
        <f t="shared" si="295"/>
        <v>47011343</v>
      </c>
      <c r="F6318" s="57" t="s">
        <v>17312</v>
      </c>
      <c r="G6318" s="57" t="s">
        <v>19746</v>
      </c>
      <c r="H6318" s="51">
        <v>1250</v>
      </c>
      <c r="I6318" s="51" t="s">
        <v>17309</v>
      </c>
      <c r="J6318" s="69">
        <v>27.49</v>
      </c>
      <c r="K6318" s="69">
        <f t="shared" si="296"/>
        <v>34362.5</v>
      </c>
      <c r="L6318" s="90">
        <v>1250</v>
      </c>
      <c r="M6318" s="51">
        <f>VLOOKUP(A:A,'[2]Příloha k protokolu'!$F:$J,5,0)</f>
        <v>0</v>
      </c>
      <c r="N6318" s="62" t="s">
        <v>19998</v>
      </c>
      <c r="O6318" s="52" t="s">
        <v>1152</v>
      </c>
      <c r="P6318" s="52">
        <v>2817</v>
      </c>
      <c r="Q6318" s="52"/>
      <c r="R6318" s="52" t="s">
        <v>19955</v>
      </c>
      <c r="S6318" s="49" t="s">
        <v>21333</v>
      </c>
      <c r="V6318" s="50" t="s">
        <v>19959</v>
      </c>
      <c r="W6318" s="50" t="s">
        <v>19955</v>
      </c>
      <c r="X6318" s="50" t="s">
        <v>14740</v>
      </c>
      <c r="Y6318" s="70" t="s">
        <v>17320</v>
      </c>
      <c r="Z6318" s="53">
        <v>27601</v>
      </c>
    </row>
    <row r="6319" spans="1:26" s="49" customFormat="1" x14ac:dyDescent="0.25">
      <c r="A6319" s="74">
        <v>600047393</v>
      </c>
      <c r="B6319" s="73">
        <f t="shared" si="294"/>
        <v>600047393</v>
      </c>
      <c r="C6319" s="73" t="s">
        <v>19999</v>
      </c>
      <c r="D6319" s="68">
        <v>1</v>
      </c>
      <c r="E6319" s="48">
        <f t="shared" si="295"/>
        <v>47011351</v>
      </c>
      <c r="F6319" s="57" t="s">
        <v>17312</v>
      </c>
      <c r="G6319" s="57" t="s">
        <v>19746</v>
      </c>
      <c r="H6319" s="51">
        <v>450</v>
      </c>
      <c r="I6319" s="51" t="s">
        <v>17309</v>
      </c>
      <c r="J6319" s="69">
        <v>27.49</v>
      </c>
      <c r="K6319" s="69">
        <f t="shared" si="296"/>
        <v>12370.5</v>
      </c>
      <c r="L6319" s="90">
        <v>450</v>
      </c>
      <c r="M6319" s="51">
        <f>VLOOKUP(A:A,'[2]Příloha k protokolu'!$F:$J,5,0)</f>
        <v>0</v>
      </c>
      <c r="N6319" s="62" t="s">
        <v>20000</v>
      </c>
      <c r="O6319" s="52" t="s">
        <v>2958</v>
      </c>
      <c r="P6319" s="52">
        <v>2461</v>
      </c>
      <c r="Q6319" s="52">
        <v>4</v>
      </c>
      <c r="R6319" s="52" t="s">
        <v>19955</v>
      </c>
      <c r="S6319" s="49" t="s">
        <v>21333</v>
      </c>
      <c r="V6319" s="50" t="s">
        <v>19959</v>
      </c>
      <c r="W6319" s="50" t="s">
        <v>19955</v>
      </c>
      <c r="X6319" s="50" t="s">
        <v>14740</v>
      </c>
      <c r="Y6319" s="70" t="s">
        <v>17320</v>
      </c>
      <c r="Z6319" s="53">
        <v>27601</v>
      </c>
    </row>
    <row r="6320" spans="1:26" s="49" customFormat="1" ht="30" x14ac:dyDescent="0.25">
      <c r="A6320" s="74">
        <v>600047431</v>
      </c>
      <c r="B6320" s="73">
        <f t="shared" si="294"/>
        <v>600047431</v>
      </c>
      <c r="C6320" s="73" t="s">
        <v>20001</v>
      </c>
      <c r="D6320" s="68">
        <v>1</v>
      </c>
      <c r="E6320" s="48">
        <f t="shared" si="295"/>
        <v>71004505</v>
      </c>
      <c r="F6320" s="57" t="s">
        <v>17312</v>
      </c>
      <c r="G6320" s="57" t="s">
        <v>19746</v>
      </c>
      <c r="H6320" s="51">
        <v>150</v>
      </c>
      <c r="I6320" s="51" t="s">
        <v>17309</v>
      </c>
      <c r="J6320" s="69">
        <v>27.49</v>
      </c>
      <c r="K6320" s="69">
        <f t="shared" si="296"/>
        <v>4123.5</v>
      </c>
      <c r="L6320" s="90">
        <v>150</v>
      </c>
      <c r="M6320" s="51">
        <f>VLOOKUP(A:A,'[2]Příloha k protokolu'!$F:$J,5,0)</f>
        <v>0</v>
      </c>
      <c r="N6320" s="62" t="s">
        <v>20002</v>
      </c>
      <c r="O6320" s="52"/>
      <c r="P6320" s="52">
        <v>49</v>
      </c>
      <c r="Q6320" s="52"/>
      <c r="R6320" s="52" t="s">
        <v>20003</v>
      </c>
      <c r="S6320" s="49" t="s">
        <v>21333</v>
      </c>
      <c r="V6320" s="50" t="s">
        <v>19959</v>
      </c>
      <c r="W6320" s="50" t="s">
        <v>19955</v>
      </c>
      <c r="X6320" s="50" t="s">
        <v>14740</v>
      </c>
      <c r="Y6320" s="70" t="s">
        <v>17320</v>
      </c>
      <c r="Z6320" s="53">
        <v>27731</v>
      </c>
    </row>
    <row r="6321" spans="1:26" s="49" customFormat="1" x14ac:dyDescent="0.25">
      <c r="A6321" s="74">
        <v>600047440</v>
      </c>
      <c r="B6321" s="73">
        <f t="shared" si="294"/>
        <v>600047440</v>
      </c>
      <c r="C6321" s="73" t="s">
        <v>20004</v>
      </c>
      <c r="D6321" s="68">
        <v>1</v>
      </c>
      <c r="E6321" s="48">
        <f t="shared" si="295"/>
        <v>70992517</v>
      </c>
      <c r="F6321" s="57" t="s">
        <v>17312</v>
      </c>
      <c r="G6321" s="57" t="s">
        <v>19746</v>
      </c>
      <c r="H6321" s="51">
        <v>75</v>
      </c>
      <c r="I6321" s="51" t="s">
        <v>17309</v>
      </c>
      <c r="J6321" s="69">
        <v>27.49</v>
      </c>
      <c r="K6321" s="69">
        <f t="shared" si="296"/>
        <v>2061.75</v>
      </c>
      <c r="L6321" s="90">
        <v>75</v>
      </c>
      <c r="M6321" s="51">
        <f>VLOOKUP(A:A,'[2]Příloha k protokolu'!$F:$J,5,0)</f>
        <v>0</v>
      </c>
      <c r="N6321" s="62" t="s">
        <v>20005</v>
      </c>
      <c r="O6321" s="52" t="s">
        <v>215</v>
      </c>
      <c r="P6321" s="52">
        <v>149</v>
      </c>
      <c r="Q6321" s="52"/>
      <c r="R6321" s="52" t="s">
        <v>20006</v>
      </c>
      <c r="S6321" s="49" t="s">
        <v>21333</v>
      </c>
      <c r="V6321" s="50" t="s">
        <v>19959</v>
      </c>
      <c r="W6321" s="50" t="s">
        <v>19955</v>
      </c>
      <c r="X6321" s="50" t="s">
        <v>14740</v>
      </c>
      <c r="Y6321" s="70" t="s">
        <v>17320</v>
      </c>
      <c r="Z6321" s="53">
        <v>27738</v>
      </c>
    </row>
    <row r="6322" spans="1:26" s="49" customFormat="1" ht="30" x14ac:dyDescent="0.25">
      <c r="A6322" s="74">
        <v>600047458</v>
      </c>
      <c r="B6322" s="73">
        <f t="shared" si="294"/>
        <v>600047458</v>
      </c>
      <c r="C6322" s="73" t="s">
        <v>20007</v>
      </c>
      <c r="D6322" s="68">
        <v>1</v>
      </c>
      <c r="E6322" s="48">
        <f t="shared" si="295"/>
        <v>75034280</v>
      </c>
      <c r="F6322" s="57" t="s">
        <v>17312</v>
      </c>
      <c r="G6322" s="57" t="s">
        <v>19746</v>
      </c>
      <c r="H6322" s="51">
        <v>50</v>
      </c>
      <c r="I6322" s="51" t="s">
        <v>17309</v>
      </c>
      <c r="J6322" s="69">
        <v>27.49</v>
      </c>
      <c r="K6322" s="69">
        <f t="shared" si="296"/>
        <v>1374.5</v>
      </c>
      <c r="L6322" s="90">
        <v>50</v>
      </c>
      <c r="M6322" s="51">
        <f>VLOOKUP(A:A,'[2]Příloha k protokolu'!$F:$J,5,0)</f>
        <v>0</v>
      </c>
      <c r="N6322" s="62" t="s">
        <v>20008</v>
      </c>
      <c r="O6322" s="52"/>
      <c r="P6322" s="52">
        <v>47</v>
      </c>
      <c r="Q6322" s="52"/>
      <c r="R6322" s="52" t="s">
        <v>20009</v>
      </c>
      <c r="S6322" s="49" t="s">
        <v>21333</v>
      </c>
      <c r="V6322" s="50" t="s">
        <v>19959</v>
      </c>
      <c r="W6322" s="50" t="s">
        <v>19955</v>
      </c>
      <c r="X6322" s="50" t="s">
        <v>14740</v>
      </c>
      <c r="Y6322" s="70" t="s">
        <v>17320</v>
      </c>
      <c r="Z6322" s="53">
        <v>27734</v>
      </c>
    </row>
    <row r="6323" spans="1:26" s="49" customFormat="1" x14ac:dyDescent="0.25">
      <c r="A6323" s="74">
        <v>600047482</v>
      </c>
      <c r="B6323" s="73">
        <f t="shared" si="294"/>
        <v>600047482</v>
      </c>
      <c r="C6323" s="73" t="s">
        <v>20010</v>
      </c>
      <c r="D6323" s="68">
        <v>1</v>
      </c>
      <c r="E6323" s="48">
        <f t="shared" si="295"/>
        <v>71006630</v>
      </c>
      <c r="F6323" s="57" t="s">
        <v>17312</v>
      </c>
      <c r="G6323" s="57" t="s">
        <v>19746</v>
      </c>
      <c r="H6323" s="51">
        <v>100</v>
      </c>
      <c r="I6323" s="51" t="s">
        <v>17309</v>
      </c>
      <c r="J6323" s="69">
        <v>27.49</v>
      </c>
      <c r="K6323" s="69">
        <f t="shared" si="296"/>
        <v>2749</v>
      </c>
      <c r="L6323" s="90">
        <v>100</v>
      </c>
      <c r="M6323" s="51">
        <f>VLOOKUP(A:A,'[2]Příloha k protokolu'!$F:$J,5,0)</f>
        <v>0</v>
      </c>
      <c r="N6323" s="62" t="s">
        <v>20011</v>
      </c>
      <c r="O6323" s="52" t="s">
        <v>215</v>
      </c>
      <c r="P6323" s="52">
        <v>43</v>
      </c>
      <c r="Q6323" s="52"/>
      <c r="R6323" s="52" t="s">
        <v>20012</v>
      </c>
      <c r="S6323" s="49" t="s">
        <v>21333</v>
      </c>
      <c r="V6323" s="50" t="s">
        <v>19959</v>
      </c>
      <c r="W6323" s="50" t="s">
        <v>19955</v>
      </c>
      <c r="X6323" s="50" t="s">
        <v>14740</v>
      </c>
      <c r="Y6323" s="70" t="s">
        <v>17320</v>
      </c>
      <c r="Z6323" s="53">
        <v>27733</v>
      </c>
    </row>
    <row r="6324" spans="1:26" s="49" customFormat="1" ht="30" x14ac:dyDescent="0.25">
      <c r="A6324" s="74">
        <v>600047491</v>
      </c>
      <c r="B6324" s="73">
        <f t="shared" si="294"/>
        <v>600047491</v>
      </c>
      <c r="C6324" s="73" t="s">
        <v>20013</v>
      </c>
      <c r="D6324" s="68">
        <v>1</v>
      </c>
      <c r="E6324" s="48">
        <f t="shared" si="295"/>
        <v>71002839</v>
      </c>
      <c r="F6324" s="57" t="s">
        <v>17312</v>
      </c>
      <c r="G6324" s="57" t="s">
        <v>19746</v>
      </c>
      <c r="H6324" s="51">
        <v>125</v>
      </c>
      <c r="I6324" s="51" t="s">
        <v>17309</v>
      </c>
      <c r="J6324" s="69">
        <v>27.49</v>
      </c>
      <c r="K6324" s="69">
        <f t="shared" si="296"/>
        <v>3436.25</v>
      </c>
      <c r="L6324" s="90">
        <v>125</v>
      </c>
      <c r="M6324" s="51">
        <f>VLOOKUP(A:A,'[2]Příloha k protokolu'!$F:$J,5,0)</f>
        <v>0</v>
      </c>
      <c r="N6324" s="62" t="s">
        <v>20014</v>
      </c>
      <c r="O6324" s="52" t="s">
        <v>60</v>
      </c>
      <c r="P6324" s="52">
        <v>11</v>
      </c>
      <c r="Q6324" s="52"/>
      <c r="R6324" s="52" t="s">
        <v>19985</v>
      </c>
      <c r="S6324" s="49" t="s">
        <v>21333</v>
      </c>
      <c r="V6324" s="50" t="s">
        <v>19959</v>
      </c>
      <c r="W6324" s="50" t="s">
        <v>19955</v>
      </c>
      <c r="X6324" s="50" t="s">
        <v>14740</v>
      </c>
      <c r="Y6324" s="70" t="s">
        <v>17320</v>
      </c>
      <c r="Z6324" s="53">
        <v>27731</v>
      </c>
    </row>
    <row r="6325" spans="1:26" s="49" customFormat="1" ht="30" x14ac:dyDescent="0.25">
      <c r="A6325" s="74">
        <v>600047521</v>
      </c>
      <c r="B6325" s="73">
        <f t="shared" si="294"/>
        <v>600047521</v>
      </c>
      <c r="C6325" s="73" t="s">
        <v>20015</v>
      </c>
      <c r="D6325" s="68">
        <v>1</v>
      </c>
      <c r="E6325" s="48">
        <f t="shared" si="295"/>
        <v>71000623</v>
      </c>
      <c r="F6325" s="57" t="s">
        <v>17312</v>
      </c>
      <c r="G6325" s="57" t="s">
        <v>19746</v>
      </c>
      <c r="H6325" s="51">
        <v>75</v>
      </c>
      <c r="I6325" s="51" t="s">
        <v>17309</v>
      </c>
      <c r="J6325" s="69">
        <v>27.49</v>
      </c>
      <c r="K6325" s="69">
        <f t="shared" si="296"/>
        <v>2061.75</v>
      </c>
      <c r="L6325" s="90">
        <v>75</v>
      </c>
      <c r="M6325" s="51">
        <f>VLOOKUP(A:A,'[2]Příloha k protokolu'!$F:$J,5,0)</f>
        <v>0</v>
      </c>
      <c r="N6325" s="62" t="s">
        <v>20016</v>
      </c>
      <c r="O6325" s="52"/>
      <c r="P6325" s="52">
        <v>58</v>
      </c>
      <c r="Q6325" s="52"/>
      <c r="R6325" s="52" t="s">
        <v>20017</v>
      </c>
      <c r="S6325" s="49" t="s">
        <v>21333</v>
      </c>
      <c r="V6325" s="50" t="s">
        <v>19959</v>
      </c>
      <c r="W6325" s="50" t="s">
        <v>19955</v>
      </c>
      <c r="X6325" s="50" t="s">
        <v>14740</v>
      </c>
      <c r="Y6325" s="70" t="s">
        <v>17320</v>
      </c>
      <c r="Z6325" s="53">
        <v>27721</v>
      </c>
    </row>
    <row r="6326" spans="1:26" s="49" customFormat="1" x14ac:dyDescent="0.25">
      <c r="A6326" s="74">
        <v>600047539</v>
      </c>
      <c r="B6326" s="73">
        <f t="shared" si="294"/>
        <v>600047539</v>
      </c>
      <c r="C6326" s="73" t="s">
        <v>20018</v>
      </c>
      <c r="D6326" s="68">
        <v>1</v>
      </c>
      <c r="E6326" s="48">
        <f t="shared" si="295"/>
        <v>71009981</v>
      </c>
      <c r="F6326" s="57" t="s">
        <v>17312</v>
      </c>
      <c r="G6326" s="57" t="s">
        <v>19746</v>
      </c>
      <c r="H6326" s="51">
        <v>100</v>
      </c>
      <c r="I6326" s="51" t="s">
        <v>17309</v>
      </c>
      <c r="J6326" s="69">
        <v>27.49</v>
      </c>
      <c r="K6326" s="69">
        <f t="shared" si="296"/>
        <v>2749</v>
      </c>
      <c r="L6326" s="90">
        <v>100</v>
      </c>
      <c r="M6326" s="51">
        <f>VLOOKUP(A:A,'[2]Příloha k protokolu'!$F:$J,5,0)</f>
        <v>0</v>
      </c>
      <c r="N6326" s="62" t="s">
        <v>20019</v>
      </c>
      <c r="O6326" s="52"/>
      <c r="P6326" s="52">
        <v>3</v>
      </c>
      <c r="Q6326" s="52"/>
      <c r="R6326" s="52" t="s">
        <v>20020</v>
      </c>
      <c r="S6326" s="49" t="s">
        <v>21333</v>
      </c>
      <c r="V6326" s="50" t="s">
        <v>19959</v>
      </c>
      <c r="W6326" s="50" t="s">
        <v>19955</v>
      </c>
      <c r="X6326" s="50" t="s">
        <v>14740</v>
      </c>
      <c r="Y6326" s="70" t="s">
        <v>17320</v>
      </c>
      <c r="Z6326" s="53">
        <v>27704</v>
      </c>
    </row>
    <row r="6327" spans="1:26" s="49" customFormat="1" x14ac:dyDescent="0.25">
      <c r="A6327" s="74">
        <v>600047555</v>
      </c>
      <c r="B6327" s="73">
        <f t="shared" si="294"/>
        <v>600047555</v>
      </c>
      <c r="C6327" s="73" t="s">
        <v>20021</v>
      </c>
      <c r="D6327" s="68">
        <v>1</v>
      </c>
      <c r="E6327" s="48">
        <f t="shared" si="295"/>
        <v>70997314</v>
      </c>
      <c r="F6327" s="57" t="s">
        <v>17312</v>
      </c>
      <c r="G6327" s="57" t="s">
        <v>19746</v>
      </c>
      <c r="H6327" s="51">
        <v>50</v>
      </c>
      <c r="I6327" s="51" t="s">
        <v>17309</v>
      </c>
      <c r="J6327" s="69">
        <v>27.49</v>
      </c>
      <c r="K6327" s="69">
        <f t="shared" si="296"/>
        <v>1374.5</v>
      </c>
      <c r="L6327" s="90">
        <v>50</v>
      </c>
      <c r="M6327" s="51">
        <f>VLOOKUP(A:A,'[2]Příloha k protokolu'!$F:$J,5,0)</f>
        <v>0</v>
      </c>
      <c r="N6327" s="62" t="s">
        <v>20022</v>
      </c>
      <c r="O6327" s="52"/>
      <c r="P6327" s="52">
        <v>225</v>
      </c>
      <c r="Q6327" s="52"/>
      <c r="R6327" s="52" t="s">
        <v>20023</v>
      </c>
      <c r="S6327" s="49" t="s">
        <v>21333</v>
      </c>
      <c r="V6327" s="50" t="s">
        <v>19959</v>
      </c>
      <c r="W6327" s="50" t="s">
        <v>19955</v>
      </c>
      <c r="X6327" s="50" t="s">
        <v>14740</v>
      </c>
      <c r="Y6327" s="70" t="s">
        <v>17320</v>
      </c>
      <c r="Z6327" s="53">
        <v>27703</v>
      </c>
    </row>
    <row r="6328" spans="1:26" s="49" customFormat="1" x14ac:dyDescent="0.25">
      <c r="A6328" s="74">
        <v>600047563</v>
      </c>
      <c r="B6328" s="73">
        <f t="shared" si="294"/>
        <v>600047563</v>
      </c>
      <c r="C6328" s="73" t="s">
        <v>20024</v>
      </c>
      <c r="D6328" s="68">
        <v>1</v>
      </c>
      <c r="E6328" s="48">
        <f t="shared" si="295"/>
        <v>75002884</v>
      </c>
      <c r="F6328" s="57" t="s">
        <v>17312</v>
      </c>
      <c r="G6328" s="57" t="s">
        <v>19746</v>
      </c>
      <c r="H6328" s="51">
        <v>125</v>
      </c>
      <c r="I6328" s="51" t="s">
        <v>17309</v>
      </c>
      <c r="J6328" s="69">
        <v>27.49</v>
      </c>
      <c r="K6328" s="69">
        <f t="shared" si="296"/>
        <v>3436.25</v>
      </c>
      <c r="L6328" s="90">
        <v>125</v>
      </c>
      <c r="M6328" s="51">
        <f>VLOOKUP(A:A,'[2]Příloha k protokolu'!$F:$J,5,0)</f>
        <v>0</v>
      </c>
      <c r="N6328" s="62" t="s">
        <v>20025</v>
      </c>
      <c r="O6328" s="52"/>
      <c r="P6328" s="52">
        <v>3</v>
      </c>
      <c r="Q6328" s="52"/>
      <c r="R6328" s="52" t="s">
        <v>20026</v>
      </c>
      <c r="S6328" s="49" t="s">
        <v>21333</v>
      </c>
      <c r="V6328" s="50" t="s">
        <v>19959</v>
      </c>
      <c r="W6328" s="50" t="s">
        <v>19955</v>
      </c>
      <c r="X6328" s="50" t="s">
        <v>14740</v>
      </c>
      <c r="Y6328" s="70" t="s">
        <v>17320</v>
      </c>
      <c r="Z6328" s="53">
        <v>27601</v>
      </c>
    </row>
    <row r="6329" spans="1:26" s="49" customFormat="1" x14ac:dyDescent="0.25">
      <c r="A6329" s="74">
        <v>600047601</v>
      </c>
      <c r="B6329" s="73">
        <f t="shared" si="294"/>
        <v>600047601</v>
      </c>
      <c r="C6329" s="73" t="s">
        <v>20027</v>
      </c>
      <c r="D6329" s="68">
        <v>1</v>
      </c>
      <c r="E6329" s="48">
        <f t="shared" si="295"/>
        <v>70986797</v>
      </c>
      <c r="F6329" s="57" t="s">
        <v>17312</v>
      </c>
      <c r="G6329" s="57" t="s">
        <v>19746</v>
      </c>
      <c r="H6329" s="51">
        <v>275</v>
      </c>
      <c r="I6329" s="51" t="s">
        <v>17309</v>
      </c>
      <c r="J6329" s="69">
        <v>27.49</v>
      </c>
      <c r="K6329" s="69">
        <f t="shared" si="296"/>
        <v>7559.75</v>
      </c>
      <c r="L6329" s="90">
        <v>275</v>
      </c>
      <c r="M6329" s="51">
        <f>VLOOKUP(A:A,'[2]Příloha k protokolu'!$F:$J,5,0)</f>
        <v>0</v>
      </c>
      <c r="N6329" s="62" t="s">
        <v>20028</v>
      </c>
      <c r="O6329" s="52"/>
      <c r="P6329" s="52">
        <v>10</v>
      </c>
      <c r="Q6329" s="52"/>
      <c r="R6329" s="52" t="s">
        <v>20029</v>
      </c>
      <c r="S6329" s="49" t="s">
        <v>21333</v>
      </c>
      <c r="V6329" s="50" t="s">
        <v>19959</v>
      </c>
      <c r="W6329" s="50" t="s">
        <v>19955</v>
      </c>
      <c r="X6329" s="50" t="s">
        <v>14740</v>
      </c>
      <c r="Y6329" s="70" t="s">
        <v>17320</v>
      </c>
      <c r="Z6329" s="53">
        <v>27724</v>
      </c>
    </row>
    <row r="6330" spans="1:26" s="49" customFormat="1" x14ac:dyDescent="0.25">
      <c r="A6330" s="74">
        <v>600047610</v>
      </c>
      <c r="B6330" s="73">
        <f t="shared" si="294"/>
        <v>600047610</v>
      </c>
      <c r="C6330" s="73" t="s">
        <v>20030</v>
      </c>
      <c r="D6330" s="68">
        <v>1</v>
      </c>
      <c r="E6330" s="48">
        <f t="shared" si="295"/>
        <v>71001620</v>
      </c>
      <c r="F6330" s="57" t="s">
        <v>17312</v>
      </c>
      <c r="G6330" s="57" t="s">
        <v>19746</v>
      </c>
      <c r="H6330" s="51">
        <v>575</v>
      </c>
      <c r="I6330" s="51" t="s">
        <v>17309</v>
      </c>
      <c r="J6330" s="69">
        <v>27.49</v>
      </c>
      <c r="K6330" s="69">
        <f t="shared" si="296"/>
        <v>15806.75</v>
      </c>
      <c r="L6330" s="90">
        <v>575</v>
      </c>
      <c r="M6330" s="51">
        <f>VLOOKUP(A:A,'[2]Příloha k protokolu'!$F:$J,5,0)</f>
        <v>0</v>
      </c>
      <c r="N6330" s="62" t="s">
        <v>20031</v>
      </c>
      <c r="O6330" s="52" t="s">
        <v>340</v>
      </c>
      <c r="P6330" s="52">
        <v>200</v>
      </c>
      <c r="Q6330" s="52"/>
      <c r="R6330" s="52" t="s">
        <v>20032</v>
      </c>
      <c r="S6330" s="49" t="s">
        <v>21333</v>
      </c>
      <c r="V6330" s="50" t="s">
        <v>19959</v>
      </c>
      <c r="W6330" s="50" t="s">
        <v>19955</v>
      </c>
      <c r="X6330" s="50" t="s">
        <v>14740</v>
      </c>
      <c r="Y6330" s="70" t="s">
        <v>17320</v>
      </c>
      <c r="Z6330" s="53">
        <v>27732</v>
      </c>
    </row>
    <row r="6331" spans="1:26" s="49" customFormat="1" ht="30" x14ac:dyDescent="0.25">
      <c r="A6331" s="74">
        <v>600047628</v>
      </c>
      <c r="B6331" s="73">
        <f t="shared" si="294"/>
        <v>600047628</v>
      </c>
      <c r="C6331" s="73" t="s">
        <v>20033</v>
      </c>
      <c r="D6331" s="68">
        <v>1</v>
      </c>
      <c r="E6331" s="48">
        <f t="shared" si="295"/>
        <v>71009892</v>
      </c>
      <c r="F6331" s="57" t="s">
        <v>17312</v>
      </c>
      <c r="G6331" s="57" t="s">
        <v>19746</v>
      </c>
      <c r="H6331" s="51">
        <v>375</v>
      </c>
      <c r="I6331" s="51" t="s">
        <v>17309</v>
      </c>
      <c r="J6331" s="69">
        <v>27.49</v>
      </c>
      <c r="K6331" s="69">
        <f t="shared" si="296"/>
        <v>10308.75</v>
      </c>
      <c r="L6331" s="90">
        <v>375</v>
      </c>
      <c r="M6331" s="51">
        <f>VLOOKUP(A:A,'[2]Příloha k protokolu'!$F:$J,5,0)</f>
        <v>0</v>
      </c>
      <c r="N6331" s="62" t="s">
        <v>20034</v>
      </c>
      <c r="O6331" s="52" t="s">
        <v>1716</v>
      </c>
      <c r="P6331" s="52">
        <v>250</v>
      </c>
      <c r="Q6331" s="52"/>
      <c r="R6331" s="52" t="s">
        <v>20035</v>
      </c>
      <c r="S6331" s="49" t="s">
        <v>21333</v>
      </c>
      <c r="V6331" s="50" t="s">
        <v>19959</v>
      </c>
      <c r="W6331" s="50" t="s">
        <v>19955</v>
      </c>
      <c r="X6331" s="50" t="s">
        <v>14740</v>
      </c>
      <c r="Y6331" s="70" t="s">
        <v>17320</v>
      </c>
      <c r="Z6331" s="53">
        <v>27701</v>
      </c>
    </row>
    <row r="6332" spans="1:26" s="49" customFormat="1" ht="30" x14ac:dyDescent="0.25">
      <c r="A6332" s="74">
        <v>600047679</v>
      </c>
      <c r="B6332" s="73">
        <f t="shared" si="294"/>
        <v>600047679</v>
      </c>
      <c r="C6332" s="73" t="s">
        <v>20036</v>
      </c>
      <c r="D6332" s="68">
        <v>1</v>
      </c>
      <c r="E6332" s="48">
        <f t="shared" si="295"/>
        <v>49519026</v>
      </c>
      <c r="F6332" s="57" t="s">
        <v>17312</v>
      </c>
      <c r="G6332" s="57" t="s">
        <v>19746</v>
      </c>
      <c r="H6332" s="51">
        <v>225</v>
      </c>
      <c r="I6332" s="51" t="s">
        <v>17309</v>
      </c>
      <c r="J6332" s="69">
        <v>27.49</v>
      </c>
      <c r="K6332" s="69">
        <f t="shared" si="296"/>
        <v>6185.25</v>
      </c>
      <c r="L6332" s="90">
        <v>225</v>
      </c>
      <c r="M6332" s="51">
        <f>VLOOKUP(A:A,'[2]Příloha k protokolu'!$F:$J,5,0)</f>
        <v>0</v>
      </c>
      <c r="N6332" s="62" t="s">
        <v>20037</v>
      </c>
      <c r="O6332" s="52"/>
      <c r="P6332" s="52">
        <v>161</v>
      </c>
      <c r="Q6332" s="52"/>
      <c r="R6332" s="52" t="s">
        <v>19967</v>
      </c>
      <c r="S6332" s="49" t="s">
        <v>21333</v>
      </c>
      <c r="V6332" s="50" t="s">
        <v>19959</v>
      </c>
      <c r="W6332" s="50" t="s">
        <v>19955</v>
      </c>
      <c r="X6332" s="50" t="s">
        <v>14740</v>
      </c>
      <c r="Y6332" s="70" t="s">
        <v>17320</v>
      </c>
      <c r="Z6332" s="53">
        <v>27721</v>
      </c>
    </row>
    <row r="6333" spans="1:26" s="49" customFormat="1" x14ac:dyDescent="0.25">
      <c r="A6333" s="74">
        <v>600047687</v>
      </c>
      <c r="B6333" s="73">
        <f t="shared" si="294"/>
        <v>600047687</v>
      </c>
      <c r="C6333" s="73" t="s">
        <v>20038</v>
      </c>
      <c r="D6333" s="68">
        <v>1</v>
      </c>
      <c r="E6333" s="48">
        <f t="shared" si="295"/>
        <v>70989044</v>
      </c>
      <c r="F6333" s="57" t="s">
        <v>17312</v>
      </c>
      <c r="G6333" s="57" t="s">
        <v>19746</v>
      </c>
      <c r="H6333" s="51">
        <v>325</v>
      </c>
      <c r="I6333" s="51" t="s">
        <v>17309</v>
      </c>
      <c r="J6333" s="69">
        <v>27.49</v>
      </c>
      <c r="K6333" s="69">
        <f t="shared" si="296"/>
        <v>8934.25</v>
      </c>
      <c r="L6333" s="90">
        <v>325</v>
      </c>
      <c r="M6333" s="51">
        <f>VLOOKUP(A:A,'[2]Příloha k protokolu'!$F:$J,5,0)</f>
        <v>0</v>
      </c>
      <c r="N6333" s="62" t="s">
        <v>20039</v>
      </c>
      <c r="O6333" s="52" t="s">
        <v>439</v>
      </c>
      <c r="P6333" s="52">
        <v>4</v>
      </c>
      <c r="Q6333" s="52"/>
      <c r="R6333" s="52" t="s">
        <v>20040</v>
      </c>
      <c r="S6333" s="49" t="s">
        <v>21333</v>
      </c>
      <c r="V6333" s="50" t="s">
        <v>19959</v>
      </c>
      <c r="W6333" s="50" t="s">
        <v>19955</v>
      </c>
      <c r="X6333" s="50" t="s">
        <v>14740</v>
      </c>
      <c r="Y6333" s="70" t="s">
        <v>17320</v>
      </c>
      <c r="Z6333" s="53">
        <v>27706</v>
      </c>
    </row>
    <row r="6334" spans="1:26" s="49" customFormat="1" x14ac:dyDescent="0.25">
      <c r="A6334" s="74">
        <v>600047695</v>
      </c>
      <c r="B6334" s="73">
        <f t="shared" si="294"/>
        <v>600047695</v>
      </c>
      <c r="C6334" s="73" t="s">
        <v>20041</v>
      </c>
      <c r="D6334" s="68">
        <v>1</v>
      </c>
      <c r="E6334" s="48">
        <f t="shared" si="295"/>
        <v>67799400</v>
      </c>
      <c r="F6334" s="57" t="s">
        <v>17312</v>
      </c>
      <c r="G6334" s="57" t="s">
        <v>19746</v>
      </c>
      <c r="H6334" s="51">
        <v>300</v>
      </c>
      <c r="I6334" s="51" t="s">
        <v>17309</v>
      </c>
      <c r="J6334" s="69">
        <v>27.49</v>
      </c>
      <c r="K6334" s="69">
        <f t="shared" si="296"/>
        <v>8247</v>
      </c>
      <c r="L6334" s="90">
        <v>600</v>
      </c>
      <c r="M6334" s="51">
        <f>VLOOKUP(A:A,'[2]Příloha k protokolu'!$F:$J,5,0)</f>
        <v>300</v>
      </c>
      <c r="N6334" s="62" t="s">
        <v>20042</v>
      </c>
      <c r="O6334" s="52" t="s">
        <v>20043</v>
      </c>
      <c r="P6334" s="52">
        <v>360</v>
      </c>
      <c r="Q6334" s="52"/>
      <c r="R6334" s="52" t="s">
        <v>19970</v>
      </c>
      <c r="S6334" s="49" t="s">
        <v>21333</v>
      </c>
      <c r="V6334" s="50" t="s">
        <v>19959</v>
      </c>
      <c r="W6334" s="50" t="s">
        <v>19955</v>
      </c>
      <c r="X6334" s="50" t="s">
        <v>14740</v>
      </c>
      <c r="Y6334" s="70" t="s">
        <v>17320</v>
      </c>
      <c r="Z6334" s="53">
        <v>27735</v>
      </c>
    </row>
    <row r="6335" spans="1:26" s="49" customFormat="1" ht="30" x14ac:dyDescent="0.25">
      <c r="A6335" s="74">
        <v>600047750</v>
      </c>
      <c r="B6335" s="73">
        <f t="shared" si="294"/>
        <v>600047750</v>
      </c>
      <c r="C6335" s="73" t="s">
        <v>20044</v>
      </c>
      <c r="D6335" s="68">
        <v>1</v>
      </c>
      <c r="E6335" s="48">
        <f t="shared" si="295"/>
        <v>71004441</v>
      </c>
      <c r="F6335" s="57" t="s">
        <v>17312</v>
      </c>
      <c r="G6335" s="57" t="s">
        <v>19746</v>
      </c>
      <c r="H6335" s="51">
        <v>75</v>
      </c>
      <c r="I6335" s="51" t="s">
        <v>17309</v>
      </c>
      <c r="J6335" s="69">
        <v>27.49</v>
      </c>
      <c r="K6335" s="69">
        <f t="shared" si="296"/>
        <v>2061.75</v>
      </c>
      <c r="L6335" s="90">
        <v>75</v>
      </c>
      <c r="M6335" s="51">
        <f>VLOOKUP(A:A,'[2]Příloha k protokolu'!$F:$J,5,0)</f>
        <v>0</v>
      </c>
      <c r="N6335" s="62" t="s">
        <v>20045</v>
      </c>
      <c r="O6335" s="52" t="s">
        <v>60</v>
      </c>
      <c r="P6335" s="52">
        <v>57</v>
      </c>
      <c r="Q6335" s="52">
        <v>2</v>
      </c>
      <c r="R6335" s="52" t="s">
        <v>20046</v>
      </c>
      <c r="S6335" s="49" t="s">
        <v>21333</v>
      </c>
      <c r="V6335" s="50" t="s">
        <v>19959</v>
      </c>
      <c r="W6335" s="50" t="s">
        <v>19955</v>
      </c>
      <c r="X6335" s="50" t="s">
        <v>14740</v>
      </c>
      <c r="Y6335" s="70" t="s">
        <v>17320</v>
      </c>
      <c r="Z6335" s="53">
        <v>27732</v>
      </c>
    </row>
    <row r="6336" spans="1:26" s="49" customFormat="1" x14ac:dyDescent="0.25">
      <c r="A6336" s="74">
        <v>600047784</v>
      </c>
      <c r="B6336" s="73">
        <f t="shared" si="294"/>
        <v>600047784</v>
      </c>
      <c r="C6336" s="73" t="s">
        <v>20047</v>
      </c>
      <c r="D6336" s="68">
        <v>1</v>
      </c>
      <c r="E6336" s="48">
        <f t="shared" si="295"/>
        <v>71000241</v>
      </c>
      <c r="F6336" s="57" t="s">
        <v>17312</v>
      </c>
      <c r="G6336" s="57" t="s">
        <v>19746</v>
      </c>
      <c r="H6336" s="51">
        <v>475</v>
      </c>
      <c r="I6336" s="51" t="s">
        <v>17309</v>
      </c>
      <c r="J6336" s="69">
        <v>27.49</v>
      </c>
      <c r="K6336" s="69">
        <f t="shared" si="296"/>
        <v>13057.75</v>
      </c>
      <c r="L6336" s="90">
        <v>475</v>
      </c>
      <c r="M6336" s="51">
        <f>VLOOKUP(A:A,'[2]Příloha k protokolu'!$F:$J,5,0)</f>
        <v>0</v>
      </c>
      <c r="N6336" s="62" t="s">
        <v>20048</v>
      </c>
      <c r="O6336" s="52"/>
      <c r="P6336" s="52">
        <v>70</v>
      </c>
      <c r="Q6336" s="52"/>
      <c r="R6336" s="52" t="s">
        <v>19973</v>
      </c>
      <c r="S6336" s="49" t="s">
        <v>21333</v>
      </c>
      <c r="V6336" s="50" t="s">
        <v>19959</v>
      </c>
      <c r="W6336" s="50" t="s">
        <v>19955</v>
      </c>
      <c r="X6336" s="50" t="s">
        <v>14740</v>
      </c>
      <c r="Y6336" s="70" t="s">
        <v>17320</v>
      </c>
      <c r="Z6336" s="53">
        <v>27741</v>
      </c>
    </row>
    <row r="6337" spans="1:26" s="49" customFormat="1" ht="30" x14ac:dyDescent="0.25">
      <c r="A6337" s="74">
        <v>600047822</v>
      </c>
      <c r="B6337" s="73">
        <f t="shared" si="294"/>
        <v>600047822</v>
      </c>
      <c r="C6337" s="73" t="s">
        <v>20049</v>
      </c>
      <c r="D6337" s="68">
        <v>1</v>
      </c>
      <c r="E6337" s="48">
        <f t="shared" si="295"/>
        <v>47011297</v>
      </c>
      <c r="F6337" s="57" t="s">
        <v>17312</v>
      </c>
      <c r="G6337" s="57" t="s">
        <v>19746</v>
      </c>
      <c r="H6337" s="51">
        <v>200</v>
      </c>
      <c r="I6337" s="51" t="s">
        <v>17309</v>
      </c>
      <c r="J6337" s="69">
        <v>27.49</v>
      </c>
      <c r="K6337" s="69">
        <f t="shared" si="296"/>
        <v>5498</v>
      </c>
      <c r="L6337" s="90">
        <v>200</v>
      </c>
      <c r="M6337" s="51">
        <f>VLOOKUP(A:A,'[2]Příloha k protokolu'!$F:$J,5,0)</f>
        <v>0</v>
      </c>
      <c r="N6337" s="62" t="s">
        <v>20050</v>
      </c>
      <c r="O6337" s="52" t="s">
        <v>19994</v>
      </c>
      <c r="P6337" s="52">
        <v>179</v>
      </c>
      <c r="Q6337" s="52">
        <v>9</v>
      </c>
      <c r="R6337" s="52" t="s">
        <v>19955</v>
      </c>
      <c r="S6337" s="49" t="s">
        <v>21333</v>
      </c>
      <c r="V6337" s="50" t="s">
        <v>19959</v>
      </c>
      <c r="W6337" s="50" t="s">
        <v>19955</v>
      </c>
      <c r="X6337" s="50" t="s">
        <v>14740</v>
      </c>
      <c r="Y6337" s="70" t="s">
        <v>17320</v>
      </c>
      <c r="Z6337" s="53">
        <v>27601</v>
      </c>
    </row>
    <row r="6338" spans="1:26" s="49" customFormat="1" x14ac:dyDescent="0.25">
      <c r="A6338" s="74">
        <v>600047962</v>
      </c>
      <c r="B6338" s="73">
        <f t="shared" si="294"/>
        <v>600047962</v>
      </c>
      <c r="C6338" s="73" t="s">
        <v>20051</v>
      </c>
      <c r="D6338" s="68">
        <v>1</v>
      </c>
      <c r="E6338" s="48">
        <f t="shared" si="295"/>
        <v>75033534</v>
      </c>
      <c r="F6338" s="57" t="s">
        <v>17312</v>
      </c>
      <c r="G6338" s="57" t="s">
        <v>19746</v>
      </c>
      <c r="H6338" s="51">
        <v>0</v>
      </c>
      <c r="I6338" s="51" t="s">
        <v>17309</v>
      </c>
      <c r="J6338" s="69">
        <v>27.49</v>
      </c>
      <c r="K6338" s="69">
        <f t="shared" si="296"/>
        <v>0</v>
      </c>
      <c r="L6338" s="90">
        <v>50</v>
      </c>
      <c r="M6338" s="51">
        <f>VLOOKUP(A:A,'[2]Příloha k protokolu'!$F:$J,5,0)</f>
        <v>50</v>
      </c>
      <c r="N6338" s="62" t="s">
        <v>20052</v>
      </c>
      <c r="O6338" s="52" t="s">
        <v>1152</v>
      </c>
      <c r="P6338" s="52">
        <v>2817</v>
      </c>
      <c r="Q6338" s="52"/>
      <c r="R6338" s="52" t="s">
        <v>19955</v>
      </c>
      <c r="S6338" s="49" t="s">
        <v>21333</v>
      </c>
      <c r="V6338" s="50" t="s">
        <v>19959</v>
      </c>
      <c r="W6338" s="50" t="s">
        <v>19955</v>
      </c>
      <c r="X6338" s="50" t="s">
        <v>14740</v>
      </c>
      <c r="Y6338" s="70" t="s">
        <v>17320</v>
      </c>
      <c r="Z6338" s="53">
        <v>27601</v>
      </c>
    </row>
    <row r="6339" spans="1:26" s="49" customFormat="1" ht="30" x14ac:dyDescent="0.25">
      <c r="A6339" s="75">
        <v>600170161</v>
      </c>
      <c r="B6339" s="73">
        <f t="shared" si="294"/>
        <v>600170161</v>
      </c>
      <c r="C6339" s="73" t="s">
        <v>20053</v>
      </c>
      <c r="D6339" s="68">
        <v>1</v>
      </c>
      <c r="E6339" s="48">
        <f t="shared" si="295"/>
        <v>640930</v>
      </c>
      <c r="F6339" s="57" t="s">
        <v>17312</v>
      </c>
      <c r="G6339" s="57" t="s">
        <v>19746</v>
      </c>
      <c r="H6339" s="51">
        <v>575</v>
      </c>
      <c r="I6339" s="51" t="s">
        <v>17309</v>
      </c>
      <c r="J6339" s="69">
        <v>27.49</v>
      </c>
      <c r="K6339" s="69">
        <f t="shared" si="296"/>
        <v>15806.75</v>
      </c>
      <c r="L6339" s="90">
        <v>575</v>
      </c>
      <c r="M6339" s="51">
        <f>VLOOKUP(A:A,'[2]Příloha k protokolu'!$F:$J,5,0)</f>
        <v>0</v>
      </c>
      <c r="N6339" s="62" t="s">
        <v>20054</v>
      </c>
      <c r="O6339" s="52" t="s">
        <v>20055</v>
      </c>
      <c r="P6339" s="52">
        <v>2566</v>
      </c>
      <c r="Q6339" s="52"/>
      <c r="R6339" s="52" t="s">
        <v>19955</v>
      </c>
      <c r="S6339" s="49" t="s">
        <v>21333</v>
      </c>
      <c r="V6339" s="50" t="s">
        <v>18333</v>
      </c>
      <c r="W6339" s="50" t="s">
        <v>19955</v>
      </c>
      <c r="X6339" s="50" t="s">
        <v>14738</v>
      </c>
      <c r="Y6339" s="70" t="s">
        <v>17320</v>
      </c>
      <c r="Z6339" s="53">
        <v>27601</v>
      </c>
    </row>
    <row r="6340" spans="1:26" s="49" customFormat="1" x14ac:dyDescent="0.25">
      <c r="A6340" s="75">
        <v>691004447</v>
      </c>
      <c r="B6340" s="73">
        <f t="shared" ref="B6340:B6403" si="297">A6340/1</f>
        <v>691004447</v>
      </c>
      <c r="C6340" s="73" t="s">
        <v>20056</v>
      </c>
      <c r="D6340" s="68">
        <v>1</v>
      </c>
      <c r="E6340" s="48">
        <f t="shared" ref="E6340:E6403" si="298">C6340/1</f>
        <v>72568551</v>
      </c>
      <c r="F6340" s="57" t="s">
        <v>17312</v>
      </c>
      <c r="G6340" s="57" t="s">
        <v>19746</v>
      </c>
      <c r="H6340" s="51">
        <v>25</v>
      </c>
      <c r="I6340" s="51" t="s">
        <v>17309</v>
      </c>
      <c r="J6340" s="69">
        <v>27.49</v>
      </c>
      <c r="K6340" s="69">
        <f t="shared" ref="K6340:K6403" si="299">H6340*J6340</f>
        <v>687.25</v>
      </c>
      <c r="L6340" s="90">
        <v>25</v>
      </c>
      <c r="M6340" s="51">
        <f>VLOOKUP(A:A,'[2]Příloha k protokolu'!$F:$J,5,0)</f>
        <v>0</v>
      </c>
      <c r="N6340" s="62" t="s">
        <v>20057</v>
      </c>
      <c r="O6340" s="52" t="s">
        <v>938</v>
      </c>
      <c r="P6340" s="52">
        <v>97</v>
      </c>
      <c r="Q6340" s="52"/>
      <c r="R6340" s="52" t="s">
        <v>20040</v>
      </c>
      <c r="S6340" s="49" t="s">
        <v>21333</v>
      </c>
      <c r="V6340" s="50" t="s">
        <v>19959</v>
      </c>
      <c r="W6340" s="50" t="s">
        <v>19955</v>
      </c>
      <c r="X6340" s="50" t="s">
        <v>14740</v>
      </c>
      <c r="Y6340" s="70" t="s">
        <v>17320</v>
      </c>
      <c r="Z6340" s="53">
        <v>27706</v>
      </c>
    </row>
    <row r="6341" spans="1:26" s="49" customFormat="1" x14ac:dyDescent="0.25">
      <c r="A6341" s="75">
        <v>691004471</v>
      </c>
      <c r="B6341" s="73">
        <f t="shared" si="297"/>
        <v>691004471</v>
      </c>
      <c r="C6341" s="73" t="s">
        <v>20058</v>
      </c>
      <c r="D6341" s="68">
        <v>1</v>
      </c>
      <c r="E6341" s="48">
        <f t="shared" si="298"/>
        <v>72567040</v>
      </c>
      <c r="F6341" s="57" t="s">
        <v>17312</v>
      </c>
      <c r="G6341" s="57" t="s">
        <v>19746</v>
      </c>
      <c r="H6341" s="51">
        <v>0</v>
      </c>
      <c r="I6341" s="51" t="s">
        <v>17309</v>
      </c>
      <c r="J6341" s="69">
        <v>27.49</v>
      </c>
      <c r="K6341" s="69">
        <f t="shared" si="299"/>
        <v>0</v>
      </c>
      <c r="L6341" s="90">
        <v>25</v>
      </c>
      <c r="M6341" s="51">
        <f>VLOOKUP(A:A,'[2]Příloha k protokolu'!$F:$J,5,0)</f>
        <v>25</v>
      </c>
      <c r="N6341" s="62" t="s">
        <v>20059</v>
      </c>
      <c r="O6341" s="52"/>
      <c r="P6341" s="52">
        <v>99</v>
      </c>
      <c r="Q6341" s="52"/>
      <c r="R6341" s="52" t="s">
        <v>20060</v>
      </c>
      <c r="S6341" s="49" t="s">
        <v>21333</v>
      </c>
      <c r="V6341" s="50" t="s">
        <v>19959</v>
      </c>
      <c r="W6341" s="50" t="s">
        <v>19955</v>
      </c>
      <c r="X6341" s="50" t="s">
        <v>14740</v>
      </c>
      <c r="Y6341" s="70" t="s">
        <v>17320</v>
      </c>
      <c r="Z6341" s="53">
        <v>27737</v>
      </c>
    </row>
    <row r="6342" spans="1:26" s="49" customFormat="1" x14ac:dyDescent="0.25">
      <c r="A6342" s="75">
        <v>691011788</v>
      </c>
      <c r="B6342" s="73">
        <f t="shared" si="297"/>
        <v>691011788</v>
      </c>
      <c r="C6342" s="73" t="s">
        <v>20062</v>
      </c>
      <c r="D6342" s="68">
        <v>1</v>
      </c>
      <c r="E6342" s="48">
        <f t="shared" si="298"/>
        <v>6228640</v>
      </c>
      <c r="F6342" s="57" t="s">
        <v>17312</v>
      </c>
      <c r="G6342" s="57" t="s">
        <v>19746</v>
      </c>
      <c r="H6342" s="51">
        <v>175</v>
      </c>
      <c r="I6342" s="51" t="s">
        <v>17309</v>
      </c>
      <c r="J6342" s="69">
        <v>27.49</v>
      </c>
      <c r="K6342" s="69">
        <f t="shared" si="299"/>
        <v>4810.75</v>
      </c>
      <c r="L6342" s="90">
        <v>175</v>
      </c>
      <c r="M6342" s="51">
        <f>VLOOKUP(A:A,'[2]Příloha k protokolu'!$F:$J,5,0)</f>
        <v>0</v>
      </c>
      <c r="N6342" s="62" t="s">
        <v>20063</v>
      </c>
      <c r="O6342" s="52" t="s">
        <v>20064</v>
      </c>
      <c r="P6342" s="52">
        <v>505</v>
      </c>
      <c r="Q6342" s="52">
        <v>7</v>
      </c>
      <c r="R6342" s="52" t="s">
        <v>19955</v>
      </c>
      <c r="S6342" s="49" t="s">
        <v>21334</v>
      </c>
      <c r="V6342" s="50" t="s">
        <v>18333</v>
      </c>
      <c r="W6342" s="50" t="s">
        <v>19955</v>
      </c>
      <c r="X6342" s="50" t="s">
        <v>14742</v>
      </c>
      <c r="Y6342" s="70" t="s">
        <v>17320</v>
      </c>
      <c r="Z6342" s="53">
        <v>27601</v>
      </c>
    </row>
    <row r="6343" spans="1:26" s="49" customFormat="1" ht="30" x14ac:dyDescent="0.25">
      <c r="A6343" s="75">
        <v>600027872</v>
      </c>
      <c r="B6343" s="73">
        <f t="shared" si="297"/>
        <v>600027872</v>
      </c>
      <c r="C6343" s="73" t="s">
        <v>20065</v>
      </c>
      <c r="D6343" s="68">
        <v>1</v>
      </c>
      <c r="E6343" s="48">
        <f t="shared" si="298"/>
        <v>49518879</v>
      </c>
      <c r="F6343" s="57" t="s">
        <v>17312</v>
      </c>
      <c r="G6343" s="57" t="s">
        <v>19746</v>
      </c>
      <c r="H6343" s="51">
        <v>100</v>
      </c>
      <c r="I6343" s="51" t="s">
        <v>17309</v>
      </c>
      <c r="J6343" s="69">
        <v>27.49</v>
      </c>
      <c r="K6343" s="69">
        <f t="shared" si="299"/>
        <v>2749</v>
      </c>
      <c r="L6343" s="90">
        <v>100</v>
      </c>
      <c r="M6343" s="51">
        <f>VLOOKUP(A:A,'[2]Příloha k protokolu'!$F:$J,5,0)</f>
        <v>0</v>
      </c>
      <c r="N6343" s="62" t="s">
        <v>20066</v>
      </c>
      <c r="O6343" s="52" t="s">
        <v>20067</v>
      </c>
      <c r="P6343" s="52">
        <v>54</v>
      </c>
      <c r="Q6343" s="52"/>
      <c r="R6343" s="52" t="s">
        <v>19967</v>
      </c>
      <c r="S6343" s="49" t="s">
        <v>21333</v>
      </c>
      <c r="V6343" s="50" t="s">
        <v>14745</v>
      </c>
      <c r="W6343" s="50" t="s">
        <v>19955</v>
      </c>
      <c r="X6343" s="50" t="s">
        <v>14746</v>
      </c>
      <c r="Y6343" s="70" t="s">
        <v>17320</v>
      </c>
      <c r="Z6343" s="53">
        <v>27721</v>
      </c>
    </row>
    <row r="6344" spans="1:26" s="49" customFormat="1" x14ac:dyDescent="0.25">
      <c r="A6344" s="74">
        <v>600027881</v>
      </c>
      <c r="B6344" s="73">
        <f t="shared" si="297"/>
        <v>600027881</v>
      </c>
      <c r="C6344" s="73" t="s">
        <v>20071</v>
      </c>
      <c r="D6344" s="68">
        <v>1</v>
      </c>
      <c r="E6344" s="48">
        <f t="shared" si="298"/>
        <v>48682161</v>
      </c>
      <c r="F6344" s="57" t="s">
        <v>17312</v>
      </c>
      <c r="G6344" s="57" t="s">
        <v>20068</v>
      </c>
      <c r="H6344" s="51">
        <v>50</v>
      </c>
      <c r="I6344" s="51" t="s">
        <v>17309</v>
      </c>
      <c r="J6344" s="69">
        <v>27.49</v>
      </c>
      <c r="K6344" s="69">
        <f t="shared" si="299"/>
        <v>1374.5</v>
      </c>
      <c r="L6344" s="90">
        <v>50</v>
      </c>
      <c r="M6344" s="51">
        <f>VLOOKUP(A:A,'[2]Příloha k protokolu'!$F:$J,5,0)</f>
        <v>0</v>
      </c>
      <c r="N6344" s="62" t="s">
        <v>20072</v>
      </c>
      <c r="O6344" s="52"/>
      <c r="P6344" s="52">
        <v>180</v>
      </c>
      <c r="Q6344" s="52"/>
      <c r="R6344" s="52" t="s">
        <v>20073</v>
      </c>
      <c r="S6344" s="49" t="s">
        <v>21333</v>
      </c>
      <c r="V6344" s="50" t="s">
        <v>18333</v>
      </c>
      <c r="W6344" s="50" t="s">
        <v>20070</v>
      </c>
      <c r="X6344" s="50" t="s">
        <v>14738</v>
      </c>
      <c r="Y6344" s="70" t="s">
        <v>17320</v>
      </c>
      <c r="Z6344" s="53">
        <v>29431</v>
      </c>
    </row>
    <row r="6345" spans="1:26" s="49" customFormat="1" x14ac:dyDescent="0.25">
      <c r="A6345" s="74">
        <v>600032621</v>
      </c>
      <c r="B6345" s="73">
        <f t="shared" si="297"/>
        <v>600032621</v>
      </c>
      <c r="C6345" s="73" t="s">
        <v>20074</v>
      </c>
      <c r="D6345" s="68">
        <v>1</v>
      </c>
      <c r="E6345" s="48">
        <f t="shared" si="298"/>
        <v>25651676</v>
      </c>
      <c r="F6345" s="57" t="s">
        <v>17312</v>
      </c>
      <c r="G6345" s="57" t="s">
        <v>20068</v>
      </c>
      <c r="H6345" s="51">
        <v>25</v>
      </c>
      <c r="I6345" s="51" t="s">
        <v>17309</v>
      </c>
      <c r="J6345" s="69">
        <v>27.49</v>
      </c>
      <c r="K6345" s="69">
        <f t="shared" si="299"/>
        <v>687.25</v>
      </c>
      <c r="L6345" s="90">
        <v>25</v>
      </c>
      <c r="M6345" s="51">
        <f>VLOOKUP(A:A,'[2]Příloha k protokolu'!$F:$J,5,0)</f>
        <v>0</v>
      </c>
      <c r="N6345" s="62" t="s">
        <v>20075</v>
      </c>
      <c r="O6345" s="52" t="s">
        <v>20076</v>
      </c>
      <c r="P6345" s="52">
        <v>206</v>
      </c>
      <c r="Q6345" s="52">
        <v>11</v>
      </c>
      <c r="R6345" s="52" t="s">
        <v>20070</v>
      </c>
      <c r="S6345" s="49" t="s">
        <v>21334</v>
      </c>
      <c r="V6345" s="50" t="s">
        <v>18333</v>
      </c>
      <c r="W6345" s="50" t="s">
        <v>20070</v>
      </c>
      <c r="X6345" s="50" t="s">
        <v>14742</v>
      </c>
      <c r="Y6345" s="70" t="s">
        <v>17320</v>
      </c>
      <c r="Z6345" s="53">
        <v>29301</v>
      </c>
    </row>
    <row r="6346" spans="1:26" s="49" customFormat="1" x14ac:dyDescent="0.25">
      <c r="A6346" s="74">
        <v>600021858</v>
      </c>
      <c r="B6346" s="73">
        <f t="shared" si="297"/>
        <v>600021858</v>
      </c>
      <c r="C6346" s="73" t="s">
        <v>20078</v>
      </c>
      <c r="D6346" s="68">
        <v>1</v>
      </c>
      <c r="E6346" s="48">
        <f t="shared" si="298"/>
        <v>70836221</v>
      </c>
      <c r="F6346" s="57" t="s">
        <v>17312</v>
      </c>
      <c r="G6346" s="57" t="s">
        <v>20068</v>
      </c>
      <c r="H6346" s="51">
        <v>50</v>
      </c>
      <c r="I6346" s="51" t="s">
        <v>17309</v>
      </c>
      <c r="J6346" s="69">
        <v>27.49</v>
      </c>
      <c r="K6346" s="69">
        <f t="shared" si="299"/>
        <v>1374.5</v>
      </c>
      <c r="L6346" s="90">
        <v>50</v>
      </c>
      <c r="M6346" s="51">
        <f>VLOOKUP(A:A,'[2]Příloha k protokolu'!$F:$J,5,0)</f>
        <v>0</v>
      </c>
      <c r="N6346" s="62" t="s">
        <v>20079</v>
      </c>
      <c r="O6346" s="52" t="s">
        <v>20080</v>
      </c>
      <c r="P6346" s="52">
        <v>493</v>
      </c>
      <c r="Q6346" s="52">
        <v>4</v>
      </c>
      <c r="R6346" s="52" t="s">
        <v>20081</v>
      </c>
      <c r="S6346" s="49" t="s">
        <v>21333</v>
      </c>
      <c r="V6346" s="50" t="s">
        <v>18333</v>
      </c>
      <c r="W6346" s="50" t="s">
        <v>20070</v>
      </c>
      <c r="X6346" s="50" t="s">
        <v>14738</v>
      </c>
      <c r="Y6346" s="70" t="s">
        <v>17320</v>
      </c>
      <c r="Z6346" s="53">
        <v>29471</v>
      </c>
    </row>
    <row r="6347" spans="1:26" s="49" customFormat="1" x14ac:dyDescent="0.25">
      <c r="A6347" s="74">
        <v>600021874</v>
      </c>
      <c r="B6347" s="73">
        <f t="shared" si="297"/>
        <v>600021874</v>
      </c>
      <c r="C6347" s="73" t="s">
        <v>20082</v>
      </c>
      <c r="D6347" s="68">
        <v>1</v>
      </c>
      <c r="E6347" s="48">
        <f t="shared" si="298"/>
        <v>70838143</v>
      </c>
      <c r="F6347" s="57" t="s">
        <v>17312</v>
      </c>
      <c r="G6347" s="57" t="s">
        <v>20068</v>
      </c>
      <c r="H6347" s="51">
        <v>0</v>
      </c>
      <c r="I6347" s="51" t="s">
        <v>17309</v>
      </c>
      <c r="J6347" s="69">
        <v>27.49</v>
      </c>
      <c r="K6347" s="69">
        <f t="shared" si="299"/>
        <v>0</v>
      </c>
      <c r="L6347" s="90">
        <v>25</v>
      </c>
      <c r="M6347" s="51">
        <f>VLOOKUP(A:A,'[2]Příloha k protokolu'!$F:$J,5,0)</f>
        <v>25</v>
      </c>
      <c r="N6347" s="62" t="s">
        <v>20083</v>
      </c>
      <c r="O6347" s="52" t="s">
        <v>20084</v>
      </c>
      <c r="P6347" s="52">
        <v>543</v>
      </c>
      <c r="Q6347" s="52"/>
      <c r="R6347" s="52" t="s">
        <v>20070</v>
      </c>
      <c r="S6347" s="49" t="s">
        <v>21333</v>
      </c>
      <c r="V6347" s="50" t="s">
        <v>18333</v>
      </c>
      <c r="W6347" s="50" t="s">
        <v>20070</v>
      </c>
      <c r="X6347" s="50" t="s">
        <v>14738</v>
      </c>
      <c r="Y6347" s="70" t="s">
        <v>17320</v>
      </c>
      <c r="Z6347" s="53">
        <v>29301</v>
      </c>
    </row>
    <row r="6348" spans="1:26" s="49" customFormat="1" x14ac:dyDescent="0.25">
      <c r="A6348" s="74">
        <v>600021904</v>
      </c>
      <c r="B6348" s="73">
        <f t="shared" si="297"/>
        <v>600021904</v>
      </c>
      <c r="C6348" s="73" t="s">
        <v>20085</v>
      </c>
      <c r="D6348" s="68">
        <v>1</v>
      </c>
      <c r="E6348" s="48">
        <f t="shared" si="298"/>
        <v>70837279</v>
      </c>
      <c r="F6348" s="57" t="s">
        <v>17312</v>
      </c>
      <c r="G6348" s="57" t="s">
        <v>20068</v>
      </c>
      <c r="H6348" s="51">
        <v>150</v>
      </c>
      <c r="I6348" s="51" t="s">
        <v>17309</v>
      </c>
      <c r="J6348" s="69">
        <v>27.49</v>
      </c>
      <c r="K6348" s="69">
        <f t="shared" si="299"/>
        <v>4123.5</v>
      </c>
      <c r="L6348" s="90">
        <v>150</v>
      </c>
      <c r="M6348" s="51">
        <f>VLOOKUP(A:A,'[2]Příloha k protokolu'!$F:$J,5,0)</f>
        <v>0</v>
      </c>
      <c r="N6348" s="62" t="s">
        <v>20086</v>
      </c>
      <c r="O6348" s="52" t="s">
        <v>20087</v>
      </c>
      <c r="P6348" s="52">
        <v>950</v>
      </c>
      <c r="Q6348" s="52"/>
      <c r="R6348" s="52" t="s">
        <v>20070</v>
      </c>
      <c r="S6348" s="49" t="s">
        <v>21333</v>
      </c>
      <c r="V6348" s="50" t="s">
        <v>18333</v>
      </c>
      <c r="W6348" s="50" t="s">
        <v>20070</v>
      </c>
      <c r="X6348" s="50" t="s">
        <v>14738</v>
      </c>
      <c r="Y6348" s="70" t="s">
        <v>17320</v>
      </c>
      <c r="Z6348" s="53">
        <v>29301</v>
      </c>
    </row>
    <row r="6349" spans="1:26" s="49" customFormat="1" ht="30" x14ac:dyDescent="0.25">
      <c r="A6349" s="74">
        <v>600019543</v>
      </c>
      <c r="B6349" s="73">
        <f t="shared" si="297"/>
        <v>600019543</v>
      </c>
      <c r="C6349" s="73" t="s">
        <v>20088</v>
      </c>
      <c r="D6349" s="68">
        <v>1</v>
      </c>
      <c r="E6349" s="48">
        <f t="shared" si="298"/>
        <v>66711</v>
      </c>
      <c r="F6349" s="57" t="s">
        <v>17312</v>
      </c>
      <c r="G6349" s="57" t="s">
        <v>20068</v>
      </c>
      <c r="H6349" s="51">
        <v>625</v>
      </c>
      <c r="I6349" s="51" t="s">
        <v>17309</v>
      </c>
      <c r="J6349" s="69">
        <v>27.49</v>
      </c>
      <c r="K6349" s="69">
        <f t="shared" si="299"/>
        <v>17181.25</v>
      </c>
      <c r="L6349" s="90">
        <v>625</v>
      </c>
      <c r="M6349" s="51">
        <f>VLOOKUP(A:A,'[2]Příloha k protokolu'!$F:$J,5,0)</f>
        <v>0</v>
      </c>
      <c r="N6349" s="62" t="s">
        <v>20089</v>
      </c>
      <c r="O6349" s="52" t="s">
        <v>3345</v>
      </c>
      <c r="P6349" s="52">
        <v>482</v>
      </c>
      <c r="Q6349" s="52">
        <v>12</v>
      </c>
      <c r="R6349" s="52" t="s">
        <v>20070</v>
      </c>
      <c r="S6349" s="49" t="s">
        <v>21333</v>
      </c>
      <c r="V6349" s="50" t="s">
        <v>18333</v>
      </c>
      <c r="W6349" s="50" t="s">
        <v>20070</v>
      </c>
      <c r="X6349" s="50" t="s">
        <v>14738</v>
      </c>
      <c r="Y6349" s="70" t="s">
        <v>17320</v>
      </c>
      <c r="Z6349" s="53">
        <v>29301</v>
      </c>
    </row>
    <row r="6350" spans="1:26" s="49" customFormat="1" x14ac:dyDescent="0.25">
      <c r="A6350" s="74">
        <v>691009139</v>
      </c>
      <c r="B6350" s="73">
        <f t="shared" si="297"/>
        <v>691009139</v>
      </c>
      <c r="C6350" s="73" t="s">
        <v>20090</v>
      </c>
      <c r="D6350" s="68">
        <v>1</v>
      </c>
      <c r="E6350" s="48">
        <f t="shared" si="298"/>
        <v>4743920</v>
      </c>
      <c r="F6350" s="57" t="s">
        <v>17312</v>
      </c>
      <c r="G6350" s="57" t="s">
        <v>20068</v>
      </c>
      <c r="H6350" s="51">
        <v>75</v>
      </c>
      <c r="I6350" s="51" t="s">
        <v>17309</v>
      </c>
      <c r="J6350" s="69">
        <v>27.49</v>
      </c>
      <c r="K6350" s="69">
        <f t="shared" si="299"/>
        <v>2061.75</v>
      </c>
      <c r="L6350" s="90">
        <v>75</v>
      </c>
      <c r="M6350" s="51">
        <f>VLOOKUP(A:A,'[2]Příloha k protokolu'!$F:$J,5,0)</f>
        <v>0</v>
      </c>
      <c r="N6350" s="62" t="s">
        <v>20091</v>
      </c>
      <c r="O6350" s="52" t="s">
        <v>20092</v>
      </c>
      <c r="P6350" s="52">
        <v>506</v>
      </c>
      <c r="Q6350" s="52"/>
      <c r="R6350" s="52" t="s">
        <v>20069</v>
      </c>
      <c r="S6350" s="49" t="s">
        <v>21334</v>
      </c>
      <c r="V6350" s="50" t="s">
        <v>18333</v>
      </c>
      <c r="W6350" s="50" t="s">
        <v>20070</v>
      </c>
      <c r="X6350" s="50" t="s">
        <v>14742</v>
      </c>
      <c r="Y6350" s="70" t="s">
        <v>17320</v>
      </c>
      <c r="Z6350" s="53">
        <v>29306</v>
      </c>
    </row>
    <row r="6351" spans="1:26" s="49" customFormat="1" x14ac:dyDescent="0.25">
      <c r="A6351" s="74">
        <v>600007413</v>
      </c>
      <c r="B6351" s="73">
        <f t="shared" si="297"/>
        <v>600007413</v>
      </c>
      <c r="C6351" s="73" t="s">
        <v>20093</v>
      </c>
      <c r="D6351" s="68">
        <v>1</v>
      </c>
      <c r="E6351" s="48">
        <f t="shared" si="298"/>
        <v>62486012</v>
      </c>
      <c r="F6351" s="57" t="s">
        <v>17312</v>
      </c>
      <c r="G6351" s="57" t="s">
        <v>20068</v>
      </c>
      <c r="H6351" s="51">
        <v>650</v>
      </c>
      <c r="I6351" s="51" t="s">
        <v>17309</v>
      </c>
      <c r="J6351" s="69">
        <v>27.49</v>
      </c>
      <c r="K6351" s="69">
        <f t="shared" si="299"/>
        <v>17868.5</v>
      </c>
      <c r="L6351" s="90">
        <v>650</v>
      </c>
      <c r="M6351" s="51">
        <f>VLOOKUP(A:A,'[2]Příloha k protokolu'!$F:$J,5,0)</f>
        <v>0</v>
      </c>
      <c r="N6351" s="62" t="s">
        <v>20094</v>
      </c>
      <c r="O6351" s="52" t="s">
        <v>764</v>
      </c>
      <c r="P6351" s="52">
        <v>191</v>
      </c>
      <c r="Q6351" s="52">
        <v>1</v>
      </c>
      <c r="R6351" s="52" t="s">
        <v>20070</v>
      </c>
      <c r="S6351" s="49" t="s">
        <v>21333</v>
      </c>
      <c r="V6351" s="50" t="s">
        <v>18333</v>
      </c>
      <c r="W6351" s="50" t="s">
        <v>20070</v>
      </c>
      <c r="X6351" s="50" t="s">
        <v>14738</v>
      </c>
      <c r="Y6351" s="70" t="s">
        <v>17320</v>
      </c>
      <c r="Z6351" s="53">
        <v>29301</v>
      </c>
    </row>
    <row r="6352" spans="1:26" s="49" customFormat="1" x14ac:dyDescent="0.25">
      <c r="A6352" s="74">
        <v>600007448</v>
      </c>
      <c r="B6352" s="73">
        <f t="shared" si="297"/>
        <v>600007448</v>
      </c>
      <c r="C6352" s="73" t="s">
        <v>20095</v>
      </c>
      <c r="D6352" s="68">
        <v>1</v>
      </c>
      <c r="E6352" s="48">
        <f t="shared" si="298"/>
        <v>48683795</v>
      </c>
      <c r="F6352" s="57" t="s">
        <v>17312</v>
      </c>
      <c r="G6352" s="57" t="s">
        <v>20068</v>
      </c>
      <c r="H6352" s="51">
        <v>725</v>
      </c>
      <c r="I6352" s="51" t="s">
        <v>17309</v>
      </c>
      <c r="J6352" s="69">
        <v>27.49</v>
      </c>
      <c r="K6352" s="69">
        <f t="shared" si="299"/>
        <v>19930.25</v>
      </c>
      <c r="L6352" s="90">
        <v>725</v>
      </c>
      <c r="M6352" s="51">
        <f>VLOOKUP(A:A,'[2]Příloha k protokolu'!$F:$J,5,0)</f>
        <v>0</v>
      </c>
      <c r="N6352" s="62" t="s">
        <v>20096</v>
      </c>
      <c r="O6352" s="52" t="s">
        <v>1557</v>
      </c>
      <c r="P6352" s="52">
        <v>456</v>
      </c>
      <c r="Q6352" s="52">
        <v>1</v>
      </c>
      <c r="R6352" s="52" t="s">
        <v>20070</v>
      </c>
      <c r="S6352" s="49" t="s">
        <v>21333</v>
      </c>
      <c r="V6352" s="50" t="s">
        <v>18333</v>
      </c>
      <c r="W6352" s="50" t="s">
        <v>20070</v>
      </c>
      <c r="X6352" s="50" t="s">
        <v>14738</v>
      </c>
      <c r="Y6352" s="70" t="s">
        <v>17320</v>
      </c>
      <c r="Z6352" s="53">
        <v>29301</v>
      </c>
    </row>
    <row r="6353" spans="1:26" s="49" customFormat="1" x14ac:dyDescent="0.25">
      <c r="A6353" s="74">
        <v>600007464</v>
      </c>
      <c r="B6353" s="73">
        <f t="shared" si="297"/>
        <v>600007464</v>
      </c>
      <c r="C6353" s="73" t="s">
        <v>20097</v>
      </c>
      <c r="D6353" s="68">
        <v>1</v>
      </c>
      <c r="E6353" s="48">
        <f t="shared" si="298"/>
        <v>25121367</v>
      </c>
      <c r="F6353" s="57" t="s">
        <v>17312</v>
      </c>
      <c r="G6353" s="57" t="s">
        <v>20068</v>
      </c>
      <c r="H6353" s="51">
        <v>0</v>
      </c>
      <c r="I6353" s="51" t="s">
        <v>17309</v>
      </c>
      <c r="J6353" s="69">
        <v>27.49</v>
      </c>
      <c r="K6353" s="69">
        <f t="shared" si="299"/>
        <v>0</v>
      </c>
      <c r="L6353" s="90">
        <v>450</v>
      </c>
      <c r="M6353" s="51">
        <f>VLOOKUP(A:A,'[2]Příloha k protokolu'!$F:$J,5,0)</f>
        <v>450</v>
      </c>
      <c r="N6353" s="62" t="s">
        <v>20098</v>
      </c>
      <c r="O6353" s="52" t="s">
        <v>16242</v>
      </c>
      <c r="P6353" s="52">
        <v>463</v>
      </c>
      <c r="Q6353" s="52">
        <v>17</v>
      </c>
      <c r="R6353" s="52" t="s">
        <v>20070</v>
      </c>
      <c r="S6353" s="49" t="s">
        <v>21334</v>
      </c>
      <c r="V6353" s="50" t="s">
        <v>18333</v>
      </c>
      <c r="W6353" s="50" t="s">
        <v>20070</v>
      </c>
      <c r="X6353" s="50" t="s">
        <v>14742</v>
      </c>
      <c r="Y6353" s="70" t="s">
        <v>17320</v>
      </c>
      <c r="Z6353" s="53">
        <v>29301</v>
      </c>
    </row>
    <row r="6354" spans="1:26" s="49" customFormat="1" ht="30" x14ac:dyDescent="0.25">
      <c r="A6354" s="74">
        <v>600007472</v>
      </c>
      <c r="B6354" s="73">
        <f t="shared" si="297"/>
        <v>600007472</v>
      </c>
      <c r="C6354" s="73" t="s">
        <v>20099</v>
      </c>
      <c r="D6354" s="68">
        <v>1</v>
      </c>
      <c r="E6354" s="48">
        <f t="shared" si="298"/>
        <v>25139771</v>
      </c>
      <c r="F6354" s="57" t="s">
        <v>17312</v>
      </c>
      <c r="G6354" s="57" t="s">
        <v>20068</v>
      </c>
      <c r="H6354" s="51">
        <v>100</v>
      </c>
      <c r="I6354" s="51" t="s">
        <v>17309</v>
      </c>
      <c r="J6354" s="69">
        <v>27.49</v>
      </c>
      <c r="K6354" s="69">
        <f t="shared" si="299"/>
        <v>2749</v>
      </c>
      <c r="L6354" s="90">
        <v>100</v>
      </c>
      <c r="M6354" s="51">
        <f>VLOOKUP(A:A,'[2]Příloha k protokolu'!$F:$J,5,0)</f>
        <v>0</v>
      </c>
      <c r="N6354" s="62" t="s">
        <v>20100</v>
      </c>
      <c r="O6354" s="52" t="s">
        <v>3345</v>
      </c>
      <c r="P6354" s="52">
        <v>482</v>
      </c>
      <c r="Q6354" s="52">
        <v>12</v>
      </c>
      <c r="R6354" s="52" t="s">
        <v>20070</v>
      </c>
      <c r="S6354" s="49" t="s">
        <v>21334</v>
      </c>
      <c r="V6354" s="50" t="s">
        <v>18333</v>
      </c>
      <c r="W6354" s="50" t="s">
        <v>20070</v>
      </c>
      <c r="X6354" s="50" t="s">
        <v>14742</v>
      </c>
      <c r="Y6354" s="70" t="s">
        <v>17320</v>
      </c>
      <c r="Z6354" s="53">
        <v>29301</v>
      </c>
    </row>
    <row r="6355" spans="1:26" s="49" customFormat="1" x14ac:dyDescent="0.25">
      <c r="A6355" s="74">
        <v>600007481</v>
      </c>
      <c r="B6355" s="73">
        <f t="shared" si="297"/>
        <v>600007481</v>
      </c>
      <c r="C6355" s="73" t="s">
        <v>20101</v>
      </c>
      <c r="D6355" s="68">
        <v>1</v>
      </c>
      <c r="E6355" s="48">
        <f t="shared" si="298"/>
        <v>25602977</v>
      </c>
      <c r="F6355" s="57" t="s">
        <v>17312</v>
      </c>
      <c r="G6355" s="57" t="s">
        <v>20068</v>
      </c>
      <c r="H6355" s="51">
        <v>125</v>
      </c>
      <c r="I6355" s="51" t="s">
        <v>17309</v>
      </c>
      <c r="J6355" s="69">
        <v>27.49</v>
      </c>
      <c r="K6355" s="69">
        <f t="shared" si="299"/>
        <v>3436.25</v>
      </c>
      <c r="L6355" s="90">
        <v>125</v>
      </c>
      <c r="M6355" s="51">
        <f>VLOOKUP(A:A,'[2]Příloha k protokolu'!$F:$J,5,0)</f>
        <v>0</v>
      </c>
      <c r="N6355" s="62" t="s">
        <v>20102</v>
      </c>
      <c r="O6355" s="52" t="s">
        <v>20103</v>
      </c>
      <c r="P6355" s="52">
        <v>1049</v>
      </c>
      <c r="Q6355" s="52"/>
      <c r="R6355" s="52" t="s">
        <v>20070</v>
      </c>
      <c r="S6355" s="49" t="s">
        <v>21334</v>
      </c>
      <c r="V6355" s="50" t="s">
        <v>18333</v>
      </c>
      <c r="W6355" s="50" t="s">
        <v>20070</v>
      </c>
      <c r="X6355" s="50" t="s">
        <v>14742</v>
      </c>
      <c r="Y6355" s="70" t="s">
        <v>17320</v>
      </c>
      <c r="Z6355" s="53">
        <v>29301</v>
      </c>
    </row>
    <row r="6356" spans="1:26" s="49" customFormat="1" x14ac:dyDescent="0.25">
      <c r="A6356" s="74">
        <v>600007499</v>
      </c>
      <c r="B6356" s="73">
        <f t="shared" si="297"/>
        <v>600007499</v>
      </c>
      <c r="C6356" s="73" t="s">
        <v>20104</v>
      </c>
      <c r="D6356" s="68">
        <v>1</v>
      </c>
      <c r="E6356" s="48">
        <f t="shared" si="298"/>
        <v>25602951</v>
      </c>
      <c r="F6356" s="57" t="s">
        <v>17312</v>
      </c>
      <c r="G6356" s="57" t="s">
        <v>20068</v>
      </c>
      <c r="H6356" s="51">
        <v>125</v>
      </c>
      <c r="I6356" s="51" t="s">
        <v>17309</v>
      </c>
      <c r="J6356" s="69">
        <v>27.49</v>
      </c>
      <c r="K6356" s="69">
        <f t="shared" si="299"/>
        <v>3436.25</v>
      </c>
      <c r="L6356" s="90">
        <v>125</v>
      </c>
      <c r="M6356" s="51">
        <f>VLOOKUP(A:A,'[2]Příloha k protokolu'!$F:$J,5,0)</f>
        <v>0</v>
      </c>
      <c r="N6356" s="62" t="s">
        <v>20105</v>
      </c>
      <c r="O6356" s="52" t="s">
        <v>20103</v>
      </c>
      <c r="P6356" s="52">
        <v>1049</v>
      </c>
      <c r="Q6356" s="52"/>
      <c r="R6356" s="52" t="s">
        <v>20070</v>
      </c>
      <c r="S6356" s="49" t="s">
        <v>21334</v>
      </c>
      <c r="V6356" s="50" t="s">
        <v>18333</v>
      </c>
      <c r="W6356" s="50" t="s">
        <v>20070</v>
      </c>
      <c r="X6356" s="50" t="s">
        <v>14742</v>
      </c>
      <c r="Y6356" s="70" t="s">
        <v>17320</v>
      </c>
      <c r="Z6356" s="53">
        <v>29301</v>
      </c>
    </row>
    <row r="6357" spans="1:26" s="49" customFormat="1" x14ac:dyDescent="0.25">
      <c r="A6357" s="74">
        <v>600007502</v>
      </c>
      <c r="B6357" s="73">
        <f t="shared" si="297"/>
        <v>600007502</v>
      </c>
      <c r="C6357" s="73" t="s">
        <v>20106</v>
      </c>
      <c r="D6357" s="68">
        <v>1</v>
      </c>
      <c r="E6357" s="48">
        <f t="shared" si="298"/>
        <v>48683868</v>
      </c>
      <c r="F6357" s="57" t="s">
        <v>17312</v>
      </c>
      <c r="G6357" s="57" t="s">
        <v>20068</v>
      </c>
      <c r="H6357" s="51">
        <v>550</v>
      </c>
      <c r="I6357" s="51" t="s">
        <v>17309</v>
      </c>
      <c r="J6357" s="69">
        <v>27.49</v>
      </c>
      <c r="K6357" s="69">
        <f t="shared" si="299"/>
        <v>15119.5</v>
      </c>
      <c r="L6357" s="90">
        <v>550</v>
      </c>
      <c r="M6357" s="51">
        <f>VLOOKUP(A:A,'[2]Příloha k protokolu'!$F:$J,5,0)</f>
        <v>0</v>
      </c>
      <c r="N6357" s="62" t="s">
        <v>20107</v>
      </c>
      <c r="O6357" s="52" t="s">
        <v>764</v>
      </c>
      <c r="P6357" s="52">
        <v>211</v>
      </c>
      <c r="Q6357" s="52">
        <v>3</v>
      </c>
      <c r="R6357" s="52" t="s">
        <v>20070</v>
      </c>
      <c r="S6357" s="49" t="s">
        <v>21333</v>
      </c>
      <c r="V6357" s="50" t="s">
        <v>18333</v>
      </c>
      <c r="W6357" s="50" t="s">
        <v>20070</v>
      </c>
      <c r="X6357" s="50" t="s">
        <v>14738</v>
      </c>
      <c r="Y6357" s="70" t="s">
        <v>17320</v>
      </c>
      <c r="Z6357" s="53">
        <v>29301</v>
      </c>
    </row>
    <row r="6358" spans="1:26" s="49" customFormat="1" ht="30" x14ac:dyDescent="0.25">
      <c r="A6358" s="74">
        <v>600007511</v>
      </c>
      <c r="B6358" s="73">
        <f t="shared" si="297"/>
        <v>600007511</v>
      </c>
      <c r="C6358" s="73" t="s">
        <v>20108</v>
      </c>
      <c r="D6358" s="68">
        <v>1</v>
      </c>
      <c r="E6358" s="48">
        <f t="shared" si="298"/>
        <v>69558</v>
      </c>
      <c r="F6358" s="57" t="s">
        <v>17312</v>
      </c>
      <c r="G6358" s="57" t="s">
        <v>20068</v>
      </c>
      <c r="H6358" s="51">
        <v>500</v>
      </c>
      <c r="I6358" s="51" t="s">
        <v>17309</v>
      </c>
      <c r="J6358" s="69">
        <v>27.49</v>
      </c>
      <c r="K6358" s="69">
        <f t="shared" si="299"/>
        <v>13745</v>
      </c>
      <c r="L6358" s="90">
        <v>500</v>
      </c>
      <c r="M6358" s="51">
        <f>VLOOKUP(A:A,'[2]Příloha k protokolu'!$F:$J,5,0)</f>
        <v>0</v>
      </c>
      <c r="N6358" s="62" t="s">
        <v>20109</v>
      </c>
      <c r="O6358" s="52"/>
      <c r="P6358" s="52">
        <v>35</v>
      </c>
      <c r="Q6358" s="52"/>
      <c r="R6358" s="52" t="s">
        <v>20110</v>
      </c>
      <c r="S6358" s="49" t="s">
        <v>21333</v>
      </c>
      <c r="V6358" s="50" t="s">
        <v>18333</v>
      </c>
      <c r="W6358" s="50" t="s">
        <v>20070</v>
      </c>
      <c r="X6358" s="50" t="s">
        <v>14738</v>
      </c>
      <c r="Y6358" s="70" t="s">
        <v>17320</v>
      </c>
      <c r="Z6358" s="53">
        <v>29473</v>
      </c>
    </row>
    <row r="6359" spans="1:26" s="49" customFormat="1" ht="45" x14ac:dyDescent="0.25">
      <c r="A6359" s="74">
        <v>600007529</v>
      </c>
      <c r="B6359" s="73">
        <f t="shared" si="297"/>
        <v>600007529</v>
      </c>
      <c r="C6359" s="73" t="s">
        <v>20111</v>
      </c>
      <c r="D6359" s="68">
        <v>1</v>
      </c>
      <c r="E6359" s="48">
        <f t="shared" si="298"/>
        <v>48683884</v>
      </c>
      <c r="F6359" s="57" t="s">
        <v>17312</v>
      </c>
      <c r="G6359" s="57" t="s">
        <v>20068</v>
      </c>
      <c r="H6359" s="51">
        <v>600</v>
      </c>
      <c r="I6359" s="51" t="s">
        <v>17309</v>
      </c>
      <c r="J6359" s="69">
        <v>27.49</v>
      </c>
      <c r="K6359" s="69">
        <f t="shared" si="299"/>
        <v>16494</v>
      </c>
      <c r="L6359" s="90">
        <v>600</v>
      </c>
      <c r="M6359" s="51">
        <f>VLOOKUP(A:A,'[2]Příloha k protokolu'!$F:$J,5,0)</f>
        <v>0</v>
      </c>
      <c r="N6359" s="62" t="s">
        <v>20112</v>
      </c>
      <c r="O6359" s="52" t="s">
        <v>20113</v>
      </c>
      <c r="P6359" s="52">
        <v>14</v>
      </c>
      <c r="Q6359" s="52"/>
      <c r="R6359" s="52" t="s">
        <v>20070</v>
      </c>
      <c r="S6359" s="49" t="s">
        <v>21333</v>
      </c>
      <c r="V6359" s="50" t="s">
        <v>18333</v>
      </c>
      <c r="W6359" s="50" t="s">
        <v>20070</v>
      </c>
      <c r="X6359" s="50" t="s">
        <v>14738</v>
      </c>
      <c r="Y6359" s="70" t="s">
        <v>17320</v>
      </c>
      <c r="Z6359" s="53">
        <v>29301</v>
      </c>
    </row>
    <row r="6360" spans="1:26" s="49" customFormat="1" ht="30" x14ac:dyDescent="0.25">
      <c r="A6360" s="74">
        <v>600007545</v>
      </c>
      <c r="B6360" s="73">
        <f t="shared" si="297"/>
        <v>600007545</v>
      </c>
      <c r="C6360" s="73" t="s">
        <v>20114</v>
      </c>
      <c r="D6360" s="68">
        <v>1</v>
      </c>
      <c r="E6360" s="48">
        <f t="shared" si="298"/>
        <v>177041</v>
      </c>
      <c r="F6360" s="57" t="s">
        <v>17312</v>
      </c>
      <c r="G6360" s="57" t="s">
        <v>20068</v>
      </c>
      <c r="H6360" s="51">
        <v>1750</v>
      </c>
      <c r="I6360" s="51" t="s">
        <v>17309</v>
      </c>
      <c r="J6360" s="69">
        <v>27.49</v>
      </c>
      <c r="K6360" s="69">
        <f t="shared" si="299"/>
        <v>48107.5</v>
      </c>
      <c r="L6360" s="90">
        <v>1750</v>
      </c>
      <c r="M6360" s="51">
        <f>VLOOKUP(A:A,'[2]Příloha k protokolu'!$F:$J,5,0)</f>
        <v>0</v>
      </c>
      <c r="N6360" s="62" t="s">
        <v>20115</v>
      </c>
      <c r="O6360" s="52" t="s">
        <v>20116</v>
      </c>
      <c r="P6360" s="52">
        <v>869</v>
      </c>
      <c r="Q6360" s="52"/>
      <c r="R6360" s="52" t="s">
        <v>20070</v>
      </c>
      <c r="S6360" s="49" t="s">
        <v>21334</v>
      </c>
      <c r="V6360" s="50" t="s">
        <v>18333</v>
      </c>
      <c r="W6360" s="50" t="s">
        <v>20070</v>
      </c>
      <c r="X6360" s="50" t="s">
        <v>14742</v>
      </c>
      <c r="Y6360" s="70" t="s">
        <v>17320</v>
      </c>
      <c r="Z6360" s="53">
        <v>29301</v>
      </c>
    </row>
    <row r="6361" spans="1:26" s="49" customFormat="1" x14ac:dyDescent="0.25">
      <c r="A6361" s="74">
        <v>600048942</v>
      </c>
      <c r="B6361" s="73">
        <f t="shared" si="297"/>
        <v>600048942</v>
      </c>
      <c r="C6361" s="73" t="s">
        <v>20117</v>
      </c>
      <c r="D6361" s="68">
        <v>1</v>
      </c>
      <c r="E6361" s="48">
        <f t="shared" si="298"/>
        <v>75034310</v>
      </c>
      <c r="F6361" s="57" t="s">
        <v>17312</v>
      </c>
      <c r="G6361" s="57" t="s">
        <v>20068</v>
      </c>
      <c r="H6361" s="51">
        <v>75</v>
      </c>
      <c r="I6361" s="51" t="s">
        <v>17309</v>
      </c>
      <c r="J6361" s="69">
        <v>27.49</v>
      </c>
      <c r="K6361" s="69">
        <f t="shared" si="299"/>
        <v>2061.75</v>
      </c>
      <c r="L6361" s="90">
        <v>75</v>
      </c>
      <c r="M6361" s="51">
        <f>VLOOKUP(A:A,'[2]Příloha k protokolu'!$F:$J,5,0)</f>
        <v>0</v>
      </c>
      <c r="N6361" s="62" t="s">
        <v>20118</v>
      </c>
      <c r="O6361" s="52"/>
      <c r="P6361" s="52">
        <v>77</v>
      </c>
      <c r="Q6361" s="52"/>
      <c r="R6361" s="52" t="s">
        <v>6370</v>
      </c>
      <c r="S6361" s="49" t="s">
        <v>21333</v>
      </c>
      <c r="V6361" s="50" t="s">
        <v>20077</v>
      </c>
      <c r="W6361" s="50" t="s">
        <v>20070</v>
      </c>
      <c r="X6361" s="50" t="s">
        <v>14740</v>
      </c>
      <c r="Y6361" s="70" t="s">
        <v>17320</v>
      </c>
      <c r="Z6361" s="53">
        <v>29423</v>
      </c>
    </row>
    <row r="6362" spans="1:26" s="49" customFormat="1" x14ac:dyDescent="0.25">
      <c r="A6362" s="74">
        <v>600049035</v>
      </c>
      <c r="B6362" s="73">
        <f t="shared" si="297"/>
        <v>600049035</v>
      </c>
      <c r="C6362" s="73" t="s">
        <v>20119</v>
      </c>
      <c r="D6362" s="68">
        <v>1</v>
      </c>
      <c r="E6362" s="48">
        <f t="shared" si="298"/>
        <v>71010408</v>
      </c>
      <c r="F6362" s="57" t="s">
        <v>17312</v>
      </c>
      <c r="G6362" s="57" t="s">
        <v>20068</v>
      </c>
      <c r="H6362" s="51">
        <v>150</v>
      </c>
      <c r="I6362" s="51" t="s">
        <v>17309</v>
      </c>
      <c r="J6362" s="69">
        <v>27.49</v>
      </c>
      <c r="K6362" s="69">
        <f t="shared" si="299"/>
        <v>4123.5</v>
      </c>
      <c r="L6362" s="90">
        <v>150</v>
      </c>
      <c r="M6362" s="51">
        <f>VLOOKUP(A:A,'[2]Příloha k protokolu'!$F:$J,5,0)</f>
        <v>0</v>
      </c>
      <c r="N6362" s="62" t="s">
        <v>20120</v>
      </c>
      <c r="O6362" s="52"/>
      <c r="P6362" s="52">
        <v>75</v>
      </c>
      <c r="Q6362" s="52"/>
      <c r="R6362" s="52" t="s">
        <v>20073</v>
      </c>
      <c r="S6362" s="49" t="s">
        <v>21333</v>
      </c>
      <c r="V6362" s="50" t="s">
        <v>20077</v>
      </c>
      <c r="W6362" s="50" t="s">
        <v>20070</v>
      </c>
      <c r="X6362" s="50" t="s">
        <v>14740</v>
      </c>
      <c r="Y6362" s="70" t="s">
        <v>17320</v>
      </c>
      <c r="Z6362" s="53">
        <v>29431</v>
      </c>
    </row>
    <row r="6363" spans="1:26" s="49" customFormat="1" x14ac:dyDescent="0.25">
      <c r="A6363" s="74">
        <v>600048411</v>
      </c>
      <c r="B6363" s="73">
        <f t="shared" si="297"/>
        <v>600048411</v>
      </c>
      <c r="C6363" s="73" t="s">
        <v>20121</v>
      </c>
      <c r="D6363" s="68">
        <v>1</v>
      </c>
      <c r="E6363" s="48">
        <f t="shared" si="298"/>
        <v>70998493</v>
      </c>
      <c r="F6363" s="57" t="s">
        <v>17312</v>
      </c>
      <c r="G6363" s="57" t="s">
        <v>20068</v>
      </c>
      <c r="H6363" s="51">
        <v>50</v>
      </c>
      <c r="I6363" s="51" t="s">
        <v>17309</v>
      </c>
      <c r="J6363" s="69">
        <v>27.49</v>
      </c>
      <c r="K6363" s="69">
        <f t="shared" si="299"/>
        <v>1374.5</v>
      </c>
      <c r="L6363" s="90">
        <v>50</v>
      </c>
      <c r="M6363" s="51">
        <f>VLOOKUP(A:A,'[2]Příloha k protokolu'!$F:$J,5,0)</f>
        <v>0</v>
      </c>
      <c r="N6363" s="62" t="s">
        <v>20122</v>
      </c>
      <c r="O6363" s="52" t="s">
        <v>20123</v>
      </c>
      <c r="P6363" s="52">
        <v>112</v>
      </c>
      <c r="Q6363" s="52"/>
      <c r="R6363" s="52" t="s">
        <v>20124</v>
      </c>
      <c r="S6363" s="49" t="s">
        <v>21333</v>
      </c>
      <c r="V6363" s="50" t="s">
        <v>20077</v>
      </c>
      <c r="W6363" s="50" t="s">
        <v>20070</v>
      </c>
      <c r="X6363" s="50" t="s">
        <v>14740</v>
      </c>
      <c r="Y6363" s="70" t="s">
        <v>17320</v>
      </c>
      <c r="Z6363" s="53">
        <v>29421</v>
      </c>
    </row>
    <row r="6364" spans="1:26" s="49" customFormat="1" ht="30" x14ac:dyDescent="0.25">
      <c r="A6364" s="74">
        <v>600048446</v>
      </c>
      <c r="B6364" s="73">
        <f t="shared" si="297"/>
        <v>600048446</v>
      </c>
      <c r="C6364" s="73" t="s">
        <v>20125</v>
      </c>
      <c r="D6364" s="68">
        <v>1</v>
      </c>
      <c r="E6364" s="48">
        <f t="shared" si="298"/>
        <v>48683833</v>
      </c>
      <c r="F6364" s="57" t="s">
        <v>17312</v>
      </c>
      <c r="G6364" s="57" t="s">
        <v>20068</v>
      </c>
      <c r="H6364" s="51">
        <v>0</v>
      </c>
      <c r="I6364" s="51" t="s">
        <v>17309</v>
      </c>
      <c r="J6364" s="69">
        <v>27.49</v>
      </c>
      <c r="K6364" s="69">
        <f t="shared" si="299"/>
        <v>0</v>
      </c>
      <c r="L6364" s="90">
        <v>50</v>
      </c>
      <c r="M6364" s="51">
        <f>VLOOKUP(A:A,'[2]Příloha k protokolu'!$F:$J,5,0)</f>
        <v>50</v>
      </c>
      <c r="N6364" s="62" t="s">
        <v>20126</v>
      </c>
      <c r="O6364" s="52" t="s">
        <v>1557</v>
      </c>
      <c r="P6364" s="52">
        <v>1153</v>
      </c>
      <c r="Q6364" s="52"/>
      <c r="R6364" s="52" t="s">
        <v>20070</v>
      </c>
      <c r="S6364" s="49" t="s">
        <v>21333</v>
      </c>
      <c r="V6364" s="50" t="s">
        <v>20077</v>
      </c>
      <c r="W6364" s="50" t="s">
        <v>20070</v>
      </c>
      <c r="X6364" s="50" t="s">
        <v>14740</v>
      </c>
      <c r="Y6364" s="70" t="s">
        <v>17320</v>
      </c>
      <c r="Z6364" s="53">
        <v>29301</v>
      </c>
    </row>
    <row r="6365" spans="1:26" s="49" customFormat="1" ht="30" x14ac:dyDescent="0.25">
      <c r="A6365" s="74">
        <v>600048454</v>
      </c>
      <c r="B6365" s="73">
        <f t="shared" si="297"/>
        <v>600048454</v>
      </c>
      <c r="C6365" s="73" t="s">
        <v>20127</v>
      </c>
      <c r="D6365" s="68">
        <v>1</v>
      </c>
      <c r="E6365" s="48">
        <f t="shared" si="298"/>
        <v>75034115</v>
      </c>
      <c r="F6365" s="57" t="s">
        <v>17312</v>
      </c>
      <c r="G6365" s="57" t="s">
        <v>20068</v>
      </c>
      <c r="H6365" s="51">
        <v>0</v>
      </c>
      <c r="I6365" s="51" t="s">
        <v>17309</v>
      </c>
      <c r="J6365" s="69">
        <v>27.49</v>
      </c>
      <c r="K6365" s="69">
        <f t="shared" si="299"/>
        <v>0</v>
      </c>
      <c r="L6365" s="90">
        <v>75</v>
      </c>
      <c r="M6365" s="51">
        <f>VLOOKUP(A:A,'[2]Příloha k protokolu'!$F:$J,5,0)</f>
        <v>75</v>
      </c>
      <c r="N6365" s="62" t="s">
        <v>20128</v>
      </c>
      <c r="O6365" s="52" t="s">
        <v>20129</v>
      </c>
      <c r="P6365" s="52">
        <v>1117</v>
      </c>
      <c r="Q6365" s="52"/>
      <c r="R6365" s="52" t="s">
        <v>20070</v>
      </c>
      <c r="S6365" s="49" t="s">
        <v>21333</v>
      </c>
      <c r="V6365" s="50" t="s">
        <v>20077</v>
      </c>
      <c r="W6365" s="50" t="s">
        <v>20070</v>
      </c>
      <c r="X6365" s="50" t="s">
        <v>14740</v>
      </c>
      <c r="Y6365" s="70" t="s">
        <v>17320</v>
      </c>
      <c r="Z6365" s="53">
        <v>29301</v>
      </c>
    </row>
    <row r="6366" spans="1:26" s="49" customFormat="1" x14ac:dyDescent="0.25">
      <c r="A6366" s="74">
        <v>600048497</v>
      </c>
      <c r="B6366" s="73">
        <f t="shared" si="297"/>
        <v>600048497</v>
      </c>
      <c r="C6366" s="73" t="s">
        <v>20130</v>
      </c>
      <c r="D6366" s="68">
        <v>1</v>
      </c>
      <c r="E6366" s="48">
        <f t="shared" si="298"/>
        <v>70994986</v>
      </c>
      <c r="F6366" s="57" t="s">
        <v>17312</v>
      </c>
      <c r="G6366" s="57" t="s">
        <v>20068</v>
      </c>
      <c r="H6366" s="51">
        <v>0</v>
      </c>
      <c r="I6366" s="51" t="s">
        <v>17309</v>
      </c>
      <c r="J6366" s="69">
        <v>27.49</v>
      </c>
      <c r="K6366" s="69">
        <f t="shared" si="299"/>
        <v>0</v>
      </c>
      <c r="L6366" s="90">
        <v>50</v>
      </c>
      <c r="M6366" s="51">
        <f>VLOOKUP(A:A,'[2]Příloha k protokolu'!$F:$J,5,0)</f>
        <v>50</v>
      </c>
      <c r="N6366" s="62" t="s">
        <v>20131</v>
      </c>
      <c r="O6366" s="52" t="s">
        <v>764</v>
      </c>
      <c r="P6366" s="52">
        <v>978</v>
      </c>
      <c r="Q6366" s="52"/>
      <c r="R6366" s="52" t="s">
        <v>20132</v>
      </c>
      <c r="S6366" s="49" t="s">
        <v>21333</v>
      </c>
      <c r="V6366" s="50" t="s">
        <v>20077</v>
      </c>
      <c r="W6366" s="50" t="s">
        <v>20070</v>
      </c>
      <c r="X6366" s="50" t="s">
        <v>14740</v>
      </c>
      <c r="Y6366" s="70" t="s">
        <v>17320</v>
      </c>
      <c r="Z6366" s="53">
        <v>29401</v>
      </c>
    </row>
    <row r="6367" spans="1:26" s="49" customFormat="1" x14ac:dyDescent="0.25">
      <c r="A6367" s="74">
        <v>600048594</v>
      </c>
      <c r="B6367" s="73">
        <f t="shared" si="297"/>
        <v>600048594</v>
      </c>
      <c r="C6367" s="73" t="s">
        <v>20133</v>
      </c>
      <c r="D6367" s="68">
        <v>1</v>
      </c>
      <c r="E6367" s="48">
        <f t="shared" si="298"/>
        <v>70993718</v>
      </c>
      <c r="F6367" s="57" t="s">
        <v>17312</v>
      </c>
      <c r="G6367" s="57" t="s">
        <v>20068</v>
      </c>
      <c r="H6367" s="51">
        <v>50</v>
      </c>
      <c r="I6367" s="51" t="s">
        <v>17309</v>
      </c>
      <c r="J6367" s="69">
        <v>27.49</v>
      </c>
      <c r="K6367" s="69">
        <f t="shared" si="299"/>
        <v>1374.5</v>
      </c>
      <c r="L6367" s="90">
        <v>50</v>
      </c>
      <c r="M6367" s="51">
        <f>VLOOKUP(A:A,'[2]Příloha k protokolu'!$F:$J,5,0)</f>
        <v>0</v>
      </c>
      <c r="N6367" s="62" t="s">
        <v>20134</v>
      </c>
      <c r="O6367" s="52" t="s">
        <v>31</v>
      </c>
      <c r="P6367" s="52">
        <v>2</v>
      </c>
      <c r="Q6367" s="52"/>
      <c r="R6367" s="52" t="s">
        <v>20135</v>
      </c>
      <c r="S6367" s="49" t="s">
        <v>21333</v>
      </c>
      <c r="V6367" s="50" t="s">
        <v>20077</v>
      </c>
      <c r="W6367" s="50" t="s">
        <v>20070</v>
      </c>
      <c r="X6367" s="50" t="s">
        <v>14740</v>
      </c>
      <c r="Y6367" s="70" t="s">
        <v>17320</v>
      </c>
      <c r="Z6367" s="53">
        <v>29428</v>
      </c>
    </row>
    <row r="6368" spans="1:26" s="49" customFormat="1" x14ac:dyDescent="0.25">
      <c r="A6368" s="74">
        <v>600048683</v>
      </c>
      <c r="B6368" s="73">
        <f t="shared" si="297"/>
        <v>600048683</v>
      </c>
      <c r="C6368" s="73" t="s">
        <v>20136</v>
      </c>
      <c r="D6368" s="68">
        <v>1</v>
      </c>
      <c r="E6368" s="48">
        <f t="shared" si="298"/>
        <v>71010815</v>
      </c>
      <c r="F6368" s="57" t="s">
        <v>17312</v>
      </c>
      <c r="G6368" s="57" t="s">
        <v>20068</v>
      </c>
      <c r="H6368" s="51">
        <v>0</v>
      </c>
      <c r="I6368" s="51" t="s">
        <v>17309</v>
      </c>
      <c r="J6368" s="69">
        <v>27.49</v>
      </c>
      <c r="K6368" s="69">
        <f t="shared" si="299"/>
        <v>0</v>
      </c>
      <c r="L6368" s="90">
        <v>25</v>
      </c>
      <c r="M6368" s="51">
        <f>VLOOKUP(A:A,'[2]Příloha k protokolu'!$F:$J,5,0)</f>
        <v>25</v>
      </c>
      <c r="N6368" s="62" t="s">
        <v>20137</v>
      </c>
      <c r="O6368" s="52" t="s">
        <v>20138</v>
      </c>
      <c r="P6368" s="52">
        <v>124</v>
      </c>
      <c r="Q6368" s="52"/>
      <c r="R6368" s="52" t="s">
        <v>20139</v>
      </c>
      <c r="S6368" s="49" t="s">
        <v>21333</v>
      </c>
      <c r="V6368" s="50" t="s">
        <v>20077</v>
      </c>
      <c r="W6368" s="50" t="s">
        <v>20070</v>
      </c>
      <c r="X6368" s="50" t="s">
        <v>14740</v>
      </c>
      <c r="Y6368" s="70" t="s">
        <v>17320</v>
      </c>
      <c r="Z6368" s="53">
        <v>29425</v>
      </c>
    </row>
    <row r="6369" spans="1:26" s="49" customFormat="1" x14ac:dyDescent="0.25">
      <c r="A6369" s="74">
        <v>600048756</v>
      </c>
      <c r="B6369" s="73">
        <f t="shared" si="297"/>
        <v>600048756</v>
      </c>
      <c r="C6369" s="73" t="s">
        <v>20140</v>
      </c>
      <c r="D6369" s="68">
        <v>1</v>
      </c>
      <c r="E6369" s="48">
        <f t="shared" si="298"/>
        <v>71010858</v>
      </c>
      <c r="F6369" s="57" t="s">
        <v>17312</v>
      </c>
      <c r="G6369" s="57" t="s">
        <v>20068</v>
      </c>
      <c r="H6369" s="51">
        <v>0</v>
      </c>
      <c r="I6369" s="51" t="s">
        <v>17309</v>
      </c>
      <c r="J6369" s="69">
        <v>27.49</v>
      </c>
      <c r="K6369" s="69">
        <f t="shared" si="299"/>
        <v>0</v>
      </c>
      <c r="L6369" s="90">
        <v>50</v>
      </c>
      <c r="M6369" s="51">
        <f>VLOOKUP(A:A,'[2]Příloha k protokolu'!$F:$J,5,0)</f>
        <v>50</v>
      </c>
      <c r="N6369" s="62" t="s">
        <v>20141</v>
      </c>
      <c r="O6369" s="52" t="s">
        <v>60</v>
      </c>
      <c r="P6369" s="52">
        <v>9</v>
      </c>
      <c r="Q6369" s="52"/>
      <c r="R6369" s="52" t="s">
        <v>20142</v>
      </c>
      <c r="S6369" s="49" t="s">
        <v>21333</v>
      </c>
      <c r="V6369" s="50" t="s">
        <v>20077</v>
      </c>
      <c r="W6369" s="50" t="s">
        <v>20070</v>
      </c>
      <c r="X6369" s="50" t="s">
        <v>14740</v>
      </c>
      <c r="Y6369" s="70" t="s">
        <v>17320</v>
      </c>
      <c r="Z6369" s="53">
        <v>29442</v>
      </c>
    </row>
    <row r="6370" spans="1:26" s="49" customFormat="1" ht="30" x14ac:dyDescent="0.25">
      <c r="A6370" s="74">
        <v>600048772</v>
      </c>
      <c r="B6370" s="73">
        <f t="shared" si="297"/>
        <v>600048772</v>
      </c>
      <c r="C6370" s="73" t="s">
        <v>20143</v>
      </c>
      <c r="D6370" s="68">
        <v>1</v>
      </c>
      <c r="E6370" s="48">
        <f t="shared" si="298"/>
        <v>75034093</v>
      </c>
      <c r="F6370" s="57" t="s">
        <v>17312</v>
      </c>
      <c r="G6370" s="57" t="s">
        <v>20068</v>
      </c>
      <c r="H6370" s="51">
        <v>50</v>
      </c>
      <c r="I6370" s="51" t="s">
        <v>17309</v>
      </c>
      <c r="J6370" s="69">
        <v>27.49</v>
      </c>
      <c r="K6370" s="69">
        <f t="shared" si="299"/>
        <v>1374.5</v>
      </c>
      <c r="L6370" s="90">
        <v>50</v>
      </c>
      <c r="M6370" s="51">
        <f>VLOOKUP(A:A,'[2]Příloha k protokolu'!$F:$J,5,0)</f>
        <v>0</v>
      </c>
      <c r="N6370" s="62" t="s">
        <v>20144</v>
      </c>
      <c r="O6370" s="52" t="s">
        <v>150</v>
      </c>
      <c r="P6370" s="52">
        <v>1165</v>
      </c>
      <c r="Q6370" s="52"/>
      <c r="R6370" s="52" t="s">
        <v>20070</v>
      </c>
      <c r="S6370" s="49" t="s">
        <v>21333</v>
      </c>
      <c r="V6370" s="50" t="s">
        <v>20077</v>
      </c>
      <c r="W6370" s="50" t="s">
        <v>20070</v>
      </c>
      <c r="X6370" s="50" t="s">
        <v>14740</v>
      </c>
      <c r="Y6370" s="70" t="s">
        <v>17320</v>
      </c>
      <c r="Z6370" s="53">
        <v>29301</v>
      </c>
    </row>
    <row r="6371" spans="1:26" s="49" customFormat="1" ht="30" x14ac:dyDescent="0.25">
      <c r="A6371" s="74">
        <v>600048781</v>
      </c>
      <c r="B6371" s="73">
        <f t="shared" si="297"/>
        <v>600048781</v>
      </c>
      <c r="C6371" s="73" t="s">
        <v>20145</v>
      </c>
      <c r="D6371" s="68">
        <v>1</v>
      </c>
      <c r="E6371" s="48">
        <f t="shared" si="298"/>
        <v>75034123</v>
      </c>
      <c r="F6371" s="57" t="s">
        <v>17312</v>
      </c>
      <c r="G6371" s="57" t="s">
        <v>20068</v>
      </c>
      <c r="H6371" s="51">
        <v>0</v>
      </c>
      <c r="I6371" s="51" t="s">
        <v>17309</v>
      </c>
      <c r="J6371" s="69">
        <v>27.49</v>
      </c>
      <c r="K6371" s="69">
        <f t="shared" si="299"/>
        <v>0</v>
      </c>
      <c r="L6371" s="90">
        <v>75</v>
      </c>
      <c r="M6371" s="51">
        <f>VLOOKUP(A:A,'[2]Příloha k protokolu'!$F:$J,5,0)</f>
        <v>75</v>
      </c>
      <c r="N6371" s="62" t="s">
        <v>20146</v>
      </c>
      <c r="O6371" s="52" t="s">
        <v>1557</v>
      </c>
      <c r="P6371" s="52">
        <v>1000</v>
      </c>
      <c r="Q6371" s="52"/>
      <c r="R6371" s="52" t="s">
        <v>20070</v>
      </c>
      <c r="S6371" s="49" t="s">
        <v>21333</v>
      </c>
      <c r="V6371" s="50" t="s">
        <v>20077</v>
      </c>
      <c r="W6371" s="50" t="s">
        <v>20070</v>
      </c>
      <c r="X6371" s="50" t="s">
        <v>14740</v>
      </c>
      <c r="Y6371" s="70" t="s">
        <v>17320</v>
      </c>
      <c r="Z6371" s="53">
        <v>29301</v>
      </c>
    </row>
    <row r="6372" spans="1:26" s="49" customFormat="1" ht="30" x14ac:dyDescent="0.25">
      <c r="A6372" s="74">
        <v>600048799</v>
      </c>
      <c r="B6372" s="73">
        <f t="shared" si="297"/>
        <v>600048799</v>
      </c>
      <c r="C6372" s="73" t="s">
        <v>20147</v>
      </c>
      <c r="D6372" s="68">
        <v>1</v>
      </c>
      <c r="E6372" s="48">
        <f t="shared" si="298"/>
        <v>75034107</v>
      </c>
      <c r="F6372" s="57" t="s">
        <v>17312</v>
      </c>
      <c r="G6372" s="57" t="s">
        <v>20068</v>
      </c>
      <c r="H6372" s="51">
        <v>0</v>
      </c>
      <c r="I6372" s="51" t="s">
        <v>17309</v>
      </c>
      <c r="J6372" s="69">
        <v>27.49</v>
      </c>
      <c r="K6372" s="69">
        <f t="shared" si="299"/>
        <v>0</v>
      </c>
      <c r="L6372" s="90">
        <v>50</v>
      </c>
      <c r="M6372" s="51">
        <f>VLOOKUP(A:A,'[2]Příloha k protokolu'!$F:$J,5,0)</f>
        <v>50</v>
      </c>
      <c r="N6372" s="62" t="s">
        <v>20148</v>
      </c>
      <c r="O6372" s="52" t="s">
        <v>165</v>
      </c>
      <c r="P6372" s="52">
        <v>797</v>
      </c>
      <c r="Q6372" s="52"/>
      <c r="R6372" s="52" t="s">
        <v>20070</v>
      </c>
      <c r="S6372" s="49" t="s">
        <v>21333</v>
      </c>
      <c r="V6372" s="50" t="s">
        <v>20077</v>
      </c>
      <c r="W6372" s="50" t="s">
        <v>20070</v>
      </c>
      <c r="X6372" s="50" t="s">
        <v>14740</v>
      </c>
      <c r="Y6372" s="70" t="s">
        <v>17320</v>
      </c>
      <c r="Z6372" s="53">
        <v>29301</v>
      </c>
    </row>
    <row r="6373" spans="1:26" s="49" customFormat="1" ht="30" x14ac:dyDescent="0.25">
      <c r="A6373" s="74">
        <v>600048802</v>
      </c>
      <c r="B6373" s="73">
        <f t="shared" si="297"/>
        <v>600048802</v>
      </c>
      <c r="C6373" s="73" t="s">
        <v>20149</v>
      </c>
      <c r="D6373" s="68">
        <v>1</v>
      </c>
      <c r="E6373" s="48">
        <f t="shared" si="298"/>
        <v>75031426</v>
      </c>
      <c r="F6373" s="57" t="s">
        <v>17312</v>
      </c>
      <c r="G6373" s="57" t="s">
        <v>20068</v>
      </c>
      <c r="H6373" s="51">
        <v>75</v>
      </c>
      <c r="I6373" s="51" t="s">
        <v>17309</v>
      </c>
      <c r="J6373" s="69">
        <v>27.49</v>
      </c>
      <c r="K6373" s="69">
        <f t="shared" si="299"/>
        <v>2061.75</v>
      </c>
      <c r="L6373" s="90">
        <v>75</v>
      </c>
      <c r="M6373" s="51">
        <f>VLOOKUP(A:A,'[2]Příloha k protokolu'!$F:$J,5,0)</f>
        <v>0</v>
      </c>
      <c r="N6373" s="62" t="s">
        <v>20150</v>
      </c>
      <c r="O6373" s="52" t="s">
        <v>2740</v>
      </c>
      <c r="P6373" s="52">
        <v>781</v>
      </c>
      <c r="Q6373" s="52"/>
      <c r="R6373" s="52" t="s">
        <v>20151</v>
      </c>
      <c r="S6373" s="49" t="s">
        <v>21333</v>
      </c>
      <c r="V6373" s="50" t="s">
        <v>20077</v>
      </c>
      <c r="W6373" s="50" t="s">
        <v>20070</v>
      </c>
      <c r="X6373" s="50" t="s">
        <v>14740</v>
      </c>
      <c r="Y6373" s="70" t="s">
        <v>17320</v>
      </c>
      <c r="Z6373" s="53">
        <v>29306</v>
      </c>
    </row>
    <row r="6374" spans="1:26" s="49" customFormat="1" x14ac:dyDescent="0.25">
      <c r="A6374" s="74">
        <v>600048969</v>
      </c>
      <c r="B6374" s="73">
        <f t="shared" si="297"/>
        <v>600048969</v>
      </c>
      <c r="C6374" s="73" t="s">
        <v>20152</v>
      </c>
      <c r="D6374" s="68">
        <v>1</v>
      </c>
      <c r="E6374" s="48">
        <f t="shared" si="298"/>
        <v>70993700</v>
      </c>
      <c r="F6374" s="57" t="s">
        <v>17312</v>
      </c>
      <c r="G6374" s="57" t="s">
        <v>20068</v>
      </c>
      <c r="H6374" s="51">
        <v>100</v>
      </c>
      <c r="I6374" s="51" t="s">
        <v>17309</v>
      </c>
      <c r="J6374" s="69">
        <v>27.49</v>
      </c>
      <c r="K6374" s="69">
        <f t="shared" si="299"/>
        <v>2749</v>
      </c>
      <c r="L6374" s="90">
        <v>100</v>
      </c>
      <c r="M6374" s="51">
        <f>VLOOKUP(A:A,'[2]Příloha k protokolu'!$F:$J,5,0)</f>
        <v>0</v>
      </c>
      <c r="N6374" s="62" t="s">
        <v>20153</v>
      </c>
      <c r="O6374" s="52" t="s">
        <v>24</v>
      </c>
      <c r="P6374" s="52">
        <v>7</v>
      </c>
      <c r="Q6374" s="52"/>
      <c r="R6374" s="52" t="s">
        <v>20135</v>
      </c>
      <c r="S6374" s="49" t="s">
        <v>21333</v>
      </c>
      <c r="V6374" s="50" t="s">
        <v>20077</v>
      </c>
      <c r="W6374" s="50" t="s">
        <v>20070</v>
      </c>
      <c r="X6374" s="50" t="s">
        <v>14740</v>
      </c>
      <c r="Y6374" s="70" t="s">
        <v>17320</v>
      </c>
      <c r="Z6374" s="53">
        <v>29428</v>
      </c>
    </row>
    <row r="6375" spans="1:26" s="49" customFormat="1" ht="30" x14ac:dyDescent="0.25">
      <c r="A6375" s="74">
        <v>600048993</v>
      </c>
      <c r="B6375" s="73">
        <f t="shared" si="297"/>
        <v>600048993</v>
      </c>
      <c r="C6375" s="73" t="s">
        <v>20154</v>
      </c>
      <c r="D6375" s="68">
        <v>1</v>
      </c>
      <c r="E6375" s="48">
        <f t="shared" si="298"/>
        <v>71000062</v>
      </c>
      <c r="F6375" s="57" t="s">
        <v>17312</v>
      </c>
      <c r="G6375" s="57" t="s">
        <v>20068</v>
      </c>
      <c r="H6375" s="51">
        <v>125</v>
      </c>
      <c r="I6375" s="51" t="s">
        <v>17309</v>
      </c>
      <c r="J6375" s="69">
        <v>27.49</v>
      </c>
      <c r="K6375" s="69">
        <f t="shared" si="299"/>
        <v>3436.25</v>
      </c>
      <c r="L6375" s="90">
        <v>125</v>
      </c>
      <c r="M6375" s="51">
        <f>VLOOKUP(A:A,'[2]Příloha k protokolu'!$F:$J,5,0)</f>
        <v>0</v>
      </c>
      <c r="N6375" s="62" t="s">
        <v>20155</v>
      </c>
      <c r="O6375" s="52"/>
      <c r="P6375" s="52">
        <v>143</v>
      </c>
      <c r="Q6375" s="52"/>
      <c r="R6375" s="52" t="s">
        <v>20156</v>
      </c>
      <c r="S6375" s="49" t="s">
        <v>21333</v>
      </c>
      <c r="V6375" s="50" t="s">
        <v>20077</v>
      </c>
      <c r="W6375" s="50" t="s">
        <v>20070</v>
      </c>
      <c r="X6375" s="50" t="s">
        <v>14740</v>
      </c>
      <c r="Y6375" s="70" t="s">
        <v>17320</v>
      </c>
      <c r="Z6375" s="53">
        <v>29474</v>
      </c>
    </row>
    <row r="6376" spans="1:26" s="49" customFormat="1" x14ac:dyDescent="0.25">
      <c r="A6376" s="74">
        <v>600049001</v>
      </c>
      <c r="B6376" s="73">
        <f t="shared" si="297"/>
        <v>600049001</v>
      </c>
      <c r="C6376" s="73" t="s">
        <v>20157</v>
      </c>
      <c r="D6376" s="68">
        <v>1</v>
      </c>
      <c r="E6376" s="48">
        <f t="shared" si="298"/>
        <v>75031361</v>
      </c>
      <c r="F6376" s="57" t="s">
        <v>17312</v>
      </c>
      <c r="G6376" s="57" t="s">
        <v>20068</v>
      </c>
      <c r="H6376" s="51">
        <v>75</v>
      </c>
      <c r="I6376" s="51" t="s">
        <v>17309</v>
      </c>
      <c r="J6376" s="69">
        <v>27.49</v>
      </c>
      <c r="K6376" s="69">
        <f t="shared" si="299"/>
        <v>2061.75</v>
      </c>
      <c r="L6376" s="90">
        <v>75</v>
      </c>
      <c r="M6376" s="51">
        <f>VLOOKUP(A:A,'[2]Příloha k protokolu'!$F:$J,5,0)</f>
        <v>0</v>
      </c>
      <c r="N6376" s="62" t="s">
        <v>20158</v>
      </c>
      <c r="O6376" s="52"/>
      <c r="P6376" s="52">
        <v>88</v>
      </c>
      <c r="Q6376" s="52"/>
      <c r="R6376" s="52" t="s">
        <v>20159</v>
      </c>
      <c r="S6376" s="49" t="s">
        <v>21333</v>
      </c>
      <c r="V6376" s="50" t="s">
        <v>20077</v>
      </c>
      <c r="W6376" s="50" t="s">
        <v>20070</v>
      </c>
      <c r="X6376" s="50" t="s">
        <v>14740</v>
      </c>
      <c r="Y6376" s="70" t="s">
        <v>17320</v>
      </c>
      <c r="Z6376" s="53">
        <v>29475</v>
      </c>
    </row>
    <row r="6377" spans="1:26" s="49" customFormat="1" x14ac:dyDescent="0.25">
      <c r="A6377" s="74">
        <v>600049027</v>
      </c>
      <c r="B6377" s="73">
        <f t="shared" si="297"/>
        <v>600049027</v>
      </c>
      <c r="C6377" s="73" t="s">
        <v>20160</v>
      </c>
      <c r="D6377" s="68">
        <v>1</v>
      </c>
      <c r="E6377" s="48">
        <f t="shared" si="298"/>
        <v>71010807</v>
      </c>
      <c r="F6377" s="57" t="s">
        <v>17312</v>
      </c>
      <c r="G6377" s="57" t="s">
        <v>20068</v>
      </c>
      <c r="H6377" s="51">
        <v>175</v>
      </c>
      <c r="I6377" s="51" t="s">
        <v>17309</v>
      </c>
      <c r="J6377" s="69">
        <v>27.49</v>
      </c>
      <c r="K6377" s="69">
        <f t="shared" si="299"/>
        <v>4810.75</v>
      </c>
      <c r="L6377" s="90">
        <v>175</v>
      </c>
      <c r="M6377" s="51">
        <f>VLOOKUP(A:A,'[2]Příloha k protokolu'!$F:$J,5,0)</f>
        <v>0</v>
      </c>
      <c r="N6377" s="62" t="s">
        <v>20161</v>
      </c>
      <c r="O6377" s="52" t="s">
        <v>20162</v>
      </c>
      <c r="P6377" s="52">
        <v>39</v>
      </c>
      <c r="Q6377" s="52"/>
      <c r="R6377" s="52" t="s">
        <v>20139</v>
      </c>
      <c r="S6377" s="49" t="s">
        <v>21333</v>
      </c>
      <c r="V6377" s="50" t="s">
        <v>20077</v>
      </c>
      <c r="W6377" s="50" t="s">
        <v>20070</v>
      </c>
      <c r="X6377" s="50" t="s">
        <v>14740</v>
      </c>
      <c r="Y6377" s="70" t="s">
        <v>17320</v>
      </c>
      <c r="Z6377" s="53">
        <v>29425</v>
      </c>
    </row>
    <row r="6378" spans="1:26" s="49" customFormat="1" ht="30" x14ac:dyDescent="0.25">
      <c r="A6378" s="74">
        <v>600049043</v>
      </c>
      <c r="B6378" s="73">
        <f t="shared" si="297"/>
        <v>600049043</v>
      </c>
      <c r="C6378" s="73" t="s">
        <v>20163</v>
      </c>
      <c r="D6378" s="68">
        <v>1</v>
      </c>
      <c r="E6378" s="48">
        <f t="shared" si="298"/>
        <v>62451421</v>
      </c>
      <c r="F6378" s="57" t="s">
        <v>17312</v>
      </c>
      <c r="G6378" s="57" t="s">
        <v>20068</v>
      </c>
      <c r="H6378" s="51">
        <v>250</v>
      </c>
      <c r="I6378" s="51" t="s">
        <v>17309</v>
      </c>
      <c r="J6378" s="69">
        <v>27.49</v>
      </c>
      <c r="K6378" s="69">
        <f t="shared" si="299"/>
        <v>6872.5</v>
      </c>
      <c r="L6378" s="90">
        <v>250</v>
      </c>
      <c r="M6378" s="51">
        <f>VLOOKUP(A:A,'[2]Příloha k protokolu'!$F:$J,5,0)</f>
        <v>0</v>
      </c>
      <c r="N6378" s="62" t="s">
        <v>20164</v>
      </c>
      <c r="O6378" s="52"/>
      <c r="P6378" s="52">
        <v>32</v>
      </c>
      <c r="Q6378" s="52"/>
      <c r="R6378" s="52" t="s">
        <v>2599</v>
      </c>
      <c r="S6378" s="49" t="s">
        <v>21333</v>
      </c>
      <c r="V6378" s="50" t="s">
        <v>20077</v>
      </c>
      <c r="W6378" s="50" t="s">
        <v>20070</v>
      </c>
      <c r="X6378" s="50" t="s">
        <v>14740</v>
      </c>
      <c r="Y6378" s="70" t="s">
        <v>17320</v>
      </c>
      <c r="Z6378" s="53">
        <v>29301</v>
      </c>
    </row>
    <row r="6379" spans="1:26" s="49" customFormat="1" x14ac:dyDescent="0.25">
      <c r="A6379" s="74">
        <v>600049051</v>
      </c>
      <c r="B6379" s="73">
        <f t="shared" si="297"/>
        <v>600049051</v>
      </c>
      <c r="C6379" s="73" t="s">
        <v>20165</v>
      </c>
      <c r="D6379" s="68">
        <v>1</v>
      </c>
      <c r="E6379" s="48">
        <f t="shared" si="298"/>
        <v>70994994</v>
      </c>
      <c r="F6379" s="57" t="s">
        <v>17312</v>
      </c>
      <c r="G6379" s="57" t="s">
        <v>20068</v>
      </c>
      <c r="H6379" s="51">
        <v>850</v>
      </c>
      <c r="I6379" s="51" t="s">
        <v>17309</v>
      </c>
      <c r="J6379" s="69">
        <v>27.49</v>
      </c>
      <c r="K6379" s="69">
        <f t="shared" si="299"/>
        <v>23366.5</v>
      </c>
      <c r="L6379" s="90">
        <v>850</v>
      </c>
      <c r="M6379" s="51">
        <f>VLOOKUP(A:A,'[2]Příloha k protokolu'!$F:$J,5,0)</f>
        <v>0</v>
      </c>
      <c r="N6379" s="62" t="s">
        <v>20166</v>
      </c>
      <c r="O6379" s="52" t="s">
        <v>764</v>
      </c>
      <c r="P6379" s="52">
        <v>278</v>
      </c>
      <c r="Q6379" s="52"/>
      <c r="R6379" s="52" t="s">
        <v>20132</v>
      </c>
      <c r="S6379" s="49" t="s">
        <v>21333</v>
      </c>
      <c r="V6379" s="50" t="s">
        <v>20077</v>
      </c>
      <c r="W6379" s="50" t="s">
        <v>20070</v>
      </c>
      <c r="X6379" s="50" t="s">
        <v>14740</v>
      </c>
      <c r="Y6379" s="70" t="s">
        <v>17320</v>
      </c>
      <c r="Z6379" s="53">
        <v>29401</v>
      </c>
    </row>
    <row r="6380" spans="1:26" s="49" customFormat="1" x14ac:dyDescent="0.25">
      <c r="A6380" s="74">
        <v>600049060</v>
      </c>
      <c r="B6380" s="73">
        <f t="shared" si="297"/>
        <v>600049060</v>
      </c>
      <c r="C6380" s="73" t="s">
        <v>20167</v>
      </c>
      <c r="D6380" s="68">
        <v>1</v>
      </c>
      <c r="E6380" s="48">
        <f t="shared" si="298"/>
        <v>70936838</v>
      </c>
      <c r="F6380" s="57" t="s">
        <v>17312</v>
      </c>
      <c r="G6380" s="57" t="s">
        <v>20068</v>
      </c>
      <c r="H6380" s="51">
        <v>950</v>
      </c>
      <c r="I6380" s="51" t="s">
        <v>17309</v>
      </c>
      <c r="J6380" s="69">
        <v>27.49</v>
      </c>
      <c r="K6380" s="69">
        <f t="shared" si="299"/>
        <v>26115.5</v>
      </c>
      <c r="L6380" s="90">
        <v>950</v>
      </c>
      <c r="M6380" s="51">
        <f>VLOOKUP(A:A,'[2]Příloha k protokolu'!$F:$J,5,0)</f>
        <v>0</v>
      </c>
      <c r="N6380" s="62" t="s">
        <v>20168</v>
      </c>
      <c r="O6380" s="52" t="s">
        <v>749</v>
      </c>
      <c r="P6380" s="52">
        <v>1110</v>
      </c>
      <c r="Q6380" s="52"/>
      <c r="R6380" s="52" t="s">
        <v>20124</v>
      </c>
      <c r="S6380" s="49" t="s">
        <v>21333</v>
      </c>
      <c r="V6380" s="50" t="s">
        <v>20077</v>
      </c>
      <c r="W6380" s="50" t="s">
        <v>20070</v>
      </c>
      <c r="X6380" s="50" t="s">
        <v>14740</v>
      </c>
      <c r="Y6380" s="70" t="s">
        <v>17320</v>
      </c>
      <c r="Z6380" s="53">
        <v>29421</v>
      </c>
    </row>
    <row r="6381" spans="1:26" s="49" customFormat="1" x14ac:dyDescent="0.25">
      <c r="A6381" s="74">
        <v>600049078</v>
      </c>
      <c r="B6381" s="73">
        <f t="shared" si="297"/>
        <v>600049078</v>
      </c>
      <c r="C6381" s="73" t="s">
        <v>20169</v>
      </c>
      <c r="D6381" s="68">
        <v>1</v>
      </c>
      <c r="E6381" s="48">
        <f t="shared" si="298"/>
        <v>70997501</v>
      </c>
      <c r="F6381" s="57" t="s">
        <v>17312</v>
      </c>
      <c r="G6381" s="57" t="s">
        <v>20068</v>
      </c>
      <c r="H6381" s="51">
        <v>875</v>
      </c>
      <c r="I6381" s="51" t="s">
        <v>17309</v>
      </c>
      <c r="J6381" s="69">
        <v>27.49</v>
      </c>
      <c r="K6381" s="69">
        <f t="shared" si="299"/>
        <v>24053.75</v>
      </c>
      <c r="L6381" s="90">
        <v>875</v>
      </c>
      <c r="M6381" s="51">
        <f>VLOOKUP(A:A,'[2]Příloha k protokolu'!$F:$J,5,0)</f>
        <v>0</v>
      </c>
      <c r="N6381" s="62" t="s">
        <v>20170</v>
      </c>
      <c r="O6381" s="52" t="s">
        <v>24</v>
      </c>
      <c r="P6381" s="52">
        <v>55</v>
      </c>
      <c r="Q6381" s="52"/>
      <c r="R6381" s="52" t="s">
        <v>20081</v>
      </c>
      <c r="S6381" s="49" t="s">
        <v>21333</v>
      </c>
      <c r="V6381" s="50" t="s">
        <v>20077</v>
      </c>
      <c r="W6381" s="50" t="s">
        <v>20070</v>
      </c>
      <c r="X6381" s="50" t="s">
        <v>14740</v>
      </c>
      <c r="Y6381" s="70" t="s">
        <v>17320</v>
      </c>
      <c r="Z6381" s="53">
        <v>29471</v>
      </c>
    </row>
    <row r="6382" spans="1:26" s="49" customFormat="1" x14ac:dyDescent="0.25">
      <c r="A6382" s="74">
        <v>600049086</v>
      </c>
      <c r="B6382" s="73">
        <f t="shared" si="297"/>
        <v>600049086</v>
      </c>
      <c r="C6382" s="73" t="s">
        <v>20171</v>
      </c>
      <c r="D6382" s="68">
        <v>1</v>
      </c>
      <c r="E6382" s="48">
        <f t="shared" si="298"/>
        <v>70997519</v>
      </c>
      <c r="F6382" s="57" t="s">
        <v>17312</v>
      </c>
      <c r="G6382" s="57" t="s">
        <v>20068</v>
      </c>
      <c r="H6382" s="51">
        <v>925</v>
      </c>
      <c r="I6382" s="51" t="s">
        <v>17309</v>
      </c>
      <c r="J6382" s="69">
        <v>27.49</v>
      </c>
      <c r="K6382" s="69">
        <f t="shared" si="299"/>
        <v>25428.25</v>
      </c>
      <c r="L6382" s="90">
        <v>925</v>
      </c>
      <c r="M6382" s="51">
        <f>VLOOKUP(A:A,'[2]Příloha k protokolu'!$F:$J,5,0)</f>
        <v>0</v>
      </c>
      <c r="N6382" s="62" t="s">
        <v>20172</v>
      </c>
      <c r="O6382" s="52" t="s">
        <v>1152</v>
      </c>
      <c r="P6382" s="52">
        <v>135</v>
      </c>
      <c r="Q6382" s="52"/>
      <c r="R6382" s="52" t="s">
        <v>20081</v>
      </c>
      <c r="S6382" s="49" t="s">
        <v>21333</v>
      </c>
      <c r="V6382" s="50" t="s">
        <v>20077</v>
      </c>
      <c r="W6382" s="50" t="s">
        <v>20070</v>
      </c>
      <c r="X6382" s="50" t="s">
        <v>14740</v>
      </c>
      <c r="Y6382" s="70" t="s">
        <v>17320</v>
      </c>
      <c r="Z6382" s="53">
        <v>29471</v>
      </c>
    </row>
    <row r="6383" spans="1:26" s="49" customFormat="1" x14ac:dyDescent="0.25">
      <c r="A6383" s="74">
        <v>600049094</v>
      </c>
      <c r="B6383" s="73">
        <f t="shared" si="297"/>
        <v>600049094</v>
      </c>
      <c r="C6383" s="73" t="s">
        <v>20173</v>
      </c>
      <c r="D6383" s="68">
        <v>1</v>
      </c>
      <c r="E6383" s="48">
        <f t="shared" si="298"/>
        <v>75034255</v>
      </c>
      <c r="F6383" s="57" t="s">
        <v>17312</v>
      </c>
      <c r="G6383" s="57" t="s">
        <v>20068</v>
      </c>
      <c r="H6383" s="51">
        <v>550</v>
      </c>
      <c r="I6383" s="51" t="s">
        <v>17309</v>
      </c>
      <c r="J6383" s="69">
        <v>27.49</v>
      </c>
      <c r="K6383" s="69">
        <f t="shared" si="299"/>
        <v>15119.5</v>
      </c>
      <c r="L6383" s="90">
        <v>550</v>
      </c>
      <c r="M6383" s="51">
        <f>VLOOKUP(A:A,'[2]Příloha k protokolu'!$F:$J,5,0)</f>
        <v>0</v>
      </c>
      <c r="N6383" s="62" t="s">
        <v>20174</v>
      </c>
      <c r="O6383" s="52" t="s">
        <v>60</v>
      </c>
      <c r="P6383" s="52">
        <v>242</v>
      </c>
      <c r="Q6383" s="52"/>
      <c r="R6383" s="52" t="s">
        <v>20175</v>
      </c>
      <c r="S6383" s="49" t="s">
        <v>21333</v>
      </c>
      <c r="V6383" s="50" t="s">
        <v>20077</v>
      </c>
      <c r="W6383" s="50" t="s">
        <v>20070</v>
      </c>
      <c r="X6383" s="50" t="s">
        <v>14740</v>
      </c>
      <c r="Y6383" s="70" t="s">
        <v>17320</v>
      </c>
      <c r="Z6383" s="53">
        <v>29429</v>
      </c>
    </row>
    <row r="6384" spans="1:26" s="49" customFormat="1" ht="30" x14ac:dyDescent="0.25">
      <c r="A6384" s="74">
        <v>600049108</v>
      </c>
      <c r="B6384" s="73">
        <f t="shared" si="297"/>
        <v>600049108</v>
      </c>
      <c r="C6384" s="73" t="s">
        <v>20176</v>
      </c>
      <c r="D6384" s="68">
        <v>1</v>
      </c>
      <c r="E6384" s="48">
        <f t="shared" si="298"/>
        <v>70933057</v>
      </c>
      <c r="F6384" s="57" t="s">
        <v>17312</v>
      </c>
      <c r="G6384" s="57" t="s">
        <v>20068</v>
      </c>
      <c r="H6384" s="51">
        <v>475</v>
      </c>
      <c r="I6384" s="51" t="s">
        <v>17309</v>
      </c>
      <c r="J6384" s="69">
        <v>27.49</v>
      </c>
      <c r="K6384" s="69">
        <f t="shared" si="299"/>
        <v>13057.75</v>
      </c>
      <c r="L6384" s="90">
        <v>475</v>
      </c>
      <c r="M6384" s="51">
        <f>VLOOKUP(A:A,'[2]Příloha k protokolu'!$F:$J,5,0)</f>
        <v>0</v>
      </c>
      <c r="N6384" s="62" t="s">
        <v>20177</v>
      </c>
      <c r="O6384" s="52" t="s">
        <v>5617</v>
      </c>
      <c r="P6384" s="52">
        <v>300</v>
      </c>
      <c r="Q6384" s="52"/>
      <c r="R6384" s="52" t="s">
        <v>20178</v>
      </c>
      <c r="S6384" s="49" t="s">
        <v>21333</v>
      </c>
      <c r="V6384" s="50" t="s">
        <v>20077</v>
      </c>
      <c r="W6384" s="50" t="s">
        <v>20070</v>
      </c>
      <c r="X6384" s="50" t="s">
        <v>14740</v>
      </c>
      <c r="Y6384" s="70" t="s">
        <v>17320</v>
      </c>
      <c r="Z6384" s="53">
        <v>29473</v>
      </c>
    </row>
    <row r="6385" spans="1:26" s="49" customFormat="1" x14ac:dyDescent="0.25">
      <c r="A6385" s="74">
        <v>600049116</v>
      </c>
      <c r="B6385" s="73">
        <f t="shared" si="297"/>
        <v>600049116</v>
      </c>
      <c r="C6385" s="73" t="s">
        <v>20179</v>
      </c>
      <c r="D6385" s="68">
        <v>1</v>
      </c>
      <c r="E6385" s="48">
        <f t="shared" si="298"/>
        <v>70988102</v>
      </c>
      <c r="F6385" s="57" t="s">
        <v>17312</v>
      </c>
      <c r="G6385" s="57" t="s">
        <v>20068</v>
      </c>
      <c r="H6385" s="51">
        <v>600</v>
      </c>
      <c r="I6385" s="51" t="s">
        <v>17309</v>
      </c>
      <c r="J6385" s="69">
        <v>27.49</v>
      </c>
      <c r="K6385" s="69">
        <f t="shared" si="299"/>
        <v>16494</v>
      </c>
      <c r="L6385" s="90">
        <v>600</v>
      </c>
      <c r="M6385" s="51">
        <f>VLOOKUP(A:A,'[2]Příloha k protokolu'!$F:$J,5,0)</f>
        <v>0</v>
      </c>
      <c r="N6385" s="62" t="s">
        <v>20180</v>
      </c>
      <c r="O6385" s="52"/>
      <c r="P6385" s="52">
        <v>115</v>
      </c>
      <c r="Q6385" s="52"/>
      <c r="R6385" s="52" t="s">
        <v>7297</v>
      </c>
      <c r="S6385" s="49" t="s">
        <v>21333</v>
      </c>
      <c r="V6385" s="50" t="s">
        <v>20077</v>
      </c>
      <c r="W6385" s="50" t="s">
        <v>20070</v>
      </c>
      <c r="X6385" s="50" t="s">
        <v>14740</v>
      </c>
      <c r="Y6385" s="70" t="s">
        <v>17320</v>
      </c>
      <c r="Z6385" s="53">
        <v>29406</v>
      </c>
    </row>
    <row r="6386" spans="1:26" s="49" customFormat="1" ht="30" x14ac:dyDescent="0.25">
      <c r="A6386" s="74">
        <v>600049124</v>
      </c>
      <c r="B6386" s="73">
        <f t="shared" si="297"/>
        <v>600049124</v>
      </c>
      <c r="C6386" s="73" t="s">
        <v>20181</v>
      </c>
      <c r="D6386" s="68">
        <v>1</v>
      </c>
      <c r="E6386" s="48">
        <f t="shared" si="298"/>
        <v>75030268</v>
      </c>
      <c r="F6386" s="57" t="s">
        <v>17312</v>
      </c>
      <c r="G6386" s="57" t="s">
        <v>20068</v>
      </c>
      <c r="H6386" s="51">
        <v>0</v>
      </c>
      <c r="I6386" s="51" t="s">
        <v>17309</v>
      </c>
      <c r="J6386" s="69">
        <v>27.49</v>
      </c>
      <c r="K6386" s="69">
        <f t="shared" si="299"/>
        <v>0</v>
      </c>
      <c r="L6386" s="90">
        <v>400</v>
      </c>
      <c r="M6386" s="51">
        <f>VLOOKUP(A:A,'[2]Příloha k protokolu'!$F:$J,5,0)</f>
        <v>400</v>
      </c>
      <c r="N6386" s="62" t="s">
        <v>20182</v>
      </c>
      <c r="O6386" s="52" t="s">
        <v>340</v>
      </c>
      <c r="P6386" s="52">
        <v>96</v>
      </c>
      <c r="Q6386" s="52"/>
      <c r="R6386" s="52" t="s">
        <v>20183</v>
      </c>
      <c r="S6386" s="49" t="s">
        <v>21333</v>
      </c>
      <c r="V6386" s="50" t="s">
        <v>20077</v>
      </c>
      <c r="W6386" s="50" t="s">
        <v>20070</v>
      </c>
      <c r="X6386" s="50" t="s">
        <v>14740</v>
      </c>
      <c r="Y6386" s="70" t="s">
        <v>17320</v>
      </c>
      <c r="Z6386" s="53">
        <v>29443</v>
      </c>
    </row>
    <row r="6387" spans="1:26" s="49" customFormat="1" x14ac:dyDescent="0.25">
      <c r="A6387" s="74">
        <v>600049132</v>
      </c>
      <c r="B6387" s="73">
        <f t="shared" si="297"/>
        <v>600049132</v>
      </c>
      <c r="C6387" s="73" t="s">
        <v>20184</v>
      </c>
      <c r="D6387" s="68">
        <v>1</v>
      </c>
      <c r="E6387" s="48">
        <f t="shared" si="298"/>
        <v>75034981</v>
      </c>
      <c r="F6387" s="57" t="s">
        <v>17312</v>
      </c>
      <c r="G6387" s="57" t="s">
        <v>20068</v>
      </c>
      <c r="H6387" s="51">
        <v>775</v>
      </c>
      <c r="I6387" s="51" t="s">
        <v>17309</v>
      </c>
      <c r="J6387" s="69">
        <v>27.49</v>
      </c>
      <c r="K6387" s="69">
        <f t="shared" si="299"/>
        <v>21304.75</v>
      </c>
      <c r="L6387" s="90">
        <v>775</v>
      </c>
      <c r="M6387" s="51">
        <f>VLOOKUP(A:A,'[2]Příloha k protokolu'!$F:$J,5,0)</f>
        <v>0</v>
      </c>
      <c r="N6387" s="62" t="s">
        <v>20185</v>
      </c>
      <c r="O6387" s="52" t="s">
        <v>340</v>
      </c>
      <c r="P6387" s="52">
        <v>46</v>
      </c>
      <c r="Q6387" s="52"/>
      <c r="R6387" s="52" t="s">
        <v>20186</v>
      </c>
      <c r="S6387" s="49" t="s">
        <v>21333</v>
      </c>
      <c r="V6387" s="50" t="s">
        <v>20077</v>
      </c>
      <c r="W6387" s="50" t="s">
        <v>20070</v>
      </c>
      <c r="X6387" s="50" t="s">
        <v>14740</v>
      </c>
      <c r="Y6387" s="70" t="s">
        <v>17320</v>
      </c>
      <c r="Z6387" s="53">
        <v>29441</v>
      </c>
    </row>
    <row r="6388" spans="1:26" s="49" customFormat="1" x14ac:dyDescent="0.25">
      <c r="A6388" s="74">
        <v>600049141</v>
      </c>
      <c r="B6388" s="73">
        <f t="shared" si="297"/>
        <v>600049141</v>
      </c>
      <c r="C6388" s="73" t="s">
        <v>20187</v>
      </c>
      <c r="D6388" s="68">
        <v>1</v>
      </c>
      <c r="E6388" s="48">
        <f t="shared" si="298"/>
        <v>71009914</v>
      </c>
      <c r="F6388" s="57" t="s">
        <v>17312</v>
      </c>
      <c r="G6388" s="57" t="s">
        <v>20068</v>
      </c>
      <c r="H6388" s="51">
        <v>775</v>
      </c>
      <c r="I6388" s="51" t="s">
        <v>17309</v>
      </c>
      <c r="J6388" s="69">
        <v>27.49</v>
      </c>
      <c r="K6388" s="69">
        <f t="shared" si="299"/>
        <v>21304.75</v>
      </c>
      <c r="L6388" s="90">
        <v>775</v>
      </c>
      <c r="M6388" s="51">
        <f>VLOOKUP(A:A,'[2]Příloha k protokolu'!$F:$J,5,0)</f>
        <v>0</v>
      </c>
      <c r="N6388" s="62" t="s">
        <v>20188</v>
      </c>
      <c r="O6388" s="52" t="s">
        <v>60</v>
      </c>
      <c r="P6388" s="52">
        <v>74</v>
      </c>
      <c r="Q6388" s="52"/>
      <c r="R6388" s="52" t="s">
        <v>20189</v>
      </c>
      <c r="S6388" s="49" t="s">
        <v>21333</v>
      </c>
      <c r="V6388" s="50" t="s">
        <v>20077</v>
      </c>
      <c r="W6388" s="50" t="s">
        <v>20070</v>
      </c>
      <c r="X6388" s="50" t="s">
        <v>14740</v>
      </c>
      <c r="Y6388" s="70" t="s">
        <v>17320</v>
      </c>
      <c r="Z6388" s="53">
        <v>29404</v>
      </c>
    </row>
    <row r="6389" spans="1:26" s="49" customFormat="1" ht="30" x14ac:dyDescent="0.25">
      <c r="A6389" s="74">
        <v>600049159</v>
      </c>
      <c r="B6389" s="73">
        <f t="shared" si="297"/>
        <v>600049159</v>
      </c>
      <c r="C6389" s="73" t="s">
        <v>20190</v>
      </c>
      <c r="D6389" s="68">
        <v>1</v>
      </c>
      <c r="E6389" s="48">
        <f t="shared" si="298"/>
        <v>71007245</v>
      </c>
      <c r="F6389" s="57" t="s">
        <v>17312</v>
      </c>
      <c r="G6389" s="57" t="s">
        <v>20068</v>
      </c>
      <c r="H6389" s="51">
        <v>250</v>
      </c>
      <c r="I6389" s="51" t="s">
        <v>17309</v>
      </c>
      <c r="J6389" s="69">
        <v>27.49</v>
      </c>
      <c r="K6389" s="69">
        <f t="shared" si="299"/>
        <v>6872.5</v>
      </c>
      <c r="L6389" s="90">
        <v>250</v>
      </c>
      <c r="M6389" s="51">
        <f>VLOOKUP(A:A,'[2]Příloha k protokolu'!$F:$J,5,0)</f>
        <v>0</v>
      </c>
      <c r="N6389" s="62" t="s">
        <v>20191</v>
      </c>
      <c r="O6389" s="52"/>
      <c r="P6389" s="52">
        <v>40</v>
      </c>
      <c r="Q6389" s="52"/>
      <c r="R6389" s="52" t="s">
        <v>20192</v>
      </c>
      <c r="S6389" s="49" t="s">
        <v>21333</v>
      </c>
      <c r="V6389" s="50" t="s">
        <v>20077</v>
      </c>
      <c r="W6389" s="50" t="s">
        <v>20070</v>
      </c>
      <c r="X6389" s="50" t="s">
        <v>14740</v>
      </c>
      <c r="Y6389" s="70" t="s">
        <v>17320</v>
      </c>
      <c r="Z6389" s="53">
        <v>29478</v>
      </c>
    </row>
    <row r="6390" spans="1:26" s="49" customFormat="1" x14ac:dyDescent="0.25">
      <c r="A6390" s="74">
        <v>600049175</v>
      </c>
      <c r="B6390" s="73">
        <f t="shared" si="297"/>
        <v>600049175</v>
      </c>
      <c r="C6390" s="73" t="s">
        <v>20193</v>
      </c>
      <c r="D6390" s="68">
        <v>1</v>
      </c>
      <c r="E6390" s="48">
        <f t="shared" si="298"/>
        <v>71010840</v>
      </c>
      <c r="F6390" s="57" t="s">
        <v>17312</v>
      </c>
      <c r="G6390" s="57" t="s">
        <v>20068</v>
      </c>
      <c r="H6390" s="51">
        <v>475</v>
      </c>
      <c r="I6390" s="51" t="s">
        <v>17309</v>
      </c>
      <c r="J6390" s="69">
        <v>27.49</v>
      </c>
      <c r="K6390" s="69">
        <f t="shared" si="299"/>
        <v>13057.75</v>
      </c>
      <c r="L6390" s="90">
        <v>475</v>
      </c>
      <c r="M6390" s="51">
        <f>VLOOKUP(A:A,'[2]Příloha k protokolu'!$F:$J,5,0)</f>
        <v>0</v>
      </c>
      <c r="N6390" s="62" t="s">
        <v>20194</v>
      </c>
      <c r="O6390" s="52" t="s">
        <v>20043</v>
      </c>
      <c r="P6390" s="52">
        <v>160</v>
      </c>
      <c r="Q6390" s="52"/>
      <c r="R6390" s="52" t="s">
        <v>20142</v>
      </c>
      <c r="S6390" s="49" t="s">
        <v>21333</v>
      </c>
      <c r="V6390" s="50" t="s">
        <v>20077</v>
      </c>
      <c r="W6390" s="50" t="s">
        <v>20070</v>
      </c>
      <c r="X6390" s="50" t="s">
        <v>14740</v>
      </c>
      <c r="Y6390" s="70" t="s">
        <v>17320</v>
      </c>
      <c r="Z6390" s="53">
        <v>29442</v>
      </c>
    </row>
    <row r="6391" spans="1:26" s="49" customFormat="1" ht="30" x14ac:dyDescent="0.25">
      <c r="A6391" s="74">
        <v>600049183</v>
      </c>
      <c r="B6391" s="73">
        <f t="shared" si="297"/>
        <v>600049183</v>
      </c>
      <c r="C6391" s="73" t="s">
        <v>20195</v>
      </c>
      <c r="D6391" s="68">
        <v>1</v>
      </c>
      <c r="E6391" s="48">
        <f t="shared" si="298"/>
        <v>75034051</v>
      </c>
      <c r="F6391" s="57" t="s">
        <v>17312</v>
      </c>
      <c r="G6391" s="57" t="s">
        <v>20068</v>
      </c>
      <c r="H6391" s="51">
        <v>500</v>
      </c>
      <c r="I6391" s="51" t="s">
        <v>17309</v>
      </c>
      <c r="J6391" s="69">
        <v>27.49</v>
      </c>
      <c r="K6391" s="69">
        <f t="shared" si="299"/>
        <v>13745</v>
      </c>
      <c r="L6391" s="90">
        <v>500</v>
      </c>
      <c r="M6391" s="51">
        <f>VLOOKUP(A:A,'[2]Příloha k protokolu'!$F:$J,5,0)</f>
        <v>0</v>
      </c>
      <c r="N6391" s="62" t="s">
        <v>20196</v>
      </c>
      <c r="O6391" s="52" t="s">
        <v>48</v>
      </c>
      <c r="P6391" s="52">
        <v>76</v>
      </c>
      <c r="Q6391" s="52">
        <v>3</v>
      </c>
      <c r="R6391" s="52" t="s">
        <v>20070</v>
      </c>
      <c r="S6391" s="49" t="s">
        <v>21333</v>
      </c>
      <c r="V6391" s="50" t="s">
        <v>20077</v>
      </c>
      <c r="W6391" s="50" t="s">
        <v>20070</v>
      </c>
      <c r="X6391" s="50" t="s">
        <v>14740</v>
      </c>
      <c r="Y6391" s="70" t="s">
        <v>17320</v>
      </c>
      <c r="Z6391" s="53">
        <v>29301</v>
      </c>
    </row>
    <row r="6392" spans="1:26" s="49" customFormat="1" ht="30" x14ac:dyDescent="0.25">
      <c r="A6392" s="74">
        <v>600049191</v>
      </c>
      <c r="B6392" s="73">
        <f t="shared" si="297"/>
        <v>600049191</v>
      </c>
      <c r="C6392" s="73" t="s">
        <v>20197</v>
      </c>
      <c r="D6392" s="68">
        <v>1</v>
      </c>
      <c r="E6392" s="48">
        <f t="shared" si="298"/>
        <v>75034042</v>
      </c>
      <c r="F6392" s="57" t="s">
        <v>17312</v>
      </c>
      <c r="G6392" s="57" t="s">
        <v>20068</v>
      </c>
      <c r="H6392" s="51">
        <v>1025</v>
      </c>
      <c r="I6392" s="51" t="s">
        <v>17309</v>
      </c>
      <c r="J6392" s="69">
        <v>27.49</v>
      </c>
      <c r="K6392" s="69">
        <f t="shared" si="299"/>
        <v>28177.25</v>
      </c>
      <c r="L6392" s="90">
        <v>1025</v>
      </c>
      <c r="M6392" s="51">
        <f>VLOOKUP(A:A,'[2]Příloha k protokolu'!$F:$J,5,0)</f>
        <v>0</v>
      </c>
      <c r="N6392" s="62" t="s">
        <v>20198</v>
      </c>
      <c r="O6392" s="52" t="s">
        <v>48</v>
      </c>
      <c r="P6392" s="52">
        <v>91</v>
      </c>
      <c r="Q6392" s="52">
        <v>6</v>
      </c>
      <c r="R6392" s="52" t="s">
        <v>20070</v>
      </c>
      <c r="S6392" s="49" t="s">
        <v>21333</v>
      </c>
      <c r="V6392" s="50" t="s">
        <v>20077</v>
      </c>
      <c r="W6392" s="50" t="s">
        <v>20070</v>
      </c>
      <c r="X6392" s="50" t="s">
        <v>14740</v>
      </c>
      <c r="Y6392" s="70" t="s">
        <v>17320</v>
      </c>
      <c r="Z6392" s="53">
        <v>29301</v>
      </c>
    </row>
    <row r="6393" spans="1:26" s="49" customFormat="1" ht="30" x14ac:dyDescent="0.25">
      <c r="A6393" s="74">
        <v>600049205</v>
      </c>
      <c r="B6393" s="73">
        <f t="shared" si="297"/>
        <v>600049205</v>
      </c>
      <c r="C6393" s="73" t="s">
        <v>20199</v>
      </c>
      <c r="D6393" s="68">
        <v>1</v>
      </c>
      <c r="E6393" s="48">
        <f t="shared" si="298"/>
        <v>62451511</v>
      </c>
      <c r="F6393" s="57" t="s">
        <v>17312</v>
      </c>
      <c r="G6393" s="57" t="s">
        <v>20068</v>
      </c>
      <c r="H6393" s="51">
        <v>1150</v>
      </c>
      <c r="I6393" s="51" t="s">
        <v>17309</v>
      </c>
      <c r="J6393" s="69">
        <v>27.49</v>
      </c>
      <c r="K6393" s="69">
        <f t="shared" si="299"/>
        <v>31613.5</v>
      </c>
      <c r="L6393" s="90">
        <v>1150</v>
      </c>
      <c r="M6393" s="51">
        <f>VLOOKUP(A:A,'[2]Příloha k protokolu'!$F:$J,5,0)</f>
        <v>0</v>
      </c>
      <c r="N6393" s="62" t="s">
        <v>20200</v>
      </c>
      <c r="O6393" s="52" t="s">
        <v>20103</v>
      </c>
      <c r="P6393" s="52">
        <v>905</v>
      </c>
      <c r="Q6393" s="52"/>
      <c r="R6393" s="52" t="s">
        <v>20070</v>
      </c>
      <c r="S6393" s="49" t="s">
        <v>21333</v>
      </c>
      <c r="V6393" s="50" t="s">
        <v>20077</v>
      </c>
      <c r="W6393" s="50" t="s">
        <v>20070</v>
      </c>
      <c r="X6393" s="50" t="s">
        <v>14740</v>
      </c>
      <c r="Y6393" s="70" t="s">
        <v>17320</v>
      </c>
      <c r="Z6393" s="53">
        <v>29301</v>
      </c>
    </row>
    <row r="6394" spans="1:26" s="49" customFormat="1" ht="30" x14ac:dyDescent="0.25">
      <c r="A6394" s="74">
        <v>600049213</v>
      </c>
      <c r="B6394" s="73">
        <f t="shared" si="297"/>
        <v>600049213</v>
      </c>
      <c r="C6394" s="73" t="s">
        <v>20201</v>
      </c>
      <c r="D6394" s="68">
        <v>1</v>
      </c>
      <c r="E6394" s="48">
        <f t="shared" si="298"/>
        <v>75034069</v>
      </c>
      <c r="F6394" s="57" t="s">
        <v>17312</v>
      </c>
      <c r="G6394" s="57" t="s">
        <v>20068</v>
      </c>
      <c r="H6394" s="51">
        <v>575</v>
      </c>
      <c r="I6394" s="51" t="s">
        <v>17309</v>
      </c>
      <c r="J6394" s="69">
        <v>27.49</v>
      </c>
      <c r="K6394" s="69">
        <f t="shared" si="299"/>
        <v>15806.75</v>
      </c>
      <c r="L6394" s="90">
        <v>575</v>
      </c>
      <c r="M6394" s="51">
        <f>VLOOKUP(A:A,'[2]Příloha k protokolu'!$F:$J,5,0)</f>
        <v>0</v>
      </c>
      <c r="N6394" s="62" t="s">
        <v>20202</v>
      </c>
      <c r="O6394" s="52" t="s">
        <v>20203</v>
      </c>
      <c r="P6394" s="52">
        <v>574</v>
      </c>
      <c r="Q6394" s="52">
        <v>5</v>
      </c>
      <c r="R6394" s="52" t="s">
        <v>20070</v>
      </c>
      <c r="S6394" s="49" t="s">
        <v>21333</v>
      </c>
      <c r="V6394" s="50" t="s">
        <v>20077</v>
      </c>
      <c r="W6394" s="50" t="s">
        <v>20070</v>
      </c>
      <c r="X6394" s="50" t="s">
        <v>14740</v>
      </c>
      <c r="Y6394" s="70" t="s">
        <v>17320</v>
      </c>
      <c r="Z6394" s="53">
        <v>29301</v>
      </c>
    </row>
    <row r="6395" spans="1:26" s="49" customFormat="1" ht="30" x14ac:dyDescent="0.25">
      <c r="A6395" s="74">
        <v>600049221</v>
      </c>
      <c r="B6395" s="73">
        <f t="shared" si="297"/>
        <v>600049221</v>
      </c>
      <c r="C6395" s="73" t="s">
        <v>20204</v>
      </c>
      <c r="D6395" s="68">
        <v>1</v>
      </c>
      <c r="E6395" s="48">
        <f t="shared" si="298"/>
        <v>75034077</v>
      </c>
      <c r="F6395" s="57" t="s">
        <v>17312</v>
      </c>
      <c r="G6395" s="57" t="s">
        <v>20068</v>
      </c>
      <c r="H6395" s="51">
        <v>1000</v>
      </c>
      <c r="I6395" s="51" t="s">
        <v>17309</v>
      </c>
      <c r="J6395" s="69">
        <v>27.49</v>
      </c>
      <c r="K6395" s="69">
        <f t="shared" si="299"/>
        <v>27490</v>
      </c>
      <c r="L6395" s="90">
        <v>1000</v>
      </c>
      <c r="M6395" s="51">
        <f>VLOOKUP(A:A,'[2]Příloha k protokolu'!$F:$J,5,0)</f>
        <v>0</v>
      </c>
      <c r="N6395" s="62" t="s">
        <v>20205</v>
      </c>
      <c r="O6395" s="52" t="s">
        <v>2799</v>
      </c>
      <c r="P6395" s="52">
        <v>1325</v>
      </c>
      <c r="Q6395" s="52"/>
      <c r="R6395" s="52" t="s">
        <v>20070</v>
      </c>
      <c r="S6395" s="49" t="s">
        <v>21333</v>
      </c>
      <c r="V6395" s="50" t="s">
        <v>20077</v>
      </c>
      <c r="W6395" s="50" t="s">
        <v>20070</v>
      </c>
      <c r="X6395" s="50" t="s">
        <v>14740</v>
      </c>
      <c r="Y6395" s="70" t="s">
        <v>17320</v>
      </c>
      <c r="Z6395" s="53">
        <v>29301</v>
      </c>
    </row>
    <row r="6396" spans="1:26" s="49" customFormat="1" ht="30" x14ac:dyDescent="0.25">
      <c r="A6396" s="74">
        <v>600049230</v>
      </c>
      <c r="B6396" s="73">
        <f t="shared" si="297"/>
        <v>600049230</v>
      </c>
      <c r="C6396" s="73" t="s">
        <v>20206</v>
      </c>
      <c r="D6396" s="68">
        <v>1</v>
      </c>
      <c r="E6396" s="48">
        <f t="shared" si="298"/>
        <v>75034034</v>
      </c>
      <c r="F6396" s="57" t="s">
        <v>17312</v>
      </c>
      <c r="G6396" s="57" t="s">
        <v>20068</v>
      </c>
      <c r="H6396" s="51">
        <v>1275</v>
      </c>
      <c r="I6396" s="51" t="s">
        <v>17309</v>
      </c>
      <c r="J6396" s="69">
        <v>27.49</v>
      </c>
      <c r="K6396" s="69">
        <f t="shared" si="299"/>
        <v>35049.75</v>
      </c>
      <c r="L6396" s="90">
        <v>1275</v>
      </c>
      <c r="M6396" s="51">
        <f>VLOOKUP(A:A,'[2]Příloha k protokolu'!$F:$J,5,0)</f>
        <v>0</v>
      </c>
      <c r="N6396" s="62" t="s">
        <v>20207</v>
      </c>
      <c r="O6396" s="52" t="s">
        <v>20208</v>
      </c>
      <c r="P6396" s="52">
        <v>1152</v>
      </c>
      <c r="Q6396" s="52"/>
      <c r="R6396" s="52" t="s">
        <v>20070</v>
      </c>
      <c r="S6396" s="49" t="s">
        <v>21333</v>
      </c>
      <c r="V6396" s="50" t="s">
        <v>20077</v>
      </c>
      <c r="W6396" s="50" t="s">
        <v>20070</v>
      </c>
      <c r="X6396" s="50" t="s">
        <v>14740</v>
      </c>
      <c r="Y6396" s="70" t="s">
        <v>17320</v>
      </c>
      <c r="Z6396" s="53">
        <v>29301</v>
      </c>
    </row>
    <row r="6397" spans="1:26" s="49" customFormat="1" ht="30" x14ac:dyDescent="0.25">
      <c r="A6397" s="74">
        <v>600049248</v>
      </c>
      <c r="B6397" s="73">
        <f t="shared" si="297"/>
        <v>600049248</v>
      </c>
      <c r="C6397" s="73" t="s">
        <v>20209</v>
      </c>
      <c r="D6397" s="68">
        <v>1</v>
      </c>
      <c r="E6397" s="48">
        <f t="shared" si="298"/>
        <v>75034018</v>
      </c>
      <c r="F6397" s="57" t="s">
        <v>17312</v>
      </c>
      <c r="G6397" s="57" t="s">
        <v>20068</v>
      </c>
      <c r="H6397" s="51">
        <v>1425</v>
      </c>
      <c r="I6397" s="51" t="s">
        <v>17309</v>
      </c>
      <c r="J6397" s="69">
        <v>27.49</v>
      </c>
      <c r="K6397" s="69">
        <f t="shared" si="299"/>
        <v>39173.25</v>
      </c>
      <c r="L6397" s="90">
        <v>1425</v>
      </c>
      <c r="M6397" s="51">
        <f>VLOOKUP(A:A,'[2]Příloha k protokolu'!$F:$J,5,0)</f>
        <v>0</v>
      </c>
      <c r="N6397" s="62" t="s">
        <v>20210</v>
      </c>
      <c r="O6397" s="52" t="s">
        <v>20087</v>
      </c>
      <c r="P6397" s="52">
        <v>1082</v>
      </c>
      <c r="Q6397" s="52"/>
      <c r="R6397" s="52" t="s">
        <v>20070</v>
      </c>
      <c r="S6397" s="49" t="s">
        <v>21333</v>
      </c>
      <c r="V6397" s="50" t="s">
        <v>20077</v>
      </c>
      <c r="W6397" s="50" t="s">
        <v>20070</v>
      </c>
      <c r="X6397" s="50" t="s">
        <v>14740</v>
      </c>
      <c r="Y6397" s="70" t="s">
        <v>17320</v>
      </c>
      <c r="Z6397" s="53">
        <v>29301</v>
      </c>
    </row>
    <row r="6398" spans="1:26" s="49" customFormat="1" ht="30" x14ac:dyDescent="0.25">
      <c r="A6398" s="74">
        <v>600049256</v>
      </c>
      <c r="B6398" s="73">
        <f t="shared" si="297"/>
        <v>600049256</v>
      </c>
      <c r="C6398" s="73" t="s">
        <v>20211</v>
      </c>
      <c r="D6398" s="68">
        <v>1</v>
      </c>
      <c r="E6398" s="48">
        <f t="shared" si="298"/>
        <v>75034085</v>
      </c>
      <c r="F6398" s="57" t="s">
        <v>17312</v>
      </c>
      <c r="G6398" s="57" t="s">
        <v>20068</v>
      </c>
      <c r="H6398" s="51">
        <v>425</v>
      </c>
      <c r="I6398" s="51" t="s">
        <v>17309</v>
      </c>
      <c r="J6398" s="69">
        <v>27.49</v>
      </c>
      <c r="K6398" s="69">
        <f t="shared" si="299"/>
        <v>11683.25</v>
      </c>
      <c r="L6398" s="90">
        <v>425</v>
      </c>
      <c r="M6398" s="51">
        <f>VLOOKUP(A:A,'[2]Příloha k protokolu'!$F:$J,5,0)</f>
        <v>0</v>
      </c>
      <c r="N6398" s="62" t="s">
        <v>20212</v>
      </c>
      <c r="O6398" s="52" t="s">
        <v>20213</v>
      </c>
      <c r="P6398" s="52">
        <v>7</v>
      </c>
      <c r="Q6398" s="52"/>
      <c r="R6398" s="52" t="s">
        <v>20070</v>
      </c>
      <c r="S6398" s="49" t="s">
        <v>21333</v>
      </c>
      <c r="V6398" s="50" t="s">
        <v>20077</v>
      </c>
      <c r="W6398" s="50" t="s">
        <v>20070</v>
      </c>
      <c r="X6398" s="50" t="s">
        <v>14740</v>
      </c>
      <c r="Y6398" s="70" t="s">
        <v>17320</v>
      </c>
      <c r="Z6398" s="53">
        <v>29301</v>
      </c>
    </row>
    <row r="6399" spans="1:26" s="49" customFormat="1" x14ac:dyDescent="0.25">
      <c r="A6399" s="74">
        <v>600049281</v>
      </c>
      <c r="B6399" s="73">
        <f t="shared" si="297"/>
        <v>600049281</v>
      </c>
      <c r="C6399" s="73" t="s">
        <v>20214</v>
      </c>
      <c r="D6399" s="68">
        <v>1</v>
      </c>
      <c r="E6399" s="48">
        <f t="shared" si="298"/>
        <v>75032899</v>
      </c>
      <c r="F6399" s="57" t="s">
        <v>17312</v>
      </c>
      <c r="G6399" s="57" t="s">
        <v>20068</v>
      </c>
      <c r="H6399" s="51">
        <v>425</v>
      </c>
      <c r="I6399" s="51" t="s">
        <v>17309</v>
      </c>
      <c r="J6399" s="69">
        <v>27.49</v>
      </c>
      <c r="K6399" s="69">
        <f t="shared" si="299"/>
        <v>11683.25</v>
      </c>
      <c r="L6399" s="90">
        <v>425</v>
      </c>
      <c r="M6399" s="51">
        <f>VLOOKUP(A:A,'[2]Příloha k protokolu'!$F:$J,5,0)</f>
        <v>0</v>
      </c>
      <c r="N6399" s="62" t="s">
        <v>20215</v>
      </c>
      <c r="O6399" s="52"/>
      <c r="P6399" s="52">
        <v>3</v>
      </c>
      <c r="Q6399" s="52"/>
      <c r="R6399" s="52" t="s">
        <v>20216</v>
      </c>
      <c r="S6399" s="49" t="s">
        <v>21333</v>
      </c>
      <c r="V6399" s="50" t="s">
        <v>20077</v>
      </c>
      <c r="W6399" s="50" t="s">
        <v>20070</v>
      </c>
      <c r="X6399" s="50" t="s">
        <v>14740</v>
      </c>
      <c r="Y6399" s="70" t="s">
        <v>17320</v>
      </c>
      <c r="Z6399" s="53">
        <v>29446</v>
      </c>
    </row>
    <row r="6400" spans="1:26" s="49" customFormat="1" x14ac:dyDescent="0.25">
      <c r="A6400" s="74">
        <v>600049299</v>
      </c>
      <c r="B6400" s="73">
        <f t="shared" si="297"/>
        <v>600049299</v>
      </c>
      <c r="C6400" s="73" t="s">
        <v>20217</v>
      </c>
      <c r="D6400" s="68">
        <v>1</v>
      </c>
      <c r="E6400" s="48">
        <f t="shared" si="298"/>
        <v>71002693</v>
      </c>
      <c r="F6400" s="57" t="s">
        <v>17312</v>
      </c>
      <c r="G6400" s="57" t="s">
        <v>20068</v>
      </c>
      <c r="H6400" s="51">
        <v>75</v>
      </c>
      <c r="I6400" s="51" t="s">
        <v>17309</v>
      </c>
      <c r="J6400" s="69">
        <v>27.49</v>
      </c>
      <c r="K6400" s="69">
        <f t="shared" si="299"/>
        <v>2061.75</v>
      </c>
      <c r="L6400" s="90">
        <v>75</v>
      </c>
      <c r="M6400" s="51">
        <f>VLOOKUP(A:A,'[2]Příloha k protokolu'!$F:$J,5,0)</f>
        <v>0</v>
      </c>
      <c r="N6400" s="62" t="s">
        <v>20218</v>
      </c>
      <c r="O6400" s="52"/>
      <c r="P6400" s="52">
        <v>23</v>
      </c>
      <c r="Q6400" s="52"/>
      <c r="R6400" s="52" t="s">
        <v>20219</v>
      </c>
      <c r="S6400" s="49" t="s">
        <v>21333</v>
      </c>
      <c r="V6400" s="50" t="s">
        <v>20077</v>
      </c>
      <c r="W6400" s="50" t="s">
        <v>20070</v>
      </c>
      <c r="X6400" s="50" t="s">
        <v>14740</v>
      </c>
      <c r="Y6400" s="70" t="s">
        <v>17320</v>
      </c>
      <c r="Z6400" s="53">
        <v>29426</v>
      </c>
    </row>
    <row r="6401" spans="1:26" s="49" customFormat="1" ht="30" x14ac:dyDescent="0.25">
      <c r="A6401" s="74">
        <v>600049302</v>
      </c>
      <c r="B6401" s="73">
        <f t="shared" si="297"/>
        <v>600049302</v>
      </c>
      <c r="C6401" s="73" t="s">
        <v>20220</v>
      </c>
      <c r="D6401" s="68">
        <v>1</v>
      </c>
      <c r="E6401" s="48">
        <f t="shared" si="298"/>
        <v>62451332</v>
      </c>
      <c r="F6401" s="57" t="s">
        <v>17312</v>
      </c>
      <c r="G6401" s="57" t="s">
        <v>20068</v>
      </c>
      <c r="H6401" s="51">
        <v>1025</v>
      </c>
      <c r="I6401" s="51" t="s">
        <v>17309</v>
      </c>
      <c r="J6401" s="69">
        <v>27.49</v>
      </c>
      <c r="K6401" s="69">
        <f t="shared" si="299"/>
        <v>28177.25</v>
      </c>
      <c r="L6401" s="90">
        <v>1025</v>
      </c>
      <c r="M6401" s="51">
        <f>VLOOKUP(A:A,'[2]Příloha k protokolu'!$F:$J,5,0)</f>
        <v>0</v>
      </c>
      <c r="N6401" s="62" t="s">
        <v>20221</v>
      </c>
      <c r="O6401" s="52" t="s">
        <v>20087</v>
      </c>
      <c r="P6401" s="52">
        <v>1040</v>
      </c>
      <c r="Q6401" s="52"/>
      <c r="R6401" s="52" t="s">
        <v>20070</v>
      </c>
      <c r="S6401" s="49" t="s">
        <v>21333</v>
      </c>
      <c r="V6401" s="50" t="s">
        <v>20077</v>
      </c>
      <c r="W6401" s="50" t="s">
        <v>20070</v>
      </c>
      <c r="X6401" s="50" t="s">
        <v>14740</v>
      </c>
      <c r="Y6401" s="70" t="s">
        <v>17320</v>
      </c>
      <c r="Z6401" s="53">
        <v>29301</v>
      </c>
    </row>
    <row r="6402" spans="1:26" s="49" customFormat="1" ht="30" x14ac:dyDescent="0.25">
      <c r="A6402" s="74">
        <v>600049311</v>
      </c>
      <c r="B6402" s="73">
        <f t="shared" si="297"/>
        <v>600049311</v>
      </c>
      <c r="C6402" s="73" t="s">
        <v>20222</v>
      </c>
      <c r="D6402" s="68">
        <v>1</v>
      </c>
      <c r="E6402" s="48">
        <f t="shared" si="298"/>
        <v>75031418</v>
      </c>
      <c r="F6402" s="57" t="s">
        <v>17312</v>
      </c>
      <c r="G6402" s="57" t="s">
        <v>20068</v>
      </c>
      <c r="H6402" s="51">
        <v>850</v>
      </c>
      <c r="I6402" s="51" t="s">
        <v>17309</v>
      </c>
      <c r="J6402" s="69">
        <v>27.49</v>
      </c>
      <c r="K6402" s="69">
        <f t="shared" si="299"/>
        <v>23366.5</v>
      </c>
      <c r="L6402" s="90">
        <v>850</v>
      </c>
      <c r="M6402" s="51">
        <f>VLOOKUP(A:A,'[2]Příloha k protokolu'!$F:$J,5,0)</f>
        <v>0</v>
      </c>
      <c r="N6402" s="62" t="s">
        <v>20223</v>
      </c>
      <c r="O6402" s="52" t="s">
        <v>20224</v>
      </c>
      <c r="P6402" s="52">
        <v>1</v>
      </c>
      <c r="Q6402" s="52"/>
      <c r="R6402" s="52" t="s">
        <v>20151</v>
      </c>
      <c r="S6402" s="49" t="s">
        <v>21333</v>
      </c>
      <c r="V6402" s="50" t="s">
        <v>20077</v>
      </c>
      <c r="W6402" s="50" t="s">
        <v>20070</v>
      </c>
      <c r="X6402" s="50" t="s">
        <v>14740</v>
      </c>
      <c r="Y6402" s="70" t="s">
        <v>17320</v>
      </c>
      <c r="Z6402" s="53">
        <v>29306</v>
      </c>
    </row>
    <row r="6403" spans="1:26" s="49" customFormat="1" ht="30" x14ac:dyDescent="0.25">
      <c r="A6403" s="74">
        <v>600049795</v>
      </c>
      <c r="B6403" s="73">
        <f t="shared" si="297"/>
        <v>600049795</v>
      </c>
      <c r="C6403" s="73" t="s">
        <v>20225</v>
      </c>
      <c r="D6403" s="68">
        <v>1</v>
      </c>
      <c r="E6403" s="48">
        <f t="shared" si="298"/>
        <v>62451456</v>
      </c>
      <c r="F6403" s="57" t="s">
        <v>17312</v>
      </c>
      <c r="G6403" s="57" t="s">
        <v>20068</v>
      </c>
      <c r="H6403" s="51">
        <v>25</v>
      </c>
      <c r="I6403" s="51" t="s">
        <v>17309</v>
      </c>
      <c r="J6403" s="69">
        <v>27.49</v>
      </c>
      <c r="K6403" s="69">
        <f t="shared" si="299"/>
        <v>687.25</v>
      </c>
      <c r="L6403" s="90">
        <v>25</v>
      </c>
      <c r="M6403" s="51">
        <f>VLOOKUP(A:A,'[2]Příloha k protokolu'!$F:$J,5,0)</f>
        <v>0</v>
      </c>
      <c r="N6403" s="62" t="s">
        <v>20226</v>
      </c>
      <c r="O6403" s="52" t="s">
        <v>20087</v>
      </c>
      <c r="P6403" s="52">
        <v>1083</v>
      </c>
      <c r="Q6403" s="52"/>
      <c r="R6403" s="52" t="s">
        <v>20070</v>
      </c>
      <c r="S6403" s="49" t="s">
        <v>21333</v>
      </c>
      <c r="V6403" s="50" t="s">
        <v>20077</v>
      </c>
      <c r="W6403" s="50" t="s">
        <v>20070</v>
      </c>
      <c r="X6403" s="50" t="s">
        <v>14740</v>
      </c>
      <c r="Y6403" s="70" t="s">
        <v>17320</v>
      </c>
      <c r="Z6403" s="53">
        <v>29301</v>
      </c>
    </row>
    <row r="6404" spans="1:26" s="49" customFormat="1" x14ac:dyDescent="0.25">
      <c r="A6404" s="75">
        <v>600170179</v>
      </c>
      <c r="B6404" s="73">
        <f t="shared" ref="B6404:B6467" si="300">A6404/1</f>
        <v>600170179</v>
      </c>
      <c r="C6404" s="73" t="s">
        <v>20227</v>
      </c>
      <c r="D6404" s="68">
        <v>1</v>
      </c>
      <c r="E6404" s="48">
        <f t="shared" ref="E6404:E6467" si="301">C6404/1</f>
        <v>473944</v>
      </c>
      <c r="F6404" s="57" t="s">
        <v>17312</v>
      </c>
      <c r="G6404" s="57" t="s">
        <v>20068</v>
      </c>
      <c r="H6404" s="51">
        <v>750</v>
      </c>
      <c r="I6404" s="51" t="s">
        <v>17309</v>
      </c>
      <c r="J6404" s="69">
        <v>27.49</v>
      </c>
      <c r="K6404" s="69">
        <f t="shared" ref="K6404:K6467" si="302">H6404*J6404</f>
        <v>20617.5</v>
      </c>
      <c r="L6404" s="90">
        <v>750</v>
      </c>
      <c r="M6404" s="51">
        <f>VLOOKUP(A:A,'[2]Příloha k protokolu'!$F:$J,5,0)</f>
        <v>0</v>
      </c>
      <c r="N6404" s="62" t="s">
        <v>20228</v>
      </c>
      <c r="O6404" s="52" t="s">
        <v>20076</v>
      </c>
      <c r="P6404" s="52">
        <v>206</v>
      </c>
      <c r="Q6404" s="52">
        <v>11</v>
      </c>
      <c r="R6404" s="52" t="s">
        <v>20070</v>
      </c>
      <c r="S6404" s="49" t="s">
        <v>21333</v>
      </c>
      <c r="V6404" s="50" t="s">
        <v>18333</v>
      </c>
      <c r="W6404" s="50" t="s">
        <v>20070</v>
      </c>
      <c r="X6404" s="50" t="s">
        <v>14738</v>
      </c>
      <c r="Y6404" s="70" t="s">
        <v>17320</v>
      </c>
      <c r="Z6404" s="53">
        <v>29301</v>
      </c>
    </row>
    <row r="6405" spans="1:26" s="49" customFormat="1" ht="45" x14ac:dyDescent="0.25">
      <c r="A6405" s="75">
        <v>600171451</v>
      </c>
      <c r="B6405" s="73">
        <f t="shared" si="300"/>
        <v>600171451</v>
      </c>
      <c r="C6405" s="73" t="s">
        <v>20229</v>
      </c>
      <c r="D6405" s="68">
        <v>1</v>
      </c>
      <c r="E6405" s="48">
        <f t="shared" si="301"/>
        <v>70107114</v>
      </c>
      <c r="F6405" s="57" t="s">
        <v>17312</v>
      </c>
      <c r="G6405" s="57" t="s">
        <v>20068</v>
      </c>
      <c r="H6405" s="51">
        <v>375</v>
      </c>
      <c r="I6405" s="51" t="s">
        <v>17309</v>
      </c>
      <c r="J6405" s="69">
        <v>27.49</v>
      </c>
      <c r="K6405" s="69">
        <f t="shared" si="302"/>
        <v>10308.75</v>
      </c>
      <c r="L6405" s="90">
        <v>375</v>
      </c>
      <c r="M6405" s="51">
        <f>VLOOKUP(A:A,'[2]Příloha k protokolu'!$F:$J,5,0)</f>
        <v>0</v>
      </c>
      <c r="N6405" s="62" t="s">
        <v>20230</v>
      </c>
      <c r="O6405" s="52" t="s">
        <v>20129</v>
      </c>
      <c r="P6405" s="52">
        <v>915</v>
      </c>
      <c r="Q6405" s="52">
        <v>2</v>
      </c>
      <c r="R6405" s="52" t="s">
        <v>20070</v>
      </c>
      <c r="S6405" s="49" t="s">
        <v>21333</v>
      </c>
      <c r="V6405" s="50" t="s">
        <v>18333</v>
      </c>
      <c r="W6405" s="50" t="s">
        <v>20070</v>
      </c>
      <c r="X6405" s="50" t="s">
        <v>14738</v>
      </c>
      <c r="Y6405" s="70" t="s">
        <v>17320</v>
      </c>
      <c r="Z6405" s="53">
        <v>29301</v>
      </c>
    </row>
    <row r="6406" spans="1:26" s="49" customFormat="1" ht="30" x14ac:dyDescent="0.25">
      <c r="A6406" s="75">
        <v>610451049</v>
      </c>
      <c r="B6406" s="73">
        <f t="shared" si="300"/>
        <v>610451049</v>
      </c>
      <c r="C6406" s="73" t="s">
        <v>20231</v>
      </c>
      <c r="D6406" s="68">
        <v>1</v>
      </c>
      <c r="E6406" s="48">
        <f t="shared" si="301"/>
        <v>69793000</v>
      </c>
      <c r="F6406" s="57" t="s">
        <v>17312</v>
      </c>
      <c r="G6406" s="57" t="s">
        <v>20068</v>
      </c>
      <c r="H6406" s="51">
        <v>825</v>
      </c>
      <c r="I6406" s="51" t="s">
        <v>17309</v>
      </c>
      <c r="J6406" s="69">
        <v>27.49</v>
      </c>
      <c r="K6406" s="69">
        <f t="shared" si="302"/>
        <v>22679.25</v>
      </c>
      <c r="L6406" s="90">
        <v>825</v>
      </c>
      <c r="M6406" s="51">
        <f>VLOOKUP(A:A,'[2]Příloha k protokolu'!$F:$J,5,0)</f>
        <v>0</v>
      </c>
      <c r="N6406" s="62" t="s">
        <v>20232</v>
      </c>
      <c r="O6406" s="52" t="s">
        <v>3024</v>
      </c>
      <c r="P6406" s="52">
        <v>762</v>
      </c>
      <c r="Q6406" s="52"/>
      <c r="R6406" s="52" t="s">
        <v>20070</v>
      </c>
      <c r="S6406" s="49" t="s">
        <v>21333</v>
      </c>
      <c r="V6406" s="50" t="s">
        <v>18333</v>
      </c>
      <c r="W6406" s="50" t="s">
        <v>20070</v>
      </c>
      <c r="X6406" s="50" t="s">
        <v>14738</v>
      </c>
      <c r="Y6406" s="70" t="s">
        <v>17320</v>
      </c>
      <c r="Z6406" s="53">
        <v>29301</v>
      </c>
    </row>
    <row r="6407" spans="1:26" s="49" customFormat="1" ht="30" x14ac:dyDescent="0.25">
      <c r="A6407" s="75">
        <v>613600754</v>
      </c>
      <c r="B6407" s="73">
        <f t="shared" si="300"/>
        <v>613600754</v>
      </c>
      <c r="C6407" s="73" t="s">
        <v>20233</v>
      </c>
      <c r="D6407" s="68">
        <v>1</v>
      </c>
      <c r="E6407" s="48">
        <f t="shared" si="301"/>
        <v>70870748</v>
      </c>
      <c r="F6407" s="57" t="s">
        <v>17312</v>
      </c>
      <c r="G6407" s="57" t="s">
        <v>20068</v>
      </c>
      <c r="H6407" s="51">
        <v>0</v>
      </c>
      <c r="I6407" s="51" t="s">
        <v>17309</v>
      </c>
      <c r="J6407" s="69">
        <v>27.49</v>
      </c>
      <c r="K6407" s="69">
        <f t="shared" si="302"/>
        <v>0</v>
      </c>
      <c r="L6407" s="90">
        <v>25</v>
      </c>
      <c r="M6407" s="51">
        <f>VLOOKUP(A:A,'[2]Příloha k protokolu'!$F:$J,5,0)</f>
        <v>25</v>
      </c>
      <c r="N6407" s="62" t="s">
        <v>20234</v>
      </c>
      <c r="O6407" s="52" t="s">
        <v>354</v>
      </c>
      <c r="P6407" s="52">
        <v>1327</v>
      </c>
      <c r="Q6407" s="52"/>
      <c r="R6407" s="52" t="s">
        <v>20070</v>
      </c>
      <c r="S6407" s="49" t="s">
        <v>21333</v>
      </c>
      <c r="V6407" s="50" t="s">
        <v>20077</v>
      </c>
      <c r="W6407" s="50" t="s">
        <v>20070</v>
      </c>
      <c r="X6407" s="50" t="s">
        <v>14740</v>
      </c>
      <c r="Y6407" s="70" t="s">
        <v>17320</v>
      </c>
      <c r="Z6407" s="53">
        <v>29301</v>
      </c>
    </row>
    <row r="6408" spans="1:26" s="49" customFormat="1" ht="30" x14ac:dyDescent="0.25">
      <c r="A6408" s="75">
        <v>613600797</v>
      </c>
      <c r="B6408" s="73">
        <f t="shared" si="300"/>
        <v>613600797</v>
      </c>
      <c r="C6408" s="73" t="s">
        <v>20235</v>
      </c>
      <c r="D6408" s="68">
        <v>1</v>
      </c>
      <c r="E6408" s="48">
        <f t="shared" si="301"/>
        <v>75034026</v>
      </c>
      <c r="F6408" s="57" t="s">
        <v>17312</v>
      </c>
      <c r="G6408" s="57" t="s">
        <v>20068</v>
      </c>
      <c r="H6408" s="51">
        <v>950</v>
      </c>
      <c r="I6408" s="51" t="s">
        <v>17309</v>
      </c>
      <c r="J6408" s="69">
        <v>27.49</v>
      </c>
      <c r="K6408" s="69">
        <f t="shared" si="302"/>
        <v>26115.5</v>
      </c>
      <c r="L6408" s="90">
        <v>950</v>
      </c>
      <c r="M6408" s="51">
        <f>VLOOKUP(A:A,'[2]Příloha k protokolu'!$F:$J,5,0)</f>
        <v>0</v>
      </c>
      <c r="N6408" s="62" t="s">
        <v>20236</v>
      </c>
      <c r="O6408" s="52" t="s">
        <v>150</v>
      </c>
      <c r="P6408" s="52">
        <v>1112</v>
      </c>
      <c r="Q6408" s="52"/>
      <c r="R6408" s="52" t="s">
        <v>20070</v>
      </c>
      <c r="S6408" s="49" t="s">
        <v>21333</v>
      </c>
      <c r="V6408" s="50" t="s">
        <v>20077</v>
      </c>
      <c r="W6408" s="50" t="s">
        <v>20070</v>
      </c>
      <c r="X6408" s="50" t="s">
        <v>14740</v>
      </c>
      <c r="Y6408" s="70" t="s">
        <v>17320</v>
      </c>
      <c r="Z6408" s="53">
        <v>29301</v>
      </c>
    </row>
    <row r="6409" spans="1:26" s="49" customFormat="1" x14ac:dyDescent="0.25">
      <c r="A6409" s="75">
        <v>650075277</v>
      </c>
      <c r="B6409" s="73">
        <f t="shared" si="300"/>
        <v>650075277</v>
      </c>
      <c r="C6409" s="73" t="s">
        <v>20237</v>
      </c>
      <c r="D6409" s="68">
        <v>1</v>
      </c>
      <c r="E6409" s="48">
        <f t="shared" si="301"/>
        <v>27228592</v>
      </c>
      <c r="F6409" s="57" t="s">
        <v>17312</v>
      </c>
      <c r="G6409" s="57" t="s">
        <v>20068</v>
      </c>
      <c r="H6409" s="51">
        <v>150</v>
      </c>
      <c r="I6409" s="51" t="s">
        <v>17309</v>
      </c>
      <c r="J6409" s="69">
        <v>27.49</v>
      </c>
      <c r="K6409" s="69">
        <f t="shared" si="302"/>
        <v>4123.5</v>
      </c>
      <c r="L6409" s="90">
        <v>150</v>
      </c>
      <c r="M6409" s="51">
        <f>VLOOKUP(A:A,'[2]Příloha k protokolu'!$F:$J,5,0)</f>
        <v>0</v>
      </c>
      <c r="N6409" s="62" t="s">
        <v>20238</v>
      </c>
      <c r="O6409" s="52" t="s">
        <v>20129</v>
      </c>
      <c r="P6409" s="52">
        <v>281</v>
      </c>
      <c r="Q6409" s="52"/>
      <c r="R6409" s="52" t="s">
        <v>20070</v>
      </c>
      <c r="S6409" s="49" t="s">
        <v>21334</v>
      </c>
      <c r="V6409" s="50" t="s">
        <v>18333</v>
      </c>
      <c r="W6409" s="50" t="s">
        <v>20070</v>
      </c>
      <c r="X6409" s="50" t="s">
        <v>14742</v>
      </c>
      <c r="Y6409" s="70" t="s">
        <v>17320</v>
      </c>
      <c r="Z6409" s="53">
        <v>29301</v>
      </c>
    </row>
    <row r="6410" spans="1:26" s="49" customFormat="1" x14ac:dyDescent="0.25">
      <c r="A6410" s="75">
        <v>662100361</v>
      </c>
      <c r="B6410" s="73">
        <f t="shared" si="300"/>
        <v>662100361</v>
      </c>
      <c r="C6410" s="73" t="s">
        <v>20239</v>
      </c>
      <c r="D6410" s="68">
        <v>1</v>
      </c>
      <c r="E6410" s="48">
        <f t="shared" si="301"/>
        <v>75056551</v>
      </c>
      <c r="F6410" s="57" t="s">
        <v>17312</v>
      </c>
      <c r="G6410" s="57" t="s">
        <v>20068</v>
      </c>
      <c r="H6410" s="51">
        <v>0</v>
      </c>
      <c r="I6410" s="51" t="s">
        <v>17309</v>
      </c>
      <c r="J6410" s="69">
        <v>27.49</v>
      </c>
      <c r="K6410" s="69">
        <f t="shared" si="302"/>
        <v>0</v>
      </c>
      <c r="L6410" s="90">
        <v>25</v>
      </c>
      <c r="M6410" s="51">
        <f>VLOOKUP(A:A,'[2]Příloha k protokolu'!$F:$J,5,0)</f>
        <v>25</v>
      </c>
      <c r="N6410" s="62" t="s">
        <v>20240</v>
      </c>
      <c r="O6410" s="52"/>
      <c r="P6410" s="52">
        <v>185</v>
      </c>
      <c r="Q6410" s="52"/>
      <c r="R6410" s="52" t="s">
        <v>20241</v>
      </c>
      <c r="S6410" s="49" t="s">
        <v>21333</v>
      </c>
      <c r="V6410" s="50" t="s">
        <v>20077</v>
      </c>
      <c r="W6410" s="50" t="s">
        <v>20070</v>
      </c>
      <c r="X6410" s="50" t="s">
        <v>14740</v>
      </c>
      <c r="Y6410" s="70" t="s">
        <v>17320</v>
      </c>
      <c r="Z6410" s="53">
        <v>29477</v>
      </c>
    </row>
    <row r="6411" spans="1:26" s="49" customFormat="1" ht="30" x14ac:dyDescent="0.25">
      <c r="A6411" s="75">
        <v>662000145</v>
      </c>
      <c r="B6411" s="73">
        <f t="shared" si="300"/>
        <v>662000145</v>
      </c>
      <c r="C6411" s="73" t="s">
        <v>20242</v>
      </c>
      <c r="D6411" s="68">
        <v>1</v>
      </c>
      <c r="E6411" s="48">
        <f t="shared" si="301"/>
        <v>70997527</v>
      </c>
      <c r="F6411" s="57" t="s">
        <v>17312</v>
      </c>
      <c r="G6411" s="57" t="s">
        <v>20068</v>
      </c>
      <c r="H6411" s="51">
        <v>0</v>
      </c>
      <c r="I6411" s="51" t="s">
        <v>17309</v>
      </c>
      <c r="J6411" s="69">
        <v>27.49</v>
      </c>
      <c r="K6411" s="69">
        <f t="shared" si="302"/>
        <v>0</v>
      </c>
      <c r="L6411" s="90">
        <v>75</v>
      </c>
      <c r="M6411" s="51">
        <f>VLOOKUP(A:A,'[2]Příloha k protokolu'!$F:$J,5,0)</f>
        <v>75</v>
      </c>
      <c r="N6411" s="62" t="s">
        <v>20243</v>
      </c>
      <c r="O6411" s="52" t="s">
        <v>20244</v>
      </c>
      <c r="P6411" s="52">
        <v>241</v>
      </c>
      <c r="Q6411" s="52">
        <v>18</v>
      </c>
      <c r="R6411" s="52" t="s">
        <v>20081</v>
      </c>
      <c r="S6411" s="49" t="s">
        <v>21333</v>
      </c>
      <c r="V6411" s="50" t="s">
        <v>20077</v>
      </c>
      <c r="W6411" s="50" t="s">
        <v>20070</v>
      </c>
      <c r="X6411" s="50" t="s">
        <v>14740</v>
      </c>
      <c r="Y6411" s="70" t="s">
        <v>17320</v>
      </c>
      <c r="Z6411" s="53">
        <v>29471</v>
      </c>
    </row>
    <row r="6412" spans="1:26" s="49" customFormat="1" x14ac:dyDescent="0.25">
      <c r="A6412" s="75">
        <v>662104269</v>
      </c>
      <c r="B6412" s="73">
        <f t="shared" si="300"/>
        <v>662104269</v>
      </c>
      <c r="C6412" s="73" t="s">
        <v>20245</v>
      </c>
      <c r="D6412" s="68">
        <v>1</v>
      </c>
      <c r="E6412" s="48">
        <f t="shared" si="301"/>
        <v>27392741</v>
      </c>
      <c r="F6412" s="57" t="s">
        <v>17312</v>
      </c>
      <c r="G6412" s="57" t="s">
        <v>20068</v>
      </c>
      <c r="H6412" s="51">
        <v>25</v>
      </c>
      <c r="I6412" s="51" t="s">
        <v>17309</v>
      </c>
      <c r="J6412" s="69">
        <v>27.49</v>
      </c>
      <c r="K6412" s="69">
        <f t="shared" si="302"/>
        <v>687.25</v>
      </c>
      <c r="L6412" s="90">
        <v>25</v>
      </c>
      <c r="M6412" s="51">
        <f>VLOOKUP(A:A,'[2]Příloha k protokolu'!$F:$J,5,0)</f>
        <v>0</v>
      </c>
      <c r="N6412" s="62" t="s">
        <v>20246</v>
      </c>
      <c r="O6412" s="52" t="s">
        <v>20247</v>
      </c>
      <c r="P6412" s="52">
        <v>124</v>
      </c>
      <c r="Q6412" s="52">
        <v>7</v>
      </c>
      <c r="R6412" s="52" t="s">
        <v>20070</v>
      </c>
      <c r="S6412" s="49" t="s">
        <v>21334</v>
      </c>
      <c r="V6412" s="50" t="s">
        <v>18333</v>
      </c>
      <c r="W6412" s="50" t="s">
        <v>20070</v>
      </c>
      <c r="X6412" s="50" t="s">
        <v>14742</v>
      </c>
      <c r="Y6412" s="70" t="s">
        <v>17320</v>
      </c>
      <c r="Z6412" s="53">
        <v>29301</v>
      </c>
    </row>
    <row r="6413" spans="1:26" s="49" customFormat="1" x14ac:dyDescent="0.25">
      <c r="A6413" s="75">
        <v>691003301</v>
      </c>
      <c r="B6413" s="73">
        <f t="shared" si="300"/>
        <v>691003301</v>
      </c>
      <c r="C6413" s="73" t="s">
        <v>20248</v>
      </c>
      <c r="D6413" s="68">
        <v>1</v>
      </c>
      <c r="E6413" s="48">
        <f t="shared" si="301"/>
        <v>24154407</v>
      </c>
      <c r="F6413" s="57" t="s">
        <v>17312</v>
      </c>
      <c r="G6413" s="57" t="s">
        <v>20068</v>
      </c>
      <c r="H6413" s="51">
        <v>0</v>
      </c>
      <c r="I6413" s="51" t="s">
        <v>17309</v>
      </c>
      <c r="J6413" s="69">
        <v>27.49</v>
      </c>
      <c r="K6413" s="69">
        <f t="shared" si="302"/>
        <v>0</v>
      </c>
      <c r="L6413" s="90">
        <v>50</v>
      </c>
      <c r="M6413" s="51">
        <f>VLOOKUP(A:A,'[2]Příloha k protokolu'!$F:$J,5,0)</f>
        <v>50</v>
      </c>
      <c r="N6413" s="62" t="s">
        <v>20249</v>
      </c>
      <c r="O6413" s="52" t="s">
        <v>725</v>
      </c>
      <c r="P6413" s="52">
        <v>548</v>
      </c>
      <c r="Q6413" s="52"/>
      <c r="R6413" s="52" t="s">
        <v>20132</v>
      </c>
      <c r="S6413" s="49" t="s">
        <v>21334</v>
      </c>
      <c r="V6413" s="50" t="s">
        <v>18333</v>
      </c>
      <c r="W6413" s="50" t="s">
        <v>20070</v>
      </c>
      <c r="X6413" s="50" t="s">
        <v>14742</v>
      </c>
      <c r="Y6413" s="70" t="s">
        <v>17320</v>
      </c>
      <c r="Z6413" s="53">
        <v>29401</v>
      </c>
    </row>
    <row r="6414" spans="1:26" s="49" customFormat="1" x14ac:dyDescent="0.25">
      <c r="A6414" s="75">
        <v>691005702</v>
      </c>
      <c r="B6414" s="73">
        <f t="shared" si="300"/>
        <v>691005702</v>
      </c>
      <c r="C6414" s="73" t="s">
        <v>20250</v>
      </c>
      <c r="D6414" s="68">
        <v>1</v>
      </c>
      <c r="E6414" s="48">
        <f t="shared" si="301"/>
        <v>24842176</v>
      </c>
      <c r="F6414" s="57" t="s">
        <v>17312</v>
      </c>
      <c r="G6414" s="57" t="s">
        <v>20068</v>
      </c>
      <c r="H6414" s="51">
        <v>25</v>
      </c>
      <c r="I6414" s="51" t="s">
        <v>17309</v>
      </c>
      <c r="J6414" s="69">
        <v>27.49</v>
      </c>
      <c r="K6414" s="69">
        <f t="shared" si="302"/>
        <v>687.25</v>
      </c>
      <c r="L6414" s="90">
        <v>25</v>
      </c>
      <c r="M6414" s="51">
        <f>VLOOKUP(A:A,'[2]Příloha k protokolu'!$F:$J,5,0)</f>
        <v>0</v>
      </c>
      <c r="N6414" s="62" t="s">
        <v>20251</v>
      </c>
      <c r="O6414" s="52" t="s">
        <v>20252</v>
      </c>
      <c r="P6414" s="52">
        <v>1400</v>
      </c>
      <c r="Q6414" s="52"/>
      <c r="R6414" s="52" t="s">
        <v>20070</v>
      </c>
      <c r="S6414" s="49" t="s">
        <v>21334</v>
      </c>
      <c r="V6414" s="50" t="s">
        <v>18333</v>
      </c>
      <c r="W6414" s="50" t="s">
        <v>20070</v>
      </c>
      <c r="X6414" s="50" t="s">
        <v>14742</v>
      </c>
      <c r="Y6414" s="70" t="s">
        <v>17320</v>
      </c>
      <c r="Z6414" s="53">
        <v>29301</v>
      </c>
    </row>
    <row r="6415" spans="1:26" s="49" customFormat="1" x14ac:dyDescent="0.25">
      <c r="A6415" s="75">
        <v>691008418</v>
      </c>
      <c r="B6415" s="73">
        <f t="shared" si="300"/>
        <v>691008418</v>
      </c>
      <c r="C6415" s="73" t="s">
        <v>20253</v>
      </c>
      <c r="D6415" s="68">
        <v>1</v>
      </c>
      <c r="E6415" s="48">
        <f t="shared" si="301"/>
        <v>71294210</v>
      </c>
      <c r="F6415" s="57" t="s">
        <v>17312</v>
      </c>
      <c r="G6415" s="57" t="s">
        <v>20068</v>
      </c>
      <c r="H6415" s="51">
        <v>0</v>
      </c>
      <c r="I6415" s="51" t="s">
        <v>17309</v>
      </c>
      <c r="J6415" s="69">
        <v>27.49</v>
      </c>
      <c r="K6415" s="69">
        <f t="shared" si="302"/>
        <v>0</v>
      </c>
      <c r="L6415" s="90">
        <v>25</v>
      </c>
      <c r="M6415" s="51">
        <f>VLOOKUP(A:A,'[2]Příloha k protokolu'!$F:$J,5,0)</f>
        <v>25</v>
      </c>
      <c r="N6415" s="62" t="s">
        <v>20254</v>
      </c>
      <c r="O6415" s="52"/>
      <c r="P6415" s="52">
        <v>16</v>
      </c>
      <c r="Q6415" s="52"/>
      <c r="R6415" s="52" t="s">
        <v>20255</v>
      </c>
      <c r="S6415" s="49" t="s">
        <v>21333</v>
      </c>
      <c r="V6415" s="50" t="s">
        <v>20077</v>
      </c>
      <c r="W6415" s="50" t="s">
        <v>20070</v>
      </c>
      <c r="X6415" s="50" t="s">
        <v>14740</v>
      </c>
      <c r="Y6415" s="70" t="s">
        <v>17320</v>
      </c>
      <c r="Z6415" s="53">
        <v>29445</v>
      </c>
    </row>
    <row r="6416" spans="1:26" s="49" customFormat="1" x14ac:dyDescent="0.25">
      <c r="A6416" s="75">
        <v>691007411</v>
      </c>
      <c r="B6416" s="73">
        <f t="shared" si="300"/>
        <v>691007411</v>
      </c>
      <c r="C6416" s="73" t="s">
        <v>20256</v>
      </c>
      <c r="D6416" s="68">
        <v>1</v>
      </c>
      <c r="E6416" s="48">
        <f t="shared" si="301"/>
        <v>71294716</v>
      </c>
      <c r="F6416" s="57" t="s">
        <v>17312</v>
      </c>
      <c r="G6416" s="57" t="s">
        <v>20068</v>
      </c>
      <c r="H6416" s="51">
        <v>0</v>
      </c>
      <c r="I6416" s="51" t="s">
        <v>17309</v>
      </c>
      <c r="J6416" s="69">
        <v>27.49</v>
      </c>
      <c r="K6416" s="69">
        <f t="shared" si="302"/>
        <v>0</v>
      </c>
      <c r="L6416" s="90">
        <v>25</v>
      </c>
      <c r="M6416" s="51">
        <f>VLOOKUP(A:A,'[2]Příloha k protokolu'!$F:$J,5,0)</f>
        <v>25</v>
      </c>
      <c r="N6416" s="62" t="s">
        <v>20257</v>
      </c>
      <c r="O6416" s="52"/>
      <c r="P6416" s="52">
        <v>114</v>
      </c>
      <c r="Q6416" s="52"/>
      <c r="R6416" s="52" t="s">
        <v>20258</v>
      </c>
      <c r="S6416" s="49" t="s">
        <v>21333</v>
      </c>
      <c r="V6416" s="50" t="s">
        <v>20077</v>
      </c>
      <c r="W6416" s="50" t="s">
        <v>20070</v>
      </c>
      <c r="X6416" s="50" t="s">
        <v>14740</v>
      </c>
      <c r="Y6416" s="70" t="s">
        <v>17320</v>
      </c>
      <c r="Z6416" s="53">
        <v>29479</v>
      </c>
    </row>
    <row r="6417" spans="1:26" s="49" customFormat="1" x14ac:dyDescent="0.25">
      <c r="A6417" s="75">
        <v>691009554</v>
      </c>
      <c r="B6417" s="73">
        <f t="shared" si="300"/>
        <v>691009554</v>
      </c>
      <c r="C6417" s="73" t="s">
        <v>20259</v>
      </c>
      <c r="D6417" s="68">
        <v>1</v>
      </c>
      <c r="E6417" s="48">
        <f t="shared" si="301"/>
        <v>4020677</v>
      </c>
      <c r="F6417" s="57" t="s">
        <v>17312</v>
      </c>
      <c r="G6417" s="57" t="s">
        <v>20068</v>
      </c>
      <c r="H6417" s="51">
        <v>25</v>
      </c>
      <c r="I6417" s="51" t="s">
        <v>17309</v>
      </c>
      <c r="J6417" s="69">
        <v>27.49</v>
      </c>
      <c r="K6417" s="69">
        <f t="shared" si="302"/>
        <v>687.25</v>
      </c>
      <c r="L6417" s="90">
        <v>25</v>
      </c>
      <c r="M6417" s="51">
        <f>VLOOKUP(A:A,'[2]Příloha k protokolu'!$F:$J,5,0)</f>
        <v>0</v>
      </c>
      <c r="N6417" s="62" t="s">
        <v>20260</v>
      </c>
      <c r="O6417" s="52" t="s">
        <v>97</v>
      </c>
      <c r="P6417" s="52">
        <v>777</v>
      </c>
      <c r="Q6417" s="52"/>
      <c r="R6417" s="52" t="s">
        <v>20070</v>
      </c>
      <c r="S6417" s="49" t="s">
        <v>21334</v>
      </c>
      <c r="V6417" s="50" t="s">
        <v>18333</v>
      </c>
      <c r="W6417" s="50" t="s">
        <v>20070</v>
      </c>
      <c r="X6417" s="50" t="s">
        <v>14742</v>
      </c>
      <c r="Y6417" s="70" t="s">
        <v>17320</v>
      </c>
      <c r="Z6417" s="53">
        <v>29301</v>
      </c>
    </row>
    <row r="6418" spans="1:26" s="49" customFormat="1" x14ac:dyDescent="0.25">
      <c r="A6418" s="75">
        <v>691009724</v>
      </c>
      <c r="B6418" s="73">
        <f t="shared" si="300"/>
        <v>691009724</v>
      </c>
      <c r="C6418" s="73" t="s">
        <v>20261</v>
      </c>
      <c r="D6418" s="68">
        <v>1</v>
      </c>
      <c r="E6418" s="48">
        <f t="shared" si="301"/>
        <v>4144449</v>
      </c>
      <c r="F6418" s="57" t="s">
        <v>17312</v>
      </c>
      <c r="G6418" s="57" t="s">
        <v>20068</v>
      </c>
      <c r="H6418" s="51">
        <v>125</v>
      </c>
      <c r="I6418" s="51" t="s">
        <v>17309</v>
      </c>
      <c r="J6418" s="69">
        <v>27.49</v>
      </c>
      <c r="K6418" s="69">
        <f t="shared" si="302"/>
        <v>3436.25</v>
      </c>
      <c r="L6418" s="90">
        <v>125</v>
      </c>
      <c r="M6418" s="51">
        <f>VLOOKUP(A:A,'[2]Příloha k protokolu'!$F:$J,5,0)</f>
        <v>0</v>
      </c>
      <c r="N6418" s="62" t="s">
        <v>20262</v>
      </c>
      <c r="O6418" s="52" t="s">
        <v>30</v>
      </c>
      <c r="P6418" s="52">
        <v>225</v>
      </c>
      <c r="Q6418" s="52">
        <v>2</v>
      </c>
      <c r="R6418" s="52" t="s">
        <v>20081</v>
      </c>
      <c r="S6418" s="49" t="s">
        <v>21334</v>
      </c>
      <c r="V6418" s="50" t="s">
        <v>18333</v>
      </c>
      <c r="W6418" s="50" t="s">
        <v>20070</v>
      </c>
      <c r="X6418" s="50" t="s">
        <v>14742</v>
      </c>
      <c r="Y6418" s="70" t="s">
        <v>17320</v>
      </c>
      <c r="Z6418" s="53">
        <v>29471</v>
      </c>
    </row>
    <row r="6419" spans="1:26" s="49" customFormat="1" x14ac:dyDescent="0.25">
      <c r="A6419" s="75">
        <v>691013161</v>
      </c>
      <c r="B6419" s="73">
        <f t="shared" si="300"/>
        <v>691013161</v>
      </c>
      <c r="C6419" s="73" t="s">
        <v>20263</v>
      </c>
      <c r="D6419" s="68">
        <v>1</v>
      </c>
      <c r="E6419" s="48">
        <f t="shared" si="301"/>
        <v>6584845</v>
      </c>
      <c r="F6419" s="57" t="s">
        <v>17312</v>
      </c>
      <c r="G6419" s="57" t="s">
        <v>20068</v>
      </c>
      <c r="H6419" s="51">
        <v>25</v>
      </c>
      <c r="I6419" s="51" t="s">
        <v>17309</v>
      </c>
      <c r="J6419" s="69">
        <v>27.49</v>
      </c>
      <c r="K6419" s="69">
        <f t="shared" si="302"/>
        <v>687.25</v>
      </c>
      <c r="L6419" s="90">
        <v>25</v>
      </c>
      <c r="M6419" s="51">
        <f>VLOOKUP(A:A,'[2]Příloha k protokolu'!$F:$J,5,0)</f>
        <v>0</v>
      </c>
      <c r="N6419" s="62" t="s">
        <v>20264</v>
      </c>
      <c r="O6419" s="52" t="s">
        <v>35</v>
      </c>
      <c r="P6419" s="52">
        <v>14</v>
      </c>
      <c r="Q6419" s="52"/>
      <c r="R6419" s="52" t="s">
        <v>20070</v>
      </c>
      <c r="S6419" s="49" t="s">
        <v>21334</v>
      </c>
      <c r="V6419" s="50" t="s">
        <v>18333</v>
      </c>
      <c r="W6419" s="50" t="s">
        <v>20070</v>
      </c>
      <c r="X6419" s="50" t="s">
        <v>14742</v>
      </c>
      <c r="Y6419" s="70" t="s">
        <v>17320</v>
      </c>
      <c r="Z6419" s="53">
        <v>29301</v>
      </c>
    </row>
    <row r="6420" spans="1:26" s="49" customFormat="1" ht="30" x14ac:dyDescent="0.25">
      <c r="A6420" s="75">
        <v>691013594</v>
      </c>
      <c r="B6420" s="73">
        <f t="shared" si="300"/>
        <v>691013594</v>
      </c>
      <c r="C6420" s="73" t="s">
        <v>20265</v>
      </c>
      <c r="D6420" s="68">
        <v>1</v>
      </c>
      <c r="E6420" s="48">
        <f t="shared" si="301"/>
        <v>7784546</v>
      </c>
      <c r="F6420" s="57" t="s">
        <v>17312</v>
      </c>
      <c r="G6420" s="57" t="s">
        <v>20068</v>
      </c>
      <c r="H6420" s="51">
        <v>0</v>
      </c>
      <c r="I6420" s="51" t="s">
        <v>17309</v>
      </c>
      <c r="J6420" s="69">
        <v>27.49</v>
      </c>
      <c r="K6420" s="69">
        <f t="shared" si="302"/>
        <v>0</v>
      </c>
      <c r="L6420" s="90">
        <v>50</v>
      </c>
      <c r="M6420" s="51">
        <f>VLOOKUP(A:A,'[2]Příloha k protokolu'!$F:$J,5,0)</f>
        <v>50</v>
      </c>
      <c r="N6420" s="62" t="s">
        <v>20266</v>
      </c>
      <c r="O6420" s="52" t="s">
        <v>20267</v>
      </c>
      <c r="P6420" s="52">
        <v>1143</v>
      </c>
      <c r="Q6420" s="52"/>
      <c r="R6420" s="52" t="s">
        <v>20070</v>
      </c>
      <c r="S6420" s="49" t="s">
        <v>21333</v>
      </c>
      <c r="V6420" s="50" t="s">
        <v>20077</v>
      </c>
      <c r="W6420" s="50" t="s">
        <v>20070</v>
      </c>
      <c r="X6420" s="50" t="s">
        <v>14740</v>
      </c>
      <c r="Y6420" s="70" t="s">
        <v>17320</v>
      </c>
      <c r="Z6420" s="53">
        <v>29301</v>
      </c>
    </row>
    <row r="6421" spans="1:26" s="49" customFormat="1" x14ac:dyDescent="0.25">
      <c r="A6421" s="74">
        <v>600021866</v>
      </c>
      <c r="B6421" s="73">
        <f t="shared" si="300"/>
        <v>600021866</v>
      </c>
      <c r="C6421" s="73" t="s">
        <v>20268</v>
      </c>
      <c r="D6421" s="68">
        <v>1</v>
      </c>
      <c r="E6421" s="48">
        <f t="shared" si="301"/>
        <v>70835730</v>
      </c>
      <c r="F6421" s="57" t="s">
        <v>17312</v>
      </c>
      <c r="G6421" s="57" t="s">
        <v>20068</v>
      </c>
      <c r="H6421" s="51">
        <v>125</v>
      </c>
      <c r="I6421" s="51" t="s">
        <v>17309</v>
      </c>
      <c r="J6421" s="69">
        <v>27.49</v>
      </c>
      <c r="K6421" s="69">
        <f t="shared" si="302"/>
        <v>3436.25</v>
      </c>
      <c r="L6421" s="90">
        <v>125</v>
      </c>
      <c r="M6421" s="51">
        <f>VLOOKUP(A:A,'[2]Příloha k protokolu'!$F:$J,5,0)</f>
        <v>0</v>
      </c>
      <c r="N6421" s="62" t="s">
        <v>20269</v>
      </c>
      <c r="O6421" s="52" t="s">
        <v>20270</v>
      </c>
      <c r="P6421" s="52">
        <v>380</v>
      </c>
      <c r="Q6421" s="52"/>
      <c r="R6421" s="52" t="s">
        <v>20271</v>
      </c>
      <c r="S6421" s="49" t="s">
        <v>21333</v>
      </c>
      <c r="V6421" s="50" t="s">
        <v>18333</v>
      </c>
      <c r="W6421" s="50" t="s">
        <v>20271</v>
      </c>
      <c r="X6421" s="50" t="s">
        <v>14738</v>
      </c>
      <c r="Y6421" s="70" t="s">
        <v>17320</v>
      </c>
      <c r="Z6421" s="53">
        <v>29501</v>
      </c>
    </row>
    <row r="6422" spans="1:26" s="49" customFormat="1" x14ac:dyDescent="0.25">
      <c r="A6422" s="74">
        <v>600007421</v>
      </c>
      <c r="B6422" s="73">
        <f t="shared" si="300"/>
        <v>600007421</v>
      </c>
      <c r="C6422" s="73" t="s">
        <v>20272</v>
      </c>
      <c r="D6422" s="68">
        <v>1</v>
      </c>
      <c r="E6422" s="48">
        <f t="shared" si="301"/>
        <v>48683906</v>
      </c>
      <c r="F6422" s="57" t="s">
        <v>17312</v>
      </c>
      <c r="G6422" s="57" t="s">
        <v>20068</v>
      </c>
      <c r="H6422" s="51">
        <v>400</v>
      </c>
      <c r="I6422" s="51" t="s">
        <v>17309</v>
      </c>
      <c r="J6422" s="69">
        <v>27.49</v>
      </c>
      <c r="K6422" s="69">
        <f t="shared" si="302"/>
        <v>10996</v>
      </c>
      <c r="L6422" s="90">
        <v>400</v>
      </c>
      <c r="M6422" s="51">
        <f>VLOOKUP(A:A,'[2]Příloha k protokolu'!$F:$J,5,0)</f>
        <v>0</v>
      </c>
      <c r="N6422" s="62" t="s">
        <v>20273</v>
      </c>
      <c r="O6422" s="52" t="s">
        <v>85</v>
      </c>
      <c r="P6422" s="52">
        <v>895</v>
      </c>
      <c r="Q6422" s="52"/>
      <c r="R6422" s="52" t="s">
        <v>20271</v>
      </c>
      <c r="S6422" s="49" t="s">
        <v>21333</v>
      </c>
      <c r="V6422" s="50" t="s">
        <v>18333</v>
      </c>
      <c r="W6422" s="50" t="s">
        <v>20271</v>
      </c>
      <c r="X6422" s="50" t="s">
        <v>14738</v>
      </c>
      <c r="Y6422" s="70" t="s">
        <v>17320</v>
      </c>
      <c r="Z6422" s="53">
        <v>29501</v>
      </c>
    </row>
    <row r="6423" spans="1:26" s="49" customFormat="1" x14ac:dyDescent="0.25">
      <c r="A6423" s="74">
        <v>600007537</v>
      </c>
      <c r="B6423" s="73">
        <f t="shared" si="300"/>
        <v>600007537</v>
      </c>
      <c r="C6423" s="73" t="s">
        <v>20274</v>
      </c>
      <c r="D6423" s="68">
        <v>1</v>
      </c>
      <c r="E6423" s="48">
        <f t="shared" si="301"/>
        <v>69566</v>
      </c>
      <c r="F6423" s="57" t="s">
        <v>17312</v>
      </c>
      <c r="G6423" s="57" t="s">
        <v>20068</v>
      </c>
      <c r="H6423" s="51">
        <v>0</v>
      </c>
      <c r="I6423" s="51" t="s">
        <v>17309</v>
      </c>
      <c r="J6423" s="69">
        <v>27.49</v>
      </c>
      <c r="K6423" s="69">
        <f t="shared" si="302"/>
        <v>0</v>
      </c>
      <c r="L6423" s="90">
        <v>400</v>
      </c>
      <c r="M6423" s="51">
        <f>VLOOKUP(A:A,'[2]Příloha k protokolu'!$F:$J,5,0)</f>
        <v>400</v>
      </c>
      <c r="N6423" s="62" t="s">
        <v>20275</v>
      </c>
      <c r="O6423" s="52"/>
      <c r="P6423" s="52">
        <v>17</v>
      </c>
      <c r="Q6423" s="52"/>
      <c r="R6423" s="52" t="s">
        <v>20276</v>
      </c>
      <c r="S6423" s="49" t="s">
        <v>21333</v>
      </c>
      <c r="V6423" s="50" t="s">
        <v>18333</v>
      </c>
      <c r="W6423" s="50" t="s">
        <v>20271</v>
      </c>
      <c r="X6423" s="50" t="s">
        <v>14738</v>
      </c>
      <c r="Y6423" s="70" t="s">
        <v>17320</v>
      </c>
      <c r="Z6423" s="53">
        <v>29411</v>
      </c>
    </row>
    <row r="6424" spans="1:26" s="49" customFormat="1" ht="30" x14ac:dyDescent="0.25">
      <c r="A6424" s="74">
        <v>600048403</v>
      </c>
      <c r="B6424" s="73">
        <f t="shared" si="300"/>
        <v>600048403</v>
      </c>
      <c r="C6424" s="73" t="s">
        <v>20277</v>
      </c>
      <c r="D6424" s="68">
        <v>1</v>
      </c>
      <c r="E6424" s="48">
        <f t="shared" si="301"/>
        <v>70989001</v>
      </c>
      <c r="F6424" s="57" t="s">
        <v>17312</v>
      </c>
      <c r="G6424" s="57" t="s">
        <v>20068</v>
      </c>
      <c r="H6424" s="51">
        <v>0</v>
      </c>
      <c r="I6424" s="51" t="s">
        <v>17309</v>
      </c>
      <c r="J6424" s="69">
        <v>27.49</v>
      </c>
      <c r="K6424" s="69">
        <f t="shared" si="302"/>
        <v>0</v>
      </c>
      <c r="L6424" s="90">
        <v>75</v>
      </c>
      <c r="M6424" s="51">
        <f>VLOOKUP(A:A,'[2]Příloha k protokolu'!$F:$J,5,0)</f>
        <v>75</v>
      </c>
      <c r="N6424" s="62" t="s">
        <v>20278</v>
      </c>
      <c r="O6424" s="52" t="s">
        <v>31</v>
      </c>
      <c r="P6424" s="52">
        <v>683</v>
      </c>
      <c r="Q6424" s="52"/>
      <c r="R6424" s="52" t="s">
        <v>20271</v>
      </c>
      <c r="S6424" s="49" t="s">
        <v>21333</v>
      </c>
      <c r="V6424" s="50" t="s">
        <v>20279</v>
      </c>
      <c r="W6424" s="50" t="s">
        <v>20271</v>
      </c>
      <c r="X6424" s="50" t="s">
        <v>14740</v>
      </c>
      <c r="Y6424" s="70" t="s">
        <v>17320</v>
      </c>
      <c r="Z6424" s="53">
        <v>29501</v>
      </c>
    </row>
    <row r="6425" spans="1:26" s="49" customFormat="1" x14ac:dyDescent="0.25">
      <c r="A6425" s="74">
        <v>600048977</v>
      </c>
      <c r="B6425" s="73">
        <f t="shared" si="300"/>
        <v>600048977</v>
      </c>
      <c r="C6425" s="73" t="s">
        <v>20280</v>
      </c>
      <c r="D6425" s="68">
        <v>1</v>
      </c>
      <c r="E6425" s="48">
        <f t="shared" si="301"/>
        <v>75034620</v>
      </c>
      <c r="F6425" s="57" t="s">
        <v>17312</v>
      </c>
      <c r="G6425" s="57" t="s">
        <v>20068</v>
      </c>
      <c r="H6425" s="51">
        <v>125</v>
      </c>
      <c r="I6425" s="51" t="s">
        <v>17309</v>
      </c>
      <c r="J6425" s="69">
        <v>27.49</v>
      </c>
      <c r="K6425" s="69">
        <f t="shared" si="302"/>
        <v>3436.25</v>
      </c>
      <c r="L6425" s="90">
        <v>125</v>
      </c>
      <c r="M6425" s="51">
        <f>VLOOKUP(A:A,'[2]Příloha k protokolu'!$F:$J,5,0)</f>
        <v>0</v>
      </c>
      <c r="N6425" s="62" t="s">
        <v>20281</v>
      </c>
      <c r="O6425" s="52"/>
      <c r="P6425" s="52">
        <v>81</v>
      </c>
      <c r="Q6425" s="52"/>
      <c r="R6425" s="52" t="s">
        <v>20282</v>
      </c>
      <c r="S6425" s="49" t="s">
        <v>21333</v>
      </c>
      <c r="V6425" s="50" t="s">
        <v>20279</v>
      </c>
      <c r="W6425" s="50" t="s">
        <v>20271</v>
      </c>
      <c r="X6425" s="50" t="s">
        <v>14740</v>
      </c>
      <c r="Y6425" s="70" t="s">
        <v>17320</v>
      </c>
      <c r="Z6425" s="53">
        <v>29415</v>
      </c>
    </row>
    <row r="6426" spans="1:26" s="49" customFormat="1" x14ac:dyDescent="0.25">
      <c r="A6426" s="74">
        <v>600049019</v>
      </c>
      <c r="B6426" s="73">
        <f t="shared" si="300"/>
        <v>600049019</v>
      </c>
      <c r="C6426" s="73" t="s">
        <v>20283</v>
      </c>
      <c r="D6426" s="68">
        <v>1</v>
      </c>
      <c r="E6426" s="48">
        <f t="shared" si="301"/>
        <v>71005927</v>
      </c>
      <c r="F6426" s="57" t="s">
        <v>17312</v>
      </c>
      <c r="G6426" s="57" t="s">
        <v>20068</v>
      </c>
      <c r="H6426" s="51">
        <v>150</v>
      </c>
      <c r="I6426" s="51" t="s">
        <v>17309</v>
      </c>
      <c r="J6426" s="69">
        <v>27.49</v>
      </c>
      <c r="K6426" s="69">
        <f t="shared" si="302"/>
        <v>4123.5</v>
      </c>
      <c r="L6426" s="90">
        <v>150</v>
      </c>
      <c r="M6426" s="51">
        <f>VLOOKUP(A:A,'[2]Příloha k protokolu'!$F:$J,5,0)</f>
        <v>0</v>
      </c>
      <c r="N6426" s="62" t="s">
        <v>20284</v>
      </c>
      <c r="O6426" s="52"/>
      <c r="P6426" s="52">
        <v>102</v>
      </c>
      <c r="Q6426" s="52"/>
      <c r="R6426" s="52" t="s">
        <v>982</v>
      </c>
      <c r="S6426" s="49" t="s">
        <v>21333</v>
      </c>
      <c r="V6426" s="50" t="s">
        <v>20279</v>
      </c>
      <c r="W6426" s="50" t="s">
        <v>20271</v>
      </c>
      <c r="X6426" s="50" t="s">
        <v>14740</v>
      </c>
      <c r="Y6426" s="70" t="s">
        <v>17320</v>
      </c>
      <c r="Z6426" s="53">
        <v>29412</v>
      </c>
    </row>
    <row r="6427" spans="1:26" s="49" customFormat="1" ht="30" x14ac:dyDescent="0.25">
      <c r="A6427" s="74">
        <v>600049167</v>
      </c>
      <c r="B6427" s="73">
        <f t="shared" si="300"/>
        <v>600049167</v>
      </c>
      <c r="C6427" s="73" t="s">
        <v>20285</v>
      </c>
      <c r="D6427" s="68">
        <v>1</v>
      </c>
      <c r="E6427" s="48">
        <f t="shared" si="301"/>
        <v>71008446</v>
      </c>
      <c r="F6427" s="57" t="s">
        <v>17312</v>
      </c>
      <c r="G6427" s="57" t="s">
        <v>20068</v>
      </c>
      <c r="H6427" s="51">
        <v>525</v>
      </c>
      <c r="I6427" s="51" t="s">
        <v>17309</v>
      </c>
      <c r="J6427" s="69">
        <v>27.49</v>
      </c>
      <c r="K6427" s="69">
        <f t="shared" si="302"/>
        <v>14432.25</v>
      </c>
      <c r="L6427" s="90">
        <v>525</v>
      </c>
      <c r="M6427" s="51">
        <f>VLOOKUP(A:A,'[2]Příloha k protokolu'!$F:$J,5,0)</f>
        <v>0</v>
      </c>
      <c r="N6427" s="62" t="s">
        <v>20286</v>
      </c>
      <c r="O6427" s="52" t="s">
        <v>17921</v>
      </c>
      <c r="P6427" s="52">
        <v>75</v>
      </c>
      <c r="Q6427" s="52"/>
      <c r="R6427" s="52" t="s">
        <v>20287</v>
      </c>
      <c r="S6427" s="49" t="s">
        <v>21333</v>
      </c>
      <c r="V6427" s="50" t="s">
        <v>20279</v>
      </c>
      <c r="W6427" s="50" t="s">
        <v>20271</v>
      </c>
      <c r="X6427" s="50" t="s">
        <v>14740</v>
      </c>
      <c r="Y6427" s="70" t="s">
        <v>17320</v>
      </c>
      <c r="Z6427" s="53">
        <v>29402</v>
      </c>
    </row>
    <row r="6428" spans="1:26" s="49" customFormat="1" ht="30" x14ac:dyDescent="0.25">
      <c r="A6428" s="74">
        <v>600049264</v>
      </c>
      <c r="B6428" s="73">
        <f t="shared" si="300"/>
        <v>600049264</v>
      </c>
      <c r="C6428" s="73" t="s">
        <v>20288</v>
      </c>
      <c r="D6428" s="68">
        <v>1</v>
      </c>
      <c r="E6428" s="48">
        <f t="shared" si="301"/>
        <v>70989010</v>
      </c>
      <c r="F6428" s="57" t="s">
        <v>17312</v>
      </c>
      <c r="G6428" s="57" t="s">
        <v>20068</v>
      </c>
      <c r="H6428" s="51">
        <v>925</v>
      </c>
      <c r="I6428" s="51" t="s">
        <v>17309</v>
      </c>
      <c r="J6428" s="69">
        <v>27.49</v>
      </c>
      <c r="K6428" s="69">
        <f t="shared" si="302"/>
        <v>25428.25</v>
      </c>
      <c r="L6428" s="90">
        <v>925</v>
      </c>
      <c r="M6428" s="51">
        <f>VLOOKUP(A:A,'[2]Příloha k protokolu'!$F:$J,5,0)</f>
        <v>0</v>
      </c>
      <c r="N6428" s="62" t="s">
        <v>20289</v>
      </c>
      <c r="O6428" s="52" t="s">
        <v>105</v>
      </c>
      <c r="P6428" s="52">
        <v>254</v>
      </c>
      <c r="Q6428" s="52"/>
      <c r="R6428" s="52" t="s">
        <v>20271</v>
      </c>
      <c r="S6428" s="49" t="s">
        <v>21333</v>
      </c>
      <c r="V6428" s="50" t="s">
        <v>20279</v>
      </c>
      <c r="W6428" s="50" t="s">
        <v>20271</v>
      </c>
      <c r="X6428" s="50" t="s">
        <v>14740</v>
      </c>
      <c r="Y6428" s="70" t="s">
        <v>17320</v>
      </c>
      <c r="Z6428" s="53">
        <v>29501</v>
      </c>
    </row>
    <row r="6429" spans="1:26" s="49" customFormat="1" x14ac:dyDescent="0.25">
      <c r="A6429" s="74">
        <v>600049329</v>
      </c>
      <c r="B6429" s="73">
        <f t="shared" si="300"/>
        <v>600049329</v>
      </c>
      <c r="C6429" s="73" t="s">
        <v>20290</v>
      </c>
      <c r="D6429" s="68">
        <v>1</v>
      </c>
      <c r="E6429" s="48">
        <f t="shared" si="301"/>
        <v>75030322</v>
      </c>
      <c r="F6429" s="57" t="s">
        <v>17312</v>
      </c>
      <c r="G6429" s="57" t="s">
        <v>20068</v>
      </c>
      <c r="H6429" s="51">
        <v>100</v>
      </c>
      <c r="I6429" s="51" t="s">
        <v>17309</v>
      </c>
      <c r="J6429" s="69">
        <v>27.49</v>
      </c>
      <c r="K6429" s="69">
        <f t="shared" si="302"/>
        <v>2749</v>
      </c>
      <c r="L6429" s="90">
        <v>100</v>
      </c>
      <c r="M6429" s="51">
        <f>VLOOKUP(A:A,'[2]Příloha k protokolu'!$F:$J,5,0)</f>
        <v>0</v>
      </c>
      <c r="N6429" s="62" t="s">
        <v>20291</v>
      </c>
      <c r="O6429" s="52"/>
      <c r="P6429" s="52">
        <v>9</v>
      </c>
      <c r="Q6429" s="52"/>
      <c r="R6429" s="52" t="s">
        <v>20292</v>
      </c>
      <c r="S6429" s="49" t="s">
        <v>21333</v>
      </c>
      <c r="V6429" s="50" t="s">
        <v>20279</v>
      </c>
      <c r="W6429" s="50" t="s">
        <v>20271</v>
      </c>
      <c r="X6429" s="50" t="s">
        <v>14740</v>
      </c>
      <c r="Y6429" s="70" t="s">
        <v>17320</v>
      </c>
      <c r="Z6429" s="53">
        <v>29414</v>
      </c>
    </row>
    <row r="6430" spans="1:26" s="49" customFormat="1" ht="30" x14ac:dyDescent="0.25">
      <c r="A6430" s="74">
        <v>600049337</v>
      </c>
      <c r="B6430" s="73">
        <f t="shared" si="300"/>
        <v>600049337</v>
      </c>
      <c r="C6430" s="73" t="s">
        <v>20293</v>
      </c>
      <c r="D6430" s="68">
        <v>1</v>
      </c>
      <c r="E6430" s="48">
        <f t="shared" si="301"/>
        <v>71005901</v>
      </c>
      <c r="F6430" s="57" t="s">
        <v>17312</v>
      </c>
      <c r="G6430" s="57" t="s">
        <v>20068</v>
      </c>
      <c r="H6430" s="51">
        <v>0</v>
      </c>
      <c r="I6430" s="51" t="s">
        <v>17309</v>
      </c>
      <c r="J6430" s="69">
        <v>27.49</v>
      </c>
      <c r="K6430" s="69">
        <f t="shared" si="302"/>
        <v>0</v>
      </c>
      <c r="L6430" s="90">
        <v>50</v>
      </c>
      <c r="M6430" s="51">
        <f>VLOOKUP(A:A,'[2]Příloha k protokolu'!$F:$J,5,0)</f>
        <v>50</v>
      </c>
      <c r="N6430" s="62" t="s">
        <v>20294</v>
      </c>
      <c r="O6430" s="52"/>
      <c r="P6430" s="52">
        <v>90</v>
      </c>
      <c r="Q6430" s="52"/>
      <c r="R6430" s="52" t="s">
        <v>20276</v>
      </c>
      <c r="S6430" s="49" t="s">
        <v>21333</v>
      </c>
      <c r="V6430" s="50" t="s">
        <v>20279</v>
      </c>
      <c r="W6430" s="50" t="s">
        <v>20271</v>
      </c>
      <c r="X6430" s="50" t="s">
        <v>14740</v>
      </c>
      <c r="Y6430" s="70" t="s">
        <v>17320</v>
      </c>
      <c r="Z6430" s="53">
        <v>29411</v>
      </c>
    </row>
    <row r="6431" spans="1:26" s="49" customFormat="1" ht="30" x14ac:dyDescent="0.25">
      <c r="A6431" s="75">
        <v>650052447</v>
      </c>
      <c r="B6431" s="73">
        <f t="shared" si="300"/>
        <v>650052447</v>
      </c>
      <c r="C6431" s="73" t="s">
        <v>20295</v>
      </c>
      <c r="D6431" s="68">
        <v>1</v>
      </c>
      <c r="E6431" s="48">
        <f t="shared" si="301"/>
        <v>70989028</v>
      </c>
      <c r="F6431" s="57" t="s">
        <v>17312</v>
      </c>
      <c r="G6431" s="57" t="s">
        <v>20068</v>
      </c>
      <c r="H6431" s="51">
        <v>1000</v>
      </c>
      <c r="I6431" s="51" t="s">
        <v>17309</v>
      </c>
      <c r="J6431" s="69">
        <v>27.49</v>
      </c>
      <c r="K6431" s="69">
        <f t="shared" si="302"/>
        <v>27490</v>
      </c>
      <c r="L6431" s="90">
        <v>1000</v>
      </c>
      <c r="M6431" s="51">
        <f>VLOOKUP(A:A,'[2]Příloha k protokolu'!$F:$J,5,0)</f>
        <v>0</v>
      </c>
      <c r="N6431" s="62" t="s">
        <v>20296</v>
      </c>
      <c r="O6431" s="52" t="s">
        <v>85</v>
      </c>
      <c r="P6431" s="52">
        <v>895</v>
      </c>
      <c r="Q6431" s="52"/>
      <c r="R6431" s="52" t="s">
        <v>20271</v>
      </c>
      <c r="S6431" s="49" t="s">
        <v>21333</v>
      </c>
      <c r="V6431" s="50" t="s">
        <v>20279</v>
      </c>
      <c r="W6431" s="50" t="s">
        <v>20271</v>
      </c>
      <c r="X6431" s="50" t="s">
        <v>14740</v>
      </c>
      <c r="Y6431" s="70" t="s">
        <v>17320</v>
      </c>
      <c r="Z6431" s="53">
        <v>29501</v>
      </c>
    </row>
    <row r="6432" spans="1:26" s="49" customFormat="1" x14ac:dyDescent="0.25">
      <c r="A6432" s="75">
        <v>691014256</v>
      </c>
      <c r="B6432" s="73">
        <f t="shared" si="300"/>
        <v>691014256</v>
      </c>
      <c r="C6432" s="73" t="s">
        <v>20297</v>
      </c>
      <c r="D6432" s="68">
        <v>1</v>
      </c>
      <c r="E6432" s="48">
        <f t="shared" si="301"/>
        <v>9367381</v>
      </c>
      <c r="F6432" s="57" t="s">
        <v>17312</v>
      </c>
      <c r="G6432" s="57" t="s">
        <v>20068</v>
      </c>
      <c r="H6432" s="51">
        <v>25</v>
      </c>
      <c r="I6432" s="51" t="s">
        <v>17309</v>
      </c>
      <c r="J6432" s="69">
        <v>27.49</v>
      </c>
      <c r="K6432" s="69">
        <f t="shared" si="302"/>
        <v>687.25</v>
      </c>
      <c r="L6432" s="90">
        <v>25</v>
      </c>
      <c r="M6432" s="51">
        <f>VLOOKUP(A:A,'[2]Příloha k protokolu'!$F:$J,5,0)</f>
        <v>0</v>
      </c>
      <c r="N6432" s="62" t="s">
        <v>20298</v>
      </c>
      <c r="O6432" s="52" t="s">
        <v>85</v>
      </c>
      <c r="P6432" s="52">
        <v>895</v>
      </c>
      <c r="Q6432" s="52"/>
      <c r="R6432" s="52" t="s">
        <v>20271</v>
      </c>
      <c r="S6432" s="49" t="s">
        <v>21333</v>
      </c>
      <c r="V6432" s="50" t="s">
        <v>20279</v>
      </c>
      <c r="W6432" s="50" t="s">
        <v>20271</v>
      </c>
      <c r="X6432" s="50" t="s">
        <v>14740</v>
      </c>
      <c r="Y6432" s="70" t="s">
        <v>17320</v>
      </c>
      <c r="Z6432" s="53">
        <v>29501</v>
      </c>
    </row>
    <row r="6433" spans="1:26" s="49" customFormat="1" x14ac:dyDescent="0.25">
      <c r="A6433" s="74">
        <v>600047270</v>
      </c>
      <c r="B6433" s="73">
        <f t="shared" si="300"/>
        <v>600047270</v>
      </c>
      <c r="C6433" s="73" t="s">
        <v>20299</v>
      </c>
      <c r="D6433" s="68">
        <v>1</v>
      </c>
      <c r="E6433" s="48">
        <f t="shared" si="301"/>
        <v>71004653</v>
      </c>
      <c r="F6433" s="57" t="s">
        <v>17312</v>
      </c>
      <c r="G6433" s="57" t="s">
        <v>19746</v>
      </c>
      <c r="H6433" s="51">
        <v>0</v>
      </c>
      <c r="I6433" s="51" t="s">
        <v>17309</v>
      </c>
      <c r="J6433" s="69">
        <v>27.49</v>
      </c>
      <c r="K6433" s="69">
        <f t="shared" si="302"/>
        <v>0</v>
      </c>
      <c r="L6433" s="90">
        <v>25</v>
      </c>
      <c r="M6433" s="51">
        <f>VLOOKUP(A:A,'[2]Příloha k protokolu'!$F:$J,5,0)</f>
        <v>25</v>
      </c>
      <c r="N6433" s="62" t="s">
        <v>20300</v>
      </c>
      <c r="O6433" s="52" t="s">
        <v>60</v>
      </c>
      <c r="P6433" s="52">
        <v>259</v>
      </c>
      <c r="Q6433" s="52"/>
      <c r="R6433" s="52" t="s">
        <v>20301</v>
      </c>
      <c r="S6433" s="49" t="s">
        <v>21333</v>
      </c>
      <c r="V6433" s="50" t="s">
        <v>20302</v>
      </c>
      <c r="W6433" s="50" t="s">
        <v>20303</v>
      </c>
      <c r="X6433" s="50" t="s">
        <v>14740</v>
      </c>
      <c r="Y6433" s="70" t="s">
        <v>17320</v>
      </c>
      <c r="Z6433" s="53">
        <v>27742</v>
      </c>
    </row>
    <row r="6434" spans="1:26" s="49" customFormat="1" x14ac:dyDescent="0.25">
      <c r="A6434" s="74">
        <v>600007308</v>
      </c>
      <c r="B6434" s="73">
        <f t="shared" si="300"/>
        <v>600007308</v>
      </c>
      <c r="C6434" s="73" t="s">
        <v>20304</v>
      </c>
      <c r="D6434" s="68">
        <v>1</v>
      </c>
      <c r="E6434" s="48">
        <f t="shared" si="301"/>
        <v>474029</v>
      </c>
      <c r="F6434" s="57" t="s">
        <v>17312</v>
      </c>
      <c r="G6434" s="57" t="s">
        <v>19746</v>
      </c>
      <c r="H6434" s="51">
        <v>625</v>
      </c>
      <c r="I6434" s="51" t="s">
        <v>17309</v>
      </c>
      <c r="J6434" s="69">
        <v>27.49</v>
      </c>
      <c r="K6434" s="69">
        <f t="shared" si="302"/>
        <v>17181.25</v>
      </c>
      <c r="L6434" s="90">
        <v>625</v>
      </c>
      <c r="M6434" s="51">
        <f>VLOOKUP(A:A,'[2]Příloha k protokolu'!$F:$J,5,0)</f>
        <v>0</v>
      </c>
      <c r="N6434" s="62" t="s">
        <v>20305</v>
      </c>
      <c r="O6434" s="52" t="s">
        <v>593</v>
      </c>
      <c r="P6434" s="52">
        <v>450</v>
      </c>
      <c r="Q6434" s="52">
        <v>14</v>
      </c>
      <c r="R6434" s="52" t="s">
        <v>20303</v>
      </c>
      <c r="S6434" s="49" t="s">
        <v>21333</v>
      </c>
      <c r="V6434" s="50" t="s">
        <v>18333</v>
      </c>
      <c r="W6434" s="50" t="s">
        <v>20303</v>
      </c>
      <c r="X6434" s="50" t="s">
        <v>14738</v>
      </c>
      <c r="Y6434" s="70" t="s">
        <v>17320</v>
      </c>
      <c r="Z6434" s="53">
        <v>27711</v>
      </c>
    </row>
    <row r="6435" spans="1:26" s="49" customFormat="1" x14ac:dyDescent="0.25">
      <c r="A6435" s="74">
        <v>600047041</v>
      </c>
      <c r="B6435" s="73">
        <f t="shared" si="300"/>
        <v>600047041</v>
      </c>
      <c r="C6435" s="73" t="s">
        <v>20306</v>
      </c>
      <c r="D6435" s="68">
        <v>1</v>
      </c>
      <c r="E6435" s="48">
        <f t="shared" si="301"/>
        <v>75031591</v>
      </c>
      <c r="F6435" s="57" t="s">
        <v>17312</v>
      </c>
      <c r="G6435" s="57" t="s">
        <v>19746</v>
      </c>
      <c r="H6435" s="51">
        <v>0</v>
      </c>
      <c r="I6435" s="51" t="s">
        <v>17309</v>
      </c>
      <c r="J6435" s="69">
        <v>27.49</v>
      </c>
      <c r="K6435" s="69">
        <f t="shared" si="302"/>
        <v>0</v>
      </c>
      <c r="L6435" s="90">
        <v>50</v>
      </c>
      <c r="M6435" s="51">
        <f>VLOOKUP(A:A,'[2]Příloha k protokolu'!$F:$J,5,0)</f>
        <v>50</v>
      </c>
      <c r="N6435" s="62" t="s">
        <v>20307</v>
      </c>
      <c r="O6435" s="52" t="s">
        <v>54</v>
      </c>
      <c r="P6435" s="52">
        <v>271</v>
      </c>
      <c r="Q6435" s="52"/>
      <c r="R6435" s="52" t="s">
        <v>20308</v>
      </c>
      <c r="S6435" s="49" t="s">
        <v>21333</v>
      </c>
      <c r="V6435" s="50" t="s">
        <v>20302</v>
      </c>
      <c r="W6435" s="50" t="s">
        <v>20303</v>
      </c>
      <c r="X6435" s="50" t="s">
        <v>14740</v>
      </c>
      <c r="Y6435" s="70" t="s">
        <v>17320</v>
      </c>
      <c r="Z6435" s="53">
        <v>27715</v>
      </c>
    </row>
    <row r="6436" spans="1:26" s="49" customFormat="1" x14ac:dyDescent="0.25">
      <c r="A6436" s="74">
        <v>600047261</v>
      </c>
      <c r="B6436" s="73">
        <f t="shared" si="300"/>
        <v>600047261</v>
      </c>
      <c r="C6436" s="73" t="s">
        <v>20309</v>
      </c>
      <c r="D6436" s="68">
        <v>1</v>
      </c>
      <c r="E6436" s="48">
        <f t="shared" si="301"/>
        <v>70999473</v>
      </c>
      <c r="F6436" s="57" t="s">
        <v>17312</v>
      </c>
      <c r="G6436" s="57" t="s">
        <v>19746</v>
      </c>
      <c r="H6436" s="51">
        <v>25</v>
      </c>
      <c r="I6436" s="51" t="s">
        <v>17309</v>
      </c>
      <c r="J6436" s="69">
        <v>27.49</v>
      </c>
      <c r="K6436" s="69">
        <f t="shared" si="302"/>
        <v>687.25</v>
      </c>
      <c r="L6436" s="90">
        <v>25</v>
      </c>
      <c r="M6436" s="51">
        <f>VLOOKUP(A:A,'[2]Příloha k protokolu'!$F:$J,5,0)</f>
        <v>0</v>
      </c>
      <c r="N6436" s="62" t="s">
        <v>20310</v>
      </c>
      <c r="O6436" s="52" t="s">
        <v>60</v>
      </c>
      <c r="P6436" s="52">
        <v>192</v>
      </c>
      <c r="Q6436" s="52"/>
      <c r="R6436" s="52" t="s">
        <v>20311</v>
      </c>
      <c r="S6436" s="49" t="s">
        <v>21333</v>
      </c>
      <c r="V6436" s="50" t="s">
        <v>20302</v>
      </c>
      <c r="W6436" s="50" t="s">
        <v>20303</v>
      </c>
      <c r="X6436" s="50" t="s">
        <v>14740</v>
      </c>
      <c r="Y6436" s="70" t="s">
        <v>17320</v>
      </c>
      <c r="Z6436" s="53">
        <v>27711</v>
      </c>
    </row>
    <row r="6437" spans="1:26" s="49" customFormat="1" x14ac:dyDescent="0.25">
      <c r="A6437" s="74">
        <v>600047580</v>
      </c>
      <c r="B6437" s="73">
        <f t="shared" si="300"/>
        <v>600047580</v>
      </c>
      <c r="C6437" s="73" t="s">
        <v>20312</v>
      </c>
      <c r="D6437" s="68">
        <v>1</v>
      </c>
      <c r="E6437" s="48">
        <f t="shared" si="301"/>
        <v>75031582</v>
      </c>
      <c r="F6437" s="57" t="s">
        <v>17312</v>
      </c>
      <c r="G6437" s="57" t="s">
        <v>19746</v>
      </c>
      <c r="H6437" s="51">
        <v>275</v>
      </c>
      <c r="I6437" s="51" t="s">
        <v>17309</v>
      </c>
      <c r="J6437" s="69">
        <v>27.49</v>
      </c>
      <c r="K6437" s="69">
        <f t="shared" si="302"/>
        <v>7559.75</v>
      </c>
      <c r="L6437" s="90">
        <v>275</v>
      </c>
      <c r="M6437" s="51">
        <f>VLOOKUP(A:A,'[2]Příloha k protokolu'!$F:$J,5,0)</f>
        <v>0</v>
      </c>
      <c r="N6437" s="62" t="s">
        <v>20313</v>
      </c>
      <c r="O6437" s="52" t="s">
        <v>60</v>
      </c>
      <c r="P6437" s="52">
        <v>74</v>
      </c>
      <c r="Q6437" s="52"/>
      <c r="R6437" s="52" t="s">
        <v>20314</v>
      </c>
      <c r="S6437" s="49" t="s">
        <v>21333</v>
      </c>
      <c r="V6437" s="50" t="s">
        <v>20302</v>
      </c>
      <c r="W6437" s="50" t="s">
        <v>20303</v>
      </c>
      <c r="X6437" s="50" t="s">
        <v>14740</v>
      </c>
      <c r="Y6437" s="70" t="s">
        <v>17320</v>
      </c>
      <c r="Z6437" s="53">
        <v>27715</v>
      </c>
    </row>
    <row r="6438" spans="1:26" s="49" customFormat="1" x14ac:dyDescent="0.25">
      <c r="A6438" s="74">
        <v>600047733</v>
      </c>
      <c r="B6438" s="73">
        <f t="shared" si="300"/>
        <v>600047733</v>
      </c>
      <c r="C6438" s="73" t="s">
        <v>20315</v>
      </c>
      <c r="D6438" s="68">
        <v>1</v>
      </c>
      <c r="E6438" s="48">
        <f t="shared" si="301"/>
        <v>70999511</v>
      </c>
      <c r="F6438" s="57" t="s">
        <v>17312</v>
      </c>
      <c r="G6438" s="57" t="s">
        <v>19746</v>
      </c>
      <c r="H6438" s="51">
        <v>225</v>
      </c>
      <c r="I6438" s="51" t="s">
        <v>17309</v>
      </c>
      <c r="J6438" s="69">
        <v>27.49</v>
      </c>
      <c r="K6438" s="69">
        <f t="shared" si="302"/>
        <v>6185.25</v>
      </c>
      <c r="L6438" s="90">
        <v>225</v>
      </c>
      <c r="M6438" s="51">
        <f>VLOOKUP(A:A,'[2]Příloha k protokolu'!$F:$J,5,0)</f>
        <v>0</v>
      </c>
      <c r="N6438" s="62" t="s">
        <v>20316</v>
      </c>
      <c r="O6438" s="52" t="s">
        <v>60</v>
      </c>
      <c r="P6438" s="52">
        <v>180</v>
      </c>
      <c r="Q6438" s="52">
        <v>4</v>
      </c>
      <c r="R6438" s="52" t="s">
        <v>20311</v>
      </c>
      <c r="S6438" s="49" t="s">
        <v>21333</v>
      </c>
      <c r="V6438" s="50" t="s">
        <v>20302</v>
      </c>
      <c r="W6438" s="50" t="s">
        <v>20303</v>
      </c>
      <c r="X6438" s="50" t="s">
        <v>14740</v>
      </c>
      <c r="Y6438" s="70" t="s">
        <v>17320</v>
      </c>
      <c r="Z6438" s="53">
        <v>27711</v>
      </c>
    </row>
    <row r="6439" spans="1:26" s="49" customFormat="1" x14ac:dyDescent="0.25">
      <c r="A6439" s="74">
        <v>600046800</v>
      </c>
      <c r="B6439" s="73">
        <f t="shared" si="300"/>
        <v>600046800</v>
      </c>
      <c r="C6439" s="73" t="s">
        <v>20317</v>
      </c>
      <c r="D6439" s="68">
        <v>1</v>
      </c>
      <c r="E6439" s="48">
        <f t="shared" si="301"/>
        <v>70989036</v>
      </c>
      <c r="F6439" s="57" t="s">
        <v>17312</v>
      </c>
      <c r="G6439" s="57" t="s">
        <v>19746</v>
      </c>
      <c r="H6439" s="51">
        <v>25</v>
      </c>
      <c r="I6439" s="51" t="s">
        <v>17309</v>
      </c>
      <c r="J6439" s="69">
        <v>27.49</v>
      </c>
      <c r="K6439" s="69">
        <f t="shared" si="302"/>
        <v>687.25</v>
      </c>
      <c r="L6439" s="90">
        <v>25</v>
      </c>
      <c r="M6439" s="51">
        <f>VLOOKUP(A:A,'[2]Příloha k protokolu'!$F:$J,5,0)</f>
        <v>0</v>
      </c>
      <c r="N6439" s="62" t="s">
        <v>20318</v>
      </c>
      <c r="O6439" s="52" t="s">
        <v>399</v>
      </c>
      <c r="P6439" s="52">
        <v>274</v>
      </c>
      <c r="Q6439" s="52"/>
      <c r="R6439" s="52" t="s">
        <v>20061</v>
      </c>
      <c r="S6439" s="49" t="s">
        <v>21333</v>
      </c>
      <c r="V6439" s="50" t="s">
        <v>20302</v>
      </c>
      <c r="W6439" s="50" t="s">
        <v>20303</v>
      </c>
      <c r="X6439" s="50" t="s">
        <v>14740</v>
      </c>
      <c r="Y6439" s="70" t="s">
        <v>17320</v>
      </c>
      <c r="Z6439" s="53">
        <v>27713</v>
      </c>
    </row>
    <row r="6440" spans="1:26" s="49" customFormat="1" ht="30" x14ac:dyDescent="0.25">
      <c r="A6440" s="74">
        <v>600046974</v>
      </c>
      <c r="B6440" s="73">
        <f t="shared" si="300"/>
        <v>600046974</v>
      </c>
      <c r="C6440" s="73" t="s">
        <v>20319</v>
      </c>
      <c r="D6440" s="68">
        <v>1</v>
      </c>
      <c r="E6440" s="48">
        <f t="shared" si="301"/>
        <v>75001497</v>
      </c>
      <c r="F6440" s="57" t="s">
        <v>17312</v>
      </c>
      <c r="G6440" s="57" t="s">
        <v>19746</v>
      </c>
      <c r="H6440" s="51">
        <v>0</v>
      </c>
      <c r="I6440" s="51" t="s">
        <v>17309</v>
      </c>
      <c r="J6440" s="69">
        <v>27.49</v>
      </c>
      <c r="K6440" s="69">
        <f t="shared" si="302"/>
        <v>0</v>
      </c>
      <c r="L6440" s="90">
        <v>175</v>
      </c>
      <c r="M6440" s="51">
        <f>VLOOKUP(A:A,'[2]Příloha k protokolu'!$F:$J,5,0)</f>
        <v>175</v>
      </c>
      <c r="N6440" s="62" t="s">
        <v>20320</v>
      </c>
      <c r="O6440" s="52" t="s">
        <v>20321</v>
      </c>
      <c r="P6440" s="52">
        <v>700</v>
      </c>
      <c r="Q6440" s="52"/>
      <c r="R6440" s="52" t="s">
        <v>20303</v>
      </c>
      <c r="S6440" s="49" t="s">
        <v>21333</v>
      </c>
      <c r="V6440" s="50" t="s">
        <v>20302</v>
      </c>
      <c r="W6440" s="50" t="s">
        <v>20303</v>
      </c>
      <c r="X6440" s="50" t="s">
        <v>14740</v>
      </c>
      <c r="Y6440" s="70" t="s">
        <v>17320</v>
      </c>
      <c r="Z6440" s="53">
        <v>27711</v>
      </c>
    </row>
    <row r="6441" spans="1:26" s="49" customFormat="1" x14ac:dyDescent="0.25">
      <c r="A6441" s="74">
        <v>600047407</v>
      </c>
      <c r="B6441" s="73">
        <f t="shared" si="300"/>
        <v>600047407</v>
      </c>
      <c r="C6441" s="73" t="s">
        <v>20322</v>
      </c>
      <c r="D6441" s="68">
        <v>1</v>
      </c>
      <c r="E6441" s="48">
        <f t="shared" si="301"/>
        <v>49516256</v>
      </c>
      <c r="F6441" s="57" t="s">
        <v>17312</v>
      </c>
      <c r="G6441" s="57" t="s">
        <v>19746</v>
      </c>
      <c r="H6441" s="51">
        <v>1525</v>
      </c>
      <c r="I6441" s="51" t="s">
        <v>17309</v>
      </c>
      <c r="J6441" s="69">
        <v>27.49</v>
      </c>
      <c r="K6441" s="69">
        <f t="shared" si="302"/>
        <v>41922.25</v>
      </c>
      <c r="L6441" s="90">
        <v>1525</v>
      </c>
      <c r="M6441" s="51">
        <f>VLOOKUP(A:A,'[2]Příloha k protokolu'!$F:$J,5,0)</f>
        <v>0</v>
      </c>
      <c r="N6441" s="62" t="s">
        <v>20323</v>
      </c>
      <c r="O6441" s="52" t="s">
        <v>60</v>
      </c>
      <c r="P6441" s="52">
        <v>900</v>
      </c>
      <c r="Q6441" s="52"/>
      <c r="R6441" s="52" t="s">
        <v>20303</v>
      </c>
      <c r="S6441" s="49" t="s">
        <v>21333</v>
      </c>
      <c r="V6441" s="50" t="s">
        <v>20302</v>
      </c>
      <c r="W6441" s="50" t="s">
        <v>20303</v>
      </c>
      <c r="X6441" s="50" t="s">
        <v>14740</v>
      </c>
      <c r="Y6441" s="70" t="s">
        <v>17320</v>
      </c>
      <c r="Z6441" s="53">
        <v>27711</v>
      </c>
    </row>
    <row r="6442" spans="1:26" s="49" customFormat="1" x14ac:dyDescent="0.25">
      <c r="A6442" s="74">
        <v>600047474</v>
      </c>
      <c r="B6442" s="73">
        <f t="shared" si="300"/>
        <v>600047474</v>
      </c>
      <c r="C6442" s="73" t="s">
        <v>20324</v>
      </c>
      <c r="D6442" s="68">
        <v>1</v>
      </c>
      <c r="E6442" s="48">
        <f t="shared" si="301"/>
        <v>71000445</v>
      </c>
      <c r="F6442" s="57" t="s">
        <v>17312</v>
      </c>
      <c r="G6442" s="57" t="s">
        <v>19746</v>
      </c>
      <c r="H6442" s="51">
        <v>75</v>
      </c>
      <c r="I6442" s="51" t="s">
        <v>17309</v>
      </c>
      <c r="J6442" s="69">
        <v>27.49</v>
      </c>
      <c r="K6442" s="69">
        <f t="shared" si="302"/>
        <v>2061.75</v>
      </c>
      <c r="L6442" s="90">
        <v>75</v>
      </c>
      <c r="M6442" s="51">
        <f>VLOOKUP(A:A,'[2]Příloha k protokolu'!$F:$J,5,0)</f>
        <v>0</v>
      </c>
      <c r="N6442" s="62" t="s">
        <v>20325</v>
      </c>
      <c r="O6442" s="52"/>
      <c r="P6442" s="52">
        <v>78</v>
      </c>
      <c r="Q6442" s="52"/>
      <c r="R6442" s="52" t="s">
        <v>20326</v>
      </c>
      <c r="S6442" s="49" t="s">
        <v>21333</v>
      </c>
      <c r="V6442" s="50" t="s">
        <v>20302</v>
      </c>
      <c r="W6442" s="50" t="s">
        <v>20303</v>
      </c>
      <c r="X6442" s="50" t="s">
        <v>14740</v>
      </c>
      <c r="Y6442" s="70" t="s">
        <v>17320</v>
      </c>
      <c r="Z6442" s="53">
        <v>27714</v>
      </c>
    </row>
    <row r="6443" spans="1:26" s="49" customFormat="1" ht="30" x14ac:dyDescent="0.25">
      <c r="A6443" s="74">
        <v>600047598</v>
      </c>
      <c r="B6443" s="73">
        <f t="shared" si="300"/>
        <v>600047598</v>
      </c>
      <c r="C6443" s="73" t="s">
        <v>20327</v>
      </c>
      <c r="D6443" s="68">
        <v>1</v>
      </c>
      <c r="E6443" s="48">
        <f t="shared" si="301"/>
        <v>75033861</v>
      </c>
      <c r="F6443" s="57" t="s">
        <v>17312</v>
      </c>
      <c r="G6443" s="57" t="s">
        <v>19746</v>
      </c>
      <c r="H6443" s="51">
        <v>625</v>
      </c>
      <c r="I6443" s="51" t="s">
        <v>17309</v>
      </c>
      <c r="J6443" s="69">
        <v>27.49</v>
      </c>
      <c r="K6443" s="69">
        <f t="shared" si="302"/>
        <v>17181.25</v>
      </c>
      <c r="L6443" s="90">
        <v>625</v>
      </c>
      <c r="M6443" s="51">
        <f>VLOOKUP(A:A,'[2]Příloha k protokolu'!$F:$J,5,0)</f>
        <v>0</v>
      </c>
      <c r="N6443" s="62" t="s">
        <v>20328</v>
      </c>
      <c r="O6443" s="52" t="s">
        <v>340</v>
      </c>
      <c r="P6443" s="52">
        <v>375</v>
      </c>
      <c r="Q6443" s="52"/>
      <c r="R6443" s="52" t="s">
        <v>20329</v>
      </c>
      <c r="S6443" s="49" t="s">
        <v>21333</v>
      </c>
      <c r="V6443" s="50" t="s">
        <v>20302</v>
      </c>
      <c r="W6443" s="50" t="s">
        <v>20303</v>
      </c>
      <c r="X6443" s="50" t="s">
        <v>14740</v>
      </c>
      <c r="Y6443" s="70" t="s">
        <v>17320</v>
      </c>
      <c r="Z6443" s="53">
        <v>27716</v>
      </c>
    </row>
    <row r="6444" spans="1:26" s="49" customFormat="1" ht="30" x14ac:dyDescent="0.25">
      <c r="A6444" s="74">
        <v>600047636</v>
      </c>
      <c r="B6444" s="73">
        <f t="shared" si="300"/>
        <v>600047636</v>
      </c>
      <c r="C6444" s="73" t="s">
        <v>20330</v>
      </c>
      <c r="D6444" s="68">
        <v>1</v>
      </c>
      <c r="E6444" s="48">
        <f t="shared" si="301"/>
        <v>75034506</v>
      </c>
      <c r="F6444" s="57" t="s">
        <v>17312</v>
      </c>
      <c r="G6444" s="57" t="s">
        <v>19746</v>
      </c>
      <c r="H6444" s="51">
        <v>0</v>
      </c>
      <c r="I6444" s="51" t="s">
        <v>17320</v>
      </c>
      <c r="J6444" s="69">
        <v>27.49</v>
      </c>
      <c r="K6444" s="69">
        <f t="shared" si="302"/>
        <v>0</v>
      </c>
      <c r="L6444" s="90">
        <v>0</v>
      </c>
      <c r="M6444" s="51"/>
      <c r="N6444" s="62" t="s">
        <v>20331</v>
      </c>
      <c r="O6444" s="52" t="s">
        <v>7296</v>
      </c>
      <c r="P6444" s="52">
        <v>288</v>
      </c>
      <c r="Q6444" s="52"/>
      <c r="R6444" s="52" t="s">
        <v>20061</v>
      </c>
      <c r="S6444" s="49" t="s">
        <v>21333</v>
      </c>
      <c r="V6444" s="50" t="s">
        <v>20302</v>
      </c>
      <c r="W6444" s="50" t="s">
        <v>20303</v>
      </c>
      <c r="X6444" s="50" t="s">
        <v>14740</v>
      </c>
      <c r="Y6444" s="70">
        <v>44326</v>
      </c>
      <c r="Z6444" s="53">
        <v>27713</v>
      </c>
    </row>
    <row r="6445" spans="1:26" s="49" customFormat="1" x14ac:dyDescent="0.25">
      <c r="A6445" s="74">
        <v>600047709</v>
      </c>
      <c r="B6445" s="73">
        <f t="shared" si="300"/>
        <v>600047709</v>
      </c>
      <c r="C6445" s="73" t="s">
        <v>20332</v>
      </c>
      <c r="D6445" s="68">
        <v>1</v>
      </c>
      <c r="E6445" s="48">
        <f t="shared" si="301"/>
        <v>70888094</v>
      </c>
      <c r="F6445" s="57" t="s">
        <v>17312</v>
      </c>
      <c r="G6445" s="57" t="s">
        <v>19746</v>
      </c>
      <c r="H6445" s="51">
        <v>1700</v>
      </c>
      <c r="I6445" s="51" t="s">
        <v>17309</v>
      </c>
      <c r="J6445" s="69">
        <v>27.49</v>
      </c>
      <c r="K6445" s="69">
        <f t="shared" si="302"/>
        <v>46733</v>
      </c>
      <c r="L6445" s="90">
        <v>1700</v>
      </c>
      <c r="M6445" s="51">
        <f>VLOOKUP(A:A,'[2]Příloha k protokolu'!$F:$J,5,0)</f>
        <v>0</v>
      </c>
      <c r="N6445" s="62" t="s">
        <v>20333</v>
      </c>
      <c r="O6445" s="52" t="s">
        <v>582</v>
      </c>
      <c r="P6445" s="52">
        <v>1157</v>
      </c>
      <c r="Q6445" s="52"/>
      <c r="R6445" s="52" t="s">
        <v>20303</v>
      </c>
      <c r="S6445" s="49" t="s">
        <v>21333</v>
      </c>
      <c r="V6445" s="50" t="s">
        <v>20302</v>
      </c>
      <c r="W6445" s="50" t="s">
        <v>20303</v>
      </c>
      <c r="X6445" s="50" t="s">
        <v>14740</v>
      </c>
      <c r="Y6445" s="70" t="s">
        <v>17320</v>
      </c>
      <c r="Z6445" s="53">
        <v>27711</v>
      </c>
    </row>
    <row r="6446" spans="1:26" s="49" customFormat="1" x14ac:dyDescent="0.25">
      <c r="A6446" s="74">
        <v>600047717</v>
      </c>
      <c r="B6446" s="73">
        <f t="shared" si="300"/>
        <v>600047717</v>
      </c>
      <c r="C6446" s="73" t="s">
        <v>20334</v>
      </c>
      <c r="D6446" s="68">
        <v>1</v>
      </c>
      <c r="E6446" s="48">
        <f t="shared" si="301"/>
        <v>70886865</v>
      </c>
      <c r="F6446" s="57" t="s">
        <v>17312</v>
      </c>
      <c r="G6446" s="57" t="s">
        <v>19746</v>
      </c>
      <c r="H6446" s="51">
        <v>375</v>
      </c>
      <c r="I6446" s="51" t="s">
        <v>17309</v>
      </c>
      <c r="J6446" s="69">
        <v>27.49</v>
      </c>
      <c r="K6446" s="69">
        <f t="shared" si="302"/>
        <v>10308.75</v>
      </c>
      <c r="L6446" s="90">
        <v>375</v>
      </c>
      <c r="M6446" s="51">
        <f>VLOOKUP(A:A,'[2]Příloha k protokolu'!$F:$J,5,0)</f>
        <v>0</v>
      </c>
      <c r="N6446" s="62" t="s">
        <v>20335</v>
      </c>
      <c r="O6446" s="52" t="s">
        <v>60</v>
      </c>
      <c r="P6446" s="52">
        <v>84</v>
      </c>
      <c r="Q6446" s="52"/>
      <c r="R6446" s="52" t="s">
        <v>20301</v>
      </c>
      <c r="S6446" s="49" t="s">
        <v>21333</v>
      </c>
      <c r="V6446" s="50" t="s">
        <v>20302</v>
      </c>
      <c r="W6446" s="50" t="s">
        <v>20303</v>
      </c>
      <c r="X6446" s="50" t="s">
        <v>14740</v>
      </c>
      <c r="Y6446" s="70" t="s">
        <v>17320</v>
      </c>
      <c r="Z6446" s="53">
        <v>27742</v>
      </c>
    </row>
    <row r="6447" spans="1:26" s="49" customFormat="1" ht="30" x14ac:dyDescent="0.25">
      <c r="A6447" s="74">
        <v>600047849</v>
      </c>
      <c r="B6447" s="73">
        <f t="shared" si="300"/>
        <v>600047849</v>
      </c>
      <c r="C6447" s="73" t="s">
        <v>20336</v>
      </c>
      <c r="D6447" s="68">
        <v>1</v>
      </c>
      <c r="E6447" s="48">
        <f t="shared" si="301"/>
        <v>70107122</v>
      </c>
      <c r="F6447" s="57" t="s">
        <v>17312</v>
      </c>
      <c r="G6447" s="57" t="s">
        <v>19746</v>
      </c>
      <c r="H6447" s="51">
        <v>125</v>
      </c>
      <c r="I6447" s="51" t="s">
        <v>17309</v>
      </c>
      <c r="J6447" s="69">
        <v>27.49</v>
      </c>
      <c r="K6447" s="69">
        <f t="shared" si="302"/>
        <v>3436.25</v>
      </c>
      <c r="L6447" s="90">
        <v>125</v>
      </c>
      <c r="M6447" s="51">
        <f>VLOOKUP(A:A,'[2]Příloha k protokolu'!$F:$J,5,0)</f>
        <v>0</v>
      </c>
      <c r="N6447" s="62" t="s">
        <v>20337</v>
      </c>
      <c r="O6447" s="52" t="s">
        <v>20338</v>
      </c>
      <c r="P6447" s="52">
        <v>85</v>
      </c>
      <c r="Q6447" s="52"/>
      <c r="R6447" s="52" t="s">
        <v>20303</v>
      </c>
      <c r="S6447" s="49" t="s">
        <v>21333</v>
      </c>
      <c r="V6447" s="50" t="s">
        <v>18333</v>
      </c>
      <c r="W6447" s="50" t="s">
        <v>20303</v>
      </c>
      <c r="X6447" s="50" t="s">
        <v>14738</v>
      </c>
      <c r="Y6447" s="70" t="s">
        <v>17320</v>
      </c>
      <c r="Z6447" s="53">
        <v>27711</v>
      </c>
    </row>
    <row r="6448" spans="1:26" s="49" customFormat="1" x14ac:dyDescent="0.25">
      <c r="A6448" s="74">
        <v>600052044</v>
      </c>
      <c r="B6448" s="73">
        <f t="shared" si="300"/>
        <v>600052044</v>
      </c>
      <c r="C6448" s="73" t="s">
        <v>20339</v>
      </c>
      <c r="D6448" s="68">
        <v>1</v>
      </c>
      <c r="E6448" s="48">
        <f t="shared" si="301"/>
        <v>75031655</v>
      </c>
      <c r="F6448" s="57" t="s">
        <v>17312</v>
      </c>
      <c r="G6448" s="57" t="s">
        <v>19746</v>
      </c>
      <c r="H6448" s="51">
        <v>75</v>
      </c>
      <c r="I6448" s="51" t="s">
        <v>17309</v>
      </c>
      <c r="J6448" s="69">
        <v>27.49</v>
      </c>
      <c r="K6448" s="69">
        <f t="shared" si="302"/>
        <v>2061.75</v>
      </c>
      <c r="L6448" s="90">
        <v>75</v>
      </c>
      <c r="M6448" s="51">
        <f>VLOOKUP(A:A,'[2]Příloha k protokolu'!$F:$J,5,0)</f>
        <v>0</v>
      </c>
      <c r="N6448" s="62" t="s">
        <v>20340</v>
      </c>
      <c r="O6448" s="52" t="s">
        <v>20341</v>
      </c>
      <c r="P6448" s="52">
        <v>26</v>
      </c>
      <c r="Q6448" s="52"/>
      <c r="R6448" s="52" t="s">
        <v>17853</v>
      </c>
      <c r="S6448" s="49" t="s">
        <v>21333</v>
      </c>
      <c r="V6448" s="50" t="s">
        <v>20302</v>
      </c>
      <c r="W6448" s="50" t="s">
        <v>20303</v>
      </c>
      <c r="X6448" s="50" t="s">
        <v>14740</v>
      </c>
      <c r="Y6448" s="70" t="s">
        <v>17320</v>
      </c>
      <c r="Z6448" s="53">
        <v>25072</v>
      </c>
    </row>
    <row r="6449" spans="1:26" s="49" customFormat="1" ht="30" x14ac:dyDescent="0.25">
      <c r="A6449" s="75">
        <v>610450620</v>
      </c>
      <c r="B6449" s="73">
        <f t="shared" si="300"/>
        <v>610450620</v>
      </c>
      <c r="C6449" s="73" t="s">
        <v>20342</v>
      </c>
      <c r="D6449" s="68">
        <v>1</v>
      </c>
      <c r="E6449" s="48">
        <f t="shared" si="301"/>
        <v>68383495</v>
      </c>
      <c r="F6449" s="57" t="s">
        <v>17312</v>
      </c>
      <c r="G6449" s="57" t="s">
        <v>19746</v>
      </c>
      <c r="H6449" s="51">
        <v>700</v>
      </c>
      <c r="I6449" s="51" t="s">
        <v>17309</v>
      </c>
      <c r="J6449" s="69">
        <v>27.49</v>
      </c>
      <c r="K6449" s="69">
        <f t="shared" si="302"/>
        <v>19243</v>
      </c>
      <c r="L6449" s="90">
        <v>700</v>
      </c>
      <c r="M6449" s="51">
        <f>VLOOKUP(A:A,'[2]Příloha k protokolu'!$F:$J,5,0)</f>
        <v>0</v>
      </c>
      <c r="N6449" s="62" t="s">
        <v>20343</v>
      </c>
      <c r="O6449" s="52" t="s">
        <v>60</v>
      </c>
      <c r="P6449" s="52">
        <v>664</v>
      </c>
      <c r="Q6449" s="52"/>
      <c r="R6449" s="52" t="s">
        <v>20303</v>
      </c>
      <c r="S6449" s="49" t="s">
        <v>21333</v>
      </c>
      <c r="V6449" s="50" t="s">
        <v>18333</v>
      </c>
      <c r="W6449" s="50" t="s">
        <v>20303</v>
      </c>
      <c r="X6449" s="50" t="s">
        <v>14738</v>
      </c>
      <c r="Y6449" s="70" t="s">
        <v>17320</v>
      </c>
      <c r="Z6449" s="53">
        <v>27711</v>
      </c>
    </row>
    <row r="6450" spans="1:26" s="49" customFormat="1" ht="30" x14ac:dyDescent="0.25">
      <c r="A6450" s="75">
        <v>650061802</v>
      </c>
      <c r="B6450" s="73">
        <f t="shared" si="300"/>
        <v>650061802</v>
      </c>
      <c r="C6450" s="73" t="s">
        <v>20344</v>
      </c>
      <c r="D6450" s="68">
        <v>1</v>
      </c>
      <c r="E6450" s="48">
        <f t="shared" si="301"/>
        <v>75034859</v>
      </c>
      <c r="F6450" s="57" t="s">
        <v>17312</v>
      </c>
      <c r="G6450" s="57" t="s">
        <v>19746</v>
      </c>
      <c r="H6450" s="51">
        <v>125</v>
      </c>
      <c r="I6450" s="51" t="s">
        <v>17309</v>
      </c>
      <c r="J6450" s="69">
        <v>27.49</v>
      </c>
      <c r="K6450" s="69">
        <f t="shared" si="302"/>
        <v>3436.25</v>
      </c>
      <c r="L6450" s="90">
        <v>125</v>
      </c>
      <c r="M6450" s="51">
        <f>VLOOKUP(A:A,'[2]Příloha k protokolu'!$F:$J,5,0)</f>
        <v>0</v>
      </c>
      <c r="N6450" s="62" t="s">
        <v>20345</v>
      </c>
      <c r="O6450" s="52"/>
      <c r="P6450" s="52">
        <v>8</v>
      </c>
      <c r="Q6450" s="52"/>
      <c r="R6450" s="52" t="s">
        <v>20346</v>
      </c>
      <c r="S6450" s="49" t="s">
        <v>21333</v>
      </c>
      <c r="V6450" s="50" t="s">
        <v>20302</v>
      </c>
      <c r="W6450" s="50" t="s">
        <v>20303</v>
      </c>
      <c r="X6450" s="50" t="s">
        <v>14740</v>
      </c>
      <c r="Y6450" s="70" t="s">
        <v>17320</v>
      </c>
      <c r="Z6450" s="53">
        <v>27743</v>
      </c>
    </row>
    <row r="6451" spans="1:26" s="49" customFormat="1" x14ac:dyDescent="0.25">
      <c r="A6451" s="75">
        <v>691002037</v>
      </c>
      <c r="B6451" s="73">
        <f t="shared" si="300"/>
        <v>691002037</v>
      </c>
      <c r="C6451" s="73" t="s">
        <v>20347</v>
      </c>
      <c r="D6451" s="68">
        <v>1</v>
      </c>
      <c r="E6451" s="48">
        <f t="shared" si="301"/>
        <v>28910591</v>
      </c>
      <c r="F6451" s="57" t="s">
        <v>17312</v>
      </c>
      <c r="G6451" s="57" t="s">
        <v>19746</v>
      </c>
      <c r="H6451" s="51">
        <v>50</v>
      </c>
      <c r="I6451" s="51" t="s">
        <v>17309</v>
      </c>
      <c r="J6451" s="69">
        <v>27.49</v>
      </c>
      <c r="K6451" s="69">
        <f t="shared" si="302"/>
        <v>1374.5</v>
      </c>
      <c r="L6451" s="90">
        <v>50</v>
      </c>
      <c r="M6451" s="51">
        <f>VLOOKUP(A:A,'[2]Příloha k protokolu'!$F:$J,5,0)</f>
        <v>0</v>
      </c>
      <c r="N6451" s="62" t="s">
        <v>20348</v>
      </c>
      <c r="O6451" s="52" t="s">
        <v>764</v>
      </c>
      <c r="P6451" s="52">
        <v>43</v>
      </c>
      <c r="Q6451" s="52">
        <v>7</v>
      </c>
      <c r="R6451" s="52" t="s">
        <v>20303</v>
      </c>
      <c r="S6451" s="49" t="s">
        <v>21334</v>
      </c>
      <c r="V6451" s="50" t="s">
        <v>18333</v>
      </c>
      <c r="W6451" s="50" t="s">
        <v>20303</v>
      </c>
      <c r="X6451" s="50" t="s">
        <v>14742</v>
      </c>
      <c r="Y6451" s="70" t="s">
        <v>17320</v>
      </c>
      <c r="Z6451" s="53">
        <v>27711</v>
      </c>
    </row>
    <row r="6452" spans="1:26" s="49" customFormat="1" x14ac:dyDescent="0.25">
      <c r="A6452" s="74">
        <v>600050611</v>
      </c>
      <c r="B6452" s="73">
        <f t="shared" si="300"/>
        <v>600050611</v>
      </c>
      <c r="C6452" s="73" t="s">
        <v>20351</v>
      </c>
      <c r="D6452" s="68">
        <v>1</v>
      </c>
      <c r="E6452" s="48">
        <f t="shared" si="301"/>
        <v>70986355</v>
      </c>
      <c r="F6452" s="57" t="s">
        <v>17312</v>
      </c>
      <c r="G6452" s="57" t="s">
        <v>19186</v>
      </c>
      <c r="H6452" s="51">
        <v>0</v>
      </c>
      <c r="I6452" s="51" t="s">
        <v>17309</v>
      </c>
      <c r="J6452" s="69">
        <v>27.49</v>
      </c>
      <c r="K6452" s="69">
        <f t="shared" si="302"/>
        <v>0</v>
      </c>
      <c r="L6452" s="90">
        <v>25</v>
      </c>
      <c r="M6452" s="51">
        <f>VLOOKUP(A:A,'[2]Příloha k protokolu'!$F:$J,5,0)</f>
        <v>25</v>
      </c>
      <c r="N6452" s="62" t="s">
        <v>20352</v>
      </c>
      <c r="O6452" s="52"/>
      <c r="P6452" s="52">
        <v>28</v>
      </c>
      <c r="Q6452" s="52"/>
      <c r="R6452" s="52" t="s">
        <v>20353</v>
      </c>
      <c r="S6452" s="49" t="s">
        <v>21333</v>
      </c>
      <c r="V6452" s="50" t="s">
        <v>20349</v>
      </c>
      <c r="W6452" s="50" t="s">
        <v>20350</v>
      </c>
      <c r="X6452" s="50" t="s">
        <v>14740</v>
      </c>
      <c r="Y6452" s="70" t="s">
        <v>17320</v>
      </c>
      <c r="Z6452" s="53">
        <v>28912</v>
      </c>
    </row>
    <row r="6453" spans="1:26" s="49" customFormat="1" ht="30" x14ac:dyDescent="0.25">
      <c r="A6453" s="74">
        <v>600019551</v>
      </c>
      <c r="B6453" s="73">
        <f t="shared" si="300"/>
        <v>600019551</v>
      </c>
      <c r="C6453" s="73" t="s">
        <v>20354</v>
      </c>
      <c r="D6453" s="68">
        <v>1</v>
      </c>
      <c r="E6453" s="48">
        <f t="shared" si="301"/>
        <v>640824</v>
      </c>
      <c r="F6453" s="57" t="s">
        <v>17312</v>
      </c>
      <c r="G6453" s="57" t="s">
        <v>19186</v>
      </c>
      <c r="H6453" s="51">
        <v>650</v>
      </c>
      <c r="I6453" s="51" t="s">
        <v>17309</v>
      </c>
      <c r="J6453" s="69">
        <v>27.49</v>
      </c>
      <c r="K6453" s="69">
        <f t="shared" si="302"/>
        <v>17868.5</v>
      </c>
      <c r="L6453" s="90">
        <v>650</v>
      </c>
      <c r="M6453" s="51">
        <f>VLOOKUP(A:A,'[2]Příloha k protokolu'!$F:$J,5,0)</f>
        <v>0</v>
      </c>
      <c r="N6453" s="62" t="s">
        <v>20355</v>
      </c>
      <c r="O6453" s="52" t="s">
        <v>20356</v>
      </c>
      <c r="P6453" s="52">
        <v>20</v>
      </c>
      <c r="Q6453" s="52">
        <v>6</v>
      </c>
      <c r="R6453" s="52" t="s">
        <v>20350</v>
      </c>
      <c r="S6453" s="49" t="s">
        <v>21333</v>
      </c>
      <c r="V6453" s="50" t="s">
        <v>18333</v>
      </c>
      <c r="W6453" s="50" t="s">
        <v>20350</v>
      </c>
      <c r="X6453" s="50" t="s">
        <v>14738</v>
      </c>
      <c r="Y6453" s="70" t="s">
        <v>17320</v>
      </c>
      <c r="Z6453" s="53">
        <v>28802</v>
      </c>
    </row>
    <row r="6454" spans="1:26" s="49" customFormat="1" x14ac:dyDescent="0.25">
      <c r="A6454" s="74">
        <v>600007618</v>
      </c>
      <c r="B6454" s="73">
        <f t="shared" si="300"/>
        <v>600007618</v>
      </c>
      <c r="C6454" s="73" t="s">
        <v>20357</v>
      </c>
      <c r="D6454" s="68">
        <v>1</v>
      </c>
      <c r="E6454" s="48">
        <f t="shared" si="301"/>
        <v>25634747</v>
      </c>
      <c r="F6454" s="57" t="s">
        <v>17312</v>
      </c>
      <c r="G6454" s="57" t="s">
        <v>19186</v>
      </c>
      <c r="H6454" s="51">
        <v>25</v>
      </c>
      <c r="I6454" s="51" t="s">
        <v>17309</v>
      </c>
      <c r="J6454" s="69">
        <v>27.49</v>
      </c>
      <c r="K6454" s="69">
        <f t="shared" si="302"/>
        <v>687.25</v>
      </c>
      <c r="L6454" s="90">
        <v>25</v>
      </c>
      <c r="M6454" s="51">
        <f>VLOOKUP(A:A,'[2]Příloha k protokolu'!$F:$J,5,0)</f>
        <v>0</v>
      </c>
      <c r="N6454" s="62" t="s">
        <v>20358</v>
      </c>
      <c r="O6454" s="52" t="s">
        <v>519</v>
      </c>
      <c r="P6454" s="52">
        <v>447</v>
      </c>
      <c r="Q6454" s="52">
        <v>11</v>
      </c>
      <c r="R6454" s="52" t="s">
        <v>20350</v>
      </c>
      <c r="S6454" s="49" t="s">
        <v>21334</v>
      </c>
      <c r="V6454" s="50" t="s">
        <v>18333</v>
      </c>
      <c r="W6454" s="50" t="s">
        <v>20350</v>
      </c>
      <c r="X6454" s="50" t="s">
        <v>14742</v>
      </c>
      <c r="Y6454" s="70" t="s">
        <v>17320</v>
      </c>
      <c r="Z6454" s="53">
        <v>28802</v>
      </c>
    </row>
    <row r="6455" spans="1:26" s="49" customFormat="1" x14ac:dyDescent="0.25">
      <c r="A6455" s="74">
        <v>600050963</v>
      </c>
      <c r="B6455" s="73">
        <f t="shared" si="300"/>
        <v>600050963</v>
      </c>
      <c r="C6455" s="73" t="s">
        <v>20359</v>
      </c>
      <c r="D6455" s="68">
        <v>1</v>
      </c>
      <c r="E6455" s="48">
        <f t="shared" si="301"/>
        <v>70989486</v>
      </c>
      <c r="F6455" s="57" t="s">
        <v>17312</v>
      </c>
      <c r="G6455" s="57" t="s">
        <v>19186</v>
      </c>
      <c r="H6455" s="51">
        <v>75</v>
      </c>
      <c r="I6455" s="51" t="s">
        <v>17309</v>
      </c>
      <c r="J6455" s="69">
        <v>27.49</v>
      </c>
      <c r="K6455" s="69">
        <f t="shared" si="302"/>
        <v>2061.75</v>
      </c>
      <c r="L6455" s="90">
        <v>75</v>
      </c>
      <c r="M6455" s="51">
        <f>VLOOKUP(A:A,'[2]Příloha k protokolu'!$F:$J,5,0)</f>
        <v>0</v>
      </c>
      <c r="N6455" s="62" t="s">
        <v>20360</v>
      </c>
      <c r="O6455" s="52"/>
      <c r="P6455" s="52">
        <v>28</v>
      </c>
      <c r="Q6455" s="52"/>
      <c r="R6455" s="52" t="s">
        <v>20361</v>
      </c>
      <c r="S6455" s="49" t="s">
        <v>21333</v>
      </c>
      <c r="V6455" s="50" t="s">
        <v>20349</v>
      </c>
      <c r="W6455" s="50" t="s">
        <v>20350</v>
      </c>
      <c r="X6455" s="50" t="s">
        <v>14740</v>
      </c>
      <c r="Y6455" s="70" t="s">
        <v>17320</v>
      </c>
      <c r="Z6455" s="53">
        <v>28802</v>
      </c>
    </row>
    <row r="6456" spans="1:26" s="49" customFormat="1" ht="30" x14ac:dyDescent="0.25">
      <c r="A6456" s="74">
        <v>600007634</v>
      </c>
      <c r="B6456" s="73">
        <f t="shared" si="300"/>
        <v>600007634</v>
      </c>
      <c r="C6456" s="73" t="s">
        <v>20362</v>
      </c>
      <c r="D6456" s="68">
        <v>1</v>
      </c>
      <c r="E6456" s="48">
        <f t="shared" si="301"/>
        <v>61632210</v>
      </c>
      <c r="F6456" s="57" t="s">
        <v>17312</v>
      </c>
      <c r="G6456" s="57" t="s">
        <v>19186</v>
      </c>
      <c r="H6456" s="51">
        <v>725</v>
      </c>
      <c r="I6456" s="51" t="s">
        <v>17309</v>
      </c>
      <c r="J6456" s="69">
        <v>27.49</v>
      </c>
      <c r="K6456" s="69">
        <f t="shared" si="302"/>
        <v>19930.25</v>
      </c>
      <c r="L6456" s="90">
        <v>725</v>
      </c>
      <c r="M6456" s="51">
        <f>VLOOKUP(A:A,'[2]Příloha k protokolu'!$F:$J,5,0)</f>
        <v>0</v>
      </c>
      <c r="N6456" s="62" t="s">
        <v>20363</v>
      </c>
      <c r="O6456" s="52" t="s">
        <v>340</v>
      </c>
      <c r="P6456" s="52">
        <v>779</v>
      </c>
      <c r="Q6456" s="52">
        <v>10</v>
      </c>
      <c r="R6456" s="52" t="s">
        <v>20350</v>
      </c>
      <c r="S6456" s="49" t="s">
        <v>21333</v>
      </c>
      <c r="V6456" s="50" t="s">
        <v>18333</v>
      </c>
      <c r="W6456" s="50" t="s">
        <v>20350</v>
      </c>
      <c r="X6456" s="50" t="s">
        <v>14738</v>
      </c>
      <c r="Y6456" s="70" t="s">
        <v>17320</v>
      </c>
      <c r="Z6456" s="53">
        <v>28802</v>
      </c>
    </row>
    <row r="6457" spans="1:26" s="49" customFormat="1" x14ac:dyDescent="0.25">
      <c r="A6457" s="74">
        <v>600050980</v>
      </c>
      <c r="B6457" s="73">
        <f t="shared" si="300"/>
        <v>600050980</v>
      </c>
      <c r="C6457" s="73" t="s">
        <v>20364</v>
      </c>
      <c r="D6457" s="68">
        <v>1</v>
      </c>
      <c r="E6457" s="48">
        <f t="shared" si="301"/>
        <v>70994811</v>
      </c>
      <c r="F6457" s="57" t="s">
        <v>17312</v>
      </c>
      <c r="G6457" s="57" t="s">
        <v>19186</v>
      </c>
      <c r="H6457" s="51">
        <v>50</v>
      </c>
      <c r="I6457" s="51" t="s">
        <v>17309</v>
      </c>
      <c r="J6457" s="69">
        <v>27.49</v>
      </c>
      <c r="K6457" s="69">
        <f t="shared" si="302"/>
        <v>1374.5</v>
      </c>
      <c r="L6457" s="90">
        <v>50</v>
      </c>
      <c r="M6457" s="51">
        <f>VLOOKUP(A:A,'[2]Příloha k protokolu'!$F:$J,5,0)</f>
        <v>0</v>
      </c>
      <c r="N6457" s="62" t="s">
        <v>20365</v>
      </c>
      <c r="O6457" s="52"/>
      <c r="P6457" s="52">
        <v>69</v>
      </c>
      <c r="Q6457" s="52"/>
      <c r="R6457" s="52" t="s">
        <v>20366</v>
      </c>
      <c r="S6457" s="49" t="s">
        <v>21333</v>
      </c>
      <c r="V6457" s="50" t="s">
        <v>20349</v>
      </c>
      <c r="W6457" s="50" t="s">
        <v>20350</v>
      </c>
      <c r="X6457" s="50" t="s">
        <v>14740</v>
      </c>
      <c r="Y6457" s="70" t="s">
        <v>17320</v>
      </c>
      <c r="Z6457" s="53">
        <v>28802</v>
      </c>
    </row>
    <row r="6458" spans="1:26" s="49" customFormat="1" ht="30" x14ac:dyDescent="0.25">
      <c r="A6458" s="74">
        <v>600027937</v>
      </c>
      <c r="B6458" s="73">
        <f t="shared" si="300"/>
        <v>600027937</v>
      </c>
      <c r="C6458" s="73" t="s">
        <v>20367</v>
      </c>
      <c r="D6458" s="68">
        <v>1</v>
      </c>
      <c r="E6458" s="48">
        <f t="shared" si="301"/>
        <v>62444191</v>
      </c>
      <c r="F6458" s="57" t="s">
        <v>17312</v>
      </c>
      <c r="G6458" s="57" t="s">
        <v>19186</v>
      </c>
      <c r="H6458" s="51">
        <v>200</v>
      </c>
      <c r="I6458" s="51" t="s">
        <v>17309</v>
      </c>
      <c r="J6458" s="69">
        <v>27.49</v>
      </c>
      <c r="K6458" s="69">
        <f t="shared" si="302"/>
        <v>5498</v>
      </c>
      <c r="L6458" s="90">
        <v>200</v>
      </c>
      <c r="M6458" s="51">
        <f>VLOOKUP(A:A,'[2]Příloha k protokolu'!$F:$J,5,0)</f>
        <v>0</v>
      </c>
      <c r="N6458" s="62" t="s">
        <v>20368</v>
      </c>
      <c r="O6458" s="52" t="s">
        <v>1196</v>
      </c>
      <c r="P6458" s="52">
        <v>515</v>
      </c>
      <c r="Q6458" s="52">
        <v>67</v>
      </c>
      <c r="R6458" s="52" t="s">
        <v>20350</v>
      </c>
      <c r="S6458" s="49" t="s">
        <v>21333</v>
      </c>
      <c r="V6458" s="50" t="s">
        <v>18333</v>
      </c>
      <c r="W6458" s="50" t="s">
        <v>20350</v>
      </c>
      <c r="X6458" s="50" t="s">
        <v>14738</v>
      </c>
      <c r="Y6458" s="70" t="s">
        <v>17320</v>
      </c>
      <c r="Z6458" s="53">
        <v>28802</v>
      </c>
    </row>
    <row r="6459" spans="1:26" s="49" customFormat="1" x14ac:dyDescent="0.25">
      <c r="A6459" s="74">
        <v>600050441</v>
      </c>
      <c r="B6459" s="73">
        <f t="shared" si="300"/>
        <v>600050441</v>
      </c>
      <c r="C6459" s="73" t="s">
        <v>20369</v>
      </c>
      <c r="D6459" s="68">
        <v>1</v>
      </c>
      <c r="E6459" s="48">
        <f t="shared" si="301"/>
        <v>75034735</v>
      </c>
      <c r="F6459" s="57" t="s">
        <v>17312</v>
      </c>
      <c r="G6459" s="57" t="s">
        <v>19186</v>
      </c>
      <c r="H6459" s="51">
        <v>50</v>
      </c>
      <c r="I6459" s="51" t="s">
        <v>17309</v>
      </c>
      <c r="J6459" s="69">
        <v>27.49</v>
      </c>
      <c r="K6459" s="69">
        <f t="shared" si="302"/>
        <v>1374.5</v>
      </c>
      <c r="L6459" s="90">
        <v>50</v>
      </c>
      <c r="M6459" s="51">
        <f>VLOOKUP(A:A,'[2]Příloha k protokolu'!$F:$J,5,0)</f>
        <v>0</v>
      </c>
      <c r="N6459" s="62" t="s">
        <v>20370</v>
      </c>
      <c r="O6459" s="52" t="s">
        <v>20371</v>
      </c>
      <c r="P6459" s="52">
        <v>885</v>
      </c>
      <c r="Q6459" s="52"/>
      <c r="R6459" s="52" t="s">
        <v>20372</v>
      </c>
      <c r="S6459" s="49" t="s">
        <v>21333</v>
      </c>
      <c r="V6459" s="50" t="s">
        <v>20349</v>
      </c>
      <c r="W6459" s="50" t="s">
        <v>20350</v>
      </c>
      <c r="X6459" s="50" t="s">
        <v>14740</v>
      </c>
      <c r="Y6459" s="70" t="s">
        <v>17320</v>
      </c>
      <c r="Z6459" s="53">
        <v>28912</v>
      </c>
    </row>
    <row r="6460" spans="1:26" s="49" customFormat="1" x14ac:dyDescent="0.25">
      <c r="A6460" s="74">
        <v>600050734</v>
      </c>
      <c r="B6460" s="73">
        <f t="shared" si="300"/>
        <v>600050734</v>
      </c>
      <c r="C6460" s="73" t="s">
        <v>20373</v>
      </c>
      <c r="D6460" s="68">
        <v>1</v>
      </c>
      <c r="E6460" s="48">
        <f t="shared" si="301"/>
        <v>61632350</v>
      </c>
      <c r="F6460" s="57" t="s">
        <v>17312</v>
      </c>
      <c r="G6460" s="57" t="s">
        <v>19186</v>
      </c>
      <c r="H6460" s="51">
        <v>925</v>
      </c>
      <c r="I6460" s="51" t="s">
        <v>17309</v>
      </c>
      <c r="J6460" s="69">
        <v>27.49</v>
      </c>
      <c r="K6460" s="69">
        <f t="shared" si="302"/>
        <v>25428.25</v>
      </c>
      <c r="L6460" s="90">
        <v>925</v>
      </c>
      <c r="M6460" s="51">
        <f>VLOOKUP(A:A,'[2]Příloha k protokolu'!$F:$J,5,0)</f>
        <v>0</v>
      </c>
      <c r="N6460" s="62" t="s">
        <v>20374</v>
      </c>
      <c r="O6460" s="52" t="s">
        <v>17817</v>
      </c>
      <c r="P6460" s="52">
        <v>386</v>
      </c>
      <c r="Q6460" s="52"/>
      <c r="R6460" s="52" t="s">
        <v>20372</v>
      </c>
      <c r="S6460" s="49" t="s">
        <v>21333</v>
      </c>
      <c r="V6460" s="50" t="s">
        <v>20349</v>
      </c>
      <c r="W6460" s="50" t="s">
        <v>20350</v>
      </c>
      <c r="X6460" s="50" t="s">
        <v>14740</v>
      </c>
      <c r="Y6460" s="70" t="s">
        <v>17320</v>
      </c>
      <c r="Z6460" s="53">
        <v>28912</v>
      </c>
    </row>
    <row r="6461" spans="1:26" s="49" customFormat="1" ht="30" x14ac:dyDescent="0.25">
      <c r="A6461" s="74">
        <v>600050033</v>
      </c>
      <c r="B6461" s="73">
        <f t="shared" si="300"/>
        <v>600050033</v>
      </c>
      <c r="C6461" s="73" t="s">
        <v>20375</v>
      </c>
      <c r="D6461" s="68">
        <v>1</v>
      </c>
      <c r="E6461" s="48">
        <f t="shared" si="301"/>
        <v>71008365</v>
      </c>
      <c r="F6461" s="57" t="s">
        <v>17312</v>
      </c>
      <c r="G6461" s="57" t="s">
        <v>19186</v>
      </c>
      <c r="H6461" s="51">
        <v>25</v>
      </c>
      <c r="I6461" s="51" t="s">
        <v>17309</v>
      </c>
      <c r="J6461" s="69">
        <v>27.49</v>
      </c>
      <c r="K6461" s="69">
        <f t="shared" si="302"/>
        <v>687.25</v>
      </c>
      <c r="L6461" s="90">
        <v>25</v>
      </c>
      <c r="M6461" s="51">
        <f>VLOOKUP(A:A,'[2]Příloha k protokolu'!$F:$J,5,0)</f>
        <v>0</v>
      </c>
      <c r="N6461" s="62" t="s">
        <v>20376</v>
      </c>
      <c r="O6461" s="52" t="s">
        <v>60</v>
      </c>
      <c r="P6461" s="52">
        <v>370</v>
      </c>
      <c r="Q6461" s="52"/>
      <c r="R6461" s="52" t="s">
        <v>20377</v>
      </c>
      <c r="S6461" s="49" t="s">
        <v>21333</v>
      </c>
      <c r="V6461" s="50" t="s">
        <v>20349</v>
      </c>
      <c r="W6461" s="50" t="s">
        <v>20350</v>
      </c>
      <c r="X6461" s="50" t="s">
        <v>14740</v>
      </c>
      <c r="Y6461" s="70" t="s">
        <v>17320</v>
      </c>
      <c r="Z6461" s="53">
        <v>28921</v>
      </c>
    </row>
    <row r="6462" spans="1:26" s="49" customFormat="1" ht="30" x14ac:dyDescent="0.25">
      <c r="A6462" s="74">
        <v>600050360</v>
      </c>
      <c r="B6462" s="73">
        <f t="shared" si="300"/>
        <v>600050360</v>
      </c>
      <c r="C6462" s="73" t="s">
        <v>20378</v>
      </c>
      <c r="D6462" s="68">
        <v>1</v>
      </c>
      <c r="E6462" s="48">
        <f t="shared" si="301"/>
        <v>75030900</v>
      </c>
      <c r="F6462" s="57" t="s">
        <v>17312</v>
      </c>
      <c r="G6462" s="57" t="s">
        <v>19186</v>
      </c>
      <c r="H6462" s="51">
        <v>25</v>
      </c>
      <c r="I6462" s="51" t="s">
        <v>17309</v>
      </c>
      <c r="J6462" s="69">
        <v>27.49</v>
      </c>
      <c r="K6462" s="69">
        <f t="shared" si="302"/>
        <v>687.25</v>
      </c>
      <c r="L6462" s="90">
        <v>25</v>
      </c>
      <c r="M6462" s="51">
        <f>VLOOKUP(A:A,'[2]Příloha k protokolu'!$F:$J,5,0)</f>
        <v>0</v>
      </c>
      <c r="N6462" s="62" t="s">
        <v>20379</v>
      </c>
      <c r="O6462" s="52"/>
      <c r="P6462" s="52">
        <v>86</v>
      </c>
      <c r="Q6462" s="52"/>
      <c r="R6462" s="52" t="s">
        <v>20380</v>
      </c>
      <c r="S6462" s="49" t="s">
        <v>21333</v>
      </c>
      <c r="V6462" s="50" t="s">
        <v>20349</v>
      </c>
      <c r="W6462" s="50" t="s">
        <v>20350</v>
      </c>
      <c r="X6462" s="50" t="s">
        <v>14740</v>
      </c>
      <c r="Y6462" s="70" t="s">
        <v>17320</v>
      </c>
      <c r="Z6462" s="53">
        <v>28802</v>
      </c>
    </row>
    <row r="6463" spans="1:26" s="49" customFormat="1" x14ac:dyDescent="0.25">
      <c r="A6463" s="74">
        <v>600050564</v>
      </c>
      <c r="B6463" s="73">
        <f t="shared" si="300"/>
        <v>600050564</v>
      </c>
      <c r="C6463" s="73" t="s">
        <v>20381</v>
      </c>
      <c r="D6463" s="68">
        <v>1</v>
      </c>
      <c r="E6463" s="48">
        <f t="shared" si="301"/>
        <v>71001956</v>
      </c>
      <c r="F6463" s="57" t="s">
        <v>17312</v>
      </c>
      <c r="G6463" s="57" t="s">
        <v>19186</v>
      </c>
      <c r="H6463" s="51">
        <v>0</v>
      </c>
      <c r="I6463" s="51" t="s">
        <v>17309</v>
      </c>
      <c r="J6463" s="69">
        <v>27.49</v>
      </c>
      <c r="K6463" s="69">
        <f t="shared" si="302"/>
        <v>0</v>
      </c>
      <c r="L6463" s="90">
        <v>25</v>
      </c>
      <c r="M6463" s="51">
        <f>VLOOKUP(A:A,'[2]Příloha k protokolu'!$F:$J,5,0)</f>
        <v>25</v>
      </c>
      <c r="N6463" s="62" t="s">
        <v>20382</v>
      </c>
      <c r="O6463" s="52" t="s">
        <v>150</v>
      </c>
      <c r="P6463" s="52">
        <v>99</v>
      </c>
      <c r="Q6463" s="52"/>
      <c r="R6463" s="52" t="s">
        <v>20383</v>
      </c>
      <c r="S6463" s="49" t="s">
        <v>21333</v>
      </c>
      <c r="V6463" s="50" t="s">
        <v>20349</v>
      </c>
      <c r="W6463" s="50" t="s">
        <v>20350</v>
      </c>
      <c r="X6463" s="50" t="s">
        <v>14740</v>
      </c>
      <c r="Y6463" s="70" t="s">
        <v>17320</v>
      </c>
      <c r="Z6463" s="53">
        <v>28912</v>
      </c>
    </row>
    <row r="6464" spans="1:26" s="49" customFormat="1" x14ac:dyDescent="0.25">
      <c r="A6464" s="74">
        <v>600050645</v>
      </c>
      <c r="B6464" s="73">
        <f t="shared" si="300"/>
        <v>600050645</v>
      </c>
      <c r="C6464" s="73" t="s">
        <v>20384</v>
      </c>
      <c r="D6464" s="68">
        <v>1</v>
      </c>
      <c r="E6464" s="48">
        <f t="shared" si="301"/>
        <v>71008357</v>
      </c>
      <c r="F6464" s="57" t="s">
        <v>17312</v>
      </c>
      <c r="G6464" s="57" t="s">
        <v>19186</v>
      </c>
      <c r="H6464" s="51">
        <v>400</v>
      </c>
      <c r="I6464" s="51" t="s">
        <v>17309</v>
      </c>
      <c r="J6464" s="69">
        <v>27.49</v>
      </c>
      <c r="K6464" s="69">
        <f t="shared" si="302"/>
        <v>10996</v>
      </c>
      <c r="L6464" s="90">
        <v>400</v>
      </c>
      <c r="M6464" s="51">
        <f>VLOOKUP(A:A,'[2]Příloha k protokolu'!$F:$J,5,0)</f>
        <v>0</v>
      </c>
      <c r="N6464" s="62" t="s">
        <v>20385</v>
      </c>
      <c r="O6464" s="52" t="s">
        <v>60</v>
      </c>
      <c r="P6464" s="52">
        <v>402</v>
      </c>
      <c r="Q6464" s="52"/>
      <c r="R6464" s="52" t="s">
        <v>20377</v>
      </c>
      <c r="S6464" s="49" t="s">
        <v>21333</v>
      </c>
      <c r="V6464" s="50" t="s">
        <v>20349</v>
      </c>
      <c r="W6464" s="50" t="s">
        <v>20350</v>
      </c>
      <c r="X6464" s="50" t="s">
        <v>14740</v>
      </c>
      <c r="Y6464" s="70" t="s">
        <v>17320</v>
      </c>
      <c r="Z6464" s="53">
        <v>28921</v>
      </c>
    </row>
    <row r="6465" spans="1:26" s="49" customFormat="1" x14ac:dyDescent="0.25">
      <c r="A6465" s="74">
        <v>600050653</v>
      </c>
      <c r="B6465" s="73">
        <f t="shared" si="300"/>
        <v>600050653</v>
      </c>
      <c r="C6465" s="73" t="s">
        <v>20386</v>
      </c>
      <c r="D6465" s="68">
        <v>1</v>
      </c>
      <c r="E6465" s="48">
        <f t="shared" si="301"/>
        <v>61632279</v>
      </c>
      <c r="F6465" s="57" t="s">
        <v>17312</v>
      </c>
      <c r="G6465" s="57" t="s">
        <v>19186</v>
      </c>
      <c r="H6465" s="51">
        <v>375</v>
      </c>
      <c r="I6465" s="51" t="s">
        <v>17309</v>
      </c>
      <c r="J6465" s="69">
        <v>27.49</v>
      </c>
      <c r="K6465" s="69">
        <f t="shared" si="302"/>
        <v>10308.75</v>
      </c>
      <c r="L6465" s="90">
        <v>375</v>
      </c>
      <c r="M6465" s="51">
        <f>VLOOKUP(A:A,'[2]Příloha k protokolu'!$F:$J,5,0)</f>
        <v>0</v>
      </c>
      <c r="N6465" s="62" t="s">
        <v>20387</v>
      </c>
      <c r="O6465" s="52" t="s">
        <v>519</v>
      </c>
      <c r="P6465" s="52">
        <v>278</v>
      </c>
      <c r="Q6465" s="52"/>
      <c r="R6465" s="52" t="s">
        <v>20388</v>
      </c>
      <c r="S6465" s="49" t="s">
        <v>21333</v>
      </c>
      <c r="V6465" s="50" t="s">
        <v>20349</v>
      </c>
      <c r="W6465" s="50" t="s">
        <v>20350</v>
      </c>
      <c r="X6465" s="50" t="s">
        <v>14740</v>
      </c>
      <c r="Y6465" s="70" t="s">
        <v>17320</v>
      </c>
      <c r="Z6465" s="53">
        <v>28934</v>
      </c>
    </row>
    <row r="6466" spans="1:26" s="49" customFormat="1" x14ac:dyDescent="0.25">
      <c r="A6466" s="74">
        <v>600050726</v>
      </c>
      <c r="B6466" s="73">
        <f t="shared" si="300"/>
        <v>600050726</v>
      </c>
      <c r="C6466" s="73" t="s">
        <v>20389</v>
      </c>
      <c r="D6466" s="68">
        <v>1</v>
      </c>
      <c r="E6466" s="48">
        <f t="shared" si="301"/>
        <v>70991201</v>
      </c>
      <c r="F6466" s="57" t="s">
        <v>17312</v>
      </c>
      <c r="G6466" s="57" t="s">
        <v>19186</v>
      </c>
      <c r="H6466" s="51">
        <v>75</v>
      </c>
      <c r="I6466" s="51" t="s">
        <v>17309</v>
      </c>
      <c r="J6466" s="69">
        <v>27.49</v>
      </c>
      <c r="K6466" s="69">
        <f t="shared" si="302"/>
        <v>2061.75</v>
      </c>
      <c r="L6466" s="90">
        <v>75</v>
      </c>
      <c r="M6466" s="51">
        <f>VLOOKUP(A:A,'[2]Příloha k protokolu'!$F:$J,5,0)</f>
        <v>0</v>
      </c>
      <c r="N6466" s="62" t="s">
        <v>20390</v>
      </c>
      <c r="O6466" s="52"/>
      <c r="P6466" s="52">
        <v>86</v>
      </c>
      <c r="Q6466" s="52"/>
      <c r="R6466" s="52" t="s">
        <v>18982</v>
      </c>
      <c r="S6466" s="49" t="s">
        <v>21333</v>
      </c>
      <c r="V6466" s="50" t="s">
        <v>20349</v>
      </c>
      <c r="W6466" s="50" t="s">
        <v>20350</v>
      </c>
      <c r="X6466" s="50" t="s">
        <v>14740</v>
      </c>
      <c r="Y6466" s="70" t="s">
        <v>17320</v>
      </c>
      <c r="Z6466" s="53">
        <v>28912</v>
      </c>
    </row>
    <row r="6467" spans="1:26" s="49" customFormat="1" x14ac:dyDescent="0.25">
      <c r="A6467" s="74">
        <v>600050769</v>
      </c>
      <c r="B6467" s="73">
        <f t="shared" si="300"/>
        <v>600050769</v>
      </c>
      <c r="C6467" s="73" t="s">
        <v>20391</v>
      </c>
      <c r="D6467" s="68">
        <v>1</v>
      </c>
      <c r="E6467" s="48">
        <f t="shared" si="301"/>
        <v>75033283</v>
      </c>
      <c r="F6467" s="57" t="s">
        <v>17312</v>
      </c>
      <c r="G6467" s="57" t="s">
        <v>19186</v>
      </c>
      <c r="H6467" s="51">
        <v>75</v>
      </c>
      <c r="I6467" s="51" t="s">
        <v>17309</v>
      </c>
      <c r="J6467" s="69">
        <v>27.49</v>
      </c>
      <c r="K6467" s="69">
        <f t="shared" si="302"/>
        <v>2061.75</v>
      </c>
      <c r="L6467" s="90">
        <v>75</v>
      </c>
      <c r="M6467" s="51">
        <f>VLOOKUP(A:A,'[2]Příloha k protokolu'!$F:$J,5,0)</f>
        <v>0</v>
      </c>
      <c r="N6467" s="62" t="s">
        <v>20392</v>
      </c>
      <c r="O6467" s="52" t="s">
        <v>20393</v>
      </c>
      <c r="P6467" s="52">
        <v>82</v>
      </c>
      <c r="Q6467" s="52"/>
      <c r="R6467" s="52" t="s">
        <v>18848</v>
      </c>
      <c r="S6467" s="49" t="s">
        <v>21333</v>
      </c>
      <c r="V6467" s="50" t="s">
        <v>20349</v>
      </c>
      <c r="W6467" s="50" t="s">
        <v>20350</v>
      </c>
      <c r="X6467" s="50" t="s">
        <v>14740</v>
      </c>
      <c r="Y6467" s="70" t="s">
        <v>17320</v>
      </c>
      <c r="Z6467" s="53">
        <v>28802</v>
      </c>
    </row>
    <row r="6468" spans="1:26" s="49" customFormat="1" x14ac:dyDescent="0.25">
      <c r="A6468" s="74">
        <v>600050777</v>
      </c>
      <c r="B6468" s="73">
        <f t="shared" ref="B6468:B6531" si="303">A6468/1</f>
        <v>600050777</v>
      </c>
      <c r="C6468" s="73" t="s">
        <v>20394</v>
      </c>
      <c r="D6468" s="68">
        <v>1</v>
      </c>
      <c r="E6468" s="48">
        <f t="shared" ref="E6468:E6531" si="304">C6468/1</f>
        <v>61631973</v>
      </c>
      <c r="F6468" s="57" t="s">
        <v>17312</v>
      </c>
      <c r="G6468" s="57" t="s">
        <v>19186</v>
      </c>
      <c r="H6468" s="51">
        <v>450</v>
      </c>
      <c r="I6468" s="51" t="s">
        <v>17309</v>
      </c>
      <c r="J6468" s="69">
        <v>27.49</v>
      </c>
      <c r="K6468" s="69">
        <f t="shared" ref="K6468:K6531" si="305">H6468*J6468</f>
        <v>12370.5</v>
      </c>
      <c r="L6468" s="90">
        <v>450</v>
      </c>
      <c r="M6468" s="51">
        <f>VLOOKUP(A:A,'[2]Příloha k protokolu'!$F:$J,5,0)</f>
        <v>0</v>
      </c>
      <c r="N6468" s="62" t="s">
        <v>20395</v>
      </c>
      <c r="O6468" s="52" t="s">
        <v>2470</v>
      </c>
      <c r="P6468" s="52">
        <v>381</v>
      </c>
      <c r="Q6468" s="52"/>
      <c r="R6468" s="52" t="s">
        <v>20396</v>
      </c>
      <c r="S6468" s="49" t="s">
        <v>21333</v>
      </c>
      <c r="V6468" s="50" t="s">
        <v>20349</v>
      </c>
      <c r="W6468" s="50" t="s">
        <v>20350</v>
      </c>
      <c r="X6468" s="50" t="s">
        <v>14740</v>
      </c>
      <c r="Y6468" s="70" t="s">
        <v>17320</v>
      </c>
      <c r="Z6468" s="53">
        <v>28937</v>
      </c>
    </row>
    <row r="6469" spans="1:26" s="49" customFormat="1" x14ac:dyDescent="0.25">
      <c r="A6469" s="74">
        <v>600050793</v>
      </c>
      <c r="B6469" s="73">
        <f t="shared" si="303"/>
        <v>600050793</v>
      </c>
      <c r="C6469" s="73" t="s">
        <v>20397</v>
      </c>
      <c r="D6469" s="68">
        <v>1</v>
      </c>
      <c r="E6469" s="48">
        <f t="shared" si="304"/>
        <v>75030594</v>
      </c>
      <c r="F6469" s="57" t="s">
        <v>17312</v>
      </c>
      <c r="G6469" s="57" t="s">
        <v>19186</v>
      </c>
      <c r="H6469" s="51">
        <v>100</v>
      </c>
      <c r="I6469" s="51" t="s">
        <v>17309</v>
      </c>
      <c r="J6469" s="69">
        <v>27.49</v>
      </c>
      <c r="K6469" s="69">
        <f t="shared" si="305"/>
        <v>2749</v>
      </c>
      <c r="L6469" s="90">
        <v>100</v>
      </c>
      <c r="M6469" s="51">
        <f>VLOOKUP(A:A,'[2]Příloha k protokolu'!$F:$J,5,0)</f>
        <v>0</v>
      </c>
      <c r="N6469" s="62" t="s">
        <v>20398</v>
      </c>
      <c r="O6469" s="52"/>
      <c r="P6469" s="52">
        <v>123</v>
      </c>
      <c r="Q6469" s="52"/>
      <c r="R6469" s="52" t="s">
        <v>20399</v>
      </c>
      <c r="S6469" s="49" t="s">
        <v>21333</v>
      </c>
      <c r="V6469" s="50" t="s">
        <v>20349</v>
      </c>
      <c r="W6469" s="50" t="s">
        <v>20350</v>
      </c>
      <c r="X6469" s="50" t="s">
        <v>14740</v>
      </c>
      <c r="Y6469" s="70" t="s">
        <v>17320</v>
      </c>
      <c r="Z6469" s="53">
        <v>28932</v>
      </c>
    </row>
    <row r="6470" spans="1:26" s="49" customFormat="1" ht="30" x14ac:dyDescent="0.25">
      <c r="A6470" s="74">
        <v>600050823</v>
      </c>
      <c r="B6470" s="73">
        <f t="shared" si="303"/>
        <v>600050823</v>
      </c>
      <c r="C6470" s="73" t="s">
        <v>20400</v>
      </c>
      <c r="D6470" s="68">
        <v>1</v>
      </c>
      <c r="E6470" s="48">
        <f t="shared" si="304"/>
        <v>62994425</v>
      </c>
      <c r="F6470" s="57" t="s">
        <v>17312</v>
      </c>
      <c r="G6470" s="57" t="s">
        <v>19186</v>
      </c>
      <c r="H6470" s="51">
        <v>400</v>
      </c>
      <c r="I6470" s="51" t="s">
        <v>17309</v>
      </c>
      <c r="J6470" s="69">
        <v>27.49</v>
      </c>
      <c r="K6470" s="69">
        <f t="shared" si="305"/>
        <v>10996</v>
      </c>
      <c r="L6470" s="90">
        <v>400</v>
      </c>
      <c r="M6470" s="51">
        <f>VLOOKUP(A:A,'[2]Příloha k protokolu'!$F:$J,5,0)</f>
        <v>0</v>
      </c>
      <c r="N6470" s="62" t="s">
        <v>20401</v>
      </c>
      <c r="O6470" s="52" t="s">
        <v>60</v>
      </c>
      <c r="P6470" s="52">
        <v>301</v>
      </c>
      <c r="Q6470" s="52"/>
      <c r="R6470" s="52" t="s">
        <v>20402</v>
      </c>
      <c r="S6470" s="49" t="s">
        <v>21333</v>
      </c>
      <c r="V6470" s="50" t="s">
        <v>20349</v>
      </c>
      <c r="W6470" s="50" t="s">
        <v>20350</v>
      </c>
      <c r="X6470" s="50" t="s">
        <v>14740</v>
      </c>
      <c r="Y6470" s="70" t="s">
        <v>17320</v>
      </c>
      <c r="Z6470" s="53">
        <v>28933</v>
      </c>
    </row>
    <row r="6471" spans="1:26" s="49" customFormat="1" ht="30" x14ac:dyDescent="0.25">
      <c r="A6471" s="74">
        <v>600050858</v>
      </c>
      <c r="B6471" s="73">
        <f t="shared" si="303"/>
        <v>600050858</v>
      </c>
      <c r="C6471" s="73" t="s">
        <v>20403</v>
      </c>
      <c r="D6471" s="68">
        <v>1</v>
      </c>
      <c r="E6471" s="48">
        <f t="shared" si="304"/>
        <v>70926298</v>
      </c>
      <c r="F6471" s="57" t="s">
        <v>17312</v>
      </c>
      <c r="G6471" s="57" t="s">
        <v>19186</v>
      </c>
      <c r="H6471" s="51">
        <v>1275</v>
      </c>
      <c r="I6471" s="51" t="s">
        <v>17309</v>
      </c>
      <c r="J6471" s="69">
        <v>27.49</v>
      </c>
      <c r="K6471" s="69">
        <f t="shared" si="305"/>
        <v>35049.75</v>
      </c>
      <c r="L6471" s="90">
        <v>1275</v>
      </c>
      <c r="M6471" s="51">
        <f>VLOOKUP(A:A,'[2]Příloha k protokolu'!$F:$J,5,0)</f>
        <v>0</v>
      </c>
      <c r="N6471" s="62" t="s">
        <v>20404</v>
      </c>
      <c r="O6471" s="52" t="s">
        <v>20405</v>
      </c>
      <c r="P6471" s="52">
        <v>1989</v>
      </c>
      <c r="Q6471" s="52"/>
      <c r="R6471" s="52" t="s">
        <v>20350</v>
      </c>
      <c r="S6471" s="49" t="s">
        <v>21333</v>
      </c>
      <c r="V6471" s="50" t="s">
        <v>20349</v>
      </c>
      <c r="W6471" s="50" t="s">
        <v>20350</v>
      </c>
      <c r="X6471" s="50" t="s">
        <v>14740</v>
      </c>
      <c r="Y6471" s="70" t="s">
        <v>17320</v>
      </c>
      <c r="Z6471" s="53">
        <v>28802</v>
      </c>
    </row>
    <row r="6472" spans="1:26" s="49" customFormat="1" ht="30" x14ac:dyDescent="0.25">
      <c r="A6472" s="74">
        <v>600050866</v>
      </c>
      <c r="B6472" s="73">
        <f t="shared" si="303"/>
        <v>600050866</v>
      </c>
      <c r="C6472" s="73" t="s">
        <v>20406</v>
      </c>
      <c r="D6472" s="68">
        <v>1</v>
      </c>
      <c r="E6472" s="48">
        <f t="shared" si="304"/>
        <v>49862570</v>
      </c>
      <c r="F6472" s="57" t="s">
        <v>17312</v>
      </c>
      <c r="G6472" s="57" t="s">
        <v>19186</v>
      </c>
      <c r="H6472" s="51">
        <v>1500</v>
      </c>
      <c r="I6472" s="51" t="s">
        <v>17309</v>
      </c>
      <c r="J6472" s="69">
        <v>27.49</v>
      </c>
      <c r="K6472" s="69">
        <f t="shared" si="305"/>
        <v>41235</v>
      </c>
      <c r="L6472" s="90">
        <v>1500</v>
      </c>
      <c r="M6472" s="51">
        <f>VLOOKUP(A:A,'[2]Příloha k protokolu'!$F:$J,5,0)</f>
        <v>0</v>
      </c>
      <c r="N6472" s="62" t="s">
        <v>20407</v>
      </c>
      <c r="O6472" s="52" t="s">
        <v>340</v>
      </c>
      <c r="P6472" s="52">
        <v>589</v>
      </c>
      <c r="Q6472" s="52">
        <v>12</v>
      </c>
      <c r="R6472" s="52" t="s">
        <v>20350</v>
      </c>
      <c r="S6472" s="49" t="s">
        <v>21333</v>
      </c>
      <c r="V6472" s="50" t="s">
        <v>20349</v>
      </c>
      <c r="W6472" s="50" t="s">
        <v>20350</v>
      </c>
      <c r="X6472" s="50" t="s">
        <v>14740</v>
      </c>
      <c r="Y6472" s="70" t="s">
        <v>17320</v>
      </c>
      <c r="Z6472" s="53">
        <v>28802</v>
      </c>
    </row>
    <row r="6473" spans="1:26" s="49" customFormat="1" x14ac:dyDescent="0.25">
      <c r="A6473" s="74">
        <v>600050882</v>
      </c>
      <c r="B6473" s="73">
        <f t="shared" si="303"/>
        <v>600050882</v>
      </c>
      <c r="C6473" s="73" t="s">
        <v>20408</v>
      </c>
      <c r="D6473" s="68">
        <v>1</v>
      </c>
      <c r="E6473" s="48">
        <f t="shared" si="304"/>
        <v>70990760</v>
      </c>
      <c r="F6473" s="57" t="s">
        <v>17312</v>
      </c>
      <c r="G6473" s="57" t="s">
        <v>19186</v>
      </c>
      <c r="H6473" s="51">
        <v>50</v>
      </c>
      <c r="I6473" s="51" t="s">
        <v>17309</v>
      </c>
      <c r="J6473" s="69">
        <v>27.49</v>
      </c>
      <c r="K6473" s="69">
        <f t="shared" si="305"/>
        <v>1374.5</v>
      </c>
      <c r="L6473" s="90">
        <v>50</v>
      </c>
      <c r="M6473" s="51">
        <f>VLOOKUP(A:A,'[2]Příloha k protokolu'!$F:$J,5,0)</f>
        <v>0</v>
      </c>
      <c r="N6473" s="62" t="s">
        <v>20409</v>
      </c>
      <c r="O6473" s="52"/>
      <c r="P6473" s="52">
        <v>98</v>
      </c>
      <c r="Q6473" s="52"/>
      <c r="R6473" s="52" t="s">
        <v>20410</v>
      </c>
      <c r="S6473" s="49" t="s">
        <v>21333</v>
      </c>
      <c r="V6473" s="50" t="s">
        <v>20349</v>
      </c>
      <c r="W6473" s="50" t="s">
        <v>20350</v>
      </c>
      <c r="X6473" s="50" t="s">
        <v>14740</v>
      </c>
      <c r="Y6473" s="70" t="s">
        <v>17320</v>
      </c>
      <c r="Z6473" s="53">
        <v>28925</v>
      </c>
    </row>
    <row r="6474" spans="1:26" s="49" customFormat="1" x14ac:dyDescent="0.25">
      <c r="A6474" s="74">
        <v>600050891</v>
      </c>
      <c r="B6474" s="73">
        <f t="shared" si="303"/>
        <v>600050891</v>
      </c>
      <c r="C6474" s="73" t="s">
        <v>20411</v>
      </c>
      <c r="D6474" s="68">
        <v>1</v>
      </c>
      <c r="E6474" s="48">
        <f t="shared" si="304"/>
        <v>75034158</v>
      </c>
      <c r="F6474" s="57" t="s">
        <v>17312</v>
      </c>
      <c r="G6474" s="57" t="s">
        <v>19186</v>
      </c>
      <c r="H6474" s="51">
        <v>75</v>
      </c>
      <c r="I6474" s="51" t="s">
        <v>17309</v>
      </c>
      <c r="J6474" s="69">
        <v>27.49</v>
      </c>
      <c r="K6474" s="69">
        <f t="shared" si="305"/>
        <v>2061.75</v>
      </c>
      <c r="L6474" s="90">
        <v>75</v>
      </c>
      <c r="M6474" s="51">
        <f>VLOOKUP(A:A,'[2]Příloha k protokolu'!$F:$J,5,0)</f>
        <v>0</v>
      </c>
      <c r="N6474" s="62" t="s">
        <v>20412</v>
      </c>
      <c r="O6474" s="52" t="s">
        <v>20413</v>
      </c>
      <c r="P6474" s="52">
        <v>171</v>
      </c>
      <c r="Q6474" s="52"/>
      <c r="R6474" s="52" t="s">
        <v>20414</v>
      </c>
      <c r="S6474" s="49" t="s">
        <v>21333</v>
      </c>
      <c r="V6474" s="50" t="s">
        <v>20349</v>
      </c>
      <c r="W6474" s="50" t="s">
        <v>20350</v>
      </c>
      <c r="X6474" s="50" t="s">
        <v>14740</v>
      </c>
      <c r="Y6474" s="70" t="s">
        <v>17320</v>
      </c>
      <c r="Z6474" s="53">
        <v>28931</v>
      </c>
    </row>
    <row r="6475" spans="1:26" s="49" customFormat="1" x14ac:dyDescent="0.25">
      <c r="A6475" s="74">
        <v>600050904</v>
      </c>
      <c r="B6475" s="73">
        <f t="shared" si="303"/>
        <v>600050904</v>
      </c>
      <c r="C6475" s="73" t="s">
        <v>20415</v>
      </c>
      <c r="D6475" s="68">
        <v>1</v>
      </c>
      <c r="E6475" s="48">
        <f t="shared" si="304"/>
        <v>70986363</v>
      </c>
      <c r="F6475" s="57" t="s">
        <v>17312</v>
      </c>
      <c r="G6475" s="57" t="s">
        <v>19186</v>
      </c>
      <c r="H6475" s="51">
        <v>75</v>
      </c>
      <c r="I6475" s="51" t="s">
        <v>17309</v>
      </c>
      <c r="J6475" s="69">
        <v>27.49</v>
      </c>
      <c r="K6475" s="69">
        <f t="shared" si="305"/>
        <v>2061.75</v>
      </c>
      <c r="L6475" s="90">
        <v>75</v>
      </c>
      <c r="M6475" s="51">
        <f>VLOOKUP(A:A,'[2]Příloha k protokolu'!$F:$J,5,0)</f>
        <v>0</v>
      </c>
      <c r="N6475" s="62" t="s">
        <v>20416</v>
      </c>
      <c r="O6475" s="52"/>
      <c r="P6475" s="52">
        <v>5</v>
      </c>
      <c r="Q6475" s="52"/>
      <c r="R6475" s="52" t="s">
        <v>20353</v>
      </c>
      <c r="S6475" s="49" t="s">
        <v>21333</v>
      </c>
      <c r="V6475" s="50" t="s">
        <v>20349</v>
      </c>
      <c r="W6475" s="50" t="s">
        <v>20350</v>
      </c>
      <c r="X6475" s="50" t="s">
        <v>14740</v>
      </c>
      <c r="Y6475" s="70" t="s">
        <v>17320</v>
      </c>
      <c r="Z6475" s="53">
        <v>28912</v>
      </c>
    </row>
    <row r="6476" spans="1:26" s="49" customFormat="1" ht="30" x14ac:dyDescent="0.25">
      <c r="A6476" s="74">
        <v>600050939</v>
      </c>
      <c r="B6476" s="73">
        <f t="shared" si="303"/>
        <v>600050939</v>
      </c>
      <c r="C6476" s="73" t="s">
        <v>20417</v>
      </c>
      <c r="D6476" s="68">
        <v>1</v>
      </c>
      <c r="E6476" s="48">
        <f t="shared" si="304"/>
        <v>70926255</v>
      </c>
      <c r="F6476" s="57" t="s">
        <v>17312</v>
      </c>
      <c r="G6476" s="57" t="s">
        <v>19186</v>
      </c>
      <c r="H6476" s="51">
        <v>1075</v>
      </c>
      <c r="I6476" s="51" t="s">
        <v>17309</v>
      </c>
      <c r="J6476" s="69">
        <v>27.49</v>
      </c>
      <c r="K6476" s="69">
        <f t="shared" si="305"/>
        <v>29551.75</v>
      </c>
      <c r="L6476" s="90">
        <v>1075</v>
      </c>
      <c r="M6476" s="51">
        <f>VLOOKUP(A:A,'[2]Příloha k protokolu'!$F:$J,5,0)</f>
        <v>0</v>
      </c>
      <c r="N6476" s="62" t="s">
        <v>20418</v>
      </c>
      <c r="O6476" s="52" t="s">
        <v>519</v>
      </c>
      <c r="P6476" s="52">
        <v>446</v>
      </c>
      <c r="Q6476" s="52">
        <v>9</v>
      </c>
      <c r="R6476" s="52" t="s">
        <v>20350</v>
      </c>
      <c r="S6476" s="49" t="s">
        <v>21333</v>
      </c>
      <c r="V6476" s="50" t="s">
        <v>20349</v>
      </c>
      <c r="W6476" s="50" t="s">
        <v>20350</v>
      </c>
      <c r="X6476" s="50" t="s">
        <v>14740</v>
      </c>
      <c r="Y6476" s="70" t="s">
        <v>17320</v>
      </c>
      <c r="Z6476" s="53">
        <v>28802</v>
      </c>
    </row>
    <row r="6477" spans="1:26" s="49" customFormat="1" ht="30" x14ac:dyDescent="0.25">
      <c r="A6477" s="74">
        <v>600050955</v>
      </c>
      <c r="B6477" s="73">
        <f t="shared" si="303"/>
        <v>600050955</v>
      </c>
      <c r="C6477" s="73" t="s">
        <v>20419</v>
      </c>
      <c r="D6477" s="68">
        <v>1</v>
      </c>
      <c r="E6477" s="48">
        <f t="shared" si="304"/>
        <v>75030632</v>
      </c>
      <c r="F6477" s="57" t="s">
        <v>17312</v>
      </c>
      <c r="G6477" s="57" t="s">
        <v>19186</v>
      </c>
      <c r="H6477" s="51">
        <v>75</v>
      </c>
      <c r="I6477" s="51" t="s">
        <v>17309</v>
      </c>
      <c r="J6477" s="69">
        <v>27.49</v>
      </c>
      <c r="K6477" s="69">
        <f t="shared" si="305"/>
        <v>2061.75</v>
      </c>
      <c r="L6477" s="90">
        <v>75</v>
      </c>
      <c r="M6477" s="51">
        <f>VLOOKUP(A:A,'[2]Příloha k protokolu'!$F:$J,5,0)</f>
        <v>0</v>
      </c>
      <c r="N6477" s="62" t="s">
        <v>20420</v>
      </c>
      <c r="O6477" s="52"/>
      <c r="P6477" s="52">
        <v>79</v>
      </c>
      <c r="Q6477" s="52"/>
      <c r="R6477" s="52" t="s">
        <v>20421</v>
      </c>
      <c r="S6477" s="49" t="s">
        <v>21333</v>
      </c>
      <c r="V6477" s="50" t="s">
        <v>20349</v>
      </c>
      <c r="W6477" s="50" t="s">
        <v>20350</v>
      </c>
      <c r="X6477" s="50" t="s">
        <v>14740</v>
      </c>
      <c r="Y6477" s="70" t="s">
        <v>17320</v>
      </c>
      <c r="Z6477" s="53">
        <v>28913</v>
      </c>
    </row>
    <row r="6478" spans="1:26" s="49" customFormat="1" ht="30" x14ac:dyDescent="0.25">
      <c r="A6478" s="74">
        <v>600050971</v>
      </c>
      <c r="B6478" s="73">
        <f t="shared" si="303"/>
        <v>600050971</v>
      </c>
      <c r="C6478" s="73" t="s">
        <v>20422</v>
      </c>
      <c r="D6478" s="68">
        <v>1</v>
      </c>
      <c r="E6478" s="48">
        <f t="shared" si="304"/>
        <v>70989630</v>
      </c>
      <c r="F6478" s="57" t="s">
        <v>17312</v>
      </c>
      <c r="G6478" s="57" t="s">
        <v>19186</v>
      </c>
      <c r="H6478" s="51">
        <v>50</v>
      </c>
      <c r="I6478" s="51" t="s">
        <v>17309</v>
      </c>
      <c r="J6478" s="69">
        <v>27.49</v>
      </c>
      <c r="K6478" s="69">
        <f t="shared" si="305"/>
        <v>1374.5</v>
      </c>
      <c r="L6478" s="90">
        <v>50</v>
      </c>
      <c r="M6478" s="51">
        <f>VLOOKUP(A:A,'[2]Příloha k protokolu'!$F:$J,5,0)</f>
        <v>0</v>
      </c>
      <c r="N6478" s="62" t="s">
        <v>20423</v>
      </c>
      <c r="O6478" s="52"/>
      <c r="P6478" s="52">
        <v>40</v>
      </c>
      <c r="Q6478" s="52"/>
      <c r="R6478" s="52" t="s">
        <v>20424</v>
      </c>
      <c r="S6478" s="49" t="s">
        <v>21333</v>
      </c>
      <c r="V6478" s="50" t="s">
        <v>20349</v>
      </c>
      <c r="W6478" s="50" t="s">
        <v>20350</v>
      </c>
      <c r="X6478" s="50" t="s">
        <v>14740</v>
      </c>
      <c r="Y6478" s="70" t="s">
        <v>17320</v>
      </c>
      <c r="Z6478" s="53">
        <v>28802</v>
      </c>
    </row>
    <row r="6479" spans="1:26" s="49" customFormat="1" ht="30" x14ac:dyDescent="0.25">
      <c r="A6479" s="75">
        <v>600170195</v>
      </c>
      <c r="B6479" s="73">
        <f t="shared" si="303"/>
        <v>600170195</v>
      </c>
      <c r="C6479" s="73" t="s">
        <v>20425</v>
      </c>
      <c r="D6479" s="68">
        <v>1</v>
      </c>
      <c r="E6479" s="48">
        <f t="shared" si="304"/>
        <v>14451026</v>
      </c>
      <c r="F6479" s="57" t="s">
        <v>17312</v>
      </c>
      <c r="G6479" s="57" t="s">
        <v>19186</v>
      </c>
      <c r="H6479" s="51">
        <v>900</v>
      </c>
      <c r="I6479" s="51" t="s">
        <v>17309</v>
      </c>
      <c r="J6479" s="69">
        <v>27.49</v>
      </c>
      <c r="K6479" s="69">
        <f t="shared" si="305"/>
        <v>24741</v>
      </c>
      <c r="L6479" s="90">
        <v>900</v>
      </c>
      <c r="M6479" s="51">
        <f>VLOOKUP(A:A,'[2]Příloha k protokolu'!$F:$J,5,0)</f>
        <v>0</v>
      </c>
      <c r="N6479" s="62" t="s">
        <v>20426</v>
      </c>
      <c r="O6479" s="52" t="s">
        <v>20427</v>
      </c>
      <c r="P6479" s="52">
        <v>1804</v>
      </c>
      <c r="Q6479" s="52"/>
      <c r="R6479" s="52" t="s">
        <v>20350</v>
      </c>
      <c r="S6479" s="49" t="s">
        <v>21333</v>
      </c>
      <c r="V6479" s="50" t="s">
        <v>18333</v>
      </c>
      <c r="W6479" s="50" t="s">
        <v>20350</v>
      </c>
      <c r="X6479" s="50" t="s">
        <v>14738</v>
      </c>
      <c r="Y6479" s="70" t="s">
        <v>17320</v>
      </c>
      <c r="Z6479" s="53">
        <v>28802</v>
      </c>
    </row>
    <row r="6480" spans="1:26" s="49" customFormat="1" x14ac:dyDescent="0.25">
      <c r="A6480" s="75">
        <v>691010854</v>
      </c>
      <c r="B6480" s="73">
        <f t="shared" si="303"/>
        <v>691010854</v>
      </c>
      <c r="C6480" s="73" t="s">
        <v>20429</v>
      </c>
      <c r="D6480" s="68">
        <v>1</v>
      </c>
      <c r="E6480" s="48">
        <f t="shared" si="304"/>
        <v>3202216</v>
      </c>
      <c r="F6480" s="57" t="s">
        <v>17312</v>
      </c>
      <c r="G6480" s="57" t="s">
        <v>19186</v>
      </c>
      <c r="H6480" s="51">
        <v>0</v>
      </c>
      <c r="I6480" s="51" t="s">
        <v>17309</v>
      </c>
      <c r="J6480" s="69">
        <v>27.49</v>
      </c>
      <c r="K6480" s="69">
        <f t="shared" si="305"/>
        <v>0</v>
      </c>
      <c r="L6480" s="90">
        <v>25</v>
      </c>
      <c r="M6480" s="51">
        <f>VLOOKUP(A:A,'[2]Příloha k protokolu'!$F:$J,5,0)</f>
        <v>25</v>
      </c>
      <c r="N6480" s="62" t="s">
        <v>20430</v>
      </c>
      <c r="O6480" s="52" t="s">
        <v>113</v>
      </c>
      <c r="P6480" s="52">
        <v>1867</v>
      </c>
      <c r="Q6480" s="52">
        <v>7</v>
      </c>
      <c r="R6480" s="52" t="s">
        <v>20350</v>
      </c>
      <c r="S6480" s="49" t="s">
        <v>21334</v>
      </c>
      <c r="V6480" s="50" t="s">
        <v>18333</v>
      </c>
      <c r="W6480" s="50" t="s">
        <v>20350</v>
      </c>
      <c r="X6480" s="50" t="s">
        <v>14742</v>
      </c>
      <c r="Y6480" s="70" t="s">
        <v>17320</v>
      </c>
      <c r="Z6480" s="53">
        <v>28802</v>
      </c>
    </row>
    <row r="6481" spans="1:26" s="49" customFormat="1" ht="45" x14ac:dyDescent="0.25">
      <c r="A6481" s="74">
        <v>600007561</v>
      </c>
      <c r="B6481" s="73">
        <f t="shared" si="303"/>
        <v>600007561</v>
      </c>
      <c r="C6481" s="73" t="s">
        <v>20431</v>
      </c>
      <c r="D6481" s="68">
        <v>1</v>
      </c>
      <c r="E6481" s="48">
        <f t="shared" si="304"/>
        <v>69175</v>
      </c>
      <c r="F6481" s="57" t="s">
        <v>17312</v>
      </c>
      <c r="G6481" s="57" t="s">
        <v>19186</v>
      </c>
      <c r="H6481" s="51">
        <v>875</v>
      </c>
      <c r="I6481" s="51" t="s">
        <v>17309</v>
      </c>
      <c r="J6481" s="69">
        <v>27.49</v>
      </c>
      <c r="K6481" s="69">
        <f t="shared" si="305"/>
        <v>24053.75</v>
      </c>
      <c r="L6481" s="90">
        <v>875</v>
      </c>
      <c r="M6481" s="51">
        <f>VLOOKUP(A:A,'[2]Příloha k protokolu'!$F:$J,5,0)</f>
        <v>0</v>
      </c>
      <c r="N6481" s="62" t="s">
        <v>20432</v>
      </c>
      <c r="O6481" s="52" t="s">
        <v>340</v>
      </c>
      <c r="P6481" s="52">
        <v>156</v>
      </c>
      <c r="Q6481" s="52">
        <v>7</v>
      </c>
      <c r="R6481" s="52" t="s">
        <v>20433</v>
      </c>
      <c r="S6481" s="49" t="s">
        <v>21333</v>
      </c>
      <c r="V6481" s="50" t="s">
        <v>18333</v>
      </c>
      <c r="W6481" s="50" t="s">
        <v>20433</v>
      </c>
      <c r="X6481" s="50" t="s">
        <v>14738</v>
      </c>
      <c r="Y6481" s="70" t="s">
        <v>17320</v>
      </c>
      <c r="Z6481" s="53">
        <v>29001</v>
      </c>
    </row>
    <row r="6482" spans="1:26" s="49" customFormat="1" x14ac:dyDescent="0.25">
      <c r="A6482" s="74">
        <v>600021912</v>
      </c>
      <c r="B6482" s="73">
        <f t="shared" si="303"/>
        <v>600021912</v>
      </c>
      <c r="C6482" s="73" t="s">
        <v>20435</v>
      </c>
      <c r="D6482" s="68">
        <v>1</v>
      </c>
      <c r="E6482" s="48">
        <f t="shared" si="304"/>
        <v>70837091</v>
      </c>
      <c r="F6482" s="57" t="s">
        <v>17312</v>
      </c>
      <c r="G6482" s="57" t="s">
        <v>19186</v>
      </c>
      <c r="H6482" s="51">
        <v>275</v>
      </c>
      <c r="I6482" s="51" t="s">
        <v>17309</v>
      </c>
      <c r="J6482" s="69">
        <v>27.49</v>
      </c>
      <c r="K6482" s="69">
        <f t="shared" si="305"/>
        <v>7559.75</v>
      </c>
      <c r="L6482" s="90">
        <v>275</v>
      </c>
      <c r="M6482" s="51">
        <f>VLOOKUP(A:A,'[2]Příloha k protokolu'!$F:$J,5,0)</f>
        <v>0</v>
      </c>
      <c r="N6482" s="62" t="s">
        <v>20436</v>
      </c>
      <c r="O6482" s="52" t="s">
        <v>20437</v>
      </c>
      <c r="P6482" s="52">
        <v>154</v>
      </c>
      <c r="Q6482" s="52">
        <v>19</v>
      </c>
      <c r="R6482" s="52" t="s">
        <v>20433</v>
      </c>
      <c r="S6482" s="49" t="s">
        <v>21333</v>
      </c>
      <c r="V6482" s="50" t="s">
        <v>18333</v>
      </c>
      <c r="W6482" s="50" t="s">
        <v>20433</v>
      </c>
      <c r="X6482" s="50" t="s">
        <v>14738</v>
      </c>
      <c r="Y6482" s="70" t="s">
        <v>17320</v>
      </c>
      <c r="Z6482" s="53">
        <v>29001</v>
      </c>
    </row>
    <row r="6483" spans="1:26" s="49" customFormat="1" ht="30" x14ac:dyDescent="0.25">
      <c r="A6483" s="74">
        <v>600021921</v>
      </c>
      <c r="B6483" s="73">
        <f t="shared" si="303"/>
        <v>600021921</v>
      </c>
      <c r="C6483" s="73" t="s">
        <v>20438</v>
      </c>
      <c r="D6483" s="68">
        <v>1</v>
      </c>
      <c r="E6483" s="48">
        <f t="shared" si="304"/>
        <v>62994271</v>
      </c>
      <c r="F6483" s="57" t="s">
        <v>17312</v>
      </c>
      <c r="G6483" s="57" t="s">
        <v>19186</v>
      </c>
      <c r="H6483" s="51">
        <v>25</v>
      </c>
      <c r="I6483" s="51" t="s">
        <v>17309</v>
      </c>
      <c r="J6483" s="69">
        <v>27.49</v>
      </c>
      <c r="K6483" s="69">
        <f t="shared" si="305"/>
        <v>687.25</v>
      </c>
      <c r="L6483" s="90">
        <v>25</v>
      </c>
      <c r="M6483" s="51">
        <f>VLOOKUP(A:A,'[2]Příloha k protokolu'!$F:$J,5,0)</f>
        <v>0</v>
      </c>
      <c r="N6483" s="62" t="s">
        <v>20439</v>
      </c>
      <c r="O6483" s="52" t="s">
        <v>20440</v>
      </c>
      <c r="P6483" s="52">
        <v>482</v>
      </c>
      <c r="Q6483" s="52">
        <v>34</v>
      </c>
      <c r="R6483" s="52" t="s">
        <v>20433</v>
      </c>
      <c r="S6483" s="49" t="s">
        <v>21333</v>
      </c>
      <c r="V6483" s="50" t="s">
        <v>18333</v>
      </c>
      <c r="W6483" s="50" t="s">
        <v>20433</v>
      </c>
      <c r="X6483" s="50" t="s">
        <v>14738</v>
      </c>
      <c r="Y6483" s="70" t="s">
        <v>17320</v>
      </c>
      <c r="Z6483" s="53">
        <v>29001</v>
      </c>
    </row>
    <row r="6484" spans="1:26" s="49" customFormat="1" x14ac:dyDescent="0.25">
      <c r="A6484" s="74">
        <v>600021955</v>
      </c>
      <c r="B6484" s="73">
        <f t="shared" si="303"/>
        <v>600021955</v>
      </c>
      <c r="C6484" s="73" t="s">
        <v>20441</v>
      </c>
      <c r="D6484" s="68">
        <v>1</v>
      </c>
      <c r="E6484" s="48">
        <f t="shared" si="304"/>
        <v>70837414</v>
      </c>
      <c r="F6484" s="57" t="s">
        <v>17312</v>
      </c>
      <c r="G6484" s="57" t="s">
        <v>19186</v>
      </c>
      <c r="H6484" s="51">
        <v>50</v>
      </c>
      <c r="I6484" s="51" t="s">
        <v>17309</v>
      </c>
      <c r="J6484" s="69">
        <v>27.49</v>
      </c>
      <c r="K6484" s="69">
        <f t="shared" si="305"/>
        <v>1374.5</v>
      </c>
      <c r="L6484" s="90">
        <v>50</v>
      </c>
      <c r="M6484" s="51">
        <f>VLOOKUP(A:A,'[2]Příloha k protokolu'!$F:$J,5,0)</f>
        <v>0</v>
      </c>
      <c r="N6484" s="62" t="s">
        <v>20442</v>
      </c>
      <c r="O6484" s="52" t="s">
        <v>20443</v>
      </c>
      <c r="P6484" s="52">
        <v>303</v>
      </c>
      <c r="Q6484" s="52"/>
      <c r="R6484" s="52" t="s">
        <v>20428</v>
      </c>
      <c r="S6484" s="49" t="s">
        <v>21333</v>
      </c>
      <c r="V6484" s="50" t="s">
        <v>18333</v>
      </c>
      <c r="W6484" s="50" t="s">
        <v>20433</v>
      </c>
      <c r="X6484" s="50" t="s">
        <v>14738</v>
      </c>
      <c r="Y6484" s="70" t="s">
        <v>17320</v>
      </c>
      <c r="Z6484" s="53">
        <v>28903</v>
      </c>
    </row>
    <row r="6485" spans="1:26" s="49" customFormat="1" x14ac:dyDescent="0.25">
      <c r="A6485" s="74">
        <v>600007553</v>
      </c>
      <c r="B6485" s="73">
        <f t="shared" si="303"/>
        <v>600007553</v>
      </c>
      <c r="C6485" s="73" t="s">
        <v>20444</v>
      </c>
      <c r="D6485" s="68">
        <v>1</v>
      </c>
      <c r="E6485" s="48">
        <f t="shared" si="304"/>
        <v>62444042</v>
      </c>
      <c r="F6485" s="57" t="s">
        <v>17312</v>
      </c>
      <c r="G6485" s="57" t="s">
        <v>19186</v>
      </c>
      <c r="H6485" s="51">
        <v>0</v>
      </c>
      <c r="I6485" s="51" t="s">
        <v>17320</v>
      </c>
      <c r="J6485" s="69">
        <v>27.49</v>
      </c>
      <c r="K6485" s="69">
        <f t="shared" si="305"/>
        <v>0</v>
      </c>
      <c r="L6485" s="90">
        <v>0</v>
      </c>
      <c r="M6485" s="51"/>
      <c r="N6485" s="62" t="s">
        <v>20445</v>
      </c>
      <c r="O6485" s="52" t="s">
        <v>85</v>
      </c>
      <c r="P6485" s="52">
        <v>166</v>
      </c>
      <c r="Q6485" s="52">
        <v>9</v>
      </c>
      <c r="R6485" s="52" t="s">
        <v>20433</v>
      </c>
      <c r="S6485" s="49" t="s">
        <v>21333</v>
      </c>
      <c r="V6485" s="50" t="s">
        <v>18333</v>
      </c>
      <c r="W6485" s="50" t="s">
        <v>20433</v>
      </c>
      <c r="X6485" s="50" t="s">
        <v>14738</v>
      </c>
      <c r="Y6485" s="70">
        <v>44333</v>
      </c>
      <c r="Z6485" s="53">
        <v>29001</v>
      </c>
    </row>
    <row r="6486" spans="1:26" s="49" customFormat="1" ht="30" x14ac:dyDescent="0.25">
      <c r="A6486" s="74">
        <v>600007570</v>
      </c>
      <c r="B6486" s="73">
        <f t="shared" si="303"/>
        <v>600007570</v>
      </c>
      <c r="C6486" s="73" t="s">
        <v>20446</v>
      </c>
      <c r="D6486" s="68">
        <v>1</v>
      </c>
      <c r="E6486" s="48">
        <f t="shared" si="304"/>
        <v>62994638</v>
      </c>
      <c r="F6486" s="57" t="s">
        <v>17312</v>
      </c>
      <c r="G6486" s="57" t="s">
        <v>19186</v>
      </c>
      <c r="H6486" s="51">
        <v>450</v>
      </c>
      <c r="I6486" s="51" t="s">
        <v>17309</v>
      </c>
      <c r="J6486" s="69">
        <v>27.49</v>
      </c>
      <c r="K6486" s="69">
        <f t="shared" si="305"/>
        <v>12370.5</v>
      </c>
      <c r="L6486" s="90">
        <v>450</v>
      </c>
      <c r="M6486" s="51">
        <f>VLOOKUP(A:A,'[2]Příloha k protokolu'!$F:$J,5,0)</f>
        <v>0</v>
      </c>
      <c r="N6486" s="62" t="s">
        <v>20447</v>
      </c>
      <c r="O6486" s="52" t="s">
        <v>20448</v>
      </c>
      <c r="P6486" s="52">
        <v>1</v>
      </c>
      <c r="Q6486" s="52">
        <v>8</v>
      </c>
      <c r="R6486" s="52" t="s">
        <v>20433</v>
      </c>
      <c r="S6486" s="49" t="s">
        <v>21334</v>
      </c>
      <c r="V6486" s="50" t="s">
        <v>18333</v>
      </c>
      <c r="W6486" s="50" t="s">
        <v>20433</v>
      </c>
      <c r="X6486" s="50" t="s">
        <v>14742</v>
      </c>
      <c r="Y6486" s="70" t="s">
        <v>17320</v>
      </c>
      <c r="Z6486" s="53">
        <v>29001</v>
      </c>
    </row>
    <row r="6487" spans="1:26" s="49" customFormat="1" ht="30" x14ac:dyDescent="0.25">
      <c r="A6487" s="74">
        <v>600007600</v>
      </c>
      <c r="B6487" s="73">
        <f t="shared" si="303"/>
        <v>600007600</v>
      </c>
      <c r="C6487" s="73" t="s">
        <v>20449</v>
      </c>
      <c r="D6487" s="68">
        <v>1</v>
      </c>
      <c r="E6487" s="48">
        <f t="shared" si="304"/>
        <v>49535013</v>
      </c>
      <c r="F6487" s="57" t="s">
        <v>17312</v>
      </c>
      <c r="G6487" s="57" t="s">
        <v>19186</v>
      </c>
      <c r="H6487" s="51">
        <v>550</v>
      </c>
      <c r="I6487" s="51" t="s">
        <v>17309</v>
      </c>
      <c r="J6487" s="69">
        <v>27.49</v>
      </c>
      <c r="K6487" s="69">
        <f t="shared" si="305"/>
        <v>15119.5</v>
      </c>
      <c r="L6487" s="90">
        <v>550</v>
      </c>
      <c r="M6487" s="51">
        <f>VLOOKUP(A:A,'[2]Příloha k protokolu'!$F:$J,5,0)</f>
        <v>0</v>
      </c>
      <c r="N6487" s="62" t="s">
        <v>20450</v>
      </c>
      <c r="O6487" s="52" t="s">
        <v>20451</v>
      </c>
      <c r="P6487" s="52">
        <v>355</v>
      </c>
      <c r="Q6487" s="52">
        <v>49</v>
      </c>
      <c r="R6487" s="52" t="s">
        <v>20433</v>
      </c>
      <c r="S6487" s="49" t="s">
        <v>21333</v>
      </c>
      <c r="V6487" s="50" t="s">
        <v>18333</v>
      </c>
      <c r="W6487" s="50" t="s">
        <v>20433</v>
      </c>
      <c r="X6487" s="50" t="s">
        <v>14738</v>
      </c>
      <c r="Y6487" s="70" t="s">
        <v>17320</v>
      </c>
      <c r="Z6487" s="53">
        <v>29001</v>
      </c>
    </row>
    <row r="6488" spans="1:26" s="49" customFormat="1" ht="30" x14ac:dyDescent="0.25">
      <c r="A6488" s="74">
        <v>600007642</v>
      </c>
      <c r="B6488" s="73">
        <f t="shared" si="303"/>
        <v>600007642</v>
      </c>
      <c r="C6488" s="73" t="s">
        <v>20452</v>
      </c>
      <c r="D6488" s="68">
        <v>1</v>
      </c>
      <c r="E6488" s="48">
        <f t="shared" si="304"/>
        <v>69574</v>
      </c>
      <c r="F6488" s="57" t="s">
        <v>17312</v>
      </c>
      <c r="G6488" s="57" t="s">
        <v>19186</v>
      </c>
      <c r="H6488" s="51">
        <v>350</v>
      </c>
      <c r="I6488" s="51" t="s">
        <v>17309</v>
      </c>
      <c r="J6488" s="69">
        <v>27.49</v>
      </c>
      <c r="K6488" s="69">
        <f t="shared" si="305"/>
        <v>9621.5</v>
      </c>
      <c r="L6488" s="90">
        <v>350</v>
      </c>
      <c r="M6488" s="51">
        <f>VLOOKUP(A:A,'[2]Příloha k protokolu'!$F:$J,5,0)</f>
        <v>0</v>
      </c>
      <c r="N6488" s="62" t="s">
        <v>20453</v>
      </c>
      <c r="O6488" s="52" t="s">
        <v>399</v>
      </c>
      <c r="P6488" s="52">
        <v>4</v>
      </c>
      <c r="Q6488" s="52"/>
      <c r="R6488" s="52" t="s">
        <v>20428</v>
      </c>
      <c r="S6488" s="49" t="s">
        <v>21333</v>
      </c>
      <c r="V6488" s="50" t="s">
        <v>18333</v>
      </c>
      <c r="W6488" s="50" t="s">
        <v>20433</v>
      </c>
      <c r="X6488" s="50" t="s">
        <v>14738</v>
      </c>
      <c r="Y6488" s="70" t="s">
        <v>17320</v>
      </c>
      <c r="Z6488" s="53">
        <v>28903</v>
      </c>
    </row>
    <row r="6489" spans="1:26" s="49" customFormat="1" ht="30" x14ac:dyDescent="0.25">
      <c r="A6489" s="74">
        <v>600007685</v>
      </c>
      <c r="B6489" s="73">
        <f t="shared" si="303"/>
        <v>600007685</v>
      </c>
      <c r="C6489" s="73" t="s">
        <v>20454</v>
      </c>
      <c r="D6489" s="68">
        <v>1</v>
      </c>
      <c r="E6489" s="48">
        <f t="shared" si="304"/>
        <v>664359</v>
      </c>
      <c r="F6489" s="57" t="s">
        <v>17312</v>
      </c>
      <c r="G6489" s="57" t="s">
        <v>19186</v>
      </c>
      <c r="H6489" s="51">
        <v>575</v>
      </c>
      <c r="I6489" s="51" t="s">
        <v>17309</v>
      </c>
      <c r="J6489" s="69">
        <v>27.49</v>
      </c>
      <c r="K6489" s="69">
        <f t="shared" si="305"/>
        <v>15806.75</v>
      </c>
      <c r="L6489" s="90">
        <v>575</v>
      </c>
      <c r="M6489" s="51">
        <f>VLOOKUP(A:A,'[2]Příloha k protokolu'!$F:$J,5,0)</f>
        <v>0</v>
      </c>
      <c r="N6489" s="62" t="s">
        <v>20455</v>
      </c>
      <c r="O6489" s="52" t="s">
        <v>18675</v>
      </c>
      <c r="P6489" s="52">
        <v>413</v>
      </c>
      <c r="Q6489" s="52">
        <v>33</v>
      </c>
      <c r="R6489" s="52" t="s">
        <v>20433</v>
      </c>
      <c r="S6489" s="49" t="s">
        <v>21333</v>
      </c>
      <c r="V6489" s="50" t="s">
        <v>18333</v>
      </c>
      <c r="W6489" s="50" t="s">
        <v>20433</v>
      </c>
      <c r="X6489" s="50" t="s">
        <v>14738</v>
      </c>
      <c r="Y6489" s="70" t="s">
        <v>17320</v>
      </c>
      <c r="Z6489" s="53">
        <v>29001</v>
      </c>
    </row>
    <row r="6490" spans="1:26" s="49" customFormat="1" x14ac:dyDescent="0.25">
      <c r="A6490" s="74">
        <v>600045277</v>
      </c>
      <c r="B6490" s="73">
        <f t="shared" si="303"/>
        <v>600045277</v>
      </c>
      <c r="C6490" s="73" t="s">
        <v>20457</v>
      </c>
      <c r="D6490" s="68">
        <v>1</v>
      </c>
      <c r="E6490" s="48">
        <f t="shared" si="304"/>
        <v>75030527</v>
      </c>
      <c r="F6490" s="57" t="s">
        <v>17312</v>
      </c>
      <c r="G6490" s="57" t="s">
        <v>19186</v>
      </c>
      <c r="H6490" s="51">
        <v>75</v>
      </c>
      <c r="I6490" s="51" t="s">
        <v>17309</v>
      </c>
      <c r="J6490" s="69">
        <v>27.49</v>
      </c>
      <c r="K6490" s="69">
        <f t="shared" si="305"/>
        <v>2061.75</v>
      </c>
      <c r="L6490" s="90">
        <v>75</v>
      </c>
      <c r="M6490" s="51">
        <f>VLOOKUP(A:A,'[2]Příloha k protokolu'!$F:$J,5,0)</f>
        <v>0</v>
      </c>
      <c r="N6490" s="62" t="s">
        <v>20458</v>
      </c>
      <c r="O6490" s="52" t="s">
        <v>113</v>
      </c>
      <c r="P6490" s="52">
        <v>22</v>
      </c>
      <c r="Q6490" s="52"/>
      <c r="R6490" s="52" t="s">
        <v>20459</v>
      </c>
      <c r="S6490" s="49" t="s">
        <v>21333</v>
      </c>
      <c r="V6490" s="50" t="s">
        <v>20434</v>
      </c>
      <c r="W6490" s="50" t="s">
        <v>20433</v>
      </c>
      <c r="X6490" s="50" t="s">
        <v>14740</v>
      </c>
      <c r="Y6490" s="70" t="s">
        <v>17320</v>
      </c>
      <c r="Z6490" s="53">
        <v>28911</v>
      </c>
    </row>
    <row r="6491" spans="1:26" s="49" customFormat="1" x14ac:dyDescent="0.25">
      <c r="A6491" s="74">
        <v>600050319</v>
      </c>
      <c r="B6491" s="73">
        <f t="shared" si="303"/>
        <v>600050319</v>
      </c>
      <c r="C6491" s="73" t="s">
        <v>20460</v>
      </c>
      <c r="D6491" s="68">
        <v>1</v>
      </c>
      <c r="E6491" s="48">
        <f t="shared" si="304"/>
        <v>49539949</v>
      </c>
      <c r="F6491" s="57" t="s">
        <v>17312</v>
      </c>
      <c r="G6491" s="57" t="s">
        <v>19186</v>
      </c>
      <c r="H6491" s="51">
        <v>50</v>
      </c>
      <c r="I6491" s="51" t="s">
        <v>17309</v>
      </c>
      <c r="J6491" s="69">
        <v>27.49</v>
      </c>
      <c r="K6491" s="69">
        <f t="shared" si="305"/>
        <v>1374.5</v>
      </c>
      <c r="L6491" s="90">
        <v>50</v>
      </c>
      <c r="M6491" s="51">
        <f>VLOOKUP(A:A,'[2]Příloha k protokolu'!$F:$J,5,0)</f>
        <v>0</v>
      </c>
      <c r="N6491" s="62" t="s">
        <v>20461</v>
      </c>
      <c r="O6491" s="52" t="s">
        <v>956</v>
      </c>
      <c r="P6491" s="52">
        <v>830</v>
      </c>
      <c r="Q6491" s="52"/>
      <c r="R6491" s="52" t="s">
        <v>20428</v>
      </c>
      <c r="S6491" s="49" t="s">
        <v>21333</v>
      </c>
      <c r="V6491" s="50" t="s">
        <v>20434</v>
      </c>
      <c r="W6491" s="50" t="s">
        <v>20433</v>
      </c>
      <c r="X6491" s="50" t="s">
        <v>14740</v>
      </c>
      <c r="Y6491" s="70" t="s">
        <v>17320</v>
      </c>
      <c r="Z6491" s="53">
        <v>28903</v>
      </c>
    </row>
    <row r="6492" spans="1:26" s="49" customFormat="1" x14ac:dyDescent="0.25">
      <c r="A6492" s="74">
        <v>600050556</v>
      </c>
      <c r="B6492" s="73">
        <f t="shared" si="303"/>
        <v>600050556</v>
      </c>
      <c r="C6492" s="73" t="s">
        <v>20462</v>
      </c>
      <c r="D6492" s="68">
        <v>1</v>
      </c>
      <c r="E6492" s="48">
        <f t="shared" si="304"/>
        <v>71001212</v>
      </c>
      <c r="F6492" s="57" t="s">
        <v>17312</v>
      </c>
      <c r="G6492" s="57" t="s">
        <v>19186</v>
      </c>
      <c r="H6492" s="51">
        <v>0</v>
      </c>
      <c r="I6492" s="51" t="s">
        <v>17309</v>
      </c>
      <c r="J6492" s="69">
        <v>27.49</v>
      </c>
      <c r="K6492" s="69">
        <f t="shared" si="305"/>
        <v>0</v>
      </c>
      <c r="L6492" s="90">
        <v>25</v>
      </c>
      <c r="M6492" s="51">
        <f>VLOOKUP(A:A,'[2]Příloha k protokolu'!$F:$J,5,0)</f>
        <v>25</v>
      </c>
      <c r="N6492" s="62" t="s">
        <v>20463</v>
      </c>
      <c r="O6492" s="52"/>
      <c r="P6492" s="52">
        <v>14</v>
      </c>
      <c r="Q6492" s="52"/>
      <c r="R6492" s="52" t="s">
        <v>20464</v>
      </c>
      <c r="S6492" s="49" t="s">
        <v>21333</v>
      </c>
      <c r="V6492" s="50" t="s">
        <v>20434</v>
      </c>
      <c r="W6492" s="50" t="s">
        <v>20433</v>
      </c>
      <c r="X6492" s="50" t="s">
        <v>14740</v>
      </c>
      <c r="Y6492" s="70" t="s">
        <v>17320</v>
      </c>
      <c r="Z6492" s="53">
        <v>29001</v>
      </c>
    </row>
    <row r="6493" spans="1:26" s="49" customFormat="1" x14ac:dyDescent="0.25">
      <c r="A6493" s="74">
        <v>600050661</v>
      </c>
      <c r="B6493" s="73">
        <f t="shared" si="303"/>
        <v>600050661</v>
      </c>
      <c r="C6493" s="73" t="s">
        <v>20466</v>
      </c>
      <c r="D6493" s="68">
        <v>1</v>
      </c>
      <c r="E6493" s="48">
        <f t="shared" si="304"/>
        <v>71001182</v>
      </c>
      <c r="F6493" s="57" t="s">
        <v>17312</v>
      </c>
      <c r="G6493" s="57" t="s">
        <v>19186</v>
      </c>
      <c r="H6493" s="51">
        <v>50</v>
      </c>
      <c r="I6493" s="51" t="s">
        <v>17309</v>
      </c>
      <c r="J6493" s="69">
        <v>27.49</v>
      </c>
      <c r="K6493" s="69">
        <f t="shared" si="305"/>
        <v>1374.5</v>
      </c>
      <c r="L6493" s="90">
        <v>50</v>
      </c>
      <c r="M6493" s="51">
        <f>VLOOKUP(A:A,'[2]Příloha k protokolu'!$F:$J,5,0)</f>
        <v>0</v>
      </c>
      <c r="N6493" s="62" t="s">
        <v>20467</v>
      </c>
      <c r="O6493" s="52"/>
      <c r="P6493" s="52">
        <v>68</v>
      </c>
      <c r="Q6493" s="52"/>
      <c r="R6493" s="52" t="s">
        <v>20468</v>
      </c>
      <c r="S6493" s="49" t="s">
        <v>21333</v>
      </c>
      <c r="V6493" s="50" t="s">
        <v>20434</v>
      </c>
      <c r="W6493" s="50" t="s">
        <v>20433</v>
      </c>
      <c r="X6493" s="50" t="s">
        <v>14740</v>
      </c>
      <c r="Y6493" s="70" t="s">
        <v>17320</v>
      </c>
      <c r="Z6493" s="53">
        <v>29001</v>
      </c>
    </row>
    <row r="6494" spans="1:26" s="49" customFormat="1" x14ac:dyDescent="0.25">
      <c r="A6494" s="74">
        <v>600050742</v>
      </c>
      <c r="B6494" s="73">
        <f t="shared" si="303"/>
        <v>600050742</v>
      </c>
      <c r="C6494" s="73" t="s">
        <v>20469</v>
      </c>
      <c r="D6494" s="68">
        <v>1</v>
      </c>
      <c r="E6494" s="48">
        <f t="shared" si="304"/>
        <v>75031329</v>
      </c>
      <c r="F6494" s="57" t="s">
        <v>17312</v>
      </c>
      <c r="G6494" s="57" t="s">
        <v>19186</v>
      </c>
      <c r="H6494" s="51">
        <v>50</v>
      </c>
      <c r="I6494" s="51" t="s">
        <v>17309</v>
      </c>
      <c r="J6494" s="69">
        <v>27.49</v>
      </c>
      <c r="K6494" s="69">
        <f t="shared" si="305"/>
        <v>1374.5</v>
      </c>
      <c r="L6494" s="90">
        <v>50</v>
      </c>
      <c r="M6494" s="51">
        <f>VLOOKUP(A:A,'[2]Příloha k protokolu'!$F:$J,5,0)</f>
        <v>0</v>
      </c>
      <c r="N6494" s="62" t="s">
        <v>20470</v>
      </c>
      <c r="O6494" s="52" t="s">
        <v>215</v>
      </c>
      <c r="P6494" s="52">
        <v>77</v>
      </c>
      <c r="Q6494" s="52"/>
      <c r="R6494" s="52" t="s">
        <v>20456</v>
      </c>
      <c r="S6494" s="49" t="s">
        <v>21333</v>
      </c>
      <c r="V6494" s="50" t="s">
        <v>20434</v>
      </c>
      <c r="W6494" s="50" t="s">
        <v>20433</v>
      </c>
      <c r="X6494" s="50" t="s">
        <v>14740</v>
      </c>
      <c r="Y6494" s="70" t="s">
        <v>17320</v>
      </c>
      <c r="Z6494" s="53">
        <v>28908</v>
      </c>
    </row>
    <row r="6495" spans="1:26" s="49" customFormat="1" ht="30" x14ac:dyDescent="0.25">
      <c r="A6495" s="74">
        <v>600050629</v>
      </c>
      <c r="B6495" s="73">
        <f t="shared" si="303"/>
        <v>600050629</v>
      </c>
      <c r="C6495" s="73" t="s">
        <v>20472</v>
      </c>
      <c r="D6495" s="68">
        <v>1</v>
      </c>
      <c r="E6495" s="48">
        <f t="shared" si="304"/>
        <v>61631477</v>
      </c>
      <c r="F6495" s="57" t="s">
        <v>17312</v>
      </c>
      <c r="G6495" s="57" t="s">
        <v>19186</v>
      </c>
      <c r="H6495" s="51">
        <v>1500</v>
      </c>
      <c r="I6495" s="51" t="s">
        <v>17309</v>
      </c>
      <c r="J6495" s="69">
        <v>27.49</v>
      </c>
      <c r="K6495" s="69">
        <f t="shared" si="305"/>
        <v>41235</v>
      </c>
      <c r="L6495" s="90">
        <v>1500</v>
      </c>
      <c r="M6495" s="51">
        <f>VLOOKUP(A:A,'[2]Příloha k protokolu'!$F:$J,5,0)</f>
        <v>0</v>
      </c>
      <c r="N6495" s="62" t="s">
        <v>20473</v>
      </c>
      <c r="O6495" s="52" t="s">
        <v>60</v>
      </c>
      <c r="P6495" s="52">
        <v>556</v>
      </c>
      <c r="Q6495" s="52">
        <v>1</v>
      </c>
      <c r="R6495" s="52" t="s">
        <v>20433</v>
      </c>
      <c r="S6495" s="49" t="s">
        <v>21333</v>
      </c>
      <c r="V6495" s="50" t="s">
        <v>20434</v>
      </c>
      <c r="W6495" s="50" t="s">
        <v>20433</v>
      </c>
      <c r="X6495" s="50" t="s">
        <v>14740</v>
      </c>
      <c r="Y6495" s="70" t="s">
        <v>17320</v>
      </c>
      <c r="Z6495" s="53">
        <v>29001</v>
      </c>
    </row>
    <row r="6496" spans="1:26" s="49" customFormat="1" x14ac:dyDescent="0.25">
      <c r="A6496" s="74">
        <v>600050637</v>
      </c>
      <c r="B6496" s="73">
        <f t="shared" si="303"/>
        <v>600050637</v>
      </c>
      <c r="C6496" s="73" t="s">
        <v>20474</v>
      </c>
      <c r="D6496" s="68">
        <v>1</v>
      </c>
      <c r="E6496" s="48">
        <f t="shared" si="304"/>
        <v>45831688</v>
      </c>
      <c r="F6496" s="57" t="s">
        <v>17312</v>
      </c>
      <c r="G6496" s="57" t="s">
        <v>19186</v>
      </c>
      <c r="H6496" s="51">
        <v>375</v>
      </c>
      <c r="I6496" s="51" t="s">
        <v>17309</v>
      </c>
      <c r="J6496" s="69">
        <v>27.49</v>
      </c>
      <c r="K6496" s="69">
        <f t="shared" si="305"/>
        <v>10308.75</v>
      </c>
      <c r="L6496" s="90">
        <v>375</v>
      </c>
      <c r="M6496" s="51">
        <f>VLOOKUP(A:A,'[2]Příloha k protokolu'!$F:$J,5,0)</f>
        <v>0</v>
      </c>
      <c r="N6496" s="62" t="s">
        <v>20475</v>
      </c>
      <c r="O6496" s="52" t="s">
        <v>60</v>
      </c>
      <c r="P6496" s="52">
        <v>465</v>
      </c>
      <c r="Q6496" s="52"/>
      <c r="R6496" s="52" t="s">
        <v>20471</v>
      </c>
      <c r="S6496" s="49" t="s">
        <v>21333</v>
      </c>
      <c r="V6496" s="50" t="s">
        <v>20434</v>
      </c>
      <c r="W6496" s="50" t="s">
        <v>20433</v>
      </c>
      <c r="X6496" s="50" t="s">
        <v>14740</v>
      </c>
      <c r="Y6496" s="70" t="s">
        <v>17320</v>
      </c>
      <c r="Z6496" s="53">
        <v>28907</v>
      </c>
    </row>
    <row r="6497" spans="1:26" s="49" customFormat="1" ht="30" x14ac:dyDescent="0.25">
      <c r="A6497" s="74">
        <v>600050688</v>
      </c>
      <c r="B6497" s="73">
        <f t="shared" si="303"/>
        <v>600050688</v>
      </c>
      <c r="C6497" s="73" t="s">
        <v>20476</v>
      </c>
      <c r="D6497" s="68">
        <v>1</v>
      </c>
      <c r="E6497" s="48">
        <f t="shared" si="304"/>
        <v>61631485</v>
      </c>
      <c r="F6497" s="57" t="s">
        <v>17312</v>
      </c>
      <c r="G6497" s="57" t="s">
        <v>19186</v>
      </c>
      <c r="H6497" s="51">
        <v>1725</v>
      </c>
      <c r="I6497" s="51" t="s">
        <v>17309</v>
      </c>
      <c r="J6497" s="69">
        <v>27.49</v>
      </c>
      <c r="K6497" s="69">
        <f t="shared" si="305"/>
        <v>47420.25</v>
      </c>
      <c r="L6497" s="90">
        <v>1725</v>
      </c>
      <c r="M6497" s="51">
        <f>VLOOKUP(A:A,'[2]Příloha k protokolu'!$F:$J,5,0)</f>
        <v>0</v>
      </c>
      <c r="N6497" s="62" t="s">
        <v>20477</v>
      </c>
      <c r="O6497" s="52" t="s">
        <v>6048</v>
      </c>
      <c r="P6497" s="52">
        <v>45</v>
      </c>
      <c r="Q6497" s="52"/>
      <c r="R6497" s="52" t="s">
        <v>20433</v>
      </c>
      <c r="S6497" s="49" t="s">
        <v>21333</v>
      </c>
      <c r="V6497" s="50" t="s">
        <v>20434</v>
      </c>
      <c r="W6497" s="50" t="s">
        <v>20433</v>
      </c>
      <c r="X6497" s="50" t="s">
        <v>14740</v>
      </c>
      <c r="Y6497" s="70" t="s">
        <v>17320</v>
      </c>
      <c r="Z6497" s="53">
        <v>29001</v>
      </c>
    </row>
    <row r="6498" spans="1:26" s="49" customFormat="1" x14ac:dyDescent="0.25">
      <c r="A6498" s="74">
        <v>600050700</v>
      </c>
      <c r="B6498" s="73">
        <f t="shared" si="303"/>
        <v>600050700</v>
      </c>
      <c r="C6498" s="73" t="s">
        <v>20478</v>
      </c>
      <c r="D6498" s="68">
        <v>1</v>
      </c>
      <c r="E6498" s="48">
        <f t="shared" si="304"/>
        <v>61631981</v>
      </c>
      <c r="F6498" s="57" t="s">
        <v>17312</v>
      </c>
      <c r="G6498" s="57" t="s">
        <v>19186</v>
      </c>
      <c r="H6498" s="51">
        <v>400</v>
      </c>
      <c r="I6498" s="51" t="s">
        <v>17309</v>
      </c>
      <c r="J6498" s="69">
        <v>27.49</v>
      </c>
      <c r="K6498" s="69">
        <f t="shared" si="305"/>
        <v>10996</v>
      </c>
      <c r="L6498" s="90">
        <v>400</v>
      </c>
      <c r="M6498" s="51">
        <f>VLOOKUP(A:A,'[2]Příloha k protokolu'!$F:$J,5,0)</f>
        <v>0</v>
      </c>
      <c r="N6498" s="62" t="s">
        <v>20479</v>
      </c>
      <c r="O6498" s="52" t="s">
        <v>930</v>
      </c>
      <c r="P6498" s="52">
        <v>212</v>
      </c>
      <c r="Q6498" s="52"/>
      <c r="R6498" s="52" t="s">
        <v>20465</v>
      </c>
      <c r="S6498" s="49" t="s">
        <v>21333</v>
      </c>
      <c r="V6498" s="50" t="s">
        <v>20434</v>
      </c>
      <c r="W6498" s="50" t="s">
        <v>20433</v>
      </c>
      <c r="X6498" s="50" t="s">
        <v>14740</v>
      </c>
      <c r="Y6498" s="70" t="s">
        <v>17320</v>
      </c>
      <c r="Z6498" s="53">
        <v>28901</v>
      </c>
    </row>
    <row r="6499" spans="1:26" s="49" customFormat="1" x14ac:dyDescent="0.25">
      <c r="A6499" s="74">
        <v>600050751</v>
      </c>
      <c r="B6499" s="73">
        <f t="shared" si="303"/>
        <v>600050751</v>
      </c>
      <c r="C6499" s="73" t="s">
        <v>20480</v>
      </c>
      <c r="D6499" s="68">
        <v>1</v>
      </c>
      <c r="E6499" s="48">
        <f t="shared" si="304"/>
        <v>75034191</v>
      </c>
      <c r="F6499" s="57" t="s">
        <v>17312</v>
      </c>
      <c r="G6499" s="57" t="s">
        <v>19186</v>
      </c>
      <c r="H6499" s="51">
        <v>50</v>
      </c>
      <c r="I6499" s="51" t="s">
        <v>17309</v>
      </c>
      <c r="J6499" s="69">
        <v>27.49</v>
      </c>
      <c r="K6499" s="69">
        <f t="shared" si="305"/>
        <v>1374.5</v>
      </c>
      <c r="L6499" s="90">
        <v>50</v>
      </c>
      <c r="M6499" s="51">
        <f>VLOOKUP(A:A,'[2]Příloha k protokolu'!$F:$J,5,0)</f>
        <v>0</v>
      </c>
      <c r="N6499" s="62" t="s">
        <v>20481</v>
      </c>
      <c r="O6499" s="52"/>
      <c r="P6499" s="52">
        <v>5</v>
      </c>
      <c r="Q6499" s="52"/>
      <c r="R6499" s="52" t="s">
        <v>7299</v>
      </c>
      <c r="S6499" s="49" t="s">
        <v>21333</v>
      </c>
      <c r="V6499" s="50" t="s">
        <v>20434</v>
      </c>
      <c r="W6499" s="50" t="s">
        <v>20433</v>
      </c>
      <c r="X6499" s="50" t="s">
        <v>14740</v>
      </c>
      <c r="Y6499" s="70" t="s">
        <v>17320</v>
      </c>
      <c r="Z6499" s="53">
        <v>28902</v>
      </c>
    </row>
    <row r="6500" spans="1:26" s="49" customFormat="1" x14ac:dyDescent="0.25">
      <c r="A6500" s="74">
        <v>600050785</v>
      </c>
      <c r="B6500" s="73">
        <f t="shared" si="303"/>
        <v>600050785</v>
      </c>
      <c r="C6500" s="73" t="s">
        <v>20482</v>
      </c>
      <c r="D6500" s="68">
        <v>1</v>
      </c>
      <c r="E6500" s="48">
        <f t="shared" si="304"/>
        <v>75031311</v>
      </c>
      <c r="F6500" s="57" t="s">
        <v>17312</v>
      </c>
      <c r="G6500" s="57" t="s">
        <v>19186</v>
      </c>
      <c r="H6500" s="51">
        <v>25</v>
      </c>
      <c r="I6500" s="51" t="s">
        <v>17309</v>
      </c>
      <c r="J6500" s="69">
        <v>27.49</v>
      </c>
      <c r="K6500" s="69">
        <f t="shared" si="305"/>
        <v>687.25</v>
      </c>
      <c r="L6500" s="90">
        <v>25</v>
      </c>
      <c r="M6500" s="51">
        <f>VLOOKUP(A:A,'[2]Příloha k protokolu'!$F:$J,5,0)</f>
        <v>0</v>
      </c>
      <c r="N6500" s="62" t="s">
        <v>20483</v>
      </c>
      <c r="O6500" s="52"/>
      <c r="P6500" s="52">
        <v>23</v>
      </c>
      <c r="Q6500" s="52"/>
      <c r="R6500" s="52" t="s">
        <v>20484</v>
      </c>
      <c r="S6500" s="49" t="s">
        <v>21333</v>
      </c>
      <c r="V6500" s="50" t="s">
        <v>20434</v>
      </c>
      <c r="W6500" s="50" t="s">
        <v>20433</v>
      </c>
      <c r="X6500" s="50" t="s">
        <v>14740</v>
      </c>
      <c r="Y6500" s="70" t="s">
        <v>17320</v>
      </c>
      <c r="Z6500" s="53">
        <v>28904</v>
      </c>
    </row>
    <row r="6501" spans="1:26" s="49" customFormat="1" x14ac:dyDescent="0.25">
      <c r="A6501" s="74">
        <v>600050840</v>
      </c>
      <c r="B6501" s="73">
        <f t="shared" si="303"/>
        <v>600050840</v>
      </c>
      <c r="C6501" s="73" t="s">
        <v>20485</v>
      </c>
      <c r="D6501" s="68">
        <v>1</v>
      </c>
      <c r="E6501" s="48">
        <f t="shared" si="304"/>
        <v>49539965</v>
      </c>
      <c r="F6501" s="57" t="s">
        <v>17312</v>
      </c>
      <c r="G6501" s="57" t="s">
        <v>19186</v>
      </c>
      <c r="H6501" s="51">
        <v>800</v>
      </c>
      <c r="I6501" s="51" t="s">
        <v>17309</v>
      </c>
      <c r="J6501" s="69">
        <v>27.49</v>
      </c>
      <c r="K6501" s="69">
        <f t="shared" si="305"/>
        <v>21992</v>
      </c>
      <c r="L6501" s="90">
        <v>800</v>
      </c>
      <c r="M6501" s="51">
        <f>VLOOKUP(A:A,'[2]Příloha k protokolu'!$F:$J,5,0)</f>
        <v>0</v>
      </c>
      <c r="N6501" s="62" t="s">
        <v>20486</v>
      </c>
      <c r="O6501" s="52" t="s">
        <v>956</v>
      </c>
      <c r="P6501" s="52">
        <v>723</v>
      </c>
      <c r="Q6501" s="52"/>
      <c r="R6501" s="52" t="s">
        <v>20428</v>
      </c>
      <c r="S6501" s="49" t="s">
        <v>21333</v>
      </c>
      <c r="V6501" s="50" t="s">
        <v>20434</v>
      </c>
      <c r="W6501" s="50" t="s">
        <v>20433</v>
      </c>
      <c r="X6501" s="50" t="s">
        <v>14740</v>
      </c>
      <c r="Y6501" s="70" t="s">
        <v>17320</v>
      </c>
      <c r="Z6501" s="53">
        <v>28903</v>
      </c>
    </row>
    <row r="6502" spans="1:26" s="49" customFormat="1" x14ac:dyDescent="0.25">
      <c r="A6502" s="74">
        <v>600050874</v>
      </c>
      <c r="B6502" s="73">
        <f t="shared" si="303"/>
        <v>600050874</v>
      </c>
      <c r="C6502" s="73" t="s">
        <v>20487</v>
      </c>
      <c r="D6502" s="68">
        <v>1</v>
      </c>
      <c r="E6502" s="48">
        <f t="shared" si="304"/>
        <v>75031647</v>
      </c>
      <c r="F6502" s="57" t="s">
        <v>17312</v>
      </c>
      <c r="G6502" s="57" t="s">
        <v>19186</v>
      </c>
      <c r="H6502" s="51">
        <v>50</v>
      </c>
      <c r="I6502" s="51" t="s">
        <v>17309</v>
      </c>
      <c r="J6502" s="69">
        <v>27.49</v>
      </c>
      <c r="K6502" s="69">
        <f t="shared" si="305"/>
        <v>1374.5</v>
      </c>
      <c r="L6502" s="90">
        <v>50</v>
      </c>
      <c r="M6502" s="51">
        <f>VLOOKUP(A:A,'[2]Příloha k protokolu'!$F:$J,5,0)</f>
        <v>0</v>
      </c>
      <c r="N6502" s="62" t="s">
        <v>20488</v>
      </c>
      <c r="O6502" s="52" t="s">
        <v>215</v>
      </c>
      <c r="P6502" s="52">
        <v>77</v>
      </c>
      <c r="Q6502" s="52"/>
      <c r="R6502" s="52" t="s">
        <v>20489</v>
      </c>
      <c r="S6502" s="49" t="s">
        <v>21333</v>
      </c>
      <c r="V6502" s="50" t="s">
        <v>20434</v>
      </c>
      <c r="W6502" s="50" t="s">
        <v>20433</v>
      </c>
      <c r="X6502" s="50" t="s">
        <v>14740</v>
      </c>
      <c r="Y6502" s="70" t="s">
        <v>17320</v>
      </c>
      <c r="Z6502" s="53">
        <v>28903</v>
      </c>
    </row>
    <row r="6503" spans="1:26" s="49" customFormat="1" x14ac:dyDescent="0.25">
      <c r="A6503" s="75">
        <v>662000111</v>
      </c>
      <c r="B6503" s="73">
        <f t="shared" si="303"/>
        <v>662000111</v>
      </c>
      <c r="C6503" s="73" t="s">
        <v>20490</v>
      </c>
      <c r="D6503" s="68">
        <v>1</v>
      </c>
      <c r="E6503" s="48">
        <f t="shared" si="304"/>
        <v>75030381</v>
      </c>
      <c r="F6503" s="57" t="s">
        <v>17312</v>
      </c>
      <c r="G6503" s="57" t="s">
        <v>19186</v>
      </c>
      <c r="H6503" s="51">
        <v>0</v>
      </c>
      <c r="I6503" s="51" t="s">
        <v>17309</v>
      </c>
      <c r="J6503" s="69">
        <v>27.49</v>
      </c>
      <c r="K6503" s="69">
        <f t="shared" si="305"/>
        <v>0</v>
      </c>
      <c r="L6503" s="90">
        <v>150</v>
      </c>
      <c r="M6503" s="51">
        <f>VLOOKUP(A:A,'[2]Příloha k protokolu'!$F:$J,5,0)</f>
        <v>150</v>
      </c>
      <c r="N6503" s="62" t="s">
        <v>20491</v>
      </c>
      <c r="O6503" s="52" t="s">
        <v>85</v>
      </c>
      <c r="P6503" s="52">
        <v>169</v>
      </c>
      <c r="Q6503" s="52">
        <v>6</v>
      </c>
      <c r="R6503" s="52" t="s">
        <v>20433</v>
      </c>
      <c r="S6503" s="49" t="s">
        <v>21333</v>
      </c>
      <c r="V6503" s="50" t="s">
        <v>20434</v>
      </c>
      <c r="W6503" s="50" t="s">
        <v>20433</v>
      </c>
      <c r="X6503" s="50" t="s">
        <v>14740</v>
      </c>
      <c r="Y6503" s="70" t="s">
        <v>17320</v>
      </c>
      <c r="Z6503" s="53">
        <v>29001</v>
      </c>
    </row>
    <row r="6504" spans="1:26" s="49" customFormat="1" x14ac:dyDescent="0.25">
      <c r="A6504" s="75">
        <v>691011249</v>
      </c>
      <c r="B6504" s="73">
        <f t="shared" si="303"/>
        <v>691011249</v>
      </c>
      <c r="C6504" s="73" t="s">
        <v>20492</v>
      </c>
      <c r="D6504" s="68">
        <v>1</v>
      </c>
      <c r="E6504" s="48">
        <f t="shared" si="304"/>
        <v>5984220</v>
      </c>
      <c r="F6504" s="57" t="s">
        <v>17312</v>
      </c>
      <c r="G6504" s="57" t="s">
        <v>19186</v>
      </c>
      <c r="H6504" s="51">
        <v>25</v>
      </c>
      <c r="I6504" s="51" t="s">
        <v>17309</v>
      </c>
      <c r="J6504" s="69">
        <v>27.49</v>
      </c>
      <c r="K6504" s="69">
        <f t="shared" si="305"/>
        <v>687.25</v>
      </c>
      <c r="L6504" s="90">
        <v>25</v>
      </c>
      <c r="M6504" s="51">
        <f>VLOOKUP(A:A,'[2]Příloha k protokolu'!$F:$J,5,0)</f>
        <v>0</v>
      </c>
      <c r="N6504" s="62" t="s">
        <v>20493</v>
      </c>
      <c r="O6504" s="52" t="s">
        <v>19688</v>
      </c>
      <c r="P6504" s="52">
        <v>424</v>
      </c>
      <c r="Q6504" s="52"/>
      <c r="R6504" s="52" t="s">
        <v>20494</v>
      </c>
      <c r="S6504" s="49" t="s">
        <v>21333</v>
      </c>
      <c r="V6504" s="50" t="s">
        <v>20434</v>
      </c>
      <c r="W6504" s="50" t="s">
        <v>20433</v>
      </c>
      <c r="X6504" s="50" t="s">
        <v>14740</v>
      </c>
      <c r="Y6504" s="70" t="s">
        <v>17320</v>
      </c>
      <c r="Z6504" s="53">
        <v>29001</v>
      </c>
    </row>
    <row r="6505" spans="1:26" s="49" customFormat="1" ht="30" x14ac:dyDescent="0.25">
      <c r="A6505" s="75">
        <v>691011257</v>
      </c>
      <c r="B6505" s="73">
        <f t="shared" si="303"/>
        <v>691011257</v>
      </c>
      <c r="C6505" s="73" t="s">
        <v>20495</v>
      </c>
      <c r="D6505" s="68">
        <v>1</v>
      </c>
      <c r="E6505" s="48">
        <f t="shared" si="304"/>
        <v>5984459</v>
      </c>
      <c r="F6505" s="57" t="s">
        <v>17312</v>
      </c>
      <c r="G6505" s="57" t="s">
        <v>19186</v>
      </c>
      <c r="H6505" s="51">
        <v>100</v>
      </c>
      <c r="I6505" s="51" t="s">
        <v>17309</v>
      </c>
      <c r="J6505" s="69">
        <v>27.49</v>
      </c>
      <c r="K6505" s="69">
        <f t="shared" si="305"/>
        <v>2749</v>
      </c>
      <c r="L6505" s="90">
        <v>100</v>
      </c>
      <c r="M6505" s="51">
        <f>VLOOKUP(A:A,'[2]Příloha k protokolu'!$F:$J,5,0)</f>
        <v>0</v>
      </c>
      <c r="N6505" s="62" t="s">
        <v>20496</v>
      </c>
      <c r="O6505" s="52" t="s">
        <v>113</v>
      </c>
      <c r="P6505" s="52">
        <v>41</v>
      </c>
      <c r="Q6505" s="52"/>
      <c r="R6505" s="52" t="s">
        <v>20494</v>
      </c>
      <c r="S6505" s="49" t="s">
        <v>21333</v>
      </c>
      <c r="V6505" s="50" t="s">
        <v>20434</v>
      </c>
      <c r="W6505" s="50" t="s">
        <v>20433</v>
      </c>
      <c r="X6505" s="50" t="s">
        <v>14740</v>
      </c>
      <c r="Y6505" s="70" t="s">
        <v>17320</v>
      </c>
      <c r="Z6505" s="53">
        <v>29001</v>
      </c>
    </row>
    <row r="6506" spans="1:26" s="49" customFormat="1" x14ac:dyDescent="0.25">
      <c r="A6506" s="74">
        <v>600053725</v>
      </c>
      <c r="B6506" s="73">
        <f t="shared" si="303"/>
        <v>600053725</v>
      </c>
      <c r="C6506" s="73" t="s">
        <v>20497</v>
      </c>
      <c r="D6506" s="68">
        <v>1</v>
      </c>
      <c r="E6506" s="48">
        <f t="shared" si="304"/>
        <v>75034786</v>
      </c>
      <c r="F6506" s="57" t="s">
        <v>17312</v>
      </c>
      <c r="G6506" s="57" t="s">
        <v>19223</v>
      </c>
      <c r="H6506" s="51">
        <v>0</v>
      </c>
      <c r="I6506" s="51" t="s">
        <v>17309</v>
      </c>
      <c r="J6506" s="69">
        <v>27.49</v>
      </c>
      <c r="K6506" s="69">
        <f t="shared" si="305"/>
        <v>0</v>
      </c>
      <c r="L6506" s="90">
        <v>25</v>
      </c>
      <c r="M6506" s="51">
        <f>VLOOKUP(A:A,'[2]Příloha k protokolu'!$F:$J,5,0)</f>
        <v>25</v>
      </c>
      <c r="N6506" s="62" t="s">
        <v>20498</v>
      </c>
      <c r="O6506" s="52" t="s">
        <v>4647</v>
      </c>
      <c r="P6506" s="52">
        <v>467</v>
      </c>
      <c r="Q6506" s="52"/>
      <c r="R6506" s="52" t="s">
        <v>7309</v>
      </c>
      <c r="S6506" s="49" t="s">
        <v>21333</v>
      </c>
      <c r="V6506" s="50" t="s">
        <v>20499</v>
      </c>
      <c r="W6506" s="50" t="s">
        <v>20500</v>
      </c>
      <c r="X6506" s="50" t="s">
        <v>14740</v>
      </c>
      <c r="Y6506" s="70" t="s">
        <v>17320</v>
      </c>
      <c r="Z6506" s="53">
        <v>26272</v>
      </c>
    </row>
    <row r="6507" spans="1:26" s="49" customFormat="1" x14ac:dyDescent="0.25">
      <c r="A6507" s="74">
        <v>600054047</v>
      </c>
      <c r="B6507" s="73">
        <f t="shared" si="303"/>
        <v>600054047</v>
      </c>
      <c r="C6507" s="73" t="s">
        <v>20501</v>
      </c>
      <c r="D6507" s="68">
        <v>1</v>
      </c>
      <c r="E6507" s="48">
        <f t="shared" si="304"/>
        <v>75033917</v>
      </c>
      <c r="F6507" s="57" t="s">
        <v>17312</v>
      </c>
      <c r="G6507" s="57" t="s">
        <v>19223</v>
      </c>
      <c r="H6507" s="51">
        <v>25</v>
      </c>
      <c r="I6507" s="51" t="s">
        <v>17309</v>
      </c>
      <c r="J6507" s="69">
        <v>27.49</v>
      </c>
      <c r="K6507" s="69">
        <f t="shared" si="305"/>
        <v>687.25</v>
      </c>
      <c r="L6507" s="90">
        <v>25</v>
      </c>
      <c r="M6507" s="51">
        <f>VLOOKUP(A:A,'[2]Příloha k protokolu'!$F:$J,5,0)</f>
        <v>0</v>
      </c>
      <c r="N6507" s="62" t="s">
        <v>20502</v>
      </c>
      <c r="O6507" s="52" t="s">
        <v>182</v>
      </c>
      <c r="P6507" s="52">
        <v>200</v>
      </c>
      <c r="Q6507" s="52"/>
      <c r="R6507" s="52" t="s">
        <v>20500</v>
      </c>
      <c r="S6507" s="49" t="s">
        <v>21333</v>
      </c>
      <c r="V6507" s="50" t="s">
        <v>20499</v>
      </c>
      <c r="W6507" s="50" t="s">
        <v>20500</v>
      </c>
      <c r="X6507" s="50" t="s">
        <v>14740</v>
      </c>
      <c r="Y6507" s="70" t="s">
        <v>17320</v>
      </c>
      <c r="Z6507" s="53">
        <v>26101</v>
      </c>
    </row>
    <row r="6508" spans="1:26" s="49" customFormat="1" x14ac:dyDescent="0.25">
      <c r="A6508" s="74">
        <v>600022137</v>
      </c>
      <c r="B6508" s="73">
        <f t="shared" si="303"/>
        <v>600022137</v>
      </c>
      <c r="C6508" s="73" t="s">
        <v>20503</v>
      </c>
      <c r="D6508" s="68">
        <v>1</v>
      </c>
      <c r="E6508" s="48">
        <f t="shared" si="304"/>
        <v>70848661</v>
      </c>
      <c r="F6508" s="57" t="s">
        <v>17312</v>
      </c>
      <c r="G6508" s="57" t="s">
        <v>19223</v>
      </c>
      <c r="H6508" s="51">
        <v>25</v>
      </c>
      <c r="I6508" s="51" t="s">
        <v>17309</v>
      </c>
      <c r="J6508" s="69">
        <v>27.49</v>
      </c>
      <c r="K6508" s="69">
        <f t="shared" si="305"/>
        <v>687.25</v>
      </c>
      <c r="L6508" s="90">
        <v>25</v>
      </c>
      <c r="M6508" s="51">
        <f>VLOOKUP(A:A,'[2]Příloha k protokolu'!$F:$J,5,0)</f>
        <v>0</v>
      </c>
      <c r="N6508" s="62" t="s">
        <v>20504</v>
      </c>
      <c r="O6508" s="52" t="s">
        <v>337</v>
      </c>
      <c r="P6508" s="52">
        <v>67</v>
      </c>
      <c r="Q6508" s="52"/>
      <c r="R6508" s="52" t="s">
        <v>20500</v>
      </c>
      <c r="S6508" s="49" t="s">
        <v>21333</v>
      </c>
      <c r="V6508" s="50" t="s">
        <v>18333</v>
      </c>
      <c r="W6508" s="50" t="s">
        <v>20500</v>
      </c>
      <c r="X6508" s="50" t="s">
        <v>14738</v>
      </c>
      <c r="Y6508" s="70" t="s">
        <v>17320</v>
      </c>
      <c r="Z6508" s="53">
        <v>26101</v>
      </c>
    </row>
    <row r="6509" spans="1:26" s="49" customFormat="1" ht="30" x14ac:dyDescent="0.25">
      <c r="A6509" s="74">
        <v>600019560</v>
      </c>
      <c r="B6509" s="73">
        <f t="shared" si="303"/>
        <v>600019560</v>
      </c>
      <c r="C6509" s="73" t="s">
        <v>20505</v>
      </c>
      <c r="D6509" s="68">
        <v>1</v>
      </c>
      <c r="E6509" s="48">
        <f t="shared" si="304"/>
        <v>66702</v>
      </c>
      <c r="F6509" s="57" t="s">
        <v>17312</v>
      </c>
      <c r="G6509" s="57" t="s">
        <v>19223</v>
      </c>
      <c r="H6509" s="51">
        <v>700</v>
      </c>
      <c r="I6509" s="51" t="s">
        <v>17309</v>
      </c>
      <c r="J6509" s="69">
        <v>27.49</v>
      </c>
      <c r="K6509" s="69">
        <f t="shared" si="305"/>
        <v>19243</v>
      </c>
      <c r="L6509" s="90">
        <v>700</v>
      </c>
      <c r="M6509" s="51">
        <f>VLOOKUP(A:A,'[2]Příloha k protokolu'!$F:$J,5,0)</f>
        <v>0</v>
      </c>
      <c r="N6509" s="62" t="s">
        <v>20506</v>
      </c>
      <c r="O6509" s="52" t="s">
        <v>19893</v>
      </c>
      <c r="P6509" s="52">
        <v>113</v>
      </c>
      <c r="Q6509" s="52"/>
      <c r="R6509" s="52" t="s">
        <v>20500</v>
      </c>
      <c r="S6509" s="49" t="s">
        <v>21333</v>
      </c>
      <c r="V6509" s="50" t="s">
        <v>18333</v>
      </c>
      <c r="W6509" s="50" t="s">
        <v>20500</v>
      </c>
      <c r="X6509" s="50" t="s">
        <v>14738</v>
      </c>
      <c r="Y6509" s="70" t="s">
        <v>17320</v>
      </c>
      <c r="Z6509" s="53">
        <v>26101</v>
      </c>
    </row>
    <row r="6510" spans="1:26" s="49" customFormat="1" ht="30" x14ac:dyDescent="0.25">
      <c r="A6510" s="74">
        <v>600007821</v>
      </c>
      <c r="B6510" s="73">
        <f t="shared" si="303"/>
        <v>600007821</v>
      </c>
      <c r="C6510" s="73" t="s">
        <v>20507</v>
      </c>
      <c r="D6510" s="68">
        <v>1</v>
      </c>
      <c r="E6510" s="48">
        <f t="shared" si="304"/>
        <v>61100234</v>
      </c>
      <c r="F6510" s="57" t="s">
        <v>17312</v>
      </c>
      <c r="G6510" s="57" t="s">
        <v>19223</v>
      </c>
      <c r="H6510" s="51">
        <v>800</v>
      </c>
      <c r="I6510" s="51" t="s">
        <v>17309</v>
      </c>
      <c r="J6510" s="69">
        <v>27.49</v>
      </c>
      <c r="K6510" s="69">
        <f t="shared" si="305"/>
        <v>21992</v>
      </c>
      <c r="L6510" s="90">
        <v>800</v>
      </c>
      <c r="M6510" s="51">
        <f>VLOOKUP(A:A,'[2]Příloha k protokolu'!$F:$J,5,0)</f>
        <v>0</v>
      </c>
      <c r="N6510" s="62" t="s">
        <v>20508</v>
      </c>
      <c r="O6510" s="52" t="s">
        <v>15653</v>
      </c>
      <c r="P6510" s="52">
        <v>271</v>
      </c>
      <c r="Q6510" s="52"/>
      <c r="R6510" s="52" t="s">
        <v>20500</v>
      </c>
      <c r="S6510" s="49" t="s">
        <v>21333</v>
      </c>
      <c r="V6510" s="50" t="s">
        <v>18333</v>
      </c>
      <c r="W6510" s="50" t="s">
        <v>20500</v>
      </c>
      <c r="X6510" s="50" t="s">
        <v>14738</v>
      </c>
      <c r="Y6510" s="70" t="s">
        <v>17320</v>
      </c>
      <c r="Z6510" s="53">
        <v>26101</v>
      </c>
    </row>
    <row r="6511" spans="1:26" s="49" customFormat="1" x14ac:dyDescent="0.25">
      <c r="A6511" s="74">
        <v>600007847</v>
      </c>
      <c r="B6511" s="73">
        <f t="shared" si="303"/>
        <v>600007847</v>
      </c>
      <c r="C6511" s="73" t="s">
        <v>20509</v>
      </c>
      <c r="D6511" s="68">
        <v>1</v>
      </c>
      <c r="E6511" s="48">
        <f t="shared" si="304"/>
        <v>61100226</v>
      </c>
      <c r="F6511" s="57" t="s">
        <v>17312</v>
      </c>
      <c r="G6511" s="57" t="s">
        <v>19223</v>
      </c>
      <c r="H6511" s="51">
        <v>625</v>
      </c>
      <c r="I6511" s="51" t="s">
        <v>17309</v>
      </c>
      <c r="J6511" s="69">
        <v>27.49</v>
      </c>
      <c r="K6511" s="69">
        <f t="shared" si="305"/>
        <v>17181.25</v>
      </c>
      <c r="L6511" s="90">
        <v>625</v>
      </c>
      <c r="M6511" s="51">
        <f>VLOOKUP(A:A,'[2]Příloha k protokolu'!$F:$J,5,0)</f>
        <v>0</v>
      </c>
      <c r="N6511" s="62" t="s">
        <v>20510</v>
      </c>
      <c r="O6511" s="52" t="s">
        <v>7307</v>
      </c>
      <c r="P6511" s="52">
        <v>402</v>
      </c>
      <c r="Q6511" s="52"/>
      <c r="R6511" s="52" t="s">
        <v>20500</v>
      </c>
      <c r="S6511" s="49" t="s">
        <v>21333</v>
      </c>
      <c r="V6511" s="50" t="s">
        <v>18333</v>
      </c>
      <c r="W6511" s="50" t="s">
        <v>20500</v>
      </c>
      <c r="X6511" s="50" t="s">
        <v>14738</v>
      </c>
      <c r="Y6511" s="70" t="s">
        <v>17320</v>
      </c>
      <c r="Z6511" s="53">
        <v>26101</v>
      </c>
    </row>
    <row r="6512" spans="1:26" s="49" customFormat="1" x14ac:dyDescent="0.25">
      <c r="A6512" s="74">
        <v>600007880</v>
      </c>
      <c r="B6512" s="73">
        <f t="shared" si="303"/>
        <v>600007880</v>
      </c>
      <c r="C6512" s="73" t="s">
        <v>20511</v>
      </c>
      <c r="D6512" s="68">
        <v>1</v>
      </c>
      <c r="E6512" s="48">
        <f t="shared" si="304"/>
        <v>69647</v>
      </c>
      <c r="F6512" s="57" t="s">
        <v>17312</v>
      </c>
      <c r="G6512" s="57" t="s">
        <v>19223</v>
      </c>
      <c r="H6512" s="51">
        <v>650</v>
      </c>
      <c r="I6512" s="51" t="s">
        <v>17309</v>
      </c>
      <c r="J6512" s="69">
        <v>27.49</v>
      </c>
      <c r="K6512" s="69">
        <f t="shared" si="305"/>
        <v>17868.5</v>
      </c>
      <c r="L6512" s="90">
        <v>650</v>
      </c>
      <c r="M6512" s="51">
        <f>VLOOKUP(A:A,'[2]Příloha k protokolu'!$F:$J,5,0)</f>
        <v>0</v>
      </c>
      <c r="N6512" s="62" t="s">
        <v>20512</v>
      </c>
      <c r="O6512" s="52"/>
      <c r="P6512" s="52">
        <v>178</v>
      </c>
      <c r="Q6512" s="52"/>
      <c r="R6512" s="52" t="s">
        <v>20513</v>
      </c>
      <c r="S6512" s="49" t="s">
        <v>21333</v>
      </c>
      <c r="V6512" s="50" t="s">
        <v>18333</v>
      </c>
      <c r="W6512" s="50" t="s">
        <v>20500</v>
      </c>
      <c r="X6512" s="50" t="s">
        <v>14738</v>
      </c>
      <c r="Y6512" s="70" t="s">
        <v>17320</v>
      </c>
      <c r="Z6512" s="53">
        <v>26222</v>
      </c>
    </row>
    <row r="6513" spans="1:26" s="49" customFormat="1" ht="30" x14ac:dyDescent="0.25">
      <c r="A6513" s="74">
        <v>600007839</v>
      </c>
      <c r="B6513" s="73">
        <f t="shared" si="303"/>
        <v>600007839</v>
      </c>
      <c r="C6513" s="73" t="s">
        <v>20514</v>
      </c>
      <c r="D6513" s="68">
        <v>1</v>
      </c>
      <c r="E6513" s="48">
        <f t="shared" si="304"/>
        <v>61100412</v>
      </c>
      <c r="F6513" s="57" t="s">
        <v>17312</v>
      </c>
      <c r="G6513" s="57" t="s">
        <v>19223</v>
      </c>
      <c r="H6513" s="51">
        <v>425</v>
      </c>
      <c r="I6513" s="51" t="s">
        <v>17309</v>
      </c>
      <c r="J6513" s="69">
        <v>27.49</v>
      </c>
      <c r="K6513" s="69">
        <f t="shared" si="305"/>
        <v>11683.25</v>
      </c>
      <c r="L6513" s="90">
        <v>425</v>
      </c>
      <c r="M6513" s="51">
        <f>VLOOKUP(A:A,'[2]Příloha k protokolu'!$F:$J,5,0)</f>
        <v>0</v>
      </c>
      <c r="N6513" s="62" t="s">
        <v>20515</v>
      </c>
      <c r="O6513" s="52" t="s">
        <v>7308</v>
      </c>
      <c r="P6513" s="52">
        <v>104</v>
      </c>
      <c r="Q6513" s="52"/>
      <c r="R6513" s="52" t="s">
        <v>20500</v>
      </c>
      <c r="S6513" s="49" t="s">
        <v>21333</v>
      </c>
      <c r="V6513" s="50" t="s">
        <v>18333</v>
      </c>
      <c r="W6513" s="50" t="s">
        <v>20500</v>
      </c>
      <c r="X6513" s="50" t="s">
        <v>14738</v>
      </c>
      <c r="Y6513" s="70" t="s">
        <v>17320</v>
      </c>
      <c r="Z6513" s="53">
        <v>26101</v>
      </c>
    </row>
    <row r="6514" spans="1:26" s="49" customFormat="1" ht="30" x14ac:dyDescent="0.25">
      <c r="A6514" s="74">
        <v>600007871</v>
      </c>
      <c r="B6514" s="73">
        <f t="shared" si="303"/>
        <v>600007871</v>
      </c>
      <c r="C6514" s="73" t="s">
        <v>20516</v>
      </c>
      <c r="D6514" s="68">
        <v>1</v>
      </c>
      <c r="E6514" s="48">
        <f t="shared" si="304"/>
        <v>61100277</v>
      </c>
      <c r="F6514" s="57" t="s">
        <v>17312</v>
      </c>
      <c r="G6514" s="57" t="s">
        <v>19223</v>
      </c>
      <c r="H6514" s="51">
        <v>350</v>
      </c>
      <c r="I6514" s="51" t="s">
        <v>17309</v>
      </c>
      <c r="J6514" s="69">
        <v>27.49</v>
      </c>
      <c r="K6514" s="69">
        <f t="shared" si="305"/>
        <v>9621.5</v>
      </c>
      <c r="L6514" s="90">
        <v>350</v>
      </c>
      <c r="M6514" s="51">
        <f>VLOOKUP(A:A,'[2]Příloha k protokolu'!$F:$J,5,0)</f>
        <v>0</v>
      </c>
      <c r="N6514" s="62" t="s">
        <v>20517</v>
      </c>
      <c r="O6514" s="52" t="s">
        <v>20518</v>
      </c>
      <c r="P6514" s="52">
        <v>340</v>
      </c>
      <c r="Q6514" s="52"/>
      <c r="R6514" s="52" t="s">
        <v>7309</v>
      </c>
      <c r="S6514" s="49" t="s">
        <v>21333</v>
      </c>
      <c r="V6514" s="50" t="s">
        <v>18333</v>
      </c>
      <c r="W6514" s="50" t="s">
        <v>20500</v>
      </c>
      <c r="X6514" s="50" t="s">
        <v>14738</v>
      </c>
      <c r="Y6514" s="70" t="s">
        <v>17320</v>
      </c>
      <c r="Z6514" s="53">
        <v>26272</v>
      </c>
    </row>
    <row r="6515" spans="1:26" s="49" customFormat="1" x14ac:dyDescent="0.25">
      <c r="A6515" s="74">
        <v>600007910</v>
      </c>
      <c r="B6515" s="73">
        <f t="shared" si="303"/>
        <v>600007910</v>
      </c>
      <c r="C6515" s="73" t="s">
        <v>20519</v>
      </c>
      <c r="D6515" s="68">
        <v>1</v>
      </c>
      <c r="E6515" s="48">
        <f t="shared" si="304"/>
        <v>61100404</v>
      </c>
      <c r="F6515" s="57" t="s">
        <v>17312</v>
      </c>
      <c r="G6515" s="57" t="s">
        <v>19223</v>
      </c>
      <c r="H6515" s="51">
        <v>300</v>
      </c>
      <c r="I6515" s="51" t="s">
        <v>17309</v>
      </c>
      <c r="J6515" s="69">
        <v>27.49</v>
      </c>
      <c r="K6515" s="69">
        <f t="shared" si="305"/>
        <v>8247</v>
      </c>
      <c r="L6515" s="90">
        <v>300</v>
      </c>
      <c r="M6515" s="51">
        <f>VLOOKUP(A:A,'[2]Příloha k protokolu'!$F:$J,5,0)</f>
        <v>0</v>
      </c>
      <c r="N6515" s="62" t="s">
        <v>20520</v>
      </c>
      <c r="O6515" s="52" t="s">
        <v>20521</v>
      </c>
      <c r="P6515" s="52">
        <v>328</v>
      </c>
      <c r="Q6515" s="52"/>
      <c r="R6515" s="52" t="s">
        <v>20500</v>
      </c>
      <c r="S6515" s="49" t="s">
        <v>21333</v>
      </c>
      <c r="V6515" s="50" t="s">
        <v>18333</v>
      </c>
      <c r="W6515" s="50" t="s">
        <v>20500</v>
      </c>
      <c r="X6515" s="50" t="s">
        <v>14738</v>
      </c>
      <c r="Y6515" s="70" t="s">
        <v>17320</v>
      </c>
      <c r="Z6515" s="53">
        <v>26101</v>
      </c>
    </row>
    <row r="6516" spans="1:26" s="49" customFormat="1" x14ac:dyDescent="0.25">
      <c r="A6516" s="74">
        <v>600007928</v>
      </c>
      <c r="B6516" s="73">
        <f t="shared" si="303"/>
        <v>600007928</v>
      </c>
      <c r="C6516" s="73" t="s">
        <v>20522</v>
      </c>
      <c r="D6516" s="68">
        <v>1</v>
      </c>
      <c r="E6516" s="48">
        <f t="shared" si="304"/>
        <v>659771</v>
      </c>
      <c r="F6516" s="57" t="s">
        <v>17312</v>
      </c>
      <c r="G6516" s="57" t="s">
        <v>19223</v>
      </c>
      <c r="H6516" s="51">
        <v>800</v>
      </c>
      <c r="I6516" s="51" t="s">
        <v>17309</v>
      </c>
      <c r="J6516" s="69">
        <v>27.49</v>
      </c>
      <c r="K6516" s="69">
        <f t="shared" si="305"/>
        <v>21992</v>
      </c>
      <c r="L6516" s="90">
        <v>800</v>
      </c>
      <c r="M6516" s="51">
        <f>VLOOKUP(A:A,'[2]Příloha k protokolu'!$F:$J,5,0)</f>
        <v>0</v>
      </c>
      <c r="N6516" s="62" t="s">
        <v>20523</v>
      </c>
      <c r="O6516" s="52"/>
      <c r="P6516" s="52">
        <v>100</v>
      </c>
      <c r="Q6516" s="52"/>
      <c r="R6516" s="52" t="s">
        <v>20524</v>
      </c>
      <c r="S6516" s="49" t="s">
        <v>21333</v>
      </c>
      <c r="V6516" s="50" t="s">
        <v>18333</v>
      </c>
      <c r="W6516" s="50" t="s">
        <v>20500</v>
      </c>
      <c r="X6516" s="50" t="s">
        <v>14738</v>
      </c>
      <c r="Y6516" s="70" t="s">
        <v>17320</v>
      </c>
      <c r="Z6516" s="53">
        <v>26101</v>
      </c>
    </row>
    <row r="6517" spans="1:26" s="49" customFormat="1" x14ac:dyDescent="0.25">
      <c r="A6517" s="74">
        <v>600054161</v>
      </c>
      <c r="B6517" s="73">
        <f t="shared" si="303"/>
        <v>600054161</v>
      </c>
      <c r="C6517" s="73" t="s">
        <v>20525</v>
      </c>
      <c r="D6517" s="68">
        <v>1</v>
      </c>
      <c r="E6517" s="48">
        <f t="shared" si="304"/>
        <v>75033984</v>
      </c>
      <c r="F6517" s="57" t="s">
        <v>17312</v>
      </c>
      <c r="G6517" s="57" t="s">
        <v>19223</v>
      </c>
      <c r="H6517" s="51">
        <v>0</v>
      </c>
      <c r="I6517" s="51" t="s">
        <v>17309</v>
      </c>
      <c r="J6517" s="69">
        <v>27.49</v>
      </c>
      <c r="K6517" s="69">
        <f t="shared" si="305"/>
        <v>0</v>
      </c>
      <c r="L6517" s="90">
        <v>25</v>
      </c>
      <c r="M6517" s="51">
        <f>VLOOKUP(A:A,'[2]Příloha k protokolu'!$F:$J,5,0)</f>
        <v>25</v>
      </c>
      <c r="N6517" s="62" t="s">
        <v>20526</v>
      </c>
      <c r="O6517" s="52" t="s">
        <v>6967</v>
      </c>
      <c r="P6517" s="52">
        <v>272</v>
      </c>
      <c r="Q6517" s="52"/>
      <c r="R6517" s="52" t="s">
        <v>20500</v>
      </c>
      <c r="S6517" s="49" t="s">
        <v>21333</v>
      </c>
      <c r="V6517" s="50" t="s">
        <v>20499</v>
      </c>
      <c r="W6517" s="50" t="s">
        <v>20500</v>
      </c>
      <c r="X6517" s="50" t="s">
        <v>14740</v>
      </c>
      <c r="Y6517" s="70" t="s">
        <v>17320</v>
      </c>
      <c r="Z6517" s="53">
        <v>26101</v>
      </c>
    </row>
    <row r="6518" spans="1:26" s="49" customFormat="1" x14ac:dyDescent="0.25">
      <c r="A6518" s="74">
        <v>600054381</v>
      </c>
      <c r="B6518" s="73">
        <f t="shared" si="303"/>
        <v>600054381</v>
      </c>
      <c r="C6518" s="73" t="s">
        <v>20527</v>
      </c>
      <c r="D6518" s="68">
        <v>1</v>
      </c>
      <c r="E6518" s="48">
        <f t="shared" si="304"/>
        <v>70565902</v>
      </c>
      <c r="F6518" s="57" t="s">
        <v>17312</v>
      </c>
      <c r="G6518" s="57" t="s">
        <v>19223</v>
      </c>
      <c r="H6518" s="51">
        <v>350</v>
      </c>
      <c r="I6518" s="51" t="s">
        <v>17309</v>
      </c>
      <c r="J6518" s="69">
        <v>27.49</v>
      </c>
      <c r="K6518" s="69">
        <f t="shared" si="305"/>
        <v>9621.5</v>
      </c>
      <c r="L6518" s="90">
        <v>350</v>
      </c>
      <c r="M6518" s="51">
        <f>VLOOKUP(A:A,'[2]Příloha k protokolu'!$F:$J,5,0)</f>
        <v>0</v>
      </c>
      <c r="N6518" s="62" t="s">
        <v>20528</v>
      </c>
      <c r="O6518" s="52"/>
      <c r="P6518" s="52">
        <v>37</v>
      </c>
      <c r="Q6518" s="52"/>
      <c r="R6518" s="52" t="s">
        <v>5869</v>
      </c>
      <c r="S6518" s="49" t="s">
        <v>21333</v>
      </c>
      <c r="V6518" s="50" t="s">
        <v>20499</v>
      </c>
      <c r="W6518" s="50" t="s">
        <v>20500</v>
      </c>
      <c r="X6518" s="50" t="s">
        <v>14740</v>
      </c>
      <c r="Y6518" s="70" t="s">
        <v>17320</v>
      </c>
      <c r="Z6518" s="53">
        <v>26241</v>
      </c>
    </row>
    <row r="6519" spans="1:26" s="49" customFormat="1" x14ac:dyDescent="0.25">
      <c r="A6519" s="74">
        <v>600054390</v>
      </c>
      <c r="B6519" s="73">
        <f t="shared" si="303"/>
        <v>600054390</v>
      </c>
      <c r="C6519" s="73" t="s">
        <v>20529</v>
      </c>
      <c r="D6519" s="68">
        <v>1</v>
      </c>
      <c r="E6519" s="48">
        <f t="shared" si="304"/>
        <v>48954543</v>
      </c>
      <c r="F6519" s="57" t="s">
        <v>17312</v>
      </c>
      <c r="G6519" s="57" t="s">
        <v>19223</v>
      </c>
      <c r="H6519" s="51">
        <v>750</v>
      </c>
      <c r="I6519" s="51" t="s">
        <v>17309</v>
      </c>
      <c r="J6519" s="69">
        <v>27.49</v>
      </c>
      <c r="K6519" s="69">
        <f t="shared" si="305"/>
        <v>20617.5</v>
      </c>
      <c r="L6519" s="90">
        <v>750</v>
      </c>
      <c r="M6519" s="51">
        <f>VLOOKUP(A:A,'[2]Příloha k protokolu'!$F:$J,5,0)</f>
        <v>0</v>
      </c>
      <c r="N6519" s="62" t="s">
        <v>20530</v>
      </c>
      <c r="O6519" s="52" t="s">
        <v>20518</v>
      </c>
      <c r="P6519" s="52">
        <v>419</v>
      </c>
      <c r="Q6519" s="52"/>
      <c r="R6519" s="52" t="s">
        <v>7309</v>
      </c>
      <c r="S6519" s="49" t="s">
        <v>21333</v>
      </c>
      <c r="V6519" s="50" t="s">
        <v>20499</v>
      </c>
      <c r="W6519" s="50" t="s">
        <v>20500</v>
      </c>
      <c r="X6519" s="50" t="s">
        <v>14740</v>
      </c>
      <c r="Y6519" s="70" t="s">
        <v>17320</v>
      </c>
      <c r="Z6519" s="53">
        <v>26272</v>
      </c>
    </row>
    <row r="6520" spans="1:26" s="49" customFormat="1" x14ac:dyDescent="0.25">
      <c r="A6520" s="74">
        <v>600027961</v>
      </c>
      <c r="B6520" s="73">
        <f t="shared" si="303"/>
        <v>600027961</v>
      </c>
      <c r="C6520" s="73" t="s">
        <v>20531</v>
      </c>
      <c r="D6520" s="68">
        <v>1</v>
      </c>
      <c r="E6520" s="48">
        <f t="shared" si="304"/>
        <v>61904406</v>
      </c>
      <c r="F6520" s="57" t="s">
        <v>17312</v>
      </c>
      <c r="G6520" s="57" t="s">
        <v>19223</v>
      </c>
      <c r="H6520" s="51">
        <v>50</v>
      </c>
      <c r="I6520" s="51" t="s">
        <v>17309</v>
      </c>
      <c r="J6520" s="69">
        <v>27.49</v>
      </c>
      <c r="K6520" s="69">
        <f t="shared" si="305"/>
        <v>1374.5</v>
      </c>
      <c r="L6520" s="90">
        <v>50</v>
      </c>
      <c r="M6520" s="51">
        <f>VLOOKUP(A:A,'[2]Příloha k protokolu'!$F:$J,5,0)</f>
        <v>0</v>
      </c>
      <c r="N6520" s="62" t="s">
        <v>20532</v>
      </c>
      <c r="O6520" s="52"/>
      <c r="P6520" s="52">
        <v>42</v>
      </c>
      <c r="Q6520" s="52"/>
      <c r="R6520" s="52" t="s">
        <v>20533</v>
      </c>
      <c r="S6520" s="49" t="s">
        <v>21333</v>
      </c>
      <c r="V6520" s="50" t="s">
        <v>18333</v>
      </c>
      <c r="W6520" s="50" t="s">
        <v>20500</v>
      </c>
      <c r="X6520" s="50" t="s">
        <v>14738</v>
      </c>
      <c r="Y6520" s="70" t="s">
        <v>17320</v>
      </c>
      <c r="Z6520" s="53">
        <v>26263</v>
      </c>
    </row>
    <row r="6521" spans="1:26" s="49" customFormat="1" x14ac:dyDescent="0.25">
      <c r="A6521" s="74">
        <v>600053997</v>
      </c>
      <c r="B6521" s="73">
        <f t="shared" si="303"/>
        <v>600053997</v>
      </c>
      <c r="C6521" s="73" t="s">
        <v>20534</v>
      </c>
      <c r="D6521" s="68">
        <v>1</v>
      </c>
      <c r="E6521" s="48">
        <f t="shared" si="304"/>
        <v>71000542</v>
      </c>
      <c r="F6521" s="57" t="s">
        <v>17312</v>
      </c>
      <c r="G6521" s="57" t="s">
        <v>19223</v>
      </c>
      <c r="H6521" s="51">
        <v>25</v>
      </c>
      <c r="I6521" s="51" t="s">
        <v>17309</v>
      </c>
      <c r="J6521" s="69">
        <v>27.49</v>
      </c>
      <c r="K6521" s="69">
        <f t="shared" si="305"/>
        <v>687.25</v>
      </c>
      <c r="L6521" s="90">
        <v>25</v>
      </c>
      <c r="M6521" s="51">
        <f>VLOOKUP(A:A,'[2]Příloha k protokolu'!$F:$J,5,0)</f>
        <v>0</v>
      </c>
      <c r="N6521" s="62" t="s">
        <v>20535</v>
      </c>
      <c r="O6521" s="52"/>
      <c r="P6521" s="52">
        <v>257</v>
      </c>
      <c r="Q6521" s="52"/>
      <c r="R6521" s="52" t="s">
        <v>3773</v>
      </c>
      <c r="S6521" s="49" t="s">
        <v>21333</v>
      </c>
      <c r="V6521" s="50" t="s">
        <v>20499</v>
      </c>
      <c r="W6521" s="50" t="s">
        <v>20500</v>
      </c>
      <c r="X6521" s="50" t="s">
        <v>14740</v>
      </c>
      <c r="Y6521" s="70" t="s">
        <v>17320</v>
      </c>
      <c r="Z6521" s="53">
        <v>26101</v>
      </c>
    </row>
    <row r="6522" spans="1:26" s="49" customFormat="1" x14ac:dyDescent="0.25">
      <c r="A6522" s="74">
        <v>600054021</v>
      </c>
      <c r="B6522" s="73">
        <f t="shared" si="303"/>
        <v>600054021</v>
      </c>
      <c r="C6522" s="73" t="s">
        <v>20536</v>
      </c>
      <c r="D6522" s="68">
        <v>1</v>
      </c>
      <c r="E6522" s="48">
        <f t="shared" si="304"/>
        <v>70921423</v>
      </c>
      <c r="F6522" s="57" t="s">
        <v>17312</v>
      </c>
      <c r="G6522" s="57" t="s">
        <v>19223</v>
      </c>
      <c r="H6522" s="51">
        <v>25</v>
      </c>
      <c r="I6522" s="51" t="s">
        <v>17309</v>
      </c>
      <c r="J6522" s="69">
        <v>27.49</v>
      </c>
      <c r="K6522" s="69">
        <f t="shared" si="305"/>
        <v>687.25</v>
      </c>
      <c r="L6522" s="90">
        <v>25</v>
      </c>
      <c r="M6522" s="51">
        <f>VLOOKUP(A:A,'[2]Příloha k protokolu'!$F:$J,5,0)</f>
        <v>0</v>
      </c>
      <c r="N6522" s="62" t="s">
        <v>20537</v>
      </c>
      <c r="O6522" s="52" t="s">
        <v>1639</v>
      </c>
      <c r="P6522" s="52">
        <v>416</v>
      </c>
      <c r="Q6522" s="52"/>
      <c r="R6522" s="52" t="s">
        <v>20500</v>
      </c>
      <c r="S6522" s="49" t="s">
        <v>21333</v>
      </c>
      <c r="V6522" s="50" t="s">
        <v>20499</v>
      </c>
      <c r="W6522" s="50" t="s">
        <v>20500</v>
      </c>
      <c r="X6522" s="50" t="s">
        <v>14740</v>
      </c>
      <c r="Y6522" s="70" t="s">
        <v>17320</v>
      </c>
      <c r="Z6522" s="53">
        <v>26101</v>
      </c>
    </row>
    <row r="6523" spans="1:26" s="49" customFormat="1" x14ac:dyDescent="0.25">
      <c r="A6523" s="74">
        <v>600054039</v>
      </c>
      <c r="B6523" s="73">
        <f t="shared" si="303"/>
        <v>600054039</v>
      </c>
      <c r="C6523" s="73" t="s">
        <v>20538</v>
      </c>
      <c r="D6523" s="68">
        <v>1</v>
      </c>
      <c r="E6523" s="48">
        <f t="shared" si="304"/>
        <v>70921610</v>
      </c>
      <c r="F6523" s="57" t="s">
        <v>17312</v>
      </c>
      <c r="G6523" s="57" t="s">
        <v>19223</v>
      </c>
      <c r="H6523" s="51">
        <v>25</v>
      </c>
      <c r="I6523" s="51" t="s">
        <v>17309</v>
      </c>
      <c r="J6523" s="69">
        <v>27.49</v>
      </c>
      <c r="K6523" s="69">
        <f t="shared" si="305"/>
        <v>687.25</v>
      </c>
      <c r="L6523" s="90">
        <v>25</v>
      </c>
      <c r="M6523" s="51">
        <f>VLOOKUP(A:A,'[2]Příloha k protokolu'!$F:$J,5,0)</f>
        <v>0</v>
      </c>
      <c r="N6523" s="62" t="s">
        <v>20539</v>
      </c>
      <c r="O6523" s="52" t="s">
        <v>20540</v>
      </c>
      <c r="P6523" s="52">
        <v>280</v>
      </c>
      <c r="Q6523" s="52"/>
      <c r="R6523" s="52" t="s">
        <v>20500</v>
      </c>
      <c r="S6523" s="49" t="s">
        <v>21333</v>
      </c>
      <c r="V6523" s="50" t="s">
        <v>20499</v>
      </c>
      <c r="W6523" s="50" t="s">
        <v>20500</v>
      </c>
      <c r="X6523" s="50" t="s">
        <v>14740</v>
      </c>
      <c r="Y6523" s="70" t="s">
        <v>17320</v>
      </c>
      <c r="Z6523" s="53">
        <v>26101</v>
      </c>
    </row>
    <row r="6524" spans="1:26" s="49" customFormat="1" x14ac:dyDescent="0.25">
      <c r="A6524" s="74">
        <v>600053890</v>
      </c>
      <c r="B6524" s="73">
        <f t="shared" si="303"/>
        <v>600053890</v>
      </c>
      <c r="C6524" s="73" t="s">
        <v>20541</v>
      </c>
      <c r="D6524" s="68">
        <v>1</v>
      </c>
      <c r="E6524" s="48">
        <f t="shared" si="304"/>
        <v>70992436</v>
      </c>
      <c r="F6524" s="57" t="s">
        <v>17312</v>
      </c>
      <c r="G6524" s="57" t="s">
        <v>19223</v>
      </c>
      <c r="H6524" s="51">
        <v>25</v>
      </c>
      <c r="I6524" s="51" t="s">
        <v>17309</v>
      </c>
      <c r="J6524" s="69">
        <v>27.49</v>
      </c>
      <c r="K6524" s="69">
        <f t="shared" si="305"/>
        <v>687.25</v>
      </c>
      <c r="L6524" s="90">
        <v>25</v>
      </c>
      <c r="M6524" s="51">
        <f>VLOOKUP(A:A,'[2]Příloha k protokolu'!$F:$J,5,0)</f>
        <v>0</v>
      </c>
      <c r="N6524" s="62" t="s">
        <v>20542</v>
      </c>
      <c r="O6524" s="52" t="s">
        <v>20543</v>
      </c>
      <c r="P6524" s="52">
        <v>7</v>
      </c>
      <c r="Q6524" s="52"/>
      <c r="R6524" s="52" t="s">
        <v>5869</v>
      </c>
      <c r="S6524" s="49" t="s">
        <v>21333</v>
      </c>
      <c r="V6524" s="50" t="s">
        <v>20499</v>
      </c>
      <c r="W6524" s="50" t="s">
        <v>20500</v>
      </c>
      <c r="X6524" s="50" t="s">
        <v>14740</v>
      </c>
      <c r="Y6524" s="70" t="s">
        <v>17320</v>
      </c>
      <c r="Z6524" s="53">
        <v>26241</v>
      </c>
    </row>
    <row r="6525" spans="1:26" s="49" customFormat="1" x14ac:dyDescent="0.25">
      <c r="A6525" s="74">
        <v>600053911</v>
      </c>
      <c r="B6525" s="73">
        <f t="shared" si="303"/>
        <v>600053911</v>
      </c>
      <c r="C6525" s="73" t="s">
        <v>20544</v>
      </c>
      <c r="D6525" s="68">
        <v>1</v>
      </c>
      <c r="E6525" s="48">
        <f t="shared" si="304"/>
        <v>70998876</v>
      </c>
      <c r="F6525" s="57" t="s">
        <v>17312</v>
      </c>
      <c r="G6525" s="57" t="s">
        <v>19223</v>
      </c>
      <c r="H6525" s="51">
        <v>25</v>
      </c>
      <c r="I6525" s="51" t="s">
        <v>17309</v>
      </c>
      <c r="J6525" s="69">
        <v>27.49</v>
      </c>
      <c r="K6525" s="69">
        <f t="shared" si="305"/>
        <v>687.25</v>
      </c>
      <c r="L6525" s="90">
        <v>25</v>
      </c>
      <c r="M6525" s="51">
        <f>VLOOKUP(A:A,'[2]Příloha k protokolu'!$F:$J,5,0)</f>
        <v>0</v>
      </c>
      <c r="N6525" s="62" t="s">
        <v>20545</v>
      </c>
      <c r="O6525" s="52" t="s">
        <v>584</v>
      </c>
      <c r="P6525" s="52">
        <v>320</v>
      </c>
      <c r="Q6525" s="52"/>
      <c r="R6525" s="52" t="s">
        <v>20546</v>
      </c>
      <c r="S6525" s="49" t="s">
        <v>21333</v>
      </c>
      <c r="V6525" s="50" t="s">
        <v>20499</v>
      </c>
      <c r="W6525" s="50" t="s">
        <v>20500</v>
      </c>
      <c r="X6525" s="50" t="s">
        <v>14740</v>
      </c>
      <c r="Y6525" s="70" t="s">
        <v>17320</v>
      </c>
      <c r="Z6525" s="53">
        <v>26231</v>
      </c>
    </row>
    <row r="6526" spans="1:26" s="49" customFormat="1" x14ac:dyDescent="0.25">
      <c r="A6526" s="74">
        <v>600054063</v>
      </c>
      <c r="B6526" s="73">
        <f t="shared" si="303"/>
        <v>600054063</v>
      </c>
      <c r="C6526" s="73" t="s">
        <v>20547</v>
      </c>
      <c r="D6526" s="68">
        <v>1</v>
      </c>
      <c r="E6526" s="48">
        <f t="shared" si="304"/>
        <v>75033933</v>
      </c>
      <c r="F6526" s="57" t="s">
        <v>17312</v>
      </c>
      <c r="G6526" s="57" t="s">
        <v>19223</v>
      </c>
      <c r="H6526" s="51">
        <v>25</v>
      </c>
      <c r="I6526" s="51" t="s">
        <v>17309</v>
      </c>
      <c r="J6526" s="69">
        <v>27.49</v>
      </c>
      <c r="K6526" s="69">
        <f t="shared" si="305"/>
        <v>687.25</v>
      </c>
      <c r="L6526" s="90">
        <v>25</v>
      </c>
      <c r="M6526" s="51">
        <f>VLOOKUP(A:A,'[2]Příloha k protokolu'!$F:$J,5,0)</f>
        <v>0</v>
      </c>
      <c r="N6526" s="62" t="s">
        <v>20548</v>
      </c>
      <c r="O6526" s="52" t="s">
        <v>582</v>
      </c>
      <c r="P6526" s="52">
        <v>55</v>
      </c>
      <c r="Q6526" s="52"/>
      <c r="R6526" s="52" t="s">
        <v>20500</v>
      </c>
      <c r="S6526" s="49" t="s">
        <v>21333</v>
      </c>
      <c r="V6526" s="50" t="s">
        <v>20499</v>
      </c>
      <c r="W6526" s="50" t="s">
        <v>20500</v>
      </c>
      <c r="X6526" s="50" t="s">
        <v>14740</v>
      </c>
      <c r="Y6526" s="70" t="s">
        <v>17320</v>
      </c>
      <c r="Z6526" s="53">
        <v>26101</v>
      </c>
    </row>
    <row r="6527" spans="1:26" s="49" customFormat="1" x14ac:dyDescent="0.25">
      <c r="A6527" s="74">
        <v>600054071</v>
      </c>
      <c r="B6527" s="73">
        <f t="shared" si="303"/>
        <v>600054071</v>
      </c>
      <c r="C6527" s="73" t="s">
        <v>20549</v>
      </c>
      <c r="D6527" s="68">
        <v>1</v>
      </c>
      <c r="E6527" s="48">
        <f t="shared" si="304"/>
        <v>61100374</v>
      </c>
      <c r="F6527" s="57" t="s">
        <v>17312</v>
      </c>
      <c r="G6527" s="57" t="s">
        <v>19223</v>
      </c>
      <c r="H6527" s="51">
        <v>0</v>
      </c>
      <c r="I6527" s="51" t="s">
        <v>17309</v>
      </c>
      <c r="J6527" s="69">
        <v>27.49</v>
      </c>
      <c r="K6527" s="69">
        <f t="shared" si="305"/>
        <v>0</v>
      </c>
      <c r="L6527" s="90">
        <v>50</v>
      </c>
      <c r="M6527" s="51">
        <f>VLOOKUP(A:A,'[2]Příloha k protokolu'!$F:$J,5,0)</f>
        <v>50</v>
      </c>
      <c r="N6527" s="62" t="s">
        <v>20550</v>
      </c>
      <c r="O6527" s="52" t="s">
        <v>3188</v>
      </c>
      <c r="P6527" s="52">
        <v>278</v>
      </c>
      <c r="Q6527" s="52"/>
      <c r="R6527" s="52" t="s">
        <v>20500</v>
      </c>
      <c r="S6527" s="49" t="s">
        <v>21333</v>
      </c>
      <c r="V6527" s="50" t="s">
        <v>20499</v>
      </c>
      <c r="W6527" s="50" t="s">
        <v>20500</v>
      </c>
      <c r="X6527" s="50" t="s">
        <v>14740</v>
      </c>
      <c r="Y6527" s="70" t="s">
        <v>17320</v>
      </c>
      <c r="Z6527" s="53">
        <v>26101</v>
      </c>
    </row>
    <row r="6528" spans="1:26" s="49" customFormat="1" x14ac:dyDescent="0.25">
      <c r="A6528" s="74">
        <v>600054098</v>
      </c>
      <c r="B6528" s="73">
        <f t="shared" si="303"/>
        <v>600054098</v>
      </c>
      <c r="C6528" s="73" t="s">
        <v>20551</v>
      </c>
      <c r="D6528" s="68">
        <v>1</v>
      </c>
      <c r="E6528" s="48">
        <f t="shared" si="304"/>
        <v>75033950</v>
      </c>
      <c r="F6528" s="57" t="s">
        <v>17312</v>
      </c>
      <c r="G6528" s="57" t="s">
        <v>19223</v>
      </c>
      <c r="H6528" s="51">
        <v>25</v>
      </c>
      <c r="I6528" s="51" t="s">
        <v>17309</v>
      </c>
      <c r="J6528" s="69">
        <v>27.49</v>
      </c>
      <c r="K6528" s="69">
        <f t="shared" si="305"/>
        <v>687.25</v>
      </c>
      <c r="L6528" s="90">
        <v>25</v>
      </c>
      <c r="M6528" s="51">
        <f>VLOOKUP(A:A,'[2]Příloha k protokolu'!$F:$J,5,0)</f>
        <v>0</v>
      </c>
      <c r="N6528" s="62" t="s">
        <v>20552</v>
      </c>
      <c r="O6528" s="52" t="s">
        <v>337</v>
      </c>
      <c r="P6528" s="52">
        <v>66</v>
      </c>
      <c r="Q6528" s="52"/>
      <c r="R6528" s="52" t="s">
        <v>20500</v>
      </c>
      <c r="S6528" s="49" t="s">
        <v>21333</v>
      </c>
      <c r="V6528" s="50" t="s">
        <v>20499</v>
      </c>
      <c r="W6528" s="50" t="s">
        <v>20500</v>
      </c>
      <c r="X6528" s="50" t="s">
        <v>14740</v>
      </c>
      <c r="Y6528" s="70" t="s">
        <v>17320</v>
      </c>
      <c r="Z6528" s="53">
        <v>26101</v>
      </c>
    </row>
    <row r="6529" spans="1:26" s="49" customFormat="1" x14ac:dyDescent="0.25">
      <c r="A6529" s="74">
        <v>600054136</v>
      </c>
      <c r="B6529" s="73">
        <f t="shared" si="303"/>
        <v>600054136</v>
      </c>
      <c r="C6529" s="73" t="s">
        <v>20553</v>
      </c>
      <c r="D6529" s="68">
        <v>1</v>
      </c>
      <c r="E6529" s="48">
        <f t="shared" si="304"/>
        <v>70887896</v>
      </c>
      <c r="F6529" s="57" t="s">
        <v>17312</v>
      </c>
      <c r="G6529" s="57" t="s">
        <v>19223</v>
      </c>
      <c r="H6529" s="51">
        <v>0</v>
      </c>
      <c r="I6529" s="51" t="s">
        <v>17309</v>
      </c>
      <c r="J6529" s="69">
        <v>27.49</v>
      </c>
      <c r="K6529" s="69">
        <f t="shared" si="305"/>
        <v>0</v>
      </c>
      <c r="L6529" s="90">
        <v>50</v>
      </c>
      <c r="M6529" s="51">
        <f>VLOOKUP(A:A,'[2]Příloha k protokolu'!$F:$J,5,0)</f>
        <v>50</v>
      </c>
      <c r="N6529" s="62" t="s">
        <v>20554</v>
      </c>
      <c r="O6529" s="52" t="s">
        <v>60</v>
      </c>
      <c r="P6529" s="52">
        <v>131</v>
      </c>
      <c r="Q6529" s="52"/>
      <c r="R6529" s="52" t="s">
        <v>20500</v>
      </c>
      <c r="S6529" s="49" t="s">
        <v>21333</v>
      </c>
      <c r="V6529" s="50" t="s">
        <v>20499</v>
      </c>
      <c r="W6529" s="50" t="s">
        <v>20500</v>
      </c>
      <c r="X6529" s="50" t="s">
        <v>14740</v>
      </c>
      <c r="Y6529" s="70" t="s">
        <v>17320</v>
      </c>
      <c r="Z6529" s="53">
        <v>26101</v>
      </c>
    </row>
    <row r="6530" spans="1:26" s="49" customFormat="1" x14ac:dyDescent="0.25">
      <c r="A6530" s="74">
        <v>600053717</v>
      </c>
      <c r="B6530" s="73">
        <f t="shared" si="303"/>
        <v>600053717</v>
      </c>
      <c r="C6530" s="73" t="s">
        <v>20555</v>
      </c>
      <c r="D6530" s="68">
        <v>1</v>
      </c>
      <c r="E6530" s="48">
        <f t="shared" si="304"/>
        <v>75034778</v>
      </c>
      <c r="F6530" s="57" t="s">
        <v>17312</v>
      </c>
      <c r="G6530" s="57" t="s">
        <v>19223</v>
      </c>
      <c r="H6530" s="51">
        <v>0</v>
      </c>
      <c r="I6530" s="51" t="s">
        <v>17309</v>
      </c>
      <c r="J6530" s="69">
        <v>27.49</v>
      </c>
      <c r="K6530" s="69">
        <f t="shared" si="305"/>
        <v>0</v>
      </c>
      <c r="L6530" s="90">
        <v>25</v>
      </c>
      <c r="M6530" s="51">
        <f>VLOOKUP(A:A,'[2]Příloha k protokolu'!$F:$J,5,0)</f>
        <v>25</v>
      </c>
      <c r="N6530" s="62" t="s">
        <v>20556</v>
      </c>
      <c r="O6530" s="52" t="s">
        <v>938</v>
      </c>
      <c r="P6530" s="52">
        <v>510</v>
      </c>
      <c r="Q6530" s="52"/>
      <c r="R6530" s="52" t="s">
        <v>7309</v>
      </c>
      <c r="S6530" s="49" t="s">
        <v>21333</v>
      </c>
      <c r="V6530" s="50" t="s">
        <v>20499</v>
      </c>
      <c r="W6530" s="50" t="s">
        <v>20500</v>
      </c>
      <c r="X6530" s="50" t="s">
        <v>14740</v>
      </c>
      <c r="Y6530" s="70" t="s">
        <v>17320</v>
      </c>
      <c r="Z6530" s="53">
        <v>26272</v>
      </c>
    </row>
    <row r="6531" spans="1:26" s="49" customFormat="1" x14ac:dyDescent="0.25">
      <c r="A6531" s="74">
        <v>600054055</v>
      </c>
      <c r="B6531" s="73">
        <f t="shared" si="303"/>
        <v>600054055</v>
      </c>
      <c r="C6531" s="73" t="s">
        <v>20557</v>
      </c>
      <c r="D6531" s="68">
        <v>1</v>
      </c>
      <c r="E6531" s="48">
        <f t="shared" si="304"/>
        <v>75033925</v>
      </c>
      <c r="F6531" s="57" t="s">
        <v>17312</v>
      </c>
      <c r="G6531" s="57" t="s">
        <v>19223</v>
      </c>
      <c r="H6531" s="51">
        <v>25</v>
      </c>
      <c r="I6531" s="51" t="s">
        <v>17309</v>
      </c>
      <c r="J6531" s="69">
        <v>27.49</v>
      </c>
      <c r="K6531" s="69">
        <f t="shared" si="305"/>
        <v>687.25</v>
      </c>
      <c r="L6531" s="90">
        <v>25</v>
      </c>
      <c r="M6531" s="51">
        <f>VLOOKUP(A:A,'[2]Příloha k protokolu'!$F:$J,5,0)</f>
        <v>0</v>
      </c>
      <c r="N6531" s="62" t="s">
        <v>20558</v>
      </c>
      <c r="O6531" s="52" t="s">
        <v>16046</v>
      </c>
      <c r="P6531" s="52">
        <v>101</v>
      </c>
      <c r="Q6531" s="52"/>
      <c r="R6531" s="52" t="s">
        <v>20500</v>
      </c>
      <c r="S6531" s="49" t="s">
        <v>21333</v>
      </c>
      <c r="V6531" s="50" t="s">
        <v>20499</v>
      </c>
      <c r="W6531" s="50" t="s">
        <v>20500</v>
      </c>
      <c r="X6531" s="50" t="s">
        <v>14740</v>
      </c>
      <c r="Y6531" s="70" t="s">
        <v>17320</v>
      </c>
      <c r="Z6531" s="53">
        <v>26101</v>
      </c>
    </row>
    <row r="6532" spans="1:26" s="49" customFormat="1" x14ac:dyDescent="0.25">
      <c r="A6532" s="74">
        <v>600054101</v>
      </c>
      <c r="B6532" s="73">
        <f t="shared" ref="B6532:B6595" si="306">A6532/1</f>
        <v>600054101</v>
      </c>
      <c r="C6532" s="73" t="s">
        <v>20559</v>
      </c>
      <c r="D6532" s="68">
        <v>1</v>
      </c>
      <c r="E6532" s="48">
        <f t="shared" ref="E6532:E6595" si="307">C6532/1</f>
        <v>70887888</v>
      </c>
      <c r="F6532" s="57" t="s">
        <v>17312</v>
      </c>
      <c r="G6532" s="57" t="s">
        <v>19223</v>
      </c>
      <c r="H6532" s="51">
        <v>50</v>
      </c>
      <c r="I6532" s="51" t="s">
        <v>17309</v>
      </c>
      <c r="J6532" s="69">
        <v>27.49</v>
      </c>
      <c r="K6532" s="69">
        <f t="shared" ref="K6532:K6595" si="308">H6532*J6532</f>
        <v>1374.5</v>
      </c>
      <c r="L6532" s="90">
        <v>50</v>
      </c>
      <c r="M6532" s="51">
        <f>VLOOKUP(A:A,'[2]Příloha k protokolu'!$F:$J,5,0)</f>
        <v>0</v>
      </c>
      <c r="N6532" s="62" t="s">
        <v>20560</v>
      </c>
      <c r="O6532" s="52" t="s">
        <v>20561</v>
      </c>
      <c r="P6532" s="52">
        <v>496</v>
      </c>
      <c r="Q6532" s="52"/>
      <c r="R6532" s="52" t="s">
        <v>20500</v>
      </c>
      <c r="S6532" s="49" t="s">
        <v>21333</v>
      </c>
      <c r="V6532" s="50" t="s">
        <v>20499</v>
      </c>
      <c r="W6532" s="50" t="s">
        <v>20500</v>
      </c>
      <c r="X6532" s="50" t="s">
        <v>14740</v>
      </c>
      <c r="Y6532" s="70" t="s">
        <v>17320</v>
      </c>
      <c r="Z6532" s="53">
        <v>26101</v>
      </c>
    </row>
    <row r="6533" spans="1:26" s="49" customFormat="1" x14ac:dyDescent="0.25">
      <c r="A6533" s="74">
        <v>600054110</v>
      </c>
      <c r="B6533" s="73">
        <f t="shared" si="306"/>
        <v>600054110</v>
      </c>
      <c r="C6533" s="73" t="s">
        <v>20562</v>
      </c>
      <c r="D6533" s="68">
        <v>1</v>
      </c>
      <c r="E6533" s="48">
        <f t="shared" si="307"/>
        <v>70887900</v>
      </c>
      <c r="F6533" s="57" t="s">
        <v>17312</v>
      </c>
      <c r="G6533" s="57" t="s">
        <v>19223</v>
      </c>
      <c r="H6533" s="51">
        <v>0</v>
      </c>
      <c r="I6533" s="51" t="s">
        <v>17309</v>
      </c>
      <c r="J6533" s="69">
        <v>27.49</v>
      </c>
      <c r="K6533" s="69">
        <f t="shared" si="308"/>
        <v>0</v>
      </c>
      <c r="L6533" s="90">
        <v>25</v>
      </c>
      <c r="M6533" s="51">
        <f>VLOOKUP(A:A,'[2]Příloha k protokolu'!$F:$J,5,0)</f>
        <v>25</v>
      </c>
      <c r="N6533" s="62" t="s">
        <v>20563</v>
      </c>
      <c r="O6533" s="52" t="s">
        <v>1639</v>
      </c>
      <c r="P6533" s="52">
        <v>91</v>
      </c>
      <c r="Q6533" s="52"/>
      <c r="R6533" s="52" t="s">
        <v>20500</v>
      </c>
      <c r="S6533" s="49" t="s">
        <v>21333</v>
      </c>
      <c r="V6533" s="50" t="s">
        <v>20499</v>
      </c>
      <c r="W6533" s="50" t="s">
        <v>20500</v>
      </c>
      <c r="X6533" s="50" t="s">
        <v>14740</v>
      </c>
      <c r="Y6533" s="70" t="s">
        <v>17320</v>
      </c>
      <c r="Z6533" s="53">
        <v>26101</v>
      </c>
    </row>
    <row r="6534" spans="1:26" s="49" customFormat="1" x14ac:dyDescent="0.25">
      <c r="A6534" s="74">
        <v>600054144</v>
      </c>
      <c r="B6534" s="73">
        <f t="shared" si="306"/>
        <v>600054144</v>
      </c>
      <c r="C6534" s="73" t="s">
        <v>20564</v>
      </c>
      <c r="D6534" s="68">
        <v>1</v>
      </c>
      <c r="E6534" s="48">
        <f t="shared" si="307"/>
        <v>75033968</v>
      </c>
      <c r="F6534" s="57" t="s">
        <v>17312</v>
      </c>
      <c r="G6534" s="57" t="s">
        <v>19223</v>
      </c>
      <c r="H6534" s="51">
        <v>25</v>
      </c>
      <c r="I6534" s="51" t="s">
        <v>17309</v>
      </c>
      <c r="J6534" s="69">
        <v>27.49</v>
      </c>
      <c r="K6534" s="69">
        <f t="shared" si="308"/>
        <v>687.25</v>
      </c>
      <c r="L6534" s="90">
        <v>25</v>
      </c>
      <c r="M6534" s="51">
        <f>VLOOKUP(A:A,'[2]Příloha k protokolu'!$F:$J,5,0)</f>
        <v>0</v>
      </c>
      <c r="N6534" s="62" t="s">
        <v>20565</v>
      </c>
      <c r="O6534" s="52" t="s">
        <v>20566</v>
      </c>
      <c r="P6534" s="52">
        <v>262</v>
      </c>
      <c r="Q6534" s="52"/>
      <c r="R6534" s="52" t="s">
        <v>20500</v>
      </c>
      <c r="S6534" s="49" t="s">
        <v>21333</v>
      </c>
      <c r="V6534" s="50" t="s">
        <v>20499</v>
      </c>
      <c r="W6534" s="50" t="s">
        <v>20500</v>
      </c>
      <c r="X6534" s="50" t="s">
        <v>14740</v>
      </c>
      <c r="Y6534" s="70" t="s">
        <v>17320</v>
      </c>
      <c r="Z6534" s="53">
        <v>26101</v>
      </c>
    </row>
    <row r="6535" spans="1:26" s="49" customFormat="1" ht="30" x14ac:dyDescent="0.25">
      <c r="A6535" s="74">
        <v>600054187</v>
      </c>
      <c r="B6535" s="73">
        <f t="shared" si="306"/>
        <v>600054187</v>
      </c>
      <c r="C6535" s="73" t="s">
        <v>20567</v>
      </c>
      <c r="D6535" s="68">
        <v>1</v>
      </c>
      <c r="E6535" s="48">
        <f t="shared" si="307"/>
        <v>71008373</v>
      </c>
      <c r="F6535" s="57" t="s">
        <v>17312</v>
      </c>
      <c r="G6535" s="57" t="s">
        <v>19223</v>
      </c>
      <c r="H6535" s="51">
        <v>50</v>
      </c>
      <c r="I6535" s="51" t="s">
        <v>17309</v>
      </c>
      <c r="J6535" s="69">
        <v>27.49</v>
      </c>
      <c r="K6535" s="69">
        <f t="shared" si="308"/>
        <v>1374.5</v>
      </c>
      <c r="L6535" s="90">
        <v>50</v>
      </c>
      <c r="M6535" s="51">
        <f>VLOOKUP(A:A,'[2]Příloha k protokolu'!$F:$J,5,0)</f>
        <v>0</v>
      </c>
      <c r="N6535" s="62" t="s">
        <v>20568</v>
      </c>
      <c r="O6535" s="52" t="s">
        <v>340</v>
      </c>
      <c r="P6535" s="52">
        <v>564</v>
      </c>
      <c r="Q6535" s="52"/>
      <c r="R6535" s="52" t="s">
        <v>20569</v>
      </c>
      <c r="S6535" s="49" t="s">
        <v>21333</v>
      </c>
      <c r="V6535" s="50" t="s">
        <v>20499</v>
      </c>
      <c r="W6535" s="50" t="s">
        <v>20500</v>
      </c>
      <c r="X6535" s="50" t="s">
        <v>14740</v>
      </c>
      <c r="Y6535" s="70" t="s">
        <v>17320</v>
      </c>
      <c r="Z6535" s="53">
        <v>26242</v>
      </c>
    </row>
    <row r="6536" spans="1:26" s="49" customFormat="1" x14ac:dyDescent="0.25">
      <c r="A6536" s="74">
        <v>600054438</v>
      </c>
      <c r="B6536" s="73">
        <f t="shared" si="306"/>
        <v>600054438</v>
      </c>
      <c r="C6536" s="73" t="s">
        <v>20570</v>
      </c>
      <c r="D6536" s="68">
        <v>1</v>
      </c>
      <c r="E6536" s="48">
        <f t="shared" si="307"/>
        <v>71006575</v>
      </c>
      <c r="F6536" s="57" t="s">
        <v>17312</v>
      </c>
      <c r="G6536" s="57" t="s">
        <v>19223</v>
      </c>
      <c r="H6536" s="51">
        <v>225</v>
      </c>
      <c r="I6536" s="51" t="s">
        <v>17309</v>
      </c>
      <c r="J6536" s="69">
        <v>27.49</v>
      </c>
      <c r="K6536" s="69">
        <f t="shared" si="308"/>
        <v>6185.25</v>
      </c>
      <c r="L6536" s="90">
        <v>225</v>
      </c>
      <c r="M6536" s="51">
        <f>VLOOKUP(A:A,'[2]Příloha k protokolu'!$F:$J,5,0)</f>
        <v>0</v>
      </c>
      <c r="N6536" s="62" t="s">
        <v>20571</v>
      </c>
      <c r="O6536" s="52"/>
      <c r="P6536" s="52">
        <v>44</v>
      </c>
      <c r="Q6536" s="52"/>
      <c r="R6536" s="52" t="s">
        <v>20572</v>
      </c>
      <c r="S6536" s="49" t="s">
        <v>21333</v>
      </c>
      <c r="V6536" s="50" t="s">
        <v>20499</v>
      </c>
      <c r="W6536" s="50" t="s">
        <v>20500</v>
      </c>
      <c r="X6536" s="50" t="s">
        <v>14740</v>
      </c>
      <c r="Y6536" s="70" t="s">
        <v>17320</v>
      </c>
      <c r="Z6536" s="53">
        <v>26262</v>
      </c>
    </row>
    <row r="6537" spans="1:26" s="49" customFormat="1" ht="30" x14ac:dyDescent="0.25">
      <c r="A6537" s="74">
        <v>600054446</v>
      </c>
      <c r="B6537" s="73">
        <f t="shared" si="306"/>
        <v>600054446</v>
      </c>
      <c r="C6537" s="73" t="s">
        <v>20573</v>
      </c>
      <c r="D6537" s="68">
        <v>1</v>
      </c>
      <c r="E6537" s="48">
        <f t="shared" si="307"/>
        <v>75033275</v>
      </c>
      <c r="F6537" s="57" t="s">
        <v>17312</v>
      </c>
      <c r="G6537" s="57" t="s">
        <v>19223</v>
      </c>
      <c r="H6537" s="51">
        <v>0</v>
      </c>
      <c r="I6537" s="51" t="s">
        <v>17320</v>
      </c>
      <c r="J6537" s="69">
        <v>27.49</v>
      </c>
      <c r="K6537" s="69">
        <f t="shared" si="308"/>
        <v>0</v>
      </c>
      <c r="L6537" s="90">
        <v>0</v>
      </c>
      <c r="M6537" s="51"/>
      <c r="N6537" s="62" t="s">
        <v>20574</v>
      </c>
      <c r="O6537" s="52"/>
      <c r="P6537" s="52">
        <v>2</v>
      </c>
      <c r="Q6537" s="52"/>
      <c r="R6537" s="52" t="s">
        <v>20575</v>
      </c>
      <c r="S6537" s="49" t="s">
        <v>21333</v>
      </c>
      <c r="V6537" s="50" t="s">
        <v>20499</v>
      </c>
      <c r="W6537" s="50" t="s">
        <v>20500</v>
      </c>
      <c r="X6537" s="50" t="s">
        <v>14740</v>
      </c>
      <c r="Y6537" s="70">
        <v>44340</v>
      </c>
      <c r="Z6537" s="53">
        <v>26244</v>
      </c>
    </row>
    <row r="6538" spans="1:26" s="49" customFormat="1" x14ac:dyDescent="0.25">
      <c r="A6538" s="74">
        <v>600054471</v>
      </c>
      <c r="B6538" s="73">
        <f t="shared" si="306"/>
        <v>600054471</v>
      </c>
      <c r="C6538" s="73" t="s">
        <v>20576</v>
      </c>
      <c r="D6538" s="68">
        <v>1</v>
      </c>
      <c r="E6538" s="48">
        <f t="shared" si="307"/>
        <v>68998503</v>
      </c>
      <c r="F6538" s="57" t="s">
        <v>17312</v>
      </c>
      <c r="G6538" s="57" t="s">
        <v>19223</v>
      </c>
      <c r="H6538" s="51">
        <v>325</v>
      </c>
      <c r="I6538" s="51" t="s">
        <v>17309</v>
      </c>
      <c r="J6538" s="69">
        <v>27.49</v>
      </c>
      <c r="K6538" s="69">
        <f t="shared" si="308"/>
        <v>8934.25</v>
      </c>
      <c r="L6538" s="90">
        <v>325</v>
      </c>
      <c r="M6538" s="51">
        <f>VLOOKUP(A:A,'[2]Příloha k protokolu'!$F:$J,5,0)</f>
        <v>0</v>
      </c>
      <c r="N6538" s="62" t="s">
        <v>20577</v>
      </c>
      <c r="O6538" s="52"/>
      <c r="P6538" s="52">
        <v>44</v>
      </c>
      <c r="Q6538" s="52"/>
      <c r="R6538" s="52" t="s">
        <v>20578</v>
      </c>
      <c r="S6538" s="49" t="s">
        <v>21333</v>
      </c>
      <c r="V6538" s="50" t="s">
        <v>20499</v>
      </c>
      <c r="W6538" s="50" t="s">
        <v>20500</v>
      </c>
      <c r="X6538" s="50" t="s">
        <v>14740</v>
      </c>
      <c r="Y6538" s="70" t="s">
        <v>17320</v>
      </c>
      <c r="Z6538" s="53">
        <v>26272</v>
      </c>
    </row>
    <row r="6539" spans="1:26" s="49" customFormat="1" ht="30" x14ac:dyDescent="0.25">
      <c r="A6539" s="74">
        <v>600054489</v>
      </c>
      <c r="B6539" s="73">
        <f t="shared" si="306"/>
        <v>600054489</v>
      </c>
      <c r="C6539" s="73" t="s">
        <v>20579</v>
      </c>
      <c r="D6539" s="68">
        <v>1</v>
      </c>
      <c r="E6539" s="48">
        <f t="shared" si="307"/>
        <v>66325111</v>
      </c>
      <c r="F6539" s="57" t="s">
        <v>17312</v>
      </c>
      <c r="G6539" s="57" t="s">
        <v>19223</v>
      </c>
      <c r="H6539" s="51">
        <v>250</v>
      </c>
      <c r="I6539" s="51" t="s">
        <v>17309</v>
      </c>
      <c r="J6539" s="69">
        <v>27.49</v>
      </c>
      <c r="K6539" s="69">
        <f t="shared" si="308"/>
        <v>6872.5</v>
      </c>
      <c r="L6539" s="90">
        <v>250</v>
      </c>
      <c r="M6539" s="51">
        <f>VLOOKUP(A:A,'[2]Příloha k protokolu'!$F:$J,5,0)</f>
        <v>0</v>
      </c>
      <c r="N6539" s="62" t="s">
        <v>20580</v>
      </c>
      <c r="O6539" s="52"/>
      <c r="P6539" s="52">
        <v>141</v>
      </c>
      <c r="Q6539" s="52"/>
      <c r="R6539" s="52" t="s">
        <v>20581</v>
      </c>
      <c r="S6539" s="49" t="s">
        <v>21333</v>
      </c>
      <c r="V6539" s="50" t="s">
        <v>20499</v>
      </c>
      <c r="W6539" s="50" t="s">
        <v>20500</v>
      </c>
      <c r="X6539" s="50" t="s">
        <v>14740</v>
      </c>
      <c r="Y6539" s="70" t="s">
        <v>17320</v>
      </c>
      <c r="Z6539" s="53">
        <v>26263</v>
      </c>
    </row>
    <row r="6540" spans="1:26" s="49" customFormat="1" x14ac:dyDescent="0.25">
      <c r="A6540" s="74">
        <v>600054501</v>
      </c>
      <c r="B6540" s="73">
        <f t="shared" si="306"/>
        <v>600054501</v>
      </c>
      <c r="C6540" s="73" t="s">
        <v>20582</v>
      </c>
      <c r="D6540" s="68">
        <v>1</v>
      </c>
      <c r="E6540" s="48">
        <f t="shared" si="307"/>
        <v>70998868</v>
      </c>
      <c r="F6540" s="57" t="s">
        <v>17312</v>
      </c>
      <c r="G6540" s="57" t="s">
        <v>19223</v>
      </c>
      <c r="H6540" s="51">
        <v>475</v>
      </c>
      <c r="I6540" s="51" t="s">
        <v>17309</v>
      </c>
      <c r="J6540" s="69">
        <v>27.49</v>
      </c>
      <c r="K6540" s="69">
        <f t="shared" si="308"/>
        <v>13057.75</v>
      </c>
      <c r="L6540" s="90">
        <v>475</v>
      </c>
      <c r="M6540" s="51">
        <f>VLOOKUP(A:A,'[2]Příloha k protokolu'!$F:$J,5,0)</f>
        <v>0</v>
      </c>
      <c r="N6540" s="62" t="s">
        <v>20583</v>
      </c>
      <c r="O6540" s="52" t="s">
        <v>60</v>
      </c>
      <c r="P6540" s="52">
        <v>247</v>
      </c>
      <c r="Q6540" s="52"/>
      <c r="R6540" s="52" t="s">
        <v>20546</v>
      </c>
      <c r="S6540" s="49" t="s">
        <v>21333</v>
      </c>
      <c r="V6540" s="50" t="s">
        <v>20499</v>
      </c>
      <c r="W6540" s="50" t="s">
        <v>20500</v>
      </c>
      <c r="X6540" s="50" t="s">
        <v>14740</v>
      </c>
      <c r="Y6540" s="70" t="s">
        <v>17320</v>
      </c>
      <c r="Z6540" s="53">
        <v>26231</v>
      </c>
    </row>
    <row r="6541" spans="1:26" s="49" customFormat="1" ht="30" x14ac:dyDescent="0.25">
      <c r="A6541" s="74">
        <v>600054527</v>
      </c>
      <c r="B6541" s="73">
        <f t="shared" si="306"/>
        <v>600054527</v>
      </c>
      <c r="C6541" s="73" t="s">
        <v>20584</v>
      </c>
      <c r="D6541" s="68">
        <v>1</v>
      </c>
      <c r="E6541" s="48">
        <f t="shared" si="307"/>
        <v>42727511</v>
      </c>
      <c r="F6541" s="57" t="s">
        <v>17312</v>
      </c>
      <c r="G6541" s="57" t="s">
        <v>19223</v>
      </c>
      <c r="H6541" s="51">
        <v>325</v>
      </c>
      <c r="I6541" s="51" t="s">
        <v>17309</v>
      </c>
      <c r="J6541" s="69">
        <v>27.49</v>
      </c>
      <c r="K6541" s="69">
        <f t="shared" si="308"/>
        <v>8934.25</v>
      </c>
      <c r="L6541" s="90">
        <v>325</v>
      </c>
      <c r="M6541" s="51">
        <f>VLOOKUP(A:A,'[2]Příloha k protokolu'!$F:$J,5,0)</f>
        <v>0</v>
      </c>
      <c r="N6541" s="62" t="s">
        <v>20585</v>
      </c>
      <c r="O6541" s="52"/>
      <c r="P6541" s="52">
        <v>255</v>
      </c>
      <c r="Q6541" s="52"/>
      <c r="R6541" s="52" t="s">
        <v>20586</v>
      </c>
      <c r="S6541" s="49" t="s">
        <v>21333</v>
      </c>
      <c r="V6541" s="50" t="s">
        <v>20499</v>
      </c>
      <c r="W6541" s="50" t="s">
        <v>20500</v>
      </c>
      <c r="X6541" s="50" t="s">
        <v>14740</v>
      </c>
      <c r="Y6541" s="70" t="s">
        <v>17320</v>
      </c>
      <c r="Z6541" s="53">
        <v>26221</v>
      </c>
    </row>
    <row r="6542" spans="1:26" s="49" customFormat="1" x14ac:dyDescent="0.25">
      <c r="A6542" s="74">
        <v>600054543</v>
      </c>
      <c r="B6542" s="73">
        <f t="shared" si="306"/>
        <v>600054543</v>
      </c>
      <c r="C6542" s="73" t="s">
        <v>20587</v>
      </c>
      <c r="D6542" s="68">
        <v>1</v>
      </c>
      <c r="E6542" s="48">
        <f t="shared" si="307"/>
        <v>42730686</v>
      </c>
      <c r="F6542" s="57" t="s">
        <v>17312</v>
      </c>
      <c r="G6542" s="57" t="s">
        <v>19223</v>
      </c>
      <c r="H6542" s="51">
        <v>1050</v>
      </c>
      <c r="I6542" s="51" t="s">
        <v>17309</v>
      </c>
      <c r="J6542" s="69">
        <v>27.49</v>
      </c>
      <c r="K6542" s="69">
        <f t="shared" si="308"/>
        <v>28864.5</v>
      </c>
      <c r="L6542" s="90">
        <v>1050</v>
      </c>
      <c r="M6542" s="51">
        <f>VLOOKUP(A:A,'[2]Příloha k protokolu'!$F:$J,5,0)</f>
        <v>0</v>
      </c>
      <c r="N6542" s="62" t="s">
        <v>20588</v>
      </c>
      <c r="O6542" s="52" t="s">
        <v>20521</v>
      </c>
      <c r="P6542" s="52">
        <v>328</v>
      </c>
      <c r="Q6542" s="52"/>
      <c r="R6542" s="52" t="s">
        <v>20500</v>
      </c>
      <c r="S6542" s="49" t="s">
        <v>21333</v>
      </c>
      <c r="V6542" s="50" t="s">
        <v>20499</v>
      </c>
      <c r="W6542" s="50" t="s">
        <v>20500</v>
      </c>
      <c r="X6542" s="50" t="s">
        <v>14740</v>
      </c>
      <c r="Y6542" s="70" t="s">
        <v>17320</v>
      </c>
      <c r="Z6542" s="53">
        <v>26101</v>
      </c>
    </row>
    <row r="6543" spans="1:26" s="49" customFormat="1" x14ac:dyDescent="0.25">
      <c r="A6543" s="74">
        <v>600054551</v>
      </c>
      <c r="B6543" s="73">
        <f t="shared" si="306"/>
        <v>600054551</v>
      </c>
      <c r="C6543" s="73" t="s">
        <v>20589</v>
      </c>
      <c r="D6543" s="68">
        <v>1</v>
      </c>
      <c r="E6543" s="48">
        <f t="shared" si="307"/>
        <v>47067641</v>
      </c>
      <c r="F6543" s="57" t="s">
        <v>17312</v>
      </c>
      <c r="G6543" s="57" t="s">
        <v>19223</v>
      </c>
      <c r="H6543" s="51">
        <v>775</v>
      </c>
      <c r="I6543" s="51" t="s">
        <v>17309</v>
      </c>
      <c r="J6543" s="69">
        <v>27.49</v>
      </c>
      <c r="K6543" s="69">
        <f t="shared" si="308"/>
        <v>21304.75</v>
      </c>
      <c r="L6543" s="90">
        <v>775</v>
      </c>
      <c r="M6543" s="51">
        <f>VLOOKUP(A:A,'[2]Příloha k protokolu'!$F:$J,5,0)</f>
        <v>0</v>
      </c>
      <c r="N6543" s="62" t="s">
        <v>20590</v>
      </c>
      <c r="O6543" s="52" t="s">
        <v>20591</v>
      </c>
      <c r="P6543" s="52">
        <v>337</v>
      </c>
      <c r="Q6543" s="52"/>
      <c r="R6543" s="52" t="s">
        <v>20500</v>
      </c>
      <c r="S6543" s="49" t="s">
        <v>21333</v>
      </c>
      <c r="V6543" s="50" t="s">
        <v>20499</v>
      </c>
      <c r="W6543" s="50" t="s">
        <v>20500</v>
      </c>
      <c r="X6543" s="50" t="s">
        <v>14740</v>
      </c>
      <c r="Y6543" s="70" t="s">
        <v>17320</v>
      </c>
      <c r="Z6543" s="53">
        <v>26101</v>
      </c>
    </row>
    <row r="6544" spans="1:26" s="49" customFormat="1" x14ac:dyDescent="0.25">
      <c r="A6544" s="74">
        <v>600054560</v>
      </c>
      <c r="B6544" s="73">
        <f t="shared" si="306"/>
        <v>600054560</v>
      </c>
      <c r="C6544" s="73" t="s">
        <v>20592</v>
      </c>
      <c r="D6544" s="68">
        <v>1</v>
      </c>
      <c r="E6544" s="48">
        <f t="shared" si="307"/>
        <v>47074361</v>
      </c>
      <c r="F6544" s="57" t="s">
        <v>17312</v>
      </c>
      <c r="G6544" s="57" t="s">
        <v>19223</v>
      </c>
      <c r="H6544" s="51">
        <v>1025</v>
      </c>
      <c r="I6544" s="51" t="s">
        <v>17309</v>
      </c>
      <c r="J6544" s="69">
        <v>27.49</v>
      </c>
      <c r="K6544" s="69">
        <f t="shared" si="308"/>
        <v>28177.25</v>
      </c>
      <c r="L6544" s="90">
        <v>1025</v>
      </c>
      <c r="M6544" s="51">
        <f>VLOOKUP(A:A,'[2]Příloha k protokolu'!$F:$J,5,0)</f>
        <v>0</v>
      </c>
      <c r="N6544" s="62" t="s">
        <v>20593</v>
      </c>
      <c r="O6544" s="52" t="s">
        <v>19893</v>
      </c>
      <c r="P6544" s="52">
        <v>273</v>
      </c>
      <c r="Q6544" s="52"/>
      <c r="R6544" s="52" t="s">
        <v>20500</v>
      </c>
      <c r="S6544" s="49" t="s">
        <v>21333</v>
      </c>
      <c r="V6544" s="50" t="s">
        <v>20499</v>
      </c>
      <c r="W6544" s="50" t="s">
        <v>20500</v>
      </c>
      <c r="X6544" s="50" t="s">
        <v>14740</v>
      </c>
      <c r="Y6544" s="70" t="s">
        <v>17320</v>
      </c>
      <c r="Z6544" s="53">
        <v>26101</v>
      </c>
    </row>
    <row r="6545" spans="1:26" s="49" customFormat="1" x14ac:dyDescent="0.25">
      <c r="A6545" s="74">
        <v>600054578</v>
      </c>
      <c r="B6545" s="73">
        <f t="shared" si="306"/>
        <v>600054578</v>
      </c>
      <c r="C6545" s="73" t="s">
        <v>20594</v>
      </c>
      <c r="D6545" s="68">
        <v>1</v>
      </c>
      <c r="E6545" s="48">
        <f t="shared" si="307"/>
        <v>47074370</v>
      </c>
      <c r="F6545" s="57" t="s">
        <v>17312</v>
      </c>
      <c r="G6545" s="57" t="s">
        <v>19223</v>
      </c>
      <c r="H6545" s="51">
        <v>1250</v>
      </c>
      <c r="I6545" s="51" t="s">
        <v>17309</v>
      </c>
      <c r="J6545" s="69">
        <v>27.49</v>
      </c>
      <c r="K6545" s="69">
        <f t="shared" si="308"/>
        <v>34362.5</v>
      </c>
      <c r="L6545" s="90">
        <v>1250</v>
      </c>
      <c r="M6545" s="51">
        <f>VLOOKUP(A:A,'[2]Příloha k protokolu'!$F:$J,5,0)</f>
        <v>0</v>
      </c>
      <c r="N6545" s="62" t="s">
        <v>20595</v>
      </c>
      <c r="O6545" s="52" t="s">
        <v>582</v>
      </c>
      <c r="P6545" s="52">
        <v>1</v>
      </c>
      <c r="Q6545" s="52"/>
      <c r="R6545" s="52" t="s">
        <v>20500</v>
      </c>
      <c r="S6545" s="49" t="s">
        <v>21333</v>
      </c>
      <c r="V6545" s="50" t="s">
        <v>20499</v>
      </c>
      <c r="W6545" s="50" t="s">
        <v>20500</v>
      </c>
      <c r="X6545" s="50" t="s">
        <v>14740</v>
      </c>
      <c r="Y6545" s="70" t="s">
        <v>17320</v>
      </c>
      <c r="Z6545" s="53">
        <v>26101</v>
      </c>
    </row>
    <row r="6546" spans="1:26" s="49" customFormat="1" x14ac:dyDescent="0.25">
      <c r="A6546" s="74">
        <v>600054594</v>
      </c>
      <c r="B6546" s="73">
        <f t="shared" si="306"/>
        <v>600054594</v>
      </c>
      <c r="C6546" s="73" t="s">
        <v>20596</v>
      </c>
      <c r="D6546" s="68">
        <v>1</v>
      </c>
      <c r="E6546" s="48">
        <f t="shared" si="307"/>
        <v>42730422</v>
      </c>
      <c r="F6546" s="57" t="s">
        <v>17312</v>
      </c>
      <c r="G6546" s="57" t="s">
        <v>19223</v>
      </c>
      <c r="H6546" s="51">
        <v>1400</v>
      </c>
      <c r="I6546" s="51" t="s">
        <v>17309</v>
      </c>
      <c r="J6546" s="69">
        <v>27.49</v>
      </c>
      <c r="K6546" s="69">
        <f t="shared" si="308"/>
        <v>38486</v>
      </c>
      <c r="L6546" s="90">
        <v>1400</v>
      </c>
      <c r="M6546" s="51">
        <f>VLOOKUP(A:A,'[2]Příloha k protokolu'!$F:$J,5,0)</f>
        <v>0</v>
      </c>
      <c r="N6546" s="62" t="s">
        <v>20597</v>
      </c>
      <c r="O6546" s="52" t="s">
        <v>60</v>
      </c>
      <c r="P6546" s="52">
        <v>75</v>
      </c>
      <c r="Q6546" s="52"/>
      <c r="R6546" s="52" t="s">
        <v>20500</v>
      </c>
      <c r="S6546" s="49" t="s">
        <v>21333</v>
      </c>
      <c r="V6546" s="50" t="s">
        <v>20499</v>
      </c>
      <c r="W6546" s="50" t="s">
        <v>20500</v>
      </c>
      <c r="X6546" s="50" t="s">
        <v>14740</v>
      </c>
      <c r="Y6546" s="70" t="s">
        <v>17320</v>
      </c>
      <c r="Z6546" s="53">
        <v>26101</v>
      </c>
    </row>
    <row r="6547" spans="1:26" s="49" customFormat="1" x14ac:dyDescent="0.25">
      <c r="A6547" s="74">
        <v>600054616</v>
      </c>
      <c r="B6547" s="73">
        <f t="shared" si="306"/>
        <v>600054616</v>
      </c>
      <c r="C6547" s="73" t="s">
        <v>20598</v>
      </c>
      <c r="D6547" s="68">
        <v>1</v>
      </c>
      <c r="E6547" s="48">
        <f t="shared" si="307"/>
        <v>61904147</v>
      </c>
      <c r="F6547" s="57" t="s">
        <v>17312</v>
      </c>
      <c r="G6547" s="57" t="s">
        <v>19223</v>
      </c>
      <c r="H6547" s="51">
        <v>825</v>
      </c>
      <c r="I6547" s="51" t="s">
        <v>17309</v>
      </c>
      <c r="J6547" s="69">
        <v>27.49</v>
      </c>
      <c r="K6547" s="69">
        <f t="shared" si="308"/>
        <v>22679.25</v>
      </c>
      <c r="L6547" s="90">
        <v>825</v>
      </c>
      <c r="M6547" s="51">
        <f>VLOOKUP(A:A,'[2]Příloha k protokolu'!$F:$J,5,0)</f>
        <v>0</v>
      </c>
      <c r="N6547" s="62" t="s">
        <v>20599</v>
      </c>
      <c r="O6547" s="52" t="s">
        <v>340</v>
      </c>
      <c r="P6547" s="52">
        <v>543</v>
      </c>
      <c r="Q6547" s="52"/>
      <c r="R6547" s="52" t="s">
        <v>20569</v>
      </c>
      <c r="S6547" s="49" t="s">
        <v>21333</v>
      </c>
      <c r="V6547" s="50" t="s">
        <v>20499</v>
      </c>
      <c r="W6547" s="50" t="s">
        <v>20500</v>
      </c>
      <c r="X6547" s="50" t="s">
        <v>14740</v>
      </c>
      <c r="Y6547" s="70" t="s">
        <v>17320</v>
      </c>
      <c r="Z6547" s="53">
        <v>26242</v>
      </c>
    </row>
    <row r="6548" spans="1:26" s="49" customFormat="1" x14ac:dyDescent="0.25">
      <c r="A6548" s="74">
        <v>600054969</v>
      </c>
      <c r="B6548" s="73">
        <f t="shared" si="306"/>
        <v>600054969</v>
      </c>
      <c r="C6548" s="73" t="s">
        <v>20600</v>
      </c>
      <c r="D6548" s="68">
        <v>1</v>
      </c>
      <c r="E6548" s="48">
        <f t="shared" si="307"/>
        <v>47067837</v>
      </c>
      <c r="F6548" s="57" t="s">
        <v>17312</v>
      </c>
      <c r="G6548" s="57" t="s">
        <v>19223</v>
      </c>
      <c r="H6548" s="51">
        <v>25</v>
      </c>
      <c r="I6548" s="51" t="s">
        <v>17309</v>
      </c>
      <c r="J6548" s="69">
        <v>27.49</v>
      </c>
      <c r="K6548" s="69">
        <f t="shared" si="308"/>
        <v>687.25</v>
      </c>
      <c r="L6548" s="90">
        <v>25</v>
      </c>
      <c r="M6548" s="51">
        <f>VLOOKUP(A:A,'[2]Příloha k protokolu'!$F:$J,5,0)</f>
        <v>0</v>
      </c>
      <c r="N6548" s="62" t="s">
        <v>20601</v>
      </c>
      <c r="O6548" s="52" t="s">
        <v>60</v>
      </c>
      <c r="P6548" s="52">
        <v>75</v>
      </c>
      <c r="Q6548" s="52"/>
      <c r="R6548" s="52" t="s">
        <v>20500</v>
      </c>
      <c r="S6548" s="49" t="s">
        <v>21333</v>
      </c>
      <c r="V6548" s="50" t="s">
        <v>20499</v>
      </c>
      <c r="W6548" s="50" t="s">
        <v>20500</v>
      </c>
      <c r="X6548" s="50" t="s">
        <v>14740</v>
      </c>
      <c r="Y6548" s="70" t="s">
        <v>17320</v>
      </c>
      <c r="Z6548" s="53">
        <v>26101</v>
      </c>
    </row>
    <row r="6549" spans="1:26" s="49" customFormat="1" x14ac:dyDescent="0.25">
      <c r="A6549" s="74">
        <v>600054977</v>
      </c>
      <c r="B6549" s="73">
        <f t="shared" si="306"/>
        <v>600054977</v>
      </c>
      <c r="C6549" s="73" t="s">
        <v>20602</v>
      </c>
      <c r="D6549" s="68">
        <v>1</v>
      </c>
      <c r="E6549" s="48">
        <f t="shared" si="307"/>
        <v>61903001</v>
      </c>
      <c r="F6549" s="57" t="s">
        <v>17312</v>
      </c>
      <c r="G6549" s="57" t="s">
        <v>19223</v>
      </c>
      <c r="H6549" s="51">
        <v>25</v>
      </c>
      <c r="I6549" s="51" t="s">
        <v>17309</v>
      </c>
      <c r="J6549" s="69">
        <v>27.49</v>
      </c>
      <c r="K6549" s="69">
        <f t="shared" si="308"/>
        <v>687.25</v>
      </c>
      <c r="L6549" s="90">
        <v>25</v>
      </c>
      <c r="M6549" s="51">
        <f>VLOOKUP(A:A,'[2]Příloha k protokolu'!$F:$J,5,0)</f>
        <v>0</v>
      </c>
      <c r="N6549" s="62" t="s">
        <v>20603</v>
      </c>
      <c r="O6549" s="52" t="s">
        <v>20604</v>
      </c>
      <c r="P6549" s="52">
        <v>274</v>
      </c>
      <c r="Q6549" s="52"/>
      <c r="R6549" s="52" t="s">
        <v>20500</v>
      </c>
      <c r="S6549" s="49" t="s">
        <v>21333</v>
      </c>
      <c r="V6549" s="50" t="s">
        <v>20499</v>
      </c>
      <c r="W6549" s="50" t="s">
        <v>20500</v>
      </c>
      <c r="X6549" s="50" t="s">
        <v>14740</v>
      </c>
      <c r="Y6549" s="70" t="s">
        <v>17320</v>
      </c>
      <c r="Z6549" s="53">
        <v>26101</v>
      </c>
    </row>
    <row r="6550" spans="1:26" s="49" customFormat="1" x14ac:dyDescent="0.25">
      <c r="A6550" s="74">
        <v>600054691</v>
      </c>
      <c r="B6550" s="73">
        <f t="shared" si="306"/>
        <v>600054691</v>
      </c>
      <c r="C6550" s="73" t="s">
        <v>20605</v>
      </c>
      <c r="D6550" s="68">
        <v>1</v>
      </c>
      <c r="E6550" s="48">
        <f t="shared" si="307"/>
        <v>70884005</v>
      </c>
      <c r="F6550" s="57" t="s">
        <v>17312</v>
      </c>
      <c r="G6550" s="57" t="s">
        <v>19223</v>
      </c>
      <c r="H6550" s="51">
        <v>100</v>
      </c>
      <c r="I6550" s="51" t="s">
        <v>17309</v>
      </c>
      <c r="J6550" s="69">
        <v>27.49</v>
      </c>
      <c r="K6550" s="69">
        <f t="shared" si="308"/>
        <v>2749</v>
      </c>
      <c r="L6550" s="90">
        <v>100</v>
      </c>
      <c r="M6550" s="51">
        <f>VLOOKUP(A:A,'[2]Příloha k protokolu'!$F:$J,5,0)</f>
        <v>0</v>
      </c>
      <c r="N6550" s="62" t="s">
        <v>20606</v>
      </c>
      <c r="O6550" s="52"/>
      <c r="P6550" s="52">
        <v>23</v>
      </c>
      <c r="Q6550" s="52"/>
      <c r="R6550" s="52" t="s">
        <v>20607</v>
      </c>
      <c r="S6550" s="49" t="s">
        <v>21333</v>
      </c>
      <c r="V6550" s="50" t="s">
        <v>20499</v>
      </c>
      <c r="W6550" s="50" t="s">
        <v>20500</v>
      </c>
      <c r="X6550" s="50" t="s">
        <v>14740</v>
      </c>
      <c r="Y6550" s="70" t="s">
        <v>17320</v>
      </c>
      <c r="Z6550" s="53">
        <v>26225</v>
      </c>
    </row>
    <row r="6551" spans="1:26" s="49" customFormat="1" x14ac:dyDescent="0.25">
      <c r="A6551" s="74">
        <v>600054713</v>
      </c>
      <c r="B6551" s="73">
        <f t="shared" si="306"/>
        <v>600054713</v>
      </c>
      <c r="C6551" s="73" t="s">
        <v>20608</v>
      </c>
      <c r="D6551" s="68">
        <v>1</v>
      </c>
      <c r="E6551" s="48">
        <f t="shared" si="307"/>
        <v>42731992</v>
      </c>
      <c r="F6551" s="57" t="s">
        <v>17312</v>
      </c>
      <c r="G6551" s="57" t="s">
        <v>19223</v>
      </c>
      <c r="H6551" s="51">
        <v>50</v>
      </c>
      <c r="I6551" s="51" t="s">
        <v>17309</v>
      </c>
      <c r="J6551" s="69">
        <v>27.49</v>
      </c>
      <c r="K6551" s="69">
        <f t="shared" si="308"/>
        <v>1374.5</v>
      </c>
      <c r="L6551" s="90">
        <v>50</v>
      </c>
      <c r="M6551" s="51">
        <f>VLOOKUP(A:A,'[2]Příloha k protokolu'!$F:$J,5,0)</f>
        <v>0</v>
      </c>
      <c r="N6551" s="62" t="s">
        <v>20609</v>
      </c>
      <c r="O6551" s="52"/>
      <c r="P6551" s="52">
        <v>59</v>
      </c>
      <c r="Q6551" s="52"/>
      <c r="R6551" s="52" t="s">
        <v>20533</v>
      </c>
      <c r="S6551" s="49" t="s">
        <v>21333</v>
      </c>
      <c r="V6551" s="50" t="s">
        <v>20499</v>
      </c>
      <c r="W6551" s="50" t="s">
        <v>20500</v>
      </c>
      <c r="X6551" s="50" t="s">
        <v>14740</v>
      </c>
      <c r="Y6551" s="70" t="s">
        <v>17320</v>
      </c>
      <c r="Z6551" s="53">
        <v>26263</v>
      </c>
    </row>
    <row r="6552" spans="1:26" s="49" customFormat="1" ht="30" x14ac:dyDescent="0.25">
      <c r="A6552" s="74">
        <v>600054730</v>
      </c>
      <c r="B6552" s="73">
        <f t="shared" si="306"/>
        <v>600054730</v>
      </c>
      <c r="C6552" s="73" t="s">
        <v>20610</v>
      </c>
      <c r="D6552" s="68">
        <v>1</v>
      </c>
      <c r="E6552" s="48">
        <f t="shared" si="307"/>
        <v>71007202</v>
      </c>
      <c r="F6552" s="57" t="s">
        <v>17312</v>
      </c>
      <c r="G6552" s="57" t="s">
        <v>19223</v>
      </c>
      <c r="H6552" s="51">
        <v>75</v>
      </c>
      <c r="I6552" s="51" t="s">
        <v>17309</v>
      </c>
      <c r="J6552" s="69">
        <v>27.49</v>
      </c>
      <c r="K6552" s="69">
        <f t="shared" si="308"/>
        <v>2061.75</v>
      </c>
      <c r="L6552" s="90">
        <v>75</v>
      </c>
      <c r="M6552" s="51">
        <f>VLOOKUP(A:A,'[2]Příloha k protokolu'!$F:$J,5,0)</f>
        <v>0</v>
      </c>
      <c r="N6552" s="62" t="s">
        <v>20611</v>
      </c>
      <c r="O6552" s="52"/>
      <c r="P6552" s="52">
        <v>76</v>
      </c>
      <c r="Q6552" s="52"/>
      <c r="R6552" s="52" t="s">
        <v>20612</v>
      </c>
      <c r="S6552" s="49" t="s">
        <v>21333</v>
      </c>
      <c r="V6552" s="50" t="s">
        <v>20499</v>
      </c>
      <c r="W6552" s="50" t="s">
        <v>20500</v>
      </c>
      <c r="X6552" s="50" t="s">
        <v>14740</v>
      </c>
      <c r="Y6552" s="70" t="s">
        <v>17320</v>
      </c>
      <c r="Z6552" s="53">
        <v>26281</v>
      </c>
    </row>
    <row r="6553" spans="1:26" s="49" customFormat="1" x14ac:dyDescent="0.25">
      <c r="A6553" s="74">
        <v>600054748</v>
      </c>
      <c r="B6553" s="73">
        <f t="shared" si="306"/>
        <v>600054748</v>
      </c>
      <c r="C6553" s="73" t="s">
        <v>20613</v>
      </c>
      <c r="D6553" s="68">
        <v>1</v>
      </c>
      <c r="E6553" s="48">
        <f t="shared" si="307"/>
        <v>75034760</v>
      </c>
      <c r="F6553" s="57" t="s">
        <v>17312</v>
      </c>
      <c r="G6553" s="57" t="s">
        <v>19223</v>
      </c>
      <c r="H6553" s="51">
        <v>100</v>
      </c>
      <c r="I6553" s="51" t="s">
        <v>17309</v>
      </c>
      <c r="J6553" s="69">
        <v>27.49</v>
      </c>
      <c r="K6553" s="69">
        <f t="shared" si="308"/>
        <v>2749</v>
      </c>
      <c r="L6553" s="90">
        <v>100</v>
      </c>
      <c r="M6553" s="51">
        <f>VLOOKUP(A:A,'[2]Příloha k protokolu'!$F:$J,5,0)</f>
        <v>0</v>
      </c>
      <c r="N6553" s="62" t="s">
        <v>20614</v>
      </c>
      <c r="O6553" s="52"/>
      <c r="P6553" s="52">
        <v>35</v>
      </c>
      <c r="Q6553" s="52"/>
      <c r="R6553" s="52" t="s">
        <v>3909</v>
      </c>
      <c r="S6553" s="49" t="s">
        <v>21333</v>
      </c>
      <c r="V6553" s="50" t="s">
        <v>20499</v>
      </c>
      <c r="W6553" s="50" t="s">
        <v>20500</v>
      </c>
      <c r="X6553" s="50" t="s">
        <v>14740</v>
      </c>
      <c r="Y6553" s="70" t="s">
        <v>17320</v>
      </c>
      <c r="Z6553" s="53">
        <v>26261</v>
      </c>
    </row>
    <row r="6554" spans="1:26" s="49" customFormat="1" x14ac:dyDescent="0.25">
      <c r="A6554" s="74">
        <v>600054756</v>
      </c>
      <c r="B6554" s="73">
        <f t="shared" si="306"/>
        <v>600054756</v>
      </c>
      <c r="C6554" s="73" t="s">
        <v>20615</v>
      </c>
      <c r="D6554" s="68">
        <v>1</v>
      </c>
      <c r="E6554" s="48">
        <f t="shared" si="307"/>
        <v>75030012</v>
      </c>
      <c r="F6554" s="57" t="s">
        <v>17312</v>
      </c>
      <c r="G6554" s="57" t="s">
        <v>19223</v>
      </c>
      <c r="H6554" s="51">
        <v>75</v>
      </c>
      <c r="I6554" s="51" t="s">
        <v>17309</v>
      </c>
      <c r="J6554" s="69">
        <v>27.49</v>
      </c>
      <c r="K6554" s="69">
        <f t="shared" si="308"/>
        <v>2061.75</v>
      </c>
      <c r="L6554" s="90">
        <v>75</v>
      </c>
      <c r="M6554" s="51">
        <f>VLOOKUP(A:A,'[2]Příloha k protokolu'!$F:$J,5,0)</f>
        <v>0</v>
      </c>
      <c r="N6554" s="62" t="s">
        <v>20616</v>
      </c>
      <c r="O6554" s="52"/>
      <c r="P6554" s="52">
        <v>116</v>
      </c>
      <c r="Q6554" s="52"/>
      <c r="R6554" s="52" t="s">
        <v>20513</v>
      </c>
      <c r="S6554" s="49" t="s">
        <v>21333</v>
      </c>
      <c r="V6554" s="50" t="s">
        <v>20499</v>
      </c>
      <c r="W6554" s="50" t="s">
        <v>20500</v>
      </c>
      <c r="X6554" s="50" t="s">
        <v>14740</v>
      </c>
      <c r="Y6554" s="70" t="s">
        <v>17320</v>
      </c>
      <c r="Z6554" s="53">
        <v>26222</v>
      </c>
    </row>
    <row r="6555" spans="1:26" s="49" customFormat="1" x14ac:dyDescent="0.25">
      <c r="A6555" s="74">
        <v>600054772</v>
      </c>
      <c r="B6555" s="73">
        <f t="shared" si="306"/>
        <v>600054772</v>
      </c>
      <c r="C6555" s="73" t="s">
        <v>20617</v>
      </c>
      <c r="D6555" s="68">
        <v>1</v>
      </c>
      <c r="E6555" s="48">
        <f t="shared" si="307"/>
        <v>75034531</v>
      </c>
      <c r="F6555" s="57" t="s">
        <v>17312</v>
      </c>
      <c r="G6555" s="57" t="s">
        <v>19223</v>
      </c>
      <c r="H6555" s="51">
        <v>50</v>
      </c>
      <c r="I6555" s="51" t="s">
        <v>17309</v>
      </c>
      <c r="J6555" s="69">
        <v>27.49</v>
      </c>
      <c r="K6555" s="69">
        <f t="shared" si="308"/>
        <v>1374.5</v>
      </c>
      <c r="L6555" s="90">
        <v>50</v>
      </c>
      <c r="M6555" s="51">
        <f>VLOOKUP(A:A,'[2]Příloha k protokolu'!$F:$J,5,0)</f>
        <v>0</v>
      </c>
      <c r="N6555" s="62" t="s">
        <v>20618</v>
      </c>
      <c r="O6555" s="52"/>
      <c r="P6555" s="52">
        <v>39</v>
      </c>
      <c r="Q6555" s="52"/>
      <c r="R6555" s="52" t="s">
        <v>20619</v>
      </c>
      <c r="S6555" s="49" t="s">
        <v>21333</v>
      </c>
      <c r="V6555" s="50" t="s">
        <v>20499</v>
      </c>
      <c r="W6555" s="50" t="s">
        <v>20500</v>
      </c>
      <c r="X6555" s="50" t="s">
        <v>14740</v>
      </c>
      <c r="Y6555" s="70" t="s">
        <v>17320</v>
      </c>
      <c r="Z6555" s="53">
        <v>26101</v>
      </c>
    </row>
    <row r="6556" spans="1:26" s="49" customFormat="1" x14ac:dyDescent="0.25">
      <c r="A6556" s="74">
        <v>600054781</v>
      </c>
      <c r="B6556" s="73">
        <f t="shared" si="306"/>
        <v>600054781</v>
      </c>
      <c r="C6556" s="73" t="s">
        <v>20620</v>
      </c>
      <c r="D6556" s="68">
        <v>1</v>
      </c>
      <c r="E6556" s="48">
        <f t="shared" si="307"/>
        <v>70990841</v>
      </c>
      <c r="F6556" s="57" t="s">
        <v>17312</v>
      </c>
      <c r="G6556" s="57" t="s">
        <v>19223</v>
      </c>
      <c r="H6556" s="51">
        <v>75</v>
      </c>
      <c r="I6556" s="51" t="s">
        <v>17309</v>
      </c>
      <c r="J6556" s="69">
        <v>27.49</v>
      </c>
      <c r="K6556" s="69">
        <f t="shared" si="308"/>
        <v>2061.75</v>
      </c>
      <c r="L6556" s="90">
        <v>75</v>
      </c>
      <c r="M6556" s="51">
        <f>VLOOKUP(A:A,'[2]Příloha k protokolu'!$F:$J,5,0)</f>
        <v>0</v>
      </c>
      <c r="N6556" s="62" t="s">
        <v>20621</v>
      </c>
      <c r="O6556" s="52"/>
      <c r="P6556" s="52">
        <v>14</v>
      </c>
      <c r="Q6556" s="52"/>
      <c r="R6556" s="52" t="s">
        <v>20622</v>
      </c>
      <c r="S6556" s="49" t="s">
        <v>21333</v>
      </c>
      <c r="V6556" s="50" t="s">
        <v>20499</v>
      </c>
      <c r="W6556" s="50" t="s">
        <v>20500</v>
      </c>
      <c r="X6556" s="50" t="s">
        <v>14740</v>
      </c>
      <c r="Y6556" s="70" t="s">
        <v>17320</v>
      </c>
      <c r="Z6556" s="53">
        <v>26243</v>
      </c>
    </row>
    <row r="6557" spans="1:26" s="49" customFormat="1" x14ac:dyDescent="0.25">
      <c r="A6557" s="74">
        <v>600054802</v>
      </c>
      <c r="B6557" s="73">
        <f t="shared" si="306"/>
        <v>600054802</v>
      </c>
      <c r="C6557" s="73" t="s">
        <v>20623</v>
      </c>
      <c r="D6557" s="68">
        <v>1</v>
      </c>
      <c r="E6557" s="48">
        <f t="shared" si="307"/>
        <v>61903116</v>
      </c>
      <c r="F6557" s="57" t="s">
        <v>17312</v>
      </c>
      <c r="G6557" s="57" t="s">
        <v>19223</v>
      </c>
      <c r="H6557" s="51">
        <v>450</v>
      </c>
      <c r="I6557" s="51" t="s">
        <v>17309</v>
      </c>
      <c r="J6557" s="69">
        <v>27.49</v>
      </c>
      <c r="K6557" s="69">
        <f t="shared" si="308"/>
        <v>12370.5</v>
      </c>
      <c r="L6557" s="90">
        <v>450</v>
      </c>
      <c r="M6557" s="51">
        <f>VLOOKUP(A:A,'[2]Příloha k protokolu'!$F:$J,5,0)</f>
        <v>0</v>
      </c>
      <c r="N6557" s="62" t="s">
        <v>20624</v>
      </c>
      <c r="O6557" s="52" t="s">
        <v>7310</v>
      </c>
      <c r="P6557" s="52">
        <v>26</v>
      </c>
      <c r="Q6557" s="52"/>
      <c r="R6557" s="52" t="s">
        <v>20625</v>
      </c>
      <c r="S6557" s="49" t="s">
        <v>21333</v>
      </c>
      <c r="V6557" s="50" t="s">
        <v>20499</v>
      </c>
      <c r="W6557" s="50" t="s">
        <v>20500</v>
      </c>
      <c r="X6557" s="50" t="s">
        <v>14740</v>
      </c>
      <c r="Y6557" s="70" t="s">
        <v>17320</v>
      </c>
      <c r="Z6557" s="53">
        <v>26223</v>
      </c>
    </row>
    <row r="6558" spans="1:26" s="49" customFormat="1" x14ac:dyDescent="0.25">
      <c r="A6558" s="74">
        <v>600054942</v>
      </c>
      <c r="B6558" s="73">
        <f t="shared" si="306"/>
        <v>600054942</v>
      </c>
      <c r="C6558" s="73" t="s">
        <v>20626</v>
      </c>
      <c r="D6558" s="68">
        <v>1</v>
      </c>
      <c r="E6558" s="48">
        <f t="shared" si="307"/>
        <v>71008390</v>
      </c>
      <c r="F6558" s="57" t="s">
        <v>17312</v>
      </c>
      <c r="G6558" s="57" t="s">
        <v>19223</v>
      </c>
      <c r="H6558" s="51">
        <v>100</v>
      </c>
      <c r="I6558" s="51" t="s">
        <v>17309</v>
      </c>
      <c r="J6558" s="69">
        <v>27.49</v>
      </c>
      <c r="K6558" s="69">
        <f t="shared" si="308"/>
        <v>2749</v>
      </c>
      <c r="L6558" s="90">
        <v>100</v>
      </c>
      <c r="M6558" s="51">
        <f>VLOOKUP(A:A,'[2]Příloha k protokolu'!$F:$J,5,0)</f>
        <v>0</v>
      </c>
      <c r="N6558" s="62" t="s">
        <v>20627</v>
      </c>
      <c r="O6558" s="52" t="s">
        <v>340</v>
      </c>
      <c r="P6558" s="52">
        <v>622</v>
      </c>
      <c r="Q6558" s="52"/>
      <c r="R6558" s="52" t="s">
        <v>20569</v>
      </c>
      <c r="S6558" s="49" t="s">
        <v>21333</v>
      </c>
      <c r="V6558" s="50" t="s">
        <v>20499</v>
      </c>
      <c r="W6558" s="50" t="s">
        <v>20500</v>
      </c>
      <c r="X6558" s="50" t="s">
        <v>14740</v>
      </c>
      <c r="Y6558" s="70" t="s">
        <v>17320</v>
      </c>
      <c r="Z6558" s="53">
        <v>26242</v>
      </c>
    </row>
    <row r="6559" spans="1:26" s="49" customFormat="1" ht="30" x14ac:dyDescent="0.25">
      <c r="A6559" s="75">
        <v>600170225</v>
      </c>
      <c r="B6559" s="73">
        <f t="shared" si="306"/>
        <v>600170225</v>
      </c>
      <c r="C6559" s="73" t="s">
        <v>20628</v>
      </c>
      <c r="D6559" s="68">
        <v>1</v>
      </c>
      <c r="E6559" s="48">
        <f t="shared" si="307"/>
        <v>873489</v>
      </c>
      <c r="F6559" s="57" t="s">
        <v>17312</v>
      </c>
      <c r="G6559" s="57" t="s">
        <v>19223</v>
      </c>
      <c r="H6559" s="51">
        <v>400</v>
      </c>
      <c r="I6559" s="51" t="s">
        <v>17309</v>
      </c>
      <c r="J6559" s="69">
        <v>27.49</v>
      </c>
      <c r="K6559" s="69">
        <f t="shared" si="308"/>
        <v>10996</v>
      </c>
      <c r="L6559" s="90">
        <v>400</v>
      </c>
      <c r="M6559" s="51">
        <f>VLOOKUP(A:A,'[2]Příloha k protokolu'!$F:$J,5,0)</f>
        <v>0</v>
      </c>
      <c r="N6559" s="62" t="s">
        <v>20629</v>
      </c>
      <c r="O6559" s="52" t="s">
        <v>20630</v>
      </c>
      <c r="P6559" s="52">
        <v>335</v>
      </c>
      <c r="Q6559" s="52"/>
      <c r="R6559" s="52" t="s">
        <v>20500</v>
      </c>
      <c r="S6559" s="49" t="s">
        <v>21333</v>
      </c>
      <c r="V6559" s="50" t="s">
        <v>18333</v>
      </c>
      <c r="W6559" s="50" t="s">
        <v>20500</v>
      </c>
      <c r="X6559" s="50" t="s">
        <v>14738</v>
      </c>
      <c r="Y6559" s="70" t="s">
        <v>17320</v>
      </c>
      <c r="Z6559" s="53">
        <v>26101</v>
      </c>
    </row>
    <row r="6560" spans="1:26" s="49" customFormat="1" ht="30" x14ac:dyDescent="0.25">
      <c r="A6560" s="75">
        <v>600170233</v>
      </c>
      <c r="B6560" s="73">
        <f t="shared" si="306"/>
        <v>600170233</v>
      </c>
      <c r="C6560" s="73" t="s">
        <v>20631</v>
      </c>
      <c r="D6560" s="68">
        <v>1</v>
      </c>
      <c r="E6560" s="48">
        <f t="shared" si="307"/>
        <v>508268</v>
      </c>
      <c r="F6560" s="57" t="s">
        <v>17312</v>
      </c>
      <c r="G6560" s="57" t="s">
        <v>19223</v>
      </c>
      <c r="H6560" s="51">
        <v>625</v>
      </c>
      <c r="I6560" s="51" t="s">
        <v>17309</v>
      </c>
      <c r="J6560" s="69">
        <v>27.49</v>
      </c>
      <c r="K6560" s="69">
        <f t="shared" si="308"/>
        <v>17181.25</v>
      </c>
      <c r="L6560" s="90">
        <v>625</v>
      </c>
      <c r="M6560" s="51">
        <f>VLOOKUP(A:A,'[2]Příloha k protokolu'!$F:$J,5,0)</f>
        <v>0</v>
      </c>
      <c r="N6560" s="62" t="s">
        <v>20632</v>
      </c>
      <c r="O6560" s="52" t="s">
        <v>20633</v>
      </c>
      <c r="P6560" s="52">
        <v>114</v>
      </c>
      <c r="Q6560" s="52"/>
      <c r="R6560" s="52" t="s">
        <v>20500</v>
      </c>
      <c r="S6560" s="49" t="s">
        <v>21333</v>
      </c>
      <c r="V6560" s="50" t="s">
        <v>18333</v>
      </c>
      <c r="W6560" s="50" t="s">
        <v>20500</v>
      </c>
      <c r="X6560" s="50" t="s">
        <v>14738</v>
      </c>
      <c r="Y6560" s="70" t="s">
        <v>17320</v>
      </c>
      <c r="Z6560" s="53">
        <v>26101</v>
      </c>
    </row>
    <row r="6561" spans="1:26" s="49" customFormat="1" ht="30" x14ac:dyDescent="0.25">
      <c r="A6561" s="75">
        <v>610451251</v>
      </c>
      <c r="B6561" s="73">
        <f t="shared" si="306"/>
        <v>610451251</v>
      </c>
      <c r="C6561" s="73" t="s">
        <v>20634</v>
      </c>
      <c r="D6561" s="68">
        <v>1</v>
      </c>
      <c r="E6561" s="48">
        <f t="shared" si="307"/>
        <v>42731259</v>
      </c>
      <c r="F6561" s="57" t="s">
        <v>17312</v>
      </c>
      <c r="G6561" s="57" t="s">
        <v>19223</v>
      </c>
      <c r="H6561" s="51">
        <v>600</v>
      </c>
      <c r="I6561" s="51" t="s">
        <v>17309</v>
      </c>
      <c r="J6561" s="69">
        <v>27.49</v>
      </c>
      <c r="K6561" s="69">
        <f t="shared" si="308"/>
        <v>16494</v>
      </c>
      <c r="L6561" s="90">
        <v>600</v>
      </c>
      <c r="M6561" s="51">
        <f>VLOOKUP(A:A,'[2]Příloha k protokolu'!$F:$J,5,0)</f>
        <v>0</v>
      </c>
      <c r="N6561" s="62" t="s">
        <v>20635</v>
      </c>
      <c r="O6561" s="52" t="s">
        <v>2050</v>
      </c>
      <c r="P6561" s="52">
        <v>327</v>
      </c>
      <c r="Q6561" s="52"/>
      <c r="R6561" s="52" t="s">
        <v>20500</v>
      </c>
      <c r="S6561" s="49" t="s">
        <v>21333</v>
      </c>
      <c r="V6561" s="50" t="s">
        <v>20499</v>
      </c>
      <c r="W6561" s="50" t="s">
        <v>20500</v>
      </c>
      <c r="X6561" s="50" t="s">
        <v>14740</v>
      </c>
      <c r="Y6561" s="70" t="s">
        <v>17320</v>
      </c>
      <c r="Z6561" s="53">
        <v>26101</v>
      </c>
    </row>
    <row r="6562" spans="1:26" s="49" customFormat="1" x14ac:dyDescent="0.25">
      <c r="A6562" s="75">
        <v>650008651</v>
      </c>
      <c r="B6562" s="73">
        <f t="shared" si="306"/>
        <v>650008651</v>
      </c>
      <c r="C6562" s="73" t="s">
        <v>20636</v>
      </c>
      <c r="D6562" s="68">
        <v>1</v>
      </c>
      <c r="E6562" s="48">
        <f t="shared" si="307"/>
        <v>26177153</v>
      </c>
      <c r="F6562" s="57" t="s">
        <v>17312</v>
      </c>
      <c r="G6562" s="57" t="s">
        <v>19223</v>
      </c>
      <c r="H6562" s="51">
        <v>25</v>
      </c>
      <c r="I6562" s="51" t="s">
        <v>17309</v>
      </c>
      <c r="J6562" s="69">
        <v>27.49</v>
      </c>
      <c r="K6562" s="69">
        <f t="shared" si="308"/>
        <v>687.25</v>
      </c>
      <c r="L6562" s="90">
        <v>25</v>
      </c>
      <c r="M6562" s="51">
        <f>VLOOKUP(A:A,'[2]Příloha k protokolu'!$F:$J,5,0)</f>
        <v>0</v>
      </c>
      <c r="N6562" s="62" t="s">
        <v>20637</v>
      </c>
      <c r="O6562" s="52"/>
      <c r="P6562" s="52">
        <v>2</v>
      </c>
      <c r="Q6562" s="52"/>
      <c r="R6562" s="52" t="s">
        <v>20500</v>
      </c>
      <c r="S6562" s="49" t="s">
        <v>21334</v>
      </c>
      <c r="V6562" s="50" t="s">
        <v>18333</v>
      </c>
      <c r="W6562" s="50" t="s">
        <v>20500</v>
      </c>
      <c r="X6562" s="50" t="s">
        <v>14742</v>
      </c>
      <c r="Y6562" s="70" t="s">
        <v>17320</v>
      </c>
      <c r="Z6562" s="53">
        <v>26101</v>
      </c>
    </row>
    <row r="6563" spans="1:26" s="49" customFormat="1" x14ac:dyDescent="0.25">
      <c r="A6563" s="75">
        <v>651019133</v>
      </c>
      <c r="B6563" s="73">
        <f t="shared" si="306"/>
        <v>651019133</v>
      </c>
      <c r="C6563" s="73" t="s">
        <v>20638</v>
      </c>
      <c r="D6563" s="68">
        <v>1</v>
      </c>
      <c r="E6563" s="48">
        <f t="shared" si="307"/>
        <v>27380297</v>
      </c>
      <c r="F6563" s="57" t="s">
        <v>17312</v>
      </c>
      <c r="G6563" s="57" t="s">
        <v>19223</v>
      </c>
      <c r="H6563" s="51">
        <v>25</v>
      </c>
      <c r="I6563" s="51" t="s">
        <v>17309</v>
      </c>
      <c r="J6563" s="69">
        <v>27.49</v>
      </c>
      <c r="K6563" s="69">
        <f t="shared" si="308"/>
        <v>687.25</v>
      </c>
      <c r="L6563" s="90">
        <v>25</v>
      </c>
      <c r="M6563" s="51">
        <f>VLOOKUP(A:A,'[2]Příloha k protokolu'!$F:$J,5,0)</f>
        <v>0</v>
      </c>
      <c r="N6563" s="62" t="s">
        <v>20639</v>
      </c>
      <c r="O6563" s="52"/>
      <c r="P6563" s="52">
        <v>22</v>
      </c>
      <c r="Q6563" s="52"/>
      <c r="R6563" s="52" t="s">
        <v>3394</v>
      </c>
      <c r="S6563" s="49" t="s">
        <v>21334</v>
      </c>
      <c r="V6563" s="50" t="s">
        <v>18333</v>
      </c>
      <c r="W6563" s="50" t="s">
        <v>20500</v>
      </c>
      <c r="X6563" s="50" t="s">
        <v>14741</v>
      </c>
      <c r="Y6563" s="70" t="s">
        <v>17320</v>
      </c>
      <c r="Z6563" s="53">
        <v>26101</v>
      </c>
    </row>
    <row r="6564" spans="1:26" s="49" customFormat="1" ht="30" x14ac:dyDescent="0.25">
      <c r="A6564" s="75">
        <v>691006253</v>
      </c>
      <c r="B6564" s="73">
        <f t="shared" si="306"/>
        <v>691006253</v>
      </c>
      <c r="C6564" s="73" t="s">
        <v>20640</v>
      </c>
      <c r="D6564" s="68">
        <v>1</v>
      </c>
      <c r="E6564" s="48">
        <f t="shared" si="307"/>
        <v>71295003</v>
      </c>
      <c r="F6564" s="57" t="s">
        <v>17312</v>
      </c>
      <c r="G6564" s="57" t="s">
        <v>19223</v>
      </c>
      <c r="H6564" s="51">
        <v>1000</v>
      </c>
      <c r="I6564" s="51" t="s">
        <v>17309</v>
      </c>
      <c r="J6564" s="69">
        <v>27.49</v>
      </c>
      <c r="K6564" s="69">
        <f t="shared" si="308"/>
        <v>27490</v>
      </c>
      <c r="L6564" s="90">
        <v>1000</v>
      </c>
      <c r="M6564" s="51">
        <f>VLOOKUP(A:A,'[2]Příloha k protokolu'!$F:$J,5,0)</f>
        <v>0</v>
      </c>
      <c r="N6564" s="62" t="s">
        <v>20641</v>
      </c>
      <c r="O6564" s="52" t="s">
        <v>3188</v>
      </c>
      <c r="P6564" s="52">
        <v>279</v>
      </c>
      <c r="Q6564" s="52"/>
      <c r="R6564" s="52" t="s">
        <v>20500</v>
      </c>
      <c r="S6564" s="49" t="s">
        <v>21333</v>
      </c>
      <c r="V6564" s="50" t="s">
        <v>20499</v>
      </c>
      <c r="W6564" s="50" t="s">
        <v>20500</v>
      </c>
      <c r="X6564" s="50" t="s">
        <v>14740</v>
      </c>
      <c r="Y6564" s="70" t="s">
        <v>17320</v>
      </c>
      <c r="Z6564" s="53">
        <v>26101</v>
      </c>
    </row>
    <row r="6565" spans="1:26" s="49" customFormat="1" ht="30" x14ac:dyDescent="0.25">
      <c r="A6565" s="74">
        <v>600007979</v>
      </c>
      <c r="B6565" s="73">
        <f t="shared" si="306"/>
        <v>600007979</v>
      </c>
      <c r="C6565" s="73" t="s">
        <v>20642</v>
      </c>
      <c r="D6565" s="68">
        <v>1</v>
      </c>
      <c r="E6565" s="48">
        <f t="shared" si="307"/>
        <v>69434</v>
      </c>
      <c r="F6565" s="57" t="s">
        <v>17312</v>
      </c>
      <c r="G6565" s="57" t="s">
        <v>20643</v>
      </c>
      <c r="H6565" s="51">
        <v>350</v>
      </c>
      <c r="I6565" s="51" t="s">
        <v>17309</v>
      </c>
      <c r="J6565" s="69">
        <v>27.49</v>
      </c>
      <c r="K6565" s="69">
        <f t="shared" si="308"/>
        <v>9621.5</v>
      </c>
      <c r="L6565" s="90">
        <v>350</v>
      </c>
      <c r="M6565" s="51">
        <f>VLOOKUP(A:A,'[2]Příloha k protokolu'!$F:$J,5,0)</f>
        <v>0</v>
      </c>
      <c r="N6565" s="62" t="s">
        <v>20644</v>
      </c>
      <c r="O6565" s="52"/>
      <c r="P6565" s="52">
        <v>181</v>
      </c>
      <c r="Q6565" s="52"/>
      <c r="R6565" s="52" t="s">
        <v>20645</v>
      </c>
      <c r="S6565" s="49" t="s">
        <v>21333</v>
      </c>
      <c r="V6565" s="50" t="s">
        <v>18333</v>
      </c>
      <c r="W6565" s="50" t="s">
        <v>20646</v>
      </c>
      <c r="X6565" s="50" t="s">
        <v>14738</v>
      </c>
      <c r="Y6565" s="70" t="s">
        <v>17320</v>
      </c>
      <c r="Z6565" s="53">
        <v>27023</v>
      </c>
    </row>
    <row r="6566" spans="1:26" s="49" customFormat="1" x14ac:dyDescent="0.25">
      <c r="A6566" s="74">
        <v>600055451</v>
      </c>
      <c r="B6566" s="73">
        <f t="shared" si="306"/>
        <v>600055451</v>
      </c>
      <c r="C6566" s="73" t="s">
        <v>20648</v>
      </c>
      <c r="D6566" s="68">
        <v>1</v>
      </c>
      <c r="E6566" s="48">
        <f t="shared" si="307"/>
        <v>47020334</v>
      </c>
      <c r="F6566" s="57" t="s">
        <v>17312</v>
      </c>
      <c r="G6566" s="57" t="s">
        <v>20643</v>
      </c>
      <c r="H6566" s="51">
        <v>0</v>
      </c>
      <c r="I6566" s="51" t="s">
        <v>17309</v>
      </c>
      <c r="J6566" s="69">
        <v>27.49</v>
      </c>
      <c r="K6566" s="69">
        <f t="shared" si="308"/>
        <v>0</v>
      </c>
      <c r="L6566" s="90">
        <v>25</v>
      </c>
      <c r="M6566" s="51">
        <f>VLOOKUP(A:A,'[2]Příloha k protokolu'!$F:$J,5,0)</f>
        <v>25</v>
      </c>
      <c r="N6566" s="62" t="s">
        <v>20649</v>
      </c>
      <c r="O6566" s="52" t="s">
        <v>20650</v>
      </c>
      <c r="P6566" s="52">
        <v>259</v>
      </c>
      <c r="Q6566" s="52"/>
      <c r="R6566" s="52" t="s">
        <v>20646</v>
      </c>
      <c r="S6566" s="49" t="s">
        <v>21333</v>
      </c>
      <c r="V6566" s="50" t="s">
        <v>20647</v>
      </c>
      <c r="W6566" s="50" t="s">
        <v>20646</v>
      </c>
      <c r="X6566" s="50" t="s">
        <v>14740</v>
      </c>
      <c r="Y6566" s="70" t="s">
        <v>17320</v>
      </c>
      <c r="Z6566" s="53">
        <v>26901</v>
      </c>
    </row>
    <row r="6567" spans="1:26" s="49" customFormat="1" ht="30" x14ac:dyDescent="0.25">
      <c r="A6567" s="74">
        <v>600022188</v>
      </c>
      <c r="B6567" s="73">
        <f t="shared" si="306"/>
        <v>600022188</v>
      </c>
      <c r="C6567" s="73" t="s">
        <v>20651</v>
      </c>
      <c r="D6567" s="68">
        <v>1</v>
      </c>
      <c r="E6567" s="48">
        <f t="shared" si="307"/>
        <v>47019727</v>
      </c>
      <c r="F6567" s="57" t="s">
        <v>17312</v>
      </c>
      <c r="G6567" s="57" t="s">
        <v>20643</v>
      </c>
      <c r="H6567" s="51">
        <v>0</v>
      </c>
      <c r="I6567" s="51" t="s">
        <v>17309</v>
      </c>
      <c r="J6567" s="69">
        <v>27.49</v>
      </c>
      <c r="K6567" s="69">
        <f t="shared" si="308"/>
        <v>0</v>
      </c>
      <c r="L6567" s="90">
        <v>400</v>
      </c>
      <c r="M6567" s="51">
        <f>VLOOKUP(A:A,'[2]Příloha k protokolu'!$F:$J,5,0)</f>
        <v>400</v>
      </c>
      <c r="N6567" s="62" t="s">
        <v>20652</v>
      </c>
      <c r="O6567" s="52" t="s">
        <v>20653</v>
      </c>
      <c r="P6567" s="52">
        <v>1576</v>
      </c>
      <c r="Q6567" s="52"/>
      <c r="R6567" s="52" t="s">
        <v>20646</v>
      </c>
      <c r="S6567" s="49" t="s">
        <v>21333</v>
      </c>
      <c r="V6567" s="50" t="s">
        <v>18333</v>
      </c>
      <c r="W6567" s="50" t="s">
        <v>20646</v>
      </c>
      <c r="X6567" s="50" t="s">
        <v>14738</v>
      </c>
      <c r="Y6567" s="70" t="s">
        <v>17320</v>
      </c>
      <c r="Z6567" s="53">
        <v>26901</v>
      </c>
    </row>
    <row r="6568" spans="1:26" s="49" customFormat="1" x14ac:dyDescent="0.25">
      <c r="A6568" s="74">
        <v>600007936</v>
      </c>
      <c r="B6568" s="73">
        <f t="shared" si="306"/>
        <v>600007936</v>
      </c>
      <c r="C6568" s="73" t="s">
        <v>20654</v>
      </c>
      <c r="D6568" s="68">
        <v>1</v>
      </c>
      <c r="E6568" s="48">
        <f t="shared" si="307"/>
        <v>47019689</v>
      </c>
      <c r="F6568" s="57" t="s">
        <v>17312</v>
      </c>
      <c r="G6568" s="57" t="s">
        <v>20643</v>
      </c>
      <c r="H6568" s="51">
        <v>350</v>
      </c>
      <c r="I6568" s="51" t="s">
        <v>17309</v>
      </c>
      <c r="J6568" s="69">
        <v>27.49</v>
      </c>
      <c r="K6568" s="69">
        <f t="shared" si="308"/>
        <v>9621.5</v>
      </c>
      <c r="L6568" s="90">
        <v>350</v>
      </c>
      <c r="M6568" s="51">
        <f>VLOOKUP(A:A,'[2]Příloha k protokolu'!$F:$J,5,0)</f>
        <v>0</v>
      </c>
      <c r="N6568" s="62" t="s">
        <v>20655</v>
      </c>
      <c r="O6568" s="52" t="s">
        <v>1152</v>
      </c>
      <c r="P6568" s="52">
        <v>1222</v>
      </c>
      <c r="Q6568" s="52"/>
      <c r="R6568" s="52" t="s">
        <v>20646</v>
      </c>
      <c r="S6568" s="49" t="s">
        <v>21333</v>
      </c>
      <c r="V6568" s="50" t="s">
        <v>18333</v>
      </c>
      <c r="W6568" s="50" t="s">
        <v>20646</v>
      </c>
      <c r="X6568" s="50" t="s">
        <v>14738</v>
      </c>
      <c r="Y6568" s="70" t="s">
        <v>17320</v>
      </c>
      <c r="Z6568" s="53">
        <v>26901</v>
      </c>
    </row>
    <row r="6569" spans="1:26" s="49" customFormat="1" x14ac:dyDescent="0.25">
      <c r="A6569" s="74">
        <v>600007944</v>
      </c>
      <c r="B6569" s="73">
        <f t="shared" si="306"/>
        <v>600007944</v>
      </c>
      <c r="C6569" s="73" t="s">
        <v>20656</v>
      </c>
      <c r="D6569" s="68">
        <v>1</v>
      </c>
      <c r="E6569" s="48">
        <f t="shared" si="307"/>
        <v>14802201</v>
      </c>
      <c r="F6569" s="57" t="s">
        <v>17312</v>
      </c>
      <c r="G6569" s="57" t="s">
        <v>20643</v>
      </c>
      <c r="H6569" s="51">
        <v>575</v>
      </c>
      <c r="I6569" s="51" t="s">
        <v>17309</v>
      </c>
      <c r="J6569" s="69">
        <v>27.49</v>
      </c>
      <c r="K6569" s="69">
        <f t="shared" si="308"/>
        <v>15806.75</v>
      </c>
      <c r="L6569" s="90">
        <v>575</v>
      </c>
      <c r="M6569" s="51">
        <f>VLOOKUP(A:A,'[2]Příloha k protokolu'!$F:$J,5,0)</f>
        <v>0</v>
      </c>
      <c r="N6569" s="62" t="s">
        <v>20657</v>
      </c>
      <c r="O6569" s="52" t="s">
        <v>516</v>
      </c>
      <c r="P6569" s="52">
        <v>1135</v>
      </c>
      <c r="Q6569" s="52"/>
      <c r="R6569" s="52" t="s">
        <v>20658</v>
      </c>
      <c r="S6569" s="49" t="s">
        <v>21333</v>
      </c>
      <c r="V6569" s="50" t="s">
        <v>18333</v>
      </c>
      <c r="W6569" s="50" t="s">
        <v>20646</v>
      </c>
      <c r="X6569" s="50" t="s">
        <v>14738</v>
      </c>
      <c r="Y6569" s="70" t="s">
        <v>17320</v>
      </c>
      <c r="Z6569" s="53">
        <v>27101</v>
      </c>
    </row>
    <row r="6570" spans="1:26" s="49" customFormat="1" ht="30" x14ac:dyDescent="0.25">
      <c r="A6570" s="74">
        <v>600007952</v>
      </c>
      <c r="B6570" s="73">
        <f t="shared" si="306"/>
        <v>600007952</v>
      </c>
      <c r="C6570" s="73" t="s">
        <v>20659</v>
      </c>
      <c r="D6570" s="68">
        <v>1</v>
      </c>
      <c r="E6570" s="48">
        <f t="shared" si="307"/>
        <v>47019671</v>
      </c>
      <c r="F6570" s="57" t="s">
        <v>17312</v>
      </c>
      <c r="G6570" s="57" t="s">
        <v>20643</v>
      </c>
      <c r="H6570" s="51">
        <v>475</v>
      </c>
      <c r="I6570" s="51" t="s">
        <v>17309</v>
      </c>
      <c r="J6570" s="69">
        <v>27.49</v>
      </c>
      <c r="K6570" s="69">
        <f t="shared" si="308"/>
        <v>13057.75</v>
      </c>
      <c r="L6570" s="90">
        <v>475</v>
      </c>
      <c r="M6570" s="51">
        <f>VLOOKUP(A:A,'[2]Příloha k protokolu'!$F:$J,5,0)</f>
        <v>0</v>
      </c>
      <c r="N6570" s="62" t="s">
        <v>20660</v>
      </c>
      <c r="O6570" s="52" t="s">
        <v>5451</v>
      </c>
      <c r="P6570" s="52">
        <v>186</v>
      </c>
      <c r="Q6570" s="52"/>
      <c r="R6570" s="52" t="s">
        <v>20646</v>
      </c>
      <c r="S6570" s="49" t="s">
        <v>21333</v>
      </c>
      <c r="V6570" s="50" t="s">
        <v>18333</v>
      </c>
      <c r="W6570" s="50" t="s">
        <v>20646</v>
      </c>
      <c r="X6570" s="50" t="s">
        <v>14738</v>
      </c>
      <c r="Y6570" s="70" t="s">
        <v>17320</v>
      </c>
      <c r="Z6570" s="53">
        <v>26901</v>
      </c>
    </row>
    <row r="6571" spans="1:26" s="49" customFormat="1" ht="30" x14ac:dyDescent="0.25">
      <c r="A6571" s="74">
        <v>600007961</v>
      </c>
      <c r="B6571" s="73">
        <f t="shared" si="306"/>
        <v>600007961</v>
      </c>
      <c r="C6571" s="73" t="s">
        <v>20661</v>
      </c>
      <c r="D6571" s="68">
        <v>1</v>
      </c>
      <c r="E6571" s="48">
        <f t="shared" si="307"/>
        <v>47019697</v>
      </c>
      <c r="F6571" s="57" t="s">
        <v>17312</v>
      </c>
      <c r="G6571" s="57" t="s">
        <v>20643</v>
      </c>
      <c r="H6571" s="51">
        <v>0</v>
      </c>
      <c r="I6571" s="51" t="s">
        <v>17320</v>
      </c>
      <c r="J6571" s="69">
        <v>27.49</v>
      </c>
      <c r="K6571" s="69">
        <f t="shared" si="308"/>
        <v>0</v>
      </c>
      <c r="L6571" s="90">
        <v>0</v>
      </c>
      <c r="M6571" s="51"/>
      <c r="N6571" s="62" t="s">
        <v>20662</v>
      </c>
      <c r="O6571" s="52" t="s">
        <v>48</v>
      </c>
      <c r="P6571" s="52">
        <v>209</v>
      </c>
      <c r="Q6571" s="52"/>
      <c r="R6571" s="52" t="s">
        <v>20658</v>
      </c>
      <c r="S6571" s="49" t="s">
        <v>21333</v>
      </c>
      <c r="V6571" s="50" t="s">
        <v>18333</v>
      </c>
      <c r="W6571" s="50" t="s">
        <v>20646</v>
      </c>
      <c r="X6571" s="50" t="s">
        <v>14738</v>
      </c>
      <c r="Y6571" s="70">
        <v>44340</v>
      </c>
      <c r="Z6571" s="53">
        <v>27101</v>
      </c>
    </row>
    <row r="6572" spans="1:26" s="49" customFormat="1" x14ac:dyDescent="0.25">
      <c r="A6572" s="74">
        <v>600007987</v>
      </c>
      <c r="B6572" s="73">
        <f t="shared" si="306"/>
        <v>600007987</v>
      </c>
      <c r="C6572" s="73" t="s">
        <v>20663</v>
      </c>
      <c r="D6572" s="68">
        <v>1</v>
      </c>
      <c r="E6572" s="48">
        <f t="shared" si="307"/>
        <v>47019719</v>
      </c>
      <c r="F6572" s="57" t="s">
        <v>17312</v>
      </c>
      <c r="G6572" s="57" t="s">
        <v>20643</v>
      </c>
      <c r="H6572" s="51">
        <v>200</v>
      </c>
      <c r="I6572" s="51" t="s">
        <v>17309</v>
      </c>
      <c r="J6572" s="69">
        <v>27.49</v>
      </c>
      <c r="K6572" s="69">
        <f t="shared" si="308"/>
        <v>5498</v>
      </c>
      <c r="L6572" s="90">
        <v>200</v>
      </c>
      <c r="M6572" s="51">
        <f>VLOOKUP(A:A,'[2]Příloha k protokolu'!$F:$J,5,0)</f>
        <v>0</v>
      </c>
      <c r="N6572" s="62" t="s">
        <v>20664</v>
      </c>
      <c r="O6572" s="52" t="s">
        <v>1152</v>
      </c>
      <c r="P6572" s="52">
        <v>1222</v>
      </c>
      <c r="Q6572" s="52"/>
      <c r="R6572" s="52" t="s">
        <v>20646</v>
      </c>
      <c r="S6572" s="49" t="s">
        <v>21333</v>
      </c>
      <c r="V6572" s="50" t="s">
        <v>18333</v>
      </c>
      <c r="W6572" s="50" t="s">
        <v>20646</v>
      </c>
      <c r="X6572" s="50" t="s">
        <v>14738</v>
      </c>
      <c r="Y6572" s="70" t="s">
        <v>17320</v>
      </c>
      <c r="Z6572" s="53">
        <v>26901</v>
      </c>
    </row>
    <row r="6573" spans="1:26" s="49" customFormat="1" x14ac:dyDescent="0.25">
      <c r="A6573" s="74">
        <v>600055191</v>
      </c>
      <c r="B6573" s="73">
        <f t="shared" si="306"/>
        <v>600055191</v>
      </c>
      <c r="C6573" s="73" t="s">
        <v>20665</v>
      </c>
      <c r="D6573" s="68">
        <v>1</v>
      </c>
      <c r="E6573" s="48">
        <f t="shared" si="307"/>
        <v>70988251</v>
      </c>
      <c r="F6573" s="57" t="s">
        <v>17312</v>
      </c>
      <c r="G6573" s="57" t="s">
        <v>20643</v>
      </c>
      <c r="H6573" s="51">
        <v>0</v>
      </c>
      <c r="I6573" s="51" t="s">
        <v>17309</v>
      </c>
      <c r="J6573" s="69">
        <v>27.49</v>
      </c>
      <c r="K6573" s="69">
        <f t="shared" si="308"/>
        <v>0</v>
      </c>
      <c r="L6573" s="90">
        <v>25</v>
      </c>
      <c r="M6573" s="51">
        <f>VLOOKUP(A:A,'[2]Příloha k protokolu'!$F:$J,5,0)</f>
        <v>25</v>
      </c>
      <c r="N6573" s="62" t="s">
        <v>20666</v>
      </c>
      <c r="O6573" s="52" t="s">
        <v>20667</v>
      </c>
      <c r="P6573" s="52">
        <v>194</v>
      </c>
      <c r="Q6573" s="52"/>
      <c r="R6573" s="52" t="s">
        <v>7312</v>
      </c>
      <c r="S6573" s="49" t="s">
        <v>21333</v>
      </c>
      <c r="V6573" s="50" t="s">
        <v>20647</v>
      </c>
      <c r="W6573" s="50" t="s">
        <v>20646</v>
      </c>
      <c r="X6573" s="50" t="s">
        <v>14740</v>
      </c>
      <c r="Y6573" s="70" t="s">
        <v>17320</v>
      </c>
      <c r="Z6573" s="53">
        <v>27101</v>
      </c>
    </row>
    <row r="6574" spans="1:26" s="49" customFormat="1" x14ac:dyDescent="0.25">
      <c r="A6574" s="74">
        <v>600055221</v>
      </c>
      <c r="B6574" s="73">
        <f t="shared" si="306"/>
        <v>600055221</v>
      </c>
      <c r="C6574" s="73" t="s">
        <v>20668</v>
      </c>
      <c r="D6574" s="68">
        <v>1</v>
      </c>
      <c r="E6574" s="48">
        <f t="shared" si="307"/>
        <v>75034727</v>
      </c>
      <c r="F6574" s="57" t="s">
        <v>17312</v>
      </c>
      <c r="G6574" s="57" t="s">
        <v>20643</v>
      </c>
      <c r="H6574" s="51">
        <v>0</v>
      </c>
      <c r="I6574" s="51" t="s">
        <v>17309</v>
      </c>
      <c r="J6574" s="69">
        <v>27.49</v>
      </c>
      <c r="K6574" s="69">
        <f t="shared" si="308"/>
        <v>0</v>
      </c>
      <c r="L6574" s="90">
        <v>25</v>
      </c>
      <c r="M6574" s="51">
        <f>VLOOKUP(A:A,'[2]Příloha k protokolu'!$F:$J,5,0)</f>
        <v>25</v>
      </c>
      <c r="N6574" s="62" t="s">
        <v>20669</v>
      </c>
      <c r="O6574" s="52" t="s">
        <v>20670</v>
      </c>
      <c r="P6574" s="52">
        <v>344</v>
      </c>
      <c r="Q6574" s="52"/>
      <c r="R6574" s="52" t="s">
        <v>20671</v>
      </c>
      <c r="S6574" s="49" t="s">
        <v>21333</v>
      </c>
      <c r="V6574" s="50" t="s">
        <v>20647</v>
      </c>
      <c r="W6574" s="50" t="s">
        <v>20646</v>
      </c>
      <c r="X6574" s="50" t="s">
        <v>14740</v>
      </c>
      <c r="Y6574" s="70" t="s">
        <v>17320</v>
      </c>
      <c r="Z6574" s="53">
        <v>27062</v>
      </c>
    </row>
    <row r="6575" spans="1:26" s="49" customFormat="1" x14ac:dyDescent="0.25">
      <c r="A6575" s="74">
        <v>600055469</v>
      </c>
      <c r="B6575" s="73">
        <f t="shared" si="306"/>
        <v>600055469</v>
      </c>
      <c r="C6575" s="73" t="s">
        <v>20672</v>
      </c>
      <c r="D6575" s="68">
        <v>1</v>
      </c>
      <c r="E6575" s="48">
        <f t="shared" si="307"/>
        <v>47019581</v>
      </c>
      <c r="F6575" s="57" t="s">
        <v>17312</v>
      </c>
      <c r="G6575" s="57" t="s">
        <v>20643</v>
      </c>
      <c r="H6575" s="51">
        <v>0</v>
      </c>
      <c r="I6575" s="51" t="s">
        <v>17309</v>
      </c>
      <c r="J6575" s="69">
        <v>27.49</v>
      </c>
      <c r="K6575" s="69">
        <f t="shared" si="308"/>
        <v>0</v>
      </c>
      <c r="L6575" s="90">
        <v>25</v>
      </c>
      <c r="M6575" s="51">
        <f>VLOOKUP(A:A,'[2]Příloha k protokolu'!$F:$J,5,0)</f>
        <v>25</v>
      </c>
      <c r="N6575" s="62" t="s">
        <v>20673</v>
      </c>
      <c r="O6575" s="52" t="s">
        <v>20674</v>
      </c>
      <c r="P6575" s="52">
        <v>188</v>
      </c>
      <c r="Q6575" s="52"/>
      <c r="R6575" s="52" t="s">
        <v>20646</v>
      </c>
      <c r="S6575" s="49" t="s">
        <v>21333</v>
      </c>
      <c r="V6575" s="50" t="s">
        <v>20647</v>
      </c>
      <c r="W6575" s="50" t="s">
        <v>20646</v>
      </c>
      <c r="X6575" s="50" t="s">
        <v>14740</v>
      </c>
      <c r="Y6575" s="70" t="s">
        <v>17320</v>
      </c>
      <c r="Z6575" s="53">
        <v>26901</v>
      </c>
    </row>
    <row r="6576" spans="1:26" s="49" customFormat="1" x14ac:dyDescent="0.25">
      <c r="A6576" s="74">
        <v>600055728</v>
      </c>
      <c r="B6576" s="73">
        <f t="shared" si="306"/>
        <v>600055728</v>
      </c>
      <c r="C6576" s="73" t="s">
        <v>20676</v>
      </c>
      <c r="D6576" s="68">
        <v>1</v>
      </c>
      <c r="E6576" s="48">
        <f t="shared" si="307"/>
        <v>70988200</v>
      </c>
      <c r="F6576" s="57" t="s">
        <v>17312</v>
      </c>
      <c r="G6576" s="57" t="s">
        <v>20643</v>
      </c>
      <c r="H6576" s="51">
        <v>50</v>
      </c>
      <c r="I6576" s="51" t="s">
        <v>17309</v>
      </c>
      <c r="J6576" s="69">
        <v>27.49</v>
      </c>
      <c r="K6576" s="69">
        <f t="shared" si="308"/>
        <v>1374.5</v>
      </c>
      <c r="L6576" s="90">
        <v>50</v>
      </c>
      <c r="M6576" s="51">
        <f>VLOOKUP(A:A,'[2]Příloha k protokolu'!$F:$J,5,0)</f>
        <v>0</v>
      </c>
      <c r="N6576" s="62" t="s">
        <v>20677</v>
      </c>
      <c r="O6576" s="52"/>
      <c r="P6576" s="52">
        <v>23</v>
      </c>
      <c r="Q6576" s="52"/>
      <c r="R6576" s="52" t="s">
        <v>20678</v>
      </c>
      <c r="S6576" s="49" t="s">
        <v>21333</v>
      </c>
      <c r="V6576" s="50" t="s">
        <v>20647</v>
      </c>
      <c r="W6576" s="50" t="s">
        <v>20646</v>
      </c>
      <c r="X6576" s="50" t="s">
        <v>14740</v>
      </c>
      <c r="Y6576" s="70" t="s">
        <v>17320</v>
      </c>
      <c r="Z6576" s="53">
        <v>27024</v>
      </c>
    </row>
    <row r="6577" spans="1:26" s="49" customFormat="1" x14ac:dyDescent="0.25">
      <c r="A6577" s="74">
        <v>600027996</v>
      </c>
      <c r="B6577" s="73">
        <f t="shared" si="306"/>
        <v>600027996</v>
      </c>
      <c r="C6577" s="73" t="s">
        <v>20679</v>
      </c>
      <c r="D6577" s="68">
        <v>1</v>
      </c>
      <c r="E6577" s="48">
        <f t="shared" si="307"/>
        <v>47019735</v>
      </c>
      <c r="F6577" s="57" t="s">
        <v>17312</v>
      </c>
      <c r="G6577" s="57" t="s">
        <v>20643</v>
      </c>
      <c r="H6577" s="51">
        <v>0</v>
      </c>
      <c r="I6577" s="51" t="s">
        <v>17309</v>
      </c>
      <c r="J6577" s="69">
        <v>27.49</v>
      </c>
      <c r="K6577" s="69">
        <f t="shared" si="308"/>
        <v>0</v>
      </c>
      <c r="L6577" s="90">
        <v>25</v>
      </c>
      <c r="M6577" s="51">
        <f>VLOOKUP(A:A,'[2]Příloha k protokolu'!$F:$J,5,0)</f>
        <v>25</v>
      </c>
      <c r="N6577" s="62" t="s">
        <v>20680</v>
      </c>
      <c r="O6577" s="52" t="s">
        <v>182</v>
      </c>
      <c r="P6577" s="52">
        <v>647</v>
      </c>
      <c r="Q6577" s="52"/>
      <c r="R6577" s="52" t="s">
        <v>20658</v>
      </c>
      <c r="S6577" s="49" t="s">
        <v>21333</v>
      </c>
      <c r="V6577" s="50" t="s">
        <v>18333</v>
      </c>
      <c r="W6577" s="50" t="s">
        <v>20646</v>
      </c>
      <c r="X6577" s="50" t="s">
        <v>14738</v>
      </c>
      <c r="Y6577" s="70" t="s">
        <v>17320</v>
      </c>
      <c r="Z6577" s="53">
        <v>27101</v>
      </c>
    </row>
    <row r="6578" spans="1:26" s="49" customFormat="1" x14ac:dyDescent="0.25">
      <c r="A6578" s="74">
        <v>600055434</v>
      </c>
      <c r="B6578" s="73">
        <f t="shared" si="306"/>
        <v>600055434</v>
      </c>
      <c r="C6578" s="73" t="s">
        <v>20681</v>
      </c>
      <c r="D6578" s="68">
        <v>1</v>
      </c>
      <c r="E6578" s="48">
        <f t="shared" si="307"/>
        <v>47014008</v>
      </c>
      <c r="F6578" s="57" t="s">
        <v>17312</v>
      </c>
      <c r="G6578" s="57" t="s">
        <v>20643</v>
      </c>
      <c r="H6578" s="51">
        <v>0</v>
      </c>
      <c r="I6578" s="51" t="s">
        <v>17309</v>
      </c>
      <c r="J6578" s="69">
        <v>27.49</v>
      </c>
      <c r="K6578" s="69">
        <f t="shared" si="308"/>
        <v>0</v>
      </c>
      <c r="L6578" s="90">
        <v>25</v>
      </c>
      <c r="M6578" s="51">
        <f>VLOOKUP(A:A,'[2]Příloha k protokolu'!$F:$J,5,0)</f>
        <v>25</v>
      </c>
      <c r="N6578" s="62" t="s">
        <v>20682</v>
      </c>
      <c r="O6578" s="52" t="s">
        <v>20683</v>
      </c>
      <c r="P6578" s="52">
        <v>1904</v>
      </c>
      <c r="Q6578" s="52"/>
      <c r="R6578" s="52" t="s">
        <v>20646</v>
      </c>
      <c r="S6578" s="49" t="s">
        <v>21333</v>
      </c>
      <c r="V6578" s="50" t="s">
        <v>20647</v>
      </c>
      <c r="W6578" s="50" t="s">
        <v>20646</v>
      </c>
      <c r="X6578" s="50" t="s">
        <v>14740</v>
      </c>
      <c r="Y6578" s="70" t="s">
        <v>17320</v>
      </c>
      <c r="Z6578" s="53">
        <v>26901</v>
      </c>
    </row>
    <row r="6579" spans="1:26" s="49" customFormat="1" x14ac:dyDescent="0.25">
      <c r="A6579" s="74">
        <v>600055426</v>
      </c>
      <c r="B6579" s="73">
        <f t="shared" si="306"/>
        <v>600055426</v>
      </c>
      <c r="C6579" s="73" t="s">
        <v>20684</v>
      </c>
      <c r="D6579" s="68">
        <v>1</v>
      </c>
      <c r="E6579" s="48">
        <f t="shared" si="307"/>
        <v>47020342</v>
      </c>
      <c r="F6579" s="57" t="s">
        <v>17312</v>
      </c>
      <c r="G6579" s="57" t="s">
        <v>20643</v>
      </c>
      <c r="H6579" s="51">
        <v>0</v>
      </c>
      <c r="I6579" s="51" t="s">
        <v>17309</v>
      </c>
      <c r="J6579" s="69">
        <v>27.49</v>
      </c>
      <c r="K6579" s="69">
        <f t="shared" si="308"/>
        <v>0</v>
      </c>
      <c r="L6579" s="90">
        <v>25</v>
      </c>
      <c r="M6579" s="51">
        <f>VLOOKUP(A:A,'[2]Příloha k protokolu'!$F:$J,5,0)</f>
        <v>25</v>
      </c>
      <c r="N6579" s="62" t="s">
        <v>20685</v>
      </c>
      <c r="O6579" s="52" t="s">
        <v>20653</v>
      </c>
      <c r="P6579" s="52">
        <v>2249</v>
      </c>
      <c r="Q6579" s="52"/>
      <c r="R6579" s="52" t="s">
        <v>20646</v>
      </c>
      <c r="S6579" s="49" t="s">
        <v>21333</v>
      </c>
      <c r="V6579" s="50" t="s">
        <v>20647</v>
      </c>
      <c r="W6579" s="50" t="s">
        <v>20646</v>
      </c>
      <c r="X6579" s="50" t="s">
        <v>14740</v>
      </c>
      <c r="Y6579" s="70" t="s">
        <v>17320</v>
      </c>
      <c r="Z6579" s="53">
        <v>26901</v>
      </c>
    </row>
    <row r="6580" spans="1:26" s="49" customFormat="1" x14ac:dyDescent="0.25">
      <c r="A6580" s="74">
        <v>600055477</v>
      </c>
      <c r="B6580" s="73">
        <f t="shared" si="306"/>
        <v>600055477</v>
      </c>
      <c r="C6580" s="73" t="s">
        <v>20686</v>
      </c>
      <c r="D6580" s="68">
        <v>1</v>
      </c>
      <c r="E6580" s="48">
        <f t="shared" si="307"/>
        <v>47013982</v>
      </c>
      <c r="F6580" s="57" t="s">
        <v>17312</v>
      </c>
      <c r="G6580" s="57" t="s">
        <v>20643</v>
      </c>
      <c r="H6580" s="51">
        <v>0</v>
      </c>
      <c r="I6580" s="51" t="s">
        <v>17309</v>
      </c>
      <c r="J6580" s="69">
        <v>27.49</v>
      </c>
      <c r="K6580" s="69">
        <f t="shared" si="308"/>
        <v>0</v>
      </c>
      <c r="L6580" s="90">
        <v>25</v>
      </c>
      <c r="M6580" s="51">
        <f>VLOOKUP(A:A,'[2]Příloha k protokolu'!$F:$J,5,0)</f>
        <v>25</v>
      </c>
      <c r="N6580" s="62" t="s">
        <v>20687</v>
      </c>
      <c r="O6580" s="52" t="s">
        <v>20688</v>
      </c>
      <c r="P6580" s="52">
        <v>2232</v>
      </c>
      <c r="Q6580" s="52"/>
      <c r="R6580" s="52" t="s">
        <v>20646</v>
      </c>
      <c r="S6580" s="49" t="s">
        <v>21333</v>
      </c>
      <c r="V6580" s="50" t="s">
        <v>20647</v>
      </c>
      <c r="W6580" s="50" t="s">
        <v>20646</v>
      </c>
      <c r="X6580" s="50" t="s">
        <v>14740</v>
      </c>
      <c r="Y6580" s="70" t="s">
        <v>17320</v>
      </c>
      <c r="Z6580" s="53">
        <v>26901</v>
      </c>
    </row>
    <row r="6581" spans="1:26" s="49" customFormat="1" x14ac:dyDescent="0.25">
      <c r="A6581" s="74">
        <v>600055612</v>
      </c>
      <c r="B6581" s="73">
        <f t="shared" si="306"/>
        <v>600055612</v>
      </c>
      <c r="C6581" s="73" t="s">
        <v>20689</v>
      </c>
      <c r="D6581" s="68">
        <v>1</v>
      </c>
      <c r="E6581" s="48">
        <f t="shared" si="307"/>
        <v>875457</v>
      </c>
      <c r="F6581" s="57" t="s">
        <v>17312</v>
      </c>
      <c r="G6581" s="57" t="s">
        <v>20643</v>
      </c>
      <c r="H6581" s="51">
        <v>0</v>
      </c>
      <c r="I6581" s="51" t="s">
        <v>17309</v>
      </c>
      <c r="J6581" s="69">
        <v>27.49</v>
      </c>
      <c r="K6581" s="69">
        <f t="shared" si="308"/>
        <v>0</v>
      </c>
      <c r="L6581" s="90">
        <v>25</v>
      </c>
      <c r="M6581" s="51">
        <f>VLOOKUP(A:A,'[2]Příloha k protokolu'!$F:$J,5,0)</f>
        <v>25</v>
      </c>
      <c r="N6581" s="62" t="s">
        <v>20690</v>
      </c>
      <c r="O6581" s="52" t="s">
        <v>946</v>
      </c>
      <c r="P6581" s="52">
        <v>2312</v>
      </c>
      <c r="Q6581" s="52"/>
      <c r="R6581" s="52" t="s">
        <v>20646</v>
      </c>
      <c r="S6581" s="49" t="s">
        <v>21333</v>
      </c>
      <c r="V6581" s="50" t="s">
        <v>20647</v>
      </c>
      <c r="W6581" s="50" t="s">
        <v>20646</v>
      </c>
      <c r="X6581" s="50" t="s">
        <v>14740</v>
      </c>
      <c r="Y6581" s="70" t="s">
        <v>17320</v>
      </c>
      <c r="Z6581" s="53">
        <v>26901</v>
      </c>
    </row>
    <row r="6582" spans="1:26" s="49" customFormat="1" x14ac:dyDescent="0.25">
      <c r="A6582" s="74">
        <v>600055621</v>
      </c>
      <c r="B6582" s="73">
        <f t="shared" si="306"/>
        <v>600055621</v>
      </c>
      <c r="C6582" s="73" t="s">
        <v>20691</v>
      </c>
      <c r="D6582" s="68">
        <v>1</v>
      </c>
      <c r="E6582" s="48">
        <f t="shared" si="307"/>
        <v>67673759</v>
      </c>
      <c r="F6582" s="57" t="s">
        <v>17312</v>
      </c>
      <c r="G6582" s="57" t="s">
        <v>20643</v>
      </c>
      <c r="H6582" s="51">
        <v>0</v>
      </c>
      <c r="I6582" s="51" t="s">
        <v>17309</v>
      </c>
      <c r="J6582" s="69">
        <v>27.49</v>
      </c>
      <c r="K6582" s="69">
        <f t="shared" si="308"/>
        <v>0</v>
      </c>
      <c r="L6582" s="90">
        <v>25</v>
      </c>
      <c r="M6582" s="51">
        <f>VLOOKUP(A:A,'[2]Příloha k protokolu'!$F:$J,5,0)</f>
        <v>25</v>
      </c>
      <c r="N6582" s="62" t="s">
        <v>20692</v>
      </c>
      <c r="O6582" s="52" t="s">
        <v>18804</v>
      </c>
      <c r="P6582" s="52">
        <v>2174</v>
      </c>
      <c r="Q6582" s="52"/>
      <c r="R6582" s="52" t="s">
        <v>20646</v>
      </c>
      <c r="S6582" s="49" t="s">
        <v>21333</v>
      </c>
      <c r="V6582" s="50" t="s">
        <v>20647</v>
      </c>
      <c r="W6582" s="50" t="s">
        <v>20646</v>
      </c>
      <c r="X6582" s="50" t="s">
        <v>14740</v>
      </c>
      <c r="Y6582" s="70" t="s">
        <v>17320</v>
      </c>
      <c r="Z6582" s="53">
        <v>26901</v>
      </c>
    </row>
    <row r="6583" spans="1:26" s="49" customFormat="1" ht="30" x14ac:dyDescent="0.25">
      <c r="A6583" s="74">
        <v>600055647</v>
      </c>
      <c r="B6583" s="73">
        <f t="shared" si="306"/>
        <v>600055647</v>
      </c>
      <c r="C6583" s="73" t="s">
        <v>20693</v>
      </c>
      <c r="D6583" s="68">
        <v>1</v>
      </c>
      <c r="E6583" s="48">
        <f t="shared" si="307"/>
        <v>47014491</v>
      </c>
      <c r="F6583" s="57" t="s">
        <v>17312</v>
      </c>
      <c r="G6583" s="57" t="s">
        <v>20643</v>
      </c>
      <c r="H6583" s="51">
        <v>0</v>
      </c>
      <c r="I6583" s="51" t="s">
        <v>17320</v>
      </c>
      <c r="J6583" s="69">
        <v>27.49</v>
      </c>
      <c r="K6583" s="69">
        <f t="shared" si="308"/>
        <v>0</v>
      </c>
      <c r="L6583" s="90">
        <v>0</v>
      </c>
      <c r="M6583" s="51"/>
      <c r="N6583" s="62" t="s">
        <v>20694</v>
      </c>
      <c r="O6583" s="52" t="s">
        <v>48</v>
      </c>
      <c r="P6583" s="52">
        <v>209</v>
      </c>
      <c r="Q6583" s="52"/>
      <c r="R6583" s="52" t="s">
        <v>20658</v>
      </c>
      <c r="S6583" s="49" t="s">
        <v>21333</v>
      </c>
      <c r="V6583" s="50" t="s">
        <v>20647</v>
      </c>
      <c r="W6583" s="50" t="s">
        <v>20646</v>
      </c>
      <c r="X6583" s="50" t="s">
        <v>14740</v>
      </c>
      <c r="Y6583" s="70">
        <v>44340</v>
      </c>
      <c r="Z6583" s="53">
        <v>27101</v>
      </c>
    </row>
    <row r="6584" spans="1:26" s="49" customFormat="1" x14ac:dyDescent="0.25">
      <c r="A6584" s="74">
        <v>600055655</v>
      </c>
      <c r="B6584" s="73">
        <f t="shared" si="306"/>
        <v>600055655</v>
      </c>
      <c r="C6584" s="73" t="s">
        <v>20695</v>
      </c>
      <c r="D6584" s="68">
        <v>1</v>
      </c>
      <c r="E6584" s="48">
        <f t="shared" si="307"/>
        <v>71000526</v>
      </c>
      <c r="F6584" s="57" t="s">
        <v>17312</v>
      </c>
      <c r="G6584" s="57" t="s">
        <v>20643</v>
      </c>
      <c r="H6584" s="51">
        <v>50</v>
      </c>
      <c r="I6584" s="51" t="s">
        <v>17309</v>
      </c>
      <c r="J6584" s="69">
        <v>27.49</v>
      </c>
      <c r="K6584" s="69">
        <f t="shared" si="308"/>
        <v>1374.5</v>
      </c>
      <c r="L6584" s="90">
        <v>50</v>
      </c>
      <c r="M6584" s="51">
        <f>VLOOKUP(A:A,'[2]Příloha k protokolu'!$F:$J,5,0)</f>
        <v>0</v>
      </c>
      <c r="N6584" s="62" t="s">
        <v>20696</v>
      </c>
      <c r="O6584" s="52"/>
      <c r="P6584" s="52">
        <v>68</v>
      </c>
      <c r="Q6584" s="52"/>
      <c r="R6584" s="52" t="s">
        <v>362</v>
      </c>
      <c r="S6584" s="49" t="s">
        <v>21333</v>
      </c>
      <c r="V6584" s="50" t="s">
        <v>20647</v>
      </c>
      <c r="W6584" s="50" t="s">
        <v>20646</v>
      </c>
      <c r="X6584" s="50" t="s">
        <v>14740</v>
      </c>
      <c r="Y6584" s="70" t="s">
        <v>17320</v>
      </c>
      <c r="Z6584" s="53">
        <v>27001</v>
      </c>
    </row>
    <row r="6585" spans="1:26" s="49" customFormat="1" x14ac:dyDescent="0.25">
      <c r="A6585" s="74">
        <v>600055663</v>
      </c>
      <c r="B6585" s="73">
        <f t="shared" si="306"/>
        <v>600055663</v>
      </c>
      <c r="C6585" s="73" t="s">
        <v>20697</v>
      </c>
      <c r="D6585" s="68">
        <v>1</v>
      </c>
      <c r="E6585" s="48">
        <f t="shared" si="307"/>
        <v>71000534</v>
      </c>
      <c r="F6585" s="57" t="s">
        <v>17312</v>
      </c>
      <c r="G6585" s="57" t="s">
        <v>20643</v>
      </c>
      <c r="H6585" s="51">
        <v>50</v>
      </c>
      <c r="I6585" s="51" t="s">
        <v>17309</v>
      </c>
      <c r="J6585" s="69">
        <v>27.49</v>
      </c>
      <c r="K6585" s="69">
        <f t="shared" si="308"/>
        <v>1374.5</v>
      </c>
      <c r="L6585" s="90">
        <v>50</v>
      </c>
      <c r="M6585" s="51">
        <f>VLOOKUP(A:A,'[2]Příloha k protokolu'!$F:$J,5,0)</f>
        <v>0</v>
      </c>
      <c r="N6585" s="62" t="s">
        <v>20698</v>
      </c>
      <c r="O6585" s="52" t="s">
        <v>7293</v>
      </c>
      <c r="P6585" s="52">
        <v>128</v>
      </c>
      <c r="Q6585" s="52"/>
      <c r="R6585" s="52" t="s">
        <v>20699</v>
      </c>
      <c r="S6585" s="49" t="s">
        <v>21333</v>
      </c>
      <c r="V6585" s="50" t="s">
        <v>20647</v>
      </c>
      <c r="W6585" s="50" t="s">
        <v>20646</v>
      </c>
      <c r="X6585" s="50" t="s">
        <v>14740</v>
      </c>
      <c r="Y6585" s="70" t="s">
        <v>17320</v>
      </c>
      <c r="Z6585" s="53">
        <v>27053</v>
      </c>
    </row>
    <row r="6586" spans="1:26" s="49" customFormat="1" x14ac:dyDescent="0.25">
      <c r="A6586" s="74">
        <v>600055671</v>
      </c>
      <c r="B6586" s="73">
        <f t="shared" si="306"/>
        <v>600055671</v>
      </c>
      <c r="C6586" s="73" t="s">
        <v>20700</v>
      </c>
      <c r="D6586" s="68">
        <v>1</v>
      </c>
      <c r="E6586" s="48">
        <f t="shared" si="307"/>
        <v>75034409</v>
      </c>
      <c r="F6586" s="57" t="s">
        <v>17312</v>
      </c>
      <c r="G6586" s="57" t="s">
        <v>20643</v>
      </c>
      <c r="H6586" s="51">
        <v>50</v>
      </c>
      <c r="I6586" s="51" t="s">
        <v>17309</v>
      </c>
      <c r="J6586" s="69">
        <v>27.49</v>
      </c>
      <c r="K6586" s="69">
        <f t="shared" si="308"/>
        <v>1374.5</v>
      </c>
      <c r="L6586" s="90">
        <v>50</v>
      </c>
      <c r="M6586" s="51">
        <f>VLOOKUP(A:A,'[2]Příloha k protokolu'!$F:$J,5,0)</f>
        <v>0</v>
      </c>
      <c r="N6586" s="62" t="s">
        <v>20701</v>
      </c>
      <c r="O6586" s="52" t="s">
        <v>20667</v>
      </c>
      <c r="P6586" s="52">
        <v>115</v>
      </c>
      <c r="Q6586" s="52"/>
      <c r="R6586" s="52" t="s">
        <v>20702</v>
      </c>
      <c r="S6586" s="49" t="s">
        <v>21333</v>
      </c>
      <c r="V6586" s="50" t="s">
        <v>20647</v>
      </c>
      <c r="W6586" s="50" t="s">
        <v>20646</v>
      </c>
      <c r="X6586" s="50" t="s">
        <v>14740</v>
      </c>
      <c r="Y6586" s="70" t="s">
        <v>17320</v>
      </c>
      <c r="Z6586" s="53">
        <v>27052</v>
      </c>
    </row>
    <row r="6587" spans="1:26" s="49" customFormat="1" x14ac:dyDescent="0.25">
      <c r="A6587" s="74">
        <v>600055698</v>
      </c>
      <c r="B6587" s="73">
        <f t="shared" si="306"/>
        <v>600055698</v>
      </c>
      <c r="C6587" s="73" t="s">
        <v>20703</v>
      </c>
      <c r="D6587" s="68">
        <v>1</v>
      </c>
      <c r="E6587" s="48">
        <f t="shared" si="307"/>
        <v>71006613</v>
      </c>
      <c r="F6587" s="57" t="s">
        <v>17312</v>
      </c>
      <c r="G6587" s="57" t="s">
        <v>20643</v>
      </c>
      <c r="H6587" s="51">
        <v>50</v>
      </c>
      <c r="I6587" s="51" t="s">
        <v>17309</v>
      </c>
      <c r="J6587" s="69">
        <v>27.49</v>
      </c>
      <c r="K6587" s="69">
        <f t="shared" si="308"/>
        <v>1374.5</v>
      </c>
      <c r="L6587" s="90">
        <v>50</v>
      </c>
      <c r="M6587" s="51">
        <f>VLOOKUP(A:A,'[2]Příloha k protokolu'!$F:$J,5,0)</f>
        <v>0</v>
      </c>
      <c r="N6587" s="62" t="s">
        <v>20704</v>
      </c>
      <c r="O6587" s="52"/>
      <c r="P6587" s="52">
        <v>61</v>
      </c>
      <c r="Q6587" s="52"/>
      <c r="R6587" s="52" t="s">
        <v>7286</v>
      </c>
      <c r="S6587" s="49" t="s">
        <v>21333</v>
      </c>
      <c r="V6587" s="50" t="s">
        <v>20647</v>
      </c>
      <c r="W6587" s="50" t="s">
        <v>20646</v>
      </c>
      <c r="X6587" s="50" t="s">
        <v>14740</v>
      </c>
      <c r="Y6587" s="70" t="s">
        <v>17320</v>
      </c>
      <c r="Z6587" s="53">
        <v>26901</v>
      </c>
    </row>
    <row r="6588" spans="1:26" s="49" customFormat="1" x14ac:dyDescent="0.25">
      <c r="A6588" s="74">
        <v>600055701</v>
      </c>
      <c r="B6588" s="73">
        <f t="shared" si="306"/>
        <v>600055701</v>
      </c>
      <c r="C6588" s="73" t="s">
        <v>20705</v>
      </c>
      <c r="D6588" s="68">
        <v>1</v>
      </c>
      <c r="E6588" s="48">
        <f t="shared" si="307"/>
        <v>47014318</v>
      </c>
      <c r="F6588" s="57" t="s">
        <v>17312</v>
      </c>
      <c r="G6588" s="57" t="s">
        <v>20643</v>
      </c>
      <c r="H6588" s="51">
        <v>0</v>
      </c>
      <c r="I6588" s="51" t="s">
        <v>17309</v>
      </c>
      <c r="J6588" s="69">
        <v>27.49</v>
      </c>
      <c r="K6588" s="69">
        <f t="shared" si="308"/>
        <v>0</v>
      </c>
      <c r="L6588" s="90">
        <v>75</v>
      </c>
      <c r="M6588" s="51">
        <f>VLOOKUP(A:A,'[2]Příloha k protokolu'!$F:$J,5,0)</f>
        <v>75</v>
      </c>
      <c r="N6588" s="62" t="s">
        <v>20706</v>
      </c>
      <c r="O6588" s="52" t="s">
        <v>20707</v>
      </c>
      <c r="P6588" s="52">
        <v>54</v>
      </c>
      <c r="Q6588" s="52"/>
      <c r="R6588" s="52" t="s">
        <v>20708</v>
      </c>
      <c r="S6588" s="49" t="s">
        <v>21333</v>
      </c>
      <c r="V6588" s="50" t="s">
        <v>20647</v>
      </c>
      <c r="W6588" s="50" t="s">
        <v>20646</v>
      </c>
      <c r="X6588" s="50" t="s">
        <v>14740</v>
      </c>
      <c r="Y6588" s="70" t="s">
        <v>17320</v>
      </c>
      <c r="Z6588" s="53">
        <v>27031</v>
      </c>
    </row>
    <row r="6589" spans="1:26" s="49" customFormat="1" x14ac:dyDescent="0.25">
      <c r="A6589" s="74">
        <v>600055736</v>
      </c>
      <c r="B6589" s="73">
        <f t="shared" si="306"/>
        <v>600055736</v>
      </c>
      <c r="C6589" s="73" t="s">
        <v>20709</v>
      </c>
      <c r="D6589" s="68">
        <v>1</v>
      </c>
      <c r="E6589" s="48">
        <f t="shared" si="307"/>
        <v>71006583</v>
      </c>
      <c r="F6589" s="57" t="s">
        <v>17312</v>
      </c>
      <c r="G6589" s="57" t="s">
        <v>20643</v>
      </c>
      <c r="H6589" s="51">
        <v>125</v>
      </c>
      <c r="I6589" s="51" t="s">
        <v>17309</v>
      </c>
      <c r="J6589" s="69">
        <v>27.49</v>
      </c>
      <c r="K6589" s="69">
        <f t="shared" si="308"/>
        <v>3436.25</v>
      </c>
      <c r="L6589" s="90">
        <v>125</v>
      </c>
      <c r="M6589" s="51">
        <f>VLOOKUP(A:A,'[2]Příloha k protokolu'!$F:$J,5,0)</f>
        <v>0</v>
      </c>
      <c r="N6589" s="62" t="s">
        <v>20710</v>
      </c>
      <c r="O6589" s="52"/>
      <c r="P6589" s="52">
        <v>77</v>
      </c>
      <c r="Q6589" s="52"/>
      <c r="R6589" s="52" t="s">
        <v>20711</v>
      </c>
      <c r="S6589" s="49" t="s">
        <v>21333</v>
      </c>
      <c r="V6589" s="50" t="s">
        <v>20647</v>
      </c>
      <c r="W6589" s="50" t="s">
        <v>20646</v>
      </c>
      <c r="X6589" s="50" t="s">
        <v>14740</v>
      </c>
      <c r="Y6589" s="70" t="s">
        <v>17320</v>
      </c>
      <c r="Z6589" s="53">
        <v>27021</v>
      </c>
    </row>
    <row r="6590" spans="1:26" s="49" customFormat="1" x14ac:dyDescent="0.25">
      <c r="A6590" s="74">
        <v>600055744</v>
      </c>
      <c r="B6590" s="73">
        <f t="shared" si="306"/>
        <v>600055744</v>
      </c>
      <c r="C6590" s="73" t="s">
        <v>20712</v>
      </c>
      <c r="D6590" s="68">
        <v>1</v>
      </c>
      <c r="E6590" s="48">
        <f t="shared" si="307"/>
        <v>70946060</v>
      </c>
      <c r="F6590" s="57" t="s">
        <v>17312</v>
      </c>
      <c r="G6590" s="57" t="s">
        <v>20643</v>
      </c>
      <c r="H6590" s="51">
        <v>300</v>
      </c>
      <c r="I6590" s="51" t="s">
        <v>17309</v>
      </c>
      <c r="J6590" s="69">
        <v>27.49</v>
      </c>
      <c r="K6590" s="69">
        <f t="shared" si="308"/>
        <v>8247</v>
      </c>
      <c r="L6590" s="90">
        <v>300</v>
      </c>
      <c r="M6590" s="51">
        <f>VLOOKUP(A:A,'[2]Příloha k protokolu'!$F:$J,5,0)</f>
        <v>0</v>
      </c>
      <c r="N6590" s="62" t="s">
        <v>20713</v>
      </c>
      <c r="O6590" s="52"/>
      <c r="P6590" s="52">
        <v>235</v>
      </c>
      <c r="Q6590" s="52"/>
      <c r="R6590" s="52" t="s">
        <v>20714</v>
      </c>
      <c r="S6590" s="49" t="s">
        <v>21333</v>
      </c>
      <c r="V6590" s="50" t="s">
        <v>20647</v>
      </c>
      <c r="W6590" s="50" t="s">
        <v>20646</v>
      </c>
      <c r="X6590" s="50" t="s">
        <v>14740</v>
      </c>
      <c r="Y6590" s="70" t="s">
        <v>17320</v>
      </c>
      <c r="Z6590" s="53">
        <v>27002</v>
      </c>
    </row>
    <row r="6591" spans="1:26" s="49" customFormat="1" x14ac:dyDescent="0.25">
      <c r="A6591" s="74">
        <v>600055752</v>
      </c>
      <c r="B6591" s="73">
        <f t="shared" si="306"/>
        <v>600055752</v>
      </c>
      <c r="C6591" s="73" t="s">
        <v>20715</v>
      </c>
      <c r="D6591" s="68">
        <v>1</v>
      </c>
      <c r="E6591" s="48">
        <f t="shared" si="307"/>
        <v>47018747</v>
      </c>
      <c r="F6591" s="57" t="s">
        <v>17312</v>
      </c>
      <c r="G6591" s="57" t="s">
        <v>20643</v>
      </c>
      <c r="H6591" s="51">
        <v>200</v>
      </c>
      <c r="I6591" s="51" t="s">
        <v>17309</v>
      </c>
      <c r="J6591" s="69">
        <v>27.49</v>
      </c>
      <c r="K6591" s="69">
        <f t="shared" si="308"/>
        <v>5498</v>
      </c>
      <c r="L6591" s="90">
        <v>200</v>
      </c>
      <c r="M6591" s="51">
        <f>VLOOKUP(A:A,'[2]Příloha k protokolu'!$F:$J,5,0)</f>
        <v>0</v>
      </c>
      <c r="N6591" s="62" t="s">
        <v>20716</v>
      </c>
      <c r="O6591" s="52" t="s">
        <v>519</v>
      </c>
      <c r="P6591" s="52">
        <v>127</v>
      </c>
      <c r="Q6591" s="52"/>
      <c r="R6591" s="52" t="s">
        <v>6370</v>
      </c>
      <c r="S6591" s="49" t="s">
        <v>21333</v>
      </c>
      <c r="V6591" s="50" t="s">
        <v>20647</v>
      </c>
      <c r="W6591" s="50" t="s">
        <v>20646</v>
      </c>
      <c r="X6591" s="50" t="s">
        <v>14740</v>
      </c>
      <c r="Y6591" s="70" t="s">
        <v>17320</v>
      </c>
      <c r="Z6591" s="53">
        <v>27034</v>
      </c>
    </row>
    <row r="6592" spans="1:26" s="49" customFormat="1" x14ac:dyDescent="0.25">
      <c r="A6592" s="74">
        <v>600055761</v>
      </c>
      <c r="B6592" s="73">
        <f t="shared" si="306"/>
        <v>600055761</v>
      </c>
      <c r="C6592" s="73" t="s">
        <v>20717</v>
      </c>
      <c r="D6592" s="68">
        <v>1</v>
      </c>
      <c r="E6592" s="48">
        <f t="shared" si="307"/>
        <v>63804395</v>
      </c>
      <c r="F6592" s="57" t="s">
        <v>17312</v>
      </c>
      <c r="G6592" s="57" t="s">
        <v>20643</v>
      </c>
      <c r="H6592" s="51">
        <v>400</v>
      </c>
      <c r="I6592" s="51" t="s">
        <v>17309</v>
      </c>
      <c r="J6592" s="69">
        <v>27.49</v>
      </c>
      <c r="K6592" s="69">
        <f t="shared" si="308"/>
        <v>10996</v>
      </c>
      <c r="L6592" s="90">
        <v>400</v>
      </c>
      <c r="M6592" s="51">
        <f>VLOOKUP(A:A,'[2]Příloha k protokolu'!$F:$J,5,0)</f>
        <v>0</v>
      </c>
      <c r="N6592" s="62" t="s">
        <v>20718</v>
      </c>
      <c r="O6592" s="52" t="s">
        <v>60</v>
      </c>
      <c r="P6592" s="52">
        <v>323</v>
      </c>
      <c r="Q6592" s="52"/>
      <c r="R6592" s="52" t="s">
        <v>19019</v>
      </c>
      <c r="S6592" s="49" t="s">
        <v>21333</v>
      </c>
      <c r="V6592" s="50" t="s">
        <v>20647</v>
      </c>
      <c r="W6592" s="50" t="s">
        <v>20646</v>
      </c>
      <c r="X6592" s="50" t="s">
        <v>14740</v>
      </c>
      <c r="Y6592" s="70" t="s">
        <v>17320</v>
      </c>
      <c r="Z6592" s="53">
        <v>27033</v>
      </c>
    </row>
    <row r="6593" spans="1:26" s="49" customFormat="1" x14ac:dyDescent="0.25">
      <c r="A6593" s="74">
        <v>600055779</v>
      </c>
      <c r="B6593" s="73">
        <f t="shared" si="306"/>
        <v>600055779</v>
      </c>
      <c r="C6593" s="73" t="s">
        <v>20719</v>
      </c>
      <c r="D6593" s="68">
        <v>1</v>
      </c>
      <c r="E6593" s="48">
        <f t="shared" si="307"/>
        <v>47016922</v>
      </c>
      <c r="F6593" s="57" t="s">
        <v>17312</v>
      </c>
      <c r="G6593" s="57" t="s">
        <v>20643</v>
      </c>
      <c r="H6593" s="51">
        <v>250</v>
      </c>
      <c r="I6593" s="51" t="s">
        <v>17309</v>
      </c>
      <c r="J6593" s="69">
        <v>27.49</v>
      </c>
      <c r="K6593" s="69">
        <f t="shared" si="308"/>
        <v>6872.5</v>
      </c>
      <c r="L6593" s="90">
        <v>250</v>
      </c>
      <c r="M6593" s="51">
        <f>VLOOKUP(A:A,'[2]Příloha k protokolu'!$F:$J,5,0)</f>
        <v>0</v>
      </c>
      <c r="N6593" s="62" t="s">
        <v>20720</v>
      </c>
      <c r="O6593" s="52"/>
      <c r="P6593" s="52">
        <v>196</v>
      </c>
      <c r="Q6593" s="52"/>
      <c r="R6593" s="52" t="s">
        <v>20721</v>
      </c>
      <c r="S6593" s="49" t="s">
        <v>21333</v>
      </c>
      <c r="V6593" s="50" t="s">
        <v>20647</v>
      </c>
      <c r="W6593" s="50" t="s">
        <v>20646</v>
      </c>
      <c r="X6593" s="50" t="s">
        <v>14740</v>
      </c>
      <c r="Y6593" s="70" t="s">
        <v>17320</v>
      </c>
      <c r="Z6593" s="53">
        <v>27006</v>
      </c>
    </row>
    <row r="6594" spans="1:26" s="49" customFormat="1" x14ac:dyDescent="0.25">
      <c r="A6594" s="74">
        <v>600055787</v>
      </c>
      <c r="B6594" s="73">
        <f t="shared" si="306"/>
        <v>600055787</v>
      </c>
      <c r="C6594" s="73" t="s">
        <v>20722</v>
      </c>
      <c r="D6594" s="68">
        <v>1</v>
      </c>
      <c r="E6594" s="48">
        <f t="shared" si="307"/>
        <v>47017635</v>
      </c>
      <c r="F6594" s="57" t="s">
        <v>17312</v>
      </c>
      <c r="G6594" s="57" t="s">
        <v>20643</v>
      </c>
      <c r="H6594" s="51">
        <v>325</v>
      </c>
      <c r="I6594" s="51" t="s">
        <v>17309</v>
      </c>
      <c r="J6594" s="69">
        <v>27.49</v>
      </c>
      <c r="K6594" s="69">
        <f t="shared" si="308"/>
        <v>8934.25</v>
      </c>
      <c r="L6594" s="90">
        <v>325</v>
      </c>
      <c r="M6594" s="51">
        <f>VLOOKUP(A:A,'[2]Příloha k protokolu'!$F:$J,5,0)</f>
        <v>0</v>
      </c>
      <c r="N6594" s="62" t="s">
        <v>20723</v>
      </c>
      <c r="O6594" s="52"/>
      <c r="P6594" s="52">
        <v>157</v>
      </c>
      <c r="Q6594" s="52"/>
      <c r="R6594" s="52" t="s">
        <v>20645</v>
      </c>
      <c r="S6594" s="49" t="s">
        <v>21333</v>
      </c>
      <c r="V6594" s="50" t="s">
        <v>20647</v>
      </c>
      <c r="W6594" s="50" t="s">
        <v>20646</v>
      </c>
      <c r="X6594" s="50" t="s">
        <v>14740</v>
      </c>
      <c r="Y6594" s="70" t="s">
        <v>17320</v>
      </c>
      <c r="Z6594" s="53">
        <v>27023</v>
      </c>
    </row>
    <row r="6595" spans="1:26" s="49" customFormat="1" x14ac:dyDescent="0.25">
      <c r="A6595" s="74">
        <v>600055809</v>
      </c>
      <c r="B6595" s="73">
        <f t="shared" si="306"/>
        <v>600055809</v>
      </c>
      <c r="C6595" s="73" t="s">
        <v>20724</v>
      </c>
      <c r="D6595" s="68">
        <v>1</v>
      </c>
      <c r="E6595" s="48">
        <f t="shared" si="307"/>
        <v>47014369</v>
      </c>
      <c r="F6595" s="57" t="s">
        <v>17312</v>
      </c>
      <c r="G6595" s="57" t="s">
        <v>20643</v>
      </c>
      <c r="H6595" s="51">
        <v>350</v>
      </c>
      <c r="I6595" s="51" t="s">
        <v>17309</v>
      </c>
      <c r="J6595" s="69">
        <v>27.49</v>
      </c>
      <c r="K6595" s="69">
        <f t="shared" si="308"/>
        <v>9621.5</v>
      </c>
      <c r="L6595" s="90">
        <v>350</v>
      </c>
      <c r="M6595" s="51">
        <f>VLOOKUP(A:A,'[2]Příloha k protokolu'!$F:$J,5,0)</f>
        <v>0</v>
      </c>
      <c r="N6595" s="62" t="s">
        <v>20725</v>
      </c>
      <c r="O6595" s="52" t="s">
        <v>1865</v>
      </c>
      <c r="P6595" s="52">
        <v>252</v>
      </c>
      <c r="Q6595" s="52"/>
      <c r="R6595" s="52" t="s">
        <v>7313</v>
      </c>
      <c r="S6595" s="49" t="s">
        <v>21333</v>
      </c>
      <c r="V6595" s="50" t="s">
        <v>20647</v>
      </c>
      <c r="W6595" s="50" t="s">
        <v>20646</v>
      </c>
      <c r="X6595" s="50" t="s">
        <v>14740</v>
      </c>
      <c r="Y6595" s="70" t="s">
        <v>17320</v>
      </c>
      <c r="Z6595" s="53">
        <v>27051</v>
      </c>
    </row>
    <row r="6596" spans="1:26" s="49" customFormat="1" x14ac:dyDescent="0.25">
      <c r="A6596" s="74">
        <v>600055825</v>
      </c>
      <c r="B6596" s="73">
        <f t="shared" ref="B6596:B6659" si="309">A6596/1</f>
        <v>600055825</v>
      </c>
      <c r="C6596" s="73" t="s">
        <v>20726</v>
      </c>
      <c r="D6596" s="68">
        <v>1</v>
      </c>
      <c r="E6596" s="48">
        <f t="shared" ref="E6596:E6659" si="310">C6596/1</f>
        <v>47013656</v>
      </c>
      <c r="F6596" s="57" t="s">
        <v>17312</v>
      </c>
      <c r="G6596" s="57" t="s">
        <v>20643</v>
      </c>
      <c r="H6596" s="51">
        <v>325</v>
      </c>
      <c r="I6596" s="51" t="s">
        <v>17309</v>
      </c>
      <c r="J6596" s="69">
        <v>27.49</v>
      </c>
      <c r="K6596" s="69">
        <f t="shared" ref="K6596:K6659" si="311">H6596*J6596</f>
        <v>8934.25</v>
      </c>
      <c r="L6596" s="90">
        <v>325</v>
      </c>
      <c r="M6596" s="51">
        <f>VLOOKUP(A:A,'[2]Příloha k protokolu'!$F:$J,5,0)</f>
        <v>0</v>
      </c>
      <c r="N6596" s="62" t="s">
        <v>20727</v>
      </c>
      <c r="O6596" s="52" t="s">
        <v>478</v>
      </c>
      <c r="P6596" s="52">
        <v>245</v>
      </c>
      <c r="Q6596" s="52"/>
      <c r="R6596" s="52" t="s">
        <v>20675</v>
      </c>
      <c r="S6596" s="49" t="s">
        <v>21333</v>
      </c>
      <c r="V6596" s="50" t="s">
        <v>20647</v>
      </c>
      <c r="W6596" s="50" t="s">
        <v>20646</v>
      </c>
      <c r="X6596" s="50" t="s">
        <v>14740</v>
      </c>
      <c r="Y6596" s="70" t="s">
        <v>17320</v>
      </c>
      <c r="Z6596" s="53">
        <v>27007</v>
      </c>
    </row>
    <row r="6597" spans="1:26" s="49" customFormat="1" x14ac:dyDescent="0.25">
      <c r="A6597" s="74">
        <v>600055833</v>
      </c>
      <c r="B6597" s="73">
        <f t="shared" si="309"/>
        <v>600055833</v>
      </c>
      <c r="C6597" s="73" t="s">
        <v>20728</v>
      </c>
      <c r="D6597" s="68">
        <v>1</v>
      </c>
      <c r="E6597" s="48">
        <f t="shared" si="310"/>
        <v>47016981</v>
      </c>
      <c r="F6597" s="57" t="s">
        <v>17312</v>
      </c>
      <c r="G6597" s="57" t="s">
        <v>20643</v>
      </c>
      <c r="H6597" s="51">
        <v>1275</v>
      </c>
      <c r="I6597" s="51" t="s">
        <v>17309</v>
      </c>
      <c r="J6597" s="69">
        <v>27.49</v>
      </c>
      <c r="K6597" s="69">
        <f t="shared" si="311"/>
        <v>35049.75</v>
      </c>
      <c r="L6597" s="90">
        <v>1275</v>
      </c>
      <c r="M6597" s="51">
        <f>VLOOKUP(A:A,'[2]Příloha k protokolu'!$F:$J,5,0)</f>
        <v>0</v>
      </c>
      <c r="N6597" s="62" t="s">
        <v>20729</v>
      </c>
      <c r="O6597" s="52" t="s">
        <v>24</v>
      </c>
      <c r="P6597" s="52">
        <v>3</v>
      </c>
      <c r="Q6597" s="52"/>
      <c r="R6597" s="52" t="s">
        <v>20646</v>
      </c>
      <c r="S6597" s="49" t="s">
        <v>21333</v>
      </c>
      <c r="V6597" s="50" t="s">
        <v>20647</v>
      </c>
      <c r="W6597" s="50" t="s">
        <v>20646</v>
      </c>
      <c r="X6597" s="50" t="s">
        <v>14740</v>
      </c>
      <c r="Y6597" s="70" t="s">
        <v>17320</v>
      </c>
      <c r="Z6597" s="53">
        <v>26901</v>
      </c>
    </row>
    <row r="6598" spans="1:26" s="49" customFormat="1" x14ac:dyDescent="0.25">
      <c r="A6598" s="74">
        <v>600055841</v>
      </c>
      <c r="B6598" s="73">
        <f t="shared" si="309"/>
        <v>600055841</v>
      </c>
      <c r="C6598" s="73" t="s">
        <v>20730</v>
      </c>
      <c r="D6598" s="68">
        <v>1</v>
      </c>
      <c r="E6598" s="48">
        <f t="shared" si="310"/>
        <v>47013991</v>
      </c>
      <c r="F6598" s="57" t="s">
        <v>17312</v>
      </c>
      <c r="G6598" s="57" t="s">
        <v>20643</v>
      </c>
      <c r="H6598" s="51">
        <v>1425</v>
      </c>
      <c r="I6598" s="51" t="s">
        <v>17309</v>
      </c>
      <c r="J6598" s="69">
        <v>27.49</v>
      </c>
      <c r="K6598" s="69">
        <f t="shared" si="311"/>
        <v>39173.25</v>
      </c>
      <c r="L6598" s="90">
        <v>1425</v>
      </c>
      <c r="M6598" s="51">
        <f>VLOOKUP(A:A,'[2]Příloha k protokolu'!$F:$J,5,0)</f>
        <v>0</v>
      </c>
      <c r="N6598" s="62" t="s">
        <v>20731</v>
      </c>
      <c r="O6598" s="52" t="s">
        <v>182</v>
      </c>
      <c r="P6598" s="52">
        <v>2331</v>
      </c>
      <c r="Q6598" s="52"/>
      <c r="R6598" s="52" t="s">
        <v>20646</v>
      </c>
      <c r="S6598" s="49" t="s">
        <v>21333</v>
      </c>
      <c r="V6598" s="50" t="s">
        <v>20647</v>
      </c>
      <c r="W6598" s="50" t="s">
        <v>20646</v>
      </c>
      <c r="X6598" s="50" t="s">
        <v>14740</v>
      </c>
      <c r="Y6598" s="70" t="s">
        <v>17320</v>
      </c>
      <c r="Z6598" s="53">
        <v>26901</v>
      </c>
    </row>
    <row r="6599" spans="1:26" s="49" customFormat="1" x14ac:dyDescent="0.25">
      <c r="A6599" s="74">
        <v>600055868</v>
      </c>
      <c r="B6599" s="73">
        <f t="shared" si="309"/>
        <v>600055868</v>
      </c>
      <c r="C6599" s="73" t="s">
        <v>20732</v>
      </c>
      <c r="D6599" s="68">
        <v>1</v>
      </c>
      <c r="E6599" s="48">
        <f t="shared" si="310"/>
        <v>47013222</v>
      </c>
      <c r="F6599" s="57" t="s">
        <v>17312</v>
      </c>
      <c r="G6599" s="57" t="s">
        <v>20643</v>
      </c>
      <c r="H6599" s="51">
        <v>125</v>
      </c>
      <c r="I6599" s="51" t="s">
        <v>17309</v>
      </c>
      <c r="J6599" s="69">
        <v>27.49</v>
      </c>
      <c r="K6599" s="69">
        <f t="shared" si="311"/>
        <v>3436.25</v>
      </c>
      <c r="L6599" s="90">
        <v>125</v>
      </c>
      <c r="M6599" s="51">
        <f>VLOOKUP(A:A,'[2]Příloha k protokolu'!$F:$J,5,0)</f>
        <v>0</v>
      </c>
      <c r="N6599" s="62" t="s">
        <v>20733</v>
      </c>
      <c r="O6599" s="52"/>
      <c r="P6599" s="52">
        <v>42</v>
      </c>
      <c r="Q6599" s="52"/>
      <c r="R6599" s="52" t="s">
        <v>20734</v>
      </c>
      <c r="S6599" s="49" t="s">
        <v>21333</v>
      </c>
      <c r="V6599" s="50" t="s">
        <v>20647</v>
      </c>
      <c r="W6599" s="50" t="s">
        <v>20646</v>
      </c>
      <c r="X6599" s="50" t="s">
        <v>14740</v>
      </c>
      <c r="Y6599" s="70" t="s">
        <v>17320</v>
      </c>
      <c r="Z6599" s="53">
        <v>27041</v>
      </c>
    </row>
    <row r="6600" spans="1:26" s="49" customFormat="1" x14ac:dyDescent="0.25">
      <c r="A6600" s="74">
        <v>600055876</v>
      </c>
      <c r="B6600" s="73">
        <f t="shared" si="309"/>
        <v>600055876</v>
      </c>
      <c r="C6600" s="73" t="s">
        <v>20735</v>
      </c>
      <c r="D6600" s="68">
        <v>1</v>
      </c>
      <c r="E6600" s="48">
        <f t="shared" si="310"/>
        <v>47017961</v>
      </c>
      <c r="F6600" s="57" t="s">
        <v>17312</v>
      </c>
      <c r="G6600" s="57" t="s">
        <v>20643</v>
      </c>
      <c r="H6600" s="51">
        <v>225</v>
      </c>
      <c r="I6600" s="51" t="s">
        <v>17309</v>
      </c>
      <c r="J6600" s="69">
        <v>27.49</v>
      </c>
      <c r="K6600" s="69">
        <f t="shared" si="311"/>
        <v>6185.25</v>
      </c>
      <c r="L6600" s="90">
        <v>225</v>
      </c>
      <c r="M6600" s="51">
        <f>VLOOKUP(A:A,'[2]Příloha k protokolu'!$F:$J,5,0)</f>
        <v>0</v>
      </c>
      <c r="N6600" s="62" t="s">
        <v>20736</v>
      </c>
      <c r="O6600" s="52"/>
      <c r="P6600" s="52">
        <v>91</v>
      </c>
      <c r="Q6600" s="52"/>
      <c r="R6600" s="52" t="s">
        <v>2457</v>
      </c>
      <c r="S6600" s="49" t="s">
        <v>21333</v>
      </c>
      <c r="V6600" s="50" t="s">
        <v>20647</v>
      </c>
      <c r="W6600" s="50" t="s">
        <v>20646</v>
      </c>
      <c r="X6600" s="50" t="s">
        <v>14740</v>
      </c>
      <c r="Y6600" s="70" t="s">
        <v>17320</v>
      </c>
      <c r="Z6600" s="53">
        <v>27031</v>
      </c>
    </row>
    <row r="6601" spans="1:26" s="49" customFormat="1" x14ac:dyDescent="0.25">
      <c r="A6601" s="74">
        <v>600055884</v>
      </c>
      <c r="B6601" s="73">
        <f t="shared" si="309"/>
        <v>600055884</v>
      </c>
      <c r="C6601" s="73" t="s">
        <v>20737</v>
      </c>
      <c r="D6601" s="68">
        <v>1</v>
      </c>
      <c r="E6601" s="48">
        <f t="shared" si="310"/>
        <v>70988196</v>
      </c>
      <c r="F6601" s="57" t="s">
        <v>17312</v>
      </c>
      <c r="G6601" s="57" t="s">
        <v>20643</v>
      </c>
      <c r="H6601" s="51">
        <v>100</v>
      </c>
      <c r="I6601" s="51" t="s">
        <v>17309</v>
      </c>
      <c r="J6601" s="69">
        <v>27.49</v>
      </c>
      <c r="K6601" s="69">
        <f t="shared" si="311"/>
        <v>2749</v>
      </c>
      <c r="L6601" s="90">
        <v>100</v>
      </c>
      <c r="M6601" s="51">
        <f>VLOOKUP(A:A,'[2]Příloha k protokolu'!$F:$J,5,0)</f>
        <v>0</v>
      </c>
      <c r="N6601" s="62" t="s">
        <v>20738</v>
      </c>
      <c r="O6601" s="52"/>
      <c r="P6601" s="52">
        <v>230</v>
      </c>
      <c r="Q6601" s="52"/>
      <c r="R6601" s="52" t="s">
        <v>18929</v>
      </c>
      <c r="S6601" s="49" t="s">
        <v>21333</v>
      </c>
      <c r="V6601" s="50" t="s">
        <v>20647</v>
      </c>
      <c r="W6601" s="50" t="s">
        <v>20646</v>
      </c>
      <c r="X6601" s="50" t="s">
        <v>14740</v>
      </c>
      <c r="Y6601" s="70" t="s">
        <v>17320</v>
      </c>
      <c r="Z6601" s="53">
        <v>27023</v>
      </c>
    </row>
    <row r="6602" spans="1:26" s="49" customFormat="1" x14ac:dyDescent="0.25">
      <c r="A6602" s="74">
        <v>600055892</v>
      </c>
      <c r="B6602" s="73">
        <f t="shared" si="309"/>
        <v>600055892</v>
      </c>
      <c r="C6602" s="73" t="s">
        <v>20739</v>
      </c>
      <c r="D6602" s="68">
        <v>1</v>
      </c>
      <c r="E6602" s="48">
        <f t="shared" si="310"/>
        <v>47013532</v>
      </c>
      <c r="F6602" s="57" t="s">
        <v>17312</v>
      </c>
      <c r="G6602" s="57" t="s">
        <v>20643</v>
      </c>
      <c r="H6602" s="51">
        <v>425</v>
      </c>
      <c r="I6602" s="51" t="s">
        <v>17309</v>
      </c>
      <c r="J6602" s="69">
        <v>27.49</v>
      </c>
      <c r="K6602" s="69">
        <f t="shared" si="311"/>
        <v>11683.25</v>
      </c>
      <c r="L6602" s="90">
        <v>425</v>
      </c>
      <c r="M6602" s="51">
        <f>VLOOKUP(A:A,'[2]Příloha k protokolu'!$F:$J,5,0)</f>
        <v>0</v>
      </c>
      <c r="N6602" s="62" t="s">
        <v>20740</v>
      </c>
      <c r="O6602" s="52"/>
      <c r="P6602" s="52">
        <v>228</v>
      </c>
      <c r="Q6602" s="52"/>
      <c r="R6602" s="52" t="s">
        <v>6368</v>
      </c>
      <c r="S6602" s="49" t="s">
        <v>21333</v>
      </c>
      <c r="V6602" s="50" t="s">
        <v>20647</v>
      </c>
      <c r="W6602" s="50" t="s">
        <v>20646</v>
      </c>
      <c r="X6602" s="50" t="s">
        <v>14740</v>
      </c>
      <c r="Y6602" s="70" t="s">
        <v>17320</v>
      </c>
      <c r="Z6602" s="53">
        <v>27036</v>
      </c>
    </row>
    <row r="6603" spans="1:26" s="49" customFormat="1" x14ac:dyDescent="0.25">
      <c r="A6603" s="74">
        <v>600055906</v>
      </c>
      <c r="B6603" s="73">
        <f t="shared" si="309"/>
        <v>600055906</v>
      </c>
      <c r="C6603" s="73" t="s">
        <v>20741</v>
      </c>
      <c r="D6603" s="68">
        <v>1</v>
      </c>
      <c r="E6603" s="48">
        <f t="shared" si="310"/>
        <v>71006524</v>
      </c>
      <c r="F6603" s="57" t="s">
        <v>17312</v>
      </c>
      <c r="G6603" s="57" t="s">
        <v>20643</v>
      </c>
      <c r="H6603" s="51">
        <v>50</v>
      </c>
      <c r="I6603" s="51" t="s">
        <v>17309</v>
      </c>
      <c r="J6603" s="69">
        <v>27.49</v>
      </c>
      <c r="K6603" s="69">
        <f t="shared" si="311"/>
        <v>1374.5</v>
      </c>
      <c r="L6603" s="90">
        <v>50</v>
      </c>
      <c r="M6603" s="51">
        <f>VLOOKUP(A:A,'[2]Příloha k protokolu'!$F:$J,5,0)</f>
        <v>0</v>
      </c>
      <c r="N6603" s="62" t="s">
        <v>20742</v>
      </c>
      <c r="O6603" s="52"/>
      <c r="P6603" s="52">
        <v>204</v>
      </c>
      <c r="Q6603" s="52"/>
      <c r="R6603" s="52" t="s">
        <v>20743</v>
      </c>
      <c r="S6603" s="49" t="s">
        <v>21333</v>
      </c>
      <c r="V6603" s="50" t="s">
        <v>20647</v>
      </c>
      <c r="W6603" s="50" t="s">
        <v>20646</v>
      </c>
      <c r="X6603" s="50" t="s">
        <v>14740</v>
      </c>
      <c r="Y6603" s="70" t="s">
        <v>17320</v>
      </c>
      <c r="Z6603" s="53">
        <v>27008</v>
      </c>
    </row>
    <row r="6604" spans="1:26" s="49" customFormat="1" x14ac:dyDescent="0.25">
      <c r="A6604" s="74">
        <v>600055914</v>
      </c>
      <c r="B6604" s="73">
        <f t="shared" si="309"/>
        <v>600055914</v>
      </c>
      <c r="C6604" s="73" t="s">
        <v>20744</v>
      </c>
      <c r="D6604" s="68">
        <v>1</v>
      </c>
      <c r="E6604" s="48">
        <f t="shared" si="310"/>
        <v>71007229</v>
      </c>
      <c r="F6604" s="57" t="s">
        <v>17312</v>
      </c>
      <c r="G6604" s="57" t="s">
        <v>20643</v>
      </c>
      <c r="H6604" s="51">
        <v>75</v>
      </c>
      <c r="I6604" s="51" t="s">
        <v>17309</v>
      </c>
      <c r="J6604" s="69">
        <v>27.49</v>
      </c>
      <c r="K6604" s="69">
        <f t="shared" si="311"/>
        <v>2061.75</v>
      </c>
      <c r="L6604" s="90">
        <v>75</v>
      </c>
      <c r="M6604" s="51">
        <f>VLOOKUP(A:A,'[2]Příloha k protokolu'!$F:$J,5,0)</f>
        <v>0</v>
      </c>
      <c r="N6604" s="62" t="s">
        <v>20745</v>
      </c>
      <c r="O6604" s="52" t="s">
        <v>24</v>
      </c>
      <c r="P6604" s="52">
        <v>100</v>
      </c>
      <c r="Q6604" s="52"/>
      <c r="R6604" s="52" t="s">
        <v>19096</v>
      </c>
      <c r="S6604" s="49" t="s">
        <v>21333</v>
      </c>
      <c r="V6604" s="50" t="s">
        <v>20647</v>
      </c>
      <c r="W6604" s="50" t="s">
        <v>20646</v>
      </c>
      <c r="X6604" s="50" t="s">
        <v>14740</v>
      </c>
      <c r="Y6604" s="70" t="s">
        <v>17320</v>
      </c>
      <c r="Z6604" s="53">
        <v>27001</v>
      </c>
    </row>
    <row r="6605" spans="1:26" s="49" customFormat="1" x14ac:dyDescent="0.25">
      <c r="A6605" s="74">
        <v>600055922</v>
      </c>
      <c r="B6605" s="73">
        <f t="shared" si="309"/>
        <v>600055922</v>
      </c>
      <c r="C6605" s="73" t="s">
        <v>20746</v>
      </c>
      <c r="D6605" s="68">
        <v>1</v>
      </c>
      <c r="E6605" s="48">
        <f t="shared" si="310"/>
        <v>47016973</v>
      </c>
      <c r="F6605" s="57" t="s">
        <v>17312</v>
      </c>
      <c r="G6605" s="57" t="s">
        <v>20643</v>
      </c>
      <c r="H6605" s="51">
        <v>825</v>
      </c>
      <c r="I6605" s="51" t="s">
        <v>17309</v>
      </c>
      <c r="J6605" s="69">
        <v>27.49</v>
      </c>
      <c r="K6605" s="69">
        <f t="shared" si="311"/>
        <v>22679.25</v>
      </c>
      <c r="L6605" s="90">
        <v>825</v>
      </c>
      <c r="M6605" s="51">
        <f>VLOOKUP(A:A,'[2]Příloha k protokolu'!$F:$J,5,0)</f>
        <v>0</v>
      </c>
      <c r="N6605" s="62" t="s">
        <v>20747</v>
      </c>
      <c r="O6605" s="52" t="s">
        <v>20748</v>
      </c>
      <c r="P6605" s="52">
        <v>153</v>
      </c>
      <c r="Q6605" s="52"/>
      <c r="R6605" s="52" t="s">
        <v>20646</v>
      </c>
      <c r="S6605" s="49" t="s">
        <v>21333</v>
      </c>
      <c r="V6605" s="50" t="s">
        <v>20647</v>
      </c>
      <c r="W6605" s="50" t="s">
        <v>20646</v>
      </c>
      <c r="X6605" s="50" t="s">
        <v>14740</v>
      </c>
      <c r="Y6605" s="70" t="s">
        <v>17320</v>
      </c>
      <c r="Z6605" s="53">
        <v>26901</v>
      </c>
    </row>
    <row r="6606" spans="1:26" s="49" customFormat="1" ht="30" x14ac:dyDescent="0.25">
      <c r="A6606" s="75">
        <v>600170241</v>
      </c>
      <c r="B6606" s="73">
        <f t="shared" si="309"/>
        <v>600170241</v>
      </c>
      <c r="C6606" s="73" t="s">
        <v>20749</v>
      </c>
      <c r="D6606" s="68">
        <v>1</v>
      </c>
      <c r="E6606" s="48">
        <f t="shared" si="310"/>
        <v>16980123</v>
      </c>
      <c r="F6606" s="57" t="s">
        <v>17312</v>
      </c>
      <c r="G6606" s="57" t="s">
        <v>20643</v>
      </c>
      <c r="H6606" s="51">
        <v>550</v>
      </c>
      <c r="I6606" s="51" t="s">
        <v>17309</v>
      </c>
      <c r="J6606" s="69">
        <v>27.49</v>
      </c>
      <c r="K6606" s="69">
        <f t="shared" si="311"/>
        <v>15119.5</v>
      </c>
      <c r="L6606" s="90">
        <v>550</v>
      </c>
      <c r="M6606" s="51">
        <f>VLOOKUP(A:A,'[2]Příloha k protokolu'!$F:$J,5,0)</f>
        <v>0</v>
      </c>
      <c r="N6606" s="62" t="s">
        <v>20750</v>
      </c>
      <c r="O6606" s="52" t="s">
        <v>20751</v>
      </c>
      <c r="P6606" s="52">
        <v>2501</v>
      </c>
      <c r="Q6606" s="52"/>
      <c r="R6606" s="52" t="s">
        <v>20646</v>
      </c>
      <c r="S6606" s="49" t="s">
        <v>21333</v>
      </c>
      <c r="V6606" s="50" t="s">
        <v>18333</v>
      </c>
      <c r="W6606" s="50" t="s">
        <v>20646</v>
      </c>
      <c r="X6606" s="50" t="s">
        <v>14738</v>
      </c>
      <c r="Y6606" s="70" t="s">
        <v>17320</v>
      </c>
      <c r="Z6606" s="53">
        <v>26901</v>
      </c>
    </row>
    <row r="6607" spans="1:26" s="49" customFormat="1" x14ac:dyDescent="0.25">
      <c r="A6607" s="75">
        <v>600170250</v>
      </c>
      <c r="B6607" s="73">
        <f t="shared" si="309"/>
        <v>600170250</v>
      </c>
      <c r="C6607" s="73" t="s">
        <v>20752</v>
      </c>
      <c r="D6607" s="68">
        <v>1</v>
      </c>
      <c r="E6607" s="48">
        <f t="shared" si="310"/>
        <v>47019450</v>
      </c>
      <c r="F6607" s="57" t="s">
        <v>17312</v>
      </c>
      <c r="G6607" s="57" t="s">
        <v>20643</v>
      </c>
      <c r="H6607" s="51">
        <v>500</v>
      </c>
      <c r="I6607" s="51" t="s">
        <v>17309</v>
      </c>
      <c r="J6607" s="69">
        <v>27.49</v>
      </c>
      <c r="K6607" s="69">
        <f t="shared" si="311"/>
        <v>13745</v>
      </c>
      <c r="L6607" s="90">
        <v>500</v>
      </c>
      <c r="M6607" s="51">
        <f>VLOOKUP(A:A,'[2]Příloha k protokolu'!$F:$J,5,0)</f>
        <v>0</v>
      </c>
      <c r="N6607" s="62" t="s">
        <v>20753</v>
      </c>
      <c r="O6607" s="52" t="s">
        <v>20754</v>
      </c>
      <c r="P6607" s="52">
        <v>2309</v>
      </c>
      <c r="Q6607" s="52"/>
      <c r="R6607" s="52" t="s">
        <v>20646</v>
      </c>
      <c r="S6607" s="49" t="s">
        <v>21333</v>
      </c>
      <c r="V6607" s="50" t="s">
        <v>18333</v>
      </c>
      <c r="W6607" s="50" t="s">
        <v>20646</v>
      </c>
      <c r="X6607" s="50" t="s">
        <v>14738</v>
      </c>
      <c r="Y6607" s="70" t="s">
        <v>17320</v>
      </c>
      <c r="Z6607" s="53">
        <v>26901</v>
      </c>
    </row>
    <row r="6608" spans="1:26" s="49" customFormat="1" x14ac:dyDescent="0.25">
      <c r="A6608" s="75">
        <v>600170268</v>
      </c>
      <c r="B6608" s="73">
        <f t="shared" si="309"/>
        <v>600170268</v>
      </c>
      <c r="C6608" s="73" t="s">
        <v>20755</v>
      </c>
      <c r="D6608" s="68">
        <v>1</v>
      </c>
      <c r="E6608" s="48">
        <f t="shared" si="310"/>
        <v>69663</v>
      </c>
      <c r="F6608" s="57" t="s">
        <v>17312</v>
      </c>
      <c r="G6608" s="57" t="s">
        <v>20643</v>
      </c>
      <c r="H6608" s="51">
        <v>150</v>
      </c>
      <c r="I6608" s="51" t="s">
        <v>17309</v>
      </c>
      <c r="J6608" s="69">
        <v>27.49</v>
      </c>
      <c r="K6608" s="69">
        <f t="shared" si="311"/>
        <v>4123.5</v>
      </c>
      <c r="L6608" s="90">
        <v>150</v>
      </c>
      <c r="M6608" s="51">
        <f>VLOOKUP(A:A,'[2]Příloha k protokolu'!$F:$J,5,0)</f>
        <v>0</v>
      </c>
      <c r="N6608" s="62" t="s">
        <v>20756</v>
      </c>
      <c r="O6608" s="52" t="s">
        <v>7311</v>
      </c>
      <c r="P6608" s="52">
        <v>1</v>
      </c>
      <c r="Q6608" s="52"/>
      <c r="R6608" s="52" t="s">
        <v>19019</v>
      </c>
      <c r="S6608" s="49" t="s">
        <v>21333</v>
      </c>
      <c r="V6608" s="50" t="s">
        <v>18333</v>
      </c>
      <c r="W6608" s="50" t="s">
        <v>20646</v>
      </c>
      <c r="X6608" s="50" t="s">
        <v>14738</v>
      </c>
      <c r="Y6608" s="70" t="s">
        <v>17320</v>
      </c>
      <c r="Z6608" s="53">
        <v>27033</v>
      </c>
    </row>
    <row r="6609" spans="1:26" s="49" customFormat="1" ht="30" x14ac:dyDescent="0.25">
      <c r="A6609" s="75">
        <v>600171469</v>
      </c>
      <c r="B6609" s="73">
        <f t="shared" si="309"/>
        <v>600171469</v>
      </c>
      <c r="C6609" s="73" t="s">
        <v>20757</v>
      </c>
      <c r="D6609" s="68">
        <v>1</v>
      </c>
      <c r="E6609" s="48">
        <f t="shared" si="310"/>
        <v>47013711</v>
      </c>
      <c r="F6609" s="57" t="s">
        <v>17312</v>
      </c>
      <c r="G6609" s="57" t="s">
        <v>20643</v>
      </c>
      <c r="H6609" s="51">
        <v>175</v>
      </c>
      <c r="I6609" s="51" t="s">
        <v>17309</v>
      </c>
      <c r="J6609" s="69">
        <v>27.49</v>
      </c>
      <c r="K6609" s="69">
        <f t="shared" si="311"/>
        <v>4810.75</v>
      </c>
      <c r="L6609" s="90">
        <v>175</v>
      </c>
      <c r="M6609" s="51">
        <f>VLOOKUP(A:A,'[2]Příloha k protokolu'!$F:$J,5,0)</f>
        <v>0</v>
      </c>
      <c r="N6609" s="62" t="s">
        <v>20758</v>
      </c>
      <c r="O6609" s="52" t="s">
        <v>75</v>
      </c>
      <c r="P6609" s="52">
        <v>63</v>
      </c>
      <c r="Q6609" s="52"/>
      <c r="R6609" s="52" t="s">
        <v>19019</v>
      </c>
      <c r="S6609" s="49" t="s">
        <v>21333</v>
      </c>
      <c r="V6609" s="50" t="s">
        <v>18333</v>
      </c>
      <c r="W6609" s="50" t="s">
        <v>20646</v>
      </c>
      <c r="X6609" s="50" t="s">
        <v>14738</v>
      </c>
      <c r="Y6609" s="70" t="s">
        <v>17320</v>
      </c>
      <c r="Z6609" s="53">
        <v>27033</v>
      </c>
    </row>
    <row r="6610" spans="1:26" s="49" customFormat="1" x14ac:dyDescent="0.25">
      <c r="A6610" s="75">
        <v>691006091</v>
      </c>
      <c r="B6610" s="73">
        <f t="shared" si="309"/>
        <v>691006091</v>
      </c>
      <c r="C6610" s="73" t="s">
        <v>20759</v>
      </c>
      <c r="D6610" s="68">
        <v>1</v>
      </c>
      <c r="E6610" s="48">
        <f t="shared" si="310"/>
        <v>2413612</v>
      </c>
      <c r="F6610" s="57" t="s">
        <v>17312</v>
      </c>
      <c r="G6610" s="57" t="s">
        <v>20643</v>
      </c>
      <c r="H6610" s="51">
        <v>550</v>
      </c>
      <c r="I6610" s="51" t="s">
        <v>17309</v>
      </c>
      <c r="J6610" s="69">
        <v>27.49</v>
      </c>
      <c r="K6610" s="69">
        <f t="shared" si="311"/>
        <v>15119.5</v>
      </c>
      <c r="L6610" s="90">
        <v>550</v>
      </c>
      <c r="M6610" s="51">
        <f>VLOOKUP(A:A,'[2]Příloha k protokolu'!$F:$J,5,0)</f>
        <v>0</v>
      </c>
      <c r="N6610" s="62" t="s">
        <v>20760</v>
      </c>
      <c r="O6610" s="52"/>
      <c r="P6610" s="52">
        <v>171</v>
      </c>
      <c r="Q6610" s="52"/>
      <c r="R6610" s="52" t="s">
        <v>20761</v>
      </c>
      <c r="S6610" s="49" t="s">
        <v>21334</v>
      </c>
      <c r="V6610" s="50" t="s">
        <v>20647</v>
      </c>
      <c r="W6610" s="50" t="s">
        <v>20646</v>
      </c>
      <c r="X6610" s="50" t="s">
        <v>14740</v>
      </c>
      <c r="Y6610" s="70" t="s">
        <v>17320</v>
      </c>
      <c r="Z6610" s="53">
        <v>27064</v>
      </c>
    </row>
    <row r="6611" spans="1:26" s="49" customFormat="1" ht="30" x14ac:dyDescent="0.25">
      <c r="A6611" s="75">
        <v>691008299</v>
      </c>
      <c r="B6611" s="73">
        <f t="shared" si="309"/>
        <v>691008299</v>
      </c>
      <c r="C6611" s="73" t="s">
        <v>20762</v>
      </c>
      <c r="D6611" s="68">
        <v>1</v>
      </c>
      <c r="E6611" s="48">
        <f t="shared" si="310"/>
        <v>4188101</v>
      </c>
      <c r="F6611" s="57" t="s">
        <v>17312</v>
      </c>
      <c r="G6611" s="57" t="s">
        <v>20643</v>
      </c>
      <c r="H6611" s="51">
        <v>25</v>
      </c>
      <c r="I6611" s="51" t="s">
        <v>17309</v>
      </c>
      <c r="J6611" s="69">
        <v>27.49</v>
      </c>
      <c r="K6611" s="69">
        <f t="shared" si="311"/>
        <v>687.25</v>
      </c>
      <c r="L6611" s="90">
        <v>25</v>
      </c>
      <c r="M6611" s="51">
        <f>VLOOKUP(A:A,'[2]Příloha k protokolu'!$F:$J,5,0)</f>
        <v>0</v>
      </c>
      <c r="N6611" s="62" t="s">
        <v>20763</v>
      </c>
      <c r="O6611" s="52" t="s">
        <v>20748</v>
      </c>
      <c r="P6611" s="52">
        <v>270</v>
      </c>
      <c r="Q6611" s="52"/>
      <c r="R6611" s="52" t="s">
        <v>20646</v>
      </c>
      <c r="S6611" s="49" t="s">
        <v>21333</v>
      </c>
      <c r="V6611" s="50" t="s">
        <v>20647</v>
      </c>
      <c r="W6611" s="50" t="s">
        <v>20646</v>
      </c>
      <c r="X6611" s="50" t="s">
        <v>14740</v>
      </c>
      <c r="Y6611" s="70" t="s">
        <v>17320</v>
      </c>
      <c r="Z6611" s="53">
        <v>26901</v>
      </c>
    </row>
    <row r="6612" spans="1:26" s="49" customFormat="1" ht="30" x14ac:dyDescent="0.25">
      <c r="A6612" s="75">
        <v>691008841</v>
      </c>
      <c r="B6612" s="73">
        <f t="shared" si="309"/>
        <v>691008841</v>
      </c>
      <c r="C6612" s="73" t="s">
        <v>20764</v>
      </c>
      <c r="D6612" s="68">
        <v>1</v>
      </c>
      <c r="E6612" s="48">
        <f t="shared" si="310"/>
        <v>71294252</v>
      </c>
      <c r="F6612" s="57" t="s">
        <v>17312</v>
      </c>
      <c r="G6612" s="57" t="s">
        <v>20643</v>
      </c>
      <c r="H6612" s="51">
        <v>375</v>
      </c>
      <c r="I6612" s="51" t="s">
        <v>17309</v>
      </c>
      <c r="J6612" s="69">
        <v>27.49</v>
      </c>
      <c r="K6612" s="69">
        <f t="shared" si="311"/>
        <v>10308.75</v>
      </c>
      <c r="L6612" s="90">
        <v>375</v>
      </c>
      <c r="M6612" s="51">
        <f>VLOOKUP(A:A,'[2]Příloha k protokolu'!$F:$J,5,0)</f>
        <v>0</v>
      </c>
      <c r="N6612" s="62" t="s">
        <v>20765</v>
      </c>
      <c r="O6612" s="52" t="s">
        <v>593</v>
      </c>
      <c r="P6612" s="52">
        <v>211</v>
      </c>
      <c r="Q6612" s="52"/>
      <c r="R6612" s="52" t="s">
        <v>20766</v>
      </c>
      <c r="S6612" s="49" t="s">
        <v>21333</v>
      </c>
      <c r="V6612" s="50" t="s">
        <v>20647</v>
      </c>
      <c r="W6612" s="50" t="s">
        <v>20646</v>
      </c>
      <c r="X6612" s="50" t="s">
        <v>14740</v>
      </c>
      <c r="Y6612" s="70" t="s">
        <v>17320</v>
      </c>
      <c r="Z6612" s="53">
        <v>27054</v>
      </c>
    </row>
    <row r="6613" spans="1:26" s="49" customFormat="1" x14ac:dyDescent="0.25">
      <c r="A6613" s="75">
        <v>691013942</v>
      </c>
      <c r="B6613" s="73">
        <f t="shared" si="309"/>
        <v>691013942</v>
      </c>
      <c r="C6613" s="73" t="s">
        <v>20767</v>
      </c>
      <c r="D6613" s="68">
        <v>1</v>
      </c>
      <c r="E6613" s="48">
        <f t="shared" si="310"/>
        <v>8889872</v>
      </c>
      <c r="F6613" s="57" t="s">
        <v>17312</v>
      </c>
      <c r="G6613" s="57" t="s">
        <v>20643</v>
      </c>
      <c r="H6613" s="51">
        <v>25</v>
      </c>
      <c r="I6613" s="51" t="s">
        <v>17309</v>
      </c>
      <c r="J6613" s="69">
        <v>27.49</v>
      </c>
      <c r="K6613" s="69">
        <f t="shared" si="311"/>
        <v>687.25</v>
      </c>
      <c r="L6613" s="90">
        <v>25</v>
      </c>
      <c r="M6613" s="51">
        <f>VLOOKUP(A:A,'[2]Příloha k protokolu'!$F:$J,5,0)</f>
        <v>0</v>
      </c>
      <c r="N6613" s="62" t="s">
        <v>20768</v>
      </c>
      <c r="O6613" s="52" t="s">
        <v>20769</v>
      </c>
      <c r="P6613" s="52">
        <v>747</v>
      </c>
      <c r="Q6613" s="52"/>
      <c r="R6613" s="52" t="s">
        <v>20646</v>
      </c>
      <c r="S6613" s="49" t="s">
        <v>21334</v>
      </c>
      <c r="V6613" s="50" t="s">
        <v>18333</v>
      </c>
      <c r="W6613" s="50" t="s">
        <v>20646</v>
      </c>
      <c r="X6613" s="50" t="s">
        <v>14741</v>
      </c>
      <c r="Y6613" s="70" t="s">
        <v>17320</v>
      </c>
      <c r="Z6613" s="53">
        <v>26901</v>
      </c>
    </row>
    <row r="6614" spans="1:26" s="49" customFormat="1" x14ac:dyDescent="0.25">
      <c r="A6614" s="74">
        <v>600051803</v>
      </c>
      <c r="B6614" s="73">
        <f t="shared" si="309"/>
        <v>600051803</v>
      </c>
      <c r="C6614" s="73" t="s">
        <v>20770</v>
      </c>
      <c r="D6614" s="68">
        <v>1</v>
      </c>
      <c r="E6614" s="48">
        <f t="shared" si="310"/>
        <v>75033542</v>
      </c>
      <c r="F6614" s="57" t="s">
        <v>17312</v>
      </c>
      <c r="G6614" s="57" t="s">
        <v>18611</v>
      </c>
      <c r="H6614" s="51">
        <v>0</v>
      </c>
      <c r="I6614" s="51" t="s">
        <v>17309</v>
      </c>
      <c r="J6614" s="69">
        <v>27.49</v>
      </c>
      <c r="K6614" s="69">
        <f t="shared" si="311"/>
        <v>0</v>
      </c>
      <c r="L6614" s="90">
        <v>25</v>
      </c>
      <c r="M6614" s="51">
        <f>VLOOKUP(A:A,'[2]Příloha k protokolu'!$F:$J,5,0)</f>
        <v>25</v>
      </c>
      <c r="N6614" s="62" t="s">
        <v>20771</v>
      </c>
      <c r="O6614" s="52" t="s">
        <v>20772</v>
      </c>
      <c r="P6614" s="52">
        <v>163</v>
      </c>
      <c r="Q6614" s="52"/>
      <c r="R6614" s="52" t="s">
        <v>20773</v>
      </c>
      <c r="S6614" s="49" t="s">
        <v>21333</v>
      </c>
      <c r="V6614" s="50" t="s">
        <v>20774</v>
      </c>
      <c r="W6614" s="50" t="s">
        <v>1658</v>
      </c>
      <c r="X6614" s="50" t="s">
        <v>14740</v>
      </c>
      <c r="Y6614" s="70" t="s">
        <v>17320</v>
      </c>
      <c r="Z6614" s="53">
        <v>25162</v>
      </c>
    </row>
    <row r="6615" spans="1:26" s="49" customFormat="1" x14ac:dyDescent="0.25">
      <c r="A6615" s="74">
        <v>600051871</v>
      </c>
      <c r="B6615" s="73">
        <f t="shared" si="309"/>
        <v>600051871</v>
      </c>
      <c r="C6615" s="73" t="s">
        <v>20775</v>
      </c>
      <c r="D6615" s="68">
        <v>1</v>
      </c>
      <c r="E6615" s="48">
        <f t="shared" si="310"/>
        <v>70986398</v>
      </c>
      <c r="F6615" s="57" t="s">
        <v>17312</v>
      </c>
      <c r="G6615" s="57" t="s">
        <v>18611</v>
      </c>
      <c r="H6615" s="51">
        <v>0</v>
      </c>
      <c r="I6615" s="51" t="s">
        <v>17309</v>
      </c>
      <c r="J6615" s="69">
        <v>27.49</v>
      </c>
      <c r="K6615" s="69">
        <f t="shared" si="311"/>
        <v>0</v>
      </c>
      <c r="L6615" s="90">
        <v>25</v>
      </c>
      <c r="M6615" s="51">
        <f>VLOOKUP(A:A,'[2]Příloha k protokolu'!$F:$J,5,0)</f>
        <v>25</v>
      </c>
      <c r="N6615" s="62" t="s">
        <v>20776</v>
      </c>
      <c r="O6615" s="52" t="s">
        <v>199</v>
      </c>
      <c r="P6615" s="52">
        <v>107</v>
      </c>
      <c r="Q6615" s="52"/>
      <c r="R6615" s="52" t="s">
        <v>20777</v>
      </c>
      <c r="S6615" s="49" t="s">
        <v>21333</v>
      </c>
      <c r="V6615" s="50" t="s">
        <v>20774</v>
      </c>
      <c r="W6615" s="50" t="s">
        <v>1658</v>
      </c>
      <c r="X6615" s="50" t="s">
        <v>14740</v>
      </c>
      <c r="Y6615" s="70" t="s">
        <v>17320</v>
      </c>
      <c r="Z6615" s="53">
        <v>25101</v>
      </c>
    </row>
    <row r="6616" spans="1:26" s="49" customFormat="1" ht="30" x14ac:dyDescent="0.25">
      <c r="A6616" s="74">
        <v>600021696</v>
      </c>
      <c r="B6616" s="73">
        <f t="shared" si="309"/>
        <v>600021696</v>
      </c>
      <c r="C6616" s="73" t="s">
        <v>20778</v>
      </c>
      <c r="D6616" s="68">
        <v>1</v>
      </c>
      <c r="E6616" s="48">
        <f t="shared" si="310"/>
        <v>70836264</v>
      </c>
      <c r="F6616" s="57" t="s">
        <v>17312</v>
      </c>
      <c r="G6616" s="57" t="s">
        <v>18611</v>
      </c>
      <c r="H6616" s="51">
        <v>0</v>
      </c>
      <c r="I6616" s="51" t="s">
        <v>17320</v>
      </c>
      <c r="J6616" s="69">
        <v>27.49</v>
      </c>
      <c r="K6616" s="69">
        <f t="shared" si="311"/>
        <v>0</v>
      </c>
      <c r="L6616" s="90">
        <v>0</v>
      </c>
      <c r="M6616" s="51"/>
      <c r="N6616" s="62" t="s">
        <v>20779</v>
      </c>
      <c r="O6616" s="52" t="s">
        <v>20780</v>
      </c>
      <c r="P6616" s="52">
        <v>748</v>
      </c>
      <c r="Q6616" s="52"/>
      <c r="R6616" s="52" t="s">
        <v>20781</v>
      </c>
      <c r="S6616" s="49" t="s">
        <v>21333</v>
      </c>
      <c r="V6616" s="50" t="s">
        <v>18333</v>
      </c>
      <c r="W6616" s="50" t="s">
        <v>1658</v>
      </c>
      <c r="X6616" s="50" t="s">
        <v>14738</v>
      </c>
      <c r="Y6616" s="70">
        <v>44340</v>
      </c>
      <c r="Z6616" s="53">
        <v>28163</v>
      </c>
    </row>
    <row r="6617" spans="1:26" s="49" customFormat="1" ht="30" x14ac:dyDescent="0.25">
      <c r="A6617" s="74">
        <v>600022030</v>
      </c>
      <c r="B6617" s="73">
        <f t="shared" si="309"/>
        <v>600022030</v>
      </c>
      <c r="C6617" s="73" t="s">
        <v>20782</v>
      </c>
      <c r="D6617" s="68">
        <v>1</v>
      </c>
      <c r="E6617" s="48">
        <f t="shared" si="310"/>
        <v>70845034</v>
      </c>
      <c r="F6617" s="57" t="s">
        <v>17312</v>
      </c>
      <c r="G6617" s="57" t="s">
        <v>18611</v>
      </c>
      <c r="H6617" s="51">
        <v>0</v>
      </c>
      <c r="I6617" s="51" t="s">
        <v>17309</v>
      </c>
      <c r="J6617" s="69">
        <v>27.49</v>
      </c>
      <c r="K6617" s="69">
        <f t="shared" si="311"/>
        <v>0</v>
      </c>
      <c r="L6617" s="90">
        <v>25</v>
      </c>
      <c r="M6617" s="51">
        <f>VLOOKUP(A:A,'[2]Příloha k protokolu'!$F:$J,5,0)</f>
        <v>25</v>
      </c>
      <c r="N6617" s="62" t="s">
        <v>20783</v>
      </c>
      <c r="O6617" s="52" t="s">
        <v>17317</v>
      </c>
      <c r="P6617" s="52">
        <v>224</v>
      </c>
      <c r="Q6617" s="52">
        <v>108</v>
      </c>
      <c r="R6617" s="52" t="s">
        <v>1658</v>
      </c>
      <c r="S6617" s="49" t="s">
        <v>21333</v>
      </c>
      <c r="V6617" s="50" t="s">
        <v>18333</v>
      </c>
      <c r="W6617" s="50" t="s">
        <v>1658</v>
      </c>
      <c r="X6617" s="50" t="s">
        <v>14738</v>
      </c>
      <c r="Y6617" s="70" t="s">
        <v>17320</v>
      </c>
      <c r="Z6617" s="53">
        <v>25101</v>
      </c>
    </row>
    <row r="6618" spans="1:26" s="49" customFormat="1" x14ac:dyDescent="0.25">
      <c r="A6618" s="74">
        <v>600022064</v>
      </c>
      <c r="B6618" s="73">
        <f t="shared" si="309"/>
        <v>600022064</v>
      </c>
      <c r="C6618" s="73" t="s">
        <v>20784</v>
      </c>
      <c r="D6618" s="68">
        <v>1</v>
      </c>
      <c r="E6618" s="48">
        <f t="shared" si="310"/>
        <v>410233</v>
      </c>
      <c r="F6618" s="57" t="s">
        <v>17312</v>
      </c>
      <c r="G6618" s="57" t="s">
        <v>18611</v>
      </c>
      <c r="H6618" s="51">
        <v>125</v>
      </c>
      <c r="I6618" s="51" t="s">
        <v>17309</v>
      </c>
      <c r="J6618" s="69">
        <v>27.49</v>
      </c>
      <c r="K6618" s="69">
        <f t="shared" si="311"/>
        <v>3436.25</v>
      </c>
      <c r="L6618" s="90">
        <v>125</v>
      </c>
      <c r="M6618" s="51">
        <f>VLOOKUP(A:A,'[2]Příloha k protokolu'!$F:$J,5,0)</f>
        <v>0</v>
      </c>
      <c r="N6618" s="62" t="s">
        <v>20785</v>
      </c>
      <c r="O6618" s="52" t="s">
        <v>20055</v>
      </c>
      <c r="P6618" s="52">
        <v>18</v>
      </c>
      <c r="Q6618" s="52"/>
      <c r="R6618" s="52" t="s">
        <v>20786</v>
      </c>
      <c r="S6618" s="49" t="s">
        <v>21333</v>
      </c>
      <c r="V6618" s="50" t="s">
        <v>18333</v>
      </c>
      <c r="W6618" s="50" t="s">
        <v>1658</v>
      </c>
      <c r="X6618" s="50" t="s">
        <v>14738</v>
      </c>
      <c r="Y6618" s="70" t="s">
        <v>17320</v>
      </c>
      <c r="Z6618" s="53">
        <v>25164</v>
      </c>
    </row>
    <row r="6619" spans="1:26" s="49" customFormat="1" x14ac:dyDescent="0.25">
      <c r="A6619" s="74">
        <v>600022072</v>
      </c>
      <c r="B6619" s="73">
        <f t="shared" si="309"/>
        <v>600022072</v>
      </c>
      <c r="C6619" s="73" t="s">
        <v>20787</v>
      </c>
      <c r="D6619" s="68">
        <v>1</v>
      </c>
      <c r="E6619" s="48">
        <f t="shared" si="310"/>
        <v>68378955</v>
      </c>
      <c r="F6619" s="57" t="s">
        <v>17312</v>
      </c>
      <c r="G6619" s="57" t="s">
        <v>18611</v>
      </c>
      <c r="H6619" s="51">
        <v>75</v>
      </c>
      <c r="I6619" s="51" t="s">
        <v>17309</v>
      </c>
      <c r="J6619" s="69">
        <v>27.49</v>
      </c>
      <c r="K6619" s="69">
        <f t="shared" si="311"/>
        <v>2061.75</v>
      </c>
      <c r="L6619" s="90">
        <v>75</v>
      </c>
      <c r="M6619" s="51">
        <f>VLOOKUP(A:A,'[2]Příloha k protokolu'!$F:$J,5,0)</f>
        <v>0</v>
      </c>
      <c r="N6619" s="62" t="s">
        <v>20788</v>
      </c>
      <c r="O6619" s="52" t="s">
        <v>20789</v>
      </c>
      <c r="P6619" s="52">
        <v>436</v>
      </c>
      <c r="Q6619" s="52"/>
      <c r="R6619" s="52" t="s">
        <v>7302</v>
      </c>
      <c r="S6619" s="49" t="s">
        <v>21333</v>
      </c>
      <c r="V6619" s="50" t="s">
        <v>18333</v>
      </c>
      <c r="W6619" s="50" t="s">
        <v>1658</v>
      </c>
      <c r="X6619" s="50" t="s">
        <v>14738</v>
      </c>
      <c r="Y6619" s="70" t="s">
        <v>17320</v>
      </c>
      <c r="Z6619" s="53">
        <v>25168</v>
      </c>
    </row>
    <row r="6620" spans="1:26" s="49" customFormat="1" x14ac:dyDescent="0.25">
      <c r="A6620" s="74">
        <v>691009988</v>
      </c>
      <c r="B6620" s="73">
        <f t="shared" si="309"/>
        <v>691009988</v>
      </c>
      <c r="C6620" s="73" t="s">
        <v>20790</v>
      </c>
      <c r="D6620" s="68">
        <v>1</v>
      </c>
      <c r="E6620" s="48">
        <f t="shared" si="310"/>
        <v>5607248</v>
      </c>
      <c r="F6620" s="57" t="s">
        <v>17312</v>
      </c>
      <c r="G6620" s="57" t="s">
        <v>18611</v>
      </c>
      <c r="H6620" s="51">
        <v>100</v>
      </c>
      <c r="I6620" s="51" t="s">
        <v>17309</v>
      </c>
      <c r="J6620" s="69">
        <v>27.49</v>
      </c>
      <c r="K6620" s="69">
        <f t="shared" si="311"/>
        <v>2749</v>
      </c>
      <c r="L6620" s="90">
        <v>100</v>
      </c>
      <c r="M6620" s="51">
        <f>VLOOKUP(A:A,'[2]Příloha k protokolu'!$F:$J,5,0)</f>
        <v>0</v>
      </c>
      <c r="N6620" s="62" t="s">
        <v>20791</v>
      </c>
      <c r="O6620" s="52" t="s">
        <v>808</v>
      </c>
      <c r="P6620" s="52">
        <v>57</v>
      </c>
      <c r="Q6620" s="52"/>
      <c r="R6620" s="52" t="s">
        <v>20792</v>
      </c>
      <c r="S6620" s="49" t="s">
        <v>21334</v>
      </c>
      <c r="V6620" s="50" t="s">
        <v>20774</v>
      </c>
      <c r="W6620" s="50" t="s">
        <v>1658</v>
      </c>
      <c r="X6620" s="50" t="s">
        <v>14740</v>
      </c>
      <c r="Y6620" s="70" t="s">
        <v>17320</v>
      </c>
      <c r="Z6620" s="53">
        <v>28163</v>
      </c>
    </row>
    <row r="6621" spans="1:26" s="49" customFormat="1" x14ac:dyDescent="0.25">
      <c r="A6621" s="74">
        <v>600007766</v>
      </c>
      <c r="B6621" s="73">
        <f t="shared" si="309"/>
        <v>600007766</v>
      </c>
      <c r="C6621" s="73" t="s">
        <v>20793</v>
      </c>
      <c r="D6621" s="68">
        <v>1</v>
      </c>
      <c r="E6621" s="48">
        <f t="shared" si="310"/>
        <v>61388572</v>
      </c>
      <c r="F6621" s="57" t="s">
        <v>17312</v>
      </c>
      <c r="G6621" s="57" t="s">
        <v>18611</v>
      </c>
      <c r="H6621" s="51">
        <v>0</v>
      </c>
      <c r="I6621" s="51" t="s">
        <v>17320</v>
      </c>
      <c r="J6621" s="69">
        <v>27.49</v>
      </c>
      <c r="K6621" s="69">
        <f t="shared" si="311"/>
        <v>0</v>
      </c>
      <c r="L6621" s="90">
        <v>0</v>
      </c>
      <c r="M6621" s="51"/>
      <c r="N6621" s="62" t="s">
        <v>20794</v>
      </c>
      <c r="O6621" s="52" t="s">
        <v>48</v>
      </c>
      <c r="P6621" s="52">
        <v>1280</v>
      </c>
      <c r="Q6621" s="52">
        <v>1</v>
      </c>
      <c r="R6621" s="52" t="s">
        <v>1658</v>
      </c>
      <c r="S6621" s="49" t="s">
        <v>21333</v>
      </c>
      <c r="V6621" s="50" t="s">
        <v>18333</v>
      </c>
      <c r="W6621" s="50" t="s">
        <v>1658</v>
      </c>
      <c r="X6621" s="50" t="s">
        <v>14738</v>
      </c>
      <c r="Y6621" s="70">
        <v>44347</v>
      </c>
      <c r="Z6621" s="53">
        <v>25101</v>
      </c>
    </row>
    <row r="6622" spans="1:26" s="49" customFormat="1" x14ac:dyDescent="0.25">
      <c r="A6622" s="74">
        <v>600051790</v>
      </c>
      <c r="B6622" s="73">
        <f t="shared" si="309"/>
        <v>600051790</v>
      </c>
      <c r="C6622" s="73" t="s">
        <v>20795</v>
      </c>
      <c r="D6622" s="68">
        <v>1</v>
      </c>
      <c r="E6622" s="48">
        <f t="shared" si="310"/>
        <v>70986428</v>
      </c>
      <c r="F6622" s="57" t="s">
        <v>17312</v>
      </c>
      <c r="G6622" s="57" t="s">
        <v>18611</v>
      </c>
      <c r="H6622" s="51">
        <v>0</v>
      </c>
      <c r="I6622" s="51" t="s">
        <v>17309</v>
      </c>
      <c r="J6622" s="69">
        <v>27.49</v>
      </c>
      <c r="K6622" s="69">
        <f t="shared" si="311"/>
        <v>0</v>
      </c>
      <c r="L6622" s="90">
        <v>25</v>
      </c>
      <c r="M6622" s="51">
        <f>VLOOKUP(A:A,'[2]Příloha k protokolu'!$F:$J,5,0)</f>
        <v>25</v>
      </c>
      <c r="N6622" s="62" t="s">
        <v>20796</v>
      </c>
      <c r="O6622" s="52" t="s">
        <v>20797</v>
      </c>
      <c r="P6622" s="52">
        <v>200</v>
      </c>
      <c r="Q6622" s="52"/>
      <c r="R6622" s="52" t="s">
        <v>20798</v>
      </c>
      <c r="S6622" s="49" t="s">
        <v>21333</v>
      </c>
      <c r="V6622" s="50" t="s">
        <v>20774</v>
      </c>
      <c r="W6622" s="50" t="s">
        <v>1658</v>
      </c>
      <c r="X6622" s="50" t="s">
        <v>14740</v>
      </c>
      <c r="Y6622" s="70" t="s">
        <v>17320</v>
      </c>
      <c r="Z6622" s="53">
        <v>25162</v>
      </c>
    </row>
    <row r="6623" spans="1:26" s="49" customFormat="1" x14ac:dyDescent="0.25">
      <c r="A6623" s="74">
        <v>600051811</v>
      </c>
      <c r="B6623" s="73">
        <f t="shared" si="309"/>
        <v>600051811</v>
      </c>
      <c r="C6623" s="73" t="s">
        <v>20799</v>
      </c>
      <c r="D6623" s="68">
        <v>1</v>
      </c>
      <c r="E6623" s="48">
        <f t="shared" si="310"/>
        <v>70997551</v>
      </c>
      <c r="F6623" s="57" t="s">
        <v>17312</v>
      </c>
      <c r="G6623" s="57" t="s">
        <v>18611</v>
      </c>
      <c r="H6623" s="51">
        <v>0</v>
      </c>
      <c r="I6623" s="51" t="s">
        <v>17309</v>
      </c>
      <c r="J6623" s="69">
        <v>27.49</v>
      </c>
      <c r="K6623" s="69">
        <f t="shared" si="311"/>
        <v>0</v>
      </c>
      <c r="L6623" s="90">
        <v>25</v>
      </c>
      <c r="M6623" s="51">
        <f>VLOOKUP(A:A,'[2]Příloha k protokolu'!$F:$J,5,0)</f>
        <v>25</v>
      </c>
      <c r="N6623" s="62" t="s">
        <v>20800</v>
      </c>
      <c r="O6623" s="52" t="s">
        <v>20801</v>
      </c>
      <c r="P6623" s="52">
        <v>358</v>
      </c>
      <c r="Q6623" s="52"/>
      <c r="R6623" s="52" t="s">
        <v>20802</v>
      </c>
      <c r="S6623" s="49" t="s">
        <v>21333</v>
      </c>
      <c r="V6623" s="50" t="s">
        <v>20774</v>
      </c>
      <c r="W6623" s="50" t="s">
        <v>1658</v>
      </c>
      <c r="X6623" s="50" t="s">
        <v>14740</v>
      </c>
      <c r="Y6623" s="70" t="s">
        <v>17320</v>
      </c>
      <c r="Z6623" s="53">
        <v>25162</v>
      </c>
    </row>
    <row r="6624" spans="1:26" s="49" customFormat="1" x14ac:dyDescent="0.25">
      <c r="A6624" s="74">
        <v>600051854</v>
      </c>
      <c r="B6624" s="73">
        <f t="shared" si="309"/>
        <v>600051854</v>
      </c>
      <c r="C6624" s="73" t="s">
        <v>20803</v>
      </c>
      <c r="D6624" s="68">
        <v>1</v>
      </c>
      <c r="E6624" s="48">
        <f t="shared" si="310"/>
        <v>75007541</v>
      </c>
      <c r="F6624" s="57" t="s">
        <v>17312</v>
      </c>
      <c r="G6624" s="57" t="s">
        <v>18611</v>
      </c>
      <c r="H6624" s="51">
        <v>0</v>
      </c>
      <c r="I6624" s="51" t="s">
        <v>17309</v>
      </c>
      <c r="J6624" s="69">
        <v>27.49</v>
      </c>
      <c r="K6624" s="69">
        <f t="shared" si="311"/>
        <v>0</v>
      </c>
      <c r="L6624" s="90">
        <v>25</v>
      </c>
      <c r="M6624" s="51">
        <f>VLOOKUP(A:A,'[2]Příloha k protokolu'!$F:$J,5,0)</f>
        <v>25</v>
      </c>
      <c r="N6624" s="62" t="s">
        <v>20804</v>
      </c>
      <c r="O6624" s="52" t="s">
        <v>54</v>
      </c>
      <c r="P6624" s="52">
        <v>51</v>
      </c>
      <c r="Q6624" s="52"/>
      <c r="R6624" s="52" t="s">
        <v>20786</v>
      </c>
      <c r="S6624" s="49" t="s">
        <v>21333</v>
      </c>
      <c r="V6624" s="50" t="s">
        <v>20774</v>
      </c>
      <c r="W6624" s="50" t="s">
        <v>1658</v>
      </c>
      <c r="X6624" s="50" t="s">
        <v>14740</v>
      </c>
      <c r="Y6624" s="70" t="s">
        <v>17320</v>
      </c>
      <c r="Z6624" s="53">
        <v>25163</v>
      </c>
    </row>
    <row r="6625" spans="1:26" s="49" customFormat="1" x14ac:dyDescent="0.25">
      <c r="A6625" s="74">
        <v>600051862</v>
      </c>
      <c r="B6625" s="73">
        <f t="shared" si="309"/>
        <v>600051862</v>
      </c>
      <c r="C6625" s="73" t="s">
        <v>20805</v>
      </c>
      <c r="D6625" s="68">
        <v>1</v>
      </c>
      <c r="E6625" s="48">
        <f t="shared" si="310"/>
        <v>70988137</v>
      </c>
      <c r="F6625" s="57" t="s">
        <v>17312</v>
      </c>
      <c r="G6625" s="57" t="s">
        <v>18611</v>
      </c>
      <c r="H6625" s="51">
        <v>0</v>
      </c>
      <c r="I6625" s="51" t="s">
        <v>17309</v>
      </c>
      <c r="J6625" s="69">
        <v>27.49</v>
      </c>
      <c r="K6625" s="69">
        <f t="shared" si="311"/>
        <v>0</v>
      </c>
      <c r="L6625" s="90">
        <v>25</v>
      </c>
      <c r="M6625" s="51">
        <f>VLOOKUP(A:A,'[2]Příloha k protokolu'!$F:$J,5,0)</f>
        <v>25</v>
      </c>
      <c r="N6625" s="62" t="s">
        <v>20806</v>
      </c>
      <c r="O6625" s="52"/>
      <c r="P6625" s="52">
        <v>19</v>
      </c>
      <c r="Q6625" s="52"/>
      <c r="R6625" s="52" t="s">
        <v>20807</v>
      </c>
      <c r="S6625" s="49" t="s">
        <v>21333</v>
      </c>
      <c r="V6625" s="50" t="s">
        <v>20774</v>
      </c>
      <c r="W6625" s="50" t="s">
        <v>1658</v>
      </c>
      <c r="X6625" s="50" t="s">
        <v>14740</v>
      </c>
      <c r="Y6625" s="70" t="s">
        <v>17320</v>
      </c>
      <c r="Z6625" s="53">
        <v>25101</v>
      </c>
    </row>
    <row r="6626" spans="1:26" s="49" customFormat="1" x14ac:dyDescent="0.25">
      <c r="A6626" s="74">
        <v>600032728</v>
      </c>
      <c r="B6626" s="73">
        <f t="shared" si="309"/>
        <v>600032728</v>
      </c>
      <c r="C6626" s="73" t="s">
        <v>20808</v>
      </c>
      <c r="D6626" s="68">
        <v>1</v>
      </c>
      <c r="E6626" s="48">
        <f t="shared" si="310"/>
        <v>25778391</v>
      </c>
      <c r="F6626" s="57" t="s">
        <v>17312</v>
      </c>
      <c r="G6626" s="57" t="s">
        <v>18611</v>
      </c>
      <c r="H6626" s="51">
        <v>75</v>
      </c>
      <c r="I6626" s="51" t="s">
        <v>17309</v>
      </c>
      <c r="J6626" s="69">
        <v>27.49</v>
      </c>
      <c r="K6626" s="69">
        <f t="shared" si="311"/>
        <v>2061.75</v>
      </c>
      <c r="L6626" s="90">
        <v>75</v>
      </c>
      <c r="M6626" s="51">
        <f>VLOOKUP(A:A,'[2]Příloha k protokolu'!$F:$J,5,0)</f>
        <v>0</v>
      </c>
      <c r="N6626" s="62" t="s">
        <v>20809</v>
      </c>
      <c r="O6626" s="52" t="s">
        <v>956</v>
      </c>
      <c r="P6626" s="52">
        <v>94</v>
      </c>
      <c r="Q6626" s="52">
        <v>19</v>
      </c>
      <c r="R6626" s="52" t="s">
        <v>1658</v>
      </c>
      <c r="S6626" s="49" t="s">
        <v>21334</v>
      </c>
      <c r="V6626" s="50" t="s">
        <v>18333</v>
      </c>
      <c r="W6626" s="50" t="s">
        <v>1658</v>
      </c>
      <c r="X6626" s="50" t="s">
        <v>14742</v>
      </c>
      <c r="Y6626" s="70" t="s">
        <v>17320</v>
      </c>
      <c r="Z6626" s="53">
        <v>25101</v>
      </c>
    </row>
    <row r="6627" spans="1:26" s="49" customFormat="1" x14ac:dyDescent="0.25">
      <c r="A6627" s="74">
        <v>600044831</v>
      </c>
      <c r="B6627" s="73">
        <f t="shared" si="309"/>
        <v>600044831</v>
      </c>
      <c r="C6627" s="73" t="s">
        <v>20810</v>
      </c>
      <c r="D6627" s="68">
        <v>1</v>
      </c>
      <c r="E6627" s="48">
        <f t="shared" si="310"/>
        <v>75031124</v>
      </c>
      <c r="F6627" s="57" t="s">
        <v>17312</v>
      </c>
      <c r="G6627" s="57" t="s">
        <v>19173</v>
      </c>
      <c r="H6627" s="51">
        <v>25</v>
      </c>
      <c r="I6627" s="51" t="s">
        <v>17309</v>
      </c>
      <c r="J6627" s="69">
        <v>27.49</v>
      </c>
      <c r="K6627" s="69">
        <f t="shared" si="311"/>
        <v>687.25</v>
      </c>
      <c r="L6627" s="90">
        <v>25</v>
      </c>
      <c r="M6627" s="51">
        <f>VLOOKUP(A:A,'[2]Příloha k protokolu'!$F:$J,5,0)</f>
        <v>0</v>
      </c>
      <c r="N6627" s="62" t="s">
        <v>20811</v>
      </c>
      <c r="O6627" s="52" t="s">
        <v>13</v>
      </c>
      <c r="P6627" s="52">
        <v>180</v>
      </c>
      <c r="Q6627" s="52"/>
      <c r="R6627" s="52" t="s">
        <v>7116</v>
      </c>
      <c r="S6627" s="49" t="s">
        <v>21333</v>
      </c>
      <c r="V6627" s="50" t="s">
        <v>20774</v>
      </c>
      <c r="W6627" s="50" t="s">
        <v>1658</v>
      </c>
      <c r="X6627" s="50" t="s">
        <v>14740</v>
      </c>
      <c r="Y6627" s="70" t="s">
        <v>17320</v>
      </c>
      <c r="Z6627" s="53">
        <v>28163</v>
      </c>
    </row>
    <row r="6628" spans="1:26" s="49" customFormat="1" x14ac:dyDescent="0.25">
      <c r="A6628" s="74">
        <v>600044874</v>
      </c>
      <c r="B6628" s="73">
        <f t="shared" si="309"/>
        <v>600044874</v>
      </c>
      <c r="C6628" s="73" t="s">
        <v>20812</v>
      </c>
      <c r="D6628" s="68">
        <v>1</v>
      </c>
      <c r="E6628" s="48">
        <f t="shared" si="310"/>
        <v>70925267</v>
      </c>
      <c r="F6628" s="57" t="s">
        <v>17312</v>
      </c>
      <c r="G6628" s="57" t="s">
        <v>18611</v>
      </c>
      <c r="H6628" s="51">
        <v>0</v>
      </c>
      <c r="I6628" s="51" t="s">
        <v>17309</v>
      </c>
      <c r="J6628" s="69">
        <v>27.49</v>
      </c>
      <c r="K6628" s="69">
        <f t="shared" si="311"/>
        <v>0</v>
      </c>
      <c r="L6628" s="90">
        <v>25</v>
      </c>
      <c r="M6628" s="51">
        <f>VLOOKUP(A:A,'[2]Příloha k protokolu'!$F:$J,5,0)</f>
        <v>25</v>
      </c>
      <c r="N6628" s="62" t="s">
        <v>20813</v>
      </c>
      <c r="O6628" s="52" t="s">
        <v>36</v>
      </c>
      <c r="P6628" s="52">
        <v>323</v>
      </c>
      <c r="Q6628" s="52"/>
      <c r="R6628" s="52" t="s">
        <v>20814</v>
      </c>
      <c r="S6628" s="49" t="s">
        <v>21333</v>
      </c>
      <c r="V6628" s="50" t="s">
        <v>20774</v>
      </c>
      <c r="W6628" s="50" t="s">
        <v>1658</v>
      </c>
      <c r="X6628" s="50" t="s">
        <v>14740</v>
      </c>
      <c r="Y6628" s="70" t="s">
        <v>17320</v>
      </c>
      <c r="Z6628" s="53">
        <v>28167</v>
      </c>
    </row>
    <row r="6629" spans="1:26" s="49" customFormat="1" ht="30" x14ac:dyDescent="0.25">
      <c r="A6629" s="74">
        <v>600044963</v>
      </c>
      <c r="B6629" s="73">
        <f t="shared" si="309"/>
        <v>600044963</v>
      </c>
      <c r="C6629" s="73" t="s">
        <v>20815</v>
      </c>
      <c r="D6629" s="68">
        <v>1</v>
      </c>
      <c r="E6629" s="48">
        <f t="shared" si="310"/>
        <v>48663921</v>
      </c>
      <c r="F6629" s="57" t="s">
        <v>17312</v>
      </c>
      <c r="G6629" s="57" t="s">
        <v>18611</v>
      </c>
      <c r="H6629" s="51">
        <v>0</v>
      </c>
      <c r="I6629" s="51" t="s">
        <v>17309</v>
      </c>
      <c r="J6629" s="69">
        <v>27.49</v>
      </c>
      <c r="K6629" s="69">
        <f t="shared" si="311"/>
        <v>0</v>
      </c>
      <c r="L6629" s="90">
        <v>50</v>
      </c>
      <c r="M6629" s="51">
        <f>VLOOKUP(A:A,'[2]Příloha k protokolu'!$F:$J,5,0)</f>
        <v>50</v>
      </c>
      <c r="N6629" s="62" t="s">
        <v>20816</v>
      </c>
      <c r="O6629" s="52" t="s">
        <v>20780</v>
      </c>
      <c r="P6629" s="52">
        <v>982</v>
      </c>
      <c r="Q6629" s="52"/>
      <c r="R6629" s="52" t="s">
        <v>20781</v>
      </c>
      <c r="S6629" s="49" t="s">
        <v>21333</v>
      </c>
      <c r="V6629" s="50" t="s">
        <v>20774</v>
      </c>
      <c r="W6629" s="50" t="s">
        <v>1658</v>
      </c>
      <c r="X6629" s="50" t="s">
        <v>14740</v>
      </c>
      <c r="Y6629" s="70" t="s">
        <v>17320</v>
      </c>
      <c r="Z6629" s="53">
        <v>28163</v>
      </c>
    </row>
    <row r="6630" spans="1:26" s="49" customFormat="1" x14ac:dyDescent="0.25">
      <c r="A6630" s="74">
        <v>600045412</v>
      </c>
      <c r="B6630" s="73">
        <f t="shared" si="309"/>
        <v>600045412</v>
      </c>
      <c r="C6630" s="73" t="s">
        <v>20817</v>
      </c>
      <c r="D6630" s="68">
        <v>1</v>
      </c>
      <c r="E6630" s="48">
        <f t="shared" si="310"/>
        <v>61883328</v>
      </c>
      <c r="F6630" s="57" t="s">
        <v>17312</v>
      </c>
      <c r="G6630" s="57" t="s">
        <v>18611</v>
      </c>
      <c r="H6630" s="51">
        <v>1525</v>
      </c>
      <c r="I6630" s="51" t="s">
        <v>17309</v>
      </c>
      <c r="J6630" s="69">
        <v>27.49</v>
      </c>
      <c r="K6630" s="69">
        <f t="shared" si="311"/>
        <v>41922.25</v>
      </c>
      <c r="L6630" s="90">
        <v>1525</v>
      </c>
      <c r="M6630" s="51">
        <f>VLOOKUP(A:A,'[2]Příloha k protokolu'!$F:$J,5,0)</f>
        <v>0</v>
      </c>
      <c r="N6630" s="62" t="s">
        <v>20818</v>
      </c>
      <c r="O6630" s="52" t="s">
        <v>20819</v>
      </c>
      <c r="P6630" s="52">
        <v>33</v>
      </c>
      <c r="Q6630" s="52"/>
      <c r="R6630" s="52" t="s">
        <v>20781</v>
      </c>
      <c r="S6630" s="49" t="s">
        <v>21333</v>
      </c>
      <c r="V6630" s="50" t="s">
        <v>20774</v>
      </c>
      <c r="W6630" s="50" t="s">
        <v>1658</v>
      </c>
      <c r="X6630" s="50" t="s">
        <v>14740</v>
      </c>
      <c r="Y6630" s="70" t="s">
        <v>17320</v>
      </c>
      <c r="Z6630" s="53">
        <v>28163</v>
      </c>
    </row>
    <row r="6631" spans="1:26" s="49" customFormat="1" x14ac:dyDescent="0.25">
      <c r="A6631" s="74">
        <v>600045510</v>
      </c>
      <c r="B6631" s="73">
        <f t="shared" si="309"/>
        <v>600045510</v>
      </c>
      <c r="C6631" s="73" t="s">
        <v>20820</v>
      </c>
      <c r="D6631" s="68">
        <v>1</v>
      </c>
      <c r="E6631" s="48">
        <f t="shared" si="310"/>
        <v>70925259</v>
      </c>
      <c r="F6631" s="57" t="s">
        <v>17312</v>
      </c>
      <c r="G6631" s="57" t="s">
        <v>18611</v>
      </c>
      <c r="H6631" s="51">
        <v>0</v>
      </c>
      <c r="I6631" s="51" t="s">
        <v>17309</v>
      </c>
      <c r="J6631" s="69">
        <v>27.49</v>
      </c>
      <c r="K6631" s="69">
        <f t="shared" si="311"/>
        <v>0</v>
      </c>
      <c r="L6631" s="90">
        <v>225</v>
      </c>
      <c r="M6631" s="51">
        <f>VLOOKUP(A:A,'[2]Příloha k protokolu'!$F:$J,5,0)</f>
        <v>225</v>
      </c>
      <c r="N6631" s="62" t="s">
        <v>20821</v>
      </c>
      <c r="O6631" s="52" t="s">
        <v>20822</v>
      </c>
      <c r="P6631" s="52">
        <v>69</v>
      </c>
      <c r="Q6631" s="52"/>
      <c r="R6631" s="52" t="s">
        <v>20814</v>
      </c>
      <c r="S6631" s="49" t="s">
        <v>21333</v>
      </c>
      <c r="V6631" s="50" t="s">
        <v>20774</v>
      </c>
      <c r="W6631" s="50" t="s">
        <v>1658</v>
      </c>
      <c r="X6631" s="50" t="s">
        <v>14740</v>
      </c>
      <c r="Y6631" s="70" t="s">
        <v>17320</v>
      </c>
      <c r="Z6631" s="53">
        <v>28167</v>
      </c>
    </row>
    <row r="6632" spans="1:26" s="49" customFormat="1" x14ac:dyDescent="0.25">
      <c r="A6632" s="74">
        <v>600051498</v>
      </c>
      <c r="B6632" s="73">
        <f t="shared" si="309"/>
        <v>600051498</v>
      </c>
      <c r="C6632" s="73" t="s">
        <v>20823</v>
      </c>
      <c r="D6632" s="68">
        <v>1</v>
      </c>
      <c r="E6632" s="48">
        <f t="shared" si="310"/>
        <v>75033836</v>
      </c>
      <c r="F6632" s="57" t="s">
        <v>17312</v>
      </c>
      <c r="G6632" s="57" t="s">
        <v>18611</v>
      </c>
      <c r="H6632" s="51">
        <v>0</v>
      </c>
      <c r="I6632" s="51" t="s">
        <v>17309</v>
      </c>
      <c r="J6632" s="69">
        <v>27.49</v>
      </c>
      <c r="K6632" s="69">
        <f t="shared" si="311"/>
        <v>0</v>
      </c>
      <c r="L6632" s="90">
        <v>25</v>
      </c>
      <c r="M6632" s="51">
        <f>VLOOKUP(A:A,'[2]Příloha k protokolu'!$F:$J,5,0)</f>
        <v>25</v>
      </c>
      <c r="N6632" s="62" t="s">
        <v>20824</v>
      </c>
      <c r="O6632" s="52" t="s">
        <v>20789</v>
      </c>
      <c r="P6632" s="52">
        <v>437</v>
      </c>
      <c r="Q6632" s="52"/>
      <c r="R6632" s="52" t="s">
        <v>7302</v>
      </c>
      <c r="S6632" s="49" t="s">
        <v>21333</v>
      </c>
      <c r="V6632" s="50" t="s">
        <v>20774</v>
      </c>
      <c r="W6632" s="50" t="s">
        <v>1658</v>
      </c>
      <c r="X6632" s="50" t="s">
        <v>14740</v>
      </c>
      <c r="Y6632" s="70" t="s">
        <v>17320</v>
      </c>
      <c r="Z6632" s="53">
        <v>25168</v>
      </c>
    </row>
    <row r="6633" spans="1:26" s="49" customFormat="1" x14ac:dyDescent="0.25">
      <c r="A6633" s="74">
        <v>600051773</v>
      </c>
      <c r="B6633" s="73">
        <f t="shared" si="309"/>
        <v>600051773</v>
      </c>
      <c r="C6633" s="73" t="s">
        <v>20825</v>
      </c>
      <c r="D6633" s="68">
        <v>1</v>
      </c>
      <c r="E6633" s="48">
        <f t="shared" si="310"/>
        <v>70996971</v>
      </c>
      <c r="F6633" s="57" t="s">
        <v>17312</v>
      </c>
      <c r="G6633" s="57" t="s">
        <v>18611</v>
      </c>
      <c r="H6633" s="51">
        <v>0</v>
      </c>
      <c r="I6633" s="51" t="s">
        <v>17309</v>
      </c>
      <c r="J6633" s="69">
        <v>27.49</v>
      </c>
      <c r="K6633" s="69">
        <f t="shared" si="311"/>
        <v>0</v>
      </c>
      <c r="L6633" s="90">
        <v>25</v>
      </c>
      <c r="M6633" s="51">
        <f>VLOOKUP(A:A,'[2]Příloha k protokolu'!$F:$J,5,0)</f>
        <v>25</v>
      </c>
      <c r="N6633" s="62" t="s">
        <v>20826</v>
      </c>
      <c r="O6633" s="52" t="s">
        <v>5873</v>
      </c>
      <c r="P6633" s="52">
        <v>230</v>
      </c>
      <c r="Q6633" s="52"/>
      <c r="R6633" s="52" t="s">
        <v>20827</v>
      </c>
      <c r="S6633" s="49" t="s">
        <v>21333</v>
      </c>
      <c r="V6633" s="50" t="s">
        <v>20774</v>
      </c>
      <c r="W6633" s="50" t="s">
        <v>1658</v>
      </c>
      <c r="X6633" s="50" t="s">
        <v>14740</v>
      </c>
      <c r="Y6633" s="70" t="s">
        <v>17320</v>
      </c>
      <c r="Z6633" s="53">
        <v>25101</v>
      </c>
    </row>
    <row r="6634" spans="1:26" s="49" customFormat="1" x14ac:dyDescent="0.25">
      <c r="A6634" s="74">
        <v>600051781</v>
      </c>
      <c r="B6634" s="73">
        <f t="shared" si="309"/>
        <v>600051781</v>
      </c>
      <c r="C6634" s="73" t="s">
        <v>20828</v>
      </c>
      <c r="D6634" s="68">
        <v>1</v>
      </c>
      <c r="E6634" s="48">
        <f t="shared" si="310"/>
        <v>71007415</v>
      </c>
      <c r="F6634" s="57" t="s">
        <v>17312</v>
      </c>
      <c r="G6634" s="57" t="s">
        <v>18611</v>
      </c>
      <c r="H6634" s="51">
        <v>0</v>
      </c>
      <c r="I6634" s="51" t="s">
        <v>17309</v>
      </c>
      <c r="J6634" s="69">
        <v>27.49</v>
      </c>
      <c r="K6634" s="69">
        <f t="shared" si="311"/>
        <v>0</v>
      </c>
      <c r="L6634" s="90">
        <v>25</v>
      </c>
      <c r="M6634" s="51">
        <f>VLOOKUP(A:A,'[2]Příloha k protokolu'!$F:$J,5,0)</f>
        <v>25</v>
      </c>
      <c r="N6634" s="62" t="s">
        <v>20829</v>
      </c>
      <c r="O6634" s="52" t="s">
        <v>19671</v>
      </c>
      <c r="P6634" s="52">
        <v>179</v>
      </c>
      <c r="Q6634" s="52"/>
      <c r="R6634" s="52" t="s">
        <v>18353</v>
      </c>
      <c r="S6634" s="49" t="s">
        <v>21333</v>
      </c>
      <c r="V6634" s="50" t="s">
        <v>20774</v>
      </c>
      <c r="W6634" s="50" t="s">
        <v>1658</v>
      </c>
      <c r="X6634" s="50" t="s">
        <v>14740</v>
      </c>
      <c r="Y6634" s="70" t="s">
        <v>17320</v>
      </c>
      <c r="Z6634" s="53">
        <v>25164</v>
      </c>
    </row>
    <row r="6635" spans="1:26" s="49" customFormat="1" x14ac:dyDescent="0.25">
      <c r="A6635" s="74">
        <v>600051846</v>
      </c>
      <c r="B6635" s="73">
        <f t="shared" si="309"/>
        <v>600051846</v>
      </c>
      <c r="C6635" s="73" t="s">
        <v>20830</v>
      </c>
      <c r="D6635" s="68">
        <v>1</v>
      </c>
      <c r="E6635" s="48">
        <f t="shared" si="310"/>
        <v>70941271</v>
      </c>
      <c r="F6635" s="57" t="s">
        <v>17312</v>
      </c>
      <c r="G6635" s="57" t="s">
        <v>18611</v>
      </c>
      <c r="H6635" s="51">
        <v>0</v>
      </c>
      <c r="I6635" s="51" t="s">
        <v>17309</v>
      </c>
      <c r="J6635" s="69">
        <v>27.49</v>
      </c>
      <c r="K6635" s="69">
        <f t="shared" si="311"/>
        <v>0</v>
      </c>
      <c r="L6635" s="90">
        <v>25</v>
      </c>
      <c r="M6635" s="51">
        <f>VLOOKUP(A:A,'[2]Příloha k protokolu'!$F:$J,5,0)</f>
        <v>25</v>
      </c>
      <c r="N6635" s="62" t="s">
        <v>20831</v>
      </c>
      <c r="O6635" s="52" t="s">
        <v>199</v>
      </c>
      <c r="P6635" s="52">
        <v>235</v>
      </c>
      <c r="Q6635" s="52"/>
      <c r="R6635" s="52" t="s">
        <v>20832</v>
      </c>
      <c r="S6635" s="49" t="s">
        <v>21333</v>
      </c>
      <c r="V6635" s="50" t="s">
        <v>20774</v>
      </c>
      <c r="W6635" s="50" t="s">
        <v>1658</v>
      </c>
      <c r="X6635" s="50" t="s">
        <v>14740</v>
      </c>
      <c r="Y6635" s="70" t="s">
        <v>17320</v>
      </c>
      <c r="Z6635" s="53">
        <v>25163</v>
      </c>
    </row>
    <row r="6636" spans="1:26" s="49" customFormat="1" x14ac:dyDescent="0.25">
      <c r="A6636" s="74">
        <v>600051897</v>
      </c>
      <c r="B6636" s="73">
        <f t="shared" si="309"/>
        <v>600051897</v>
      </c>
      <c r="C6636" s="73" t="s">
        <v>20833</v>
      </c>
      <c r="D6636" s="68">
        <v>1</v>
      </c>
      <c r="E6636" s="48">
        <f t="shared" si="310"/>
        <v>70995991</v>
      </c>
      <c r="F6636" s="57" t="s">
        <v>17312</v>
      </c>
      <c r="G6636" s="57" t="s">
        <v>18611</v>
      </c>
      <c r="H6636" s="51">
        <v>0</v>
      </c>
      <c r="I6636" s="51" t="s">
        <v>17309</v>
      </c>
      <c r="J6636" s="69">
        <v>27.49</v>
      </c>
      <c r="K6636" s="69">
        <f t="shared" si="311"/>
        <v>0</v>
      </c>
      <c r="L6636" s="90">
        <v>25</v>
      </c>
      <c r="M6636" s="51">
        <f>VLOOKUP(A:A,'[2]Příloha k protokolu'!$F:$J,5,0)</f>
        <v>25</v>
      </c>
      <c r="N6636" s="62" t="s">
        <v>20834</v>
      </c>
      <c r="O6636" s="52" t="s">
        <v>20835</v>
      </c>
      <c r="P6636" s="52">
        <v>73</v>
      </c>
      <c r="Q6636" s="52"/>
      <c r="R6636" s="52" t="s">
        <v>2892</v>
      </c>
      <c r="S6636" s="49" t="s">
        <v>21333</v>
      </c>
      <c r="V6636" s="50" t="s">
        <v>20774</v>
      </c>
      <c r="W6636" s="50" t="s">
        <v>1658</v>
      </c>
      <c r="X6636" s="50" t="s">
        <v>14740</v>
      </c>
      <c r="Y6636" s="70" t="s">
        <v>17320</v>
      </c>
      <c r="Z6636" s="53">
        <v>25163</v>
      </c>
    </row>
    <row r="6637" spans="1:26" s="49" customFormat="1" x14ac:dyDescent="0.25">
      <c r="A6637" s="74">
        <v>600051927</v>
      </c>
      <c r="B6637" s="73">
        <f t="shared" si="309"/>
        <v>600051927</v>
      </c>
      <c r="C6637" s="73" t="s">
        <v>20836</v>
      </c>
      <c r="D6637" s="68">
        <v>1</v>
      </c>
      <c r="E6637" s="48">
        <f t="shared" si="310"/>
        <v>86594508</v>
      </c>
      <c r="F6637" s="57" t="s">
        <v>17312</v>
      </c>
      <c r="G6637" s="57" t="s">
        <v>18611</v>
      </c>
      <c r="H6637" s="51">
        <v>0</v>
      </c>
      <c r="I6637" s="51" t="s">
        <v>17309</v>
      </c>
      <c r="J6637" s="69">
        <v>27.49</v>
      </c>
      <c r="K6637" s="69">
        <f t="shared" si="311"/>
        <v>0</v>
      </c>
      <c r="L6637" s="90">
        <v>25</v>
      </c>
      <c r="M6637" s="51">
        <f>VLOOKUP(A:A,'[2]Příloha k protokolu'!$F:$J,5,0)</f>
        <v>25</v>
      </c>
      <c r="N6637" s="62" t="s">
        <v>20837</v>
      </c>
      <c r="O6637" s="52" t="s">
        <v>4755</v>
      </c>
      <c r="P6637" s="52">
        <v>204</v>
      </c>
      <c r="Q6637" s="52">
        <v>41</v>
      </c>
      <c r="R6637" s="52" t="s">
        <v>1658</v>
      </c>
      <c r="S6637" s="49" t="s">
        <v>21333</v>
      </c>
      <c r="V6637" s="50" t="s">
        <v>20774</v>
      </c>
      <c r="W6637" s="50" t="s">
        <v>1658</v>
      </c>
      <c r="X6637" s="50" t="s">
        <v>14740</v>
      </c>
      <c r="Y6637" s="70" t="s">
        <v>17320</v>
      </c>
      <c r="Z6637" s="53">
        <v>25101</v>
      </c>
    </row>
    <row r="6638" spans="1:26" s="49" customFormat="1" x14ac:dyDescent="0.25">
      <c r="A6638" s="74">
        <v>600052265</v>
      </c>
      <c r="B6638" s="73">
        <f t="shared" si="309"/>
        <v>600052265</v>
      </c>
      <c r="C6638" s="73" t="s">
        <v>20838</v>
      </c>
      <c r="D6638" s="68">
        <v>1</v>
      </c>
      <c r="E6638" s="48">
        <f t="shared" si="310"/>
        <v>70986444</v>
      </c>
      <c r="F6638" s="57" t="s">
        <v>17312</v>
      </c>
      <c r="G6638" s="57" t="s">
        <v>18611</v>
      </c>
      <c r="H6638" s="51">
        <v>1200</v>
      </c>
      <c r="I6638" s="51" t="s">
        <v>17309</v>
      </c>
      <c r="J6638" s="69">
        <v>27.49</v>
      </c>
      <c r="K6638" s="69">
        <f t="shared" si="311"/>
        <v>32988</v>
      </c>
      <c r="L6638" s="90">
        <v>1200</v>
      </c>
      <c r="M6638" s="51">
        <f>VLOOKUP(A:A,'[2]Příloha k protokolu'!$F:$J,5,0)</f>
        <v>0</v>
      </c>
      <c r="N6638" s="62" t="s">
        <v>20839</v>
      </c>
      <c r="O6638" s="52" t="s">
        <v>60</v>
      </c>
      <c r="P6638" s="52">
        <v>88</v>
      </c>
      <c r="Q6638" s="52"/>
      <c r="R6638" s="52" t="s">
        <v>20798</v>
      </c>
      <c r="S6638" s="49" t="s">
        <v>21333</v>
      </c>
      <c r="V6638" s="50" t="s">
        <v>20774</v>
      </c>
      <c r="W6638" s="50" t="s">
        <v>1658</v>
      </c>
      <c r="X6638" s="50" t="s">
        <v>14740</v>
      </c>
      <c r="Y6638" s="70" t="s">
        <v>17320</v>
      </c>
      <c r="Z6638" s="53">
        <v>25162</v>
      </c>
    </row>
    <row r="6639" spans="1:26" s="49" customFormat="1" x14ac:dyDescent="0.25">
      <c r="A6639" s="74">
        <v>600051889</v>
      </c>
      <c r="B6639" s="73">
        <f t="shared" si="309"/>
        <v>600051889</v>
      </c>
      <c r="C6639" s="73" t="s">
        <v>20840</v>
      </c>
      <c r="D6639" s="68">
        <v>1</v>
      </c>
      <c r="E6639" s="48">
        <f t="shared" si="310"/>
        <v>71004726</v>
      </c>
      <c r="F6639" s="57" t="s">
        <v>17312</v>
      </c>
      <c r="G6639" s="57" t="s">
        <v>18611</v>
      </c>
      <c r="H6639" s="51">
        <v>0</v>
      </c>
      <c r="I6639" s="51" t="s">
        <v>17309</v>
      </c>
      <c r="J6639" s="69">
        <v>27.49</v>
      </c>
      <c r="K6639" s="69">
        <f t="shared" si="311"/>
        <v>0</v>
      </c>
      <c r="L6639" s="90">
        <v>25</v>
      </c>
      <c r="M6639" s="51">
        <f>VLOOKUP(A:A,'[2]Příloha k protokolu'!$F:$J,5,0)</f>
        <v>25</v>
      </c>
      <c r="N6639" s="62" t="s">
        <v>20841</v>
      </c>
      <c r="O6639" s="52" t="s">
        <v>60</v>
      </c>
      <c r="P6639" s="52">
        <v>211</v>
      </c>
      <c r="Q6639" s="52"/>
      <c r="R6639" s="52" t="s">
        <v>20842</v>
      </c>
      <c r="S6639" s="49" t="s">
        <v>21333</v>
      </c>
      <c r="V6639" s="50" t="s">
        <v>20774</v>
      </c>
      <c r="W6639" s="50" t="s">
        <v>1658</v>
      </c>
      <c r="X6639" s="50" t="s">
        <v>14740</v>
      </c>
      <c r="Y6639" s="70" t="s">
        <v>17320</v>
      </c>
      <c r="Z6639" s="53">
        <v>25166</v>
      </c>
    </row>
    <row r="6640" spans="1:26" s="49" customFormat="1" x14ac:dyDescent="0.25">
      <c r="A6640" s="74">
        <v>600051935</v>
      </c>
      <c r="B6640" s="73">
        <f t="shared" si="309"/>
        <v>600051935</v>
      </c>
      <c r="C6640" s="73" t="s">
        <v>20843</v>
      </c>
      <c r="D6640" s="68">
        <v>1</v>
      </c>
      <c r="E6640" s="48">
        <f t="shared" si="310"/>
        <v>75031558</v>
      </c>
      <c r="F6640" s="57" t="s">
        <v>17312</v>
      </c>
      <c r="G6640" s="57" t="s">
        <v>18611</v>
      </c>
      <c r="H6640" s="51">
        <v>0</v>
      </c>
      <c r="I6640" s="51" t="s">
        <v>17309</v>
      </c>
      <c r="J6640" s="69">
        <v>27.49</v>
      </c>
      <c r="K6640" s="69">
        <f t="shared" si="311"/>
        <v>0</v>
      </c>
      <c r="L6640" s="90">
        <v>25</v>
      </c>
      <c r="M6640" s="51">
        <f>VLOOKUP(A:A,'[2]Příloha k protokolu'!$F:$J,5,0)</f>
        <v>25</v>
      </c>
      <c r="N6640" s="62" t="s">
        <v>20844</v>
      </c>
      <c r="O6640" s="52" t="s">
        <v>725</v>
      </c>
      <c r="P6640" s="52">
        <v>393</v>
      </c>
      <c r="Q6640" s="52"/>
      <c r="R6640" s="52" t="s">
        <v>20845</v>
      </c>
      <c r="S6640" s="49" t="s">
        <v>21333</v>
      </c>
      <c r="V6640" s="50" t="s">
        <v>20774</v>
      </c>
      <c r="W6640" s="50" t="s">
        <v>1658</v>
      </c>
      <c r="X6640" s="50" t="s">
        <v>14740</v>
      </c>
      <c r="Y6640" s="70" t="s">
        <v>17320</v>
      </c>
      <c r="Z6640" s="53">
        <v>25169</v>
      </c>
    </row>
    <row r="6641" spans="1:26" s="49" customFormat="1" x14ac:dyDescent="0.25">
      <c r="A6641" s="74">
        <v>600051943</v>
      </c>
      <c r="B6641" s="73">
        <f t="shared" si="309"/>
        <v>600051943</v>
      </c>
      <c r="C6641" s="73" t="s">
        <v>20846</v>
      </c>
      <c r="D6641" s="68">
        <v>1</v>
      </c>
      <c r="E6641" s="48">
        <f t="shared" si="310"/>
        <v>70992401</v>
      </c>
      <c r="F6641" s="57" t="s">
        <v>17312</v>
      </c>
      <c r="G6641" s="57" t="s">
        <v>18611</v>
      </c>
      <c r="H6641" s="51">
        <v>0</v>
      </c>
      <c r="I6641" s="51" t="s">
        <v>17309</v>
      </c>
      <c r="J6641" s="69">
        <v>27.49</v>
      </c>
      <c r="K6641" s="69">
        <f t="shared" si="311"/>
        <v>0</v>
      </c>
      <c r="L6641" s="90">
        <v>50</v>
      </c>
      <c r="M6641" s="51">
        <f>VLOOKUP(A:A,'[2]Příloha k protokolu'!$F:$J,5,0)</f>
        <v>50</v>
      </c>
      <c r="N6641" s="62" t="s">
        <v>20847</v>
      </c>
      <c r="O6641" s="52" t="s">
        <v>519</v>
      </c>
      <c r="P6641" s="52">
        <v>600</v>
      </c>
      <c r="Q6641" s="52"/>
      <c r="R6641" s="52" t="s">
        <v>20848</v>
      </c>
      <c r="S6641" s="49" t="s">
        <v>21333</v>
      </c>
      <c r="V6641" s="50" t="s">
        <v>20774</v>
      </c>
      <c r="W6641" s="50" t="s">
        <v>1658</v>
      </c>
      <c r="X6641" s="50" t="s">
        <v>14740</v>
      </c>
      <c r="Y6641" s="70" t="s">
        <v>17320</v>
      </c>
      <c r="Z6641" s="53">
        <v>25164</v>
      </c>
    </row>
    <row r="6642" spans="1:26" s="49" customFormat="1" x14ac:dyDescent="0.25">
      <c r="A6642" s="74">
        <v>600051951</v>
      </c>
      <c r="B6642" s="73">
        <f t="shared" si="309"/>
        <v>600051951</v>
      </c>
      <c r="C6642" s="73" t="s">
        <v>20849</v>
      </c>
      <c r="D6642" s="68">
        <v>1</v>
      </c>
      <c r="E6642" s="48">
        <f t="shared" si="310"/>
        <v>86594583</v>
      </c>
      <c r="F6642" s="57" t="s">
        <v>17312</v>
      </c>
      <c r="G6642" s="57" t="s">
        <v>18611</v>
      </c>
      <c r="H6642" s="51">
        <v>0</v>
      </c>
      <c r="I6642" s="51" t="s">
        <v>17309</v>
      </c>
      <c r="J6642" s="69">
        <v>27.49</v>
      </c>
      <c r="K6642" s="69">
        <f t="shared" si="311"/>
        <v>0</v>
      </c>
      <c r="L6642" s="90">
        <v>50</v>
      </c>
      <c r="M6642" s="51">
        <f>VLOOKUP(A:A,'[2]Příloha k protokolu'!$F:$J,5,0)</f>
        <v>50</v>
      </c>
      <c r="N6642" s="62" t="s">
        <v>20850</v>
      </c>
      <c r="O6642" s="52" t="s">
        <v>20851</v>
      </c>
      <c r="P6642" s="52">
        <v>1656</v>
      </c>
      <c r="Q6642" s="52">
        <v>52</v>
      </c>
      <c r="R6642" s="52" t="s">
        <v>1658</v>
      </c>
      <c r="S6642" s="49" t="s">
        <v>21333</v>
      </c>
      <c r="V6642" s="50" t="s">
        <v>20774</v>
      </c>
      <c r="W6642" s="50" t="s">
        <v>1658</v>
      </c>
      <c r="X6642" s="50" t="s">
        <v>14740</v>
      </c>
      <c r="Y6642" s="70" t="s">
        <v>17320</v>
      </c>
      <c r="Z6642" s="53">
        <v>25101</v>
      </c>
    </row>
    <row r="6643" spans="1:26" s="49" customFormat="1" x14ac:dyDescent="0.25">
      <c r="A6643" s="74">
        <v>600051960</v>
      </c>
      <c r="B6643" s="73">
        <f t="shared" si="309"/>
        <v>600051960</v>
      </c>
      <c r="C6643" s="73" t="s">
        <v>20852</v>
      </c>
      <c r="D6643" s="68">
        <v>1</v>
      </c>
      <c r="E6643" s="48">
        <f t="shared" si="310"/>
        <v>62930885</v>
      </c>
      <c r="F6643" s="57" t="s">
        <v>17312</v>
      </c>
      <c r="G6643" s="57" t="s">
        <v>18611</v>
      </c>
      <c r="H6643" s="51">
        <v>0</v>
      </c>
      <c r="I6643" s="51" t="s">
        <v>17309</v>
      </c>
      <c r="J6643" s="69">
        <v>27.49</v>
      </c>
      <c r="K6643" s="69">
        <f t="shared" si="311"/>
        <v>0</v>
      </c>
      <c r="L6643" s="90">
        <v>50</v>
      </c>
      <c r="M6643" s="51">
        <f>VLOOKUP(A:A,'[2]Příloha k protokolu'!$F:$J,5,0)</f>
        <v>50</v>
      </c>
      <c r="N6643" s="62" t="s">
        <v>20853</v>
      </c>
      <c r="O6643" s="52" t="s">
        <v>77</v>
      </c>
      <c r="P6643" s="52">
        <v>1616</v>
      </c>
      <c r="Q6643" s="52">
        <v>13</v>
      </c>
      <c r="R6643" s="52" t="s">
        <v>1658</v>
      </c>
      <c r="S6643" s="49" t="s">
        <v>21333</v>
      </c>
      <c r="V6643" s="50" t="s">
        <v>20774</v>
      </c>
      <c r="W6643" s="50" t="s">
        <v>1658</v>
      </c>
      <c r="X6643" s="50" t="s">
        <v>14740</v>
      </c>
      <c r="Y6643" s="70" t="s">
        <v>17320</v>
      </c>
      <c r="Z6643" s="53">
        <v>25101</v>
      </c>
    </row>
    <row r="6644" spans="1:26" s="49" customFormat="1" x14ac:dyDescent="0.25">
      <c r="A6644" s="74">
        <v>600052028</v>
      </c>
      <c r="B6644" s="73">
        <f t="shared" si="309"/>
        <v>600052028</v>
      </c>
      <c r="C6644" s="73" t="s">
        <v>20854</v>
      </c>
      <c r="D6644" s="68">
        <v>1</v>
      </c>
      <c r="E6644" s="48">
        <f t="shared" si="310"/>
        <v>70991685</v>
      </c>
      <c r="F6644" s="57" t="s">
        <v>17312</v>
      </c>
      <c r="G6644" s="57" t="s">
        <v>18611</v>
      </c>
      <c r="H6644" s="51">
        <v>350</v>
      </c>
      <c r="I6644" s="51" t="s">
        <v>17309</v>
      </c>
      <c r="J6644" s="69">
        <v>27.49</v>
      </c>
      <c r="K6644" s="69">
        <f t="shared" si="311"/>
        <v>9621.5</v>
      </c>
      <c r="L6644" s="90">
        <v>350</v>
      </c>
      <c r="M6644" s="51">
        <f>VLOOKUP(A:A,'[2]Příloha k protokolu'!$F:$J,5,0)</f>
        <v>0</v>
      </c>
      <c r="N6644" s="62" t="s">
        <v>20855</v>
      </c>
      <c r="O6644" s="52" t="s">
        <v>808</v>
      </c>
      <c r="P6644" s="52">
        <v>3</v>
      </c>
      <c r="Q6644" s="52"/>
      <c r="R6644" s="52" t="s">
        <v>20856</v>
      </c>
      <c r="S6644" s="49" t="s">
        <v>21333</v>
      </c>
      <c r="V6644" s="50" t="s">
        <v>20774</v>
      </c>
      <c r="W6644" s="50" t="s">
        <v>1658</v>
      </c>
      <c r="X6644" s="50" t="s">
        <v>14740</v>
      </c>
      <c r="Y6644" s="70" t="s">
        <v>17320</v>
      </c>
      <c r="Z6644" s="53">
        <v>25101</v>
      </c>
    </row>
    <row r="6645" spans="1:26" s="49" customFormat="1" x14ac:dyDescent="0.25">
      <c r="A6645" s="74">
        <v>600052176</v>
      </c>
      <c r="B6645" s="73">
        <f t="shared" si="309"/>
        <v>600052176</v>
      </c>
      <c r="C6645" s="73" t="s">
        <v>20857</v>
      </c>
      <c r="D6645" s="68">
        <v>1</v>
      </c>
      <c r="E6645" s="48">
        <f t="shared" si="310"/>
        <v>75031663</v>
      </c>
      <c r="F6645" s="57" t="s">
        <v>17312</v>
      </c>
      <c r="G6645" s="57" t="s">
        <v>18611</v>
      </c>
      <c r="H6645" s="51">
        <v>0</v>
      </c>
      <c r="I6645" s="51" t="s">
        <v>17320</v>
      </c>
      <c r="J6645" s="69">
        <v>27.49</v>
      </c>
      <c r="K6645" s="69">
        <f t="shared" si="311"/>
        <v>0</v>
      </c>
      <c r="L6645" s="90">
        <v>0</v>
      </c>
      <c r="M6645" s="51"/>
      <c r="N6645" s="62" t="s">
        <v>20858</v>
      </c>
      <c r="O6645" s="52"/>
      <c r="P6645" s="52">
        <v>48</v>
      </c>
      <c r="Q6645" s="52"/>
      <c r="R6645" s="52" t="s">
        <v>20859</v>
      </c>
      <c r="S6645" s="49" t="s">
        <v>21333</v>
      </c>
      <c r="V6645" s="50" t="s">
        <v>20774</v>
      </c>
      <c r="W6645" s="50" t="s">
        <v>1658</v>
      </c>
      <c r="X6645" s="50" t="s">
        <v>14740</v>
      </c>
      <c r="Y6645" s="70">
        <v>44347</v>
      </c>
      <c r="Z6645" s="53">
        <v>25168</v>
      </c>
    </row>
    <row r="6646" spans="1:26" s="49" customFormat="1" x14ac:dyDescent="0.25">
      <c r="A6646" s="74">
        <v>600052184</v>
      </c>
      <c r="B6646" s="73">
        <f t="shared" si="309"/>
        <v>600052184</v>
      </c>
      <c r="C6646" s="73" t="s">
        <v>20860</v>
      </c>
      <c r="D6646" s="68">
        <v>1</v>
      </c>
      <c r="E6646" s="48">
        <f t="shared" si="310"/>
        <v>71004734</v>
      </c>
      <c r="F6646" s="57" t="s">
        <v>17312</v>
      </c>
      <c r="G6646" s="57" t="s">
        <v>18611</v>
      </c>
      <c r="H6646" s="51">
        <v>125</v>
      </c>
      <c r="I6646" s="51" t="s">
        <v>17309</v>
      </c>
      <c r="J6646" s="69">
        <v>27.49</v>
      </c>
      <c r="K6646" s="69">
        <f t="shared" si="311"/>
        <v>3436.25</v>
      </c>
      <c r="L6646" s="90">
        <v>125</v>
      </c>
      <c r="M6646" s="51">
        <f>VLOOKUP(A:A,'[2]Příloha k protokolu'!$F:$J,5,0)</f>
        <v>0</v>
      </c>
      <c r="N6646" s="62" t="s">
        <v>20861</v>
      </c>
      <c r="O6646" s="52" t="s">
        <v>60</v>
      </c>
      <c r="P6646" s="52">
        <v>211</v>
      </c>
      <c r="Q6646" s="52"/>
      <c r="R6646" s="52" t="s">
        <v>20862</v>
      </c>
      <c r="S6646" s="49" t="s">
        <v>21333</v>
      </c>
      <c r="V6646" s="50" t="s">
        <v>20774</v>
      </c>
      <c r="W6646" s="50" t="s">
        <v>1658</v>
      </c>
      <c r="X6646" s="50" t="s">
        <v>14740</v>
      </c>
      <c r="Y6646" s="70" t="s">
        <v>17320</v>
      </c>
      <c r="Z6646" s="53">
        <v>25166</v>
      </c>
    </row>
    <row r="6647" spans="1:26" s="49" customFormat="1" ht="30" x14ac:dyDescent="0.25">
      <c r="A6647" s="74">
        <v>600052192</v>
      </c>
      <c r="B6647" s="73">
        <f t="shared" si="309"/>
        <v>600052192</v>
      </c>
      <c r="C6647" s="73" t="s">
        <v>20863</v>
      </c>
      <c r="D6647" s="68">
        <v>1</v>
      </c>
      <c r="E6647" s="48">
        <f t="shared" si="310"/>
        <v>75033593</v>
      </c>
      <c r="F6647" s="57" t="s">
        <v>17312</v>
      </c>
      <c r="G6647" s="57" t="s">
        <v>18611</v>
      </c>
      <c r="H6647" s="51">
        <v>225</v>
      </c>
      <c r="I6647" s="51" t="s">
        <v>17309</v>
      </c>
      <c r="J6647" s="69">
        <v>27.49</v>
      </c>
      <c r="K6647" s="69">
        <f t="shared" si="311"/>
        <v>6185.25</v>
      </c>
      <c r="L6647" s="90">
        <v>225</v>
      </c>
      <c r="M6647" s="51">
        <f>VLOOKUP(A:A,'[2]Příloha k protokolu'!$F:$J,5,0)</f>
        <v>0</v>
      </c>
      <c r="N6647" s="62" t="s">
        <v>20864</v>
      </c>
      <c r="O6647" s="52" t="s">
        <v>60</v>
      </c>
      <c r="P6647" s="52">
        <v>27</v>
      </c>
      <c r="Q6647" s="52"/>
      <c r="R6647" s="52" t="s">
        <v>20842</v>
      </c>
      <c r="S6647" s="49" t="s">
        <v>21333</v>
      </c>
      <c r="V6647" s="50" t="s">
        <v>20774</v>
      </c>
      <c r="W6647" s="50" t="s">
        <v>1658</v>
      </c>
      <c r="X6647" s="50" t="s">
        <v>14740</v>
      </c>
      <c r="Y6647" s="70" t="s">
        <v>17320</v>
      </c>
      <c r="Z6647" s="53">
        <v>25166</v>
      </c>
    </row>
    <row r="6648" spans="1:26" s="49" customFormat="1" x14ac:dyDescent="0.25">
      <c r="A6648" s="74">
        <v>600052206</v>
      </c>
      <c r="B6648" s="73">
        <f t="shared" si="309"/>
        <v>600052206</v>
      </c>
      <c r="C6648" s="73" t="s">
        <v>20865</v>
      </c>
      <c r="D6648" s="68">
        <v>1</v>
      </c>
      <c r="E6648" s="48">
        <f t="shared" si="310"/>
        <v>70941718</v>
      </c>
      <c r="F6648" s="57" t="s">
        <v>17312</v>
      </c>
      <c r="G6648" s="57" t="s">
        <v>18611</v>
      </c>
      <c r="H6648" s="51">
        <v>600</v>
      </c>
      <c r="I6648" s="51" t="s">
        <v>17309</v>
      </c>
      <c r="J6648" s="69">
        <v>27.49</v>
      </c>
      <c r="K6648" s="69">
        <f t="shared" si="311"/>
        <v>16494</v>
      </c>
      <c r="L6648" s="90">
        <v>600</v>
      </c>
      <c r="M6648" s="51">
        <f>VLOOKUP(A:A,'[2]Příloha k protokolu'!$F:$J,5,0)</f>
        <v>0</v>
      </c>
      <c r="N6648" s="62" t="s">
        <v>20866</v>
      </c>
      <c r="O6648" s="52" t="s">
        <v>13</v>
      </c>
      <c r="P6648" s="52">
        <v>170</v>
      </c>
      <c r="Q6648" s="52"/>
      <c r="R6648" s="52" t="s">
        <v>20832</v>
      </c>
      <c r="S6648" s="49" t="s">
        <v>21333</v>
      </c>
      <c r="V6648" s="50" t="s">
        <v>20774</v>
      </c>
      <c r="W6648" s="50" t="s">
        <v>1658</v>
      </c>
      <c r="X6648" s="50" t="s">
        <v>14740</v>
      </c>
      <c r="Y6648" s="70" t="s">
        <v>17320</v>
      </c>
      <c r="Z6648" s="53">
        <v>25163</v>
      </c>
    </row>
    <row r="6649" spans="1:26" s="49" customFormat="1" ht="30" x14ac:dyDescent="0.25">
      <c r="A6649" s="74">
        <v>600052257</v>
      </c>
      <c r="B6649" s="73">
        <f t="shared" si="309"/>
        <v>600052257</v>
      </c>
      <c r="C6649" s="73" t="s">
        <v>20867</v>
      </c>
      <c r="D6649" s="68">
        <v>1</v>
      </c>
      <c r="E6649" s="48">
        <f t="shared" si="310"/>
        <v>70992398</v>
      </c>
      <c r="F6649" s="57" t="s">
        <v>17312</v>
      </c>
      <c r="G6649" s="57" t="s">
        <v>18611</v>
      </c>
      <c r="H6649" s="51">
        <v>0</v>
      </c>
      <c r="I6649" s="51" t="s">
        <v>17320</v>
      </c>
      <c r="J6649" s="69">
        <v>27.49</v>
      </c>
      <c r="K6649" s="69">
        <f t="shared" si="311"/>
        <v>0</v>
      </c>
      <c r="L6649" s="90">
        <v>0</v>
      </c>
      <c r="M6649" s="51"/>
      <c r="N6649" s="62" t="s">
        <v>20868</v>
      </c>
      <c r="O6649" s="52" t="s">
        <v>956</v>
      </c>
      <c r="P6649" s="52">
        <v>346</v>
      </c>
      <c r="Q6649" s="52"/>
      <c r="R6649" s="52" t="s">
        <v>20848</v>
      </c>
      <c r="S6649" s="49" t="s">
        <v>21333</v>
      </c>
      <c r="V6649" s="50" t="s">
        <v>20774</v>
      </c>
      <c r="W6649" s="50" t="s">
        <v>1658</v>
      </c>
      <c r="X6649" s="50" t="s">
        <v>14740</v>
      </c>
      <c r="Y6649" s="70">
        <v>44333</v>
      </c>
      <c r="Z6649" s="53">
        <v>25164</v>
      </c>
    </row>
    <row r="6650" spans="1:26" s="49" customFormat="1" ht="30" x14ac:dyDescent="0.25">
      <c r="A6650" s="74">
        <v>600052290</v>
      </c>
      <c r="B6650" s="73">
        <f t="shared" si="309"/>
        <v>600052290</v>
      </c>
      <c r="C6650" s="73" t="s">
        <v>20869</v>
      </c>
      <c r="D6650" s="68">
        <v>1</v>
      </c>
      <c r="E6650" s="48">
        <f t="shared" si="310"/>
        <v>63834448</v>
      </c>
      <c r="F6650" s="57" t="s">
        <v>17312</v>
      </c>
      <c r="G6650" s="57" t="s">
        <v>18611</v>
      </c>
      <c r="H6650" s="51">
        <v>0</v>
      </c>
      <c r="I6650" s="51" t="s">
        <v>17320</v>
      </c>
      <c r="J6650" s="69">
        <v>27.49</v>
      </c>
      <c r="K6650" s="69">
        <f t="shared" si="311"/>
        <v>0</v>
      </c>
      <c r="L6650" s="90">
        <v>0</v>
      </c>
      <c r="M6650" s="51"/>
      <c r="N6650" s="62" t="s">
        <v>20870</v>
      </c>
      <c r="O6650" s="52" t="s">
        <v>1865</v>
      </c>
      <c r="P6650" s="52">
        <v>71</v>
      </c>
      <c r="Q6650" s="52">
        <v>22</v>
      </c>
      <c r="R6650" s="52" t="s">
        <v>1658</v>
      </c>
      <c r="S6650" s="49" t="s">
        <v>21333</v>
      </c>
      <c r="V6650" s="50" t="s">
        <v>20774</v>
      </c>
      <c r="W6650" s="50" t="s">
        <v>1658</v>
      </c>
      <c r="X6650" s="50" t="s">
        <v>14740</v>
      </c>
      <c r="Y6650" s="70">
        <v>44333</v>
      </c>
      <c r="Z6650" s="53">
        <v>25101</v>
      </c>
    </row>
    <row r="6651" spans="1:26" s="49" customFormat="1" x14ac:dyDescent="0.25">
      <c r="A6651" s="74">
        <v>600052303</v>
      </c>
      <c r="B6651" s="73">
        <f t="shared" si="309"/>
        <v>600052303</v>
      </c>
      <c r="C6651" s="73" t="s">
        <v>20871</v>
      </c>
      <c r="D6651" s="68">
        <v>1</v>
      </c>
      <c r="E6651" s="48">
        <f t="shared" si="310"/>
        <v>63834243</v>
      </c>
      <c r="F6651" s="57" t="s">
        <v>17312</v>
      </c>
      <c r="G6651" s="57" t="s">
        <v>18611</v>
      </c>
      <c r="H6651" s="51">
        <v>0</v>
      </c>
      <c r="I6651" s="51" t="s">
        <v>17320</v>
      </c>
      <c r="J6651" s="69">
        <v>27.49</v>
      </c>
      <c r="K6651" s="69">
        <f t="shared" si="311"/>
        <v>0</v>
      </c>
      <c r="L6651" s="90">
        <v>0</v>
      </c>
      <c r="M6651" s="51"/>
      <c r="N6651" s="62" t="s">
        <v>20872</v>
      </c>
      <c r="O6651" s="52" t="s">
        <v>956</v>
      </c>
      <c r="P6651" s="52">
        <v>94</v>
      </c>
      <c r="Q6651" s="52">
        <v>19</v>
      </c>
      <c r="R6651" s="52" t="s">
        <v>1658</v>
      </c>
      <c r="S6651" s="49" t="s">
        <v>21333</v>
      </c>
      <c r="V6651" s="50" t="s">
        <v>20774</v>
      </c>
      <c r="W6651" s="50" t="s">
        <v>1658</v>
      </c>
      <c r="X6651" s="50" t="s">
        <v>14740</v>
      </c>
      <c r="Y6651" s="70">
        <v>44333</v>
      </c>
      <c r="Z6651" s="53">
        <v>25101</v>
      </c>
    </row>
    <row r="6652" spans="1:26" s="49" customFormat="1" x14ac:dyDescent="0.25">
      <c r="A6652" s="74">
        <v>600052311</v>
      </c>
      <c r="B6652" s="73">
        <f t="shared" si="309"/>
        <v>600052311</v>
      </c>
      <c r="C6652" s="73" t="s">
        <v>20873</v>
      </c>
      <c r="D6652" s="68">
        <v>1</v>
      </c>
      <c r="E6652" s="48">
        <f t="shared" si="310"/>
        <v>75031540</v>
      </c>
      <c r="F6652" s="57" t="s">
        <v>17312</v>
      </c>
      <c r="G6652" s="57" t="s">
        <v>18611</v>
      </c>
      <c r="H6652" s="51">
        <v>0</v>
      </c>
      <c r="I6652" s="51" t="s">
        <v>17309</v>
      </c>
      <c r="J6652" s="69">
        <v>27.49</v>
      </c>
      <c r="K6652" s="69">
        <f t="shared" si="311"/>
        <v>0</v>
      </c>
      <c r="L6652" s="90">
        <v>850</v>
      </c>
      <c r="M6652" s="51">
        <f>VLOOKUP(A:A,'[2]Příloha k protokolu'!$F:$J,5,0)</f>
        <v>850</v>
      </c>
      <c r="N6652" s="62" t="s">
        <v>20874</v>
      </c>
      <c r="O6652" s="52" t="s">
        <v>340</v>
      </c>
      <c r="P6652" s="52">
        <v>5</v>
      </c>
      <c r="Q6652" s="52"/>
      <c r="R6652" s="52" t="s">
        <v>20845</v>
      </c>
      <c r="S6652" s="49" t="s">
        <v>21333</v>
      </c>
      <c r="V6652" s="50" t="s">
        <v>20774</v>
      </c>
      <c r="W6652" s="50" t="s">
        <v>1658</v>
      </c>
      <c r="X6652" s="50" t="s">
        <v>14740</v>
      </c>
      <c r="Y6652" s="70" t="s">
        <v>17320</v>
      </c>
      <c r="Z6652" s="53">
        <v>25169</v>
      </c>
    </row>
    <row r="6653" spans="1:26" s="49" customFormat="1" x14ac:dyDescent="0.25">
      <c r="A6653" s="74">
        <v>600052338</v>
      </c>
      <c r="B6653" s="73">
        <f t="shared" si="309"/>
        <v>600052338</v>
      </c>
      <c r="C6653" s="73" t="s">
        <v>20875</v>
      </c>
      <c r="D6653" s="68">
        <v>1</v>
      </c>
      <c r="E6653" s="48">
        <f t="shared" si="310"/>
        <v>75034182</v>
      </c>
      <c r="F6653" s="57" t="s">
        <v>17312</v>
      </c>
      <c r="G6653" s="57" t="s">
        <v>18611</v>
      </c>
      <c r="H6653" s="51">
        <v>175</v>
      </c>
      <c r="I6653" s="51" t="s">
        <v>17309</v>
      </c>
      <c r="J6653" s="69">
        <v>27.49</v>
      </c>
      <c r="K6653" s="69">
        <f t="shared" si="311"/>
        <v>4810.75</v>
      </c>
      <c r="L6653" s="90">
        <v>175</v>
      </c>
      <c r="M6653" s="51">
        <f>VLOOKUP(A:A,'[2]Příloha k protokolu'!$F:$J,5,0)</f>
        <v>0</v>
      </c>
      <c r="N6653" s="62" t="s">
        <v>20876</v>
      </c>
      <c r="O6653" s="52" t="s">
        <v>20877</v>
      </c>
      <c r="P6653" s="52">
        <v>78</v>
      </c>
      <c r="Q6653" s="52"/>
      <c r="R6653" s="52" t="s">
        <v>20878</v>
      </c>
      <c r="S6653" s="49" t="s">
        <v>21333</v>
      </c>
      <c r="V6653" s="50" t="s">
        <v>20774</v>
      </c>
      <c r="W6653" s="50" t="s">
        <v>1658</v>
      </c>
      <c r="X6653" s="50" t="s">
        <v>14740</v>
      </c>
      <c r="Y6653" s="70" t="s">
        <v>17320</v>
      </c>
      <c r="Z6653" s="53">
        <v>25101</v>
      </c>
    </row>
    <row r="6654" spans="1:26" s="49" customFormat="1" x14ac:dyDescent="0.25">
      <c r="A6654" s="74">
        <v>600052354</v>
      </c>
      <c r="B6654" s="73">
        <f t="shared" si="309"/>
        <v>600052354</v>
      </c>
      <c r="C6654" s="73" t="s">
        <v>20879</v>
      </c>
      <c r="D6654" s="68">
        <v>1</v>
      </c>
      <c r="E6654" s="48">
        <f t="shared" si="310"/>
        <v>43755089</v>
      </c>
      <c r="F6654" s="57" t="s">
        <v>17312</v>
      </c>
      <c r="G6654" s="57" t="s">
        <v>18611</v>
      </c>
      <c r="H6654" s="51">
        <v>0</v>
      </c>
      <c r="I6654" s="51" t="s">
        <v>17320</v>
      </c>
      <c r="J6654" s="69">
        <v>27.49</v>
      </c>
      <c r="K6654" s="69">
        <f t="shared" si="311"/>
        <v>0</v>
      </c>
      <c r="L6654" s="90">
        <v>0</v>
      </c>
      <c r="M6654" s="51"/>
      <c r="N6654" s="62" t="s">
        <v>20880</v>
      </c>
      <c r="O6654" s="52" t="s">
        <v>20789</v>
      </c>
      <c r="P6654" s="52">
        <v>57</v>
      </c>
      <c r="Q6654" s="52"/>
      <c r="R6654" s="52" t="s">
        <v>7302</v>
      </c>
      <c r="S6654" s="49" t="s">
        <v>21333</v>
      </c>
      <c r="V6654" s="50" t="s">
        <v>20774</v>
      </c>
      <c r="W6654" s="50" t="s">
        <v>1658</v>
      </c>
      <c r="X6654" s="50" t="s">
        <v>14740</v>
      </c>
      <c r="Y6654" s="70">
        <v>44333</v>
      </c>
      <c r="Z6654" s="53">
        <v>25168</v>
      </c>
    </row>
    <row r="6655" spans="1:26" s="49" customFormat="1" x14ac:dyDescent="0.25">
      <c r="A6655" s="74">
        <v>600052451</v>
      </c>
      <c r="B6655" s="73">
        <f t="shared" si="309"/>
        <v>600052451</v>
      </c>
      <c r="C6655" s="73" t="s">
        <v>20881</v>
      </c>
      <c r="D6655" s="68">
        <v>1</v>
      </c>
      <c r="E6655" s="48">
        <f t="shared" si="310"/>
        <v>70977691</v>
      </c>
      <c r="F6655" s="57" t="s">
        <v>17312</v>
      </c>
      <c r="G6655" s="57" t="s">
        <v>18611</v>
      </c>
      <c r="H6655" s="51">
        <v>0</v>
      </c>
      <c r="I6655" s="51" t="s">
        <v>17320</v>
      </c>
      <c r="J6655" s="69">
        <v>27.49</v>
      </c>
      <c r="K6655" s="69">
        <f t="shared" si="311"/>
        <v>0</v>
      </c>
      <c r="L6655" s="90">
        <v>0</v>
      </c>
      <c r="M6655" s="51"/>
      <c r="N6655" s="62" t="s">
        <v>20882</v>
      </c>
      <c r="O6655" s="52" t="s">
        <v>165</v>
      </c>
      <c r="P6655" s="52">
        <v>481</v>
      </c>
      <c r="Q6655" s="52">
        <v>5</v>
      </c>
      <c r="R6655" s="52" t="s">
        <v>1658</v>
      </c>
      <c r="S6655" s="49" t="s">
        <v>21333</v>
      </c>
      <c r="V6655" s="50" t="s">
        <v>20774</v>
      </c>
      <c r="W6655" s="50" t="s">
        <v>1658</v>
      </c>
      <c r="X6655" s="50" t="s">
        <v>14740</v>
      </c>
      <c r="Y6655" s="70">
        <v>44333</v>
      </c>
      <c r="Z6655" s="53">
        <v>25101</v>
      </c>
    </row>
    <row r="6656" spans="1:26" s="49" customFormat="1" x14ac:dyDescent="0.25">
      <c r="A6656" s="75">
        <v>610451219</v>
      </c>
      <c r="B6656" s="73">
        <f t="shared" si="309"/>
        <v>610451219</v>
      </c>
      <c r="C6656" s="73" t="s">
        <v>20883</v>
      </c>
      <c r="D6656" s="68">
        <v>1</v>
      </c>
      <c r="E6656" s="48">
        <f t="shared" si="310"/>
        <v>26144123</v>
      </c>
      <c r="F6656" s="57" t="s">
        <v>17312</v>
      </c>
      <c r="G6656" s="57" t="s">
        <v>18611</v>
      </c>
      <c r="H6656" s="51">
        <v>350</v>
      </c>
      <c r="I6656" s="51" t="s">
        <v>17309</v>
      </c>
      <c r="J6656" s="69">
        <v>27.49</v>
      </c>
      <c r="K6656" s="69">
        <f t="shared" si="311"/>
        <v>9621.5</v>
      </c>
      <c r="L6656" s="90">
        <v>350</v>
      </c>
      <c r="M6656" s="51">
        <f>VLOOKUP(A:A,'[2]Příloha k protokolu'!$F:$J,5,0)</f>
        <v>0</v>
      </c>
      <c r="N6656" s="62" t="s">
        <v>20884</v>
      </c>
      <c r="O6656" s="52" t="s">
        <v>58</v>
      </c>
      <c r="P6656" s="52">
        <v>1685</v>
      </c>
      <c r="Q6656" s="52" t="s">
        <v>20885</v>
      </c>
      <c r="R6656" s="52" t="s">
        <v>1658</v>
      </c>
      <c r="S6656" s="49" t="s">
        <v>21334</v>
      </c>
      <c r="V6656" s="50" t="s">
        <v>18333</v>
      </c>
      <c r="W6656" s="50" t="s">
        <v>1658</v>
      </c>
      <c r="X6656" s="50" t="s">
        <v>14742</v>
      </c>
      <c r="Y6656" s="70" t="s">
        <v>17320</v>
      </c>
      <c r="Z6656" s="53">
        <v>25101</v>
      </c>
    </row>
    <row r="6657" spans="1:26" s="49" customFormat="1" x14ac:dyDescent="0.25">
      <c r="A6657" s="75">
        <v>650068955</v>
      </c>
      <c r="B6657" s="73">
        <f t="shared" si="309"/>
        <v>650068955</v>
      </c>
      <c r="C6657" s="73" t="s">
        <v>20886</v>
      </c>
      <c r="D6657" s="68">
        <v>1</v>
      </c>
      <c r="E6657" s="48">
        <f t="shared" si="310"/>
        <v>27089941</v>
      </c>
      <c r="F6657" s="57" t="s">
        <v>17312</v>
      </c>
      <c r="G6657" s="57" t="s">
        <v>18611</v>
      </c>
      <c r="H6657" s="51">
        <v>675</v>
      </c>
      <c r="I6657" s="51" t="s">
        <v>17309</v>
      </c>
      <c r="J6657" s="69">
        <v>27.49</v>
      </c>
      <c r="K6657" s="69">
        <f t="shared" si="311"/>
        <v>18555.75</v>
      </c>
      <c r="L6657" s="90">
        <v>675</v>
      </c>
      <c r="M6657" s="51">
        <f>VLOOKUP(A:A,'[2]Příloha k protokolu'!$F:$J,5,0)</f>
        <v>0</v>
      </c>
      <c r="N6657" s="62" t="s">
        <v>20887</v>
      </c>
      <c r="O6657" s="52" t="s">
        <v>808</v>
      </c>
      <c r="P6657" s="52">
        <v>5</v>
      </c>
      <c r="Q6657" s="52"/>
      <c r="R6657" s="52" t="s">
        <v>5502</v>
      </c>
      <c r="S6657" s="49" t="s">
        <v>21334</v>
      </c>
      <c r="V6657" s="50" t="s">
        <v>18333</v>
      </c>
      <c r="W6657" s="50" t="s">
        <v>1658</v>
      </c>
      <c r="X6657" s="50" t="s">
        <v>14742</v>
      </c>
      <c r="Y6657" s="70" t="s">
        <v>17320</v>
      </c>
      <c r="Z6657" s="53">
        <v>25101</v>
      </c>
    </row>
    <row r="6658" spans="1:26" s="49" customFormat="1" x14ac:dyDescent="0.25">
      <c r="A6658" s="75">
        <v>651016444</v>
      </c>
      <c r="B6658" s="73">
        <f t="shared" si="309"/>
        <v>651016444</v>
      </c>
      <c r="C6658" s="73" t="s">
        <v>20888</v>
      </c>
      <c r="D6658" s="68">
        <v>1</v>
      </c>
      <c r="E6658" s="48">
        <f t="shared" si="310"/>
        <v>27408876</v>
      </c>
      <c r="F6658" s="57" t="s">
        <v>17312</v>
      </c>
      <c r="G6658" s="57" t="s">
        <v>18611</v>
      </c>
      <c r="H6658" s="51">
        <v>0</v>
      </c>
      <c r="I6658" s="51" t="s">
        <v>17320</v>
      </c>
      <c r="J6658" s="69">
        <v>27.49</v>
      </c>
      <c r="K6658" s="69">
        <f t="shared" si="311"/>
        <v>0</v>
      </c>
      <c r="L6658" s="90">
        <v>0</v>
      </c>
      <c r="M6658" s="51"/>
      <c r="N6658" s="62" t="s">
        <v>20889</v>
      </c>
      <c r="O6658" s="52" t="s">
        <v>40</v>
      </c>
      <c r="P6658" s="52">
        <v>2630</v>
      </c>
      <c r="Q6658" s="52" t="s">
        <v>7303</v>
      </c>
      <c r="R6658" s="52" t="s">
        <v>1658</v>
      </c>
      <c r="S6658" s="49" t="s">
        <v>21334</v>
      </c>
      <c r="V6658" s="50" t="s">
        <v>18333</v>
      </c>
      <c r="W6658" s="50" t="s">
        <v>1658</v>
      </c>
      <c r="X6658" s="50" t="s">
        <v>14742</v>
      </c>
      <c r="Y6658" s="70">
        <v>44333</v>
      </c>
      <c r="Z6658" s="53">
        <v>25101</v>
      </c>
    </row>
    <row r="6659" spans="1:26" s="49" customFormat="1" x14ac:dyDescent="0.25">
      <c r="A6659" s="75">
        <v>691000352</v>
      </c>
      <c r="B6659" s="73">
        <f t="shared" si="309"/>
        <v>691000352</v>
      </c>
      <c r="C6659" s="73" t="s">
        <v>20890</v>
      </c>
      <c r="D6659" s="68">
        <v>1</v>
      </c>
      <c r="E6659" s="48">
        <f t="shared" si="310"/>
        <v>28451481</v>
      </c>
      <c r="F6659" s="57" t="s">
        <v>17312</v>
      </c>
      <c r="G6659" s="57" t="s">
        <v>18611</v>
      </c>
      <c r="H6659" s="51">
        <v>0</v>
      </c>
      <c r="I6659" s="51" t="s">
        <v>17309</v>
      </c>
      <c r="J6659" s="69">
        <v>27.49</v>
      </c>
      <c r="K6659" s="69">
        <f t="shared" si="311"/>
        <v>0</v>
      </c>
      <c r="L6659" s="90">
        <v>25</v>
      </c>
      <c r="M6659" s="51">
        <f>VLOOKUP(A:A,'[2]Příloha k protokolu'!$F:$J,5,0)</f>
        <v>25</v>
      </c>
      <c r="N6659" s="62" t="s">
        <v>20891</v>
      </c>
      <c r="O6659" s="52"/>
      <c r="P6659" s="52">
        <v>11</v>
      </c>
      <c r="Q6659" s="52"/>
      <c r="R6659" s="52" t="s">
        <v>20892</v>
      </c>
      <c r="S6659" s="49" t="s">
        <v>21334</v>
      </c>
      <c r="V6659" s="50" t="s">
        <v>18333</v>
      </c>
      <c r="W6659" s="50" t="s">
        <v>1658</v>
      </c>
      <c r="X6659" s="50" t="s">
        <v>14742</v>
      </c>
      <c r="Y6659" s="70" t="s">
        <v>17320</v>
      </c>
      <c r="Z6659" s="53">
        <v>25084</v>
      </c>
    </row>
    <row r="6660" spans="1:26" s="49" customFormat="1" x14ac:dyDescent="0.25">
      <c r="A6660" s="75">
        <v>691000379</v>
      </c>
      <c r="B6660" s="73">
        <f t="shared" ref="B6660:B6723" si="312">A6660/1</f>
        <v>691000379</v>
      </c>
      <c r="C6660" s="73" t="s">
        <v>20893</v>
      </c>
      <c r="D6660" s="68">
        <v>1</v>
      </c>
      <c r="E6660" s="48">
        <f t="shared" ref="E6660:E6723" si="313">C6660/1</f>
        <v>27161102</v>
      </c>
      <c r="F6660" s="57" t="s">
        <v>17312</v>
      </c>
      <c r="G6660" s="57" t="s">
        <v>18611</v>
      </c>
      <c r="H6660" s="51">
        <v>0</v>
      </c>
      <c r="I6660" s="51" t="s">
        <v>17309</v>
      </c>
      <c r="J6660" s="69">
        <v>27.49</v>
      </c>
      <c r="K6660" s="69">
        <f t="shared" ref="K6660:K6723" si="314">H6660*J6660</f>
        <v>0</v>
      </c>
      <c r="L6660" s="90">
        <v>25</v>
      </c>
      <c r="M6660" s="51">
        <f>VLOOKUP(A:A,'[2]Příloha k protokolu'!$F:$J,5,0)</f>
        <v>25</v>
      </c>
      <c r="N6660" s="62" t="s">
        <v>20894</v>
      </c>
      <c r="O6660" s="52" t="s">
        <v>18703</v>
      </c>
      <c r="P6660" s="52">
        <v>334</v>
      </c>
      <c r="Q6660" s="52"/>
      <c r="R6660" s="52" t="s">
        <v>7302</v>
      </c>
      <c r="S6660" s="49" t="s">
        <v>21334</v>
      </c>
      <c r="V6660" s="50" t="s">
        <v>18333</v>
      </c>
      <c r="W6660" s="50" t="s">
        <v>1658</v>
      </c>
      <c r="X6660" s="50" t="s">
        <v>14742</v>
      </c>
      <c r="Y6660" s="70" t="s">
        <v>17320</v>
      </c>
      <c r="Z6660" s="53">
        <v>25168</v>
      </c>
    </row>
    <row r="6661" spans="1:26" s="49" customFormat="1" x14ac:dyDescent="0.25">
      <c r="A6661" s="75">
        <v>691001022</v>
      </c>
      <c r="B6661" s="73">
        <f t="shared" si="312"/>
        <v>691001022</v>
      </c>
      <c r="C6661" s="73" t="s">
        <v>20895</v>
      </c>
      <c r="D6661" s="68">
        <v>1</v>
      </c>
      <c r="E6661" s="48">
        <f t="shared" si="313"/>
        <v>28958756</v>
      </c>
      <c r="F6661" s="57" t="s">
        <v>17312</v>
      </c>
      <c r="G6661" s="57" t="s">
        <v>18611</v>
      </c>
      <c r="H6661" s="51">
        <v>0</v>
      </c>
      <c r="I6661" s="51" t="s">
        <v>17309</v>
      </c>
      <c r="J6661" s="69">
        <v>27.49</v>
      </c>
      <c r="K6661" s="69">
        <f t="shared" si="314"/>
        <v>0</v>
      </c>
      <c r="L6661" s="90">
        <v>25</v>
      </c>
      <c r="M6661" s="51">
        <f>VLOOKUP(A:A,'[2]Příloha k protokolu'!$F:$J,5,0)</f>
        <v>25</v>
      </c>
      <c r="N6661" s="62" t="s">
        <v>20896</v>
      </c>
      <c r="O6661" s="52"/>
      <c r="P6661" s="52">
        <v>166</v>
      </c>
      <c r="Q6661" s="52"/>
      <c r="R6661" s="52" t="s">
        <v>350</v>
      </c>
      <c r="S6661" s="49" t="s">
        <v>21334</v>
      </c>
      <c r="V6661" s="50" t="s">
        <v>18333</v>
      </c>
      <c r="W6661" s="50" t="s">
        <v>1658</v>
      </c>
      <c r="X6661" s="50" t="s">
        <v>14742</v>
      </c>
      <c r="Y6661" s="70" t="s">
        <v>17320</v>
      </c>
      <c r="Z6661" s="53">
        <v>25169</v>
      </c>
    </row>
    <row r="6662" spans="1:26" s="49" customFormat="1" x14ac:dyDescent="0.25">
      <c r="A6662" s="75">
        <v>691000964</v>
      </c>
      <c r="B6662" s="73">
        <f t="shared" si="312"/>
        <v>691000964</v>
      </c>
      <c r="C6662" s="73" t="s">
        <v>20897</v>
      </c>
      <c r="D6662" s="68">
        <v>1</v>
      </c>
      <c r="E6662" s="48">
        <f t="shared" si="313"/>
        <v>72045400</v>
      </c>
      <c r="F6662" s="57" t="s">
        <v>17312</v>
      </c>
      <c r="G6662" s="57" t="s">
        <v>18611</v>
      </c>
      <c r="H6662" s="51">
        <v>0</v>
      </c>
      <c r="I6662" s="51" t="s">
        <v>17309</v>
      </c>
      <c r="J6662" s="69">
        <v>27.49</v>
      </c>
      <c r="K6662" s="69">
        <f t="shared" si="314"/>
        <v>0</v>
      </c>
      <c r="L6662" s="90">
        <v>25</v>
      </c>
      <c r="M6662" s="51">
        <f>VLOOKUP(A:A,'[2]Příloha k protokolu'!$F:$J,5,0)</f>
        <v>25</v>
      </c>
      <c r="N6662" s="62" t="s">
        <v>20898</v>
      </c>
      <c r="O6662" s="52" t="s">
        <v>54</v>
      </c>
      <c r="P6662" s="52">
        <v>412</v>
      </c>
      <c r="Q6662" s="52"/>
      <c r="R6662" s="52" t="s">
        <v>20899</v>
      </c>
      <c r="S6662" s="49" t="s">
        <v>21333</v>
      </c>
      <c r="V6662" s="50" t="s">
        <v>20774</v>
      </c>
      <c r="W6662" s="50" t="s">
        <v>1658</v>
      </c>
      <c r="X6662" s="50" t="s">
        <v>14740</v>
      </c>
      <c r="Y6662" s="70" t="s">
        <v>17320</v>
      </c>
      <c r="Z6662" s="53">
        <v>25101</v>
      </c>
    </row>
    <row r="6663" spans="1:26" s="49" customFormat="1" ht="30" x14ac:dyDescent="0.25">
      <c r="A6663" s="75">
        <v>691001146</v>
      </c>
      <c r="B6663" s="73">
        <f t="shared" si="312"/>
        <v>691001146</v>
      </c>
      <c r="C6663" s="73" t="s">
        <v>20900</v>
      </c>
      <c r="D6663" s="68">
        <v>1</v>
      </c>
      <c r="E6663" s="48">
        <f t="shared" si="313"/>
        <v>72045396</v>
      </c>
      <c r="F6663" s="57" t="s">
        <v>17312</v>
      </c>
      <c r="G6663" s="57" t="s">
        <v>18611</v>
      </c>
      <c r="H6663" s="51">
        <v>0</v>
      </c>
      <c r="I6663" s="51" t="s">
        <v>17320</v>
      </c>
      <c r="J6663" s="69">
        <v>27.49</v>
      </c>
      <c r="K6663" s="69">
        <f t="shared" si="314"/>
        <v>0</v>
      </c>
      <c r="L6663" s="90">
        <v>0</v>
      </c>
      <c r="M6663" s="51"/>
      <c r="N6663" s="62" t="s">
        <v>20901</v>
      </c>
      <c r="O6663" s="52" t="s">
        <v>60</v>
      </c>
      <c r="P6663" s="52">
        <v>2400</v>
      </c>
      <c r="Q6663" s="52">
        <v>4</v>
      </c>
      <c r="R6663" s="52" t="s">
        <v>1658</v>
      </c>
      <c r="S6663" s="49" t="s">
        <v>21333</v>
      </c>
      <c r="V6663" s="50" t="s">
        <v>20774</v>
      </c>
      <c r="W6663" s="50" t="s">
        <v>1658</v>
      </c>
      <c r="X6663" s="50" t="s">
        <v>14740</v>
      </c>
      <c r="Y6663" s="70">
        <v>44333</v>
      </c>
      <c r="Z6663" s="53">
        <v>25101</v>
      </c>
    </row>
    <row r="6664" spans="1:26" s="49" customFormat="1" x14ac:dyDescent="0.25">
      <c r="A6664" s="75">
        <v>691001472</v>
      </c>
      <c r="B6664" s="73">
        <f t="shared" si="312"/>
        <v>691001472</v>
      </c>
      <c r="C6664" s="73" t="s">
        <v>20902</v>
      </c>
      <c r="D6664" s="68">
        <v>1</v>
      </c>
      <c r="E6664" s="48">
        <f t="shared" si="313"/>
        <v>72046210</v>
      </c>
      <c r="F6664" s="57" t="s">
        <v>17312</v>
      </c>
      <c r="G6664" s="57" t="s">
        <v>18611</v>
      </c>
      <c r="H6664" s="51">
        <v>0</v>
      </c>
      <c r="I6664" s="51" t="s">
        <v>17309</v>
      </c>
      <c r="J6664" s="69">
        <v>27.49</v>
      </c>
      <c r="K6664" s="69">
        <f t="shared" si="314"/>
        <v>0</v>
      </c>
      <c r="L6664" s="90">
        <v>25</v>
      </c>
      <c r="M6664" s="51">
        <f>VLOOKUP(A:A,'[2]Příloha k protokolu'!$F:$J,5,0)</f>
        <v>25</v>
      </c>
      <c r="N6664" s="62" t="s">
        <v>20903</v>
      </c>
      <c r="O6664" s="52"/>
      <c r="P6664" s="52">
        <v>54</v>
      </c>
      <c r="Q6664" s="52"/>
      <c r="R6664" s="52" t="s">
        <v>20859</v>
      </c>
      <c r="S6664" s="49" t="s">
        <v>21333</v>
      </c>
      <c r="V6664" s="50" t="s">
        <v>20774</v>
      </c>
      <c r="W6664" s="50" t="s">
        <v>1658</v>
      </c>
      <c r="X6664" s="50" t="s">
        <v>14740</v>
      </c>
      <c r="Y6664" s="70" t="s">
        <v>17320</v>
      </c>
      <c r="Z6664" s="53">
        <v>25168</v>
      </c>
    </row>
    <row r="6665" spans="1:26" s="49" customFormat="1" x14ac:dyDescent="0.25">
      <c r="A6665" s="75">
        <v>691002070</v>
      </c>
      <c r="B6665" s="73">
        <f t="shared" si="312"/>
        <v>691002070</v>
      </c>
      <c r="C6665" s="73" t="s">
        <v>20904</v>
      </c>
      <c r="D6665" s="68">
        <v>1</v>
      </c>
      <c r="E6665" s="48">
        <f t="shared" si="313"/>
        <v>75148765</v>
      </c>
      <c r="F6665" s="57" t="s">
        <v>17312</v>
      </c>
      <c r="G6665" s="57" t="s">
        <v>18611</v>
      </c>
      <c r="H6665" s="51">
        <v>0</v>
      </c>
      <c r="I6665" s="51" t="s">
        <v>17309</v>
      </c>
      <c r="J6665" s="69">
        <v>27.49</v>
      </c>
      <c r="K6665" s="69">
        <f t="shared" si="314"/>
        <v>0</v>
      </c>
      <c r="L6665" s="90">
        <v>25</v>
      </c>
      <c r="M6665" s="51">
        <f>VLOOKUP(A:A,'[2]Příloha k protokolu'!$F:$J,5,0)</f>
        <v>25</v>
      </c>
      <c r="N6665" s="62" t="s">
        <v>20905</v>
      </c>
      <c r="O6665" s="52" t="s">
        <v>20906</v>
      </c>
      <c r="P6665" s="52">
        <v>5</v>
      </c>
      <c r="Q6665" s="52"/>
      <c r="R6665" s="52" t="s">
        <v>20907</v>
      </c>
      <c r="S6665" s="49" t="s">
        <v>21333</v>
      </c>
      <c r="V6665" s="50" t="s">
        <v>20774</v>
      </c>
      <c r="W6665" s="50" t="s">
        <v>1658</v>
      </c>
      <c r="X6665" s="50" t="s">
        <v>14740</v>
      </c>
      <c r="Y6665" s="70" t="s">
        <v>17320</v>
      </c>
      <c r="Z6665" s="53">
        <v>25162</v>
      </c>
    </row>
    <row r="6666" spans="1:26" s="49" customFormat="1" x14ac:dyDescent="0.25">
      <c r="A6666" s="75">
        <v>691002088</v>
      </c>
      <c r="B6666" s="73">
        <f t="shared" si="312"/>
        <v>691002088</v>
      </c>
      <c r="C6666" s="73" t="s">
        <v>20908</v>
      </c>
      <c r="D6666" s="68">
        <v>1</v>
      </c>
      <c r="E6666" s="48">
        <f t="shared" si="313"/>
        <v>72086173</v>
      </c>
      <c r="F6666" s="57" t="s">
        <v>17312</v>
      </c>
      <c r="G6666" s="57" t="s">
        <v>18611</v>
      </c>
      <c r="H6666" s="51">
        <v>0</v>
      </c>
      <c r="I6666" s="51" t="s">
        <v>17309</v>
      </c>
      <c r="J6666" s="69">
        <v>27.49</v>
      </c>
      <c r="K6666" s="69">
        <f t="shared" si="314"/>
        <v>0</v>
      </c>
      <c r="L6666" s="90">
        <v>50</v>
      </c>
      <c r="M6666" s="51">
        <f>VLOOKUP(A:A,'[2]Příloha k protokolu'!$F:$J,5,0)</f>
        <v>50</v>
      </c>
      <c r="N6666" s="62" t="s">
        <v>20909</v>
      </c>
      <c r="O6666" s="52" t="s">
        <v>60</v>
      </c>
      <c r="P6666" s="52">
        <v>349</v>
      </c>
      <c r="Q6666" s="52"/>
      <c r="R6666" s="52" t="s">
        <v>20910</v>
      </c>
      <c r="S6666" s="49" t="s">
        <v>21333</v>
      </c>
      <c r="V6666" s="50" t="s">
        <v>20774</v>
      </c>
      <c r="W6666" s="50" t="s">
        <v>1658</v>
      </c>
      <c r="X6666" s="50" t="s">
        <v>14740</v>
      </c>
      <c r="Y6666" s="70" t="s">
        <v>17320</v>
      </c>
      <c r="Z6666" s="53">
        <v>25168</v>
      </c>
    </row>
    <row r="6667" spans="1:26" s="49" customFormat="1" x14ac:dyDescent="0.25">
      <c r="A6667" s="75">
        <v>691002207</v>
      </c>
      <c r="B6667" s="73">
        <f t="shared" si="312"/>
        <v>691002207</v>
      </c>
      <c r="C6667" s="73" t="s">
        <v>20911</v>
      </c>
      <c r="D6667" s="68">
        <v>1</v>
      </c>
      <c r="E6667" s="48">
        <f t="shared" si="313"/>
        <v>71341005</v>
      </c>
      <c r="F6667" s="57" t="s">
        <v>17312</v>
      </c>
      <c r="G6667" s="57" t="s">
        <v>18611</v>
      </c>
      <c r="H6667" s="51">
        <v>325</v>
      </c>
      <c r="I6667" s="51" t="s">
        <v>17309</v>
      </c>
      <c r="J6667" s="69">
        <v>27.49</v>
      </c>
      <c r="K6667" s="69">
        <f t="shared" si="314"/>
        <v>8934.25</v>
      </c>
      <c r="L6667" s="90">
        <v>325</v>
      </c>
      <c r="M6667" s="51">
        <f>VLOOKUP(A:A,'[2]Příloha k protokolu'!$F:$J,5,0)</f>
        <v>0</v>
      </c>
      <c r="N6667" s="62" t="s">
        <v>20912</v>
      </c>
      <c r="O6667" s="52" t="s">
        <v>7304</v>
      </c>
      <c r="P6667" s="52">
        <v>1</v>
      </c>
      <c r="Q6667" s="52"/>
      <c r="R6667" s="52" t="s">
        <v>20827</v>
      </c>
      <c r="S6667" s="49" t="s">
        <v>21334</v>
      </c>
      <c r="V6667" s="50" t="s">
        <v>18333</v>
      </c>
      <c r="W6667" s="50" t="s">
        <v>1658</v>
      </c>
      <c r="X6667" s="50" t="s">
        <v>14742</v>
      </c>
      <c r="Y6667" s="70" t="s">
        <v>17320</v>
      </c>
      <c r="Z6667" s="53">
        <v>25101</v>
      </c>
    </row>
    <row r="6668" spans="1:26" s="49" customFormat="1" x14ac:dyDescent="0.25">
      <c r="A6668" s="75">
        <v>691003106</v>
      </c>
      <c r="B6668" s="73">
        <f t="shared" si="312"/>
        <v>691003106</v>
      </c>
      <c r="C6668" s="73" t="s">
        <v>20913</v>
      </c>
      <c r="D6668" s="68">
        <v>1</v>
      </c>
      <c r="E6668" s="48">
        <f t="shared" si="313"/>
        <v>72545429</v>
      </c>
      <c r="F6668" s="57" t="s">
        <v>17312</v>
      </c>
      <c r="G6668" s="57" t="s">
        <v>18611</v>
      </c>
      <c r="H6668" s="51">
        <v>0</v>
      </c>
      <c r="I6668" s="51" t="s">
        <v>17309</v>
      </c>
      <c r="J6668" s="69">
        <v>27.49</v>
      </c>
      <c r="K6668" s="69">
        <f t="shared" si="314"/>
        <v>0</v>
      </c>
      <c r="L6668" s="90">
        <v>25</v>
      </c>
      <c r="M6668" s="51">
        <f>VLOOKUP(A:A,'[2]Příloha k protokolu'!$F:$J,5,0)</f>
        <v>25</v>
      </c>
      <c r="N6668" s="62" t="s">
        <v>20914</v>
      </c>
      <c r="O6668" s="52" t="s">
        <v>20915</v>
      </c>
      <c r="P6668" s="52"/>
      <c r="Q6668" s="52"/>
      <c r="R6668" s="52" t="s">
        <v>20916</v>
      </c>
      <c r="S6668" s="49" t="s">
        <v>21333</v>
      </c>
      <c r="V6668" s="50" t="s">
        <v>20774</v>
      </c>
      <c r="W6668" s="50" t="s">
        <v>1658</v>
      </c>
      <c r="X6668" s="50" t="s">
        <v>14740</v>
      </c>
      <c r="Y6668" s="70" t="s">
        <v>17320</v>
      </c>
      <c r="Z6668" s="53">
        <v>28166</v>
      </c>
    </row>
    <row r="6669" spans="1:26" s="49" customFormat="1" x14ac:dyDescent="0.25">
      <c r="A6669" s="75">
        <v>691003092</v>
      </c>
      <c r="B6669" s="73">
        <f t="shared" si="312"/>
        <v>691003092</v>
      </c>
      <c r="C6669" s="73" t="s">
        <v>20917</v>
      </c>
      <c r="D6669" s="68">
        <v>1</v>
      </c>
      <c r="E6669" s="48">
        <f t="shared" si="313"/>
        <v>24734241</v>
      </c>
      <c r="F6669" s="57" t="s">
        <v>17312</v>
      </c>
      <c r="G6669" s="57" t="s">
        <v>18611</v>
      </c>
      <c r="H6669" s="51">
        <v>0</v>
      </c>
      <c r="I6669" s="51" t="s">
        <v>17309</v>
      </c>
      <c r="J6669" s="69">
        <v>27.49</v>
      </c>
      <c r="K6669" s="69">
        <f t="shared" si="314"/>
        <v>0</v>
      </c>
      <c r="L6669" s="90">
        <v>25</v>
      </c>
      <c r="M6669" s="51">
        <f>VLOOKUP(A:A,'[2]Příloha k protokolu'!$F:$J,5,0)</f>
        <v>25</v>
      </c>
      <c r="N6669" s="62" t="s">
        <v>20918</v>
      </c>
      <c r="O6669" s="52" t="s">
        <v>19475</v>
      </c>
      <c r="P6669" s="52">
        <v>1</v>
      </c>
      <c r="Q6669" s="52"/>
      <c r="R6669" s="52" t="s">
        <v>20878</v>
      </c>
      <c r="S6669" s="49" t="s">
        <v>21334</v>
      </c>
      <c r="V6669" s="50" t="s">
        <v>18333</v>
      </c>
      <c r="W6669" s="50" t="s">
        <v>1658</v>
      </c>
      <c r="X6669" s="50" t="s">
        <v>14742</v>
      </c>
      <c r="Y6669" s="70" t="s">
        <v>17320</v>
      </c>
      <c r="Z6669" s="53">
        <v>25101</v>
      </c>
    </row>
    <row r="6670" spans="1:26" s="49" customFormat="1" x14ac:dyDescent="0.25">
      <c r="A6670" s="75">
        <v>691003271</v>
      </c>
      <c r="B6670" s="73">
        <f t="shared" si="312"/>
        <v>691003271</v>
      </c>
      <c r="C6670" s="73" t="s">
        <v>20919</v>
      </c>
      <c r="D6670" s="68">
        <v>1</v>
      </c>
      <c r="E6670" s="48">
        <f t="shared" si="313"/>
        <v>72547413</v>
      </c>
      <c r="F6670" s="57" t="s">
        <v>17312</v>
      </c>
      <c r="G6670" s="57" t="s">
        <v>18611</v>
      </c>
      <c r="H6670" s="51">
        <v>0</v>
      </c>
      <c r="I6670" s="51" t="s">
        <v>17309</v>
      </c>
      <c r="J6670" s="69">
        <v>27.49</v>
      </c>
      <c r="K6670" s="69">
        <f t="shared" si="314"/>
        <v>0</v>
      </c>
      <c r="L6670" s="90">
        <v>25</v>
      </c>
      <c r="M6670" s="51">
        <f>VLOOKUP(A:A,'[2]Příloha k protokolu'!$F:$J,5,0)</f>
        <v>25</v>
      </c>
      <c r="N6670" s="62" t="s">
        <v>20920</v>
      </c>
      <c r="O6670" s="52"/>
      <c r="P6670" s="52">
        <v>174</v>
      </c>
      <c r="Q6670" s="52"/>
      <c r="R6670" s="52" t="s">
        <v>350</v>
      </c>
      <c r="S6670" s="49" t="s">
        <v>21333</v>
      </c>
      <c r="V6670" s="50" t="s">
        <v>20774</v>
      </c>
      <c r="W6670" s="50" t="s">
        <v>1658</v>
      </c>
      <c r="X6670" s="50" t="s">
        <v>14740</v>
      </c>
      <c r="Y6670" s="70" t="s">
        <v>17320</v>
      </c>
      <c r="Z6670" s="53">
        <v>25169</v>
      </c>
    </row>
    <row r="6671" spans="1:26" s="49" customFormat="1" x14ac:dyDescent="0.25">
      <c r="A6671" s="75">
        <v>691003297</v>
      </c>
      <c r="B6671" s="73">
        <f t="shared" si="312"/>
        <v>691003297</v>
      </c>
      <c r="C6671" s="73" t="s">
        <v>20921</v>
      </c>
      <c r="D6671" s="68">
        <v>1</v>
      </c>
      <c r="E6671" s="48">
        <f t="shared" si="313"/>
        <v>24144461</v>
      </c>
      <c r="F6671" s="57" t="s">
        <v>17312</v>
      </c>
      <c r="G6671" s="57" t="s">
        <v>18611</v>
      </c>
      <c r="H6671" s="51">
        <v>125</v>
      </c>
      <c r="I6671" s="51" t="s">
        <v>17309</v>
      </c>
      <c r="J6671" s="69">
        <v>27.49</v>
      </c>
      <c r="K6671" s="69">
        <f t="shared" si="314"/>
        <v>3436.25</v>
      </c>
      <c r="L6671" s="90">
        <v>125</v>
      </c>
      <c r="M6671" s="51">
        <f>VLOOKUP(A:A,'[2]Příloha k protokolu'!$F:$J,5,0)</f>
        <v>0</v>
      </c>
      <c r="N6671" s="62" t="s">
        <v>20922</v>
      </c>
      <c r="O6671" s="52" t="s">
        <v>354</v>
      </c>
      <c r="P6671" s="52">
        <v>286</v>
      </c>
      <c r="Q6671" s="52">
        <v>12</v>
      </c>
      <c r="R6671" s="52" t="s">
        <v>1658</v>
      </c>
      <c r="S6671" s="49" t="s">
        <v>21334</v>
      </c>
      <c r="V6671" s="50" t="s">
        <v>18333</v>
      </c>
      <c r="W6671" s="50" t="s">
        <v>1658</v>
      </c>
      <c r="X6671" s="50" t="s">
        <v>14742</v>
      </c>
      <c r="Y6671" s="70" t="s">
        <v>17320</v>
      </c>
      <c r="Z6671" s="53">
        <v>25101</v>
      </c>
    </row>
    <row r="6672" spans="1:26" s="49" customFormat="1" x14ac:dyDescent="0.25">
      <c r="A6672" s="75">
        <v>691003840</v>
      </c>
      <c r="B6672" s="73">
        <f t="shared" si="312"/>
        <v>691003840</v>
      </c>
      <c r="C6672" s="73" t="s">
        <v>20923</v>
      </c>
      <c r="D6672" s="68">
        <v>1</v>
      </c>
      <c r="E6672" s="48">
        <f t="shared" si="313"/>
        <v>71341447</v>
      </c>
      <c r="F6672" s="57" t="s">
        <v>17312</v>
      </c>
      <c r="G6672" s="57" t="s">
        <v>18611</v>
      </c>
      <c r="H6672" s="51">
        <v>150</v>
      </c>
      <c r="I6672" s="51" t="s">
        <v>17309</v>
      </c>
      <c r="J6672" s="69">
        <v>27.49</v>
      </c>
      <c r="K6672" s="69">
        <f t="shared" si="314"/>
        <v>4123.5</v>
      </c>
      <c r="L6672" s="90">
        <v>150</v>
      </c>
      <c r="M6672" s="51">
        <f>VLOOKUP(A:A,'[2]Příloha k protokolu'!$F:$J,5,0)</f>
        <v>0</v>
      </c>
      <c r="N6672" s="62" t="s">
        <v>20924</v>
      </c>
      <c r="O6672" s="52" t="s">
        <v>20925</v>
      </c>
      <c r="P6672" s="52">
        <v>30</v>
      </c>
      <c r="Q6672" s="52"/>
      <c r="R6672" s="52" t="s">
        <v>20848</v>
      </c>
      <c r="S6672" s="49" t="s">
        <v>21334</v>
      </c>
      <c r="V6672" s="50" t="s">
        <v>18333</v>
      </c>
      <c r="W6672" s="50" t="s">
        <v>1658</v>
      </c>
      <c r="X6672" s="50" t="s">
        <v>14742</v>
      </c>
      <c r="Y6672" s="70" t="s">
        <v>17320</v>
      </c>
      <c r="Z6672" s="53">
        <v>25164</v>
      </c>
    </row>
    <row r="6673" spans="1:26" s="49" customFormat="1" x14ac:dyDescent="0.25">
      <c r="A6673" s="75">
        <v>691003921</v>
      </c>
      <c r="B6673" s="73">
        <f t="shared" si="312"/>
        <v>691003921</v>
      </c>
      <c r="C6673" s="73" t="s">
        <v>20926</v>
      </c>
      <c r="D6673" s="68">
        <v>1</v>
      </c>
      <c r="E6673" s="48">
        <f t="shared" si="313"/>
        <v>24135097</v>
      </c>
      <c r="F6673" s="57" t="s">
        <v>17312</v>
      </c>
      <c r="G6673" s="57" t="s">
        <v>18611</v>
      </c>
      <c r="H6673" s="51">
        <v>225</v>
      </c>
      <c r="I6673" s="51" t="s">
        <v>17309</v>
      </c>
      <c r="J6673" s="69">
        <v>27.49</v>
      </c>
      <c r="K6673" s="69">
        <f t="shared" si="314"/>
        <v>6185.25</v>
      </c>
      <c r="L6673" s="90">
        <v>225</v>
      </c>
      <c r="M6673" s="51">
        <f>VLOOKUP(A:A,'[2]Příloha k protokolu'!$F:$J,5,0)</f>
        <v>0</v>
      </c>
      <c r="N6673" s="62" t="s">
        <v>20927</v>
      </c>
      <c r="O6673" s="52" t="s">
        <v>416</v>
      </c>
      <c r="P6673" s="52">
        <v>1519</v>
      </c>
      <c r="Q6673" s="52">
        <v>8</v>
      </c>
      <c r="R6673" s="52" t="s">
        <v>1658</v>
      </c>
      <c r="S6673" s="49" t="s">
        <v>21334</v>
      </c>
      <c r="V6673" s="50" t="s">
        <v>18333</v>
      </c>
      <c r="W6673" s="50" t="s">
        <v>1658</v>
      </c>
      <c r="X6673" s="50" t="s">
        <v>14742</v>
      </c>
      <c r="Y6673" s="70" t="s">
        <v>17320</v>
      </c>
      <c r="Z6673" s="53">
        <v>25101</v>
      </c>
    </row>
    <row r="6674" spans="1:26" s="49" customFormat="1" x14ac:dyDescent="0.25">
      <c r="A6674" s="75">
        <v>691004293</v>
      </c>
      <c r="B6674" s="73">
        <f t="shared" si="312"/>
        <v>691004293</v>
      </c>
      <c r="C6674" s="73" t="s">
        <v>20928</v>
      </c>
      <c r="D6674" s="68">
        <v>1</v>
      </c>
      <c r="E6674" s="48">
        <f t="shared" si="313"/>
        <v>71342281</v>
      </c>
      <c r="F6674" s="57" t="s">
        <v>17312</v>
      </c>
      <c r="G6674" s="57" t="s">
        <v>18611</v>
      </c>
      <c r="H6674" s="51">
        <v>0</v>
      </c>
      <c r="I6674" s="51" t="s">
        <v>17320</v>
      </c>
      <c r="J6674" s="69">
        <v>27.49</v>
      </c>
      <c r="K6674" s="69">
        <f t="shared" si="314"/>
        <v>0</v>
      </c>
      <c r="L6674" s="90">
        <v>0</v>
      </c>
      <c r="M6674" s="51"/>
      <c r="N6674" s="62" t="s">
        <v>20929</v>
      </c>
      <c r="O6674" s="52" t="s">
        <v>20930</v>
      </c>
      <c r="P6674" s="52">
        <v>140</v>
      </c>
      <c r="Q6674" s="52">
        <v>2</v>
      </c>
      <c r="R6674" s="52" t="s">
        <v>1658</v>
      </c>
      <c r="S6674" s="49" t="s">
        <v>21334</v>
      </c>
      <c r="V6674" s="50" t="s">
        <v>18333</v>
      </c>
      <c r="W6674" s="50" t="s">
        <v>1658</v>
      </c>
      <c r="X6674" s="50" t="s">
        <v>14742</v>
      </c>
      <c r="Y6674" s="70">
        <v>44333</v>
      </c>
      <c r="Z6674" s="53">
        <v>25101</v>
      </c>
    </row>
    <row r="6675" spans="1:26" s="49" customFormat="1" x14ac:dyDescent="0.25">
      <c r="A6675" s="75">
        <v>691005109</v>
      </c>
      <c r="B6675" s="73">
        <f t="shared" si="312"/>
        <v>691005109</v>
      </c>
      <c r="C6675" s="73" t="s">
        <v>20931</v>
      </c>
      <c r="D6675" s="68">
        <v>1</v>
      </c>
      <c r="E6675" s="48">
        <f t="shared" si="313"/>
        <v>24243027</v>
      </c>
      <c r="F6675" s="57" t="s">
        <v>17312</v>
      </c>
      <c r="G6675" s="57" t="s">
        <v>18611</v>
      </c>
      <c r="H6675" s="51">
        <v>125</v>
      </c>
      <c r="I6675" s="51" t="s">
        <v>17309</v>
      </c>
      <c r="J6675" s="69">
        <v>27.49</v>
      </c>
      <c r="K6675" s="69">
        <f t="shared" si="314"/>
        <v>3436.25</v>
      </c>
      <c r="L6675" s="90">
        <v>125</v>
      </c>
      <c r="M6675" s="51">
        <f>VLOOKUP(A:A,'[2]Příloha k protokolu'!$F:$J,5,0)</f>
        <v>0</v>
      </c>
      <c r="N6675" s="62" t="s">
        <v>20932</v>
      </c>
      <c r="O6675" s="52" t="s">
        <v>215</v>
      </c>
      <c r="P6675" s="52">
        <v>813</v>
      </c>
      <c r="Q6675" s="52"/>
      <c r="R6675" s="52" t="s">
        <v>20910</v>
      </c>
      <c r="S6675" s="49" t="s">
        <v>21334</v>
      </c>
      <c r="V6675" s="50" t="s">
        <v>18333</v>
      </c>
      <c r="W6675" s="50" t="s">
        <v>1658</v>
      </c>
      <c r="X6675" s="50" t="s">
        <v>14742</v>
      </c>
      <c r="Y6675" s="70" t="s">
        <v>17320</v>
      </c>
      <c r="Z6675" s="53">
        <v>25168</v>
      </c>
    </row>
    <row r="6676" spans="1:26" s="49" customFormat="1" x14ac:dyDescent="0.25">
      <c r="A6676" s="75">
        <v>691005192</v>
      </c>
      <c r="B6676" s="73">
        <f t="shared" si="312"/>
        <v>691005192</v>
      </c>
      <c r="C6676" s="73" t="s">
        <v>20933</v>
      </c>
      <c r="D6676" s="68">
        <v>1</v>
      </c>
      <c r="E6676" s="48">
        <f t="shared" si="313"/>
        <v>71295151</v>
      </c>
      <c r="F6676" s="57" t="s">
        <v>17312</v>
      </c>
      <c r="G6676" s="57" t="s">
        <v>18611</v>
      </c>
      <c r="H6676" s="51">
        <v>625</v>
      </c>
      <c r="I6676" s="51" t="s">
        <v>17309</v>
      </c>
      <c r="J6676" s="69">
        <v>27.49</v>
      </c>
      <c r="K6676" s="69">
        <f t="shared" si="314"/>
        <v>17181.25</v>
      </c>
      <c r="L6676" s="90">
        <v>625</v>
      </c>
      <c r="M6676" s="51">
        <f>VLOOKUP(A:A,'[2]Příloha k protokolu'!$F:$J,5,0)</f>
        <v>0</v>
      </c>
      <c r="N6676" s="62" t="s">
        <v>20934</v>
      </c>
      <c r="O6676" s="52" t="s">
        <v>382</v>
      </c>
      <c r="P6676" s="52">
        <v>151</v>
      </c>
      <c r="Q6676" s="52"/>
      <c r="R6676" s="52" t="s">
        <v>20777</v>
      </c>
      <c r="S6676" s="49" t="s">
        <v>21333</v>
      </c>
      <c r="V6676" s="50" t="s">
        <v>20774</v>
      </c>
      <c r="W6676" s="50" t="s">
        <v>1658</v>
      </c>
      <c r="X6676" s="50" t="s">
        <v>14740</v>
      </c>
      <c r="Y6676" s="70" t="s">
        <v>17320</v>
      </c>
      <c r="Z6676" s="53">
        <v>25101</v>
      </c>
    </row>
    <row r="6677" spans="1:26" s="49" customFormat="1" x14ac:dyDescent="0.25">
      <c r="A6677" s="75">
        <v>691005435</v>
      </c>
      <c r="B6677" s="73">
        <f t="shared" si="312"/>
        <v>691005435</v>
      </c>
      <c r="C6677" s="73" t="s">
        <v>20935</v>
      </c>
      <c r="D6677" s="68">
        <v>1</v>
      </c>
      <c r="E6677" s="48">
        <f t="shared" si="313"/>
        <v>1950894</v>
      </c>
      <c r="F6677" s="57" t="s">
        <v>17312</v>
      </c>
      <c r="G6677" s="57" t="s">
        <v>18611</v>
      </c>
      <c r="H6677" s="51">
        <v>25</v>
      </c>
      <c r="I6677" s="51" t="s">
        <v>17309</v>
      </c>
      <c r="J6677" s="69">
        <v>27.49</v>
      </c>
      <c r="K6677" s="69">
        <f t="shared" si="314"/>
        <v>687.25</v>
      </c>
      <c r="L6677" s="90">
        <v>25</v>
      </c>
      <c r="M6677" s="51">
        <f>VLOOKUP(A:A,'[2]Příloha k protokolu'!$F:$J,5,0)</f>
        <v>0</v>
      </c>
      <c r="N6677" s="62" t="s">
        <v>20936</v>
      </c>
      <c r="O6677" s="52" t="s">
        <v>20937</v>
      </c>
      <c r="P6677" s="52">
        <v>209</v>
      </c>
      <c r="Q6677" s="52"/>
      <c r="R6677" s="52" t="s">
        <v>20792</v>
      </c>
      <c r="S6677" s="49" t="s">
        <v>21334</v>
      </c>
      <c r="V6677" s="50" t="s">
        <v>18333</v>
      </c>
      <c r="W6677" s="50" t="s">
        <v>1658</v>
      </c>
      <c r="X6677" s="50" t="s">
        <v>14742</v>
      </c>
      <c r="Y6677" s="70" t="s">
        <v>17320</v>
      </c>
      <c r="Z6677" s="53">
        <v>28163</v>
      </c>
    </row>
    <row r="6678" spans="1:26" s="49" customFormat="1" x14ac:dyDescent="0.25">
      <c r="A6678" s="75">
        <v>691006423</v>
      </c>
      <c r="B6678" s="73">
        <f t="shared" si="312"/>
        <v>691006423</v>
      </c>
      <c r="C6678" s="73" t="s">
        <v>20938</v>
      </c>
      <c r="D6678" s="68">
        <v>1</v>
      </c>
      <c r="E6678" s="48">
        <f t="shared" si="313"/>
        <v>71294139</v>
      </c>
      <c r="F6678" s="57" t="s">
        <v>17312</v>
      </c>
      <c r="G6678" s="57" t="s">
        <v>18611</v>
      </c>
      <c r="H6678" s="51">
        <v>325</v>
      </c>
      <c r="I6678" s="51" t="s">
        <v>17309</v>
      </c>
      <c r="J6678" s="69">
        <v>27.49</v>
      </c>
      <c r="K6678" s="69">
        <f t="shared" si="314"/>
        <v>8934.25</v>
      </c>
      <c r="L6678" s="90">
        <v>325</v>
      </c>
      <c r="M6678" s="51">
        <f>VLOOKUP(A:A,'[2]Příloha k protokolu'!$F:$J,5,0)</f>
        <v>0</v>
      </c>
      <c r="N6678" s="62" t="s">
        <v>20939</v>
      </c>
      <c r="O6678" s="52" t="s">
        <v>808</v>
      </c>
      <c r="P6678" s="52">
        <v>60</v>
      </c>
      <c r="Q6678" s="52"/>
      <c r="R6678" s="52" t="s">
        <v>20786</v>
      </c>
      <c r="S6678" s="49" t="s">
        <v>21333</v>
      </c>
      <c r="V6678" s="50" t="s">
        <v>20774</v>
      </c>
      <c r="W6678" s="50" t="s">
        <v>1658</v>
      </c>
      <c r="X6678" s="50" t="s">
        <v>14740</v>
      </c>
      <c r="Y6678" s="70" t="s">
        <v>17320</v>
      </c>
      <c r="Z6678" s="53">
        <v>25163</v>
      </c>
    </row>
    <row r="6679" spans="1:26" s="49" customFormat="1" x14ac:dyDescent="0.25">
      <c r="A6679" s="75">
        <v>691007063</v>
      </c>
      <c r="B6679" s="73">
        <f t="shared" si="312"/>
        <v>691007063</v>
      </c>
      <c r="C6679" s="73" t="s">
        <v>20940</v>
      </c>
      <c r="D6679" s="68">
        <v>1</v>
      </c>
      <c r="E6679" s="48">
        <f t="shared" si="313"/>
        <v>71294163</v>
      </c>
      <c r="F6679" s="57" t="s">
        <v>17312</v>
      </c>
      <c r="G6679" s="57" t="s">
        <v>18611</v>
      </c>
      <c r="H6679" s="51">
        <v>0</v>
      </c>
      <c r="I6679" s="51" t="s">
        <v>17309</v>
      </c>
      <c r="J6679" s="69">
        <v>27.49</v>
      </c>
      <c r="K6679" s="69">
        <f t="shared" si="314"/>
        <v>0</v>
      </c>
      <c r="L6679" s="90">
        <v>25</v>
      </c>
      <c r="M6679" s="51">
        <f>VLOOKUP(A:A,'[2]Příloha k protokolu'!$F:$J,5,0)</f>
        <v>25</v>
      </c>
      <c r="N6679" s="62" t="s">
        <v>20941</v>
      </c>
      <c r="O6679" s="52" t="s">
        <v>207</v>
      </c>
      <c r="P6679" s="52">
        <v>390</v>
      </c>
      <c r="Q6679" s="52"/>
      <c r="R6679" s="52" t="s">
        <v>5502</v>
      </c>
      <c r="S6679" s="49" t="s">
        <v>21333</v>
      </c>
      <c r="V6679" s="50" t="s">
        <v>20774</v>
      </c>
      <c r="W6679" s="50" t="s">
        <v>1658</v>
      </c>
      <c r="X6679" s="50" t="s">
        <v>14740</v>
      </c>
      <c r="Y6679" s="70" t="s">
        <v>17320</v>
      </c>
      <c r="Z6679" s="53">
        <v>25101</v>
      </c>
    </row>
    <row r="6680" spans="1:26" s="49" customFormat="1" x14ac:dyDescent="0.25">
      <c r="A6680" s="75">
        <v>691007632</v>
      </c>
      <c r="B6680" s="73">
        <f t="shared" si="312"/>
        <v>691007632</v>
      </c>
      <c r="C6680" s="73" t="s">
        <v>20942</v>
      </c>
      <c r="D6680" s="68">
        <v>1</v>
      </c>
      <c r="E6680" s="48">
        <f t="shared" si="313"/>
        <v>3652521</v>
      </c>
      <c r="F6680" s="57" t="s">
        <v>17312</v>
      </c>
      <c r="G6680" s="57" t="s">
        <v>18611</v>
      </c>
      <c r="H6680" s="51">
        <v>0</v>
      </c>
      <c r="I6680" s="51" t="s">
        <v>17309</v>
      </c>
      <c r="J6680" s="69">
        <v>27.49</v>
      </c>
      <c r="K6680" s="69">
        <f t="shared" si="314"/>
        <v>0</v>
      </c>
      <c r="L6680" s="90">
        <v>75</v>
      </c>
      <c r="M6680" s="51">
        <f>VLOOKUP(A:A,'[2]Příloha k protokolu'!$F:$J,5,0)</f>
        <v>75</v>
      </c>
      <c r="N6680" s="62" t="s">
        <v>20943</v>
      </c>
      <c r="O6680" s="52" t="s">
        <v>18716</v>
      </c>
      <c r="P6680" s="52">
        <v>508</v>
      </c>
      <c r="Q6680" s="52"/>
      <c r="R6680" s="52" t="s">
        <v>7302</v>
      </c>
      <c r="S6680" s="49" t="s">
        <v>21334</v>
      </c>
      <c r="V6680" s="50" t="s">
        <v>18333</v>
      </c>
      <c r="W6680" s="50" t="s">
        <v>1658</v>
      </c>
      <c r="X6680" s="50" t="s">
        <v>14742</v>
      </c>
      <c r="Y6680" s="70" t="s">
        <v>17320</v>
      </c>
      <c r="Z6680" s="53">
        <v>25168</v>
      </c>
    </row>
    <row r="6681" spans="1:26" s="49" customFormat="1" x14ac:dyDescent="0.25">
      <c r="A6681" s="75">
        <v>691008281</v>
      </c>
      <c r="B6681" s="73">
        <f t="shared" si="312"/>
        <v>691008281</v>
      </c>
      <c r="C6681" s="73" t="s">
        <v>20944</v>
      </c>
      <c r="D6681" s="68">
        <v>1</v>
      </c>
      <c r="E6681" s="48">
        <f t="shared" si="313"/>
        <v>3287491</v>
      </c>
      <c r="F6681" s="57" t="s">
        <v>17312</v>
      </c>
      <c r="G6681" s="57" t="s">
        <v>18611</v>
      </c>
      <c r="H6681" s="51">
        <v>0</v>
      </c>
      <c r="I6681" s="51" t="s">
        <v>17309</v>
      </c>
      <c r="J6681" s="69">
        <v>27.49</v>
      </c>
      <c r="K6681" s="69">
        <f t="shared" si="314"/>
        <v>0</v>
      </c>
      <c r="L6681" s="90">
        <v>25</v>
      </c>
      <c r="M6681" s="51">
        <f>VLOOKUP(A:A,'[2]Příloha k protokolu'!$F:$J,5,0)</f>
        <v>25</v>
      </c>
      <c r="N6681" s="62" t="s">
        <v>20945</v>
      </c>
      <c r="O6681" s="52" t="s">
        <v>1295</v>
      </c>
      <c r="P6681" s="52">
        <v>2577</v>
      </c>
      <c r="Q6681" s="52">
        <v>6</v>
      </c>
      <c r="R6681" s="52" t="s">
        <v>1658</v>
      </c>
      <c r="S6681" s="49" t="s">
        <v>21333</v>
      </c>
      <c r="V6681" s="50" t="s">
        <v>20774</v>
      </c>
      <c r="W6681" s="50" t="s">
        <v>1658</v>
      </c>
      <c r="X6681" s="50" t="s">
        <v>14740</v>
      </c>
      <c r="Y6681" s="70" t="s">
        <v>17320</v>
      </c>
      <c r="Z6681" s="53">
        <v>25101</v>
      </c>
    </row>
    <row r="6682" spans="1:26" s="49" customFormat="1" x14ac:dyDescent="0.25">
      <c r="A6682" s="75">
        <v>691008752</v>
      </c>
      <c r="B6682" s="73">
        <f t="shared" si="312"/>
        <v>691008752</v>
      </c>
      <c r="C6682" s="73" t="s">
        <v>20946</v>
      </c>
      <c r="D6682" s="68">
        <v>1</v>
      </c>
      <c r="E6682" s="48">
        <f t="shared" si="313"/>
        <v>4803981</v>
      </c>
      <c r="F6682" s="57" t="s">
        <v>17312</v>
      </c>
      <c r="G6682" s="57" t="s">
        <v>18611</v>
      </c>
      <c r="H6682" s="51">
        <v>25</v>
      </c>
      <c r="I6682" s="51" t="s">
        <v>17309</v>
      </c>
      <c r="J6682" s="69">
        <v>27.49</v>
      </c>
      <c r="K6682" s="69">
        <f t="shared" si="314"/>
        <v>687.25</v>
      </c>
      <c r="L6682" s="90">
        <v>25</v>
      </c>
      <c r="M6682" s="51">
        <f>VLOOKUP(A:A,'[2]Příloha k protokolu'!$F:$J,5,0)</f>
        <v>0</v>
      </c>
      <c r="N6682" s="62" t="s">
        <v>20947</v>
      </c>
      <c r="O6682" s="52" t="s">
        <v>20925</v>
      </c>
      <c r="P6682" s="52">
        <v>30</v>
      </c>
      <c r="Q6682" s="52"/>
      <c r="R6682" s="52" t="s">
        <v>20848</v>
      </c>
      <c r="S6682" s="49" t="s">
        <v>21334</v>
      </c>
      <c r="V6682" s="50" t="s">
        <v>18333</v>
      </c>
      <c r="W6682" s="50" t="s">
        <v>1658</v>
      </c>
      <c r="X6682" s="50" t="s">
        <v>14742</v>
      </c>
      <c r="Y6682" s="70" t="s">
        <v>17320</v>
      </c>
      <c r="Z6682" s="53">
        <v>25164</v>
      </c>
    </row>
    <row r="6683" spans="1:26" s="49" customFormat="1" x14ac:dyDescent="0.25">
      <c r="A6683" s="75">
        <v>691010005</v>
      </c>
      <c r="B6683" s="73">
        <f t="shared" si="312"/>
        <v>691010005</v>
      </c>
      <c r="C6683" s="73" t="s">
        <v>20948</v>
      </c>
      <c r="D6683" s="68">
        <v>1</v>
      </c>
      <c r="E6683" s="48">
        <f t="shared" si="313"/>
        <v>71294457</v>
      </c>
      <c r="F6683" s="57" t="s">
        <v>17312</v>
      </c>
      <c r="G6683" s="57" t="s">
        <v>18611</v>
      </c>
      <c r="H6683" s="51">
        <v>0</v>
      </c>
      <c r="I6683" s="51" t="s">
        <v>17309</v>
      </c>
      <c r="J6683" s="69">
        <v>27.49</v>
      </c>
      <c r="K6683" s="69">
        <f t="shared" si="314"/>
        <v>0</v>
      </c>
      <c r="L6683" s="90">
        <v>50</v>
      </c>
      <c r="M6683" s="51">
        <f>VLOOKUP(A:A,'[2]Příloha k protokolu'!$F:$J,5,0)</f>
        <v>50</v>
      </c>
      <c r="N6683" s="62" t="s">
        <v>20949</v>
      </c>
      <c r="O6683" s="52" t="s">
        <v>20950</v>
      </c>
      <c r="P6683" s="52">
        <v>426</v>
      </c>
      <c r="Q6683" s="52"/>
      <c r="R6683" s="52" t="s">
        <v>20951</v>
      </c>
      <c r="S6683" s="49" t="s">
        <v>21333</v>
      </c>
      <c r="V6683" s="50" t="s">
        <v>20774</v>
      </c>
      <c r="W6683" s="50" t="s">
        <v>1658</v>
      </c>
      <c r="X6683" s="50" t="s">
        <v>14740</v>
      </c>
      <c r="Y6683" s="70" t="s">
        <v>17320</v>
      </c>
      <c r="Z6683" s="53">
        <v>25165</v>
      </c>
    </row>
    <row r="6684" spans="1:26" s="49" customFormat="1" x14ac:dyDescent="0.25">
      <c r="A6684" s="75">
        <v>691009066</v>
      </c>
      <c r="B6684" s="73">
        <f t="shared" si="312"/>
        <v>691009066</v>
      </c>
      <c r="C6684" s="73" t="s">
        <v>20952</v>
      </c>
      <c r="D6684" s="68">
        <v>1</v>
      </c>
      <c r="E6684" s="48">
        <f t="shared" si="313"/>
        <v>4937007</v>
      </c>
      <c r="F6684" s="57" t="s">
        <v>17312</v>
      </c>
      <c r="G6684" s="57" t="s">
        <v>18611</v>
      </c>
      <c r="H6684" s="51">
        <v>0</v>
      </c>
      <c r="I6684" s="51" t="s">
        <v>17309</v>
      </c>
      <c r="J6684" s="69">
        <v>27.49</v>
      </c>
      <c r="K6684" s="69">
        <f t="shared" si="314"/>
        <v>0</v>
      </c>
      <c r="L6684" s="90">
        <v>125</v>
      </c>
      <c r="M6684" s="51">
        <f>VLOOKUP(A:A,'[2]Příloha k protokolu'!$F:$J,5,0)</f>
        <v>125</v>
      </c>
      <c r="N6684" s="62" t="s">
        <v>20953</v>
      </c>
      <c r="O6684" s="52" t="s">
        <v>16508</v>
      </c>
      <c r="P6684" s="52">
        <v>884</v>
      </c>
      <c r="Q6684" s="52"/>
      <c r="R6684" s="52" t="s">
        <v>7302</v>
      </c>
      <c r="S6684" s="49" t="s">
        <v>21334</v>
      </c>
      <c r="V6684" s="50" t="s">
        <v>18333</v>
      </c>
      <c r="W6684" s="50" t="s">
        <v>1658</v>
      </c>
      <c r="X6684" s="50" t="s">
        <v>14742</v>
      </c>
      <c r="Y6684" s="70" t="s">
        <v>17320</v>
      </c>
      <c r="Z6684" s="53">
        <v>25168</v>
      </c>
    </row>
    <row r="6685" spans="1:26" s="49" customFormat="1" x14ac:dyDescent="0.25">
      <c r="A6685" s="75">
        <v>691009201</v>
      </c>
      <c r="B6685" s="73">
        <f t="shared" si="312"/>
        <v>691009201</v>
      </c>
      <c r="C6685" s="73" t="s">
        <v>20954</v>
      </c>
      <c r="D6685" s="68">
        <v>1</v>
      </c>
      <c r="E6685" s="48">
        <f t="shared" si="313"/>
        <v>71294554</v>
      </c>
      <c r="F6685" s="57" t="s">
        <v>17312</v>
      </c>
      <c r="G6685" s="57" t="s">
        <v>18611</v>
      </c>
      <c r="H6685" s="51">
        <v>475</v>
      </c>
      <c r="I6685" s="51" t="s">
        <v>17309</v>
      </c>
      <c r="J6685" s="69">
        <v>27.49</v>
      </c>
      <c r="K6685" s="69">
        <f t="shared" si="314"/>
        <v>13057.75</v>
      </c>
      <c r="L6685" s="90">
        <v>475</v>
      </c>
      <c r="M6685" s="51">
        <f>VLOOKUP(A:A,'[2]Příloha k protokolu'!$F:$J,5,0)</f>
        <v>0</v>
      </c>
      <c r="N6685" s="62" t="s">
        <v>20955</v>
      </c>
      <c r="O6685" s="52" t="s">
        <v>60</v>
      </c>
      <c r="P6685" s="52">
        <v>343</v>
      </c>
      <c r="Q6685" s="52"/>
      <c r="R6685" s="52" t="s">
        <v>20910</v>
      </c>
      <c r="S6685" s="49" t="s">
        <v>21333</v>
      </c>
      <c r="V6685" s="50" t="s">
        <v>20774</v>
      </c>
      <c r="W6685" s="50" t="s">
        <v>1658</v>
      </c>
      <c r="X6685" s="50" t="s">
        <v>14740</v>
      </c>
      <c r="Y6685" s="70" t="s">
        <v>17320</v>
      </c>
      <c r="Z6685" s="53">
        <v>25168</v>
      </c>
    </row>
    <row r="6686" spans="1:26" s="49" customFormat="1" x14ac:dyDescent="0.25">
      <c r="A6686" s="75">
        <v>691014281</v>
      </c>
      <c r="B6686" s="73">
        <f t="shared" si="312"/>
        <v>691014281</v>
      </c>
      <c r="C6686" s="73" t="s">
        <v>20956</v>
      </c>
      <c r="D6686" s="68">
        <v>1</v>
      </c>
      <c r="E6686" s="48">
        <f t="shared" si="313"/>
        <v>7504411</v>
      </c>
      <c r="F6686" s="57" t="s">
        <v>17312</v>
      </c>
      <c r="G6686" s="57" t="s">
        <v>18611</v>
      </c>
      <c r="H6686" s="51">
        <v>0</v>
      </c>
      <c r="I6686" s="51" t="s">
        <v>17309</v>
      </c>
      <c r="J6686" s="69">
        <v>27.49</v>
      </c>
      <c r="K6686" s="69">
        <f t="shared" si="314"/>
        <v>0</v>
      </c>
      <c r="L6686" s="90">
        <v>25</v>
      </c>
      <c r="M6686" s="51">
        <f>VLOOKUP(A:A,'[2]Příloha k protokolu'!$F:$J,5,0)</f>
        <v>25</v>
      </c>
      <c r="N6686" s="62" t="s">
        <v>20957</v>
      </c>
      <c r="O6686" s="52" t="s">
        <v>808</v>
      </c>
      <c r="P6686" s="52">
        <v>400</v>
      </c>
      <c r="Q6686" s="52"/>
      <c r="R6686" s="52" t="s">
        <v>20958</v>
      </c>
      <c r="S6686" s="49" t="s">
        <v>21333</v>
      </c>
      <c r="V6686" s="50" t="s">
        <v>20774</v>
      </c>
      <c r="W6686" s="50" t="s">
        <v>1658</v>
      </c>
      <c r="X6686" s="50" t="s">
        <v>14740</v>
      </c>
      <c r="Y6686" s="70" t="s">
        <v>17320</v>
      </c>
      <c r="Z6686" s="53">
        <v>25101</v>
      </c>
    </row>
    <row r="6687" spans="1:26" s="49" customFormat="1" x14ac:dyDescent="0.25">
      <c r="A6687" s="75">
        <v>691012768</v>
      </c>
      <c r="B6687" s="73">
        <f t="shared" si="312"/>
        <v>691012768</v>
      </c>
      <c r="C6687" s="73" t="s">
        <v>20959</v>
      </c>
      <c r="D6687" s="68">
        <v>1</v>
      </c>
      <c r="E6687" s="48">
        <f t="shared" si="313"/>
        <v>7399791</v>
      </c>
      <c r="F6687" s="57" t="s">
        <v>17312</v>
      </c>
      <c r="G6687" s="57" t="s">
        <v>18611</v>
      </c>
      <c r="H6687" s="51">
        <v>525</v>
      </c>
      <c r="I6687" s="51" t="s">
        <v>17309</v>
      </c>
      <c r="J6687" s="69">
        <v>27.49</v>
      </c>
      <c r="K6687" s="69">
        <f t="shared" si="314"/>
        <v>14432.25</v>
      </c>
      <c r="L6687" s="90">
        <v>525</v>
      </c>
      <c r="M6687" s="51">
        <f>VLOOKUP(A:A,'[2]Příloha k protokolu'!$F:$J,5,0)</f>
        <v>0</v>
      </c>
      <c r="N6687" s="62" t="s">
        <v>20960</v>
      </c>
      <c r="O6687" s="52" t="s">
        <v>20961</v>
      </c>
      <c r="P6687" s="52">
        <v>68</v>
      </c>
      <c r="Q6687" s="52"/>
      <c r="R6687" s="52" t="s">
        <v>20951</v>
      </c>
      <c r="S6687" s="49" t="s">
        <v>21334</v>
      </c>
      <c r="V6687" s="50" t="s">
        <v>20774</v>
      </c>
      <c r="W6687" s="50" t="s">
        <v>1658</v>
      </c>
      <c r="X6687" s="50" t="s">
        <v>14740</v>
      </c>
      <c r="Y6687" s="70" t="s">
        <v>17320</v>
      </c>
      <c r="Z6687" s="53">
        <v>25165</v>
      </c>
    </row>
    <row r="6688" spans="1:26" s="49" customFormat="1" x14ac:dyDescent="0.25">
      <c r="A6688" s="75">
        <v>691014175</v>
      </c>
      <c r="B6688" s="73">
        <f t="shared" si="312"/>
        <v>691014175</v>
      </c>
      <c r="C6688" s="73" t="s">
        <v>20962</v>
      </c>
      <c r="D6688" s="68">
        <v>1</v>
      </c>
      <c r="E6688" s="48">
        <f t="shared" si="313"/>
        <v>8974471</v>
      </c>
      <c r="F6688" s="57" t="s">
        <v>17312</v>
      </c>
      <c r="G6688" s="57" t="s">
        <v>18611</v>
      </c>
      <c r="H6688" s="51">
        <v>0</v>
      </c>
      <c r="I6688" s="51" t="s">
        <v>17309</v>
      </c>
      <c r="J6688" s="69">
        <v>27.49</v>
      </c>
      <c r="K6688" s="69">
        <f t="shared" si="314"/>
        <v>0</v>
      </c>
      <c r="L6688" s="90">
        <v>25</v>
      </c>
      <c r="M6688" s="51">
        <f>VLOOKUP(A:A,'[2]Příloha k protokolu'!$F:$J,5,0)</f>
        <v>25</v>
      </c>
      <c r="N6688" s="62" t="s">
        <v>20963</v>
      </c>
      <c r="O6688" s="52" t="s">
        <v>83</v>
      </c>
      <c r="P6688" s="52">
        <v>3</v>
      </c>
      <c r="Q6688" s="52"/>
      <c r="R6688" s="52" t="s">
        <v>1658</v>
      </c>
      <c r="S6688" s="49" t="s">
        <v>21333</v>
      </c>
      <c r="V6688" s="50" t="s">
        <v>20774</v>
      </c>
      <c r="W6688" s="50" t="s">
        <v>1658</v>
      </c>
      <c r="X6688" s="50" t="s">
        <v>14740</v>
      </c>
      <c r="Y6688" s="70" t="s">
        <v>17320</v>
      </c>
      <c r="Z6688" s="53">
        <v>25101</v>
      </c>
    </row>
    <row r="6689" spans="1:26" s="49" customFormat="1" x14ac:dyDescent="0.25">
      <c r="A6689" s="74">
        <v>600022161</v>
      </c>
      <c r="B6689" s="73">
        <f t="shared" si="312"/>
        <v>600022161</v>
      </c>
      <c r="C6689" s="73" t="s">
        <v>20964</v>
      </c>
      <c r="D6689" s="68">
        <v>1</v>
      </c>
      <c r="E6689" s="48">
        <f t="shared" si="313"/>
        <v>61904180</v>
      </c>
      <c r="F6689" s="57" t="s">
        <v>17312</v>
      </c>
      <c r="G6689" s="57" t="s">
        <v>19223</v>
      </c>
      <c r="H6689" s="51">
        <v>75</v>
      </c>
      <c r="I6689" s="51" t="s">
        <v>17309</v>
      </c>
      <c r="J6689" s="69">
        <v>27.49</v>
      </c>
      <c r="K6689" s="69">
        <f t="shared" si="314"/>
        <v>2061.75</v>
      </c>
      <c r="L6689" s="90">
        <v>75</v>
      </c>
      <c r="M6689" s="51">
        <f>VLOOKUP(A:A,'[2]Příloha k protokolu'!$F:$J,5,0)</f>
        <v>0</v>
      </c>
      <c r="N6689" s="62" t="s">
        <v>20965</v>
      </c>
      <c r="O6689" s="52" t="s">
        <v>2594</v>
      </c>
      <c r="P6689" s="52">
        <v>1090</v>
      </c>
      <c r="Q6689" s="52"/>
      <c r="R6689" s="52" t="s">
        <v>20966</v>
      </c>
      <c r="S6689" s="49" t="s">
        <v>21333</v>
      </c>
      <c r="V6689" s="50" t="s">
        <v>18333</v>
      </c>
      <c r="W6689" s="50" t="s">
        <v>20966</v>
      </c>
      <c r="X6689" s="50" t="s">
        <v>14738</v>
      </c>
      <c r="Y6689" s="70" t="s">
        <v>17320</v>
      </c>
      <c r="Z6689" s="53">
        <v>26401</v>
      </c>
    </row>
    <row r="6690" spans="1:26" s="49" customFormat="1" ht="30" x14ac:dyDescent="0.25">
      <c r="A6690" s="74">
        <v>600021394</v>
      </c>
      <c r="B6690" s="73">
        <f t="shared" si="312"/>
        <v>600021394</v>
      </c>
      <c r="C6690" s="73" t="s">
        <v>20967</v>
      </c>
      <c r="D6690" s="68">
        <v>1</v>
      </c>
      <c r="E6690" s="48">
        <f t="shared" si="313"/>
        <v>70843538</v>
      </c>
      <c r="F6690" s="57" t="s">
        <v>17312</v>
      </c>
      <c r="G6690" s="57" t="s">
        <v>19223</v>
      </c>
      <c r="H6690" s="51">
        <v>100</v>
      </c>
      <c r="I6690" s="51" t="s">
        <v>17309</v>
      </c>
      <c r="J6690" s="69">
        <v>27.49</v>
      </c>
      <c r="K6690" s="69">
        <f t="shared" si="314"/>
        <v>2749</v>
      </c>
      <c r="L6690" s="90">
        <v>100</v>
      </c>
      <c r="M6690" s="51">
        <f>VLOOKUP(A:A,'[2]Příloha k protokolu'!$F:$J,5,0)</f>
        <v>0</v>
      </c>
      <c r="N6690" s="62" t="s">
        <v>20968</v>
      </c>
      <c r="O6690" s="52"/>
      <c r="P6690" s="52">
        <v>1</v>
      </c>
      <c r="Q6690" s="52"/>
      <c r="R6690" s="52" t="s">
        <v>20969</v>
      </c>
      <c r="S6690" s="49" t="s">
        <v>21333</v>
      </c>
      <c r="V6690" s="50" t="s">
        <v>18333</v>
      </c>
      <c r="W6690" s="50" t="s">
        <v>20966</v>
      </c>
      <c r="X6690" s="50" t="s">
        <v>14738</v>
      </c>
      <c r="Y6690" s="70" t="s">
        <v>17320</v>
      </c>
      <c r="Z6690" s="53">
        <v>25791</v>
      </c>
    </row>
    <row r="6691" spans="1:26" s="49" customFormat="1" ht="30" x14ac:dyDescent="0.25">
      <c r="A6691" s="74">
        <v>600007855</v>
      </c>
      <c r="B6691" s="73">
        <f t="shared" si="312"/>
        <v>600007855</v>
      </c>
      <c r="C6691" s="73" t="s">
        <v>20972</v>
      </c>
      <c r="D6691" s="68">
        <v>1</v>
      </c>
      <c r="E6691" s="48">
        <f t="shared" si="313"/>
        <v>61100242</v>
      </c>
      <c r="F6691" s="57" t="s">
        <v>17312</v>
      </c>
      <c r="G6691" s="57" t="s">
        <v>19223</v>
      </c>
      <c r="H6691" s="51">
        <v>475</v>
      </c>
      <c r="I6691" s="51" t="s">
        <v>17309</v>
      </c>
      <c r="J6691" s="69">
        <v>27.49</v>
      </c>
      <c r="K6691" s="69">
        <f t="shared" si="314"/>
        <v>13057.75</v>
      </c>
      <c r="L6691" s="90">
        <v>475</v>
      </c>
      <c r="M6691" s="51">
        <f>VLOOKUP(A:A,'[2]Příloha k protokolu'!$F:$J,5,0)</f>
        <v>0</v>
      </c>
      <c r="N6691" s="62" t="s">
        <v>20973</v>
      </c>
      <c r="O6691" s="52" t="s">
        <v>1716</v>
      </c>
      <c r="P6691" s="52">
        <v>90</v>
      </c>
      <c r="Q6691" s="52"/>
      <c r="R6691" s="52" t="s">
        <v>20966</v>
      </c>
      <c r="S6691" s="49" t="s">
        <v>21333</v>
      </c>
      <c r="V6691" s="50" t="s">
        <v>18333</v>
      </c>
      <c r="W6691" s="50" t="s">
        <v>20966</v>
      </c>
      <c r="X6691" s="50" t="s">
        <v>14738</v>
      </c>
      <c r="Y6691" s="70" t="s">
        <v>17320</v>
      </c>
      <c r="Z6691" s="53">
        <v>26480</v>
      </c>
    </row>
    <row r="6692" spans="1:26" s="49" customFormat="1" x14ac:dyDescent="0.25">
      <c r="A6692" s="74">
        <v>600007901</v>
      </c>
      <c r="B6692" s="73">
        <f t="shared" si="312"/>
        <v>600007901</v>
      </c>
      <c r="C6692" s="73" t="s">
        <v>20974</v>
      </c>
      <c r="D6692" s="68">
        <v>1</v>
      </c>
      <c r="E6692" s="48">
        <f t="shared" si="313"/>
        <v>14803844</v>
      </c>
      <c r="F6692" s="57" t="s">
        <v>17312</v>
      </c>
      <c r="G6692" s="57" t="s">
        <v>19223</v>
      </c>
      <c r="H6692" s="51">
        <v>375</v>
      </c>
      <c r="I6692" s="51" t="s">
        <v>17309</v>
      </c>
      <c r="J6692" s="69">
        <v>27.49</v>
      </c>
      <c r="K6692" s="69">
        <f t="shared" si="314"/>
        <v>10308.75</v>
      </c>
      <c r="L6692" s="90">
        <v>375</v>
      </c>
      <c r="M6692" s="51">
        <f>VLOOKUP(A:A,'[2]Příloha k protokolu'!$F:$J,5,0)</f>
        <v>0</v>
      </c>
      <c r="N6692" s="62" t="s">
        <v>20975</v>
      </c>
      <c r="O6692" s="52" t="s">
        <v>7288</v>
      </c>
      <c r="P6692" s="52">
        <v>364</v>
      </c>
      <c r="Q6692" s="52"/>
      <c r="R6692" s="52" t="s">
        <v>20966</v>
      </c>
      <c r="S6692" s="49" t="s">
        <v>21333</v>
      </c>
      <c r="V6692" s="50" t="s">
        <v>18333</v>
      </c>
      <c r="W6692" s="50" t="s">
        <v>20966</v>
      </c>
      <c r="X6692" s="50" t="s">
        <v>14738</v>
      </c>
      <c r="Y6692" s="70" t="s">
        <v>17320</v>
      </c>
      <c r="Z6692" s="53">
        <v>26480</v>
      </c>
    </row>
    <row r="6693" spans="1:26" s="49" customFormat="1" x14ac:dyDescent="0.25">
      <c r="A6693" s="74">
        <v>600054233</v>
      </c>
      <c r="B6693" s="73">
        <f t="shared" si="312"/>
        <v>600054233</v>
      </c>
      <c r="C6693" s="73" t="s">
        <v>20976</v>
      </c>
      <c r="D6693" s="68">
        <v>1</v>
      </c>
      <c r="E6693" s="48">
        <f t="shared" si="313"/>
        <v>70999058</v>
      </c>
      <c r="F6693" s="57" t="s">
        <v>17312</v>
      </c>
      <c r="G6693" s="57" t="s">
        <v>19223</v>
      </c>
      <c r="H6693" s="51">
        <v>0</v>
      </c>
      <c r="I6693" s="51" t="s">
        <v>17309</v>
      </c>
      <c r="J6693" s="69">
        <v>27.49</v>
      </c>
      <c r="K6693" s="69">
        <f t="shared" si="314"/>
        <v>0</v>
      </c>
      <c r="L6693" s="90">
        <v>50</v>
      </c>
      <c r="M6693" s="51">
        <f>VLOOKUP(A:A,'[2]Příloha k protokolu'!$F:$J,5,0)</f>
        <v>50</v>
      </c>
      <c r="N6693" s="62" t="s">
        <v>20977</v>
      </c>
      <c r="O6693" s="52" t="s">
        <v>1867</v>
      </c>
      <c r="P6693" s="52">
        <v>1070</v>
      </c>
      <c r="Q6693" s="52"/>
      <c r="R6693" s="52" t="s">
        <v>20966</v>
      </c>
      <c r="S6693" s="49" t="s">
        <v>21333</v>
      </c>
      <c r="V6693" s="50" t="s">
        <v>20971</v>
      </c>
      <c r="W6693" s="50" t="s">
        <v>20966</v>
      </c>
      <c r="X6693" s="50" t="s">
        <v>14740</v>
      </c>
      <c r="Y6693" s="70" t="s">
        <v>17320</v>
      </c>
      <c r="Z6693" s="53">
        <v>26401</v>
      </c>
    </row>
    <row r="6694" spans="1:26" s="49" customFormat="1" x14ac:dyDescent="0.25">
      <c r="A6694" s="74">
        <v>600055159</v>
      </c>
      <c r="B6694" s="73">
        <f t="shared" si="312"/>
        <v>600055159</v>
      </c>
      <c r="C6694" s="73" t="s">
        <v>20978</v>
      </c>
      <c r="D6694" s="68">
        <v>1</v>
      </c>
      <c r="E6694" s="48">
        <f t="shared" si="313"/>
        <v>70999112</v>
      </c>
      <c r="F6694" s="57" t="s">
        <v>17312</v>
      </c>
      <c r="G6694" s="57" t="s">
        <v>19223</v>
      </c>
      <c r="H6694" s="51">
        <v>25</v>
      </c>
      <c r="I6694" s="51" t="s">
        <v>17309</v>
      </c>
      <c r="J6694" s="69">
        <v>27.49</v>
      </c>
      <c r="K6694" s="69">
        <f t="shared" si="314"/>
        <v>687.25</v>
      </c>
      <c r="L6694" s="90">
        <v>25</v>
      </c>
      <c r="M6694" s="51">
        <f>VLOOKUP(A:A,'[2]Příloha k protokolu'!$F:$J,5,0)</f>
        <v>0</v>
      </c>
      <c r="N6694" s="62" t="s">
        <v>20979</v>
      </c>
      <c r="O6694" s="52" t="s">
        <v>1222</v>
      </c>
      <c r="P6694" s="52">
        <v>67</v>
      </c>
      <c r="Q6694" s="52"/>
      <c r="R6694" s="52" t="s">
        <v>20966</v>
      </c>
      <c r="S6694" s="49" t="s">
        <v>21333</v>
      </c>
      <c r="V6694" s="50" t="s">
        <v>20971</v>
      </c>
      <c r="W6694" s="50" t="s">
        <v>20966</v>
      </c>
      <c r="X6694" s="50" t="s">
        <v>14740</v>
      </c>
      <c r="Y6694" s="70" t="s">
        <v>17320</v>
      </c>
      <c r="Z6694" s="53">
        <v>26401</v>
      </c>
    </row>
    <row r="6695" spans="1:26" s="49" customFormat="1" x14ac:dyDescent="0.25">
      <c r="A6695" s="74">
        <v>600042111</v>
      </c>
      <c r="B6695" s="73">
        <f t="shared" si="312"/>
        <v>600042111</v>
      </c>
      <c r="C6695" s="73" t="s">
        <v>20980</v>
      </c>
      <c r="D6695" s="68">
        <v>1</v>
      </c>
      <c r="E6695" s="48">
        <f t="shared" si="313"/>
        <v>70988145</v>
      </c>
      <c r="F6695" s="57" t="s">
        <v>17312</v>
      </c>
      <c r="G6695" s="57" t="s">
        <v>19223</v>
      </c>
      <c r="H6695" s="51">
        <v>525</v>
      </c>
      <c r="I6695" s="51" t="s">
        <v>17309</v>
      </c>
      <c r="J6695" s="69">
        <v>27.49</v>
      </c>
      <c r="K6695" s="69">
        <f t="shared" si="314"/>
        <v>14432.25</v>
      </c>
      <c r="L6695" s="90">
        <v>525</v>
      </c>
      <c r="M6695" s="51">
        <f>VLOOKUP(A:A,'[2]Příloha k protokolu'!$F:$J,5,0)</f>
        <v>0</v>
      </c>
      <c r="N6695" s="62" t="s">
        <v>20981</v>
      </c>
      <c r="O6695" s="52" t="s">
        <v>60</v>
      </c>
      <c r="P6695" s="52">
        <v>160</v>
      </c>
      <c r="Q6695" s="52"/>
      <c r="R6695" s="52" t="s">
        <v>20969</v>
      </c>
      <c r="S6695" s="49" t="s">
        <v>21333</v>
      </c>
      <c r="V6695" s="50" t="s">
        <v>20971</v>
      </c>
      <c r="W6695" s="50" t="s">
        <v>20966</v>
      </c>
      <c r="X6695" s="50" t="s">
        <v>14740</v>
      </c>
      <c r="Y6695" s="70" t="s">
        <v>17320</v>
      </c>
      <c r="Z6695" s="53">
        <v>25791</v>
      </c>
    </row>
    <row r="6696" spans="1:26" s="49" customFormat="1" x14ac:dyDescent="0.25">
      <c r="A6696" s="74">
        <v>600053962</v>
      </c>
      <c r="B6696" s="73">
        <f t="shared" si="312"/>
        <v>600053962</v>
      </c>
      <c r="C6696" s="73" t="s">
        <v>20982</v>
      </c>
      <c r="D6696" s="68">
        <v>1</v>
      </c>
      <c r="E6696" s="48">
        <f t="shared" si="313"/>
        <v>75034522</v>
      </c>
      <c r="F6696" s="57" t="s">
        <v>17312</v>
      </c>
      <c r="G6696" s="57" t="s">
        <v>19223</v>
      </c>
      <c r="H6696" s="51">
        <v>0</v>
      </c>
      <c r="I6696" s="51" t="s">
        <v>17309</v>
      </c>
      <c r="J6696" s="69">
        <v>27.49</v>
      </c>
      <c r="K6696" s="69">
        <f t="shared" si="314"/>
        <v>0</v>
      </c>
      <c r="L6696" s="90">
        <v>25</v>
      </c>
      <c r="M6696" s="51">
        <f>VLOOKUP(A:A,'[2]Příloha k protokolu'!$F:$J,5,0)</f>
        <v>25</v>
      </c>
      <c r="N6696" s="62" t="s">
        <v>20983</v>
      </c>
      <c r="O6696" s="52"/>
      <c r="P6696" s="52">
        <v>136</v>
      </c>
      <c r="Q6696" s="52"/>
      <c r="R6696" s="52" t="s">
        <v>1037</v>
      </c>
      <c r="S6696" s="49" t="s">
        <v>21333</v>
      </c>
      <c r="V6696" s="50" t="s">
        <v>20971</v>
      </c>
      <c r="W6696" s="50" t="s">
        <v>20966</v>
      </c>
      <c r="X6696" s="50" t="s">
        <v>14740</v>
      </c>
      <c r="Y6696" s="70" t="s">
        <v>17320</v>
      </c>
      <c r="Z6696" s="53">
        <v>26255</v>
      </c>
    </row>
    <row r="6697" spans="1:26" s="49" customFormat="1" x14ac:dyDescent="0.25">
      <c r="A6697" s="74">
        <v>600054454</v>
      </c>
      <c r="B6697" s="73">
        <f t="shared" si="312"/>
        <v>600054454</v>
      </c>
      <c r="C6697" s="73" t="s">
        <v>20984</v>
      </c>
      <c r="D6697" s="68">
        <v>1</v>
      </c>
      <c r="E6697" s="48">
        <f t="shared" si="313"/>
        <v>71000461</v>
      </c>
      <c r="F6697" s="57" t="s">
        <v>17312</v>
      </c>
      <c r="G6697" s="57" t="s">
        <v>19223</v>
      </c>
      <c r="H6697" s="51">
        <v>225</v>
      </c>
      <c r="I6697" s="51" t="s">
        <v>17309</v>
      </c>
      <c r="J6697" s="69">
        <v>27.49</v>
      </c>
      <c r="K6697" s="69">
        <f t="shared" si="314"/>
        <v>6185.25</v>
      </c>
      <c r="L6697" s="90">
        <v>225</v>
      </c>
      <c r="M6697" s="51">
        <f>VLOOKUP(A:A,'[2]Příloha k protokolu'!$F:$J,5,0)</f>
        <v>0</v>
      </c>
      <c r="N6697" s="62" t="s">
        <v>20985</v>
      </c>
      <c r="O6697" s="52"/>
      <c r="P6697" s="52">
        <v>16</v>
      </c>
      <c r="Q6697" s="52"/>
      <c r="R6697" s="52" t="s">
        <v>20986</v>
      </c>
      <c r="S6697" s="49" t="s">
        <v>21333</v>
      </c>
      <c r="V6697" s="50" t="s">
        <v>20971</v>
      </c>
      <c r="W6697" s="50" t="s">
        <v>20966</v>
      </c>
      <c r="X6697" s="50" t="s">
        <v>14740</v>
      </c>
      <c r="Y6697" s="70" t="s">
        <v>17320</v>
      </c>
      <c r="Z6697" s="53">
        <v>26293</v>
      </c>
    </row>
    <row r="6698" spans="1:26" s="49" customFormat="1" x14ac:dyDescent="0.25">
      <c r="A6698" s="74">
        <v>600054462</v>
      </c>
      <c r="B6698" s="73">
        <f t="shared" si="312"/>
        <v>600054462</v>
      </c>
      <c r="C6698" s="73" t="s">
        <v>20987</v>
      </c>
      <c r="D6698" s="68">
        <v>1</v>
      </c>
      <c r="E6698" s="48">
        <f t="shared" si="313"/>
        <v>75033143</v>
      </c>
      <c r="F6698" s="57" t="s">
        <v>17312</v>
      </c>
      <c r="G6698" s="57" t="s">
        <v>19223</v>
      </c>
      <c r="H6698" s="51">
        <v>250</v>
      </c>
      <c r="I6698" s="51" t="s">
        <v>17309</v>
      </c>
      <c r="J6698" s="69">
        <v>27.49</v>
      </c>
      <c r="K6698" s="69">
        <f t="shared" si="314"/>
        <v>6872.5</v>
      </c>
      <c r="L6698" s="90">
        <v>250</v>
      </c>
      <c r="M6698" s="51">
        <f>VLOOKUP(A:A,'[2]Příloha k protokolu'!$F:$J,5,0)</f>
        <v>0</v>
      </c>
      <c r="N6698" s="62" t="s">
        <v>20988</v>
      </c>
      <c r="O6698" s="52"/>
      <c r="P6698" s="52">
        <v>10</v>
      </c>
      <c r="Q6698" s="52"/>
      <c r="R6698" s="52" t="s">
        <v>19019</v>
      </c>
      <c r="S6698" s="49" t="s">
        <v>21333</v>
      </c>
      <c r="V6698" s="50" t="s">
        <v>20971</v>
      </c>
      <c r="W6698" s="50" t="s">
        <v>20966</v>
      </c>
      <c r="X6698" s="50" t="s">
        <v>14740</v>
      </c>
      <c r="Y6698" s="70" t="s">
        <v>17320</v>
      </c>
      <c r="Z6698" s="53">
        <v>26401</v>
      </c>
    </row>
    <row r="6699" spans="1:26" s="49" customFormat="1" ht="30" x14ac:dyDescent="0.25">
      <c r="A6699" s="74">
        <v>600054497</v>
      </c>
      <c r="B6699" s="73">
        <f t="shared" si="312"/>
        <v>600054497</v>
      </c>
      <c r="C6699" s="73" t="s">
        <v>20989</v>
      </c>
      <c r="D6699" s="68">
        <v>1</v>
      </c>
      <c r="E6699" s="48">
        <f t="shared" si="313"/>
        <v>75034425</v>
      </c>
      <c r="F6699" s="57" t="s">
        <v>17312</v>
      </c>
      <c r="G6699" s="57" t="s">
        <v>19223</v>
      </c>
      <c r="H6699" s="51">
        <v>200</v>
      </c>
      <c r="I6699" s="51" t="s">
        <v>17309</v>
      </c>
      <c r="J6699" s="69">
        <v>27.49</v>
      </c>
      <c r="K6699" s="69">
        <f t="shared" si="314"/>
        <v>5498</v>
      </c>
      <c r="L6699" s="90">
        <v>200</v>
      </c>
      <c r="M6699" s="51">
        <f>VLOOKUP(A:A,'[2]Příloha k protokolu'!$F:$J,5,0)</f>
        <v>0</v>
      </c>
      <c r="N6699" s="62" t="s">
        <v>20990</v>
      </c>
      <c r="O6699" s="52"/>
      <c r="P6699" s="52">
        <v>103</v>
      </c>
      <c r="Q6699" s="52"/>
      <c r="R6699" s="52" t="s">
        <v>20991</v>
      </c>
      <c r="S6699" s="49" t="s">
        <v>21333</v>
      </c>
      <c r="V6699" s="50" t="s">
        <v>20971</v>
      </c>
      <c r="W6699" s="50" t="s">
        <v>20966</v>
      </c>
      <c r="X6699" s="50" t="s">
        <v>14740</v>
      </c>
      <c r="Y6699" s="70" t="s">
        <v>17320</v>
      </c>
      <c r="Z6699" s="53">
        <v>26256</v>
      </c>
    </row>
    <row r="6700" spans="1:26" s="49" customFormat="1" x14ac:dyDescent="0.25">
      <c r="A6700" s="74">
        <v>600054535</v>
      </c>
      <c r="B6700" s="73">
        <f t="shared" si="312"/>
        <v>600054535</v>
      </c>
      <c r="C6700" s="73" t="s">
        <v>20992</v>
      </c>
      <c r="D6700" s="68">
        <v>1</v>
      </c>
      <c r="E6700" s="48">
        <f t="shared" si="313"/>
        <v>75033585</v>
      </c>
      <c r="F6700" s="57" t="s">
        <v>17312</v>
      </c>
      <c r="G6700" s="57" t="s">
        <v>19223</v>
      </c>
      <c r="H6700" s="51">
        <v>50</v>
      </c>
      <c r="I6700" s="51" t="s">
        <v>17309</v>
      </c>
      <c r="J6700" s="69">
        <v>27.49</v>
      </c>
      <c r="K6700" s="69">
        <f t="shared" si="314"/>
        <v>1374.5</v>
      </c>
      <c r="L6700" s="90">
        <v>50</v>
      </c>
      <c r="M6700" s="51">
        <f>VLOOKUP(A:A,'[2]Příloha k protokolu'!$F:$J,5,0)</f>
        <v>0</v>
      </c>
      <c r="N6700" s="62" t="s">
        <v>20993</v>
      </c>
      <c r="O6700" s="52"/>
      <c r="P6700" s="52">
        <v>41</v>
      </c>
      <c r="Q6700" s="52"/>
      <c r="R6700" s="52" t="s">
        <v>20994</v>
      </c>
      <c r="S6700" s="49" t="s">
        <v>21333</v>
      </c>
      <c r="V6700" s="50" t="s">
        <v>20971</v>
      </c>
      <c r="W6700" s="50" t="s">
        <v>20966</v>
      </c>
      <c r="X6700" s="50" t="s">
        <v>14740</v>
      </c>
      <c r="Y6700" s="70" t="s">
        <v>17320</v>
      </c>
      <c r="Z6700" s="53">
        <v>26255</v>
      </c>
    </row>
    <row r="6701" spans="1:26" s="49" customFormat="1" x14ac:dyDescent="0.25">
      <c r="A6701" s="74">
        <v>600054624</v>
      </c>
      <c r="B6701" s="73">
        <f t="shared" si="312"/>
        <v>600054624</v>
      </c>
      <c r="C6701" s="73" t="s">
        <v>20995</v>
      </c>
      <c r="D6701" s="68">
        <v>1</v>
      </c>
      <c r="E6701" s="48">
        <f t="shared" si="313"/>
        <v>47074299</v>
      </c>
      <c r="F6701" s="57" t="s">
        <v>17312</v>
      </c>
      <c r="G6701" s="57" t="s">
        <v>19223</v>
      </c>
      <c r="H6701" s="51">
        <v>0</v>
      </c>
      <c r="I6701" s="51" t="s">
        <v>17320</v>
      </c>
      <c r="J6701" s="69">
        <v>27.49</v>
      </c>
      <c r="K6701" s="69">
        <f t="shared" si="314"/>
        <v>0</v>
      </c>
      <c r="L6701" s="90">
        <v>0</v>
      </c>
      <c r="M6701" s="51"/>
      <c r="N6701" s="62" t="s">
        <v>20996</v>
      </c>
      <c r="O6701" s="52" t="s">
        <v>20997</v>
      </c>
      <c r="P6701" s="52">
        <v>68</v>
      </c>
      <c r="Q6701" s="52"/>
      <c r="R6701" s="52" t="s">
        <v>20966</v>
      </c>
      <c r="S6701" s="49" t="s">
        <v>21333</v>
      </c>
      <c r="V6701" s="50" t="s">
        <v>20971</v>
      </c>
      <c r="W6701" s="50" t="s">
        <v>20966</v>
      </c>
      <c r="X6701" s="50" t="s">
        <v>14740</v>
      </c>
      <c r="Y6701" s="70">
        <v>44333</v>
      </c>
      <c r="Z6701" s="53">
        <v>26401</v>
      </c>
    </row>
    <row r="6702" spans="1:26" s="49" customFormat="1" ht="30" x14ac:dyDescent="0.25">
      <c r="A6702" s="74">
        <v>600054632</v>
      </c>
      <c r="B6702" s="73">
        <f t="shared" si="312"/>
        <v>600054632</v>
      </c>
      <c r="C6702" s="73" t="s">
        <v>20998</v>
      </c>
      <c r="D6702" s="68">
        <v>1</v>
      </c>
      <c r="E6702" s="48">
        <f t="shared" si="313"/>
        <v>48954004</v>
      </c>
      <c r="F6702" s="57" t="s">
        <v>17312</v>
      </c>
      <c r="G6702" s="57" t="s">
        <v>19223</v>
      </c>
      <c r="H6702" s="51">
        <v>0</v>
      </c>
      <c r="I6702" s="51" t="s">
        <v>17320</v>
      </c>
      <c r="J6702" s="69">
        <v>27.49</v>
      </c>
      <c r="K6702" s="69">
        <f t="shared" si="314"/>
        <v>0</v>
      </c>
      <c r="L6702" s="90">
        <v>0</v>
      </c>
      <c r="M6702" s="51"/>
      <c r="N6702" s="62" t="s">
        <v>20999</v>
      </c>
      <c r="O6702" s="52" t="s">
        <v>1222</v>
      </c>
      <c r="P6702" s="52">
        <v>67</v>
      </c>
      <c r="Q6702" s="52"/>
      <c r="R6702" s="52" t="s">
        <v>20966</v>
      </c>
      <c r="S6702" s="49" t="s">
        <v>21333</v>
      </c>
      <c r="V6702" s="50" t="s">
        <v>20971</v>
      </c>
      <c r="W6702" s="50" t="s">
        <v>20966</v>
      </c>
      <c r="X6702" s="50" t="s">
        <v>14740</v>
      </c>
      <c r="Y6702" s="70">
        <v>44333</v>
      </c>
      <c r="Z6702" s="53">
        <v>26401</v>
      </c>
    </row>
    <row r="6703" spans="1:26" s="49" customFormat="1" x14ac:dyDescent="0.25">
      <c r="A6703" s="74">
        <v>600054641</v>
      </c>
      <c r="B6703" s="73">
        <f t="shared" si="312"/>
        <v>600054641</v>
      </c>
      <c r="C6703" s="73" t="s">
        <v>21000</v>
      </c>
      <c r="D6703" s="68">
        <v>1</v>
      </c>
      <c r="E6703" s="48">
        <f t="shared" si="313"/>
        <v>75033178</v>
      </c>
      <c r="F6703" s="57" t="s">
        <v>17312</v>
      </c>
      <c r="G6703" s="57" t="s">
        <v>19223</v>
      </c>
      <c r="H6703" s="51">
        <v>0</v>
      </c>
      <c r="I6703" s="51" t="s">
        <v>17320</v>
      </c>
      <c r="J6703" s="69">
        <v>27.49</v>
      </c>
      <c r="K6703" s="69">
        <f t="shared" si="314"/>
        <v>0</v>
      </c>
      <c r="L6703" s="90">
        <v>0</v>
      </c>
      <c r="M6703" s="51"/>
      <c r="N6703" s="62" t="s">
        <v>21001</v>
      </c>
      <c r="O6703" s="52"/>
      <c r="P6703" s="52">
        <v>56</v>
      </c>
      <c r="Q6703" s="52"/>
      <c r="R6703" s="52" t="s">
        <v>21002</v>
      </c>
      <c r="S6703" s="49" t="s">
        <v>21333</v>
      </c>
      <c r="V6703" s="50" t="s">
        <v>20971</v>
      </c>
      <c r="W6703" s="50" t="s">
        <v>20966</v>
      </c>
      <c r="X6703" s="50" t="s">
        <v>14740</v>
      </c>
      <c r="Y6703" s="70">
        <v>44333</v>
      </c>
      <c r="Z6703" s="53">
        <v>26251</v>
      </c>
    </row>
    <row r="6704" spans="1:26" s="49" customFormat="1" x14ac:dyDescent="0.25">
      <c r="A6704" s="74">
        <v>600054764</v>
      </c>
      <c r="B6704" s="73">
        <f t="shared" si="312"/>
        <v>600054764</v>
      </c>
      <c r="C6704" s="73" t="s">
        <v>21003</v>
      </c>
      <c r="D6704" s="68">
        <v>1</v>
      </c>
      <c r="E6704" s="48">
        <f t="shared" si="313"/>
        <v>75030543</v>
      </c>
      <c r="F6704" s="57" t="s">
        <v>17312</v>
      </c>
      <c r="G6704" s="57" t="s">
        <v>19223</v>
      </c>
      <c r="H6704" s="51">
        <v>75</v>
      </c>
      <c r="I6704" s="51" t="s">
        <v>17309</v>
      </c>
      <c r="J6704" s="69">
        <v>27.49</v>
      </c>
      <c r="K6704" s="69">
        <f t="shared" si="314"/>
        <v>2061.75</v>
      </c>
      <c r="L6704" s="90">
        <v>75</v>
      </c>
      <c r="M6704" s="51">
        <f>VLOOKUP(A:A,'[2]Příloha k protokolu'!$F:$J,5,0)</f>
        <v>0</v>
      </c>
      <c r="N6704" s="62" t="s">
        <v>21004</v>
      </c>
      <c r="O6704" s="52"/>
      <c r="P6704" s="52">
        <v>25</v>
      </c>
      <c r="Q6704" s="52"/>
      <c r="R6704" s="52" t="s">
        <v>21005</v>
      </c>
      <c r="S6704" s="49" t="s">
        <v>21333</v>
      </c>
      <c r="V6704" s="50" t="s">
        <v>20971</v>
      </c>
      <c r="W6704" s="50" t="s">
        <v>20966</v>
      </c>
      <c r="X6704" s="50" t="s">
        <v>14740</v>
      </c>
      <c r="Y6704" s="70" t="s">
        <v>17320</v>
      </c>
      <c r="Z6704" s="53">
        <v>26401</v>
      </c>
    </row>
    <row r="6705" spans="1:26" s="49" customFormat="1" x14ac:dyDescent="0.25">
      <c r="A6705" s="74">
        <v>600054799</v>
      </c>
      <c r="B6705" s="73">
        <f t="shared" si="312"/>
        <v>600054799</v>
      </c>
      <c r="C6705" s="73" t="s">
        <v>21006</v>
      </c>
      <c r="D6705" s="68">
        <v>1</v>
      </c>
      <c r="E6705" s="48">
        <f t="shared" si="313"/>
        <v>75030471</v>
      </c>
      <c r="F6705" s="57" t="s">
        <v>17312</v>
      </c>
      <c r="G6705" s="57" t="s">
        <v>19223</v>
      </c>
      <c r="H6705" s="51">
        <v>225</v>
      </c>
      <c r="I6705" s="51" t="s">
        <v>17309</v>
      </c>
      <c r="J6705" s="69">
        <v>27.49</v>
      </c>
      <c r="K6705" s="69">
        <f t="shared" si="314"/>
        <v>6185.25</v>
      </c>
      <c r="L6705" s="90">
        <v>225</v>
      </c>
      <c r="M6705" s="51">
        <f>VLOOKUP(A:A,'[2]Příloha k protokolu'!$F:$J,5,0)</f>
        <v>0</v>
      </c>
      <c r="N6705" s="62" t="s">
        <v>21007</v>
      </c>
      <c r="O6705" s="52"/>
      <c r="P6705" s="52">
        <v>85</v>
      </c>
      <c r="Q6705" s="52"/>
      <c r="R6705" s="52" t="s">
        <v>21008</v>
      </c>
      <c r="S6705" s="49" t="s">
        <v>21333</v>
      </c>
      <c r="V6705" s="50" t="s">
        <v>20971</v>
      </c>
      <c r="W6705" s="50" t="s">
        <v>20966</v>
      </c>
      <c r="X6705" s="50" t="s">
        <v>14740</v>
      </c>
      <c r="Y6705" s="70" t="s">
        <v>17320</v>
      </c>
      <c r="Z6705" s="53">
        <v>26291</v>
      </c>
    </row>
    <row r="6706" spans="1:26" s="49" customFormat="1" x14ac:dyDescent="0.25">
      <c r="A6706" s="74">
        <v>600054811</v>
      </c>
      <c r="B6706" s="73">
        <f t="shared" si="312"/>
        <v>600054811</v>
      </c>
      <c r="C6706" s="73" t="s">
        <v>21009</v>
      </c>
      <c r="D6706" s="68">
        <v>1</v>
      </c>
      <c r="E6706" s="48">
        <f t="shared" si="313"/>
        <v>71006672</v>
      </c>
      <c r="F6706" s="57" t="s">
        <v>17312</v>
      </c>
      <c r="G6706" s="57" t="s">
        <v>19223</v>
      </c>
      <c r="H6706" s="51">
        <v>150</v>
      </c>
      <c r="I6706" s="51" t="s">
        <v>17309</v>
      </c>
      <c r="J6706" s="69">
        <v>27.49</v>
      </c>
      <c r="K6706" s="69">
        <f t="shared" si="314"/>
        <v>4123.5</v>
      </c>
      <c r="L6706" s="90">
        <v>150</v>
      </c>
      <c r="M6706" s="51">
        <f>VLOOKUP(A:A,'[2]Příloha k protokolu'!$F:$J,5,0)</f>
        <v>0</v>
      </c>
      <c r="N6706" s="62" t="s">
        <v>21010</v>
      </c>
      <c r="O6706" s="52"/>
      <c r="P6706" s="52">
        <v>1</v>
      </c>
      <c r="Q6706" s="52"/>
      <c r="R6706" s="52" t="s">
        <v>20970</v>
      </c>
      <c r="S6706" s="49" t="s">
        <v>21333</v>
      </c>
      <c r="V6706" s="50" t="s">
        <v>20971</v>
      </c>
      <c r="W6706" s="50" t="s">
        <v>20966</v>
      </c>
      <c r="X6706" s="50" t="s">
        <v>14740</v>
      </c>
      <c r="Y6706" s="70" t="s">
        <v>17320</v>
      </c>
      <c r="Z6706" s="53">
        <v>26256</v>
      </c>
    </row>
    <row r="6707" spans="1:26" s="49" customFormat="1" ht="30" x14ac:dyDescent="0.25">
      <c r="A6707" s="74">
        <v>600054829</v>
      </c>
      <c r="B6707" s="73">
        <f t="shared" si="312"/>
        <v>600054829</v>
      </c>
      <c r="C6707" s="73" t="s">
        <v>21011</v>
      </c>
      <c r="D6707" s="68">
        <v>1</v>
      </c>
      <c r="E6707" s="48">
        <f t="shared" si="313"/>
        <v>75034514</v>
      </c>
      <c r="F6707" s="57" t="s">
        <v>17312</v>
      </c>
      <c r="G6707" s="57" t="s">
        <v>19223</v>
      </c>
      <c r="H6707" s="51">
        <v>0</v>
      </c>
      <c r="I6707" s="51" t="s">
        <v>17320</v>
      </c>
      <c r="J6707" s="69">
        <v>27.49</v>
      </c>
      <c r="K6707" s="69">
        <f t="shared" si="314"/>
        <v>0</v>
      </c>
      <c r="L6707" s="90">
        <v>0</v>
      </c>
      <c r="M6707" s="51"/>
      <c r="N6707" s="62" t="s">
        <v>21012</v>
      </c>
      <c r="O6707" s="52"/>
      <c r="P6707" s="52">
        <v>196</v>
      </c>
      <c r="Q6707" s="52"/>
      <c r="R6707" s="52" t="s">
        <v>1037</v>
      </c>
      <c r="S6707" s="49" t="s">
        <v>21333</v>
      </c>
      <c r="V6707" s="50" t="s">
        <v>20971</v>
      </c>
      <c r="W6707" s="50" t="s">
        <v>20966</v>
      </c>
      <c r="X6707" s="50" t="s">
        <v>14740</v>
      </c>
      <c r="Y6707" s="70">
        <v>44333</v>
      </c>
      <c r="Z6707" s="53">
        <v>26255</v>
      </c>
    </row>
    <row r="6708" spans="1:26" s="49" customFormat="1" ht="30" x14ac:dyDescent="0.25">
      <c r="A6708" s="74">
        <v>600054845</v>
      </c>
      <c r="B6708" s="73">
        <f t="shared" si="312"/>
        <v>600054845</v>
      </c>
      <c r="C6708" s="73" t="s">
        <v>21013</v>
      </c>
      <c r="D6708" s="68">
        <v>1</v>
      </c>
      <c r="E6708" s="48">
        <f t="shared" si="313"/>
        <v>75030276</v>
      </c>
      <c r="F6708" s="57" t="s">
        <v>17312</v>
      </c>
      <c r="G6708" s="57" t="s">
        <v>19223</v>
      </c>
      <c r="H6708" s="51">
        <v>50</v>
      </c>
      <c r="I6708" s="51" t="s">
        <v>17309</v>
      </c>
      <c r="J6708" s="69">
        <v>27.49</v>
      </c>
      <c r="K6708" s="69">
        <f t="shared" si="314"/>
        <v>1374.5</v>
      </c>
      <c r="L6708" s="90">
        <v>50</v>
      </c>
      <c r="M6708" s="51">
        <f>VLOOKUP(A:A,'[2]Příloha k protokolu'!$F:$J,5,0)</f>
        <v>0</v>
      </c>
      <c r="N6708" s="62" t="s">
        <v>21014</v>
      </c>
      <c r="O6708" s="52"/>
      <c r="P6708" s="52">
        <v>5</v>
      </c>
      <c r="Q6708" s="52"/>
      <c r="R6708" s="52" t="s">
        <v>21015</v>
      </c>
      <c r="S6708" s="49" t="s">
        <v>21333</v>
      </c>
      <c r="V6708" s="50" t="s">
        <v>20971</v>
      </c>
      <c r="W6708" s="50" t="s">
        <v>20966</v>
      </c>
      <c r="X6708" s="50" t="s">
        <v>14740</v>
      </c>
      <c r="Y6708" s="70" t="s">
        <v>17320</v>
      </c>
      <c r="Z6708" s="53">
        <v>26252</v>
      </c>
    </row>
    <row r="6709" spans="1:26" s="49" customFormat="1" ht="30" x14ac:dyDescent="0.25">
      <c r="A6709" s="74">
        <v>600055124</v>
      </c>
      <c r="B6709" s="73">
        <f t="shared" si="312"/>
        <v>600055124</v>
      </c>
      <c r="C6709" s="73" t="s">
        <v>21016</v>
      </c>
      <c r="D6709" s="68">
        <v>1</v>
      </c>
      <c r="E6709" s="48">
        <f t="shared" si="313"/>
        <v>70999104</v>
      </c>
      <c r="F6709" s="57" t="s">
        <v>17312</v>
      </c>
      <c r="G6709" s="57" t="s">
        <v>19223</v>
      </c>
      <c r="H6709" s="51">
        <v>0</v>
      </c>
      <c r="I6709" s="51" t="s">
        <v>17309</v>
      </c>
      <c r="J6709" s="69">
        <v>27.49</v>
      </c>
      <c r="K6709" s="69">
        <f t="shared" si="314"/>
        <v>0</v>
      </c>
      <c r="L6709" s="90">
        <v>25</v>
      </c>
      <c r="M6709" s="51">
        <f>VLOOKUP(A:A,'[2]Příloha k protokolu'!$F:$J,5,0)</f>
        <v>25</v>
      </c>
      <c r="N6709" s="62" t="s">
        <v>21017</v>
      </c>
      <c r="O6709" s="52" t="s">
        <v>48</v>
      </c>
      <c r="P6709" s="52">
        <v>69</v>
      </c>
      <c r="Q6709" s="52"/>
      <c r="R6709" s="52" t="s">
        <v>20966</v>
      </c>
      <c r="S6709" s="49" t="s">
        <v>21333</v>
      </c>
      <c r="V6709" s="50" t="s">
        <v>20971</v>
      </c>
      <c r="W6709" s="50" t="s">
        <v>20966</v>
      </c>
      <c r="X6709" s="50" t="s">
        <v>14740</v>
      </c>
      <c r="Y6709" s="70" t="s">
        <v>17320</v>
      </c>
      <c r="Z6709" s="53">
        <v>26401</v>
      </c>
    </row>
    <row r="6710" spans="1:26" s="49" customFormat="1" x14ac:dyDescent="0.25">
      <c r="A6710" s="75">
        <v>691012814</v>
      </c>
      <c r="B6710" s="73">
        <f t="shared" si="312"/>
        <v>691012814</v>
      </c>
      <c r="C6710" s="73" t="s">
        <v>21018</v>
      </c>
      <c r="D6710" s="68">
        <v>1</v>
      </c>
      <c r="E6710" s="48">
        <f t="shared" si="313"/>
        <v>24263516</v>
      </c>
      <c r="F6710" s="57" t="s">
        <v>17312</v>
      </c>
      <c r="G6710" s="57" t="s">
        <v>19223</v>
      </c>
      <c r="H6710" s="51">
        <v>25</v>
      </c>
      <c r="I6710" s="51" t="s">
        <v>17309</v>
      </c>
      <c r="J6710" s="69">
        <v>27.49</v>
      </c>
      <c r="K6710" s="69">
        <f t="shared" si="314"/>
        <v>687.25</v>
      </c>
      <c r="L6710" s="90">
        <v>25</v>
      </c>
      <c r="M6710" s="51">
        <f>VLOOKUP(A:A,'[2]Příloha k protokolu'!$F:$J,5,0)</f>
        <v>0</v>
      </c>
      <c r="N6710" s="62" t="s">
        <v>21019</v>
      </c>
      <c r="O6710" s="52"/>
      <c r="P6710" s="52">
        <v>23</v>
      </c>
      <c r="Q6710" s="52"/>
      <c r="R6710" s="52" t="s">
        <v>21020</v>
      </c>
      <c r="S6710" s="49" t="s">
        <v>21334</v>
      </c>
      <c r="V6710" s="50" t="s">
        <v>18333</v>
      </c>
      <c r="W6710" s="50" t="s">
        <v>20966</v>
      </c>
      <c r="X6710" s="50" t="s">
        <v>14742</v>
      </c>
      <c r="Y6710" s="70" t="s">
        <v>17320</v>
      </c>
      <c r="Z6710" s="53">
        <v>26256</v>
      </c>
    </row>
    <row r="6711" spans="1:26" s="49" customFormat="1" ht="30" x14ac:dyDescent="0.25">
      <c r="A6711" s="74">
        <v>650051700</v>
      </c>
      <c r="B6711" s="73">
        <f t="shared" si="312"/>
        <v>650051700</v>
      </c>
      <c r="C6711" s="73" t="s">
        <v>21021</v>
      </c>
      <c r="D6711" s="68">
        <v>1</v>
      </c>
      <c r="E6711" s="48">
        <f t="shared" si="313"/>
        <v>61660116</v>
      </c>
      <c r="F6711" s="57" t="s">
        <v>17312</v>
      </c>
      <c r="G6711" s="57" t="s">
        <v>19223</v>
      </c>
      <c r="H6711" s="51">
        <v>0</v>
      </c>
      <c r="I6711" s="51" t="s">
        <v>17309</v>
      </c>
      <c r="J6711" s="69">
        <v>27.49</v>
      </c>
      <c r="K6711" s="69">
        <f t="shared" si="314"/>
        <v>0</v>
      </c>
      <c r="L6711" s="90">
        <v>150</v>
      </c>
      <c r="M6711" s="51">
        <f>VLOOKUP(A:A,'[2]Příloha k protokolu'!$F:$J,5,0)</f>
        <v>150</v>
      </c>
      <c r="N6711" s="63" t="s">
        <v>21022</v>
      </c>
      <c r="O6711" s="50" t="s">
        <v>2955</v>
      </c>
      <c r="P6711" s="50">
        <v>330</v>
      </c>
      <c r="Q6711" s="50"/>
      <c r="R6711" s="50" t="s">
        <v>20969</v>
      </c>
      <c r="S6711" s="49" t="s">
        <v>21333</v>
      </c>
      <c r="V6711" s="50" t="s">
        <v>14745</v>
      </c>
      <c r="W6711" s="50" t="s">
        <v>20966</v>
      </c>
      <c r="X6711" s="50" t="s">
        <v>14746</v>
      </c>
      <c r="Y6711" s="70" t="s">
        <v>17320</v>
      </c>
      <c r="Z6711" s="53">
        <v>25791</v>
      </c>
    </row>
    <row r="6712" spans="1:26" s="49" customFormat="1" ht="30" x14ac:dyDescent="0.25">
      <c r="A6712" s="74">
        <v>600006913</v>
      </c>
      <c r="B6712" s="73">
        <f t="shared" si="312"/>
        <v>600006913</v>
      </c>
      <c r="C6712" s="73" t="s">
        <v>21023</v>
      </c>
      <c r="D6712" s="68">
        <v>1</v>
      </c>
      <c r="E6712" s="48">
        <f t="shared" si="313"/>
        <v>61894427</v>
      </c>
      <c r="F6712" s="57" t="s">
        <v>17312</v>
      </c>
      <c r="G6712" s="57" t="s">
        <v>19340</v>
      </c>
      <c r="H6712" s="51">
        <v>0</v>
      </c>
      <c r="I6712" s="51" t="s">
        <v>17309</v>
      </c>
      <c r="J6712" s="69">
        <v>27.49</v>
      </c>
      <c r="K6712" s="69">
        <f t="shared" si="314"/>
        <v>0</v>
      </c>
      <c r="L6712" s="90">
        <v>450</v>
      </c>
      <c r="M6712" s="51">
        <f>VLOOKUP(A:A,'[2]Příloha k protokolu'!$F:$J,5,0)</f>
        <v>450</v>
      </c>
      <c r="N6712" s="62" t="s">
        <v>21024</v>
      </c>
      <c r="O6712" s="52" t="s">
        <v>21025</v>
      </c>
      <c r="P6712" s="52">
        <v>1310</v>
      </c>
      <c r="Q6712" s="52"/>
      <c r="R6712" s="52" t="s">
        <v>21026</v>
      </c>
      <c r="S6712" s="49" t="s">
        <v>21333</v>
      </c>
      <c r="V6712" s="50" t="s">
        <v>18333</v>
      </c>
      <c r="W6712" s="50" t="s">
        <v>21026</v>
      </c>
      <c r="X6712" s="50" t="s">
        <v>14738</v>
      </c>
      <c r="Y6712" s="70" t="s">
        <v>17320</v>
      </c>
      <c r="Z6712" s="53">
        <v>27401</v>
      </c>
    </row>
    <row r="6713" spans="1:26" s="49" customFormat="1" x14ac:dyDescent="0.25">
      <c r="A6713" s="74">
        <v>600021572</v>
      </c>
      <c r="B6713" s="73">
        <f t="shared" si="312"/>
        <v>600021572</v>
      </c>
      <c r="C6713" s="73" t="s">
        <v>21027</v>
      </c>
      <c r="D6713" s="68">
        <v>1</v>
      </c>
      <c r="E6713" s="48">
        <f t="shared" si="313"/>
        <v>61894630</v>
      </c>
      <c r="F6713" s="57" t="s">
        <v>17312</v>
      </c>
      <c r="G6713" s="57" t="s">
        <v>19340</v>
      </c>
      <c r="H6713" s="51">
        <v>175</v>
      </c>
      <c r="I6713" s="51" t="s">
        <v>17309</v>
      </c>
      <c r="J6713" s="69">
        <v>27.49</v>
      </c>
      <c r="K6713" s="69">
        <f t="shared" si="314"/>
        <v>4810.75</v>
      </c>
      <c r="L6713" s="90">
        <v>175</v>
      </c>
      <c r="M6713" s="51">
        <f>VLOOKUP(A:A,'[2]Příloha k protokolu'!$F:$J,5,0)</f>
        <v>0</v>
      </c>
      <c r="N6713" s="62" t="s">
        <v>21028</v>
      </c>
      <c r="O6713" s="52" t="s">
        <v>764</v>
      </c>
      <c r="P6713" s="52">
        <v>570</v>
      </c>
      <c r="Q6713" s="52">
        <v>1</v>
      </c>
      <c r="R6713" s="52" t="s">
        <v>21026</v>
      </c>
      <c r="S6713" s="49" t="s">
        <v>21333</v>
      </c>
      <c r="V6713" s="50" t="s">
        <v>18333</v>
      </c>
      <c r="W6713" s="50" t="s">
        <v>21026</v>
      </c>
      <c r="X6713" s="50" t="s">
        <v>14738</v>
      </c>
      <c r="Y6713" s="70" t="s">
        <v>17320</v>
      </c>
      <c r="Z6713" s="53">
        <v>27401</v>
      </c>
    </row>
    <row r="6714" spans="1:26" s="49" customFormat="1" x14ac:dyDescent="0.25">
      <c r="A6714" s="74">
        <v>600021645</v>
      </c>
      <c r="B6714" s="73">
        <f t="shared" si="312"/>
        <v>600021645</v>
      </c>
      <c r="C6714" s="73" t="s">
        <v>21029</v>
      </c>
      <c r="D6714" s="68">
        <v>1</v>
      </c>
      <c r="E6714" s="48">
        <f t="shared" si="313"/>
        <v>67775454</v>
      </c>
      <c r="F6714" s="57" t="s">
        <v>17312</v>
      </c>
      <c r="G6714" s="57" t="s">
        <v>19340</v>
      </c>
      <c r="H6714" s="51">
        <v>0</v>
      </c>
      <c r="I6714" s="51" t="s">
        <v>17309</v>
      </c>
      <c r="J6714" s="69">
        <v>27.49</v>
      </c>
      <c r="K6714" s="69">
        <f t="shared" si="314"/>
        <v>0</v>
      </c>
      <c r="L6714" s="90">
        <v>25</v>
      </c>
      <c r="M6714" s="51">
        <f>VLOOKUP(A:A,'[2]Příloha k protokolu'!$F:$J,5,0)</f>
        <v>25</v>
      </c>
      <c r="N6714" s="62" t="s">
        <v>21030</v>
      </c>
      <c r="O6714" s="52" t="s">
        <v>21031</v>
      </c>
      <c r="P6714" s="52">
        <v>1676</v>
      </c>
      <c r="Q6714" s="52"/>
      <c r="R6714" s="52" t="s">
        <v>21026</v>
      </c>
      <c r="S6714" s="49" t="s">
        <v>21333</v>
      </c>
      <c r="V6714" s="50" t="s">
        <v>18333</v>
      </c>
      <c r="W6714" s="50" t="s">
        <v>21026</v>
      </c>
      <c r="X6714" s="50" t="s">
        <v>14738</v>
      </c>
      <c r="Y6714" s="70" t="s">
        <v>17320</v>
      </c>
      <c r="Z6714" s="53">
        <v>27401</v>
      </c>
    </row>
    <row r="6715" spans="1:26" s="49" customFormat="1" ht="30" x14ac:dyDescent="0.25">
      <c r="A6715" s="74">
        <v>600021653</v>
      </c>
      <c r="B6715" s="73">
        <f t="shared" si="312"/>
        <v>600021653</v>
      </c>
      <c r="C6715" s="73" t="s">
        <v>21032</v>
      </c>
      <c r="D6715" s="68">
        <v>1</v>
      </c>
      <c r="E6715" s="48">
        <f t="shared" si="313"/>
        <v>48706302</v>
      </c>
      <c r="F6715" s="57" t="s">
        <v>17312</v>
      </c>
      <c r="G6715" s="57" t="s">
        <v>19340</v>
      </c>
      <c r="H6715" s="51">
        <v>75</v>
      </c>
      <c r="I6715" s="51" t="s">
        <v>17309</v>
      </c>
      <c r="J6715" s="69">
        <v>27.49</v>
      </c>
      <c r="K6715" s="69">
        <f t="shared" si="314"/>
        <v>2061.75</v>
      </c>
      <c r="L6715" s="90">
        <v>75</v>
      </c>
      <c r="M6715" s="51">
        <f>VLOOKUP(A:A,'[2]Příloha k protokolu'!$F:$J,5,0)</f>
        <v>0</v>
      </c>
      <c r="N6715" s="62" t="s">
        <v>21033</v>
      </c>
      <c r="O6715" s="52"/>
      <c r="P6715" s="52">
        <v>55</v>
      </c>
      <c r="Q6715" s="52"/>
      <c r="R6715" s="52" t="s">
        <v>7159</v>
      </c>
      <c r="S6715" s="49" t="s">
        <v>21333</v>
      </c>
      <c r="V6715" s="50" t="s">
        <v>18333</v>
      </c>
      <c r="W6715" s="50" t="s">
        <v>21026</v>
      </c>
      <c r="X6715" s="50" t="s">
        <v>14738</v>
      </c>
      <c r="Y6715" s="70" t="s">
        <v>17320</v>
      </c>
      <c r="Z6715" s="53">
        <v>27305</v>
      </c>
    </row>
    <row r="6716" spans="1:26" s="49" customFormat="1" x14ac:dyDescent="0.25">
      <c r="A6716" s="74">
        <v>600043657</v>
      </c>
      <c r="B6716" s="73">
        <f t="shared" si="312"/>
        <v>600043657</v>
      </c>
      <c r="C6716" s="73" t="s">
        <v>21034</v>
      </c>
      <c r="D6716" s="68">
        <v>1</v>
      </c>
      <c r="E6716" s="48">
        <f t="shared" si="313"/>
        <v>75034701</v>
      </c>
      <c r="F6716" s="57" t="s">
        <v>17312</v>
      </c>
      <c r="G6716" s="57" t="s">
        <v>19340</v>
      </c>
      <c r="H6716" s="51">
        <v>0</v>
      </c>
      <c r="I6716" s="51" t="s">
        <v>17309</v>
      </c>
      <c r="J6716" s="69">
        <v>27.49</v>
      </c>
      <c r="K6716" s="69">
        <f t="shared" si="314"/>
        <v>0</v>
      </c>
      <c r="L6716" s="90">
        <v>25</v>
      </c>
      <c r="M6716" s="51">
        <f>VLOOKUP(A:A,'[2]Příloha k protokolu'!$F:$J,5,0)</f>
        <v>25</v>
      </c>
      <c r="N6716" s="62" t="s">
        <v>21035</v>
      </c>
      <c r="O6716" s="52" t="s">
        <v>21036</v>
      </c>
      <c r="P6716" s="52">
        <v>222</v>
      </c>
      <c r="Q6716" s="52">
        <v>8</v>
      </c>
      <c r="R6716" s="52" t="s">
        <v>21026</v>
      </c>
      <c r="S6716" s="49" t="s">
        <v>21333</v>
      </c>
      <c r="V6716" s="50" t="s">
        <v>21037</v>
      </c>
      <c r="W6716" s="50" t="s">
        <v>21026</v>
      </c>
      <c r="X6716" s="50" t="s">
        <v>14740</v>
      </c>
      <c r="Y6716" s="70" t="s">
        <v>17320</v>
      </c>
      <c r="Z6716" s="53">
        <v>27401</v>
      </c>
    </row>
    <row r="6717" spans="1:26" s="49" customFormat="1" x14ac:dyDescent="0.25">
      <c r="A6717" s="74">
        <v>600044211</v>
      </c>
      <c r="B6717" s="73">
        <f t="shared" si="312"/>
        <v>600044211</v>
      </c>
      <c r="C6717" s="73" t="s">
        <v>21038</v>
      </c>
      <c r="D6717" s="68">
        <v>1</v>
      </c>
      <c r="E6717" s="48">
        <f t="shared" si="313"/>
        <v>75033186</v>
      </c>
      <c r="F6717" s="57" t="s">
        <v>17312</v>
      </c>
      <c r="G6717" s="57" t="s">
        <v>19340</v>
      </c>
      <c r="H6717" s="51">
        <v>50</v>
      </c>
      <c r="I6717" s="51" t="s">
        <v>17309</v>
      </c>
      <c r="J6717" s="69">
        <v>27.49</v>
      </c>
      <c r="K6717" s="69">
        <f t="shared" si="314"/>
        <v>1374.5</v>
      </c>
      <c r="L6717" s="90">
        <v>50</v>
      </c>
      <c r="M6717" s="51">
        <f>VLOOKUP(A:A,'[2]Příloha k protokolu'!$F:$J,5,0)</f>
        <v>0</v>
      </c>
      <c r="N6717" s="62" t="s">
        <v>21039</v>
      </c>
      <c r="O6717" s="52"/>
      <c r="P6717" s="52">
        <v>95</v>
      </c>
      <c r="Q6717" s="52"/>
      <c r="R6717" s="52" t="s">
        <v>21040</v>
      </c>
      <c r="S6717" s="49" t="s">
        <v>21333</v>
      </c>
      <c r="V6717" s="50" t="s">
        <v>21037</v>
      </c>
      <c r="W6717" s="50" t="s">
        <v>21026</v>
      </c>
      <c r="X6717" s="50" t="s">
        <v>14740</v>
      </c>
      <c r="Y6717" s="70" t="s">
        <v>17320</v>
      </c>
      <c r="Z6717" s="53">
        <v>27323</v>
      </c>
    </row>
    <row r="6718" spans="1:26" s="49" customFormat="1" x14ac:dyDescent="0.25">
      <c r="A6718" s="74">
        <v>600044670</v>
      </c>
      <c r="B6718" s="73">
        <f t="shared" si="312"/>
        <v>600044670</v>
      </c>
      <c r="C6718" s="73" t="s">
        <v>21041</v>
      </c>
      <c r="D6718" s="68">
        <v>1</v>
      </c>
      <c r="E6718" s="48">
        <f t="shared" si="313"/>
        <v>48706027</v>
      </c>
      <c r="F6718" s="57" t="s">
        <v>17312</v>
      </c>
      <c r="G6718" s="57" t="s">
        <v>19340</v>
      </c>
      <c r="H6718" s="51">
        <v>25</v>
      </c>
      <c r="I6718" s="51" t="s">
        <v>17309</v>
      </c>
      <c r="J6718" s="69">
        <v>27.49</v>
      </c>
      <c r="K6718" s="69">
        <f t="shared" si="314"/>
        <v>687.25</v>
      </c>
      <c r="L6718" s="90">
        <v>25</v>
      </c>
      <c r="M6718" s="51">
        <f>VLOOKUP(A:A,'[2]Příloha k protokolu'!$F:$J,5,0)</f>
        <v>0</v>
      </c>
      <c r="N6718" s="62" t="s">
        <v>21042</v>
      </c>
      <c r="O6718" s="52" t="s">
        <v>157</v>
      </c>
      <c r="P6718" s="52">
        <v>1238</v>
      </c>
      <c r="Q6718" s="52"/>
      <c r="R6718" s="52" t="s">
        <v>21026</v>
      </c>
      <c r="S6718" s="49" t="s">
        <v>21333</v>
      </c>
      <c r="V6718" s="50" t="s">
        <v>21037</v>
      </c>
      <c r="W6718" s="50" t="s">
        <v>21026</v>
      </c>
      <c r="X6718" s="50" t="s">
        <v>14740</v>
      </c>
      <c r="Y6718" s="70" t="s">
        <v>17320</v>
      </c>
      <c r="Z6718" s="53">
        <v>27401</v>
      </c>
    </row>
    <row r="6719" spans="1:26" s="49" customFormat="1" ht="30" x14ac:dyDescent="0.25">
      <c r="A6719" s="74">
        <v>600006921</v>
      </c>
      <c r="B6719" s="73">
        <f t="shared" si="312"/>
        <v>600006921</v>
      </c>
      <c r="C6719" s="73" t="s">
        <v>21043</v>
      </c>
      <c r="D6719" s="68">
        <v>1</v>
      </c>
      <c r="E6719" s="48">
        <f t="shared" si="313"/>
        <v>61894354</v>
      </c>
      <c r="F6719" s="57" t="s">
        <v>17312</v>
      </c>
      <c r="G6719" s="57" t="s">
        <v>19340</v>
      </c>
      <c r="H6719" s="51">
        <v>425</v>
      </c>
      <c r="I6719" s="51" t="s">
        <v>17309</v>
      </c>
      <c r="J6719" s="69">
        <v>27.49</v>
      </c>
      <c r="K6719" s="69">
        <f t="shared" si="314"/>
        <v>11683.25</v>
      </c>
      <c r="L6719" s="90">
        <v>425</v>
      </c>
      <c r="M6719" s="51">
        <f>VLOOKUP(A:A,'[2]Příloha k protokolu'!$F:$J,5,0)</f>
        <v>0</v>
      </c>
      <c r="N6719" s="62" t="s">
        <v>21044</v>
      </c>
      <c r="O6719" s="52" t="s">
        <v>21025</v>
      </c>
      <c r="P6719" s="52">
        <v>1200</v>
      </c>
      <c r="Q6719" s="52">
        <v>1</v>
      </c>
      <c r="R6719" s="52" t="s">
        <v>21026</v>
      </c>
      <c r="S6719" s="49" t="s">
        <v>21333</v>
      </c>
      <c r="V6719" s="50" t="s">
        <v>18333</v>
      </c>
      <c r="W6719" s="50" t="s">
        <v>21026</v>
      </c>
      <c r="X6719" s="50" t="s">
        <v>14738</v>
      </c>
      <c r="Y6719" s="70" t="s">
        <v>17320</v>
      </c>
      <c r="Z6719" s="53">
        <v>27401</v>
      </c>
    </row>
    <row r="6720" spans="1:26" s="49" customFormat="1" x14ac:dyDescent="0.25">
      <c r="A6720" s="74">
        <v>600044131</v>
      </c>
      <c r="B6720" s="73">
        <f t="shared" si="312"/>
        <v>600044131</v>
      </c>
      <c r="C6720" s="73" t="s">
        <v>21045</v>
      </c>
      <c r="D6720" s="68">
        <v>1</v>
      </c>
      <c r="E6720" s="48">
        <f t="shared" si="313"/>
        <v>75033615</v>
      </c>
      <c r="F6720" s="57" t="s">
        <v>17312</v>
      </c>
      <c r="G6720" s="57" t="s">
        <v>19340</v>
      </c>
      <c r="H6720" s="51">
        <v>0</v>
      </c>
      <c r="I6720" s="51" t="s">
        <v>17309</v>
      </c>
      <c r="J6720" s="69">
        <v>27.49</v>
      </c>
      <c r="K6720" s="69">
        <f t="shared" si="314"/>
        <v>0</v>
      </c>
      <c r="L6720" s="90">
        <v>50</v>
      </c>
      <c r="M6720" s="51">
        <f>VLOOKUP(A:A,'[2]Příloha k protokolu'!$F:$J,5,0)</f>
        <v>50</v>
      </c>
      <c r="N6720" s="62" t="s">
        <v>21046</v>
      </c>
      <c r="O6720" s="52"/>
      <c r="P6720" s="52">
        <v>109</v>
      </c>
      <c r="Q6720" s="52"/>
      <c r="R6720" s="52" t="s">
        <v>21047</v>
      </c>
      <c r="S6720" s="49" t="s">
        <v>21333</v>
      </c>
      <c r="V6720" s="50" t="s">
        <v>21037</v>
      </c>
      <c r="W6720" s="50" t="s">
        <v>21026</v>
      </c>
      <c r="X6720" s="50" t="s">
        <v>14740</v>
      </c>
      <c r="Y6720" s="70" t="s">
        <v>17320</v>
      </c>
      <c r="Z6720" s="53">
        <v>27373</v>
      </c>
    </row>
    <row r="6721" spans="1:26" s="49" customFormat="1" x14ac:dyDescent="0.25">
      <c r="A6721" s="74">
        <v>600043649</v>
      </c>
      <c r="B6721" s="73">
        <f t="shared" si="312"/>
        <v>600043649</v>
      </c>
      <c r="C6721" s="73" t="s">
        <v>21048</v>
      </c>
      <c r="D6721" s="68">
        <v>1</v>
      </c>
      <c r="E6721" s="48">
        <f t="shared" si="313"/>
        <v>75034999</v>
      </c>
      <c r="F6721" s="57" t="s">
        <v>17312</v>
      </c>
      <c r="G6721" s="57" t="s">
        <v>19340</v>
      </c>
      <c r="H6721" s="51">
        <v>0</v>
      </c>
      <c r="I6721" s="51" t="s">
        <v>17309</v>
      </c>
      <c r="J6721" s="69">
        <v>27.49</v>
      </c>
      <c r="K6721" s="69">
        <f t="shared" si="314"/>
        <v>0</v>
      </c>
      <c r="L6721" s="90">
        <v>25</v>
      </c>
      <c r="M6721" s="51">
        <f>VLOOKUP(A:A,'[2]Příloha k protokolu'!$F:$J,5,0)</f>
        <v>25</v>
      </c>
      <c r="N6721" s="62" t="s">
        <v>21049</v>
      </c>
      <c r="O6721" s="52"/>
      <c r="P6721" s="52">
        <v>20</v>
      </c>
      <c r="Q6721" s="52"/>
      <c r="R6721" s="52" t="s">
        <v>21050</v>
      </c>
      <c r="S6721" s="49" t="s">
        <v>21333</v>
      </c>
      <c r="V6721" s="50" t="s">
        <v>21037</v>
      </c>
      <c r="W6721" s="50" t="s">
        <v>21026</v>
      </c>
      <c r="X6721" s="50" t="s">
        <v>14740</v>
      </c>
      <c r="Y6721" s="70" t="s">
        <v>17320</v>
      </c>
      <c r="Z6721" s="53">
        <v>27378</v>
      </c>
    </row>
    <row r="6722" spans="1:26" s="49" customFormat="1" x14ac:dyDescent="0.25">
      <c r="A6722" s="74">
        <v>600043673</v>
      </c>
      <c r="B6722" s="73">
        <f t="shared" si="312"/>
        <v>600043673</v>
      </c>
      <c r="C6722" s="73" t="s">
        <v>21051</v>
      </c>
      <c r="D6722" s="68">
        <v>1</v>
      </c>
      <c r="E6722" s="48">
        <f t="shared" si="313"/>
        <v>75034697</v>
      </c>
      <c r="F6722" s="57" t="s">
        <v>17312</v>
      </c>
      <c r="G6722" s="57" t="s">
        <v>19340</v>
      </c>
      <c r="H6722" s="51">
        <v>0</v>
      </c>
      <c r="I6722" s="51" t="s">
        <v>17309</v>
      </c>
      <c r="J6722" s="69">
        <v>27.49</v>
      </c>
      <c r="K6722" s="69">
        <f t="shared" si="314"/>
        <v>0</v>
      </c>
      <c r="L6722" s="90">
        <v>25</v>
      </c>
      <c r="M6722" s="51">
        <f>VLOOKUP(A:A,'[2]Příloha k protokolu'!$F:$J,5,0)</f>
        <v>25</v>
      </c>
      <c r="N6722" s="62" t="s">
        <v>21052</v>
      </c>
      <c r="O6722" s="52" t="s">
        <v>19363</v>
      </c>
      <c r="P6722" s="52">
        <v>284</v>
      </c>
      <c r="Q6722" s="52"/>
      <c r="R6722" s="52" t="s">
        <v>21026</v>
      </c>
      <c r="S6722" s="49" t="s">
        <v>21333</v>
      </c>
      <c r="V6722" s="50" t="s">
        <v>21037</v>
      </c>
      <c r="W6722" s="50" t="s">
        <v>21026</v>
      </c>
      <c r="X6722" s="50" t="s">
        <v>14740</v>
      </c>
      <c r="Y6722" s="70" t="s">
        <v>17320</v>
      </c>
      <c r="Z6722" s="53">
        <v>27401</v>
      </c>
    </row>
    <row r="6723" spans="1:26" s="49" customFormat="1" x14ac:dyDescent="0.25">
      <c r="A6723" s="74">
        <v>600043720</v>
      </c>
      <c r="B6723" s="73">
        <f t="shared" si="312"/>
        <v>600043720</v>
      </c>
      <c r="C6723" s="73" t="s">
        <v>21053</v>
      </c>
      <c r="D6723" s="68">
        <v>1</v>
      </c>
      <c r="E6723" s="48">
        <f t="shared" si="313"/>
        <v>75030951</v>
      </c>
      <c r="F6723" s="57" t="s">
        <v>17312</v>
      </c>
      <c r="G6723" s="57" t="s">
        <v>19340</v>
      </c>
      <c r="H6723" s="51">
        <v>0</v>
      </c>
      <c r="I6723" s="51" t="s">
        <v>17309</v>
      </c>
      <c r="J6723" s="69">
        <v>27.49</v>
      </c>
      <c r="K6723" s="69">
        <f t="shared" si="314"/>
        <v>0</v>
      </c>
      <c r="L6723" s="90">
        <v>25</v>
      </c>
      <c r="M6723" s="51">
        <f>VLOOKUP(A:A,'[2]Příloha k protokolu'!$F:$J,5,0)</f>
        <v>25</v>
      </c>
      <c r="N6723" s="62" t="s">
        <v>21054</v>
      </c>
      <c r="O6723" s="52" t="s">
        <v>307</v>
      </c>
      <c r="P6723" s="52">
        <v>166</v>
      </c>
      <c r="Q6723" s="52"/>
      <c r="R6723" s="52" t="s">
        <v>21055</v>
      </c>
      <c r="S6723" s="49" t="s">
        <v>21333</v>
      </c>
      <c r="V6723" s="50" t="s">
        <v>21037</v>
      </c>
      <c r="W6723" s="50" t="s">
        <v>21026</v>
      </c>
      <c r="X6723" s="50" t="s">
        <v>14740</v>
      </c>
      <c r="Y6723" s="70" t="s">
        <v>17320</v>
      </c>
      <c r="Z6723" s="53">
        <v>27305</v>
      </c>
    </row>
    <row r="6724" spans="1:26" s="49" customFormat="1" x14ac:dyDescent="0.25">
      <c r="A6724" s="74">
        <v>600043797</v>
      </c>
      <c r="B6724" s="73">
        <f t="shared" ref="B6724:B6787" si="315">A6724/1</f>
        <v>600043797</v>
      </c>
      <c r="C6724" s="73" t="s">
        <v>21056</v>
      </c>
      <c r="D6724" s="68">
        <v>1</v>
      </c>
      <c r="E6724" s="48">
        <f t="shared" ref="E6724:E6787" si="316">C6724/1</f>
        <v>70991677</v>
      </c>
      <c r="F6724" s="57" t="s">
        <v>17312</v>
      </c>
      <c r="G6724" s="57" t="s">
        <v>19340</v>
      </c>
      <c r="H6724" s="51">
        <v>25</v>
      </c>
      <c r="I6724" s="51" t="s">
        <v>17309</v>
      </c>
      <c r="J6724" s="69">
        <v>27.49</v>
      </c>
      <c r="K6724" s="69">
        <f t="shared" ref="K6724:K6787" si="317">H6724*J6724</f>
        <v>687.25</v>
      </c>
      <c r="L6724" s="90">
        <v>25</v>
      </c>
      <c r="M6724" s="51">
        <f>VLOOKUP(A:A,'[2]Příloha k protokolu'!$F:$J,5,0)</f>
        <v>0</v>
      </c>
      <c r="N6724" s="62" t="s">
        <v>21057</v>
      </c>
      <c r="O6724" s="52" t="s">
        <v>21058</v>
      </c>
      <c r="P6724" s="52">
        <v>675</v>
      </c>
      <c r="Q6724" s="52"/>
      <c r="R6724" s="52" t="s">
        <v>21059</v>
      </c>
      <c r="S6724" s="49" t="s">
        <v>21333</v>
      </c>
      <c r="V6724" s="50" t="s">
        <v>21037</v>
      </c>
      <c r="W6724" s="50" t="s">
        <v>21026</v>
      </c>
      <c r="X6724" s="50" t="s">
        <v>14740</v>
      </c>
      <c r="Y6724" s="70" t="s">
        <v>17320</v>
      </c>
      <c r="Z6724" s="53">
        <v>27324</v>
      </c>
    </row>
    <row r="6725" spans="1:26" s="49" customFormat="1" x14ac:dyDescent="0.25">
      <c r="A6725" s="74">
        <v>600043801</v>
      </c>
      <c r="B6725" s="73">
        <f t="shared" si="315"/>
        <v>600043801</v>
      </c>
      <c r="C6725" s="73" t="s">
        <v>21060</v>
      </c>
      <c r="D6725" s="68">
        <v>1</v>
      </c>
      <c r="E6725" s="48">
        <f t="shared" si="316"/>
        <v>75034247</v>
      </c>
      <c r="F6725" s="57" t="s">
        <v>17312</v>
      </c>
      <c r="G6725" s="57" t="s">
        <v>19340</v>
      </c>
      <c r="H6725" s="51">
        <v>0</v>
      </c>
      <c r="I6725" s="51" t="s">
        <v>17309</v>
      </c>
      <c r="J6725" s="69">
        <v>27.49</v>
      </c>
      <c r="K6725" s="69">
        <f t="shared" si="317"/>
        <v>0</v>
      </c>
      <c r="L6725" s="90">
        <v>25</v>
      </c>
      <c r="M6725" s="51">
        <f>VLOOKUP(A:A,'[2]Příloha k protokolu'!$F:$J,5,0)</f>
        <v>25</v>
      </c>
      <c r="N6725" s="62" t="s">
        <v>21061</v>
      </c>
      <c r="O6725" s="52"/>
      <c r="P6725" s="52">
        <v>1</v>
      </c>
      <c r="Q6725" s="52"/>
      <c r="R6725" s="52" t="s">
        <v>7291</v>
      </c>
      <c r="S6725" s="49" t="s">
        <v>21333</v>
      </c>
      <c r="V6725" s="50" t="s">
        <v>21037</v>
      </c>
      <c r="W6725" s="50" t="s">
        <v>21026</v>
      </c>
      <c r="X6725" s="50" t="s">
        <v>14740</v>
      </c>
      <c r="Y6725" s="70" t="s">
        <v>17320</v>
      </c>
      <c r="Z6725" s="53">
        <v>27371</v>
      </c>
    </row>
    <row r="6726" spans="1:26" s="49" customFormat="1" ht="30" x14ac:dyDescent="0.25">
      <c r="A6726" s="74">
        <v>600043819</v>
      </c>
      <c r="B6726" s="73">
        <f t="shared" si="315"/>
        <v>600043819</v>
      </c>
      <c r="C6726" s="73" t="s">
        <v>21062</v>
      </c>
      <c r="D6726" s="68">
        <v>1</v>
      </c>
      <c r="E6726" s="48">
        <f t="shared" si="316"/>
        <v>70989729</v>
      </c>
      <c r="F6726" s="57" t="s">
        <v>17312</v>
      </c>
      <c r="G6726" s="57" t="s">
        <v>19340</v>
      </c>
      <c r="H6726" s="51">
        <v>0</v>
      </c>
      <c r="I6726" s="51" t="s">
        <v>17309</v>
      </c>
      <c r="J6726" s="69">
        <v>27.49</v>
      </c>
      <c r="K6726" s="69">
        <f t="shared" si="317"/>
        <v>0</v>
      </c>
      <c r="L6726" s="90">
        <v>25</v>
      </c>
      <c r="M6726" s="51">
        <f>VLOOKUP(A:A,'[2]Příloha k protokolu'!$F:$J,5,0)</f>
        <v>25</v>
      </c>
      <c r="N6726" s="62" t="s">
        <v>21063</v>
      </c>
      <c r="O6726" s="52" t="s">
        <v>651</v>
      </c>
      <c r="P6726" s="52">
        <v>438</v>
      </c>
      <c r="Q6726" s="52"/>
      <c r="R6726" s="52" t="s">
        <v>21064</v>
      </c>
      <c r="S6726" s="49" t="s">
        <v>21333</v>
      </c>
      <c r="V6726" s="50" t="s">
        <v>21037</v>
      </c>
      <c r="W6726" s="50" t="s">
        <v>21026</v>
      </c>
      <c r="X6726" s="50" t="s">
        <v>14740</v>
      </c>
      <c r="Y6726" s="70" t="s">
        <v>17320</v>
      </c>
      <c r="Z6726" s="53">
        <v>27371</v>
      </c>
    </row>
    <row r="6727" spans="1:26" s="49" customFormat="1" x14ac:dyDescent="0.25">
      <c r="A6727" s="74">
        <v>600043827</v>
      </c>
      <c r="B6727" s="73">
        <f t="shared" si="315"/>
        <v>600043827</v>
      </c>
      <c r="C6727" s="73" t="s">
        <v>21065</v>
      </c>
      <c r="D6727" s="68">
        <v>1</v>
      </c>
      <c r="E6727" s="48">
        <f t="shared" si="316"/>
        <v>75031183</v>
      </c>
      <c r="F6727" s="57" t="s">
        <v>17312</v>
      </c>
      <c r="G6727" s="57" t="s">
        <v>19340</v>
      </c>
      <c r="H6727" s="51">
        <v>0</v>
      </c>
      <c r="I6727" s="51" t="s">
        <v>17309</v>
      </c>
      <c r="J6727" s="69">
        <v>27.49</v>
      </c>
      <c r="K6727" s="69">
        <f t="shared" si="317"/>
        <v>0</v>
      </c>
      <c r="L6727" s="90">
        <v>25</v>
      </c>
      <c r="M6727" s="51">
        <f>VLOOKUP(A:A,'[2]Příloha k protokolu'!$F:$J,5,0)</f>
        <v>25</v>
      </c>
      <c r="N6727" s="62" t="s">
        <v>21066</v>
      </c>
      <c r="O6727" s="52"/>
      <c r="P6727" s="52">
        <v>282</v>
      </c>
      <c r="Q6727" s="52"/>
      <c r="R6727" s="52" t="s">
        <v>21067</v>
      </c>
      <c r="S6727" s="49" t="s">
        <v>21333</v>
      </c>
      <c r="V6727" s="50" t="s">
        <v>21037</v>
      </c>
      <c r="W6727" s="50" t="s">
        <v>21026</v>
      </c>
      <c r="X6727" s="50" t="s">
        <v>14740</v>
      </c>
      <c r="Y6727" s="70" t="s">
        <v>17320</v>
      </c>
      <c r="Z6727" s="53">
        <v>27325</v>
      </c>
    </row>
    <row r="6728" spans="1:26" s="49" customFormat="1" x14ac:dyDescent="0.25">
      <c r="A6728" s="74">
        <v>600043835</v>
      </c>
      <c r="B6728" s="73">
        <f t="shared" si="315"/>
        <v>600043835</v>
      </c>
      <c r="C6728" s="73" t="s">
        <v>21068</v>
      </c>
      <c r="D6728" s="68">
        <v>1</v>
      </c>
      <c r="E6728" s="48">
        <f t="shared" si="316"/>
        <v>75033194</v>
      </c>
      <c r="F6728" s="57" t="s">
        <v>17312</v>
      </c>
      <c r="G6728" s="57" t="s">
        <v>19340</v>
      </c>
      <c r="H6728" s="51">
        <v>0</v>
      </c>
      <c r="I6728" s="51" t="s">
        <v>17309</v>
      </c>
      <c r="J6728" s="69">
        <v>27.49</v>
      </c>
      <c r="K6728" s="69">
        <f t="shared" si="317"/>
        <v>0</v>
      </c>
      <c r="L6728" s="90">
        <v>25</v>
      </c>
      <c r="M6728" s="51">
        <f>VLOOKUP(A:A,'[2]Příloha k protokolu'!$F:$J,5,0)</f>
        <v>25</v>
      </c>
      <c r="N6728" s="62" t="s">
        <v>21069</v>
      </c>
      <c r="O6728" s="52"/>
      <c r="P6728" s="52">
        <v>95</v>
      </c>
      <c r="Q6728" s="52"/>
      <c r="R6728" s="52" t="s">
        <v>21040</v>
      </c>
      <c r="S6728" s="49" t="s">
        <v>21333</v>
      </c>
      <c r="V6728" s="50" t="s">
        <v>21037</v>
      </c>
      <c r="W6728" s="50" t="s">
        <v>21026</v>
      </c>
      <c r="X6728" s="50" t="s">
        <v>14740</v>
      </c>
      <c r="Y6728" s="70" t="s">
        <v>17320</v>
      </c>
      <c r="Z6728" s="53">
        <v>27323</v>
      </c>
    </row>
    <row r="6729" spans="1:26" s="49" customFormat="1" x14ac:dyDescent="0.25">
      <c r="A6729" s="74">
        <v>600043932</v>
      </c>
      <c r="B6729" s="73">
        <f t="shared" si="315"/>
        <v>600043932</v>
      </c>
      <c r="C6729" s="73" t="s">
        <v>21070</v>
      </c>
      <c r="D6729" s="68">
        <v>1</v>
      </c>
      <c r="E6729" s="48">
        <f t="shared" si="316"/>
        <v>75034689</v>
      </c>
      <c r="F6729" s="57" t="s">
        <v>17312</v>
      </c>
      <c r="G6729" s="57" t="s">
        <v>19340</v>
      </c>
      <c r="H6729" s="51">
        <v>0</v>
      </c>
      <c r="I6729" s="51" t="s">
        <v>17309</v>
      </c>
      <c r="J6729" s="69">
        <v>27.49</v>
      </c>
      <c r="K6729" s="69">
        <f t="shared" si="317"/>
        <v>0</v>
      </c>
      <c r="L6729" s="90">
        <v>25</v>
      </c>
      <c r="M6729" s="51">
        <f>VLOOKUP(A:A,'[2]Příloha k protokolu'!$F:$J,5,0)</f>
        <v>25</v>
      </c>
      <c r="N6729" s="62" t="s">
        <v>21071</v>
      </c>
      <c r="O6729" s="52" t="s">
        <v>2072</v>
      </c>
      <c r="P6729" s="52">
        <v>184</v>
      </c>
      <c r="Q6729" s="52"/>
      <c r="R6729" s="52" t="s">
        <v>21026</v>
      </c>
      <c r="S6729" s="49" t="s">
        <v>21333</v>
      </c>
      <c r="V6729" s="50" t="s">
        <v>21037</v>
      </c>
      <c r="W6729" s="50" t="s">
        <v>21026</v>
      </c>
      <c r="X6729" s="50" t="s">
        <v>14740</v>
      </c>
      <c r="Y6729" s="70" t="s">
        <v>17320</v>
      </c>
      <c r="Z6729" s="53">
        <v>27401</v>
      </c>
    </row>
    <row r="6730" spans="1:26" s="49" customFormat="1" x14ac:dyDescent="0.25">
      <c r="A6730" s="74">
        <v>600044017</v>
      </c>
      <c r="B6730" s="73">
        <f t="shared" si="315"/>
        <v>600044017</v>
      </c>
      <c r="C6730" s="73" t="s">
        <v>21072</v>
      </c>
      <c r="D6730" s="68">
        <v>1</v>
      </c>
      <c r="E6730" s="48">
        <f t="shared" si="316"/>
        <v>75034719</v>
      </c>
      <c r="F6730" s="57" t="s">
        <v>17312</v>
      </c>
      <c r="G6730" s="57" t="s">
        <v>19340</v>
      </c>
      <c r="H6730" s="51">
        <v>50</v>
      </c>
      <c r="I6730" s="51" t="s">
        <v>17309</v>
      </c>
      <c r="J6730" s="69">
        <v>27.49</v>
      </c>
      <c r="K6730" s="69">
        <f t="shared" si="317"/>
        <v>1374.5</v>
      </c>
      <c r="L6730" s="90">
        <v>50</v>
      </c>
      <c r="M6730" s="51">
        <f>VLOOKUP(A:A,'[2]Příloha k protokolu'!$F:$J,5,0)</f>
        <v>0</v>
      </c>
      <c r="N6730" s="62" t="s">
        <v>21073</v>
      </c>
      <c r="O6730" s="52" t="s">
        <v>2065</v>
      </c>
      <c r="P6730" s="52">
        <v>1578</v>
      </c>
      <c r="Q6730" s="52"/>
      <c r="R6730" s="52" t="s">
        <v>21026</v>
      </c>
      <c r="S6730" s="49" t="s">
        <v>21333</v>
      </c>
      <c r="V6730" s="50" t="s">
        <v>21037</v>
      </c>
      <c r="W6730" s="50" t="s">
        <v>21026</v>
      </c>
      <c r="X6730" s="50" t="s">
        <v>14740</v>
      </c>
      <c r="Y6730" s="70" t="s">
        <v>17320</v>
      </c>
      <c r="Z6730" s="53">
        <v>27401</v>
      </c>
    </row>
    <row r="6731" spans="1:26" s="49" customFormat="1" x14ac:dyDescent="0.25">
      <c r="A6731" s="74">
        <v>600044173</v>
      </c>
      <c r="B6731" s="73">
        <f t="shared" si="315"/>
        <v>600044173</v>
      </c>
      <c r="C6731" s="73" t="s">
        <v>21074</v>
      </c>
      <c r="D6731" s="68">
        <v>1</v>
      </c>
      <c r="E6731" s="48">
        <f t="shared" si="316"/>
        <v>75034875</v>
      </c>
      <c r="F6731" s="57" t="s">
        <v>17312</v>
      </c>
      <c r="G6731" s="57" t="s">
        <v>19340</v>
      </c>
      <c r="H6731" s="51">
        <v>75</v>
      </c>
      <c r="I6731" s="51" t="s">
        <v>17309</v>
      </c>
      <c r="J6731" s="69">
        <v>27.49</v>
      </c>
      <c r="K6731" s="69">
        <f t="shared" si="317"/>
        <v>2061.75</v>
      </c>
      <c r="L6731" s="90">
        <v>75</v>
      </c>
      <c r="M6731" s="51">
        <f>VLOOKUP(A:A,'[2]Příloha k protokolu'!$F:$J,5,0)</f>
        <v>0</v>
      </c>
      <c r="N6731" s="62" t="s">
        <v>21075</v>
      </c>
      <c r="O6731" s="52"/>
      <c r="P6731" s="52">
        <v>77</v>
      </c>
      <c r="Q6731" s="52"/>
      <c r="R6731" s="52" t="s">
        <v>21076</v>
      </c>
      <c r="S6731" s="49" t="s">
        <v>21333</v>
      </c>
      <c r="V6731" s="50" t="s">
        <v>21037</v>
      </c>
      <c r="W6731" s="50" t="s">
        <v>21026</v>
      </c>
      <c r="X6731" s="50" t="s">
        <v>14740</v>
      </c>
      <c r="Y6731" s="70" t="s">
        <v>17320</v>
      </c>
      <c r="Z6731" s="53">
        <v>27322</v>
      </c>
    </row>
    <row r="6732" spans="1:26" s="49" customFormat="1" x14ac:dyDescent="0.25">
      <c r="A6732" s="74">
        <v>600044297</v>
      </c>
      <c r="B6732" s="73">
        <f t="shared" si="315"/>
        <v>600044297</v>
      </c>
      <c r="C6732" s="73" t="s">
        <v>21077</v>
      </c>
      <c r="D6732" s="68">
        <v>1</v>
      </c>
      <c r="E6732" s="48">
        <f t="shared" si="316"/>
        <v>43776761</v>
      </c>
      <c r="F6732" s="57" t="s">
        <v>17312</v>
      </c>
      <c r="G6732" s="57" t="s">
        <v>19340</v>
      </c>
      <c r="H6732" s="51">
        <v>1100</v>
      </c>
      <c r="I6732" s="51" t="s">
        <v>17309</v>
      </c>
      <c r="J6732" s="69">
        <v>27.49</v>
      </c>
      <c r="K6732" s="69">
        <f t="shared" si="317"/>
        <v>30239</v>
      </c>
      <c r="L6732" s="90">
        <v>1100</v>
      </c>
      <c r="M6732" s="51">
        <f>VLOOKUP(A:A,'[2]Příloha k protokolu'!$F:$J,5,0)</f>
        <v>0</v>
      </c>
      <c r="N6732" s="62" t="s">
        <v>21078</v>
      </c>
      <c r="O6732" s="52" t="s">
        <v>7292</v>
      </c>
      <c r="P6732" s="52">
        <v>777</v>
      </c>
      <c r="Q6732" s="52">
        <v>2</v>
      </c>
      <c r="R6732" s="52" t="s">
        <v>21026</v>
      </c>
      <c r="S6732" s="49" t="s">
        <v>21333</v>
      </c>
      <c r="V6732" s="50" t="s">
        <v>21037</v>
      </c>
      <c r="W6732" s="50" t="s">
        <v>21026</v>
      </c>
      <c r="X6732" s="50" t="s">
        <v>14740</v>
      </c>
      <c r="Y6732" s="70" t="s">
        <v>17320</v>
      </c>
      <c r="Z6732" s="53">
        <v>27401</v>
      </c>
    </row>
    <row r="6733" spans="1:26" s="49" customFormat="1" x14ac:dyDescent="0.25">
      <c r="A6733" s="74">
        <v>600044301</v>
      </c>
      <c r="B6733" s="73">
        <f t="shared" si="315"/>
        <v>600044301</v>
      </c>
      <c r="C6733" s="73" t="s">
        <v>21079</v>
      </c>
      <c r="D6733" s="68">
        <v>1</v>
      </c>
      <c r="E6733" s="48">
        <f t="shared" si="316"/>
        <v>43776744</v>
      </c>
      <c r="F6733" s="57" t="s">
        <v>17312</v>
      </c>
      <c r="G6733" s="57" t="s">
        <v>19340</v>
      </c>
      <c r="H6733" s="51">
        <v>1050</v>
      </c>
      <c r="I6733" s="51" t="s">
        <v>17309</v>
      </c>
      <c r="J6733" s="69">
        <v>27.49</v>
      </c>
      <c r="K6733" s="69">
        <f t="shared" si="317"/>
        <v>28864.5</v>
      </c>
      <c r="L6733" s="90">
        <v>1050</v>
      </c>
      <c r="M6733" s="51">
        <f>VLOOKUP(A:A,'[2]Příloha k protokolu'!$F:$J,5,0)</f>
        <v>0</v>
      </c>
      <c r="N6733" s="62" t="s">
        <v>21080</v>
      </c>
      <c r="O6733" s="52" t="s">
        <v>48</v>
      </c>
      <c r="P6733" s="52">
        <v>618</v>
      </c>
      <c r="Q6733" s="52">
        <v>1</v>
      </c>
      <c r="R6733" s="52" t="s">
        <v>21026</v>
      </c>
      <c r="S6733" s="49" t="s">
        <v>21333</v>
      </c>
      <c r="V6733" s="50" t="s">
        <v>21037</v>
      </c>
      <c r="W6733" s="50" t="s">
        <v>21026</v>
      </c>
      <c r="X6733" s="50" t="s">
        <v>14740</v>
      </c>
      <c r="Y6733" s="70" t="s">
        <v>17320</v>
      </c>
      <c r="Z6733" s="53">
        <v>27401</v>
      </c>
    </row>
    <row r="6734" spans="1:26" s="49" customFormat="1" x14ac:dyDescent="0.25">
      <c r="A6734" s="74">
        <v>600044319</v>
      </c>
      <c r="B6734" s="73">
        <f t="shared" si="315"/>
        <v>600044319</v>
      </c>
      <c r="C6734" s="73" t="s">
        <v>21081</v>
      </c>
      <c r="D6734" s="68">
        <v>1</v>
      </c>
      <c r="E6734" s="48">
        <f t="shared" si="316"/>
        <v>43776752</v>
      </c>
      <c r="F6734" s="57" t="s">
        <v>17312</v>
      </c>
      <c r="G6734" s="57" t="s">
        <v>19340</v>
      </c>
      <c r="H6734" s="51">
        <v>1225</v>
      </c>
      <c r="I6734" s="51" t="s">
        <v>17309</v>
      </c>
      <c r="J6734" s="69">
        <v>27.49</v>
      </c>
      <c r="K6734" s="69">
        <f t="shared" si="317"/>
        <v>33675.25</v>
      </c>
      <c r="L6734" s="90">
        <v>1225</v>
      </c>
      <c r="M6734" s="51">
        <f>VLOOKUP(A:A,'[2]Příloha k protokolu'!$F:$J,5,0)</f>
        <v>0</v>
      </c>
      <c r="N6734" s="62" t="s">
        <v>21082</v>
      </c>
      <c r="O6734" s="52" t="s">
        <v>7293</v>
      </c>
      <c r="P6734" s="52">
        <v>821</v>
      </c>
      <c r="Q6734" s="52"/>
      <c r="R6734" s="52" t="s">
        <v>21026</v>
      </c>
      <c r="S6734" s="49" t="s">
        <v>21333</v>
      </c>
      <c r="V6734" s="50" t="s">
        <v>21037</v>
      </c>
      <c r="W6734" s="50" t="s">
        <v>21026</v>
      </c>
      <c r="X6734" s="50" t="s">
        <v>14740</v>
      </c>
      <c r="Y6734" s="70" t="s">
        <v>17320</v>
      </c>
      <c r="Z6734" s="53">
        <v>27401</v>
      </c>
    </row>
    <row r="6735" spans="1:26" s="49" customFormat="1" x14ac:dyDescent="0.25">
      <c r="A6735" s="74">
        <v>600044386</v>
      </c>
      <c r="B6735" s="73">
        <f t="shared" si="315"/>
        <v>600044386</v>
      </c>
      <c r="C6735" s="73" t="s">
        <v>21083</v>
      </c>
      <c r="D6735" s="68">
        <v>1</v>
      </c>
      <c r="E6735" s="48">
        <f t="shared" si="316"/>
        <v>75032848</v>
      </c>
      <c r="F6735" s="57" t="s">
        <v>17312</v>
      </c>
      <c r="G6735" s="57" t="s">
        <v>19340</v>
      </c>
      <c r="H6735" s="51">
        <v>375</v>
      </c>
      <c r="I6735" s="51" t="s">
        <v>17309</v>
      </c>
      <c r="J6735" s="69">
        <v>27.49</v>
      </c>
      <c r="K6735" s="69">
        <f t="shared" si="317"/>
        <v>10308.75</v>
      </c>
      <c r="L6735" s="90">
        <v>375</v>
      </c>
      <c r="M6735" s="51">
        <f>VLOOKUP(A:A,'[2]Příloha k protokolu'!$F:$J,5,0)</f>
        <v>0</v>
      </c>
      <c r="N6735" s="62" t="s">
        <v>21084</v>
      </c>
      <c r="O6735" s="52" t="s">
        <v>314</v>
      </c>
      <c r="P6735" s="52">
        <v>8</v>
      </c>
      <c r="Q6735" s="52"/>
      <c r="R6735" s="52" t="s">
        <v>21085</v>
      </c>
      <c r="S6735" s="49" t="s">
        <v>21333</v>
      </c>
      <c r="V6735" s="50" t="s">
        <v>21037</v>
      </c>
      <c r="W6735" s="50" t="s">
        <v>21026</v>
      </c>
      <c r="X6735" s="50" t="s">
        <v>14740</v>
      </c>
      <c r="Y6735" s="70" t="s">
        <v>17320</v>
      </c>
      <c r="Z6735" s="53">
        <v>27374</v>
      </c>
    </row>
    <row r="6736" spans="1:26" s="49" customFormat="1" x14ac:dyDescent="0.25">
      <c r="A6736" s="74">
        <v>600044394</v>
      </c>
      <c r="B6736" s="73">
        <f t="shared" si="315"/>
        <v>600044394</v>
      </c>
      <c r="C6736" s="73" t="s">
        <v>21086</v>
      </c>
      <c r="D6736" s="68">
        <v>1</v>
      </c>
      <c r="E6736" s="48">
        <f t="shared" si="316"/>
        <v>70995044</v>
      </c>
      <c r="F6736" s="57" t="s">
        <v>17312</v>
      </c>
      <c r="G6736" s="57" t="s">
        <v>19340</v>
      </c>
      <c r="H6736" s="51">
        <v>300</v>
      </c>
      <c r="I6736" s="51" t="s">
        <v>17309</v>
      </c>
      <c r="J6736" s="69">
        <v>27.49</v>
      </c>
      <c r="K6736" s="69">
        <f t="shared" si="317"/>
        <v>8247</v>
      </c>
      <c r="L6736" s="90">
        <v>300</v>
      </c>
      <c r="M6736" s="51">
        <f>VLOOKUP(A:A,'[2]Příloha k protokolu'!$F:$J,5,0)</f>
        <v>0</v>
      </c>
      <c r="N6736" s="62" t="s">
        <v>21087</v>
      </c>
      <c r="O6736" s="52"/>
      <c r="P6736" s="52">
        <v>38</v>
      </c>
      <c r="Q6736" s="52"/>
      <c r="R6736" s="52" t="s">
        <v>21088</v>
      </c>
      <c r="S6736" s="49" t="s">
        <v>21333</v>
      </c>
      <c r="V6736" s="50" t="s">
        <v>21037</v>
      </c>
      <c r="W6736" s="50" t="s">
        <v>21026</v>
      </c>
      <c r="X6736" s="50" t="s">
        <v>14740</v>
      </c>
      <c r="Y6736" s="70" t="s">
        <v>17320</v>
      </c>
      <c r="Z6736" s="53">
        <v>27375</v>
      </c>
    </row>
    <row r="6737" spans="1:26" s="49" customFormat="1" x14ac:dyDescent="0.25">
      <c r="A6737" s="74">
        <v>600044441</v>
      </c>
      <c r="B6737" s="73">
        <f t="shared" si="315"/>
        <v>600044441</v>
      </c>
      <c r="C6737" s="73" t="s">
        <v>21089</v>
      </c>
      <c r="D6737" s="68">
        <v>1</v>
      </c>
      <c r="E6737" s="48">
        <f t="shared" si="316"/>
        <v>70991651</v>
      </c>
      <c r="F6737" s="57" t="s">
        <v>17312</v>
      </c>
      <c r="G6737" s="57" t="s">
        <v>19340</v>
      </c>
      <c r="H6737" s="51">
        <v>0</v>
      </c>
      <c r="I6737" s="51" t="s">
        <v>17320</v>
      </c>
      <c r="J6737" s="69">
        <v>27.49</v>
      </c>
      <c r="K6737" s="69">
        <f t="shared" si="317"/>
        <v>0</v>
      </c>
      <c r="L6737" s="90">
        <v>0</v>
      </c>
      <c r="M6737" s="51"/>
      <c r="N6737" s="62" t="s">
        <v>21090</v>
      </c>
      <c r="O6737" s="52" t="s">
        <v>60</v>
      </c>
      <c r="P6737" s="52">
        <v>269</v>
      </c>
      <c r="Q6737" s="52"/>
      <c r="R6737" s="52" t="s">
        <v>21059</v>
      </c>
      <c r="S6737" s="49" t="s">
        <v>21333</v>
      </c>
      <c r="V6737" s="50" t="s">
        <v>21037</v>
      </c>
      <c r="W6737" s="50" t="s">
        <v>21026</v>
      </c>
      <c r="X6737" s="50" t="s">
        <v>14740</v>
      </c>
      <c r="Y6737" s="70">
        <v>44333</v>
      </c>
      <c r="Z6737" s="53">
        <v>27324</v>
      </c>
    </row>
    <row r="6738" spans="1:26" s="49" customFormat="1" x14ac:dyDescent="0.25">
      <c r="A6738" s="74">
        <v>600044467</v>
      </c>
      <c r="B6738" s="73">
        <f t="shared" si="315"/>
        <v>600044467</v>
      </c>
      <c r="C6738" s="73" t="s">
        <v>21091</v>
      </c>
      <c r="D6738" s="68">
        <v>1</v>
      </c>
      <c r="E6738" s="48">
        <f t="shared" si="316"/>
        <v>75031175</v>
      </c>
      <c r="F6738" s="57" t="s">
        <v>17312</v>
      </c>
      <c r="G6738" s="57" t="s">
        <v>19340</v>
      </c>
      <c r="H6738" s="51">
        <v>375</v>
      </c>
      <c r="I6738" s="51" t="s">
        <v>17309</v>
      </c>
      <c r="J6738" s="69">
        <v>27.49</v>
      </c>
      <c r="K6738" s="69">
        <f t="shared" si="317"/>
        <v>10308.75</v>
      </c>
      <c r="L6738" s="90">
        <v>375</v>
      </c>
      <c r="M6738" s="51">
        <f>VLOOKUP(A:A,'[2]Příloha k protokolu'!$F:$J,5,0)</f>
        <v>0</v>
      </c>
      <c r="N6738" s="62" t="s">
        <v>21092</v>
      </c>
      <c r="O6738" s="52"/>
      <c r="P6738" s="52">
        <v>120</v>
      </c>
      <c r="Q6738" s="52"/>
      <c r="R6738" s="52" t="s">
        <v>21067</v>
      </c>
      <c r="S6738" s="49" t="s">
        <v>21333</v>
      </c>
      <c r="V6738" s="50" t="s">
        <v>21037</v>
      </c>
      <c r="W6738" s="50" t="s">
        <v>21026</v>
      </c>
      <c r="X6738" s="50" t="s">
        <v>14740</v>
      </c>
      <c r="Y6738" s="70" t="s">
        <v>17320</v>
      </c>
      <c r="Z6738" s="53">
        <v>27325</v>
      </c>
    </row>
    <row r="6739" spans="1:26" s="49" customFormat="1" x14ac:dyDescent="0.25">
      <c r="A6739" s="74">
        <v>600044475</v>
      </c>
      <c r="B6739" s="73">
        <f t="shared" si="315"/>
        <v>600044475</v>
      </c>
      <c r="C6739" s="73" t="s">
        <v>21093</v>
      </c>
      <c r="D6739" s="68">
        <v>1</v>
      </c>
      <c r="E6739" s="48">
        <f t="shared" si="316"/>
        <v>70989711</v>
      </c>
      <c r="F6739" s="57" t="s">
        <v>17312</v>
      </c>
      <c r="G6739" s="57" t="s">
        <v>19340</v>
      </c>
      <c r="H6739" s="51">
        <v>650</v>
      </c>
      <c r="I6739" s="51" t="s">
        <v>17309</v>
      </c>
      <c r="J6739" s="69">
        <v>27.49</v>
      </c>
      <c r="K6739" s="69">
        <f t="shared" si="317"/>
        <v>17868.5</v>
      </c>
      <c r="L6739" s="90">
        <v>650</v>
      </c>
      <c r="M6739" s="51">
        <f>VLOOKUP(A:A,'[2]Příloha k protokolu'!$F:$J,5,0)</f>
        <v>0</v>
      </c>
      <c r="N6739" s="62" t="s">
        <v>21094</v>
      </c>
      <c r="O6739" s="52" t="s">
        <v>340</v>
      </c>
      <c r="P6739" s="52">
        <v>305</v>
      </c>
      <c r="Q6739" s="52"/>
      <c r="R6739" s="52" t="s">
        <v>21064</v>
      </c>
      <c r="S6739" s="49" t="s">
        <v>21333</v>
      </c>
      <c r="V6739" s="50" t="s">
        <v>21037</v>
      </c>
      <c r="W6739" s="50" t="s">
        <v>21026</v>
      </c>
      <c r="X6739" s="50" t="s">
        <v>14740</v>
      </c>
      <c r="Y6739" s="70" t="s">
        <v>17320</v>
      </c>
      <c r="Z6739" s="53">
        <v>27371</v>
      </c>
    </row>
    <row r="6740" spans="1:26" s="49" customFormat="1" x14ac:dyDescent="0.25">
      <c r="A6740" s="74">
        <v>600044424</v>
      </c>
      <c r="B6740" s="73">
        <f t="shared" si="315"/>
        <v>600044424</v>
      </c>
      <c r="C6740" s="73" t="s">
        <v>21095</v>
      </c>
      <c r="D6740" s="68">
        <v>1</v>
      </c>
      <c r="E6740" s="48">
        <f t="shared" si="316"/>
        <v>48705721</v>
      </c>
      <c r="F6740" s="57" t="s">
        <v>17312</v>
      </c>
      <c r="G6740" s="57" t="s">
        <v>19340</v>
      </c>
      <c r="H6740" s="51">
        <v>550</v>
      </c>
      <c r="I6740" s="51" t="s">
        <v>17309</v>
      </c>
      <c r="J6740" s="69">
        <v>27.49</v>
      </c>
      <c r="K6740" s="69">
        <f t="shared" si="317"/>
        <v>15119.5</v>
      </c>
      <c r="L6740" s="90">
        <v>550</v>
      </c>
      <c r="M6740" s="51">
        <f>VLOOKUP(A:A,'[2]Příloha k protokolu'!$F:$J,5,0)</f>
        <v>0</v>
      </c>
      <c r="N6740" s="62" t="s">
        <v>21096</v>
      </c>
      <c r="O6740" s="52" t="s">
        <v>307</v>
      </c>
      <c r="P6740" s="52">
        <v>284</v>
      </c>
      <c r="Q6740" s="52"/>
      <c r="R6740" s="52" t="s">
        <v>21055</v>
      </c>
      <c r="S6740" s="49" t="s">
        <v>21333</v>
      </c>
      <c r="V6740" s="50" t="s">
        <v>21037</v>
      </c>
      <c r="W6740" s="50" t="s">
        <v>21026</v>
      </c>
      <c r="X6740" s="50" t="s">
        <v>14740</v>
      </c>
      <c r="Y6740" s="70" t="s">
        <v>17320</v>
      </c>
      <c r="Z6740" s="53">
        <v>27305</v>
      </c>
    </row>
    <row r="6741" spans="1:26" s="49" customFormat="1" x14ac:dyDescent="0.25">
      <c r="A6741" s="75">
        <v>600170110</v>
      </c>
      <c r="B6741" s="73">
        <f t="shared" si="315"/>
        <v>600170110</v>
      </c>
      <c r="C6741" s="73" t="s">
        <v>21097</v>
      </c>
      <c r="D6741" s="68">
        <v>1</v>
      </c>
      <c r="E6741" s="48">
        <f t="shared" si="316"/>
        <v>69485</v>
      </c>
      <c r="F6741" s="57" t="s">
        <v>17312</v>
      </c>
      <c r="G6741" s="57" t="s">
        <v>19340</v>
      </c>
      <c r="H6741" s="51">
        <v>450</v>
      </c>
      <c r="I6741" s="51" t="s">
        <v>17309</v>
      </c>
      <c r="J6741" s="69">
        <v>27.49</v>
      </c>
      <c r="K6741" s="69">
        <f t="shared" si="317"/>
        <v>12370.5</v>
      </c>
      <c r="L6741" s="90">
        <v>450</v>
      </c>
      <c r="M6741" s="51">
        <f>VLOOKUP(A:A,'[2]Příloha k protokolu'!$F:$J,5,0)</f>
        <v>0</v>
      </c>
      <c r="N6741" s="62" t="s">
        <v>21098</v>
      </c>
      <c r="O6741" s="52" t="s">
        <v>21036</v>
      </c>
      <c r="P6741" s="52">
        <v>673</v>
      </c>
      <c r="Q6741" s="52">
        <v>14</v>
      </c>
      <c r="R6741" s="52" t="s">
        <v>21026</v>
      </c>
      <c r="S6741" s="49" t="s">
        <v>21333</v>
      </c>
      <c r="V6741" s="50" t="s">
        <v>18333</v>
      </c>
      <c r="W6741" s="50" t="s">
        <v>21026</v>
      </c>
      <c r="X6741" s="50" t="s">
        <v>14738</v>
      </c>
      <c r="Y6741" s="70" t="s">
        <v>17320</v>
      </c>
      <c r="Z6741" s="53">
        <v>27401</v>
      </c>
    </row>
    <row r="6742" spans="1:26" s="49" customFormat="1" x14ac:dyDescent="0.25">
      <c r="A6742" s="75">
        <v>662000188</v>
      </c>
      <c r="B6742" s="73">
        <f t="shared" si="315"/>
        <v>662000188</v>
      </c>
      <c r="C6742" s="73" t="s">
        <v>21099</v>
      </c>
      <c r="D6742" s="68">
        <v>1</v>
      </c>
      <c r="E6742" s="48">
        <f t="shared" si="316"/>
        <v>70991642</v>
      </c>
      <c r="F6742" s="57" t="s">
        <v>17312</v>
      </c>
      <c r="G6742" s="57" t="s">
        <v>19340</v>
      </c>
      <c r="H6742" s="51">
        <v>0</v>
      </c>
      <c r="I6742" s="51" t="s">
        <v>17309</v>
      </c>
      <c r="J6742" s="69">
        <v>27.49</v>
      </c>
      <c r="K6742" s="69">
        <f t="shared" si="317"/>
        <v>0</v>
      </c>
      <c r="L6742" s="90">
        <v>25</v>
      </c>
      <c r="M6742" s="51">
        <f>VLOOKUP(A:A,'[2]Příloha k protokolu'!$F:$J,5,0)</f>
        <v>25</v>
      </c>
      <c r="N6742" s="62" t="s">
        <v>21100</v>
      </c>
      <c r="O6742" s="52" t="s">
        <v>60</v>
      </c>
      <c r="P6742" s="52">
        <v>269</v>
      </c>
      <c r="Q6742" s="52"/>
      <c r="R6742" s="52" t="s">
        <v>21059</v>
      </c>
      <c r="S6742" s="49" t="s">
        <v>21333</v>
      </c>
      <c r="V6742" s="50" t="s">
        <v>21037</v>
      </c>
      <c r="W6742" s="50" t="s">
        <v>21026</v>
      </c>
      <c r="X6742" s="50" t="s">
        <v>14740</v>
      </c>
      <c r="Y6742" s="70" t="s">
        <v>17320</v>
      </c>
      <c r="Z6742" s="53">
        <v>27324</v>
      </c>
    </row>
    <row r="6743" spans="1:26" s="49" customFormat="1" x14ac:dyDescent="0.25">
      <c r="A6743" s="75">
        <v>691003025</v>
      </c>
      <c r="B6743" s="73">
        <f t="shared" si="315"/>
        <v>691003025</v>
      </c>
      <c r="C6743" s="73" t="s">
        <v>21101</v>
      </c>
      <c r="D6743" s="68">
        <v>1</v>
      </c>
      <c r="E6743" s="48">
        <f t="shared" si="316"/>
        <v>24846864</v>
      </c>
      <c r="F6743" s="57" t="s">
        <v>17312</v>
      </c>
      <c r="G6743" s="57" t="s">
        <v>19340</v>
      </c>
      <c r="H6743" s="51">
        <v>0</v>
      </c>
      <c r="I6743" s="51" t="s">
        <v>17309</v>
      </c>
      <c r="J6743" s="69">
        <v>27.49</v>
      </c>
      <c r="K6743" s="69">
        <f t="shared" si="317"/>
        <v>0</v>
      </c>
      <c r="L6743" s="90">
        <v>25</v>
      </c>
      <c r="M6743" s="51">
        <f>VLOOKUP(A:A,'[2]Příloha k protokolu'!$F:$J,5,0)</f>
        <v>25</v>
      </c>
      <c r="N6743" s="62" t="s">
        <v>21102</v>
      </c>
      <c r="O6743" s="52"/>
      <c r="P6743" s="52">
        <v>5</v>
      </c>
      <c r="Q6743" s="52"/>
      <c r="R6743" s="52" t="s">
        <v>21026</v>
      </c>
      <c r="S6743" s="49" t="s">
        <v>21334</v>
      </c>
      <c r="V6743" s="50" t="s">
        <v>18333</v>
      </c>
      <c r="W6743" s="50" t="s">
        <v>21026</v>
      </c>
      <c r="X6743" s="50" t="s">
        <v>14742</v>
      </c>
      <c r="Y6743" s="70" t="s">
        <v>17320</v>
      </c>
      <c r="Z6743" s="53">
        <v>27401</v>
      </c>
    </row>
    <row r="6744" spans="1:26" s="49" customFormat="1" x14ac:dyDescent="0.25">
      <c r="A6744" s="75">
        <v>691004927</v>
      </c>
      <c r="B6744" s="73">
        <f t="shared" si="315"/>
        <v>691004927</v>
      </c>
      <c r="C6744" s="73" t="s">
        <v>21103</v>
      </c>
      <c r="D6744" s="68">
        <v>1</v>
      </c>
      <c r="E6744" s="48">
        <f t="shared" si="316"/>
        <v>1343025</v>
      </c>
      <c r="F6744" s="57" t="s">
        <v>17312</v>
      </c>
      <c r="G6744" s="57" t="s">
        <v>19340</v>
      </c>
      <c r="H6744" s="51">
        <v>0</v>
      </c>
      <c r="I6744" s="51" t="s">
        <v>17309</v>
      </c>
      <c r="J6744" s="69">
        <v>27.49</v>
      </c>
      <c r="K6744" s="69">
        <f t="shared" si="317"/>
        <v>0</v>
      </c>
      <c r="L6744" s="90">
        <v>375</v>
      </c>
      <c r="M6744" s="51">
        <f>VLOOKUP(A:A,'[2]Příloha k protokolu'!$F:$J,5,0)</f>
        <v>375</v>
      </c>
      <c r="N6744" s="62" t="s">
        <v>21104</v>
      </c>
      <c r="O6744" s="52"/>
      <c r="P6744" s="52">
        <v>18</v>
      </c>
      <c r="Q6744" s="52"/>
      <c r="R6744" s="52" t="s">
        <v>21105</v>
      </c>
      <c r="S6744" s="49" t="s">
        <v>21334</v>
      </c>
      <c r="V6744" s="50" t="s">
        <v>18333</v>
      </c>
      <c r="W6744" s="50" t="s">
        <v>21026</v>
      </c>
      <c r="X6744" s="50" t="s">
        <v>14742</v>
      </c>
      <c r="Y6744" s="70" t="s">
        <v>17320</v>
      </c>
      <c r="Z6744" s="53">
        <v>27375</v>
      </c>
    </row>
    <row r="6745" spans="1:26" s="49" customFormat="1" x14ac:dyDescent="0.25">
      <c r="A6745" s="74">
        <v>600021408</v>
      </c>
      <c r="B6745" s="73">
        <f t="shared" si="315"/>
        <v>600021408</v>
      </c>
      <c r="C6745" s="73" t="s">
        <v>21106</v>
      </c>
      <c r="D6745" s="68">
        <v>1</v>
      </c>
      <c r="E6745" s="48">
        <f t="shared" si="316"/>
        <v>70846685</v>
      </c>
      <c r="F6745" s="57" t="s">
        <v>17312</v>
      </c>
      <c r="G6745" s="57" t="s">
        <v>18331</v>
      </c>
      <c r="H6745" s="51">
        <v>125</v>
      </c>
      <c r="I6745" s="51" t="s">
        <v>17309</v>
      </c>
      <c r="J6745" s="69">
        <v>27.49</v>
      </c>
      <c r="K6745" s="69">
        <f t="shared" si="317"/>
        <v>3436.25</v>
      </c>
      <c r="L6745" s="90">
        <v>125</v>
      </c>
      <c r="M6745" s="51">
        <f>VLOOKUP(A:A,'[2]Příloha k protokolu'!$F:$J,5,0)</f>
        <v>0</v>
      </c>
      <c r="N6745" s="62" t="s">
        <v>21107</v>
      </c>
      <c r="O6745" s="52" t="s">
        <v>21108</v>
      </c>
      <c r="P6745" s="52">
        <v>1702</v>
      </c>
      <c r="Q6745" s="52"/>
      <c r="R6745" s="52" t="s">
        <v>21109</v>
      </c>
      <c r="S6745" s="49" t="s">
        <v>21333</v>
      </c>
      <c r="V6745" s="50" t="s">
        <v>18333</v>
      </c>
      <c r="W6745" s="50" t="s">
        <v>21109</v>
      </c>
      <c r="X6745" s="50" t="s">
        <v>14738</v>
      </c>
      <c r="Y6745" s="70" t="s">
        <v>17320</v>
      </c>
      <c r="Z6745" s="53">
        <v>25801</v>
      </c>
    </row>
    <row r="6746" spans="1:26" s="49" customFormat="1" x14ac:dyDescent="0.25">
      <c r="A6746" s="74">
        <v>600006751</v>
      </c>
      <c r="B6746" s="73">
        <f t="shared" si="315"/>
        <v>600006751</v>
      </c>
      <c r="C6746" s="73" t="s">
        <v>21110</v>
      </c>
      <c r="D6746" s="68">
        <v>1</v>
      </c>
      <c r="E6746" s="48">
        <f t="shared" si="316"/>
        <v>61664545</v>
      </c>
      <c r="F6746" s="57" t="s">
        <v>17312</v>
      </c>
      <c r="G6746" s="57" t="s">
        <v>18331</v>
      </c>
      <c r="H6746" s="51">
        <v>450</v>
      </c>
      <c r="I6746" s="51" t="s">
        <v>17309</v>
      </c>
      <c r="J6746" s="69">
        <v>27.49</v>
      </c>
      <c r="K6746" s="69">
        <f t="shared" si="317"/>
        <v>12370.5</v>
      </c>
      <c r="L6746" s="90">
        <v>450</v>
      </c>
      <c r="M6746" s="51">
        <f>VLOOKUP(A:A,'[2]Příloha k protokolu'!$F:$J,5,0)</f>
        <v>0</v>
      </c>
      <c r="N6746" s="62" t="s">
        <v>21111</v>
      </c>
      <c r="O6746" s="52" t="s">
        <v>651</v>
      </c>
      <c r="P6746" s="52">
        <v>271</v>
      </c>
      <c r="Q6746" s="52"/>
      <c r="R6746" s="52" t="s">
        <v>21109</v>
      </c>
      <c r="S6746" s="49" t="s">
        <v>21333</v>
      </c>
      <c r="V6746" s="50" t="s">
        <v>18333</v>
      </c>
      <c r="W6746" s="50" t="s">
        <v>21109</v>
      </c>
      <c r="X6746" s="50" t="s">
        <v>14738</v>
      </c>
      <c r="Y6746" s="70" t="s">
        <v>17320</v>
      </c>
      <c r="Z6746" s="53">
        <v>25801</v>
      </c>
    </row>
    <row r="6747" spans="1:26" s="49" customFormat="1" x14ac:dyDescent="0.25">
      <c r="A6747" s="74">
        <v>600006697</v>
      </c>
      <c r="B6747" s="73">
        <f t="shared" si="315"/>
        <v>600006697</v>
      </c>
      <c r="C6747" s="73" t="s">
        <v>21112</v>
      </c>
      <c r="D6747" s="68">
        <v>1</v>
      </c>
      <c r="E6747" s="48">
        <f t="shared" si="316"/>
        <v>61664553</v>
      </c>
      <c r="F6747" s="57" t="s">
        <v>17312</v>
      </c>
      <c r="G6747" s="57" t="s">
        <v>18331</v>
      </c>
      <c r="H6747" s="51">
        <v>500</v>
      </c>
      <c r="I6747" s="51" t="s">
        <v>17309</v>
      </c>
      <c r="J6747" s="69">
        <v>27.49</v>
      </c>
      <c r="K6747" s="69">
        <f t="shared" si="317"/>
        <v>13745</v>
      </c>
      <c r="L6747" s="90">
        <v>500</v>
      </c>
      <c r="M6747" s="51">
        <f>VLOOKUP(A:A,'[2]Příloha k protokolu'!$F:$J,5,0)</f>
        <v>0</v>
      </c>
      <c r="N6747" s="62" t="s">
        <v>21113</v>
      </c>
      <c r="O6747" s="52" t="s">
        <v>340</v>
      </c>
      <c r="P6747" s="52">
        <v>41</v>
      </c>
      <c r="Q6747" s="52"/>
      <c r="R6747" s="52" t="s">
        <v>21109</v>
      </c>
      <c r="S6747" s="49" t="s">
        <v>21333</v>
      </c>
      <c r="V6747" s="50" t="s">
        <v>18333</v>
      </c>
      <c r="W6747" s="50" t="s">
        <v>21109</v>
      </c>
      <c r="X6747" s="50" t="s">
        <v>14738</v>
      </c>
      <c r="Y6747" s="70" t="s">
        <v>17320</v>
      </c>
      <c r="Z6747" s="53">
        <v>25801</v>
      </c>
    </row>
    <row r="6748" spans="1:26" s="49" customFormat="1" x14ac:dyDescent="0.25">
      <c r="A6748" s="74">
        <v>600006701</v>
      </c>
      <c r="B6748" s="73">
        <f t="shared" si="315"/>
        <v>600006701</v>
      </c>
      <c r="C6748" s="73" t="s">
        <v>21114</v>
      </c>
      <c r="D6748" s="68">
        <v>1</v>
      </c>
      <c r="E6748" s="48">
        <f t="shared" si="316"/>
        <v>61664537</v>
      </c>
      <c r="F6748" s="57" t="s">
        <v>17312</v>
      </c>
      <c r="G6748" s="57" t="s">
        <v>18331</v>
      </c>
      <c r="H6748" s="51">
        <v>350</v>
      </c>
      <c r="I6748" s="51" t="s">
        <v>17309</v>
      </c>
      <c r="J6748" s="69">
        <v>27.49</v>
      </c>
      <c r="K6748" s="69">
        <f t="shared" si="317"/>
        <v>9621.5</v>
      </c>
      <c r="L6748" s="90">
        <v>350</v>
      </c>
      <c r="M6748" s="51">
        <f>VLOOKUP(A:A,'[2]Příloha k protokolu'!$F:$J,5,0)</f>
        <v>0</v>
      </c>
      <c r="N6748" s="62" t="s">
        <v>21115</v>
      </c>
      <c r="O6748" s="52" t="s">
        <v>21116</v>
      </c>
      <c r="P6748" s="52">
        <v>1565</v>
      </c>
      <c r="Q6748" s="52"/>
      <c r="R6748" s="52" t="s">
        <v>21109</v>
      </c>
      <c r="S6748" s="49" t="s">
        <v>21333</v>
      </c>
      <c r="V6748" s="50" t="s">
        <v>18333</v>
      </c>
      <c r="W6748" s="50" t="s">
        <v>21109</v>
      </c>
      <c r="X6748" s="50" t="s">
        <v>14738</v>
      </c>
      <c r="Y6748" s="70" t="s">
        <v>17320</v>
      </c>
      <c r="Z6748" s="53">
        <v>25801</v>
      </c>
    </row>
    <row r="6749" spans="1:26" s="49" customFormat="1" ht="30" x14ac:dyDescent="0.25">
      <c r="A6749" s="74">
        <v>600006760</v>
      </c>
      <c r="B6749" s="73">
        <f t="shared" si="315"/>
        <v>600006760</v>
      </c>
      <c r="C6749" s="73" t="s">
        <v>21117</v>
      </c>
      <c r="D6749" s="68">
        <v>1</v>
      </c>
      <c r="E6749" s="48">
        <f t="shared" si="316"/>
        <v>14798425</v>
      </c>
      <c r="F6749" s="57" t="s">
        <v>17312</v>
      </c>
      <c r="G6749" s="57" t="s">
        <v>18331</v>
      </c>
      <c r="H6749" s="51">
        <v>475</v>
      </c>
      <c r="I6749" s="51" t="s">
        <v>17309</v>
      </c>
      <c r="J6749" s="69">
        <v>27.49</v>
      </c>
      <c r="K6749" s="69">
        <f t="shared" si="317"/>
        <v>13057.75</v>
      </c>
      <c r="L6749" s="90">
        <v>475</v>
      </c>
      <c r="M6749" s="51">
        <f>VLOOKUP(A:A,'[2]Příloha k protokolu'!$F:$J,5,0)</f>
        <v>0</v>
      </c>
      <c r="N6749" s="62" t="s">
        <v>21118</v>
      </c>
      <c r="O6749" s="52" t="s">
        <v>19129</v>
      </c>
      <c r="P6749" s="52">
        <v>1</v>
      </c>
      <c r="Q6749" s="52"/>
      <c r="R6749" s="52" t="s">
        <v>21109</v>
      </c>
      <c r="S6749" s="49" t="s">
        <v>21333</v>
      </c>
      <c r="V6749" s="50" t="s">
        <v>18333</v>
      </c>
      <c r="W6749" s="50" t="s">
        <v>21109</v>
      </c>
      <c r="X6749" s="50" t="s">
        <v>14738</v>
      </c>
      <c r="Y6749" s="70" t="s">
        <v>17320</v>
      </c>
      <c r="Z6749" s="53">
        <v>25801</v>
      </c>
    </row>
    <row r="6750" spans="1:26" s="49" customFormat="1" x14ac:dyDescent="0.25">
      <c r="A6750" s="74">
        <v>600041581</v>
      </c>
      <c r="B6750" s="73">
        <f t="shared" si="315"/>
        <v>600041581</v>
      </c>
      <c r="C6750" s="73" t="s">
        <v>21119</v>
      </c>
      <c r="D6750" s="68">
        <v>1</v>
      </c>
      <c r="E6750" s="48">
        <f t="shared" si="316"/>
        <v>75031485</v>
      </c>
      <c r="F6750" s="57" t="s">
        <v>17312</v>
      </c>
      <c r="G6750" s="57" t="s">
        <v>18331</v>
      </c>
      <c r="H6750" s="51">
        <v>25</v>
      </c>
      <c r="I6750" s="51" t="s">
        <v>17309</v>
      </c>
      <c r="J6750" s="69">
        <v>27.49</v>
      </c>
      <c r="K6750" s="69">
        <f t="shared" si="317"/>
        <v>687.25</v>
      </c>
      <c r="L6750" s="90">
        <v>25</v>
      </c>
      <c r="M6750" s="51">
        <f>VLOOKUP(A:A,'[2]Příloha k protokolu'!$F:$J,5,0)</f>
        <v>0</v>
      </c>
      <c r="N6750" s="62" t="s">
        <v>21120</v>
      </c>
      <c r="O6750" s="52"/>
      <c r="P6750" s="52">
        <v>172</v>
      </c>
      <c r="Q6750" s="52"/>
      <c r="R6750" s="52" t="s">
        <v>21121</v>
      </c>
      <c r="S6750" s="49" t="s">
        <v>21333</v>
      </c>
      <c r="V6750" s="50" t="s">
        <v>21122</v>
      </c>
      <c r="W6750" s="50" t="s">
        <v>21109</v>
      </c>
      <c r="X6750" s="50" t="s">
        <v>14740</v>
      </c>
      <c r="Y6750" s="70" t="s">
        <v>17320</v>
      </c>
      <c r="Z6750" s="53">
        <v>25766</v>
      </c>
    </row>
    <row r="6751" spans="1:26" s="49" customFormat="1" x14ac:dyDescent="0.25">
      <c r="A6751" s="74">
        <v>600041735</v>
      </c>
      <c r="B6751" s="73">
        <f t="shared" si="315"/>
        <v>600041735</v>
      </c>
      <c r="C6751" s="73" t="s">
        <v>21123</v>
      </c>
      <c r="D6751" s="68">
        <v>1</v>
      </c>
      <c r="E6751" s="48">
        <f t="shared" si="316"/>
        <v>70996920</v>
      </c>
      <c r="F6751" s="57" t="s">
        <v>17312</v>
      </c>
      <c r="G6751" s="57" t="s">
        <v>18331</v>
      </c>
      <c r="H6751" s="51">
        <v>25</v>
      </c>
      <c r="I6751" s="51" t="s">
        <v>17309</v>
      </c>
      <c r="J6751" s="69">
        <v>27.49</v>
      </c>
      <c r="K6751" s="69">
        <f t="shared" si="317"/>
        <v>687.25</v>
      </c>
      <c r="L6751" s="90">
        <v>25</v>
      </c>
      <c r="M6751" s="51">
        <f>VLOOKUP(A:A,'[2]Příloha k protokolu'!$F:$J,5,0)</f>
        <v>0</v>
      </c>
      <c r="N6751" s="62" t="s">
        <v>21124</v>
      </c>
      <c r="O6751" s="52" t="s">
        <v>21125</v>
      </c>
      <c r="P6751" s="52">
        <v>270</v>
      </c>
      <c r="Q6751" s="52"/>
      <c r="R6751" s="52" t="s">
        <v>21126</v>
      </c>
      <c r="S6751" s="49" t="s">
        <v>21333</v>
      </c>
      <c r="V6751" s="50" t="s">
        <v>21122</v>
      </c>
      <c r="W6751" s="50" t="s">
        <v>21109</v>
      </c>
      <c r="X6751" s="50" t="s">
        <v>14740</v>
      </c>
      <c r="Y6751" s="70" t="s">
        <v>17320</v>
      </c>
      <c r="Z6751" s="53">
        <v>25765</v>
      </c>
    </row>
    <row r="6752" spans="1:26" s="49" customFormat="1" x14ac:dyDescent="0.25">
      <c r="A6752" s="74">
        <v>600041751</v>
      </c>
      <c r="B6752" s="73">
        <f t="shared" si="315"/>
        <v>600041751</v>
      </c>
      <c r="C6752" s="73" t="s">
        <v>21127</v>
      </c>
      <c r="D6752" s="68">
        <v>1</v>
      </c>
      <c r="E6752" s="48">
        <f t="shared" si="316"/>
        <v>70996938</v>
      </c>
      <c r="F6752" s="57" t="s">
        <v>17312</v>
      </c>
      <c r="G6752" s="57" t="s">
        <v>18331</v>
      </c>
      <c r="H6752" s="51">
        <v>25</v>
      </c>
      <c r="I6752" s="51" t="s">
        <v>17309</v>
      </c>
      <c r="J6752" s="69">
        <v>27.49</v>
      </c>
      <c r="K6752" s="69">
        <f t="shared" si="317"/>
        <v>687.25</v>
      </c>
      <c r="L6752" s="90">
        <v>25</v>
      </c>
      <c r="M6752" s="51">
        <f>VLOOKUP(A:A,'[2]Příloha k protokolu'!$F:$J,5,0)</f>
        <v>0</v>
      </c>
      <c r="N6752" s="62" t="s">
        <v>21128</v>
      </c>
      <c r="O6752" s="52"/>
      <c r="P6752" s="52">
        <v>217</v>
      </c>
      <c r="Q6752" s="52"/>
      <c r="R6752" s="52" t="s">
        <v>21109</v>
      </c>
      <c r="S6752" s="49" t="s">
        <v>21333</v>
      </c>
      <c r="V6752" s="50" t="s">
        <v>21122</v>
      </c>
      <c r="W6752" s="50" t="s">
        <v>21109</v>
      </c>
      <c r="X6752" s="50" t="s">
        <v>14740</v>
      </c>
      <c r="Y6752" s="70" t="s">
        <v>17320</v>
      </c>
      <c r="Z6752" s="53">
        <v>25801</v>
      </c>
    </row>
    <row r="6753" spans="1:26" s="49" customFormat="1" x14ac:dyDescent="0.25">
      <c r="A6753" s="74">
        <v>600041450</v>
      </c>
      <c r="B6753" s="73">
        <f t="shared" si="315"/>
        <v>600041450</v>
      </c>
      <c r="C6753" s="73" t="s">
        <v>21129</v>
      </c>
      <c r="D6753" s="68">
        <v>1</v>
      </c>
      <c r="E6753" s="48">
        <f t="shared" si="316"/>
        <v>70944784</v>
      </c>
      <c r="F6753" s="57" t="s">
        <v>17312</v>
      </c>
      <c r="G6753" s="57" t="s">
        <v>18331</v>
      </c>
      <c r="H6753" s="51">
        <v>25</v>
      </c>
      <c r="I6753" s="51" t="s">
        <v>17309</v>
      </c>
      <c r="J6753" s="69">
        <v>27.49</v>
      </c>
      <c r="K6753" s="69">
        <f t="shared" si="317"/>
        <v>687.25</v>
      </c>
      <c r="L6753" s="90">
        <v>25</v>
      </c>
      <c r="M6753" s="51">
        <f>VLOOKUP(A:A,'[2]Příloha k protokolu'!$F:$J,5,0)</f>
        <v>0</v>
      </c>
      <c r="N6753" s="62" t="s">
        <v>21130</v>
      </c>
      <c r="O6753" s="52" t="s">
        <v>21131</v>
      </c>
      <c r="P6753" s="52">
        <v>966</v>
      </c>
      <c r="Q6753" s="52"/>
      <c r="R6753" s="52" t="s">
        <v>21109</v>
      </c>
      <c r="S6753" s="49" t="s">
        <v>21333</v>
      </c>
      <c r="V6753" s="50" t="s">
        <v>21122</v>
      </c>
      <c r="W6753" s="50" t="s">
        <v>21109</v>
      </c>
      <c r="X6753" s="50" t="s">
        <v>14740</v>
      </c>
      <c r="Y6753" s="70" t="s">
        <v>17320</v>
      </c>
      <c r="Z6753" s="53">
        <v>25801</v>
      </c>
    </row>
    <row r="6754" spans="1:26" s="49" customFormat="1" x14ac:dyDescent="0.25">
      <c r="A6754" s="74">
        <v>600041743</v>
      </c>
      <c r="B6754" s="73">
        <f t="shared" si="315"/>
        <v>600041743</v>
      </c>
      <c r="C6754" s="73" t="s">
        <v>21132</v>
      </c>
      <c r="D6754" s="68">
        <v>1</v>
      </c>
      <c r="E6754" s="48">
        <f t="shared" si="316"/>
        <v>70998558</v>
      </c>
      <c r="F6754" s="57" t="s">
        <v>17312</v>
      </c>
      <c r="G6754" s="57" t="s">
        <v>18331</v>
      </c>
      <c r="H6754" s="51">
        <v>25</v>
      </c>
      <c r="I6754" s="51" t="s">
        <v>17309</v>
      </c>
      <c r="J6754" s="69">
        <v>27.49</v>
      </c>
      <c r="K6754" s="69">
        <f t="shared" si="317"/>
        <v>687.25</v>
      </c>
      <c r="L6754" s="90">
        <v>25</v>
      </c>
      <c r="M6754" s="51">
        <f>VLOOKUP(A:A,'[2]Příloha k protokolu'!$F:$J,5,0)</f>
        <v>0</v>
      </c>
      <c r="N6754" s="62" t="s">
        <v>21133</v>
      </c>
      <c r="O6754" s="52" t="s">
        <v>584</v>
      </c>
      <c r="P6754" s="52">
        <v>3</v>
      </c>
      <c r="Q6754" s="52"/>
      <c r="R6754" s="52" t="s">
        <v>21134</v>
      </c>
      <c r="S6754" s="49" t="s">
        <v>21333</v>
      </c>
      <c r="V6754" s="50" t="s">
        <v>21122</v>
      </c>
      <c r="W6754" s="50" t="s">
        <v>21109</v>
      </c>
      <c r="X6754" s="50" t="s">
        <v>14740</v>
      </c>
      <c r="Y6754" s="70" t="s">
        <v>17320</v>
      </c>
      <c r="Z6754" s="53">
        <v>25763</v>
      </c>
    </row>
    <row r="6755" spans="1:26" s="49" customFormat="1" x14ac:dyDescent="0.25">
      <c r="A6755" s="74">
        <v>600041778</v>
      </c>
      <c r="B6755" s="73">
        <f t="shared" si="315"/>
        <v>600041778</v>
      </c>
      <c r="C6755" s="73" t="s">
        <v>21135</v>
      </c>
      <c r="D6755" s="68">
        <v>1</v>
      </c>
      <c r="E6755" s="48">
        <f t="shared" si="316"/>
        <v>70996954</v>
      </c>
      <c r="F6755" s="57" t="s">
        <v>17312</v>
      </c>
      <c r="G6755" s="57" t="s">
        <v>18331</v>
      </c>
      <c r="H6755" s="51">
        <v>25</v>
      </c>
      <c r="I6755" s="51" t="s">
        <v>17309</v>
      </c>
      <c r="J6755" s="69">
        <v>27.49</v>
      </c>
      <c r="K6755" s="69">
        <f t="shared" si="317"/>
        <v>687.25</v>
      </c>
      <c r="L6755" s="90">
        <v>25</v>
      </c>
      <c r="M6755" s="51">
        <f>VLOOKUP(A:A,'[2]Příloha k protokolu'!$F:$J,5,0)</f>
        <v>0</v>
      </c>
      <c r="N6755" s="62" t="s">
        <v>21136</v>
      </c>
      <c r="O6755" s="52" t="s">
        <v>21137</v>
      </c>
      <c r="P6755" s="52">
        <v>943</v>
      </c>
      <c r="Q6755" s="52"/>
      <c r="R6755" s="52" t="s">
        <v>21109</v>
      </c>
      <c r="S6755" s="49" t="s">
        <v>21333</v>
      </c>
      <c r="V6755" s="50" t="s">
        <v>21122</v>
      </c>
      <c r="W6755" s="50" t="s">
        <v>21109</v>
      </c>
      <c r="X6755" s="50" t="s">
        <v>14740</v>
      </c>
      <c r="Y6755" s="70" t="s">
        <v>17320</v>
      </c>
      <c r="Z6755" s="53">
        <v>25801</v>
      </c>
    </row>
    <row r="6756" spans="1:26" s="49" customFormat="1" x14ac:dyDescent="0.25">
      <c r="A6756" s="74">
        <v>600041786</v>
      </c>
      <c r="B6756" s="73">
        <f t="shared" si="315"/>
        <v>600041786</v>
      </c>
      <c r="C6756" s="73" t="s">
        <v>21138</v>
      </c>
      <c r="D6756" s="68">
        <v>1</v>
      </c>
      <c r="E6756" s="48">
        <f t="shared" si="316"/>
        <v>70996946</v>
      </c>
      <c r="F6756" s="57" t="s">
        <v>17312</v>
      </c>
      <c r="G6756" s="57" t="s">
        <v>18331</v>
      </c>
      <c r="H6756" s="51">
        <v>25</v>
      </c>
      <c r="I6756" s="51" t="s">
        <v>17309</v>
      </c>
      <c r="J6756" s="69">
        <v>27.49</v>
      </c>
      <c r="K6756" s="69">
        <f t="shared" si="317"/>
        <v>687.25</v>
      </c>
      <c r="L6756" s="90">
        <v>25</v>
      </c>
      <c r="M6756" s="51">
        <f>VLOOKUP(A:A,'[2]Příloha k protokolu'!$F:$J,5,0)</f>
        <v>0</v>
      </c>
      <c r="N6756" s="62" t="s">
        <v>21139</v>
      </c>
      <c r="O6756" s="52" t="s">
        <v>21140</v>
      </c>
      <c r="P6756" s="52">
        <v>1047</v>
      </c>
      <c r="Q6756" s="52"/>
      <c r="R6756" s="52" t="s">
        <v>21109</v>
      </c>
      <c r="S6756" s="49" t="s">
        <v>21333</v>
      </c>
      <c r="V6756" s="50" t="s">
        <v>21122</v>
      </c>
      <c r="W6756" s="50" t="s">
        <v>21109</v>
      </c>
      <c r="X6756" s="50" t="s">
        <v>14740</v>
      </c>
      <c r="Y6756" s="70" t="s">
        <v>17320</v>
      </c>
      <c r="Z6756" s="53">
        <v>25801</v>
      </c>
    </row>
    <row r="6757" spans="1:26" s="49" customFormat="1" ht="30" x14ac:dyDescent="0.25">
      <c r="A6757" s="74">
        <v>600041930</v>
      </c>
      <c r="B6757" s="73">
        <f t="shared" si="315"/>
        <v>600041930</v>
      </c>
      <c r="C6757" s="73" t="s">
        <v>21141</v>
      </c>
      <c r="D6757" s="68">
        <v>1</v>
      </c>
      <c r="E6757" s="48">
        <f t="shared" si="316"/>
        <v>71004491</v>
      </c>
      <c r="F6757" s="57" t="s">
        <v>17312</v>
      </c>
      <c r="G6757" s="57" t="s">
        <v>18331</v>
      </c>
      <c r="H6757" s="51">
        <v>200</v>
      </c>
      <c r="I6757" s="51" t="s">
        <v>17309</v>
      </c>
      <c r="J6757" s="69">
        <v>27.49</v>
      </c>
      <c r="K6757" s="69">
        <f t="shared" si="317"/>
        <v>5498</v>
      </c>
      <c r="L6757" s="90">
        <v>200</v>
      </c>
      <c r="M6757" s="51">
        <f>VLOOKUP(A:A,'[2]Příloha k protokolu'!$F:$J,5,0)</f>
        <v>0</v>
      </c>
      <c r="N6757" s="62" t="s">
        <v>21142</v>
      </c>
      <c r="O6757" s="52" t="s">
        <v>58</v>
      </c>
      <c r="P6757" s="52">
        <v>170</v>
      </c>
      <c r="Q6757" s="52"/>
      <c r="R6757" s="52" t="s">
        <v>21143</v>
      </c>
      <c r="S6757" s="49" t="s">
        <v>21333</v>
      </c>
      <c r="V6757" s="50" t="s">
        <v>21122</v>
      </c>
      <c r="W6757" s="50" t="s">
        <v>21109</v>
      </c>
      <c r="X6757" s="50" t="s">
        <v>14740</v>
      </c>
      <c r="Y6757" s="70" t="s">
        <v>17320</v>
      </c>
      <c r="Z6757" s="53">
        <v>25706</v>
      </c>
    </row>
    <row r="6758" spans="1:26" s="49" customFormat="1" x14ac:dyDescent="0.25">
      <c r="A6758" s="74">
        <v>600042227</v>
      </c>
      <c r="B6758" s="73">
        <f t="shared" si="315"/>
        <v>600042227</v>
      </c>
      <c r="C6758" s="73" t="s">
        <v>21144</v>
      </c>
      <c r="D6758" s="68">
        <v>1</v>
      </c>
      <c r="E6758" s="48">
        <f t="shared" si="316"/>
        <v>63822172</v>
      </c>
      <c r="F6758" s="57" t="s">
        <v>17312</v>
      </c>
      <c r="G6758" s="57" t="s">
        <v>18331</v>
      </c>
      <c r="H6758" s="51">
        <v>25</v>
      </c>
      <c r="I6758" s="51" t="s">
        <v>17309</v>
      </c>
      <c r="J6758" s="69">
        <v>27.49</v>
      </c>
      <c r="K6758" s="69">
        <f t="shared" si="317"/>
        <v>687.25</v>
      </c>
      <c r="L6758" s="90">
        <v>25</v>
      </c>
      <c r="M6758" s="51">
        <f>VLOOKUP(A:A,'[2]Příloha k protokolu'!$F:$J,5,0)</f>
        <v>0</v>
      </c>
      <c r="N6758" s="62" t="s">
        <v>21145</v>
      </c>
      <c r="O6758" s="52" t="s">
        <v>21146</v>
      </c>
      <c r="P6758" s="52">
        <v>1500</v>
      </c>
      <c r="Q6758" s="52"/>
      <c r="R6758" s="52" t="s">
        <v>21109</v>
      </c>
      <c r="S6758" s="49" t="s">
        <v>21333</v>
      </c>
      <c r="V6758" s="50" t="s">
        <v>21122</v>
      </c>
      <c r="W6758" s="50" t="s">
        <v>21109</v>
      </c>
      <c r="X6758" s="50" t="s">
        <v>14740</v>
      </c>
      <c r="Y6758" s="70" t="s">
        <v>17320</v>
      </c>
      <c r="Z6758" s="53">
        <v>25801</v>
      </c>
    </row>
    <row r="6759" spans="1:26" s="49" customFormat="1" ht="30" x14ac:dyDescent="0.25">
      <c r="A6759" s="74">
        <v>600041981</v>
      </c>
      <c r="B6759" s="73">
        <f t="shared" si="315"/>
        <v>600041981</v>
      </c>
      <c r="C6759" s="73" t="s">
        <v>21147</v>
      </c>
      <c r="D6759" s="68">
        <v>1</v>
      </c>
      <c r="E6759" s="48">
        <f t="shared" si="316"/>
        <v>70996890</v>
      </c>
      <c r="F6759" s="57" t="s">
        <v>17312</v>
      </c>
      <c r="G6759" s="57" t="s">
        <v>18331</v>
      </c>
      <c r="H6759" s="51">
        <v>475</v>
      </c>
      <c r="I6759" s="51" t="s">
        <v>17309</v>
      </c>
      <c r="J6759" s="69">
        <v>27.49</v>
      </c>
      <c r="K6759" s="69">
        <f t="shared" si="317"/>
        <v>13057.75</v>
      </c>
      <c r="L6759" s="90">
        <v>475</v>
      </c>
      <c r="M6759" s="51">
        <f>VLOOKUP(A:A,'[2]Příloha k protokolu'!$F:$J,5,0)</f>
        <v>0</v>
      </c>
      <c r="N6759" s="62" t="s">
        <v>21148</v>
      </c>
      <c r="O6759" s="52" t="s">
        <v>21125</v>
      </c>
      <c r="P6759" s="52">
        <v>335</v>
      </c>
      <c r="Q6759" s="52"/>
      <c r="R6759" s="52" t="s">
        <v>21126</v>
      </c>
      <c r="S6759" s="49" t="s">
        <v>21333</v>
      </c>
      <c r="V6759" s="50" t="s">
        <v>21122</v>
      </c>
      <c r="W6759" s="50" t="s">
        <v>21109</v>
      </c>
      <c r="X6759" s="50" t="s">
        <v>14740</v>
      </c>
      <c r="Y6759" s="70" t="s">
        <v>17320</v>
      </c>
      <c r="Z6759" s="53">
        <v>25765</v>
      </c>
    </row>
    <row r="6760" spans="1:26" s="49" customFormat="1" x14ac:dyDescent="0.25">
      <c r="A6760" s="74">
        <v>600042014</v>
      </c>
      <c r="B6760" s="73">
        <f t="shared" si="315"/>
        <v>600042014</v>
      </c>
      <c r="C6760" s="73" t="s">
        <v>21149</v>
      </c>
      <c r="D6760" s="68">
        <v>1</v>
      </c>
      <c r="E6760" s="48">
        <f t="shared" si="316"/>
        <v>47084464</v>
      </c>
      <c r="F6760" s="57" t="s">
        <v>17312</v>
      </c>
      <c r="G6760" s="57" t="s">
        <v>18331</v>
      </c>
      <c r="H6760" s="51">
        <v>400</v>
      </c>
      <c r="I6760" s="51" t="s">
        <v>17309</v>
      </c>
      <c r="J6760" s="69">
        <v>27.49</v>
      </c>
      <c r="K6760" s="69">
        <f t="shared" si="317"/>
        <v>10996</v>
      </c>
      <c r="L6760" s="90">
        <v>400</v>
      </c>
      <c r="M6760" s="51">
        <f>VLOOKUP(A:A,'[2]Příloha k protokolu'!$F:$J,5,0)</f>
        <v>0</v>
      </c>
      <c r="N6760" s="62" t="s">
        <v>21150</v>
      </c>
      <c r="O6760" s="52" t="s">
        <v>60</v>
      </c>
      <c r="P6760" s="52">
        <v>1</v>
      </c>
      <c r="Q6760" s="52"/>
      <c r="R6760" s="52" t="s">
        <v>21151</v>
      </c>
      <c r="S6760" s="49" t="s">
        <v>21333</v>
      </c>
      <c r="V6760" s="50" t="s">
        <v>21122</v>
      </c>
      <c r="W6760" s="50" t="s">
        <v>21109</v>
      </c>
      <c r="X6760" s="50" t="s">
        <v>14740</v>
      </c>
      <c r="Y6760" s="70" t="s">
        <v>17320</v>
      </c>
      <c r="Z6760" s="53">
        <v>25768</v>
      </c>
    </row>
    <row r="6761" spans="1:26" s="49" customFormat="1" ht="30" x14ac:dyDescent="0.25">
      <c r="A6761" s="74">
        <v>600042065</v>
      </c>
      <c r="B6761" s="73">
        <f t="shared" si="315"/>
        <v>600042065</v>
      </c>
      <c r="C6761" s="73" t="s">
        <v>21152</v>
      </c>
      <c r="D6761" s="68">
        <v>1</v>
      </c>
      <c r="E6761" s="48">
        <f t="shared" si="316"/>
        <v>70993661</v>
      </c>
      <c r="F6761" s="57" t="s">
        <v>17312</v>
      </c>
      <c r="G6761" s="57" t="s">
        <v>18331</v>
      </c>
      <c r="H6761" s="51">
        <v>200</v>
      </c>
      <c r="I6761" s="51" t="s">
        <v>17309</v>
      </c>
      <c r="J6761" s="69">
        <v>27.49</v>
      </c>
      <c r="K6761" s="69">
        <f t="shared" si="317"/>
        <v>5498</v>
      </c>
      <c r="L6761" s="90">
        <v>200</v>
      </c>
      <c r="M6761" s="51">
        <f>VLOOKUP(A:A,'[2]Příloha k protokolu'!$F:$J,5,0)</f>
        <v>0</v>
      </c>
      <c r="N6761" s="62" t="s">
        <v>21153</v>
      </c>
      <c r="O6761" s="52" t="s">
        <v>2861</v>
      </c>
      <c r="P6761" s="52">
        <v>270</v>
      </c>
      <c r="Q6761" s="52"/>
      <c r="R6761" s="52" t="s">
        <v>21154</v>
      </c>
      <c r="S6761" s="49" t="s">
        <v>21333</v>
      </c>
      <c r="V6761" s="50" t="s">
        <v>21122</v>
      </c>
      <c r="W6761" s="50" t="s">
        <v>21109</v>
      </c>
      <c r="X6761" s="50" t="s">
        <v>14740</v>
      </c>
      <c r="Y6761" s="70" t="s">
        <v>17320</v>
      </c>
      <c r="Z6761" s="53">
        <v>25708</v>
      </c>
    </row>
    <row r="6762" spans="1:26" s="49" customFormat="1" x14ac:dyDescent="0.25">
      <c r="A6762" s="74">
        <v>600042120</v>
      </c>
      <c r="B6762" s="73">
        <f t="shared" si="315"/>
        <v>600042120</v>
      </c>
      <c r="C6762" s="73" t="s">
        <v>21155</v>
      </c>
      <c r="D6762" s="68">
        <v>1</v>
      </c>
      <c r="E6762" s="48">
        <f t="shared" si="316"/>
        <v>70998540</v>
      </c>
      <c r="F6762" s="57" t="s">
        <v>17312</v>
      </c>
      <c r="G6762" s="57" t="s">
        <v>18331</v>
      </c>
      <c r="H6762" s="51">
        <v>325</v>
      </c>
      <c r="I6762" s="51" t="s">
        <v>17309</v>
      </c>
      <c r="J6762" s="69">
        <v>27.49</v>
      </c>
      <c r="K6762" s="69">
        <f t="shared" si="317"/>
        <v>8934.25</v>
      </c>
      <c r="L6762" s="90">
        <v>325</v>
      </c>
      <c r="M6762" s="51">
        <f>VLOOKUP(A:A,'[2]Příloha k protokolu'!$F:$J,5,0)</f>
        <v>0</v>
      </c>
      <c r="N6762" s="62" t="s">
        <v>21156</v>
      </c>
      <c r="O6762" s="52" t="s">
        <v>584</v>
      </c>
      <c r="P6762" s="52">
        <v>256</v>
      </c>
      <c r="Q6762" s="52"/>
      <c r="R6762" s="52" t="s">
        <v>21134</v>
      </c>
      <c r="S6762" s="49" t="s">
        <v>21333</v>
      </c>
      <c r="V6762" s="50" t="s">
        <v>21122</v>
      </c>
      <c r="W6762" s="50" t="s">
        <v>21109</v>
      </c>
      <c r="X6762" s="50" t="s">
        <v>14740</v>
      </c>
      <c r="Y6762" s="70" t="s">
        <v>17320</v>
      </c>
      <c r="Z6762" s="53">
        <v>25763</v>
      </c>
    </row>
    <row r="6763" spans="1:26" s="49" customFormat="1" x14ac:dyDescent="0.25">
      <c r="A6763" s="74">
        <v>600042146</v>
      </c>
      <c r="B6763" s="73">
        <f t="shared" si="315"/>
        <v>600042146</v>
      </c>
      <c r="C6763" s="73" t="s">
        <v>21157</v>
      </c>
      <c r="D6763" s="68">
        <v>1</v>
      </c>
      <c r="E6763" s="48">
        <f t="shared" si="316"/>
        <v>70130426</v>
      </c>
      <c r="F6763" s="57" t="s">
        <v>17312</v>
      </c>
      <c r="G6763" s="57" t="s">
        <v>18331</v>
      </c>
      <c r="H6763" s="51">
        <v>1200</v>
      </c>
      <c r="I6763" s="51" t="s">
        <v>17309</v>
      </c>
      <c r="J6763" s="69">
        <v>27.49</v>
      </c>
      <c r="K6763" s="69">
        <f t="shared" si="317"/>
        <v>32988</v>
      </c>
      <c r="L6763" s="90">
        <v>1200</v>
      </c>
      <c r="M6763" s="51">
        <f>VLOOKUP(A:A,'[2]Příloha k protokolu'!$F:$J,5,0)</f>
        <v>0</v>
      </c>
      <c r="N6763" s="62" t="s">
        <v>21158</v>
      </c>
      <c r="O6763" s="52" t="s">
        <v>21146</v>
      </c>
      <c r="P6763" s="52">
        <v>1500</v>
      </c>
      <c r="Q6763" s="52"/>
      <c r="R6763" s="52" t="s">
        <v>21109</v>
      </c>
      <c r="S6763" s="49" t="s">
        <v>21333</v>
      </c>
      <c r="V6763" s="50" t="s">
        <v>21122</v>
      </c>
      <c r="W6763" s="50" t="s">
        <v>21109</v>
      </c>
      <c r="X6763" s="50" t="s">
        <v>14740</v>
      </c>
      <c r="Y6763" s="70" t="s">
        <v>17320</v>
      </c>
      <c r="Z6763" s="53">
        <v>25801</v>
      </c>
    </row>
    <row r="6764" spans="1:26" s="49" customFormat="1" x14ac:dyDescent="0.25">
      <c r="A6764" s="74">
        <v>600042162</v>
      </c>
      <c r="B6764" s="73">
        <f t="shared" si="315"/>
        <v>600042162</v>
      </c>
      <c r="C6764" s="73" t="s">
        <v>21159</v>
      </c>
      <c r="D6764" s="68">
        <v>1</v>
      </c>
      <c r="E6764" s="48">
        <f t="shared" si="316"/>
        <v>47082917</v>
      </c>
      <c r="F6764" s="57" t="s">
        <v>17312</v>
      </c>
      <c r="G6764" s="57" t="s">
        <v>18331</v>
      </c>
      <c r="H6764" s="51">
        <v>1025</v>
      </c>
      <c r="I6764" s="51" t="s">
        <v>17309</v>
      </c>
      <c r="J6764" s="69">
        <v>27.49</v>
      </c>
      <c r="K6764" s="69">
        <f t="shared" si="317"/>
        <v>28177.25</v>
      </c>
      <c r="L6764" s="90">
        <v>1025</v>
      </c>
      <c r="M6764" s="51">
        <f>VLOOKUP(A:A,'[2]Příloha k protokolu'!$F:$J,5,0)</f>
        <v>0</v>
      </c>
      <c r="N6764" s="62" t="s">
        <v>21160</v>
      </c>
      <c r="O6764" s="52" t="s">
        <v>329</v>
      </c>
      <c r="P6764" s="52">
        <v>968</v>
      </c>
      <c r="Q6764" s="52"/>
      <c r="R6764" s="52" t="s">
        <v>21109</v>
      </c>
      <c r="S6764" s="49" t="s">
        <v>21333</v>
      </c>
      <c r="V6764" s="50" t="s">
        <v>21122</v>
      </c>
      <c r="W6764" s="50" t="s">
        <v>21109</v>
      </c>
      <c r="X6764" s="50" t="s">
        <v>14740</v>
      </c>
      <c r="Y6764" s="70" t="s">
        <v>17320</v>
      </c>
      <c r="Z6764" s="53">
        <v>25801</v>
      </c>
    </row>
    <row r="6765" spans="1:26" s="49" customFormat="1" ht="30" x14ac:dyDescent="0.25">
      <c r="A6765" s="74">
        <v>600042189</v>
      </c>
      <c r="B6765" s="73">
        <f t="shared" si="315"/>
        <v>600042189</v>
      </c>
      <c r="C6765" s="73" t="s">
        <v>21161</v>
      </c>
      <c r="D6765" s="68">
        <v>1</v>
      </c>
      <c r="E6765" s="48">
        <f t="shared" si="316"/>
        <v>48927830</v>
      </c>
      <c r="F6765" s="57" t="s">
        <v>17312</v>
      </c>
      <c r="G6765" s="57" t="s">
        <v>18331</v>
      </c>
      <c r="H6765" s="51">
        <v>175</v>
      </c>
      <c r="I6765" s="51" t="s">
        <v>17309</v>
      </c>
      <c r="J6765" s="69">
        <v>27.49</v>
      </c>
      <c r="K6765" s="69">
        <f t="shared" si="317"/>
        <v>4810.75</v>
      </c>
      <c r="L6765" s="90">
        <v>175</v>
      </c>
      <c r="M6765" s="51">
        <f>VLOOKUP(A:A,'[2]Příloha k protokolu'!$F:$J,5,0)</f>
        <v>0</v>
      </c>
      <c r="N6765" s="62" t="s">
        <v>21162</v>
      </c>
      <c r="O6765" s="52"/>
      <c r="P6765" s="52">
        <v>100</v>
      </c>
      <c r="Q6765" s="52"/>
      <c r="R6765" s="52" t="s">
        <v>21163</v>
      </c>
      <c r="S6765" s="49" t="s">
        <v>21333</v>
      </c>
      <c r="V6765" s="50" t="s">
        <v>21122</v>
      </c>
      <c r="W6765" s="50" t="s">
        <v>21109</v>
      </c>
      <c r="X6765" s="50" t="s">
        <v>14740</v>
      </c>
      <c r="Y6765" s="70" t="s">
        <v>17320</v>
      </c>
      <c r="Z6765" s="53">
        <v>25764</v>
      </c>
    </row>
    <row r="6766" spans="1:26" s="49" customFormat="1" x14ac:dyDescent="0.25">
      <c r="A6766" s="74">
        <v>600042332</v>
      </c>
      <c r="B6766" s="73">
        <f t="shared" si="315"/>
        <v>600042332</v>
      </c>
      <c r="C6766" s="73" t="s">
        <v>21164</v>
      </c>
      <c r="D6766" s="68">
        <v>1</v>
      </c>
      <c r="E6766" s="48">
        <f t="shared" si="316"/>
        <v>63822199</v>
      </c>
      <c r="F6766" s="57" t="s">
        <v>17312</v>
      </c>
      <c r="G6766" s="57" t="s">
        <v>18331</v>
      </c>
      <c r="H6766" s="51">
        <v>25</v>
      </c>
      <c r="I6766" s="51" t="s">
        <v>17309</v>
      </c>
      <c r="J6766" s="69">
        <v>27.49</v>
      </c>
      <c r="K6766" s="69">
        <f t="shared" si="317"/>
        <v>687.25</v>
      </c>
      <c r="L6766" s="90">
        <v>25</v>
      </c>
      <c r="M6766" s="51">
        <f>VLOOKUP(A:A,'[2]Příloha k protokolu'!$F:$J,5,0)</f>
        <v>0</v>
      </c>
      <c r="N6766" s="62" t="s">
        <v>21165</v>
      </c>
      <c r="O6766" s="52" t="s">
        <v>329</v>
      </c>
      <c r="P6766" s="52">
        <v>968</v>
      </c>
      <c r="Q6766" s="52"/>
      <c r="R6766" s="52" t="s">
        <v>21109</v>
      </c>
      <c r="S6766" s="49" t="s">
        <v>21333</v>
      </c>
      <c r="V6766" s="50" t="s">
        <v>21122</v>
      </c>
      <c r="W6766" s="50" t="s">
        <v>21109</v>
      </c>
      <c r="X6766" s="50" t="s">
        <v>14740</v>
      </c>
      <c r="Y6766" s="70" t="s">
        <v>17320</v>
      </c>
      <c r="Z6766" s="53">
        <v>25801</v>
      </c>
    </row>
    <row r="6767" spans="1:26" s="49" customFormat="1" x14ac:dyDescent="0.25">
      <c r="A6767" s="75">
        <v>691002193</v>
      </c>
      <c r="B6767" s="73">
        <f t="shared" si="315"/>
        <v>691002193</v>
      </c>
      <c r="C6767" s="73" t="s">
        <v>21166</v>
      </c>
      <c r="D6767" s="68">
        <v>1</v>
      </c>
      <c r="E6767" s="48">
        <f t="shared" si="316"/>
        <v>72086572</v>
      </c>
      <c r="F6767" s="57" t="s">
        <v>17312</v>
      </c>
      <c r="G6767" s="57" t="s">
        <v>18331</v>
      </c>
      <c r="H6767" s="51">
        <v>25</v>
      </c>
      <c r="I6767" s="51" t="s">
        <v>17309</v>
      </c>
      <c r="J6767" s="69">
        <v>27.49</v>
      </c>
      <c r="K6767" s="69">
        <f t="shared" si="317"/>
        <v>687.25</v>
      </c>
      <c r="L6767" s="90">
        <v>25</v>
      </c>
      <c r="M6767" s="51">
        <f>VLOOKUP(A:A,'[2]Příloha k protokolu'!$F:$J,5,0)</f>
        <v>0</v>
      </c>
      <c r="N6767" s="62" t="s">
        <v>21167</v>
      </c>
      <c r="O6767" s="52" t="s">
        <v>21116</v>
      </c>
      <c r="P6767" s="52">
        <v>1900</v>
      </c>
      <c r="Q6767" s="52"/>
      <c r="R6767" s="52" t="s">
        <v>21109</v>
      </c>
      <c r="S6767" s="49" t="s">
        <v>21333</v>
      </c>
      <c r="V6767" s="50" t="s">
        <v>21122</v>
      </c>
      <c r="W6767" s="50" t="s">
        <v>21109</v>
      </c>
      <c r="X6767" s="50" t="s">
        <v>14740</v>
      </c>
      <c r="Y6767" s="70" t="s">
        <v>17320</v>
      </c>
      <c r="Z6767" s="53">
        <v>25801</v>
      </c>
    </row>
    <row r="6768" spans="1:26" s="49" customFormat="1" x14ac:dyDescent="0.25">
      <c r="A6768" s="74">
        <v>600021459</v>
      </c>
      <c r="B6768" s="73">
        <f t="shared" si="315"/>
        <v>600021459</v>
      </c>
      <c r="C6768" s="73" t="s">
        <v>21168</v>
      </c>
      <c r="D6768" s="68">
        <v>1</v>
      </c>
      <c r="E6768" s="48">
        <f t="shared" si="316"/>
        <v>70843562</v>
      </c>
      <c r="F6768" s="57" t="s">
        <v>17312</v>
      </c>
      <c r="G6768" s="57" t="s">
        <v>18331</v>
      </c>
      <c r="H6768" s="51">
        <v>50</v>
      </c>
      <c r="I6768" s="51" t="s">
        <v>17309</v>
      </c>
      <c r="J6768" s="69">
        <v>27.49</v>
      </c>
      <c r="K6768" s="69">
        <f t="shared" si="317"/>
        <v>1374.5</v>
      </c>
      <c r="L6768" s="90">
        <v>50</v>
      </c>
      <c r="M6768" s="51">
        <f>VLOOKUP(A:A,'[2]Příloha k protokolu'!$F:$J,5,0)</f>
        <v>0</v>
      </c>
      <c r="N6768" s="62" t="s">
        <v>21169</v>
      </c>
      <c r="O6768" s="52" t="s">
        <v>725</v>
      </c>
      <c r="P6768" s="52">
        <v>153</v>
      </c>
      <c r="Q6768" s="52"/>
      <c r="R6768" s="52" t="s">
        <v>21170</v>
      </c>
      <c r="S6768" s="49" t="s">
        <v>21333</v>
      </c>
      <c r="V6768" s="50" t="s">
        <v>18333</v>
      </c>
      <c r="W6768" s="50" t="s">
        <v>21170</v>
      </c>
      <c r="X6768" s="50" t="s">
        <v>14738</v>
      </c>
      <c r="Y6768" s="70" t="s">
        <v>17320</v>
      </c>
      <c r="Z6768" s="53">
        <v>25901</v>
      </c>
    </row>
    <row r="6769" spans="1:26" s="49" customFormat="1" x14ac:dyDescent="0.25">
      <c r="A6769" s="74">
        <v>600041905</v>
      </c>
      <c r="B6769" s="73">
        <f t="shared" si="315"/>
        <v>600041905</v>
      </c>
      <c r="C6769" s="73" t="s">
        <v>21172</v>
      </c>
      <c r="D6769" s="68">
        <v>1</v>
      </c>
      <c r="E6769" s="48">
        <f t="shared" si="316"/>
        <v>71001174</v>
      </c>
      <c r="F6769" s="57" t="s">
        <v>17312</v>
      </c>
      <c r="G6769" s="57" t="s">
        <v>18331</v>
      </c>
      <c r="H6769" s="51">
        <v>125</v>
      </c>
      <c r="I6769" s="51" t="s">
        <v>17309</v>
      </c>
      <c r="J6769" s="69">
        <v>27.49</v>
      </c>
      <c r="K6769" s="69">
        <f t="shared" si="317"/>
        <v>3436.25</v>
      </c>
      <c r="L6769" s="90">
        <v>125</v>
      </c>
      <c r="M6769" s="51">
        <f>VLOOKUP(A:A,'[2]Příloha k protokolu'!$F:$J,5,0)</f>
        <v>0</v>
      </c>
      <c r="N6769" s="62" t="s">
        <v>21173</v>
      </c>
      <c r="O6769" s="52"/>
      <c r="P6769" s="52">
        <v>4</v>
      </c>
      <c r="Q6769" s="52"/>
      <c r="R6769" s="52" t="s">
        <v>2363</v>
      </c>
      <c r="S6769" s="49" t="s">
        <v>21333</v>
      </c>
      <c r="V6769" s="50" t="s">
        <v>21171</v>
      </c>
      <c r="W6769" s="50" t="s">
        <v>21170</v>
      </c>
      <c r="X6769" s="50" t="s">
        <v>14740</v>
      </c>
      <c r="Y6769" s="70" t="s">
        <v>17320</v>
      </c>
      <c r="Z6769" s="53">
        <v>25901</v>
      </c>
    </row>
    <row r="6770" spans="1:26" s="49" customFormat="1" x14ac:dyDescent="0.25">
      <c r="A6770" s="74">
        <v>600041948</v>
      </c>
      <c r="B6770" s="73">
        <f t="shared" si="315"/>
        <v>600041948</v>
      </c>
      <c r="C6770" s="73" t="s">
        <v>21174</v>
      </c>
      <c r="D6770" s="68">
        <v>1</v>
      </c>
      <c r="E6770" s="48">
        <f t="shared" si="316"/>
        <v>75033402</v>
      </c>
      <c r="F6770" s="57" t="s">
        <v>17312</v>
      </c>
      <c r="G6770" s="57" t="s">
        <v>18331</v>
      </c>
      <c r="H6770" s="51">
        <v>275</v>
      </c>
      <c r="I6770" s="51" t="s">
        <v>17309</v>
      </c>
      <c r="J6770" s="69">
        <v>27.49</v>
      </c>
      <c r="K6770" s="69">
        <f t="shared" si="317"/>
        <v>7559.75</v>
      </c>
      <c r="L6770" s="90">
        <v>275</v>
      </c>
      <c r="M6770" s="51">
        <f>VLOOKUP(A:A,'[2]Příloha k protokolu'!$F:$J,5,0)</f>
        <v>0</v>
      </c>
      <c r="N6770" s="62" t="s">
        <v>21175</v>
      </c>
      <c r="O6770" s="52"/>
      <c r="P6770" s="52">
        <v>95</v>
      </c>
      <c r="Q6770" s="52"/>
      <c r="R6770" s="52" t="s">
        <v>21176</v>
      </c>
      <c r="S6770" s="49" t="s">
        <v>21333</v>
      </c>
      <c r="V6770" s="50" t="s">
        <v>21171</v>
      </c>
      <c r="W6770" s="50" t="s">
        <v>21170</v>
      </c>
      <c r="X6770" s="50" t="s">
        <v>14740</v>
      </c>
      <c r="Y6770" s="70" t="s">
        <v>17320</v>
      </c>
      <c r="Z6770" s="53">
        <v>25753</v>
      </c>
    </row>
    <row r="6771" spans="1:26" s="49" customFormat="1" x14ac:dyDescent="0.25">
      <c r="A6771" s="74">
        <v>600042057</v>
      </c>
      <c r="B6771" s="73">
        <f t="shared" si="315"/>
        <v>600042057</v>
      </c>
      <c r="C6771" s="73" t="s">
        <v>21177</v>
      </c>
      <c r="D6771" s="68">
        <v>1</v>
      </c>
      <c r="E6771" s="48">
        <f t="shared" si="316"/>
        <v>71006648</v>
      </c>
      <c r="F6771" s="57" t="s">
        <v>17312</v>
      </c>
      <c r="G6771" s="57" t="s">
        <v>18331</v>
      </c>
      <c r="H6771" s="51">
        <v>225</v>
      </c>
      <c r="I6771" s="51" t="s">
        <v>17309</v>
      </c>
      <c r="J6771" s="69">
        <v>27.49</v>
      </c>
      <c r="K6771" s="69">
        <f t="shared" si="317"/>
        <v>6185.25</v>
      </c>
      <c r="L6771" s="90">
        <v>225</v>
      </c>
      <c r="M6771" s="51">
        <f>VLOOKUP(A:A,'[2]Příloha k protokolu'!$F:$J,5,0)</f>
        <v>0</v>
      </c>
      <c r="N6771" s="62" t="s">
        <v>21178</v>
      </c>
      <c r="O6771" s="52"/>
      <c r="P6771" s="52">
        <v>248</v>
      </c>
      <c r="Q6771" s="52"/>
      <c r="R6771" s="52" t="s">
        <v>21179</v>
      </c>
      <c r="S6771" s="49" t="s">
        <v>21333</v>
      </c>
      <c r="V6771" s="50" t="s">
        <v>21171</v>
      </c>
      <c r="W6771" s="50" t="s">
        <v>21170</v>
      </c>
      <c r="X6771" s="50" t="s">
        <v>14740</v>
      </c>
      <c r="Y6771" s="70" t="s">
        <v>17320</v>
      </c>
      <c r="Z6771" s="53">
        <v>25786</v>
      </c>
    </row>
    <row r="6772" spans="1:26" s="49" customFormat="1" x14ac:dyDescent="0.25">
      <c r="A6772" s="75">
        <v>650013875</v>
      </c>
      <c r="B6772" s="73">
        <f t="shared" si="315"/>
        <v>650013875</v>
      </c>
      <c r="C6772" s="73" t="s">
        <v>21180</v>
      </c>
      <c r="D6772" s="68">
        <v>1</v>
      </c>
      <c r="E6772" s="48">
        <f t="shared" si="316"/>
        <v>75033364</v>
      </c>
      <c r="F6772" s="57" t="s">
        <v>17312</v>
      </c>
      <c r="G6772" s="57" t="s">
        <v>18331</v>
      </c>
      <c r="H6772" s="51">
        <v>275</v>
      </c>
      <c r="I6772" s="51" t="s">
        <v>17309</v>
      </c>
      <c r="J6772" s="69">
        <v>27.49</v>
      </c>
      <c r="K6772" s="69">
        <f t="shared" si="317"/>
        <v>7559.75</v>
      </c>
      <c r="L6772" s="90">
        <v>275</v>
      </c>
      <c r="M6772" s="51">
        <f>VLOOKUP(A:A,'[2]Příloha k protokolu'!$F:$J,5,0)</f>
        <v>0</v>
      </c>
      <c r="N6772" s="62" t="s">
        <v>21181</v>
      </c>
      <c r="O6772" s="52" t="s">
        <v>21182</v>
      </c>
      <c r="P6772" s="52">
        <v>29</v>
      </c>
      <c r="Q6772" s="52"/>
      <c r="R6772" s="52" t="s">
        <v>21183</v>
      </c>
      <c r="S6772" s="49" t="s">
        <v>21333</v>
      </c>
      <c r="V6772" s="50" t="s">
        <v>21171</v>
      </c>
      <c r="W6772" s="50" t="s">
        <v>21170</v>
      </c>
      <c r="X6772" s="50" t="s">
        <v>14740</v>
      </c>
      <c r="Y6772" s="70" t="s">
        <v>17320</v>
      </c>
      <c r="Z6772" s="53">
        <v>25703</v>
      </c>
    </row>
    <row r="6773" spans="1:26" s="49" customFormat="1" ht="30" x14ac:dyDescent="0.25">
      <c r="A6773" s="75">
        <v>691009601</v>
      </c>
      <c r="B6773" s="73">
        <f t="shared" si="315"/>
        <v>691009601</v>
      </c>
      <c r="C6773" s="73" t="s">
        <v>21184</v>
      </c>
      <c r="D6773" s="68">
        <v>1</v>
      </c>
      <c r="E6773" s="48">
        <f t="shared" si="316"/>
        <v>71294520</v>
      </c>
      <c r="F6773" s="57" t="s">
        <v>17312</v>
      </c>
      <c r="G6773" s="57" t="s">
        <v>18331</v>
      </c>
      <c r="H6773" s="51">
        <v>1150</v>
      </c>
      <c r="I6773" s="51" t="s">
        <v>17309</v>
      </c>
      <c r="J6773" s="69">
        <v>27.49</v>
      </c>
      <c r="K6773" s="69">
        <f t="shared" si="317"/>
        <v>31613.5</v>
      </c>
      <c r="L6773" s="90">
        <v>1150</v>
      </c>
      <c r="M6773" s="51">
        <f>VLOOKUP(A:A,'[2]Příloha k protokolu'!$F:$J,5,0)</f>
        <v>0</v>
      </c>
      <c r="N6773" s="62" t="s">
        <v>21185</v>
      </c>
      <c r="O6773" s="52" t="s">
        <v>1152</v>
      </c>
      <c r="P6773" s="52">
        <v>235</v>
      </c>
      <c r="Q6773" s="52"/>
      <c r="R6773" s="52" t="s">
        <v>21170</v>
      </c>
      <c r="S6773" s="49" t="s">
        <v>21333</v>
      </c>
      <c r="V6773" s="50" t="s">
        <v>21171</v>
      </c>
      <c r="W6773" s="50" t="s">
        <v>21170</v>
      </c>
      <c r="X6773" s="50" t="s">
        <v>14740</v>
      </c>
      <c r="Y6773" s="70" t="s">
        <v>17320</v>
      </c>
      <c r="Z6773" s="53">
        <v>25901</v>
      </c>
    </row>
    <row r="6774" spans="1:26" s="49" customFormat="1" ht="30" x14ac:dyDescent="0.25">
      <c r="A6774" s="74">
        <v>600023681</v>
      </c>
      <c r="B6774" s="73">
        <f t="shared" si="315"/>
        <v>600023681</v>
      </c>
      <c r="C6774" s="73" t="s">
        <v>13773</v>
      </c>
      <c r="D6774" s="68">
        <v>1</v>
      </c>
      <c r="E6774" s="48">
        <f t="shared" si="316"/>
        <v>61515761</v>
      </c>
      <c r="F6774" s="57" t="s">
        <v>7314</v>
      </c>
      <c r="G6774" s="57" t="s">
        <v>7843</v>
      </c>
      <c r="H6774" s="51">
        <v>150</v>
      </c>
      <c r="I6774" s="51" t="s">
        <v>17309</v>
      </c>
      <c r="J6774" s="69">
        <v>27.49</v>
      </c>
      <c r="K6774" s="69">
        <f t="shared" si="317"/>
        <v>4123.5</v>
      </c>
      <c r="L6774" s="90">
        <v>150</v>
      </c>
      <c r="M6774" s="51"/>
      <c r="N6774" s="62" t="s">
        <v>7845</v>
      </c>
      <c r="O6774" s="52" t="s">
        <v>7294</v>
      </c>
      <c r="P6774" s="52">
        <v>205</v>
      </c>
      <c r="Q6774" s="52">
        <v>10</v>
      </c>
      <c r="R6774" s="52" t="s">
        <v>7844</v>
      </c>
      <c r="S6774" s="49" t="s">
        <v>21333</v>
      </c>
      <c r="V6774" s="50" t="s">
        <v>15243</v>
      </c>
      <c r="W6774" s="50" t="s">
        <v>7844</v>
      </c>
      <c r="X6774" s="50" t="s">
        <v>14738</v>
      </c>
      <c r="Y6774" s="70" t="s">
        <v>17320</v>
      </c>
      <c r="Z6774" s="53">
        <v>41801</v>
      </c>
    </row>
    <row r="6775" spans="1:26" s="49" customFormat="1" ht="30" x14ac:dyDescent="0.25">
      <c r="A6775" s="74">
        <v>600029425</v>
      </c>
      <c r="B6775" s="73">
        <f t="shared" si="315"/>
        <v>600029425</v>
      </c>
      <c r="C6775" s="73" t="s">
        <v>21186</v>
      </c>
      <c r="D6775" s="68">
        <v>1</v>
      </c>
      <c r="E6775" s="48">
        <f t="shared" si="316"/>
        <v>61515876</v>
      </c>
      <c r="F6775" s="57" t="s">
        <v>7314</v>
      </c>
      <c r="G6775" s="57" t="s">
        <v>7843</v>
      </c>
      <c r="H6775" s="51">
        <v>50</v>
      </c>
      <c r="I6775" s="51" t="s">
        <v>17309</v>
      </c>
      <c r="J6775" s="69">
        <v>27.49</v>
      </c>
      <c r="K6775" s="69">
        <f t="shared" si="317"/>
        <v>1374.5</v>
      </c>
      <c r="L6775" s="90">
        <v>50</v>
      </c>
      <c r="M6775" s="51"/>
      <c r="N6775" s="62" t="s">
        <v>21187</v>
      </c>
      <c r="O6775" s="52"/>
      <c r="P6775" s="52">
        <v>47</v>
      </c>
      <c r="Q6775" s="52"/>
      <c r="R6775" s="52" t="s">
        <v>7846</v>
      </c>
      <c r="S6775" s="49" t="s">
        <v>21333</v>
      </c>
      <c r="V6775" s="50" t="s">
        <v>15243</v>
      </c>
      <c r="W6775" s="50" t="s">
        <v>7844</v>
      </c>
      <c r="X6775" s="50" t="s">
        <v>14738</v>
      </c>
      <c r="Y6775" s="70" t="s">
        <v>17320</v>
      </c>
      <c r="Z6775" s="53">
        <v>41501</v>
      </c>
    </row>
    <row r="6776" spans="1:26" s="49" customFormat="1" ht="30" x14ac:dyDescent="0.25">
      <c r="A6776" s="75">
        <v>600083977</v>
      </c>
      <c r="B6776" s="73">
        <f t="shared" si="315"/>
        <v>600083977</v>
      </c>
      <c r="C6776" s="73" t="s">
        <v>13841</v>
      </c>
      <c r="D6776" s="68">
        <v>1</v>
      </c>
      <c r="E6776" s="48">
        <f t="shared" si="316"/>
        <v>70200467</v>
      </c>
      <c r="F6776" s="57" t="s">
        <v>7314</v>
      </c>
      <c r="G6776" s="57" t="s">
        <v>7843</v>
      </c>
      <c r="H6776" s="51">
        <v>25</v>
      </c>
      <c r="I6776" s="51" t="s">
        <v>17309</v>
      </c>
      <c r="J6776" s="69">
        <v>27.49</v>
      </c>
      <c r="K6776" s="69">
        <f t="shared" si="317"/>
        <v>687.25</v>
      </c>
      <c r="L6776" s="90">
        <v>25</v>
      </c>
      <c r="M6776" s="51"/>
      <c r="N6776" s="62" t="s">
        <v>7952</v>
      </c>
      <c r="O6776" s="52" t="s">
        <v>7953</v>
      </c>
      <c r="P6776" s="52">
        <v>664</v>
      </c>
      <c r="Q6776" s="52"/>
      <c r="R6776" s="52" t="s">
        <v>7844</v>
      </c>
      <c r="S6776" s="49" t="s">
        <v>21333</v>
      </c>
      <c r="V6776" s="50" t="s">
        <v>15244</v>
      </c>
      <c r="W6776" s="50" t="s">
        <v>7844</v>
      </c>
      <c r="X6776" s="50" t="s">
        <v>14740</v>
      </c>
      <c r="Y6776" s="70" t="s">
        <v>17320</v>
      </c>
      <c r="Z6776" s="53">
        <v>41801</v>
      </c>
    </row>
    <row r="6777" spans="1:26" s="49" customFormat="1" x14ac:dyDescent="0.25">
      <c r="A6777" s="75">
        <v>600084051</v>
      </c>
      <c r="B6777" s="73">
        <f t="shared" si="315"/>
        <v>600084051</v>
      </c>
      <c r="C6777" s="73" t="s">
        <v>13842</v>
      </c>
      <c r="D6777" s="68">
        <v>1</v>
      </c>
      <c r="E6777" s="48">
        <f t="shared" si="316"/>
        <v>63788241</v>
      </c>
      <c r="F6777" s="57" t="s">
        <v>7314</v>
      </c>
      <c r="G6777" s="57" t="s">
        <v>7843</v>
      </c>
      <c r="H6777" s="51">
        <v>50</v>
      </c>
      <c r="I6777" s="51" t="s">
        <v>17309</v>
      </c>
      <c r="J6777" s="69">
        <v>27.49</v>
      </c>
      <c r="K6777" s="69">
        <f t="shared" si="317"/>
        <v>1374.5</v>
      </c>
      <c r="L6777" s="90">
        <v>50</v>
      </c>
      <c r="M6777" s="51"/>
      <c r="N6777" s="62" t="s">
        <v>7954</v>
      </c>
      <c r="O6777" s="52" t="s">
        <v>1052</v>
      </c>
      <c r="P6777" s="52">
        <v>869</v>
      </c>
      <c r="Q6777" s="52"/>
      <c r="R6777" s="52" t="s">
        <v>7844</v>
      </c>
      <c r="S6777" s="49" t="s">
        <v>21333</v>
      </c>
      <c r="V6777" s="50" t="s">
        <v>15244</v>
      </c>
      <c r="W6777" s="50" t="s">
        <v>7844</v>
      </c>
      <c r="X6777" s="50" t="s">
        <v>14740</v>
      </c>
      <c r="Y6777" s="70" t="s">
        <v>17320</v>
      </c>
      <c r="Z6777" s="53">
        <v>41801</v>
      </c>
    </row>
    <row r="6778" spans="1:26" s="49" customFormat="1" x14ac:dyDescent="0.25">
      <c r="A6778" s="75">
        <v>600084086</v>
      </c>
      <c r="B6778" s="73">
        <f t="shared" si="315"/>
        <v>600084086</v>
      </c>
      <c r="C6778" s="73" t="s">
        <v>13843</v>
      </c>
      <c r="D6778" s="68">
        <v>1</v>
      </c>
      <c r="E6778" s="48">
        <f t="shared" si="316"/>
        <v>63788179</v>
      </c>
      <c r="F6778" s="57" t="s">
        <v>7314</v>
      </c>
      <c r="G6778" s="57" t="s">
        <v>7843</v>
      </c>
      <c r="H6778" s="51">
        <v>75</v>
      </c>
      <c r="I6778" s="51" t="s">
        <v>17309</v>
      </c>
      <c r="J6778" s="69">
        <v>27.49</v>
      </c>
      <c r="K6778" s="69">
        <f t="shared" si="317"/>
        <v>2061.75</v>
      </c>
      <c r="L6778" s="90">
        <v>75</v>
      </c>
      <c r="M6778" s="51"/>
      <c r="N6778" s="62" t="s">
        <v>7955</v>
      </c>
      <c r="O6778" s="52" t="s">
        <v>7956</v>
      </c>
      <c r="P6778" s="52">
        <v>332</v>
      </c>
      <c r="Q6778" s="52"/>
      <c r="R6778" s="52" t="s">
        <v>7844</v>
      </c>
      <c r="S6778" s="49" t="s">
        <v>21333</v>
      </c>
      <c r="V6778" s="50" t="s">
        <v>15244</v>
      </c>
      <c r="W6778" s="50" t="s">
        <v>7844</v>
      </c>
      <c r="X6778" s="50" t="s">
        <v>14740</v>
      </c>
      <c r="Y6778" s="70" t="s">
        <v>17320</v>
      </c>
      <c r="Z6778" s="53">
        <v>41801</v>
      </c>
    </row>
    <row r="6779" spans="1:26" s="49" customFormat="1" ht="30" x14ac:dyDescent="0.25">
      <c r="A6779" s="75">
        <v>600084396</v>
      </c>
      <c r="B6779" s="73">
        <f t="shared" si="315"/>
        <v>600084396</v>
      </c>
      <c r="C6779" s="73" t="s">
        <v>13844</v>
      </c>
      <c r="D6779" s="68">
        <v>1</v>
      </c>
      <c r="E6779" s="48">
        <f t="shared" si="316"/>
        <v>72745240</v>
      </c>
      <c r="F6779" s="57" t="s">
        <v>7314</v>
      </c>
      <c r="G6779" s="57" t="s">
        <v>7843</v>
      </c>
      <c r="H6779" s="51">
        <v>0</v>
      </c>
      <c r="I6779" s="51" t="s">
        <v>17309</v>
      </c>
      <c r="J6779" s="69">
        <v>27.49</v>
      </c>
      <c r="K6779" s="69">
        <f t="shared" si="317"/>
        <v>0</v>
      </c>
      <c r="L6779" s="90">
        <v>25</v>
      </c>
      <c r="M6779" s="51">
        <v>25</v>
      </c>
      <c r="N6779" s="62" t="s">
        <v>7957</v>
      </c>
      <c r="O6779" s="52" t="s">
        <v>478</v>
      </c>
      <c r="P6779" s="52">
        <v>308</v>
      </c>
      <c r="Q6779" s="52"/>
      <c r="R6779" s="52" t="s">
        <v>7287</v>
      </c>
      <c r="S6779" s="49" t="s">
        <v>21333</v>
      </c>
      <c r="V6779" s="50" t="s">
        <v>15244</v>
      </c>
      <c r="W6779" s="50" t="s">
        <v>7844</v>
      </c>
      <c r="X6779" s="50" t="s">
        <v>14740</v>
      </c>
      <c r="Y6779" s="70" t="s">
        <v>17320</v>
      </c>
      <c r="Z6779" s="53">
        <v>41752</v>
      </c>
    </row>
    <row r="6780" spans="1:26" s="49" customFormat="1" ht="30" x14ac:dyDescent="0.25">
      <c r="A6780" s="75">
        <v>600084418</v>
      </c>
      <c r="B6780" s="73">
        <f t="shared" si="315"/>
        <v>600084418</v>
      </c>
      <c r="C6780" s="73" t="s">
        <v>13845</v>
      </c>
      <c r="D6780" s="68">
        <v>1</v>
      </c>
      <c r="E6780" s="48">
        <f t="shared" si="316"/>
        <v>72744294</v>
      </c>
      <c r="F6780" s="57" t="s">
        <v>7314</v>
      </c>
      <c r="G6780" s="57" t="s">
        <v>7843</v>
      </c>
      <c r="H6780" s="51">
        <v>25</v>
      </c>
      <c r="I6780" s="51" t="s">
        <v>17309</v>
      </c>
      <c r="J6780" s="69">
        <v>27.49</v>
      </c>
      <c r="K6780" s="69">
        <f t="shared" si="317"/>
        <v>687.25</v>
      </c>
      <c r="L6780" s="90">
        <v>25</v>
      </c>
      <c r="M6780" s="51"/>
      <c r="N6780" s="62" t="s">
        <v>7958</v>
      </c>
      <c r="O6780" s="52"/>
      <c r="P6780" s="52">
        <v>61</v>
      </c>
      <c r="Q6780" s="52"/>
      <c r="R6780" s="52" t="s">
        <v>7959</v>
      </c>
      <c r="S6780" s="49" t="s">
        <v>21333</v>
      </c>
      <c r="V6780" s="50" t="s">
        <v>15244</v>
      </c>
      <c r="W6780" s="50" t="s">
        <v>7844</v>
      </c>
      <c r="X6780" s="50" t="s">
        <v>14740</v>
      </c>
      <c r="Y6780" s="70" t="s">
        <v>17320</v>
      </c>
      <c r="Z6780" s="53">
        <v>41757</v>
      </c>
    </row>
    <row r="6781" spans="1:26" s="49" customFormat="1" ht="30" x14ac:dyDescent="0.25">
      <c r="A6781" s="75">
        <v>600084663</v>
      </c>
      <c r="B6781" s="73">
        <f t="shared" si="315"/>
        <v>600084663</v>
      </c>
      <c r="C6781" s="73" t="s">
        <v>13846</v>
      </c>
      <c r="D6781" s="68">
        <v>1</v>
      </c>
      <c r="E6781" s="48">
        <f t="shared" si="316"/>
        <v>65639600</v>
      </c>
      <c r="F6781" s="57" t="s">
        <v>7314</v>
      </c>
      <c r="G6781" s="57" t="s">
        <v>7843</v>
      </c>
      <c r="H6781" s="51">
        <v>1000</v>
      </c>
      <c r="I6781" s="51" t="s">
        <v>17309</v>
      </c>
      <c r="J6781" s="69">
        <v>27.49</v>
      </c>
      <c r="K6781" s="69">
        <f t="shared" si="317"/>
        <v>27490</v>
      </c>
      <c r="L6781" s="90">
        <v>1000</v>
      </c>
      <c r="M6781" s="51"/>
      <c r="N6781" s="62" t="s">
        <v>7960</v>
      </c>
      <c r="O6781" s="52" t="s">
        <v>7961</v>
      </c>
      <c r="P6781" s="52">
        <v>270</v>
      </c>
      <c r="Q6781" s="52"/>
      <c r="R6781" s="52" t="s">
        <v>7844</v>
      </c>
      <c r="S6781" s="49" t="s">
        <v>21333</v>
      </c>
      <c r="V6781" s="50" t="s">
        <v>15244</v>
      </c>
      <c r="W6781" s="50" t="s">
        <v>7844</v>
      </c>
      <c r="X6781" s="50" t="s">
        <v>14740</v>
      </c>
      <c r="Y6781" s="70" t="s">
        <v>17320</v>
      </c>
      <c r="Z6781" s="53">
        <v>41801</v>
      </c>
    </row>
    <row r="6782" spans="1:26" s="49" customFormat="1" x14ac:dyDescent="0.25">
      <c r="A6782" s="75">
        <v>600084710</v>
      </c>
      <c r="B6782" s="73">
        <f t="shared" si="315"/>
        <v>600084710</v>
      </c>
      <c r="C6782" s="73" t="s">
        <v>13847</v>
      </c>
      <c r="D6782" s="68">
        <v>1</v>
      </c>
      <c r="E6782" s="48">
        <f t="shared" si="316"/>
        <v>72742933</v>
      </c>
      <c r="F6782" s="57" t="s">
        <v>7314</v>
      </c>
      <c r="G6782" s="57" t="s">
        <v>7843</v>
      </c>
      <c r="H6782" s="51">
        <v>450</v>
      </c>
      <c r="I6782" s="51" t="s">
        <v>17309</v>
      </c>
      <c r="J6782" s="69">
        <v>27.49</v>
      </c>
      <c r="K6782" s="69">
        <f t="shared" si="317"/>
        <v>12370.5</v>
      </c>
      <c r="L6782" s="90">
        <v>450</v>
      </c>
      <c r="M6782" s="51"/>
      <c r="N6782" s="62" t="s">
        <v>7962</v>
      </c>
      <c r="O6782" s="52" t="s">
        <v>915</v>
      </c>
      <c r="P6782" s="52">
        <v>299</v>
      </c>
      <c r="Q6782" s="52"/>
      <c r="R6782" s="52" t="s">
        <v>7287</v>
      </c>
      <c r="S6782" s="49" t="s">
        <v>21333</v>
      </c>
      <c r="V6782" s="50" t="s">
        <v>15244</v>
      </c>
      <c r="W6782" s="50" t="s">
        <v>7844</v>
      </c>
      <c r="X6782" s="50" t="s">
        <v>14740</v>
      </c>
      <c r="Y6782" s="70" t="s">
        <v>17320</v>
      </c>
      <c r="Z6782" s="53">
        <v>41752</v>
      </c>
    </row>
    <row r="6783" spans="1:26" s="49" customFormat="1" ht="30" x14ac:dyDescent="0.25">
      <c r="A6783" s="75">
        <v>600084868</v>
      </c>
      <c r="B6783" s="73">
        <f t="shared" si="315"/>
        <v>600084868</v>
      </c>
      <c r="C6783" s="73" t="s">
        <v>13848</v>
      </c>
      <c r="D6783" s="68">
        <v>1</v>
      </c>
      <c r="E6783" s="48">
        <f t="shared" si="316"/>
        <v>65639618</v>
      </c>
      <c r="F6783" s="57" t="s">
        <v>7314</v>
      </c>
      <c r="G6783" s="57" t="s">
        <v>7843</v>
      </c>
      <c r="H6783" s="51">
        <v>1025</v>
      </c>
      <c r="I6783" s="51" t="s">
        <v>17309</v>
      </c>
      <c r="J6783" s="69">
        <v>27.49</v>
      </c>
      <c r="K6783" s="69">
        <f t="shared" si="317"/>
        <v>28177.25</v>
      </c>
      <c r="L6783" s="90">
        <v>1025</v>
      </c>
      <c r="M6783" s="51"/>
      <c r="N6783" s="62" t="s">
        <v>7963</v>
      </c>
      <c r="O6783" s="52" t="s">
        <v>7964</v>
      </c>
      <c r="P6783" s="52">
        <v>824</v>
      </c>
      <c r="Q6783" s="52"/>
      <c r="R6783" s="52" t="s">
        <v>7844</v>
      </c>
      <c r="S6783" s="49" t="s">
        <v>21333</v>
      </c>
      <c r="V6783" s="50" t="s">
        <v>15244</v>
      </c>
      <c r="W6783" s="50" t="s">
        <v>7844</v>
      </c>
      <c r="X6783" s="50" t="s">
        <v>14740</v>
      </c>
      <c r="Y6783" s="70" t="s">
        <v>17320</v>
      </c>
      <c r="Z6783" s="53">
        <v>41801</v>
      </c>
    </row>
    <row r="6784" spans="1:26" s="49" customFormat="1" ht="30" x14ac:dyDescent="0.25">
      <c r="A6784" s="75">
        <v>600084876</v>
      </c>
      <c r="B6784" s="73">
        <f t="shared" si="315"/>
        <v>600084876</v>
      </c>
      <c r="C6784" s="73" t="s">
        <v>13849</v>
      </c>
      <c r="D6784" s="68">
        <v>1</v>
      </c>
      <c r="E6784" s="48">
        <f t="shared" si="316"/>
        <v>65639626</v>
      </c>
      <c r="F6784" s="57" t="s">
        <v>7314</v>
      </c>
      <c r="G6784" s="57" t="s">
        <v>7843</v>
      </c>
      <c r="H6784" s="51">
        <v>675</v>
      </c>
      <c r="I6784" s="51" t="s">
        <v>17309</v>
      </c>
      <c r="J6784" s="69">
        <v>27.49</v>
      </c>
      <c r="K6784" s="69">
        <f t="shared" si="317"/>
        <v>18555.75</v>
      </c>
      <c r="L6784" s="90">
        <v>675</v>
      </c>
      <c r="M6784" s="51"/>
      <c r="N6784" s="62" t="s">
        <v>7965</v>
      </c>
      <c r="O6784" s="52" t="s">
        <v>204</v>
      </c>
      <c r="P6784" s="52">
        <v>31</v>
      </c>
      <c r="Q6784" s="52">
        <v>18</v>
      </c>
      <c r="R6784" s="52" t="s">
        <v>7844</v>
      </c>
      <c r="S6784" s="49" t="s">
        <v>21333</v>
      </c>
      <c r="V6784" s="50" t="s">
        <v>15244</v>
      </c>
      <c r="W6784" s="50" t="s">
        <v>7844</v>
      </c>
      <c r="X6784" s="50" t="s">
        <v>14740</v>
      </c>
      <c r="Y6784" s="70" t="s">
        <v>17320</v>
      </c>
      <c r="Z6784" s="53">
        <v>41801</v>
      </c>
    </row>
    <row r="6785" spans="1:26" s="49" customFormat="1" x14ac:dyDescent="0.25">
      <c r="A6785" s="74">
        <v>600010198</v>
      </c>
      <c r="B6785" s="73">
        <f t="shared" si="315"/>
        <v>600010198</v>
      </c>
      <c r="C6785" s="73" t="s">
        <v>13437</v>
      </c>
      <c r="D6785" s="68">
        <v>1</v>
      </c>
      <c r="E6785" s="48">
        <f t="shared" si="316"/>
        <v>47274620</v>
      </c>
      <c r="F6785" s="57" t="s">
        <v>7314</v>
      </c>
      <c r="G6785" s="57" t="s">
        <v>7315</v>
      </c>
      <c r="H6785" s="51">
        <v>525</v>
      </c>
      <c r="I6785" s="51" t="s">
        <v>17309</v>
      </c>
      <c r="J6785" s="69">
        <v>27.49</v>
      </c>
      <c r="K6785" s="69">
        <f t="shared" si="317"/>
        <v>14432.25</v>
      </c>
      <c r="L6785" s="90">
        <v>525</v>
      </c>
      <c r="M6785" s="51"/>
      <c r="N6785" s="62" t="s">
        <v>7317</v>
      </c>
      <c r="O6785" s="52" t="s">
        <v>6083</v>
      </c>
      <c r="P6785" s="52">
        <v>340</v>
      </c>
      <c r="Q6785" s="52">
        <v>4</v>
      </c>
      <c r="R6785" s="52" t="s">
        <v>7316</v>
      </c>
      <c r="S6785" s="49" t="s">
        <v>21333</v>
      </c>
      <c r="V6785" s="50" t="s">
        <v>15243</v>
      </c>
      <c r="W6785" s="50" t="s">
        <v>7316</v>
      </c>
      <c r="X6785" s="50" t="s">
        <v>14738</v>
      </c>
      <c r="Y6785" s="70" t="s">
        <v>17320</v>
      </c>
      <c r="Z6785" s="53">
        <v>40502</v>
      </c>
    </row>
    <row r="6786" spans="1:26" s="49" customFormat="1" ht="30" x14ac:dyDescent="0.25">
      <c r="A6786" s="74">
        <v>600023222</v>
      </c>
      <c r="B6786" s="73">
        <f t="shared" si="315"/>
        <v>600023222</v>
      </c>
      <c r="C6786" s="73" t="s">
        <v>13439</v>
      </c>
      <c r="D6786" s="68">
        <v>1</v>
      </c>
      <c r="E6786" s="48">
        <f t="shared" si="316"/>
        <v>65082133</v>
      </c>
      <c r="F6786" s="57" t="s">
        <v>7314</v>
      </c>
      <c r="G6786" s="57" t="s">
        <v>7315</v>
      </c>
      <c r="H6786" s="51">
        <v>375</v>
      </c>
      <c r="I6786" s="51" t="s">
        <v>17309</v>
      </c>
      <c r="J6786" s="69">
        <v>27.49</v>
      </c>
      <c r="K6786" s="69">
        <f t="shared" si="317"/>
        <v>10308.75</v>
      </c>
      <c r="L6786" s="90">
        <v>375</v>
      </c>
      <c r="M6786" s="51"/>
      <c r="N6786" s="62" t="s">
        <v>7321</v>
      </c>
      <c r="O6786" s="52" t="s">
        <v>5656</v>
      </c>
      <c r="P6786" s="52">
        <v>65</v>
      </c>
      <c r="Q6786" s="52"/>
      <c r="R6786" s="52" t="s">
        <v>7316</v>
      </c>
      <c r="S6786" s="49" t="s">
        <v>21333</v>
      </c>
      <c r="V6786" s="50" t="s">
        <v>15243</v>
      </c>
      <c r="W6786" s="50" t="s">
        <v>7316</v>
      </c>
      <c r="X6786" s="50" t="s">
        <v>14738</v>
      </c>
      <c r="Y6786" s="70" t="s">
        <v>17320</v>
      </c>
      <c r="Z6786" s="53">
        <v>40505</v>
      </c>
    </row>
    <row r="6787" spans="1:26" s="49" customFormat="1" ht="30" x14ac:dyDescent="0.25">
      <c r="A6787" s="74">
        <v>600023231</v>
      </c>
      <c r="B6787" s="73">
        <f t="shared" si="315"/>
        <v>600023231</v>
      </c>
      <c r="C6787" s="73" t="s">
        <v>13440</v>
      </c>
      <c r="D6787" s="68">
        <v>1</v>
      </c>
      <c r="E6787" s="48">
        <f t="shared" si="316"/>
        <v>63155931</v>
      </c>
      <c r="F6787" s="57" t="s">
        <v>7314</v>
      </c>
      <c r="G6787" s="57" t="s">
        <v>7315</v>
      </c>
      <c r="H6787" s="51">
        <v>100</v>
      </c>
      <c r="I6787" s="51" t="s">
        <v>17309</v>
      </c>
      <c r="J6787" s="69">
        <v>27.49</v>
      </c>
      <c r="K6787" s="69">
        <f t="shared" si="317"/>
        <v>2749</v>
      </c>
      <c r="L6787" s="90">
        <v>100</v>
      </c>
      <c r="M6787" s="51"/>
      <c r="N6787" s="62" t="s">
        <v>7322</v>
      </c>
      <c r="O6787" s="52" t="s">
        <v>7323</v>
      </c>
      <c r="P6787" s="52">
        <v>113</v>
      </c>
      <c r="Q6787" s="52"/>
      <c r="R6787" s="52" t="s">
        <v>7324</v>
      </c>
      <c r="S6787" s="49" t="s">
        <v>21333</v>
      </c>
      <c r="V6787" s="50" t="s">
        <v>15243</v>
      </c>
      <c r="W6787" s="50" t="s">
        <v>7316</v>
      </c>
      <c r="X6787" s="50" t="s">
        <v>14738</v>
      </c>
      <c r="Y6787" s="70" t="s">
        <v>17320</v>
      </c>
      <c r="Z6787" s="53">
        <v>40721</v>
      </c>
    </row>
    <row r="6788" spans="1:26" s="49" customFormat="1" x14ac:dyDescent="0.25">
      <c r="A6788" s="74">
        <v>600075486</v>
      </c>
      <c r="B6788" s="73">
        <f t="shared" ref="B6788:B6851" si="318">A6788/1</f>
        <v>600075486</v>
      </c>
      <c r="C6788" s="73" t="s">
        <v>13456</v>
      </c>
      <c r="D6788" s="68">
        <v>1</v>
      </c>
      <c r="E6788" s="48">
        <f t="shared" ref="E6788:E6851" si="319">C6788/1</f>
        <v>72741848</v>
      </c>
      <c r="F6788" s="57" t="s">
        <v>7314</v>
      </c>
      <c r="G6788" s="57" t="s">
        <v>7315</v>
      </c>
      <c r="H6788" s="51">
        <v>25</v>
      </c>
      <c r="I6788" s="51" t="s">
        <v>17309</v>
      </c>
      <c r="J6788" s="69">
        <v>27.49</v>
      </c>
      <c r="K6788" s="69">
        <f t="shared" ref="K6788:K6851" si="320">H6788*J6788</f>
        <v>687.25</v>
      </c>
      <c r="L6788" s="90">
        <v>25</v>
      </c>
      <c r="M6788" s="51"/>
      <c r="N6788" s="62" t="s">
        <v>7351</v>
      </c>
      <c r="O6788" s="52"/>
      <c r="P6788" s="52">
        <v>109</v>
      </c>
      <c r="Q6788" s="52"/>
      <c r="R6788" s="52" t="s">
        <v>7352</v>
      </c>
      <c r="S6788" s="49" t="s">
        <v>21333</v>
      </c>
      <c r="V6788" s="50" t="s">
        <v>15245</v>
      </c>
      <c r="W6788" s="50" t="s">
        <v>7316</v>
      </c>
      <c r="X6788" s="50" t="s">
        <v>14740</v>
      </c>
      <c r="Y6788" s="70" t="s">
        <v>17320</v>
      </c>
      <c r="Z6788" s="53">
        <v>40741</v>
      </c>
    </row>
    <row r="6789" spans="1:26" s="49" customFormat="1" ht="30" x14ac:dyDescent="0.25">
      <c r="A6789" s="74">
        <v>600019683</v>
      </c>
      <c r="B6789" s="73">
        <f t="shared" si="318"/>
        <v>600019683</v>
      </c>
      <c r="C6789" s="73" t="s">
        <v>13441</v>
      </c>
      <c r="D6789" s="68">
        <v>1</v>
      </c>
      <c r="E6789" s="48">
        <f t="shared" si="319"/>
        <v>673781</v>
      </c>
      <c r="F6789" s="57" t="s">
        <v>7314</v>
      </c>
      <c r="G6789" s="57" t="s">
        <v>7315</v>
      </c>
      <c r="H6789" s="51">
        <v>450</v>
      </c>
      <c r="I6789" s="51" t="s">
        <v>17309</v>
      </c>
      <c r="J6789" s="69">
        <v>27.49</v>
      </c>
      <c r="K6789" s="69">
        <f t="shared" si="320"/>
        <v>12370.5</v>
      </c>
      <c r="L6789" s="90">
        <v>450</v>
      </c>
      <c r="M6789" s="51"/>
      <c r="N6789" s="62" t="s">
        <v>7325</v>
      </c>
      <c r="O6789" s="52" t="s">
        <v>7326</v>
      </c>
      <c r="P6789" s="52">
        <v>5</v>
      </c>
      <c r="Q6789" s="52">
        <v>9</v>
      </c>
      <c r="R6789" s="52" t="s">
        <v>7316</v>
      </c>
      <c r="S6789" s="49" t="s">
        <v>21333</v>
      </c>
      <c r="V6789" s="50" t="s">
        <v>15243</v>
      </c>
      <c r="W6789" s="50" t="s">
        <v>7316</v>
      </c>
      <c r="X6789" s="50" t="s">
        <v>14738</v>
      </c>
      <c r="Y6789" s="70" t="s">
        <v>17320</v>
      </c>
      <c r="Z6789" s="53">
        <v>40502</v>
      </c>
    </row>
    <row r="6790" spans="1:26" s="49" customFormat="1" ht="30" x14ac:dyDescent="0.25">
      <c r="A6790" s="74">
        <v>600020355</v>
      </c>
      <c r="B6790" s="73">
        <f t="shared" si="318"/>
        <v>600020355</v>
      </c>
      <c r="C6790" s="73" t="s">
        <v>13442</v>
      </c>
      <c r="D6790" s="68">
        <v>1</v>
      </c>
      <c r="E6790" s="48">
        <f t="shared" si="319"/>
        <v>47274689</v>
      </c>
      <c r="F6790" s="57" t="s">
        <v>7314</v>
      </c>
      <c r="G6790" s="57" t="s">
        <v>7315</v>
      </c>
      <c r="H6790" s="51">
        <v>875</v>
      </c>
      <c r="I6790" s="51" t="s">
        <v>17309</v>
      </c>
      <c r="J6790" s="69">
        <v>27.49</v>
      </c>
      <c r="K6790" s="69">
        <f t="shared" si="320"/>
        <v>24053.75</v>
      </c>
      <c r="L6790" s="90">
        <v>875</v>
      </c>
      <c r="M6790" s="51"/>
      <c r="N6790" s="62" t="s">
        <v>7327</v>
      </c>
      <c r="O6790" s="52" t="s">
        <v>847</v>
      </c>
      <c r="P6790" s="52">
        <v>681</v>
      </c>
      <c r="Q6790" s="52">
        <v>10</v>
      </c>
      <c r="R6790" s="52" t="s">
        <v>7316</v>
      </c>
      <c r="S6790" s="49" t="s">
        <v>21333</v>
      </c>
      <c r="V6790" s="50" t="s">
        <v>15243</v>
      </c>
      <c r="W6790" s="50" t="s">
        <v>7316</v>
      </c>
      <c r="X6790" s="50" t="s">
        <v>14738</v>
      </c>
      <c r="Y6790" s="70" t="s">
        <v>17320</v>
      </c>
      <c r="Z6790" s="53">
        <v>40502</v>
      </c>
    </row>
    <row r="6791" spans="1:26" s="49" customFormat="1" ht="30" x14ac:dyDescent="0.25">
      <c r="A6791" s="74">
        <v>600010171</v>
      </c>
      <c r="B6791" s="73">
        <f t="shared" si="318"/>
        <v>600010171</v>
      </c>
      <c r="C6791" s="73" t="s">
        <v>15246</v>
      </c>
      <c r="D6791" s="68">
        <v>1</v>
      </c>
      <c r="E6791" s="48">
        <f t="shared" si="319"/>
        <v>47274611</v>
      </c>
      <c r="F6791" s="57" t="s">
        <v>7314</v>
      </c>
      <c r="G6791" s="57" t="s">
        <v>7315</v>
      </c>
      <c r="H6791" s="51">
        <v>525</v>
      </c>
      <c r="I6791" s="51" t="s">
        <v>17309</v>
      </c>
      <c r="J6791" s="69">
        <v>27.49</v>
      </c>
      <c r="K6791" s="69">
        <f t="shared" si="320"/>
        <v>14432.25</v>
      </c>
      <c r="L6791" s="90">
        <v>525</v>
      </c>
      <c r="M6791" s="51"/>
      <c r="N6791" s="62" t="s">
        <v>15247</v>
      </c>
      <c r="O6791" s="52" t="s">
        <v>6083</v>
      </c>
      <c r="P6791" s="52">
        <v>520</v>
      </c>
      <c r="Q6791" s="52">
        <v>2</v>
      </c>
      <c r="R6791" s="52" t="s">
        <v>7316</v>
      </c>
      <c r="S6791" s="49" t="s">
        <v>21333</v>
      </c>
      <c r="V6791" s="50" t="s">
        <v>15243</v>
      </c>
      <c r="W6791" s="50" t="s">
        <v>7316</v>
      </c>
      <c r="X6791" s="50" t="s">
        <v>14738</v>
      </c>
      <c r="Y6791" s="70" t="s">
        <v>17320</v>
      </c>
      <c r="Z6791" s="53">
        <v>40502</v>
      </c>
    </row>
    <row r="6792" spans="1:26" s="49" customFormat="1" ht="30" x14ac:dyDescent="0.25">
      <c r="A6792" s="74">
        <v>600010228</v>
      </c>
      <c r="B6792" s="73">
        <f t="shared" si="318"/>
        <v>600010228</v>
      </c>
      <c r="C6792" s="73" t="s">
        <v>13443</v>
      </c>
      <c r="D6792" s="68">
        <v>1</v>
      </c>
      <c r="E6792" s="48">
        <f t="shared" si="319"/>
        <v>47274654</v>
      </c>
      <c r="F6792" s="57" t="s">
        <v>7314</v>
      </c>
      <c r="G6792" s="57" t="s">
        <v>7315</v>
      </c>
      <c r="H6792" s="51">
        <v>575</v>
      </c>
      <c r="I6792" s="51" t="s">
        <v>17309</v>
      </c>
      <c r="J6792" s="69">
        <v>27.49</v>
      </c>
      <c r="K6792" s="69">
        <f t="shared" si="320"/>
        <v>15806.75</v>
      </c>
      <c r="L6792" s="90">
        <v>575</v>
      </c>
      <c r="M6792" s="51"/>
      <c r="N6792" s="62" t="s">
        <v>7328</v>
      </c>
      <c r="O6792" s="52" t="s">
        <v>111</v>
      </c>
      <c r="P6792" s="52">
        <v>123</v>
      </c>
      <c r="Q6792" s="52"/>
      <c r="R6792" s="52" t="s">
        <v>7316</v>
      </c>
      <c r="S6792" s="49" t="s">
        <v>21333</v>
      </c>
      <c r="V6792" s="50" t="s">
        <v>15243</v>
      </c>
      <c r="W6792" s="50" t="s">
        <v>7316</v>
      </c>
      <c r="X6792" s="50" t="s">
        <v>14738</v>
      </c>
      <c r="Y6792" s="70" t="s">
        <v>17320</v>
      </c>
      <c r="Z6792" s="53">
        <v>40502</v>
      </c>
    </row>
    <row r="6793" spans="1:26" s="49" customFormat="1" ht="30" x14ac:dyDescent="0.25">
      <c r="A6793" s="74">
        <v>600028933</v>
      </c>
      <c r="B6793" s="73">
        <f t="shared" si="318"/>
        <v>600028933</v>
      </c>
      <c r="C6793" s="73" t="s">
        <v>21188</v>
      </c>
      <c r="D6793" s="68">
        <v>1</v>
      </c>
      <c r="E6793" s="48">
        <f t="shared" si="319"/>
        <v>412058</v>
      </c>
      <c r="F6793" s="57" t="s">
        <v>7314</v>
      </c>
      <c r="G6793" s="57" t="s">
        <v>7315</v>
      </c>
      <c r="H6793" s="51">
        <v>50</v>
      </c>
      <c r="I6793" s="51" t="s">
        <v>17309</v>
      </c>
      <c r="J6793" s="69">
        <v>27.49</v>
      </c>
      <c r="K6793" s="69">
        <f t="shared" si="320"/>
        <v>1374.5</v>
      </c>
      <c r="L6793" s="90">
        <v>50</v>
      </c>
      <c r="M6793" s="51"/>
      <c r="N6793" s="62" t="s">
        <v>21189</v>
      </c>
      <c r="O6793" s="52" t="s">
        <v>340</v>
      </c>
      <c r="P6793" s="52">
        <v>491</v>
      </c>
      <c r="Q6793" s="52"/>
      <c r="R6793" s="52" t="s">
        <v>7324</v>
      </c>
      <c r="S6793" s="49" t="s">
        <v>21333</v>
      </c>
      <c r="V6793" s="50" t="s">
        <v>15243</v>
      </c>
      <c r="W6793" s="50" t="s">
        <v>7316</v>
      </c>
      <c r="X6793" s="50" t="s">
        <v>14738</v>
      </c>
      <c r="Y6793" s="70" t="s">
        <v>17320</v>
      </c>
      <c r="Z6793" s="53">
        <v>40721</v>
      </c>
    </row>
    <row r="6794" spans="1:26" s="49" customFormat="1" x14ac:dyDescent="0.25">
      <c r="A6794" s="75">
        <v>600075303</v>
      </c>
      <c r="B6794" s="73">
        <f t="shared" si="318"/>
        <v>600075303</v>
      </c>
      <c r="C6794" s="73" t="s">
        <v>13457</v>
      </c>
      <c r="D6794" s="68">
        <v>1</v>
      </c>
      <c r="E6794" s="48">
        <f t="shared" si="319"/>
        <v>75001829</v>
      </c>
      <c r="F6794" s="57" t="s">
        <v>7314</v>
      </c>
      <c r="G6794" s="57" t="s">
        <v>7315</v>
      </c>
      <c r="H6794" s="51">
        <v>0</v>
      </c>
      <c r="I6794" s="51" t="s">
        <v>17309</v>
      </c>
      <c r="J6794" s="69">
        <v>27.49</v>
      </c>
      <c r="K6794" s="69">
        <f t="shared" si="320"/>
        <v>0</v>
      </c>
      <c r="L6794" s="90">
        <v>25</v>
      </c>
      <c r="M6794" s="51">
        <v>25</v>
      </c>
      <c r="N6794" s="62" t="s">
        <v>7353</v>
      </c>
      <c r="O6794" s="52"/>
      <c r="P6794" s="52">
        <v>57</v>
      </c>
      <c r="Q6794" s="52"/>
      <c r="R6794" s="52" t="s">
        <v>6346</v>
      </c>
      <c r="S6794" s="49" t="s">
        <v>21333</v>
      </c>
      <c r="V6794" s="50" t="s">
        <v>15245</v>
      </c>
      <c r="W6794" s="50" t="s">
        <v>7316</v>
      </c>
      <c r="X6794" s="50" t="s">
        <v>14740</v>
      </c>
      <c r="Y6794" s="70" t="s">
        <v>17320</v>
      </c>
      <c r="Z6794" s="53">
        <v>40502</v>
      </c>
    </row>
    <row r="6795" spans="1:26" s="49" customFormat="1" x14ac:dyDescent="0.25">
      <c r="A6795" s="75">
        <v>600075311</v>
      </c>
      <c r="B6795" s="73">
        <f t="shared" si="318"/>
        <v>600075311</v>
      </c>
      <c r="C6795" s="73" t="s">
        <v>13458</v>
      </c>
      <c r="D6795" s="68">
        <v>1</v>
      </c>
      <c r="E6795" s="48">
        <f t="shared" si="319"/>
        <v>72743328</v>
      </c>
      <c r="F6795" s="57" t="s">
        <v>7314</v>
      </c>
      <c r="G6795" s="57" t="s">
        <v>7315</v>
      </c>
      <c r="H6795" s="51">
        <v>0</v>
      </c>
      <c r="I6795" s="51" t="s">
        <v>17309</v>
      </c>
      <c r="J6795" s="69">
        <v>27.49</v>
      </c>
      <c r="K6795" s="69">
        <f t="shared" si="320"/>
        <v>0</v>
      </c>
      <c r="L6795" s="90">
        <v>25</v>
      </c>
      <c r="M6795" s="51">
        <v>25</v>
      </c>
      <c r="N6795" s="62" t="s">
        <v>7354</v>
      </c>
      <c r="O6795" s="52"/>
      <c r="P6795" s="52">
        <v>6</v>
      </c>
      <c r="Q6795" s="52"/>
      <c r="R6795" s="52" t="s">
        <v>7355</v>
      </c>
      <c r="S6795" s="49" t="s">
        <v>21333</v>
      </c>
      <c r="V6795" s="50" t="s">
        <v>15245</v>
      </c>
      <c r="W6795" s="50" t="s">
        <v>7316</v>
      </c>
      <c r="X6795" s="50" t="s">
        <v>14740</v>
      </c>
      <c r="Y6795" s="70" t="s">
        <v>17320</v>
      </c>
      <c r="Z6795" s="53">
        <v>40502</v>
      </c>
    </row>
    <row r="6796" spans="1:26" s="49" customFormat="1" ht="30" x14ac:dyDescent="0.25">
      <c r="A6796" s="75">
        <v>600075346</v>
      </c>
      <c r="B6796" s="73">
        <f t="shared" si="318"/>
        <v>600075346</v>
      </c>
      <c r="C6796" s="73" t="s">
        <v>13459</v>
      </c>
      <c r="D6796" s="68">
        <v>1</v>
      </c>
      <c r="E6796" s="48">
        <f t="shared" si="319"/>
        <v>72744839</v>
      </c>
      <c r="F6796" s="57" t="s">
        <v>7314</v>
      </c>
      <c r="G6796" s="57" t="s">
        <v>7315</v>
      </c>
      <c r="H6796" s="51">
        <v>25</v>
      </c>
      <c r="I6796" s="51" t="s">
        <v>17309</v>
      </c>
      <c r="J6796" s="69">
        <v>27.49</v>
      </c>
      <c r="K6796" s="69">
        <f t="shared" si="320"/>
        <v>687.25</v>
      </c>
      <c r="L6796" s="90">
        <v>25</v>
      </c>
      <c r="M6796" s="51"/>
      <c r="N6796" s="62" t="s">
        <v>7356</v>
      </c>
      <c r="O6796" s="52" t="s">
        <v>340</v>
      </c>
      <c r="P6796" s="52">
        <v>182</v>
      </c>
      <c r="Q6796" s="52"/>
      <c r="R6796" s="52" t="s">
        <v>7324</v>
      </c>
      <c r="S6796" s="49" t="s">
        <v>21333</v>
      </c>
      <c r="V6796" s="50" t="s">
        <v>15245</v>
      </c>
      <c r="W6796" s="50" t="s">
        <v>7316</v>
      </c>
      <c r="X6796" s="50" t="s">
        <v>14740</v>
      </c>
      <c r="Y6796" s="70" t="s">
        <v>17320</v>
      </c>
      <c r="Z6796" s="53">
        <v>40721</v>
      </c>
    </row>
    <row r="6797" spans="1:26" s="49" customFormat="1" ht="30" x14ac:dyDescent="0.25">
      <c r="A6797" s="75">
        <v>600075354</v>
      </c>
      <c r="B6797" s="73">
        <f t="shared" si="318"/>
        <v>600075354</v>
      </c>
      <c r="C6797" s="73" t="s">
        <v>13460</v>
      </c>
      <c r="D6797" s="68">
        <v>1</v>
      </c>
      <c r="E6797" s="48">
        <f t="shared" si="319"/>
        <v>72744758</v>
      </c>
      <c r="F6797" s="57" t="s">
        <v>7314</v>
      </c>
      <c r="G6797" s="57" t="s">
        <v>7315</v>
      </c>
      <c r="H6797" s="51">
        <v>25</v>
      </c>
      <c r="I6797" s="51" t="s">
        <v>17309</v>
      </c>
      <c r="J6797" s="69">
        <v>27.49</v>
      </c>
      <c r="K6797" s="69">
        <f t="shared" si="320"/>
        <v>687.25</v>
      </c>
      <c r="L6797" s="90">
        <v>25</v>
      </c>
      <c r="M6797" s="51"/>
      <c r="N6797" s="62" t="s">
        <v>7357</v>
      </c>
      <c r="O6797" s="52" t="s">
        <v>764</v>
      </c>
      <c r="P6797" s="52">
        <v>141</v>
      </c>
      <c r="Q6797" s="52"/>
      <c r="R6797" s="52" t="s">
        <v>7324</v>
      </c>
      <c r="S6797" s="49" t="s">
        <v>21333</v>
      </c>
      <c r="V6797" s="50" t="s">
        <v>15245</v>
      </c>
      <c r="W6797" s="50" t="s">
        <v>7316</v>
      </c>
      <c r="X6797" s="50" t="s">
        <v>14740</v>
      </c>
      <c r="Y6797" s="70" t="s">
        <v>17320</v>
      </c>
      <c r="Z6797" s="53">
        <v>40721</v>
      </c>
    </row>
    <row r="6798" spans="1:26" s="49" customFormat="1" ht="30" x14ac:dyDescent="0.25">
      <c r="A6798" s="75">
        <v>600075567</v>
      </c>
      <c r="B6798" s="73">
        <f t="shared" si="318"/>
        <v>600075567</v>
      </c>
      <c r="C6798" s="73" t="s">
        <v>13461</v>
      </c>
      <c r="D6798" s="68">
        <v>1</v>
      </c>
      <c r="E6798" s="48">
        <f t="shared" si="319"/>
        <v>49888544</v>
      </c>
      <c r="F6798" s="57" t="s">
        <v>7314</v>
      </c>
      <c r="G6798" s="57" t="s">
        <v>7315</v>
      </c>
      <c r="H6798" s="51">
        <v>75</v>
      </c>
      <c r="I6798" s="51" t="s">
        <v>17309</v>
      </c>
      <c r="J6798" s="69">
        <v>27.49</v>
      </c>
      <c r="K6798" s="69">
        <f t="shared" si="320"/>
        <v>2061.75</v>
      </c>
      <c r="L6798" s="90">
        <v>75</v>
      </c>
      <c r="M6798" s="51"/>
      <c r="N6798" s="62" t="s">
        <v>7358</v>
      </c>
      <c r="O6798" s="52" t="s">
        <v>2539</v>
      </c>
      <c r="P6798" s="52">
        <v>372</v>
      </c>
      <c r="Q6798" s="52"/>
      <c r="R6798" s="52" t="s">
        <v>7316</v>
      </c>
      <c r="S6798" s="49" t="s">
        <v>21333</v>
      </c>
      <c r="V6798" s="50" t="s">
        <v>15245</v>
      </c>
      <c r="W6798" s="50" t="s">
        <v>7316</v>
      </c>
      <c r="X6798" s="50" t="s">
        <v>14740</v>
      </c>
      <c r="Y6798" s="70" t="s">
        <v>17320</v>
      </c>
      <c r="Z6798" s="53">
        <v>40711</v>
      </c>
    </row>
    <row r="6799" spans="1:26" s="49" customFormat="1" ht="30" x14ac:dyDescent="0.25">
      <c r="A6799" s="75">
        <v>600076016</v>
      </c>
      <c r="B6799" s="73">
        <f t="shared" si="318"/>
        <v>600076016</v>
      </c>
      <c r="C6799" s="73" t="s">
        <v>13462</v>
      </c>
      <c r="D6799" s="68">
        <v>1</v>
      </c>
      <c r="E6799" s="48">
        <f t="shared" si="319"/>
        <v>47274743</v>
      </c>
      <c r="F6799" s="57" t="s">
        <v>7314</v>
      </c>
      <c r="G6799" s="57" t="s">
        <v>7315</v>
      </c>
      <c r="H6799" s="51">
        <v>800</v>
      </c>
      <c r="I6799" s="51" t="s">
        <v>17309</v>
      </c>
      <c r="J6799" s="69">
        <v>27.49</v>
      </c>
      <c r="K6799" s="69">
        <f t="shared" si="320"/>
        <v>21992</v>
      </c>
      <c r="L6799" s="90">
        <v>800</v>
      </c>
      <c r="M6799" s="51"/>
      <c r="N6799" s="62" t="s">
        <v>7359</v>
      </c>
      <c r="O6799" s="52" t="s">
        <v>60</v>
      </c>
      <c r="P6799" s="52">
        <v>1544</v>
      </c>
      <c r="Q6799" s="52">
        <v>5</v>
      </c>
      <c r="R6799" s="52" t="s">
        <v>7316</v>
      </c>
      <c r="S6799" s="49" t="s">
        <v>21333</v>
      </c>
      <c r="V6799" s="50" t="s">
        <v>15245</v>
      </c>
      <c r="W6799" s="50" t="s">
        <v>7316</v>
      </c>
      <c r="X6799" s="50" t="s">
        <v>14740</v>
      </c>
      <c r="Y6799" s="70" t="s">
        <v>17320</v>
      </c>
      <c r="Z6799" s="53">
        <v>40502</v>
      </c>
    </row>
    <row r="6800" spans="1:26" s="49" customFormat="1" x14ac:dyDescent="0.25">
      <c r="A6800" s="75">
        <v>600076121</v>
      </c>
      <c r="B6800" s="73">
        <f t="shared" si="318"/>
        <v>600076121</v>
      </c>
      <c r="C6800" s="73" t="s">
        <v>13463</v>
      </c>
      <c r="D6800" s="68">
        <v>1</v>
      </c>
      <c r="E6800" s="48">
        <f t="shared" si="319"/>
        <v>72745258</v>
      </c>
      <c r="F6800" s="57" t="s">
        <v>7314</v>
      </c>
      <c r="G6800" s="57" t="s">
        <v>7315</v>
      </c>
      <c r="H6800" s="51">
        <v>75</v>
      </c>
      <c r="I6800" s="51" t="s">
        <v>17309</v>
      </c>
      <c r="J6800" s="69">
        <v>27.49</v>
      </c>
      <c r="K6800" s="69">
        <f t="shared" si="320"/>
        <v>2061.75</v>
      </c>
      <c r="L6800" s="90">
        <v>75</v>
      </c>
      <c r="M6800" s="51"/>
      <c r="N6800" s="62" t="s">
        <v>7360</v>
      </c>
      <c r="O6800" s="52"/>
      <c r="P6800" s="52">
        <v>83</v>
      </c>
      <c r="Q6800" s="52"/>
      <c r="R6800" s="52" t="s">
        <v>7361</v>
      </c>
      <c r="S6800" s="49" t="s">
        <v>21333</v>
      </c>
      <c r="V6800" s="50" t="s">
        <v>15245</v>
      </c>
      <c r="W6800" s="50" t="s">
        <v>7316</v>
      </c>
      <c r="X6800" s="50" t="s">
        <v>14740</v>
      </c>
      <c r="Y6800" s="70" t="s">
        <v>17320</v>
      </c>
      <c r="Z6800" s="53">
        <v>40703</v>
      </c>
    </row>
    <row r="6801" spans="1:26" s="49" customFormat="1" ht="30" x14ac:dyDescent="0.25">
      <c r="A6801" s="75">
        <v>600076059</v>
      </c>
      <c r="B6801" s="73">
        <f t="shared" si="318"/>
        <v>600076059</v>
      </c>
      <c r="C6801" s="73" t="s">
        <v>13464</v>
      </c>
      <c r="D6801" s="68">
        <v>1</v>
      </c>
      <c r="E6801" s="48">
        <f t="shared" si="319"/>
        <v>72744367</v>
      </c>
      <c r="F6801" s="57" t="s">
        <v>7314</v>
      </c>
      <c r="G6801" s="57" t="s">
        <v>7315</v>
      </c>
      <c r="H6801" s="51">
        <v>400</v>
      </c>
      <c r="I6801" s="51" t="s">
        <v>17309</v>
      </c>
      <c r="J6801" s="69">
        <v>27.49</v>
      </c>
      <c r="K6801" s="69">
        <f t="shared" si="320"/>
        <v>10996</v>
      </c>
      <c r="L6801" s="90">
        <v>400</v>
      </c>
      <c r="M6801" s="51"/>
      <c r="N6801" s="62" t="s">
        <v>7362</v>
      </c>
      <c r="O6801" s="52" t="s">
        <v>2752</v>
      </c>
      <c r="P6801" s="52">
        <v>177</v>
      </c>
      <c r="Q6801" s="52"/>
      <c r="R6801" s="52" t="s">
        <v>7316</v>
      </c>
      <c r="S6801" s="49" t="s">
        <v>21333</v>
      </c>
      <c r="V6801" s="50" t="s">
        <v>15245</v>
      </c>
      <c r="W6801" s="50" t="s">
        <v>7316</v>
      </c>
      <c r="X6801" s="50" t="s">
        <v>14740</v>
      </c>
      <c r="Y6801" s="70" t="s">
        <v>17320</v>
      </c>
      <c r="Z6801" s="53">
        <v>40502</v>
      </c>
    </row>
    <row r="6802" spans="1:26" s="49" customFormat="1" x14ac:dyDescent="0.25">
      <c r="A6802" s="75">
        <v>600076067</v>
      </c>
      <c r="B6802" s="73">
        <f t="shared" si="318"/>
        <v>600076067</v>
      </c>
      <c r="C6802" s="73" t="s">
        <v>13465</v>
      </c>
      <c r="D6802" s="68">
        <v>1</v>
      </c>
      <c r="E6802" s="48">
        <f t="shared" si="319"/>
        <v>71009485</v>
      </c>
      <c r="F6802" s="57" t="s">
        <v>7314</v>
      </c>
      <c r="G6802" s="57" t="s">
        <v>7315</v>
      </c>
      <c r="H6802" s="51">
        <v>0</v>
      </c>
      <c r="I6802" s="51" t="s">
        <v>17309</v>
      </c>
      <c r="J6802" s="69">
        <v>27.49</v>
      </c>
      <c r="K6802" s="69">
        <f t="shared" si="320"/>
        <v>0</v>
      </c>
      <c r="L6802" s="90">
        <v>50</v>
      </c>
      <c r="M6802" s="51">
        <v>50</v>
      </c>
      <c r="N6802" s="62" t="s">
        <v>7363</v>
      </c>
      <c r="O6802" s="52"/>
      <c r="P6802" s="52">
        <v>120</v>
      </c>
      <c r="Q6802" s="52"/>
      <c r="R6802" s="52" t="s">
        <v>7364</v>
      </c>
      <c r="S6802" s="49" t="s">
        <v>21333</v>
      </c>
      <c r="V6802" s="50" t="s">
        <v>15245</v>
      </c>
      <c r="W6802" s="50" t="s">
        <v>7316</v>
      </c>
      <c r="X6802" s="50" t="s">
        <v>14740</v>
      </c>
      <c r="Y6802" s="70" t="s">
        <v>17320</v>
      </c>
      <c r="Z6802" s="53">
        <v>40502</v>
      </c>
    </row>
    <row r="6803" spans="1:26" s="49" customFormat="1" ht="30" x14ac:dyDescent="0.25">
      <c r="A6803" s="75">
        <v>600076130</v>
      </c>
      <c r="B6803" s="73">
        <f t="shared" si="318"/>
        <v>600076130</v>
      </c>
      <c r="C6803" s="73" t="s">
        <v>13466</v>
      </c>
      <c r="D6803" s="68">
        <v>1</v>
      </c>
      <c r="E6803" s="48">
        <f t="shared" si="319"/>
        <v>72742241</v>
      </c>
      <c r="F6803" s="57" t="s">
        <v>7314</v>
      </c>
      <c r="G6803" s="57" t="s">
        <v>7315</v>
      </c>
      <c r="H6803" s="51">
        <v>125</v>
      </c>
      <c r="I6803" s="51" t="s">
        <v>17309</v>
      </c>
      <c r="J6803" s="69">
        <v>27.49</v>
      </c>
      <c r="K6803" s="69">
        <f t="shared" si="320"/>
        <v>3436.25</v>
      </c>
      <c r="L6803" s="90">
        <v>125</v>
      </c>
      <c r="M6803" s="51"/>
      <c r="N6803" s="62" t="s">
        <v>7365</v>
      </c>
      <c r="O6803" s="52"/>
      <c r="P6803" s="52">
        <v>101</v>
      </c>
      <c r="Q6803" s="52"/>
      <c r="R6803" s="52" t="s">
        <v>7366</v>
      </c>
      <c r="S6803" s="49" t="s">
        <v>21333</v>
      </c>
      <c r="V6803" s="50" t="s">
        <v>15245</v>
      </c>
      <c r="W6803" s="50" t="s">
        <v>7316</v>
      </c>
      <c r="X6803" s="50" t="s">
        <v>14740</v>
      </c>
      <c r="Y6803" s="70" t="s">
        <v>17320</v>
      </c>
      <c r="Z6803" s="53">
        <v>40502</v>
      </c>
    </row>
    <row r="6804" spans="1:26" s="49" customFormat="1" ht="30" x14ac:dyDescent="0.25">
      <c r="A6804" s="75">
        <v>600076211</v>
      </c>
      <c r="B6804" s="73">
        <f t="shared" si="318"/>
        <v>600076211</v>
      </c>
      <c r="C6804" s="73" t="s">
        <v>13467</v>
      </c>
      <c r="D6804" s="68">
        <v>1</v>
      </c>
      <c r="E6804" s="48">
        <f t="shared" si="319"/>
        <v>70947112</v>
      </c>
      <c r="F6804" s="57" t="s">
        <v>7314</v>
      </c>
      <c r="G6804" s="57" t="s">
        <v>7315</v>
      </c>
      <c r="H6804" s="51">
        <v>925</v>
      </c>
      <c r="I6804" s="51" t="s">
        <v>17309</v>
      </c>
      <c r="J6804" s="69">
        <v>27.49</v>
      </c>
      <c r="K6804" s="69">
        <f t="shared" si="320"/>
        <v>25428.25</v>
      </c>
      <c r="L6804" s="90">
        <v>925</v>
      </c>
      <c r="M6804" s="51"/>
      <c r="N6804" s="62" t="s">
        <v>7367</v>
      </c>
      <c r="O6804" s="52" t="s">
        <v>12</v>
      </c>
      <c r="P6804" s="52">
        <v>699</v>
      </c>
      <c r="Q6804" s="52"/>
      <c r="R6804" s="52" t="s">
        <v>7368</v>
      </c>
      <c r="S6804" s="49" t="s">
        <v>21333</v>
      </c>
      <c r="V6804" s="50" t="s">
        <v>15245</v>
      </c>
      <c r="W6804" s="50" t="s">
        <v>7316</v>
      </c>
      <c r="X6804" s="50" t="s">
        <v>14740</v>
      </c>
      <c r="Y6804" s="70" t="s">
        <v>17320</v>
      </c>
      <c r="Z6804" s="53">
        <v>40722</v>
      </c>
    </row>
    <row r="6805" spans="1:26" s="49" customFormat="1" x14ac:dyDescent="0.25">
      <c r="A6805" s="75">
        <v>600076229</v>
      </c>
      <c r="B6805" s="73">
        <f t="shared" si="318"/>
        <v>600076229</v>
      </c>
      <c r="C6805" s="73" t="s">
        <v>13468</v>
      </c>
      <c r="D6805" s="68">
        <v>1</v>
      </c>
      <c r="E6805" s="48">
        <f t="shared" si="319"/>
        <v>72744774</v>
      </c>
      <c r="F6805" s="57" t="s">
        <v>7314</v>
      </c>
      <c r="G6805" s="57" t="s">
        <v>7315</v>
      </c>
      <c r="H6805" s="51">
        <v>300</v>
      </c>
      <c r="I6805" s="51" t="s">
        <v>17309</v>
      </c>
      <c r="J6805" s="69">
        <v>27.49</v>
      </c>
      <c r="K6805" s="69">
        <f t="shared" si="320"/>
        <v>8247</v>
      </c>
      <c r="L6805" s="90">
        <v>300</v>
      </c>
      <c r="M6805" s="51"/>
      <c r="N6805" s="62" t="s">
        <v>7369</v>
      </c>
      <c r="O6805" s="52"/>
      <c r="P6805" s="52">
        <v>197</v>
      </c>
      <c r="Q6805" s="52"/>
      <c r="R6805" s="52" t="s">
        <v>3026</v>
      </c>
      <c r="S6805" s="49" t="s">
        <v>21333</v>
      </c>
      <c r="V6805" s="50" t="s">
        <v>15245</v>
      </c>
      <c r="W6805" s="50" t="s">
        <v>7316</v>
      </c>
      <c r="X6805" s="50" t="s">
        <v>14740</v>
      </c>
      <c r="Y6805" s="70" t="s">
        <v>17320</v>
      </c>
      <c r="Z6805" s="53">
        <v>40742</v>
      </c>
    </row>
    <row r="6806" spans="1:26" s="49" customFormat="1" ht="30" x14ac:dyDescent="0.25">
      <c r="A6806" s="75">
        <v>600076237</v>
      </c>
      <c r="B6806" s="73">
        <f t="shared" si="318"/>
        <v>600076237</v>
      </c>
      <c r="C6806" s="73" t="s">
        <v>13469</v>
      </c>
      <c r="D6806" s="68">
        <v>1</v>
      </c>
      <c r="E6806" s="48">
        <f t="shared" si="319"/>
        <v>72743492</v>
      </c>
      <c r="F6806" s="57" t="s">
        <v>7314</v>
      </c>
      <c r="G6806" s="57" t="s">
        <v>7315</v>
      </c>
      <c r="H6806" s="51">
        <v>1075</v>
      </c>
      <c r="I6806" s="51" t="s">
        <v>17309</v>
      </c>
      <c r="J6806" s="69">
        <v>27.49</v>
      </c>
      <c r="K6806" s="69">
        <f t="shared" si="320"/>
        <v>29551.75</v>
      </c>
      <c r="L6806" s="90">
        <v>1075</v>
      </c>
      <c r="M6806" s="51"/>
      <c r="N6806" s="62" t="s">
        <v>7370</v>
      </c>
      <c r="O6806" s="52" t="s">
        <v>6083</v>
      </c>
      <c r="P6806" s="52">
        <v>622</v>
      </c>
      <c r="Q6806" s="52">
        <v>3</v>
      </c>
      <c r="R6806" s="52" t="s">
        <v>7316</v>
      </c>
      <c r="S6806" s="49" t="s">
        <v>21333</v>
      </c>
      <c r="V6806" s="50" t="s">
        <v>15245</v>
      </c>
      <c r="W6806" s="50" t="s">
        <v>7316</v>
      </c>
      <c r="X6806" s="50" t="s">
        <v>14740</v>
      </c>
      <c r="Y6806" s="70" t="s">
        <v>17320</v>
      </c>
      <c r="Z6806" s="53">
        <v>40502</v>
      </c>
    </row>
    <row r="6807" spans="1:26" s="49" customFormat="1" ht="30" x14ac:dyDescent="0.25">
      <c r="A6807" s="75">
        <v>600076245</v>
      </c>
      <c r="B6807" s="73">
        <f t="shared" si="318"/>
        <v>600076245</v>
      </c>
      <c r="C6807" s="73" t="s">
        <v>13470</v>
      </c>
      <c r="D6807" s="68">
        <v>1</v>
      </c>
      <c r="E6807" s="48">
        <f t="shared" si="319"/>
        <v>72744529</v>
      </c>
      <c r="F6807" s="57" t="s">
        <v>7314</v>
      </c>
      <c r="G6807" s="57" t="s">
        <v>7315</v>
      </c>
      <c r="H6807" s="51">
        <v>825</v>
      </c>
      <c r="I6807" s="51" t="s">
        <v>17309</v>
      </c>
      <c r="J6807" s="69">
        <v>27.49</v>
      </c>
      <c r="K6807" s="69">
        <f t="shared" si="320"/>
        <v>22679.25</v>
      </c>
      <c r="L6807" s="90">
        <v>825</v>
      </c>
      <c r="M6807" s="51"/>
      <c r="N6807" s="62" t="s">
        <v>7371</v>
      </c>
      <c r="O6807" s="52" t="s">
        <v>2625</v>
      </c>
      <c r="P6807" s="52">
        <v>369</v>
      </c>
      <c r="Q6807" s="52">
        <v>25</v>
      </c>
      <c r="R6807" s="52" t="s">
        <v>7316</v>
      </c>
      <c r="S6807" s="49" t="s">
        <v>21333</v>
      </c>
      <c r="V6807" s="50" t="s">
        <v>15245</v>
      </c>
      <c r="W6807" s="50" t="s">
        <v>7316</v>
      </c>
      <c r="X6807" s="50" t="s">
        <v>14740</v>
      </c>
      <c r="Y6807" s="70" t="s">
        <v>17320</v>
      </c>
      <c r="Z6807" s="53">
        <v>40502</v>
      </c>
    </row>
    <row r="6808" spans="1:26" s="49" customFormat="1" ht="30" x14ac:dyDescent="0.25">
      <c r="A6808" s="75">
        <v>600076253</v>
      </c>
      <c r="B6808" s="73">
        <f t="shared" si="318"/>
        <v>600076253</v>
      </c>
      <c r="C6808" s="73" t="s">
        <v>13471</v>
      </c>
      <c r="D6808" s="68">
        <v>1</v>
      </c>
      <c r="E6808" s="48">
        <f t="shared" si="319"/>
        <v>72743816</v>
      </c>
      <c r="F6808" s="57" t="s">
        <v>7314</v>
      </c>
      <c r="G6808" s="57" t="s">
        <v>7315</v>
      </c>
      <c r="H6808" s="51">
        <v>1000</v>
      </c>
      <c r="I6808" s="51" t="s">
        <v>17309</v>
      </c>
      <c r="J6808" s="69">
        <v>27.49</v>
      </c>
      <c r="K6808" s="69">
        <f t="shared" si="320"/>
        <v>27490</v>
      </c>
      <c r="L6808" s="90">
        <v>1000</v>
      </c>
      <c r="M6808" s="51"/>
      <c r="N6808" s="62" t="s">
        <v>7372</v>
      </c>
      <c r="O6808" s="52" t="s">
        <v>5390</v>
      </c>
      <c r="P6808" s="52">
        <v>688</v>
      </c>
      <c r="Q6808" s="52">
        <v>11</v>
      </c>
      <c r="R6808" s="52" t="s">
        <v>7316</v>
      </c>
      <c r="S6808" s="49" t="s">
        <v>21333</v>
      </c>
      <c r="V6808" s="50" t="s">
        <v>15245</v>
      </c>
      <c r="W6808" s="50" t="s">
        <v>7316</v>
      </c>
      <c r="X6808" s="50" t="s">
        <v>14740</v>
      </c>
      <c r="Y6808" s="70" t="s">
        <v>17320</v>
      </c>
      <c r="Z6808" s="53">
        <v>40502</v>
      </c>
    </row>
    <row r="6809" spans="1:26" s="49" customFormat="1" ht="30" x14ac:dyDescent="0.25">
      <c r="A6809" s="75">
        <v>600076261</v>
      </c>
      <c r="B6809" s="73">
        <f t="shared" si="318"/>
        <v>600076261</v>
      </c>
      <c r="C6809" s="73" t="s">
        <v>13472</v>
      </c>
      <c r="D6809" s="68">
        <v>1</v>
      </c>
      <c r="E6809" s="48">
        <f t="shared" si="319"/>
        <v>72743891</v>
      </c>
      <c r="F6809" s="57" t="s">
        <v>7314</v>
      </c>
      <c r="G6809" s="57" t="s">
        <v>7315</v>
      </c>
      <c r="H6809" s="51">
        <v>850</v>
      </c>
      <c r="I6809" s="51" t="s">
        <v>17309</v>
      </c>
      <c r="J6809" s="69">
        <v>27.49</v>
      </c>
      <c r="K6809" s="69">
        <f t="shared" si="320"/>
        <v>23366.5</v>
      </c>
      <c r="L6809" s="90">
        <v>850</v>
      </c>
      <c r="M6809" s="51"/>
      <c r="N6809" s="62" t="s">
        <v>7373</v>
      </c>
      <c r="O6809" s="52" t="s">
        <v>7374</v>
      </c>
      <c r="P6809" s="52">
        <v>879</v>
      </c>
      <c r="Q6809" s="52">
        <v>2</v>
      </c>
      <c r="R6809" s="52" t="s">
        <v>7316</v>
      </c>
      <c r="S6809" s="49" t="s">
        <v>21333</v>
      </c>
      <c r="V6809" s="50" t="s">
        <v>15245</v>
      </c>
      <c r="W6809" s="50" t="s">
        <v>7316</v>
      </c>
      <c r="X6809" s="50" t="s">
        <v>14740</v>
      </c>
      <c r="Y6809" s="70" t="s">
        <v>17320</v>
      </c>
      <c r="Z6809" s="53">
        <v>40502</v>
      </c>
    </row>
    <row r="6810" spans="1:26" s="49" customFormat="1" ht="30" x14ac:dyDescent="0.25">
      <c r="A6810" s="75">
        <v>600076288</v>
      </c>
      <c r="B6810" s="73">
        <f t="shared" si="318"/>
        <v>600076288</v>
      </c>
      <c r="C6810" s="73" t="s">
        <v>13473</v>
      </c>
      <c r="D6810" s="68">
        <v>1</v>
      </c>
      <c r="E6810" s="48">
        <f t="shared" si="319"/>
        <v>72743972</v>
      </c>
      <c r="F6810" s="57" t="s">
        <v>7314</v>
      </c>
      <c r="G6810" s="57" t="s">
        <v>7315</v>
      </c>
      <c r="H6810" s="51">
        <v>550</v>
      </c>
      <c r="I6810" s="51" t="s">
        <v>17309</v>
      </c>
      <c r="J6810" s="69">
        <v>27.49</v>
      </c>
      <c r="K6810" s="69">
        <f t="shared" si="320"/>
        <v>15119.5</v>
      </c>
      <c r="L6810" s="90">
        <v>550</v>
      </c>
      <c r="M6810" s="51"/>
      <c r="N6810" s="62" t="s">
        <v>7375</v>
      </c>
      <c r="O6810" s="52" t="s">
        <v>6936</v>
      </c>
      <c r="P6810" s="52">
        <v>178</v>
      </c>
      <c r="Q6810" s="52">
        <v>12</v>
      </c>
      <c r="R6810" s="52" t="s">
        <v>7316</v>
      </c>
      <c r="S6810" s="49" t="s">
        <v>21333</v>
      </c>
      <c r="V6810" s="50" t="s">
        <v>15245</v>
      </c>
      <c r="W6810" s="50" t="s">
        <v>7316</v>
      </c>
      <c r="X6810" s="50" t="s">
        <v>14740</v>
      </c>
      <c r="Y6810" s="70" t="s">
        <v>17320</v>
      </c>
      <c r="Z6810" s="53">
        <v>40502</v>
      </c>
    </row>
    <row r="6811" spans="1:26" s="49" customFormat="1" x14ac:dyDescent="0.25">
      <c r="A6811" s="75">
        <v>600076296</v>
      </c>
      <c r="B6811" s="73">
        <f t="shared" si="318"/>
        <v>600076296</v>
      </c>
      <c r="C6811" s="73" t="s">
        <v>13474</v>
      </c>
      <c r="D6811" s="68">
        <v>1</v>
      </c>
      <c r="E6811" s="48">
        <f t="shared" si="319"/>
        <v>72744448</v>
      </c>
      <c r="F6811" s="57" t="s">
        <v>7314</v>
      </c>
      <c r="G6811" s="57" t="s">
        <v>7315</v>
      </c>
      <c r="H6811" s="51">
        <v>775</v>
      </c>
      <c r="I6811" s="51" t="s">
        <v>17309</v>
      </c>
      <c r="J6811" s="69">
        <v>27.49</v>
      </c>
      <c r="K6811" s="69">
        <f t="shared" si="320"/>
        <v>21304.75</v>
      </c>
      <c r="L6811" s="90">
        <v>775</v>
      </c>
      <c r="M6811" s="51"/>
      <c r="N6811" s="62" t="s">
        <v>7376</v>
      </c>
      <c r="O6811" s="52" t="s">
        <v>4371</v>
      </c>
      <c r="P6811" s="52">
        <v>152</v>
      </c>
      <c r="Q6811" s="52"/>
      <c r="R6811" s="52" t="s">
        <v>7316</v>
      </c>
      <c r="S6811" s="49" t="s">
        <v>21333</v>
      </c>
      <c r="V6811" s="50" t="s">
        <v>15245</v>
      </c>
      <c r="W6811" s="50" t="s">
        <v>7316</v>
      </c>
      <c r="X6811" s="50" t="s">
        <v>14740</v>
      </c>
      <c r="Y6811" s="70" t="s">
        <v>17320</v>
      </c>
      <c r="Z6811" s="53">
        <v>40711</v>
      </c>
    </row>
    <row r="6812" spans="1:26" s="49" customFormat="1" x14ac:dyDescent="0.25">
      <c r="A6812" s="75">
        <v>600076393</v>
      </c>
      <c r="B6812" s="73">
        <f t="shared" si="318"/>
        <v>600076393</v>
      </c>
      <c r="C6812" s="73" t="s">
        <v>13475</v>
      </c>
      <c r="D6812" s="68">
        <v>1</v>
      </c>
      <c r="E6812" s="48">
        <f t="shared" si="319"/>
        <v>71012524</v>
      </c>
      <c r="F6812" s="57" t="s">
        <v>7314</v>
      </c>
      <c r="G6812" s="57" t="s">
        <v>7315</v>
      </c>
      <c r="H6812" s="51">
        <v>275</v>
      </c>
      <c r="I6812" s="51" t="s">
        <v>17309</v>
      </c>
      <c r="J6812" s="69">
        <v>27.49</v>
      </c>
      <c r="K6812" s="69">
        <f t="shared" si="320"/>
        <v>7559.75</v>
      </c>
      <c r="L6812" s="90">
        <v>275</v>
      </c>
      <c r="M6812" s="51"/>
      <c r="N6812" s="62" t="s">
        <v>7377</v>
      </c>
      <c r="O6812" s="52" t="s">
        <v>2588</v>
      </c>
      <c r="P6812" s="52">
        <v>141</v>
      </c>
      <c r="Q6812" s="52"/>
      <c r="R6812" s="52" t="s">
        <v>7378</v>
      </c>
      <c r="S6812" s="49" t="s">
        <v>21333</v>
      </c>
      <c r="V6812" s="50" t="s">
        <v>15245</v>
      </c>
      <c r="W6812" s="50" t="s">
        <v>7316</v>
      </c>
      <c r="X6812" s="50" t="s">
        <v>14740</v>
      </c>
      <c r="Y6812" s="70" t="s">
        <v>17320</v>
      </c>
      <c r="Z6812" s="53">
        <v>40725</v>
      </c>
    </row>
    <row r="6813" spans="1:26" s="49" customFormat="1" ht="30" x14ac:dyDescent="0.25">
      <c r="A6813" s="75">
        <v>600076431</v>
      </c>
      <c r="B6813" s="73">
        <f t="shared" si="318"/>
        <v>600076431</v>
      </c>
      <c r="C6813" s="73" t="s">
        <v>13476</v>
      </c>
      <c r="D6813" s="68">
        <v>1</v>
      </c>
      <c r="E6813" s="48">
        <f t="shared" si="319"/>
        <v>47274735</v>
      </c>
      <c r="F6813" s="57" t="s">
        <v>7314</v>
      </c>
      <c r="G6813" s="57" t="s">
        <v>7315</v>
      </c>
      <c r="H6813" s="51">
        <v>1225</v>
      </c>
      <c r="I6813" s="51" t="s">
        <v>17309</v>
      </c>
      <c r="J6813" s="69">
        <v>27.49</v>
      </c>
      <c r="K6813" s="69">
        <f t="shared" si="320"/>
        <v>33675.25</v>
      </c>
      <c r="L6813" s="90">
        <v>1225</v>
      </c>
      <c r="M6813" s="51"/>
      <c r="N6813" s="62" t="s">
        <v>7379</v>
      </c>
      <c r="O6813" s="52" t="s">
        <v>764</v>
      </c>
      <c r="P6813" s="52">
        <v>535</v>
      </c>
      <c r="Q6813" s="52"/>
      <c r="R6813" s="52" t="s">
        <v>7324</v>
      </c>
      <c r="S6813" s="49" t="s">
        <v>21333</v>
      </c>
      <c r="V6813" s="50" t="s">
        <v>15245</v>
      </c>
      <c r="W6813" s="50" t="s">
        <v>7316</v>
      </c>
      <c r="X6813" s="50" t="s">
        <v>14740</v>
      </c>
      <c r="Y6813" s="70" t="s">
        <v>17320</v>
      </c>
      <c r="Z6813" s="53">
        <v>40721</v>
      </c>
    </row>
    <row r="6814" spans="1:26" s="49" customFormat="1" ht="30" x14ac:dyDescent="0.25">
      <c r="A6814" s="75">
        <v>600076440</v>
      </c>
      <c r="B6814" s="73">
        <f t="shared" si="318"/>
        <v>600076440</v>
      </c>
      <c r="C6814" s="73" t="s">
        <v>13477</v>
      </c>
      <c r="D6814" s="68">
        <v>1</v>
      </c>
      <c r="E6814" s="48">
        <f t="shared" si="319"/>
        <v>72744537</v>
      </c>
      <c r="F6814" s="57" t="s">
        <v>7314</v>
      </c>
      <c r="G6814" s="57" t="s">
        <v>7315</v>
      </c>
      <c r="H6814" s="51">
        <v>75</v>
      </c>
      <c r="I6814" s="51" t="s">
        <v>17309</v>
      </c>
      <c r="J6814" s="69">
        <v>27.49</v>
      </c>
      <c r="K6814" s="69">
        <f t="shared" si="320"/>
        <v>2061.75</v>
      </c>
      <c r="L6814" s="90">
        <v>75</v>
      </c>
      <c r="M6814" s="51"/>
      <c r="N6814" s="62" t="s">
        <v>7380</v>
      </c>
      <c r="O6814" s="52"/>
      <c r="P6814" s="52">
        <v>152</v>
      </c>
      <c r="Q6814" s="52"/>
      <c r="R6814" s="52" t="s">
        <v>7381</v>
      </c>
      <c r="S6814" s="49" t="s">
        <v>21333</v>
      </c>
      <c r="V6814" s="50" t="s">
        <v>15245</v>
      </c>
      <c r="W6814" s="50" t="s">
        <v>7316</v>
      </c>
      <c r="X6814" s="50" t="s">
        <v>14740</v>
      </c>
      <c r="Y6814" s="70" t="s">
        <v>17320</v>
      </c>
      <c r="Z6814" s="53">
        <v>40502</v>
      </c>
    </row>
    <row r="6815" spans="1:26" s="49" customFormat="1" ht="30" x14ac:dyDescent="0.25">
      <c r="A6815" s="75">
        <v>600076466</v>
      </c>
      <c r="B6815" s="73">
        <f t="shared" si="318"/>
        <v>600076466</v>
      </c>
      <c r="C6815" s="73" t="s">
        <v>13478</v>
      </c>
      <c r="D6815" s="68">
        <v>1</v>
      </c>
      <c r="E6815" s="48">
        <f t="shared" si="319"/>
        <v>72742313</v>
      </c>
      <c r="F6815" s="57" t="s">
        <v>7314</v>
      </c>
      <c r="G6815" s="57" t="s">
        <v>7315</v>
      </c>
      <c r="H6815" s="51">
        <v>175</v>
      </c>
      <c r="I6815" s="51" t="s">
        <v>17309</v>
      </c>
      <c r="J6815" s="69">
        <v>27.49</v>
      </c>
      <c r="K6815" s="69">
        <f t="shared" si="320"/>
        <v>4810.75</v>
      </c>
      <c r="L6815" s="90">
        <v>175</v>
      </c>
      <c r="M6815" s="51"/>
      <c r="N6815" s="62" t="s">
        <v>7382</v>
      </c>
      <c r="O6815" s="52"/>
      <c r="P6815" s="52">
        <v>68</v>
      </c>
      <c r="Q6815" s="52"/>
      <c r="R6815" s="52" t="s">
        <v>7383</v>
      </c>
      <c r="S6815" s="49" t="s">
        <v>21333</v>
      </c>
      <c r="V6815" s="50" t="s">
        <v>15245</v>
      </c>
      <c r="W6815" s="50" t="s">
        <v>7316</v>
      </c>
      <c r="X6815" s="50" t="s">
        <v>14740</v>
      </c>
      <c r="Y6815" s="70" t="s">
        <v>17320</v>
      </c>
      <c r="Z6815" s="53">
        <v>40713</v>
      </c>
    </row>
    <row r="6816" spans="1:26" s="49" customFormat="1" ht="30" x14ac:dyDescent="0.25">
      <c r="A6816" s="75">
        <v>600076504</v>
      </c>
      <c r="B6816" s="73">
        <f t="shared" si="318"/>
        <v>600076504</v>
      </c>
      <c r="C6816" s="73" t="s">
        <v>13479</v>
      </c>
      <c r="D6816" s="68">
        <v>1</v>
      </c>
      <c r="E6816" s="48">
        <f t="shared" si="319"/>
        <v>72743735</v>
      </c>
      <c r="F6816" s="57" t="s">
        <v>7314</v>
      </c>
      <c r="G6816" s="57" t="s">
        <v>7315</v>
      </c>
      <c r="H6816" s="51">
        <v>1125</v>
      </c>
      <c r="I6816" s="51" t="s">
        <v>17309</v>
      </c>
      <c r="J6816" s="69">
        <v>27.49</v>
      </c>
      <c r="K6816" s="69">
        <f t="shared" si="320"/>
        <v>30926.25</v>
      </c>
      <c r="L6816" s="90">
        <v>1125</v>
      </c>
      <c r="M6816" s="51"/>
      <c r="N6816" s="62" t="s">
        <v>7384</v>
      </c>
      <c r="O6816" s="52" t="s">
        <v>7385</v>
      </c>
      <c r="P6816" s="52">
        <v>1145</v>
      </c>
      <c r="Q6816" s="52">
        <v>50</v>
      </c>
      <c r="R6816" s="52" t="s">
        <v>7316</v>
      </c>
      <c r="S6816" s="49" t="s">
        <v>21333</v>
      </c>
      <c r="V6816" s="50" t="s">
        <v>15245</v>
      </c>
      <c r="W6816" s="50" t="s">
        <v>7316</v>
      </c>
      <c r="X6816" s="50" t="s">
        <v>14740</v>
      </c>
      <c r="Y6816" s="70" t="s">
        <v>17320</v>
      </c>
      <c r="Z6816" s="53">
        <v>40502</v>
      </c>
    </row>
    <row r="6817" spans="1:26" s="49" customFormat="1" ht="30" x14ac:dyDescent="0.25">
      <c r="A6817" s="75">
        <v>600076512</v>
      </c>
      <c r="B6817" s="73">
        <f t="shared" si="318"/>
        <v>600076512</v>
      </c>
      <c r="C6817" s="73" t="s">
        <v>13480</v>
      </c>
      <c r="D6817" s="68">
        <v>1</v>
      </c>
      <c r="E6817" s="48">
        <f t="shared" si="319"/>
        <v>72743573</v>
      </c>
      <c r="F6817" s="57" t="s">
        <v>7314</v>
      </c>
      <c r="G6817" s="57" t="s">
        <v>7315</v>
      </c>
      <c r="H6817" s="51">
        <v>950</v>
      </c>
      <c r="I6817" s="51" t="s">
        <v>17309</v>
      </c>
      <c r="J6817" s="69">
        <v>27.49</v>
      </c>
      <c r="K6817" s="69">
        <f t="shared" si="320"/>
        <v>26115.5</v>
      </c>
      <c r="L6817" s="90">
        <v>950</v>
      </c>
      <c r="M6817" s="51"/>
      <c r="N6817" s="62" t="s">
        <v>7386</v>
      </c>
      <c r="O6817" s="52" t="s">
        <v>481</v>
      </c>
      <c r="P6817" s="52">
        <v>630</v>
      </c>
      <c r="Q6817" s="52">
        <v>5</v>
      </c>
      <c r="R6817" s="52" t="s">
        <v>7316</v>
      </c>
      <c r="S6817" s="49" t="s">
        <v>21333</v>
      </c>
      <c r="V6817" s="50" t="s">
        <v>15245</v>
      </c>
      <c r="W6817" s="50" t="s">
        <v>7316</v>
      </c>
      <c r="X6817" s="50" t="s">
        <v>14740</v>
      </c>
      <c r="Y6817" s="70" t="s">
        <v>17320</v>
      </c>
      <c r="Z6817" s="53">
        <v>40502</v>
      </c>
    </row>
    <row r="6818" spans="1:26" s="49" customFormat="1" ht="30" x14ac:dyDescent="0.25">
      <c r="A6818" s="75">
        <v>600076539</v>
      </c>
      <c r="B6818" s="73">
        <f t="shared" si="318"/>
        <v>600076539</v>
      </c>
      <c r="C6818" s="73" t="s">
        <v>13481</v>
      </c>
      <c r="D6818" s="68">
        <v>1</v>
      </c>
      <c r="E6818" s="48">
        <f t="shared" si="319"/>
        <v>72744057</v>
      </c>
      <c r="F6818" s="57" t="s">
        <v>7314</v>
      </c>
      <c r="G6818" s="57" t="s">
        <v>7315</v>
      </c>
      <c r="H6818" s="51">
        <v>775</v>
      </c>
      <c r="I6818" s="51" t="s">
        <v>17309</v>
      </c>
      <c r="J6818" s="69">
        <v>27.49</v>
      </c>
      <c r="K6818" s="69">
        <f t="shared" si="320"/>
        <v>21304.75</v>
      </c>
      <c r="L6818" s="90">
        <v>775</v>
      </c>
      <c r="M6818" s="51"/>
      <c r="N6818" s="62" t="s">
        <v>7387</v>
      </c>
      <c r="O6818" s="52" t="s">
        <v>7388</v>
      </c>
      <c r="P6818" s="52">
        <v>330</v>
      </c>
      <c r="Q6818" s="52"/>
      <c r="R6818" s="52" t="s">
        <v>7316</v>
      </c>
      <c r="S6818" s="49" t="s">
        <v>21333</v>
      </c>
      <c r="V6818" s="50" t="s">
        <v>15245</v>
      </c>
      <c r="W6818" s="50" t="s">
        <v>7316</v>
      </c>
      <c r="X6818" s="50" t="s">
        <v>14740</v>
      </c>
      <c r="Y6818" s="70" t="s">
        <v>17320</v>
      </c>
      <c r="Z6818" s="53">
        <v>40505</v>
      </c>
    </row>
    <row r="6819" spans="1:26" s="49" customFormat="1" ht="30" x14ac:dyDescent="0.25">
      <c r="A6819" s="75">
        <v>600076571</v>
      </c>
      <c r="B6819" s="73">
        <f t="shared" si="318"/>
        <v>600076571</v>
      </c>
      <c r="C6819" s="73" t="s">
        <v>21190</v>
      </c>
      <c r="D6819" s="68">
        <v>1</v>
      </c>
      <c r="E6819" s="48">
        <f t="shared" si="319"/>
        <v>47274247</v>
      </c>
      <c r="F6819" s="57" t="s">
        <v>7314</v>
      </c>
      <c r="G6819" s="57" t="s">
        <v>7315</v>
      </c>
      <c r="H6819" s="51">
        <v>25</v>
      </c>
      <c r="I6819" s="51" t="s">
        <v>17309</v>
      </c>
      <c r="J6819" s="69">
        <v>27.49</v>
      </c>
      <c r="K6819" s="69">
        <f t="shared" si="320"/>
        <v>687.25</v>
      </c>
      <c r="L6819" s="90">
        <v>25</v>
      </c>
      <c r="M6819" s="51"/>
      <c r="N6819" s="62" t="s">
        <v>21191</v>
      </c>
      <c r="O6819" s="52" t="s">
        <v>1639</v>
      </c>
      <c r="P6819" s="52">
        <v>640</v>
      </c>
      <c r="Q6819" s="52">
        <v>3</v>
      </c>
      <c r="R6819" s="52" t="s">
        <v>7316</v>
      </c>
      <c r="S6819" s="49" t="s">
        <v>21333</v>
      </c>
      <c r="V6819" s="50" t="s">
        <v>15245</v>
      </c>
      <c r="W6819" s="50" t="s">
        <v>7316</v>
      </c>
      <c r="X6819" s="50" t="s">
        <v>14740</v>
      </c>
      <c r="Y6819" s="70" t="s">
        <v>17320</v>
      </c>
      <c r="Z6819" s="53">
        <v>40502</v>
      </c>
    </row>
    <row r="6820" spans="1:26" s="49" customFormat="1" ht="30" x14ac:dyDescent="0.25">
      <c r="A6820" s="75">
        <v>600076580</v>
      </c>
      <c r="B6820" s="73">
        <f t="shared" si="318"/>
        <v>600076580</v>
      </c>
      <c r="C6820" s="73" t="s">
        <v>13482</v>
      </c>
      <c r="D6820" s="68">
        <v>1</v>
      </c>
      <c r="E6820" s="48">
        <f t="shared" si="319"/>
        <v>64707130</v>
      </c>
      <c r="F6820" s="57" t="s">
        <v>7314</v>
      </c>
      <c r="G6820" s="57" t="s">
        <v>7315</v>
      </c>
      <c r="H6820" s="51">
        <v>75</v>
      </c>
      <c r="I6820" s="51" t="s">
        <v>17309</v>
      </c>
      <c r="J6820" s="69">
        <v>27.49</v>
      </c>
      <c r="K6820" s="69">
        <f t="shared" si="320"/>
        <v>2061.75</v>
      </c>
      <c r="L6820" s="90">
        <v>75</v>
      </c>
      <c r="M6820" s="51"/>
      <c r="N6820" s="62" t="s">
        <v>7389</v>
      </c>
      <c r="O6820" s="52" t="s">
        <v>2611</v>
      </c>
      <c r="P6820" s="52">
        <v>328</v>
      </c>
      <c r="Q6820" s="52"/>
      <c r="R6820" s="52" t="s">
        <v>7324</v>
      </c>
      <c r="S6820" s="49" t="s">
        <v>21333</v>
      </c>
      <c r="V6820" s="50" t="s">
        <v>15245</v>
      </c>
      <c r="W6820" s="50" t="s">
        <v>7316</v>
      </c>
      <c r="X6820" s="50" t="s">
        <v>14740</v>
      </c>
      <c r="Y6820" s="70" t="s">
        <v>17320</v>
      </c>
      <c r="Z6820" s="53">
        <v>40721</v>
      </c>
    </row>
    <row r="6821" spans="1:26" s="49" customFormat="1" x14ac:dyDescent="0.25">
      <c r="A6821" s="75">
        <v>600076598</v>
      </c>
      <c r="B6821" s="73">
        <f t="shared" si="318"/>
        <v>600076598</v>
      </c>
      <c r="C6821" s="73" t="s">
        <v>13483</v>
      </c>
      <c r="D6821" s="68">
        <v>1</v>
      </c>
      <c r="E6821" s="48">
        <f t="shared" si="319"/>
        <v>69411590</v>
      </c>
      <c r="F6821" s="57" t="s">
        <v>7314</v>
      </c>
      <c r="G6821" s="57" t="s">
        <v>7315</v>
      </c>
      <c r="H6821" s="51">
        <v>25</v>
      </c>
      <c r="I6821" s="51" t="s">
        <v>17309</v>
      </c>
      <c r="J6821" s="69">
        <v>27.49</v>
      </c>
      <c r="K6821" s="69">
        <f t="shared" si="320"/>
        <v>687.25</v>
      </c>
      <c r="L6821" s="90">
        <v>25</v>
      </c>
      <c r="M6821" s="51"/>
      <c r="N6821" s="62" t="s">
        <v>7390</v>
      </c>
      <c r="O6821" s="52" t="s">
        <v>12</v>
      </c>
      <c r="P6821" s="52">
        <v>673</v>
      </c>
      <c r="Q6821" s="52"/>
      <c r="R6821" s="52" t="s">
        <v>7368</v>
      </c>
      <c r="S6821" s="49" t="s">
        <v>21333</v>
      </c>
      <c r="V6821" s="50" t="s">
        <v>15245</v>
      </c>
      <c r="W6821" s="50" t="s">
        <v>7316</v>
      </c>
      <c r="X6821" s="50" t="s">
        <v>14740</v>
      </c>
      <c r="Y6821" s="70" t="s">
        <v>17320</v>
      </c>
      <c r="Z6821" s="53">
        <v>40722</v>
      </c>
    </row>
    <row r="6822" spans="1:26" s="49" customFormat="1" ht="30" x14ac:dyDescent="0.25">
      <c r="A6822" s="75">
        <v>600076601</v>
      </c>
      <c r="B6822" s="73">
        <f t="shared" si="318"/>
        <v>600076601</v>
      </c>
      <c r="C6822" s="73" t="s">
        <v>21192</v>
      </c>
      <c r="D6822" s="68">
        <v>1</v>
      </c>
      <c r="E6822" s="48">
        <f t="shared" si="319"/>
        <v>72744138</v>
      </c>
      <c r="F6822" s="57" t="s">
        <v>7314</v>
      </c>
      <c r="G6822" s="57" t="s">
        <v>7315</v>
      </c>
      <c r="H6822" s="51">
        <v>25</v>
      </c>
      <c r="I6822" s="51" t="s">
        <v>17309</v>
      </c>
      <c r="J6822" s="69">
        <v>27.49</v>
      </c>
      <c r="K6822" s="69">
        <f t="shared" si="320"/>
        <v>687.25</v>
      </c>
      <c r="L6822" s="90">
        <v>25</v>
      </c>
      <c r="M6822" s="51"/>
      <c r="N6822" s="62" t="s">
        <v>21193</v>
      </c>
      <c r="O6822" s="52" t="s">
        <v>7391</v>
      </c>
      <c r="P6822" s="52">
        <v>1300</v>
      </c>
      <c r="Q6822" s="52">
        <v>13</v>
      </c>
      <c r="R6822" s="52" t="s">
        <v>7316</v>
      </c>
      <c r="S6822" s="49" t="s">
        <v>21333</v>
      </c>
      <c r="V6822" s="50" t="s">
        <v>15245</v>
      </c>
      <c r="W6822" s="50" t="s">
        <v>7316</v>
      </c>
      <c r="X6822" s="50" t="s">
        <v>14740</v>
      </c>
      <c r="Y6822" s="70" t="s">
        <v>17320</v>
      </c>
      <c r="Z6822" s="53">
        <v>40502</v>
      </c>
    </row>
    <row r="6823" spans="1:26" s="49" customFormat="1" ht="30" x14ac:dyDescent="0.25">
      <c r="A6823" s="75">
        <v>600170551</v>
      </c>
      <c r="B6823" s="73">
        <f t="shared" si="318"/>
        <v>600170551</v>
      </c>
      <c r="C6823" s="73" t="s">
        <v>13444</v>
      </c>
      <c r="D6823" s="68">
        <v>1</v>
      </c>
      <c r="E6823" s="48">
        <f t="shared" si="319"/>
        <v>14450488</v>
      </c>
      <c r="F6823" s="57" t="s">
        <v>7314</v>
      </c>
      <c r="G6823" s="57" t="s">
        <v>7315</v>
      </c>
      <c r="H6823" s="51">
        <v>725</v>
      </c>
      <c r="I6823" s="51" t="s">
        <v>17309</v>
      </c>
      <c r="J6823" s="69">
        <v>27.49</v>
      </c>
      <c r="K6823" s="69">
        <f t="shared" si="320"/>
        <v>19930.25</v>
      </c>
      <c r="L6823" s="90">
        <v>725</v>
      </c>
      <c r="M6823" s="51"/>
      <c r="N6823" s="62" t="s">
        <v>7329</v>
      </c>
      <c r="O6823" s="52" t="s">
        <v>94</v>
      </c>
      <c r="P6823" s="52">
        <v>825</v>
      </c>
      <c r="Q6823" s="52">
        <v>15</v>
      </c>
      <c r="R6823" s="52" t="s">
        <v>7316</v>
      </c>
      <c r="S6823" s="49" t="s">
        <v>21333</v>
      </c>
      <c r="V6823" s="50" t="s">
        <v>15243</v>
      </c>
      <c r="W6823" s="50" t="s">
        <v>7316</v>
      </c>
      <c r="X6823" s="50" t="s">
        <v>14738</v>
      </c>
      <c r="Y6823" s="70" t="s">
        <v>17320</v>
      </c>
      <c r="Z6823" s="53">
        <v>40502</v>
      </c>
    </row>
    <row r="6824" spans="1:26" s="49" customFormat="1" ht="30" x14ac:dyDescent="0.25">
      <c r="A6824" s="75">
        <v>600170560</v>
      </c>
      <c r="B6824" s="73">
        <f t="shared" si="318"/>
        <v>600170560</v>
      </c>
      <c r="C6824" s="73" t="s">
        <v>13445</v>
      </c>
      <c r="D6824" s="68">
        <v>1</v>
      </c>
      <c r="E6824" s="48">
        <f t="shared" si="319"/>
        <v>556807</v>
      </c>
      <c r="F6824" s="57" t="s">
        <v>7314</v>
      </c>
      <c r="G6824" s="57" t="s">
        <v>7315</v>
      </c>
      <c r="H6824" s="51">
        <v>1125</v>
      </c>
      <c r="I6824" s="51" t="s">
        <v>17309</v>
      </c>
      <c r="J6824" s="69">
        <v>27.49</v>
      </c>
      <c r="K6824" s="69">
        <f t="shared" si="320"/>
        <v>30926.25</v>
      </c>
      <c r="L6824" s="90">
        <v>1125</v>
      </c>
      <c r="M6824" s="51"/>
      <c r="N6824" s="62" t="s">
        <v>7330</v>
      </c>
      <c r="O6824" s="52" t="s">
        <v>17</v>
      </c>
      <c r="P6824" s="52">
        <v>147</v>
      </c>
      <c r="Q6824" s="52">
        <v>46</v>
      </c>
      <c r="R6824" s="52" t="s">
        <v>7316</v>
      </c>
      <c r="S6824" s="49" t="s">
        <v>21333</v>
      </c>
      <c r="V6824" s="50" t="s">
        <v>15243</v>
      </c>
      <c r="W6824" s="50" t="s">
        <v>7316</v>
      </c>
      <c r="X6824" s="50" t="s">
        <v>14738</v>
      </c>
      <c r="Y6824" s="70" t="s">
        <v>17320</v>
      </c>
      <c r="Z6824" s="53">
        <v>40502</v>
      </c>
    </row>
    <row r="6825" spans="1:26" s="49" customFormat="1" x14ac:dyDescent="0.25">
      <c r="A6825" s="75">
        <v>650064321</v>
      </c>
      <c r="B6825" s="73">
        <f t="shared" si="318"/>
        <v>650064321</v>
      </c>
      <c r="C6825" s="73" t="s">
        <v>21194</v>
      </c>
      <c r="D6825" s="68">
        <v>1</v>
      </c>
      <c r="E6825" s="48">
        <f t="shared" si="319"/>
        <v>72744090</v>
      </c>
      <c r="F6825" s="57" t="s">
        <v>7314</v>
      </c>
      <c r="G6825" s="57" t="s">
        <v>7315</v>
      </c>
      <c r="H6825" s="51">
        <v>800</v>
      </c>
      <c r="I6825" s="51" t="s">
        <v>17309</v>
      </c>
      <c r="J6825" s="69">
        <v>27.49</v>
      </c>
      <c r="K6825" s="69">
        <f t="shared" si="320"/>
        <v>21992</v>
      </c>
      <c r="L6825" s="90">
        <v>800</v>
      </c>
      <c r="M6825" s="51"/>
      <c r="N6825" s="62" t="s">
        <v>21195</v>
      </c>
      <c r="O6825" s="52" t="s">
        <v>60</v>
      </c>
      <c r="P6825" s="52">
        <v>287</v>
      </c>
      <c r="Q6825" s="52"/>
      <c r="R6825" s="52" t="s">
        <v>7392</v>
      </c>
      <c r="S6825" s="49" t="s">
        <v>21333</v>
      </c>
      <c r="V6825" s="50" t="s">
        <v>15245</v>
      </c>
      <c r="W6825" s="50" t="s">
        <v>7316</v>
      </c>
      <c r="X6825" s="50" t="s">
        <v>14740</v>
      </c>
      <c r="Y6825" s="70" t="s">
        <v>17320</v>
      </c>
      <c r="Z6825" s="53">
        <v>40701</v>
      </c>
    </row>
    <row r="6826" spans="1:26" s="49" customFormat="1" x14ac:dyDescent="0.25">
      <c r="A6826" s="75">
        <v>650075609</v>
      </c>
      <c r="B6826" s="73">
        <f t="shared" si="318"/>
        <v>650075609</v>
      </c>
      <c r="C6826" s="73" t="s">
        <v>13484</v>
      </c>
      <c r="D6826" s="68">
        <v>1</v>
      </c>
      <c r="E6826" s="48">
        <f t="shared" si="319"/>
        <v>75041383</v>
      </c>
      <c r="F6826" s="57" t="s">
        <v>7314</v>
      </c>
      <c r="G6826" s="57" t="s">
        <v>7315</v>
      </c>
      <c r="H6826" s="51">
        <v>100</v>
      </c>
      <c r="I6826" s="51" t="s">
        <v>17309</v>
      </c>
      <c r="J6826" s="69">
        <v>27.49</v>
      </c>
      <c r="K6826" s="69">
        <f t="shared" si="320"/>
        <v>2749</v>
      </c>
      <c r="L6826" s="90">
        <v>100</v>
      </c>
      <c r="M6826" s="51"/>
      <c r="N6826" s="62" t="s">
        <v>7393</v>
      </c>
      <c r="O6826" s="52" t="s">
        <v>7394</v>
      </c>
      <c r="P6826" s="52">
        <v>31</v>
      </c>
      <c r="Q6826" s="52"/>
      <c r="R6826" s="52" t="s">
        <v>7316</v>
      </c>
      <c r="S6826" s="49" t="s">
        <v>21333</v>
      </c>
      <c r="V6826" s="50" t="s">
        <v>15245</v>
      </c>
      <c r="W6826" s="50" t="s">
        <v>7316</v>
      </c>
      <c r="X6826" s="50" t="s">
        <v>14740</v>
      </c>
      <c r="Y6826" s="70" t="s">
        <v>17320</v>
      </c>
      <c r="Z6826" s="53">
        <v>40502</v>
      </c>
    </row>
    <row r="6827" spans="1:26" s="49" customFormat="1" x14ac:dyDescent="0.25">
      <c r="A6827" s="75">
        <v>651039720</v>
      </c>
      <c r="B6827" s="73">
        <f t="shared" si="318"/>
        <v>651039720</v>
      </c>
      <c r="C6827" s="73" t="s">
        <v>15248</v>
      </c>
      <c r="D6827" s="68">
        <v>1</v>
      </c>
      <c r="E6827" s="48">
        <f t="shared" si="319"/>
        <v>71340882</v>
      </c>
      <c r="F6827" s="57" t="s">
        <v>7314</v>
      </c>
      <c r="G6827" s="57" t="s">
        <v>7315</v>
      </c>
      <c r="H6827" s="51">
        <v>125</v>
      </c>
      <c r="I6827" s="51" t="s">
        <v>17309</v>
      </c>
      <c r="J6827" s="69">
        <v>27.49</v>
      </c>
      <c r="K6827" s="69">
        <f t="shared" si="320"/>
        <v>3436.25</v>
      </c>
      <c r="L6827" s="90">
        <v>125</v>
      </c>
      <c r="M6827" s="51"/>
      <c r="N6827" s="62" t="s">
        <v>15249</v>
      </c>
      <c r="O6827" s="52" t="s">
        <v>15250</v>
      </c>
      <c r="P6827" s="52">
        <v>51</v>
      </c>
      <c r="Q6827" s="52"/>
      <c r="R6827" s="52" t="s">
        <v>7316</v>
      </c>
      <c r="S6827" s="49" t="s">
        <v>21334</v>
      </c>
      <c r="V6827" s="50" t="s">
        <v>15243</v>
      </c>
      <c r="W6827" s="50" t="s">
        <v>7316</v>
      </c>
      <c r="X6827" s="50" t="s">
        <v>14741</v>
      </c>
      <c r="Y6827" s="70" t="s">
        <v>17320</v>
      </c>
      <c r="Z6827" s="53">
        <v>40502</v>
      </c>
    </row>
    <row r="6828" spans="1:26" s="49" customFormat="1" x14ac:dyDescent="0.25">
      <c r="A6828" s="75">
        <v>666000123</v>
      </c>
      <c r="B6828" s="73">
        <f t="shared" si="318"/>
        <v>666000123</v>
      </c>
      <c r="C6828" s="73" t="s">
        <v>13485</v>
      </c>
      <c r="D6828" s="68">
        <v>1</v>
      </c>
      <c r="E6828" s="48">
        <f t="shared" si="319"/>
        <v>72744014</v>
      </c>
      <c r="F6828" s="57" t="s">
        <v>7314</v>
      </c>
      <c r="G6828" s="57" t="s">
        <v>7315</v>
      </c>
      <c r="H6828" s="51">
        <v>50</v>
      </c>
      <c r="I6828" s="51" t="s">
        <v>17309</v>
      </c>
      <c r="J6828" s="69">
        <v>27.49</v>
      </c>
      <c r="K6828" s="69">
        <f t="shared" si="320"/>
        <v>1374.5</v>
      </c>
      <c r="L6828" s="90">
        <v>50</v>
      </c>
      <c r="M6828" s="51"/>
      <c r="N6828" s="62" t="s">
        <v>7395</v>
      </c>
      <c r="O6828" s="52" t="s">
        <v>946</v>
      </c>
      <c r="P6828" s="52">
        <v>299</v>
      </c>
      <c r="Q6828" s="52"/>
      <c r="R6828" s="52" t="s">
        <v>7392</v>
      </c>
      <c r="S6828" s="49" t="s">
        <v>21333</v>
      </c>
      <c r="V6828" s="50" t="s">
        <v>15245</v>
      </c>
      <c r="W6828" s="50" t="s">
        <v>7316</v>
      </c>
      <c r="X6828" s="50" t="s">
        <v>14740</v>
      </c>
      <c r="Y6828" s="70" t="s">
        <v>17320</v>
      </c>
      <c r="Z6828" s="53">
        <v>40701</v>
      </c>
    </row>
    <row r="6829" spans="1:26" s="49" customFormat="1" x14ac:dyDescent="0.25">
      <c r="A6829" s="75">
        <v>666000271</v>
      </c>
      <c r="B6829" s="73">
        <f t="shared" si="318"/>
        <v>666000271</v>
      </c>
      <c r="C6829" s="73" t="s">
        <v>13486</v>
      </c>
      <c r="D6829" s="68">
        <v>1</v>
      </c>
      <c r="E6829" s="48">
        <f t="shared" si="319"/>
        <v>72744201</v>
      </c>
      <c r="F6829" s="57" t="s">
        <v>7314</v>
      </c>
      <c r="G6829" s="57" t="s">
        <v>7315</v>
      </c>
      <c r="H6829" s="51">
        <v>50</v>
      </c>
      <c r="I6829" s="51" t="s">
        <v>17309</v>
      </c>
      <c r="J6829" s="69">
        <v>27.49</v>
      </c>
      <c r="K6829" s="69">
        <f t="shared" si="320"/>
        <v>1374.5</v>
      </c>
      <c r="L6829" s="90">
        <v>50</v>
      </c>
      <c r="M6829" s="51"/>
      <c r="N6829" s="62" t="s">
        <v>7396</v>
      </c>
      <c r="O6829" s="52" t="s">
        <v>7397</v>
      </c>
      <c r="P6829" s="52">
        <v>277</v>
      </c>
      <c r="Q6829" s="52">
        <v>1</v>
      </c>
      <c r="R6829" s="52" t="s">
        <v>7316</v>
      </c>
      <c r="S6829" s="49" t="s">
        <v>21333</v>
      </c>
      <c r="V6829" s="50" t="s">
        <v>15245</v>
      </c>
      <c r="W6829" s="50" t="s">
        <v>7316</v>
      </c>
      <c r="X6829" s="50" t="s">
        <v>14740</v>
      </c>
      <c r="Y6829" s="70" t="s">
        <v>17320</v>
      </c>
      <c r="Z6829" s="53">
        <v>40502</v>
      </c>
    </row>
    <row r="6830" spans="1:26" s="49" customFormat="1" ht="30" x14ac:dyDescent="0.25">
      <c r="A6830" s="75">
        <v>666000301</v>
      </c>
      <c r="B6830" s="73">
        <f t="shared" si="318"/>
        <v>666000301</v>
      </c>
      <c r="C6830" s="73" t="s">
        <v>13487</v>
      </c>
      <c r="D6830" s="68">
        <v>1</v>
      </c>
      <c r="E6830" s="48">
        <f t="shared" si="319"/>
        <v>72744120</v>
      </c>
      <c r="F6830" s="57" t="s">
        <v>7314</v>
      </c>
      <c r="G6830" s="57" t="s">
        <v>7315</v>
      </c>
      <c r="H6830" s="51">
        <v>0</v>
      </c>
      <c r="I6830" s="51" t="s">
        <v>17309</v>
      </c>
      <c r="J6830" s="69">
        <v>27.49</v>
      </c>
      <c r="K6830" s="69">
        <f t="shared" si="320"/>
        <v>0</v>
      </c>
      <c r="L6830" s="90">
        <v>75</v>
      </c>
      <c r="M6830" s="51">
        <v>75</v>
      </c>
      <c r="N6830" s="62" t="s">
        <v>7398</v>
      </c>
      <c r="O6830" s="52" t="s">
        <v>1586</v>
      </c>
      <c r="P6830" s="52">
        <v>454</v>
      </c>
      <c r="Q6830" s="52" t="s">
        <v>89</v>
      </c>
      <c r="R6830" s="52" t="s">
        <v>7316</v>
      </c>
      <c r="S6830" s="49" t="s">
        <v>21333</v>
      </c>
      <c r="V6830" s="50" t="s">
        <v>15245</v>
      </c>
      <c r="W6830" s="50" t="s">
        <v>7316</v>
      </c>
      <c r="X6830" s="50" t="s">
        <v>14740</v>
      </c>
      <c r="Y6830" s="70" t="s">
        <v>17320</v>
      </c>
      <c r="Z6830" s="53">
        <v>40502</v>
      </c>
    </row>
    <row r="6831" spans="1:26" s="49" customFormat="1" ht="30" x14ac:dyDescent="0.25">
      <c r="A6831" s="75">
        <v>666000336</v>
      </c>
      <c r="B6831" s="73">
        <f t="shared" si="318"/>
        <v>666000336</v>
      </c>
      <c r="C6831" s="73" t="s">
        <v>13488</v>
      </c>
      <c r="D6831" s="68">
        <v>1</v>
      </c>
      <c r="E6831" s="48">
        <f t="shared" si="319"/>
        <v>72744286</v>
      </c>
      <c r="F6831" s="57" t="s">
        <v>7314</v>
      </c>
      <c r="G6831" s="57" t="s">
        <v>7315</v>
      </c>
      <c r="H6831" s="51">
        <v>75</v>
      </c>
      <c r="I6831" s="51" t="s">
        <v>17309</v>
      </c>
      <c r="J6831" s="69">
        <v>27.49</v>
      </c>
      <c r="K6831" s="69">
        <f t="shared" si="320"/>
        <v>2061.75</v>
      </c>
      <c r="L6831" s="90">
        <v>75</v>
      </c>
      <c r="M6831" s="51"/>
      <c r="N6831" s="62" t="s">
        <v>7399</v>
      </c>
      <c r="O6831" s="52" t="s">
        <v>720</v>
      </c>
      <c r="P6831" s="52">
        <v>1474</v>
      </c>
      <c r="Q6831" s="52">
        <v>11</v>
      </c>
      <c r="R6831" s="52" t="s">
        <v>7316</v>
      </c>
      <c r="S6831" s="49" t="s">
        <v>21333</v>
      </c>
      <c r="V6831" s="50" t="s">
        <v>15245</v>
      </c>
      <c r="W6831" s="50" t="s">
        <v>7316</v>
      </c>
      <c r="X6831" s="50" t="s">
        <v>14740</v>
      </c>
      <c r="Y6831" s="70" t="s">
        <v>17320</v>
      </c>
      <c r="Z6831" s="53">
        <v>40502</v>
      </c>
    </row>
    <row r="6832" spans="1:26" s="49" customFormat="1" x14ac:dyDescent="0.25">
      <c r="A6832" s="75">
        <v>691002843</v>
      </c>
      <c r="B6832" s="73">
        <f t="shared" si="318"/>
        <v>691002843</v>
      </c>
      <c r="C6832" s="73" t="s">
        <v>13446</v>
      </c>
      <c r="D6832" s="68">
        <v>1</v>
      </c>
      <c r="E6832" s="48">
        <f t="shared" si="319"/>
        <v>71341331</v>
      </c>
      <c r="F6832" s="57" t="s">
        <v>7314</v>
      </c>
      <c r="G6832" s="57" t="s">
        <v>7315</v>
      </c>
      <c r="H6832" s="51">
        <v>75</v>
      </c>
      <c r="I6832" s="51" t="s">
        <v>17309</v>
      </c>
      <c r="J6832" s="69">
        <v>27.49</v>
      </c>
      <c r="K6832" s="69">
        <f t="shared" si="320"/>
        <v>2061.75</v>
      </c>
      <c r="L6832" s="90">
        <v>75</v>
      </c>
      <c r="M6832" s="51"/>
      <c r="N6832" s="62" t="s">
        <v>7331</v>
      </c>
      <c r="O6832" s="52" t="s">
        <v>96</v>
      </c>
      <c r="P6832" s="52">
        <v>1402</v>
      </c>
      <c r="Q6832" s="52">
        <v>2</v>
      </c>
      <c r="R6832" s="52" t="s">
        <v>7316</v>
      </c>
      <c r="S6832" s="49" t="s">
        <v>21334</v>
      </c>
      <c r="V6832" s="50" t="s">
        <v>15243</v>
      </c>
      <c r="W6832" s="50" t="s">
        <v>7316</v>
      </c>
      <c r="X6832" s="50" t="s">
        <v>14742</v>
      </c>
      <c r="Y6832" s="70" t="s">
        <v>17320</v>
      </c>
      <c r="Z6832" s="53">
        <v>40502</v>
      </c>
    </row>
    <row r="6833" spans="1:26" s="49" customFormat="1" x14ac:dyDescent="0.25">
      <c r="A6833" s="75">
        <v>691004668</v>
      </c>
      <c r="B6833" s="73">
        <f t="shared" si="318"/>
        <v>691004668</v>
      </c>
      <c r="C6833" s="73" t="s">
        <v>13447</v>
      </c>
      <c r="D6833" s="68">
        <v>1</v>
      </c>
      <c r="E6833" s="48">
        <f t="shared" si="319"/>
        <v>71342311</v>
      </c>
      <c r="F6833" s="57" t="s">
        <v>7314</v>
      </c>
      <c r="G6833" s="57" t="s">
        <v>7315</v>
      </c>
      <c r="H6833" s="51">
        <v>100</v>
      </c>
      <c r="I6833" s="51" t="s">
        <v>17309</v>
      </c>
      <c r="J6833" s="69">
        <v>27.49</v>
      </c>
      <c r="K6833" s="69">
        <f t="shared" si="320"/>
        <v>2749</v>
      </c>
      <c r="L6833" s="90">
        <v>100</v>
      </c>
      <c r="M6833" s="51"/>
      <c r="N6833" s="62" t="s">
        <v>7332</v>
      </c>
      <c r="O6833" s="52" t="s">
        <v>7333</v>
      </c>
      <c r="P6833" s="52">
        <v>121</v>
      </c>
      <c r="Q6833" s="52"/>
      <c r="R6833" s="52" t="s">
        <v>7316</v>
      </c>
      <c r="S6833" s="49" t="s">
        <v>21334</v>
      </c>
      <c r="V6833" s="50" t="s">
        <v>15243</v>
      </c>
      <c r="W6833" s="50" t="s">
        <v>7316</v>
      </c>
      <c r="X6833" s="50" t="s">
        <v>14742</v>
      </c>
      <c r="Y6833" s="70" t="s">
        <v>17320</v>
      </c>
      <c r="Z6833" s="53">
        <v>40502</v>
      </c>
    </row>
    <row r="6834" spans="1:26" s="49" customFormat="1" ht="45" x14ac:dyDescent="0.25">
      <c r="A6834" s="74">
        <v>600028925</v>
      </c>
      <c r="B6834" s="73">
        <f t="shared" si="318"/>
        <v>600028925</v>
      </c>
      <c r="C6834" s="73" t="s">
        <v>15251</v>
      </c>
      <c r="D6834" s="68">
        <v>1</v>
      </c>
      <c r="E6834" s="48">
        <f t="shared" si="319"/>
        <v>47274379</v>
      </c>
      <c r="F6834" s="57" t="s">
        <v>7314</v>
      </c>
      <c r="G6834" s="57" t="s">
        <v>7315</v>
      </c>
      <c r="H6834" s="51">
        <v>400</v>
      </c>
      <c r="I6834" s="51" t="s">
        <v>17309</v>
      </c>
      <c r="J6834" s="69">
        <v>27.49</v>
      </c>
      <c r="K6834" s="69">
        <f t="shared" si="320"/>
        <v>10996</v>
      </c>
      <c r="L6834" s="90">
        <v>400</v>
      </c>
      <c r="M6834" s="51"/>
      <c r="N6834" s="62" t="s">
        <v>15252</v>
      </c>
      <c r="O6834" s="52" t="s">
        <v>7333</v>
      </c>
      <c r="P6834" s="52">
        <v>70</v>
      </c>
      <c r="Q6834" s="52"/>
      <c r="R6834" s="52" t="s">
        <v>7316</v>
      </c>
      <c r="S6834" s="49" t="s">
        <v>21333</v>
      </c>
      <c r="V6834" s="50" t="s">
        <v>14745</v>
      </c>
      <c r="W6834" s="50" t="s">
        <v>7316</v>
      </c>
      <c r="X6834" s="50" t="s">
        <v>14746</v>
      </c>
      <c r="Y6834" s="70" t="s">
        <v>17320</v>
      </c>
      <c r="Z6834" s="53">
        <v>40711</v>
      </c>
    </row>
    <row r="6835" spans="1:26" s="49" customFormat="1" ht="30" x14ac:dyDescent="0.25">
      <c r="A6835" s="74">
        <v>600020363</v>
      </c>
      <c r="B6835" s="73">
        <f t="shared" si="318"/>
        <v>600020363</v>
      </c>
      <c r="C6835" s="73" t="s">
        <v>13525</v>
      </c>
      <c r="D6835" s="68">
        <v>1</v>
      </c>
      <c r="E6835" s="48">
        <f t="shared" si="319"/>
        <v>47796006</v>
      </c>
      <c r="F6835" s="57" t="s">
        <v>7314</v>
      </c>
      <c r="G6835" s="57" t="s">
        <v>7446</v>
      </c>
      <c r="H6835" s="51">
        <v>925</v>
      </c>
      <c r="I6835" s="51" t="s">
        <v>17309</v>
      </c>
      <c r="J6835" s="69">
        <v>27.49</v>
      </c>
      <c r="K6835" s="69">
        <f t="shared" si="320"/>
        <v>25428.25</v>
      </c>
      <c r="L6835" s="90">
        <v>925</v>
      </c>
      <c r="M6835" s="51"/>
      <c r="N6835" s="62" t="s">
        <v>7448</v>
      </c>
      <c r="O6835" s="52" t="s">
        <v>60</v>
      </c>
      <c r="P6835" s="52">
        <v>1060</v>
      </c>
      <c r="Q6835" s="52">
        <v>50</v>
      </c>
      <c r="R6835" s="52" t="s">
        <v>7447</v>
      </c>
      <c r="S6835" s="49" t="s">
        <v>21333</v>
      </c>
      <c r="V6835" s="50" t="s">
        <v>15243</v>
      </c>
      <c r="W6835" s="50" t="s">
        <v>7447</v>
      </c>
      <c r="X6835" s="50" t="s">
        <v>14738</v>
      </c>
      <c r="Y6835" s="70" t="s">
        <v>17320</v>
      </c>
      <c r="Z6835" s="53">
        <v>43001</v>
      </c>
    </row>
    <row r="6836" spans="1:26" s="49" customFormat="1" ht="30" x14ac:dyDescent="0.25">
      <c r="A6836" s="74">
        <v>600010287</v>
      </c>
      <c r="B6836" s="73">
        <f t="shared" si="318"/>
        <v>600010287</v>
      </c>
      <c r="C6836" s="73" t="s">
        <v>15254</v>
      </c>
      <c r="D6836" s="68">
        <v>1</v>
      </c>
      <c r="E6836" s="48">
        <f t="shared" si="319"/>
        <v>61342645</v>
      </c>
      <c r="F6836" s="57" t="s">
        <v>7314</v>
      </c>
      <c r="G6836" s="57" t="s">
        <v>7446</v>
      </c>
      <c r="H6836" s="51">
        <v>475</v>
      </c>
      <c r="I6836" s="51" t="s">
        <v>17309</v>
      </c>
      <c r="J6836" s="69">
        <v>27.49</v>
      </c>
      <c r="K6836" s="69">
        <f t="shared" si="320"/>
        <v>13057.75</v>
      </c>
      <c r="L6836" s="90">
        <v>475</v>
      </c>
      <c r="M6836" s="51"/>
      <c r="N6836" s="62" t="s">
        <v>15255</v>
      </c>
      <c r="O6836" s="52" t="s">
        <v>849</v>
      </c>
      <c r="P6836" s="52">
        <v>3000</v>
      </c>
      <c r="Q6836" s="52"/>
      <c r="R6836" s="52" t="s">
        <v>7447</v>
      </c>
      <c r="S6836" s="49" t="s">
        <v>21333</v>
      </c>
      <c r="V6836" s="50" t="s">
        <v>15243</v>
      </c>
      <c r="W6836" s="50" t="s">
        <v>7447</v>
      </c>
      <c r="X6836" s="50" t="s">
        <v>14738</v>
      </c>
      <c r="Y6836" s="70" t="s">
        <v>17320</v>
      </c>
      <c r="Z6836" s="53">
        <v>43001</v>
      </c>
    </row>
    <row r="6837" spans="1:26" s="49" customFormat="1" ht="30" x14ac:dyDescent="0.25">
      <c r="A6837" s="74">
        <v>600010368</v>
      </c>
      <c r="B6837" s="73">
        <f t="shared" si="318"/>
        <v>600010368</v>
      </c>
      <c r="C6837" s="73" t="s">
        <v>13526</v>
      </c>
      <c r="D6837" s="68">
        <v>1</v>
      </c>
      <c r="E6837" s="48">
        <f t="shared" si="319"/>
        <v>18383696</v>
      </c>
      <c r="F6837" s="57" t="s">
        <v>7314</v>
      </c>
      <c r="G6837" s="57" t="s">
        <v>7446</v>
      </c>
      <c r="H6837" s="51">
        <v>2400</v>
      </c>
      <c r="I6837" s="51" t="s">
        <v>17309</v>
      </c>
      <c r="J6837" s="69">
        <v>27.49</v>
      </c>
      <c r="K6837" s="69">
        <f t="shared" si="320"/>
        <v>65976</v>
      </c>
      <c r="L6837" s="90">
        <v>2400</v>
      </c>
      <c r="M6837" s="51"/>
      <c r="N6837" s="62" t="s">
        <v>7449</v>
      </c>
      <c r="O6837" s="52" t="s">
        <v>1152</v>
      </c>
      <c r="P6837" s="52">
        <v>702</v>
      </c>
      <c r="Q6837" s="52">
        <v>10</v>
      </c>
      <c r="R6837" s="52" t="s">
        <v>7447</v>
      </c>
      <c r="S6837" s="49" t="s">
        <v>21333</v>
      </c>
      <c r="V6837" s="50" t="s">
        <v>15243</v>
      </c>
      <c r="W6837" s="50" t="s">
        <v>7447</v>
      </c>
      <c r="X6837" s="50" t="s">
        <v>14738</v>
      </c>
      <c r="Y6837" s="70" t="s">
        <v>17320</v>
      </c>
      <c r="Z6837" s="53">
        <v>43001</v>
      </c>
    </row>
    <row r="6838" spans="1:26" s="49" customFormat="1" ht="30" x14ac:dyDescent="0.25">
      <c r="A6838" s="74">
        <v>600028984</v>
      </c>
      <c r="B6838" s="73">
        <f t="shared" si="318"/>
        <v>600028984</v>
      </c>
      <c r="C6838" s="73" t="s">
        <v>21196</v>
      </c>
      <c r="D6838" s="68">
        <v>1</v>
      </c>
      <c r="E6838" s="48">
        <f t="shared" si="319"/>
        <v>61345733</v>
      </c>
      <c r="F6838" s="57" t="s">
        <v>7314</v>
      </c>
      <c r="G6838" s="57" t="s">
        <v>7446</v>
      </c>
      <c r="H6838" s="51">
        <v>75</v>
      </c>
      <c r="I6838" s="51" t="s">
        <v>17309</v>
      </c>
      <c r="J6838" s="69">
        <v>27.49</v>
      </c>
      <c r="K6838" s="69">
        <f t="shared" si="320"/>
        <v>2061.75</v>
      </c>
      <c r="L6838" s="90">
        <v>75</v>
      </c>
      <c r="M6838" s="51"/>
      <c r="N6838" s="62" t="s">
        <v>21197</v>
      </c>
      <c r="O6838" s="52" t="s">
        <v>607</v>
      </c>
      <c r="P6838" s="52">
        <v>822</v>
      </c>
      <c r="Q6838" s="52">
        <v>8</v>
      </c>
      <c r="R6838" s="52" t="s">
        <v>7447</v>
      </c>
      <c r="S6838" s="49" t="s">
        <v>21333</v>
      </c>
      <c r="V6838" s="50" t="s">
        <v>15243</v>
      </c>
      <c r="W6838" s="50" t="s">
        <v>7447</v>
      </c>
      <c r="X6838" s="50" t="s">
        <v>14738</v>
      </c>
      <c r="Y6838" s="70" t="s">
        <v>17320</v>
      </c>
      <c r="Z6838" s="53">
        <v>43001</v>
      </c>
    </row>
    <row r="6839" spans="1:26" s="49" customFormat="1" x14ac:dyDescent="0.25">
      <c r="A6839" s="74">
        <v>600029042</v>
      </c>
      <c r="B6839" s="73">
        <f t="shared" si="318"/>
        <v>600029042</v>
      </c>
      <c r="C6839" s="73" t="s">
        <v>13527</v>
      </c>
      <c r="D6839" s="68">
        <v>1</v>
      </c>
      <c r="E6839" s="48">
        <f t="shared" si="319"/>
        <v>61345717</v>
      </c>
      <c r="F6839" s="57" t="s">
        <v>7314</v>
      </c>
      <c r="G6839" s="57" t="s">
        <v>7446</v>
      </c>
      <c r="H6839" s="51">
        <v>0</v>
      </c>
      <c r="I6839" s="51" t="s">
        <v>17309</v>
      </c>
      <c r="J6839" s="69">
        <v>27.49</v>
      </c>
      <c r="K6839" s="69">
        <f t="shared" si="320"/>
        <v>0</v>
      </c>
      <c r="L6839" s="90">
        <v>25</v>
      </c>
      <c r="M6839" s="51">
        <v>25</v>
      </c>
      <c r="N6839" s="62" t="s">
        <v>7450</v>
      </c>
      <c r="O6839" s="52"/>
      <c r="P6839" s="52">
        <v>145</v>
      </c>
      <c r="Q6839" s="52"/>
      <c r="R6839" s="52" t="s">
        <v>7451</v>
      </c>
      <c r="S6839" s="49" t="s">
        <v>21333</v>
      </c>
      <c r="V6839" s="50" t="s">
        <v>15243</v>
      </c>
      <c r="W6839" s="50" t="s">
        <v>7447</v>
      </c>
      <c r="X6839" s="50" t="s">
        <v>14738</v>
      </c>
      <c r="Y6839" s="70" t="s">
        <v>17320</v>
      </c>
      <c r="Z6839" s="53">
        <v>43159</v>
      </c>
    </row>
    <row r="6840" spans="1:26" s="49" customFormat="1" x14ac:dyDescent="0.25">
      <c r="A6840" s="75">
        <v>600077012</v>
      </c>
      <c r="B6840" s="73">
        <f t="shared" si="318"/>
        <v>600077012</v>
      </c>
      <c r="C6840" s="73" t="s">
        <v>13536</v>
      </c>
      <c r="D6840" s="68">
        <v>1</v>
      </c>
      <c r="E6840" s="48">
        <f t="shared" si="319"/>
        <v>70695971</v>
      </c>
      <c r="F6840" s="57" t="s">
        <v>7314</v>
      </c>
      <c r="G6840" s="57" t="s">
        <v>7446</v>
      </c>
      <c r="H6840" s="51">
        <v>25</v>
      </c>
      <c r="I6840" s="51" t="s">
        <v>17309</v>
      </c>
      <c r="J6840" s="69">
        <v>27.49</v>
      </c>
      <c r="K6840" s="69">
        <f t="shared" si="320"/>
        <v>687.25</v>
      </c>
      <c r="L6840" s="90">
        <v>25</v>
      </c>
      <c r="M6840" s="51"/>
      <c r="N6840" s="62" t="s">
        <v>7469</v>
      </c>
      <c r="O6840" s="52"/>
      <c r="P6840" s="52">
        <v>63</v>
      </c>
      <c r="Q6840" s="52"/>
      <c r="R6840" s="52" t="s">
        <v>7470</v>
      </c>
      <c r="S6840" s="49" t="s">
        <v>21333</v>
      </c>
      <c r="V6840" s="50" t="s">
        <v>15253</v>
      </c>
      <c r="W6840" s="50" t="s">
        <v>7447</v>
      </c>
      <c r="X6840" s="50" t="s">
        <v>14740</v>
      </c>
      <c r="Y6840" s="70" t="s">
        <v>17320</v>
      </c>
      <c r="Z6840" s="53">
        <v>43102</v>
      </c>
    </row>
    <row r="6841" spans="1:26" s="49" customFormat="1" x14ac:dyDescent="0.25">
      <c r="A6841" s="75">
        <v>600076806</v>
      </c>
      <c r="B6841" s="73">
        <f t="shared" si="318"/>
        <v>600076806</v>
      </c>
      <c r="C6841" s="73" t="s">
        <v>13537</v>
      </c>
      <c r="D6841" s="68">
        <v>1</v>
      </c>
      <c r="E6841" s="48">
        <f t="shared" si="319"/>
        <v>75003210</v>
      </c>
      <c r="F6841" s="57" t="s">
        <v>7314</v>
      </c>
      <c r="G6841" s="57" t="s">
        <v>7446</v>
      </c>
      <c r="H6841" s="51">
        <v>25</v>
      </c>
      <c r="I6841" s="51" t="s">
        <v>17309</v>
      </c>
      <c r="J6841" s="69">
        <v>27.49</v>
      </c>
      <c r="K6841" s="69">
        <f t="shared" si="320"/>
        <v>687.25</v>
      </c>
      <c r="L6841" s="90">
        <v>25</v>
      </c>
      <c r="M6841" s="51"/>
      <c r="N6841" s="62" t="s">
        <v>7471</v>
      </c>
      <c r="O6841" s="52"/>
      <c r="P6841" s="52">
        <v>88</v>
      </c>
      <c r="Q6841" s="52"/>
      <c r="R6841" s="52" t="s">
        <v>7472</v>
      </c>
      <c r="S6841" s="49" t="s">
        <v>21333</v>
      </c>
      <c r="V6841" s="50" t="s">
        <v>15253</v>
      </c>
      <c r="W6841" s="50" t="s">
        <v>7447</v>
      </c>
      <c r="X6841" s="50" t="s">
        <v>14740</v>
      </c>
      <c r="Y6841" s="70" t="s">
        <v>17320</v>
      </c>
      <c r="Z6841" s="53">
        <v>43182</v>
      </c>
    </row>
    <row r="6842" spans="1:26" s="49" customFormat="1" ht="30" x14ac:dyDescent="0.25">
      <c r="A6842" s="75">
        <v>600076997</v>
      </c>
      <c r="B6842" s="73">
        <f t="shared" si="318"/>
        <v>600076997</v>
      </c>
      <c r="C6842" s="73" t="s">
        <v>13538</v>
      </c>
      <c r="D6842" s="68">
        <v>1</v>
      </c>
      <c r="E6842" s="48">
        <f t="shared" si="319"/>
        <v>71010777</v>
      </c>
      <c r="F6842" s="57" t="s">
        <v>7314</v>
      </c>
      <c r="G6842" s="57" t="s">
        <v>7446</v>
      </c>
      <c r="H6842" s="51">
        <v>0</v>
      </c>
      <c r="I6842" s="51" t="s">
        <v>17309</v>
      </c>
      <c r="J6842" s="69">
        <v>27.49</v>
      </c>
      <c r="K6842" s="69">
        <f t="shared" si="320"/>
        <v>0</v>
      </c>
      <c r="L6842" s="90">
        <v>25</v>
      </c>
      <c r="M6842" s="51">
        <v>25</v>
      </c>
      <c r="N6842" s="62" t="s">
        <v>7473</v>
      </c>
      <c r="O6842" s="52" t="s">
        <v>7474</v>
      </c>
      <c r="P6842" s="52">
        <v>306</v>
      </c>
      <c r="Q6842" s="52"/>
      <c r="R6842" s="52" t="s">
        <v>7461</v>
      </c>
      <c r="S6842" s="49" t="s">
        <v>21333</v>
      </c>
      <c r="V6842" s="50" t="s">
        <v>15253</v>
      </c>
      <c r="W6842" s="50" t="s">
        <v>7447</v>
      </c>
      <c r="X6842" s="50" t="s">
        <v>14740</v>
      </c>
      <c r="Y6842" s="70" t="s">
        <v>17320</v>
      </c>
      <c r="Z6842" s="53">
        <v>43141</v>
      </c>
    </row>
    <row r="6843" spans="1:26" s="49" customFormat="1" ht="30" x14ac:dyDescent="0.25">
      <c r="A6843" s="75">
        <v>600077217</v>
      </c>
      <c r="B6843" s="73">
        <f t="shared" si="318"/>
        <v>600077217</v>
      </c>
      <c r="C6843" s="73" t="s">
        <v>13539</v>
      </c>
      <c r="D6843" s="68">
        <v>1</v>
      </c>
      <c r="E6843" s="48">
        <f t="shared" si="319"/>
        <v>72744341</v>
      </c>
      <c r="F6843" s="57" t="s">
        <v>7314</v>
      </c>
      <c r="G6843" s="57" t="s">
        <v>7446</v>
      </c>
      <c r="H6843" s="51">
        <v>100</v>
      </c>
      <c r="I6843" s="51" t="s">
        <v>17309</v>
      </c>
      <c r="J6843" s="69">
        <v>27.49</v>
      </c>
      <c r="K6843" s="69">
        <f t="shared" si="320"/>
        <v>2749</v>
      </c>
      <c r="L6843" s="90">
        <v>100</v>
      </c>
      <c r="M6843" s="51"/>
      <c r="N6843" s="62" t="s">
        <v>7475</v>
      </c>
      <c r="O6843" s="52" t="s">
        <v>7305</v>
      </c>
      <c r="P6843" s="52">
        <v>4881</v>
      </c>
      <c r="Q6843" s="52"/>
      <c r="R6843" s="52" t="s">
        <v>7447</v>
      </c>
      <c r="S6843" s="49" t="s">
        <v>21333</v>
      </c>
      <c r="V6843" s="50" t="s">
        <v>15253</v>
      </c>
      <c r="W6843" s="50" t="s">
        <v>7447</v>
      </c>
      <c r="X6843" s="50" t="s">
        <v>14740</v>
      </c>
      <c r="Y6843" s="70" t="s">
        <v>17320</v>
      </c>
      <c r="Z6843" s="53">
        <v>43003</v>
      </c>
    </row>
    <row r="6844" spans="1:26" s="49" customFormat="1" ht="30" x14ac:dyDescent="0.25">
      <c r="A6844" s="75">
        <v>600077276</v>
      </c>
      <c r="B6844" s="73">
        <f t="shared" si="318"/>
        <v>600077276</v>
      </c>
      <c r="C6844" s="73" t="s">
        <v>13540</v>
      </c>
      <c r="D6844" s="68">
        <v>1</v>
      </c>
      <c r="E6844" s="48">
        <f t="shared" si="319"/>
        <v>70695032</v>
      </c>
      <c r="F6844" s="57" t="s">
        <v>7314</v>
      </c>
      <c r="G6844" s="57" t="s">
        <v>7446</v>
      </c>
      <c r="H6844" s="51">
        <v>125</v>
      </c>
      <c r="I6844" s="51" t="s">
        <v>17309</v>
      </c>
      <c r="J6844" s="69">
        <v>27.49</v>
      </c>
      <c r="K6844" s="69">
        <f t="shared" si="320"/>
        <v>3436.25</v>
      </c>
      <c r="L6844" s="90">
        <v>125</v>
      </c>
      <c r="M6844" s="51"/>
      <c r="N6844" s="62" t="s">
        <v>7476</v>
      </c>
      <c r="O6844" s="52" t="s">
        <v>7477</v>
      </c>
      <c r="P6844" s="52">
        <v>78</v>
      </c>
      <c r="Q6844" s="52"/>
      <c r="R6844" s="52" t="s">
        <v>7478</v>
      </c>
      <c r="S6844" s="49" t="s">
        <v>21333</v>
      </c>
      <c r="V6844" s="50" t="s">
        <v>15253</v>
      </c>
      <c r="W6844" s="50" t="s">
        <v>7447</v>
      </c>
      <c r="X6844" s="50" t="s">
        <v>14740</v>
      </c>
      <c r="Y6844" s="70" t="s">
        <v>17320</v>
      </c>
      <c r="Z6844" s="53">
        <v>43101</v>
      </c>
    </row>
    <row r="6845" spans="1:26" s="49" customFormat="1" x14ac:dyDescent="0.25">
      <c r="A6845" s="75">
        <v>600077331</v>
      </c>
      <c r="B6845" s="73">
        <f t="shared" si="318"/>
        <v>600077331</v>
      </c>
      <c r="C6845" s="73" t="s">
        <v>13541</v>
      </c>
      <c r="D6845" s="68">
        <v>1</v>
      </c>
      <c r="E6845" s="48">
        <f t="shared" si="319"/>
        <v>46789731</v>
      </c>
      <c r="F6845" s="57" t="s">
        <v>7314</v>
      </c>
      <c r="G6845" s="57" t="s">
        <v>7446</v>
      </c>
      <c r="H6845" s="51">
        <v>1050</v>
      </c>
      <c r="I6845" s="51" t="s">
        <v>17309</v>
      </c>
      <c r="J6845" s="69">
        <v>27.49</v>
      </c>
      <c r="K6845" s="69">
        <f t="shared" si="320"/>
        <v>28864.5</v>
      </c>
      <c r="L6845" s="90">
        <v>1050</v>
      </c>
      <c r="M6845" s="51"/>
      <c r="N6845" s="62" t="s">
        <v>7479</v>
      </c>
      <c r="O6845" s="52" t="s">
        <v>60</v>
      </c>
      <c r="P6845" s="52">
        <v>1480</v>
      </c>
      <c r="Q6845" s="52">
        <v>61</v>
      </c>
      <c r="R6845" s="52" t="s">
        <v>7447</v>
      </c>
      <c r="S6845" s="49" t="s">
        <v>21333</v>
      </c>
      <c r="V6845" s="50" t="s">
        <v>15253</v>
      </c>
      <c r="W6845" s="50" t="s">
        <v>7447</v>
      </c>
      <c r="X6845" s="50" t="s">
        <v>14740</v>
      </c>
      <c r="Y6845" s="70" t="s">
        <v>17320</v>
      </c>
      <c r="Z6845" s="53">
        <v>43001</v>
      </c>
    </row>
    <row r="6846" spans="1:26" s="49" customFormat="1" x14ac:dyDescent="0.25">
      <c r="A6846" s="75">
        <v>600077349</v>
      </c>
      <c r="B6846" s="73">
        <f t="shared" si="318"/>
        <v>600077349</v>
      </c>
      <c r="C6846" s="73" t="s">
        <v>13542</v>
      </c>
      <c r="D6846" s="68">
        <v>1</v>
      </c>
      <c r="E6846" s="48">
        <f t="shared" si="319"/>
        <v>46789685</v>
      </c>
      <c r="F6846" s="57" t="s">
        <v>7314</v>
      </c>
      <c r="G6846" s="57" t="s">
        <v>7446</v>
      </c>
      <c r="H6846" s="51">
        <v>1125</v>
      </c>
      <c r="I6846" s="51" t="s">
        <v>17309</v>
      </c>
      <c r="J6846" s="69">
        <v>27.49</v>
      </c>
      <c r="K6846" s="69">
        <f t="shared" si="320"/>
        <v>30926.25</v>
      </c>
      <c r="L6846" s="90">
        <v>1125</v>
      </c>
      <c r="M6846" s="51"/>
      <c r="N6846" s="62" t="s">
        <v>7480</v>
      </c>
      <c r="O6846" s="52" t="s">
        <v>7308</v>
      </c>
      <c r="P6846" s="52">
        <v>895</v>
      </c>
      <c r="Q6846" s="52">
        <v>19</v>
      </c>
      <c r="R6846" s="52" t="s">
        <v>7447</v>
      </c>
      <c r="S6846" s="49" t="s">
        <v>21333</v>
      </c>
      <c r="V6846" s="50" t="s">
        <v>15253</v>
      </c>
      <c r="W6846" s="50" t="s">
        <v>7447</v>
      </c>
      <c r="X6846" s="50" t="s">
        <v>14740</v>
      </c>
      <c r="Y6846" s="70" t="s">
        <v>17320</v>
      </c>
      <c r="Z6846" s="53">
        <v>43001</v>
      </c>
    </row>
    <row r="6847" spans="1:26" s="49" customFormat="1" x14ac:dyDescent="0.25">
      <c r="A6847" s="75">
        <v>600077357</v>
      </c>
      <c r="B6847" s="73">
        <f t="shared" si="318"/>
        <v>600077357</v>
      </c>
      <c r="C6847" s="73" t="s">
        <v>13543</v>
      </c>
      <c r="D6847" s="68">
        <v>1</v>
      </c>
      <c r="E6847" s="48">
        <f t="shared" si="319"/>
        <v>46789707</v>
      </c>
      <c r="F6847" s="57" t="s">
        <v>7314</v>
      </c>
      <c r="G6847" s="57" t="s">
        <v>7446</v>
      </c>
      <c r="H6847" s="51">
        <v>950</v>
      </c>
      <c r="I6847" s="51" t="s">
        <v>17309</v>
      </c>
      <c r="J6847" s="69">
        <v>27.49</v>
      </c>
      <c r="K6847" s="69">
        <f t="shared" si="320"/>
        <v>26115.5</v>
      </c>
      <c r="L6847" s="90">
        <v>950</v>
      </c>
      <c r="M6847" s="51"/>
      <c r="N6847" s="62" t="s">
        <v>7481</v>
      </c>
      <c r="O6847" s="52" t="s">
        <v>7482</v>
      </c>
      <c r="P6847" s="52">
        <v>2334</v>
      </c>
      <c r="Q6847" s="52">
        <v>2</v>
      </c>
      <c r="R6847" s="52" t="s">
        <v>7447</v>
      </c>
      <c r="S6847" s="49" t="s">
        <v>21333</v>
      </c>
      <c r="V6847" s="50" t="s">
        <v>15253</v>
      </c>
      <c r="W6847" s="50" t="s">
        <v>7447</v>
      </c>
      <c r="X6847" s="50" t="s">
        <v>14740</v>
      </c>
      <c r="Y6847" s="70" t="s">
        <v>17320</v>
      </c>
      <c r="Z6847" s="53">
        <v>43003</v>
      </c>
    </row>
    <row r="6848" spans="1:26" s="49" customFormat="1" x14ac:dyDescent="0.25">
      <c r="A6848" s="75">
        <v>600077365</v>
      </c>
      <c r="B6848" s="73">
        <f t="shared" si="318"/>
        <v>600077365</v>
      </c>
      <c r="C6848" s="73" t="s">
        <v>21198</v>
      </c>
      <c r="D6848" s="68">
        <v>1</v>
      </c>
      <c r="E6848" s="48">
        <f t="shared" si="319"/>
        <v>46789723</v>
      </c>
      <c r="F6848" s="57" t="s">
        <v>7314</v>
      </c>
      <c r="G6848" s="57" t="s">
        <v>7446</v>
      </c>
      <c r="H6848" s="51">
        <v>975</v>
      </c>
      <c r="I6848" s="51" t="s">
        <v>17309</v>
      </c>
      <c r="J6848" s="69">
        <v>27.49</v>
      </c>
      <c r="K6848" s="69">
        <f t="shared" si="320"/>
        <v>26802.75</v>
      </c>
      <c r="L6848" s="90">
        <v>975</v>
      </c>
      <c r="M6848" s="51"/>
      <c r="N6848" s="62" t="s">
        <v>21199</v>
      </c>
      <c r="O6848" s="52" t="s">
        <v>2050</v>
      </c>
      <c r="P6848" s="52">
        <v>4387</v>
      </c>
      <c r="Q6848" s="52"/>
      <c r="R6848" s="52" t="s">
        <v>7447</v>
      </c>
      <c r="S6848" s="49" t="s">
        <v>21333</v>
      </c>
      <c r="V6848" s="50" t="s">
        <v>15253</v>
      </c>
      <c r="W6848" s="50" t="s">
        <v>7447</v>
      </c>
      <c r="X6848" s="50" t="s">
        <v>14740</v>
      </c>
      <c r="Y6848" s="70" t="s">
        <v>17320</v>
      </c>
      <c r="Z6848" s="53">
        <v>43003</v>
      </c>
    </row>
    <row r="6849" spans="1:26" s="49" customFormat="1" x14ac:dyDescent="0.25">
      <c r="A6849" s="75">
        <v>600077381</v>
      </c>
      <c r="B6849" s="73">
        <f t="shared" si="318"/>
        <v>600077381</v>
      </c>
      <c r="C6849" s="73" t="s">
        <v>13544</v>
      </c>
      <c r="D6849" s="68">
        <v>1</v>
      </c>
      <c r="E6849" s="48">
        <f t="shared" si="319"/>
        <v>46789758</v>
      </c>
      <c r="F6849" s="57" t="s">
        <v>7314</v>
      </c>
      <c r="G6849" s="57" t="s">
        <v>7446</v>
      </c>
      <c r="H6849" s="51">
        <v>950</v>
      </c>
      <c r="I6849" s="51" t="s">
        <v>17309</v>
      </c>
      <c r="J6849" s="69">
        <v>27.49</v>
      </c>
      <c r="K6849" s="69">
        <f t="shared" si="320"/>
        <v>26115.5</v>
      </c>
      <c r="L6849" s="90">
        <v>950</v>
      </c>
      <c r="M6849" s="51"/>
      <c r="N6849" s="62" t="s">
        <v>7483</v>
      </c>
      <c r="O6849" s="52" t="s">
        <v>7484</v>
      </c>
      <c r="P6849" s="52">
        <v>4539</v>
      </c>
      <c r="Q6849" s="52"/>
      <c r="R6849" s="52" t="s">
        <v>7447</v>
      </c>
      <c r="S6849" s="49" t="s">
        <v>21333</v>
      </c>
      <c r="V6849" s="50" t="s">
        <v>15253</v>
      </c>
      <c r="W6849" s="50" t="s">
        <v>7447</v>
      </c>
      <c r="X6849" s="50" t="s">
        <v>14740</v>
      </c>
      <c r="Y6849" s="70" t="s">
        <v>17320</v>
      </c>
      <c r="Z6849" s="53">
        <v>43003</v>
      </c>
    </row>
    <row r="6850" spans="1:26" s="49" customFormat="1" x14ac:dyDescent="0.25">
      <c r="A6850" s="75">
        <v>600077390</v>
      </c>
      <c r="B6850" s="73">
        <f t="shared" si="318"/>
        <v>600077390</v>
      </c>
      <c r="C6850" s="73" t="s">
        <v>13545</v>
      </c>
      <c r="D6850" s="68">
        <v>1</v>
      </c>
      <c r="E6850" s="48">
        <f t="shared" si="319"/>
        <v>46789766</v>
      </c>
      <c r="F6850" s="57" t="s">
        <v>7314</v>
      </c>
      <c r="G6850" s="57" t="s">
        <v>7446</v>
      </c>
      <c r="H6850" s="51">
        <v>1125</v>
      </c>
      <c r="I6850" s="51" t="s">
        <v>17309</v>
      </c>
      <c r="J6850" s="69">
        <v>27.49</v>
      </c>
      <c r="K6850" s="69">
        <f t="shared" si="320"/>
        <v>30926.25</v>
      </c>
      <c r="L6850" s="90">
        <v>1125</v>
      </c>
      <c r="M6850" s="51"/>
      <c r="N6850" s="62" t="s">
        <v>7485</v>
      </c>
      <c r="O6850" s="52" t="s">
        <v>7486</v>
      </c>
      <c r="P6850" s="52">
        <v>4679</v>
      </c>
      <c r="Q6850" s="52"/>
      <c r="R6850" s="52" t="s">
        <v>7447</v>
      </c>
      <c r="S6850" s="49" t="s">
        <v>21333</v>
      </c>
      <c r="V6850" s="50" t="s">
        <v>15253</v>
      </c>
      <c r="W6850" s="50" t="s">
        <v>7447</v>
      </c>
      <c r="X6850" s="50" t="s">
        <v>14740</v>
      </c>
      <c r="Y6850" s="70" t="s">
        <v>17320</v>
      </c>
      <c r="Z6850" s="53">
        <v>43004</v>
      </c>
    </row>
    <row r="6851" spans="1:26" s="49" customFormat="1" x14ac:dyDescent="0.25">
      <c r="A6851" s="75">
        <v>600077411</v>
      </c>
      <c r="B6851" s="73">
        <f t="shared" si="318"/>
        <v>600077411</v>
      </c>
      <c r="C6851" s="73" t="s">
        <v>13546</v>
      </c>
      <c r="D6851" s="68">
        <v>1</v>
      </c>
      <c r="E6851" s="48">
        <f t="shared" si="319"/>
        <v>831476</v>
      </c>
      <c r="F6851" s="57" t="s">
        <v>7314</v>
      </c>
      <c r="G6851" s="57" t="s">
        <v>7446</v>
      </c>
      <c r="H6851" s="51">
        <v>850</v>
      </c>
      <c r="I6851" s="51" t="s">
        <v>17309</v>
      </c>
      <c r="J6851" s="69">
        <v>27.49</v>
      </c>
      <c r="K6851" s="69">
        <f t="shared" si="320"/>
        <v>23366.5</v>
      </c>
      <c r="L6851" s="90">
        <v>850</v>
      </c>
      <c r="M6851" s="51"/>
      <c r="N6851" s="62" t="s">
        <v>7487</v>
      </c>
      <c r="O6851" s="52" t="s">
        <v>4330</v>
      </c>
      <c r="P6851" s="52">
        <v>5144</v>
      </c>
      <c r="Q6851" s="52"/>
      <c r="R6851" s="52" t="s">
        <v>7447</v>
      </c>
      <c r="S6851" s="49" t="s">
        <v>21333</v>
      </c>
      <c r="V6851" s="50" t="s">
        <v>15253</v>
      </c>
      <c r="W6851" s="50" t="s">
        <v>7447</v>
      </c>
      <c r="X6851" s="50" t="s">
        <v>14740</v>
      </c>
      <c r="Y6851" s="70" t="s">
        <v>17320</v>
      </c>
      <c r="Z6851" s="53">
        <v>43004</v>
      </c>
    </row>
    <row r="6852" spans="1:26" s="49" customFormat="1" x14ac:dyDescent="0.25">
      <c r="A6852" s="75">
        <v>600077420</v>
      </c>
      <c r="B6852" s="73">
        <f t="shared" ref="B6852:B6915" si="321">A6852/1</f>
        <v>600077420</v>
      </c>
      <c r="C6852" s="73" t="s">
        <v>13547</v>
      </c>
      <c r="D6852" s="68">
        <v>1</v>
      </c>
      <c r="E6852" s="48">
        <f t="shared" ref="E6852:E6915" si="322">C6852/1</f>
        <v>830275</v>
      </c>
      <c r="F6852" s="57" t="s">
        <v>7314</v>
      </c>
      <c r="G6852" s="57" t="s">
        <v>7446</v>
      </c>
      <c r="H6852" s="51">
        <v>825</v>
      </c>
      <c r="I6852" s="51" t="s">
        <v>17309</v>
      </c>
      <c r="J6852" s="69">
        <v>27.49</v>
      </c>
      <c r="K6852" s="69">
        <f t="shared" ref="K6852:K6915" si="323">H6852*J6852</f>
        <v>22679.25</v>
      </c>
      <c r="L6852" s="90">
        <v>825</v>
      </c>
      <c r="M6852" s="51"/>
      <c r="N6852" s="62" t="s">
        <v>7488</v>
      </c>
      <c r="O6852" s="52" t="s">
        <v>6018</v>
      </c>
      <c r="P6852" s="52">
        <v>1563</v>
      </c>
      <c r="Q6852" s="52"/>
      <c r="R6852" s="52" t="s">
        <v>7456</v>
      </c>
      <c r="S6852" s="49" t="s">
        <v>21333</v>
      </c>
      <c r="V6852" s="50" t="s">
        <v>15253</v>
      </c>
      <c r="W6852" s="50" t="s">
        <v>7447</v>
      </c>
      <c r="X6852" s="50" t="s">
        <v>14740</v>
      </c>
      <c r="Y6852" s="70" t="s">
        <v>17320</v>
      </c>
      <c r="Z6852" s="53">
        <v>43111</v>
      </c>
    </row>
    <row r="6853" spans="1:26" s="49" customFormat="1" x14ac:dyDescent="0.25">
      <c r="A6853" s="75">
        <v>600077438</v>
      </c>
      <c r="B6853" s="73">
        <f t="shared" si="321"/>
        <v>600077438</v>
      </c>
      <c r="C6853" s="73" t="s">
        <v>13548</v>
      </c>
      <c r="D6853" s="68">
        <v>1</v>
      </c>
      <c r="E6853" s="48">
        <f t="shared" si="322"/>
        <v>830283</v>
      </c>
      <c r="F6853" s="57" t="s">
        <v>7314</v>
      </c>
      <c r="G6853" s="57" t="s">
        <v>7446</v>
      </c>
      <c r="H6853" s="51">
        <v>675</v>
      </c>
      <c r="I6853" s="51" t="s">
        <v>17309</v>
      </c>
      <c r="J6853" s="69">
        <v>27.49</v>
      </c>
      <c r="K6853" s="69">
        <f t="shared" si="323"/>
        <v>18555.75</v>
      </c>
      <c r="L6853" s="90">
        <v>675</v>
      </c>
      <c r="M6853" s="51"/>
      <c r="N6853" s="62" t="s">
        <v>7489</v>
      </c>
      <c r="O6853" s="52" t="s">
        <v>165</v>
      </c>
      <c r="P6853" s="52">
        <v>1151</v>
      </c>
      <c r="Q6853" s="52"/>
      <c r="R6853" s="52" t="s">
        <v>7456</v>
      </c>
      <c r="S6853" s="49" t="s">
        <v>21333</v>
      </c>
      <c r="V6853" s="50" t="s">
        <v>15253</v>
      </c>
      <c r="W6853" s="50" t="s">
        <v>7447</v>
      </c>
      <c r="X6853" s="50" t="s">
        <v>14740</v>
      </c>
      <c r="Y6853" s="70" t="s">
        <v>17320</v>
      </c>
      <c r="Z6853" s="53">
        <v>43111</v>
      </c>
    </row>
    <row r="6854" spans="1:26" s="49" customFormat="1" x14ac:dyDescent="0.25">
      <c r="A6854" s="75">
        <v>600077497</v>
      </c>
      <c r="B6854" s="73">
        <f t="shared" si="321"/>
        <v>600077497</v>
      </c>
      <c r="C6854" s="73" t="s">
        <v>13549</v>
      </c>
      <c r="D6854" s="68">
        <v>1</v>
      </c>
      <c r="E6854" s="48">
        <f t="shared" si="322"/>
        <v>46789626</v>
      </c>
      <c r="F6854" s="57" t="s">
        <v>7314</v>
      </c>
      <c r="G6854" s="57" t="s">
        <v>7446</v>
      </c>
      <c r="H6854" s="51">
        <v>350</v>
      </c>
      <c r="I6854" s="51" t="s">
        <v>17309</v>
      </c>
      <c r="J6854" s="69">
        <v>27.49</v>
      </c>
      <c r="K6854" s="69">
        <f t="shared" si="323"/>
        <v>9621.5</v>
      </c>
      <c r="L6854" s="90">
        <v>350</v>
      </c>
      <c r="M6854" s="51"/>
      <c r="N6854" s="62" t="s">
        <v>7490</v>
      </c>
      <c r="O6854" s="52" t="s">
        <v>1384</v>
      </c>
      <c r="P6854" s="52">
        <v>367</v>
      </c>
      <c r="Q6854" s="52"/>
      <c r="R6854" s="52" t="s">
        <v>7297</v>
      </c>
      <c r="S6854" s="49" t="s">
        <v>21333</v>
      </c>
      <c r="V6854" s="50" t="s">
        <v>15253</v>
      </c>
      <c r="W6854" s="50" t="s">
        <v>7447</v>
      </c>
      <c r="X6854" s="50" t="s">
        <v>14740</v>
      </c>
      <c r="Y6854" s="70" t="s">
        <v>17320</v>
      </c>
      <c r="Z6854" s="53">
        <v>43145</v>
      </c>
    </row>
    <row r="6855" spans="1:26" s="49" customFormat="1" x14ac:dyDescent="0.25">
      <c r="A6855" s="75">
        <v>600077527</v>
      </c>
      <c r="B6855" s="73">
        <f t="shared" si="321"/>
        <v>600077527</v>
      </c>
      <c r="C6855" s="73" t="s">
        <v>13550</v>
      </c>
      <c r="D6855" s="68">
        <v>1</v>
      </c>
      <c r="E6855" s="48">
        <f t="shared" si="322"/>
        <v>46787704</v>
      </c>
      <c r="F6855" s="57" t="s">
        <v>7314</v>
      </c>
      <c r="G6855" s="57" t="s">
        <v>7446</v>
      </c>
      <c r="H6855" s="51">
        <v>0</v>
      </c>
      <c r="I6855" s="51" t="s">
        <v>17320</v>
      </c>
      <c r="J6855" s="69">
        <v>27.49</v>
      </c>
      <c r="K6855" s="69">
        <f t="shared" si="323"/>
        <v>0</v>
      </c>
      <c r="L6855" s="90">
        <v>0</v>
      </c>
      <c r="M6855" s="51"/>
      <c r="N6855" s="62" t="s">
        <v>7491</v>
      </c>
      <c r="O6855" s="52"/>
      <c r="P6855" s="52">
        <v>29</v>
      </c>
      <c r="Q6855" s="52"/>
      <c r="R6855" s="52" t="s">
        <v>7492</v>
      </c>
      <c r="S6855" s="49" t="s">
        <v>21333</v>
      </c>
      <c r="V6855" s="50" t="s">
        <v>15253</v>
      </c>
      <c r="W6855" s="50" t="s">
        <v>7447</v>
      </c>
      <c r="X6855" s="50" t="s">
        <v>14740</v>
      </c>
      <c r="Y6855" s="70">
        <v>44333</v>
      </c>
      <c r="Z6855" s="53">
        <v>43114</v>
      </c>
    </row>
    <row r="6856" spans="1:26" s="49" customFormat="1" x14ac:dyDescent="0.25">
      <c r="A6856" s="75">
        <v>600077543</v>
      </c>
      <c r="B6856" s="73">
        <f t="shared" si="321"/>
        <v>600077543</v>
      </c>
      <c r="C6856" s="73" t="s">
        <v>13551</v>
      </c>
      <c r="D6856" s="68">
        <v>1</v>
      </c>
      <c r="E6856" s="48">
        <f t="shared" si="322"/>
        <v>46787267</v>
      </c>
      <c r="F6856" s="57" t="s">
        <v>7314</v>
      </c>
      <c r="G6856" s="57" t="s">
        <v>7446</v>
      </c>
      <c r="H6856" s="51">
        <v>450</v>
      </c>
      <c r="I6856" s="51" t="s">
        <v>17309</v>
      </c>
      <c r="J6856" s="69">
        <v>27.49</v>
      </c>
      <c r="K6856" s="69">
        <f t="shared" si="323"/>
        <v>12370.5</v>
      </c>
      <c r="L6856" s="90">
        <v>450</v>
      </c>
      <c r="M6856" s="51"/>
      <c r="N6856" s="62" t="s">
        <v>7493</v>
      </c>
      <c r="O6856" s="52" t="s">
        <v>7494</v>
      </c>
      <c r="P6856" s="52">
        <v>363</v>
      </c>
      <c r="Q6856" s="52"/>
      <c r="R6856" s="52" t="s">
        <v>7461</v>
      </c>
      <c r="S6856" s="49" t="s">
        <v>21333</v>
      </c>
      <c r="V6856" s="50" t="s">
        <v>15253</v>
      </c>
      <c r="W6856" s="50" t="s">
        <v>7447</v>
      </c>
      <c r="X6856" s="50" t="s">
        <v>14740</v>
      </c>
      <c r="Y6856" s="70" t="s">
        <v>17320</v>
      </c>
      <c r="Z6856" s="53">
        <v>43141</v>
      </c>
    </row>
    <row r="6857" spans="1:26" s="49" customFormat="1" x14ac:dyDescent="0.25">
      <c r="A6857" s="75">
        <v>600077560</v>
      </c>
      <c r="B6857" s="73">
        <f t="shared" si="321"/>
        <v>600077560</v>
      </c>
      <c r="C6857" s="73" t="s">
        <v>13552</v>
      </c>
      <c r="D6857" s="68">
        <v>1</v>
      </c>
      <c r="E6857" s="48">
        <f t="shared" si="322"/>
        <v>830763</v>
      </c>
      <c r="F6857" s="57" t="s">
        <v>7314</v>
      </c>
      <c r="G6857" s="57" t="s">
        <v>7446</v>
      </c>
      <c r="H6857" s="51">
        <v>825</v>
      </c>
      <c r="I6857" s="51" t="s">
        <v>17309</v>
      </c>
      <c r="J6857" s="69">
        <v>27.49</v>
      </c>
      <c r="K6857" s="69">
        <f t="shared" si="323"/>
        <v>22679.25</v>
      </c>
      <c r="L6857" s="90">
        <v>825</v>
      </c>
      <c r="M6857" s="51"/>
      <c r="N6857" s="62" t="s">
        <v>7495</v>
      </c>
      <c r="O6857" s="52" t="s">
        <v>85</v>
      </c>
      <c r="P6857" s="52">
        <v>1427</v>
      </c>
      <c r="Q6857" s="52"/>
      <c r="R6857" s="52" t="s">
        <v>7456</v>
      </c>
      <c r="S6857" s="49" t="s">
        <v>21333</v>
      </c>
      <c r="V6857" s="50" t="s">
        <v>15253</v>
      </c>
      <c r="W6857" s="50" t="s">
        <v>7447</v>
      </c>
      <c r="X6857" s="50" t="s">
        <v>14740</v>
      </c>
      <c r="Y6857" s="70" t="s">
        <v>17320</v>
      </c>
      <c r="Z6857" s="53">
        <v>43111</v>
      </c>
    </row>
    <row r="6858" spans="1:26" s="49" customFormat="1" x14ac:dyDescent="0.25">
      <c r="A6858" s="75">
        <v>600077578</v>
      </c>
      <c r="B6858" s="73">
        <f t="shared" si="321"/>
        <v>600077578</v>
      </c>
      <c r="C6858" s="73" t="s">
        <v>13553</v>
      </c>
      <c r="D6858" s="68">
        <v>1</v>
      </c>
      <c r="E6858" s="48">
        <f t="shared" si="322"/>
        <v>46789677</v>
      </c>
      <c r="F6858" s="57" t="s">
        <v>7314</v>
      </c>
      <c r="G6858" s="57" t="s">
        <v>7446</v>
      </c>
      <c r="H6858" s="51">
        <v>1200</v>
      </c>
      <c r="I6858" s="51" t="s">
        <v>17309</v>
      </c>
      <c r="J6858" s="69">
        <v>27.49</v>
      </c>
      <c r="K6858" s="69">
        <f t="shared" si="323"/>
        <v>32988</v>
      </c>
      <c r="L6858" s="90">
        <v>1200</v>
      </c>
      <c r="M6858" s="51"/>
      <c r="N6858" s="62" t="s">
        <v>7496</v>
      </c>
      <c r="O6858" s="52" t="s">
        <v>668</v>
      </c>
      <c r="P6858" s="52">
        <v>5265</v>
      </c>
      <c r="Q6858" s="52"/>
      <c r="R6858" s="52" t="s">
        <v>7447</v>
      </c>
      <c r="S6858" s="49" t="s">
        <v>21333</v>
      </c>
      <c r="V6858" s="50" t="s">
        <v>15253</v>
      </c>
      <c r="W6858" s="50" t="s">
        <v>7447</v>
      </c>
      <c r="X6858" s="50" t="s">
        <v>14740</v>
      </c>
      <c r="Y6858" s="70" t="s">
        <v>17320</v>
      </c>
      <c r="Z6858" s="53">
        <v>43004</v>
      </c>
    </row>
    <row r="6859" spans="1:26" s="49" customFormat="1" x14ac:dyDescent="0.25">
      <c r="A6859" s="75">
        <v>600077594</v>
      </c>
      <c r="B6859" s="73">
        <f t="shared" si="321"/>
        <v>600077594</v>
      </c>
      <c r="C6859" s="73" t="s">
        <v>13554</v>
      </c>
      <c r="D6859" s="68">
        <v>1</v>
      </c>
      <c r="E6859" s="48">
        <f t="shared" si="322"/>
        <v>830232</v>
      </c>
      <c r="F6859" s="57" t="s">
        <v>7314</v>
      </c>
      <c r="G6859" s="57" t="s">
        <v>7446</v>
      </c>
      <c r="H6859" s="51">
        <v>1175</v>
      </c>
      <c r="I6859" s="51" t="s">
        <v>17309</v>
      </c>
      <c r="J6859" s="69">
        <v>27.49</v>
      </c>
      <c r="K6859" s="69">
        <f t="shared" si="323"/>
        <v>32300.749999999996</v>
      </c>
      <c r="L6859" s="90">
        <v>1175</v>
      </c>
      <c r="M6859" s="51"/>
      <c r="N6859" s="62" t="s">
        <v>7497</v>
      </c>
      <c r="O6859" s="52" t="s">
        <v>2608</v>
      </c>
      <c r="P6859" s="52">
        <v>1675</v>
      </c>
      <c r="Q6859" s="52"/>
      <c r="R6859" s="52" t="s">
        <v>7456</v>
      </c>
      <c r="S6859" s="49" t="s">
        <v>21333</v>
      </c>
      <c r="V6859" s="50" t="s">
        <v>15253</v>
      </c>
      <c r="W6859" s="50" t="s">
        <v>7447</v>
      </c>
      <c r="X6859" s="50" t="s">
        <v>14740</v>
      </c>
      <c r="Y6859" s="70" t="s">
        <v>17320</v>
      </c>
      <c r="Z6859" s="53">
        <v>43111</v>
      </c>
    </row>
    <row r="6860" spans="1:26" s="49" customFormat="1" ht="30" x14ac:dyDescent="0.25">
      <c r="A6860" s="75">
        <v>600077624</v>
      </c>
      <c r="B6860" s="73">
        <f t="shared" si="321"/>
        <v>600077624</v>
      </c>
      <c r="C6860" s="73" t="s">
        <v>13555</v>
      </c>
      <c r="D6860" s="68">
        <v>1</v>
      </c>
      <c r="E6860" s="48">
        <f t="shared" si="322"/>
        <v>72745169</v>
      </c>
      <c r="F6860" s="57" t="s">
        <v>7314</v>
      </c>
      <c r="G6860" s="57" t="s">
        <v>7446</v>
      </c>
      <c r="H6860" s="51">
        <v>25</v>
      </c>
      <c r="I6860" s="51" t="s">
        <v>17309</v>
      </c>
      <c r="J6860" s="69">
        <v>27.49</v>
      </c>
      <c r="K6860" s="69">
        <f t="shared" si="323"/>
        <v>687.25</v>
      </c>
      <c r="L6860" s="90">
        <v>25</v>
      </c>
      <c r="M6860" s="51"/>
      <c r="N6860" s="62" t="s">
        <v>7498</v>
      </c>
      <c r="O6860" s="52" t="s">
        <v>7499</v>
      </c>
      <c r="P6860" s="52">
        <v>40</v>
      </c>
      <c r="Q6860" s="52"/>
      <c r="R6860" s="52" t="s">
        <v>7451</v>
      </c>
      <c r="S6860" s="49" t="s">
        <v>21333</v>
      </c>
      <c r="V6860" s="50" t="s">
        <v>15253</v>
      </c>
      <c r="W6860" s="50" t="s">
        <v>7447</v>
      </c>
      <c r="X6860" s="50" t="s">
        <v>14740</v>
      </c>
      <c r="Y6860" s="70" t="s">
        <v>17320</v>
      </c>
      <c r="Z6860" s="53">
        <v>43159</v>
      </c>
    </row>
    <row r="6861" spans="1:26" s="49" customFormat="1" ht="30" x14ac:dyDescent="0.25">
      <c r="A6861" s="75">
        <v>600077705</v>
      </c>
      <c r="B6861" s="73">
        <f t="shared" si="321"/>
        <v>600077705</v>
      </c>
      <c r="C6861" s="73" t="s">
        <v>13556</v>
      </c>
      <c r="D6861" s="68">
        <v>1</v>
      </c>
      <c r="E6861" s="48">
        <f t="shared" si="322"/>
        <v>46789791</v>
      </c>
      <c r="F6861" s="57" t="s">
        <v>7314</v>
      </c>
      <c r="G6861" s="57" t="s">
        <v>7446</v>
      </c>
      <c r="H6861" s="51">
        <v>525</v>
      </c>
      <c r="I6861" s="51" t="s">
        <v>17309</v>
      </c>
      <c r="J6861" s="69">
        <v>27.49</v>
      </c>
      <c r="K6861" s="69">
        <f t="shared" si="323"/>
        <v>14432.25</v>
      </c>
      <c r="L6861" s="90">
        <v>525</v>
      </c>
      <c r="M6861" s="51"/>
      <c r="N6861" s="62" t="s">
        <v>7500</v>
      </c>
      <c r="O6861" s="52" t="s">
        <v>2799</v>
      </c>
      <c r="P6861" s="52">
        <v>4728</v>
      </c>
      <c r="Q6861" s="52"/>
      <c r="R6861" s="52" t="s">
        <v>7447</v>
      </c>
      <c r="S6861" s="49" t="s">
        <v>21333</v>
      </c>
      <c r="V6861" s="50" t="s">
        <v>15253</v>
      </c>
      <c r="W6861" s="50" t="s">
        <v>7447</v>
      </c>
      <c r="X6861" s="50" t="s">
        <v>14740</v>
      </c>
      <c r="Y6861" s="70" t="s">
        <v>17320</v>
      </c>
      <c r="Z6861" s="53">
        <v>43004</v>
      </c>
    </row>
    <row r="6862" spans="1:26" s="49" customFormat="1" ht="45" x14ac:dyDescent="0.25">
      <c r="A6862" s="75">
        <v>600170586</v>
      </c>
      <c r="B6862" s="73">
        <f t="shared" si="321"/>
        <v>600170586</v>
      </c>
      <c r="C6862" s="73" t="s">
        <v>13528</v>
      </c>
      <c r="D6862" s="68">
        <v>1</v>
      </c>
      <c r="E6862" s="48">
        <f t="shared" si="322"/>
        <v>41324641</v>
      </c>
      <c r="F6862" s="57" t="s">
        <v>7314</v>
      </c>
      <c r="G6862" s="57" t="s">
        <v>7446</v>
      </c>
      <c r="H6862" s="51">
        <v>2050</v>
      </c>
      <c r="I6862" s="51" t="s">
        <v>17309</v>
      </c>
      <c r="J6862" s="69">
        <v>27.49</v>
      </c>
      <c r="K6862" s="69">
        <f t="shared" si="323"/>
        <v>56354.5</v>
      </c>
      <c r="L6862" s="90">
        <v>2050</v>
      </c>
      <c r="M6862" s="51"/>
      <c r="N6862" s="62" t="s">
        <v>7452</v>
      </c>
      <c r="O6862" s="52" t="s">
        <v>7453</v>
      </c>
      <c r="P6862" s="52">
        <v>4800</v>
      </c>
      <c r="Q6862" s="52"/>
      <c r="R6862" s="52" t="s">
        <v>7447</v>
      </c>
      <c r="S6862" s="49" t="s">
        <v>21333</v>
      </c>
      <c r="V6862" s="50" t="s">
        <v>15243</v>
      </c>
      <c r="W6862" s="50" t="s">
        <v>7447</v>
      </c>
      <c r="X6862" s="50" t="s">
        <v>14738</v>
      </c>
      <c r="Y6862" s="70" t="s">
        <v>17320</v>
      </c>
      <c r="Z6862" s="53">
        <v>43003</v>
      </c>
    </row>
    <row r="6863" spans="1:26" s="49" customFormat="1" x14ac:dyDescent="0.25">
      <c r="A6863" s="75">
        <v>666000361</v>
      </c>
      <c r="B6863" s="73">
        <f t="shared" si="321"/>
        <v>666000361</v>
      </c>
      <c r="C6863" s="73" t="s">
        <v>13557</v>
      </c>
      <c r="D6863" s="68">
        <v>1</v>
      </c>
      <c r="E6863" s="48">
        <f t="shared" si="322"/>
        <v>71011480</v>
      </c>
      <c r="F6863" s="57" t="s">
        <v>7314</v>
      </c>
      <c r="G6863" s="57" t="s">
        <v>7446</v>
      </c>
      <c r="H6863" s="51">
        <v>0</v>
      </c>
      <c r="I6863" s="51" t="s">
        <v>17309</v>
      </c>
      <c r="J6863" s="69">
        <v>27.49</v>
      </c>
      <c r="K6863" s="69">
        <f t="shared" si="323"/>
        <v>0</v>
      </c>
      <c r="L6863" s="90">
        <v>175</v>
      </c>
      <c r="M6863" s="51">
        <v>175</v>
      </c>
      <c r="N6863" s="62" t="s">
        <v>7501</v>
      </c>
      <c r="O6863" s="52" t="s">
        <v>7502</v>
      </c>
      <c r="P6863" s="52">
        <v>1558</v>
      </c>
      <c r="Q6863" s="52"/>
      <c r="R6863" s="52" t="s">
        <v>7456</v>
      </c>
      <c r="S6863" s="49" t="s">
        <v>21333</v>
      </c>
      <c r="V6863" s="50" t="s">
        <v>15253</v>
      </c>
      <c r="W6863" s="50" t="s">
        <v>7447</v>
      </c>
      <c r="X6863" s="50" t="s">
        <v>14740</v>
      </c>
      <c r="Y6863" s="70" t="s">
        <v>17320</v>
      </c>
      <c r="Z6863" s="53">
        <v>43111</v>
      </c>
    </row>
    <row r="6864" spans="1:26" s="49" customFormat="1" x14ac:dyDescent="0.25">
      <c r="A6864" s="75">
        <v>666000409</v>
      </c>
      <c r="B6864" s="73">
        <f t="shared" si="321"/>
        <v>666000409</v>
      </c>
      <c r="C6864" s="73" t="s">
        <v>13558</v>
      </c>
      <c r="D6864" s="68">
        <v>1</v>
      </c>
      <c r="E6864" s="48">
        <f t="shared" si="322"/>
        <v>72744260</v>
      </c>
      <c r="F6864" s="57" t="s">
        <v>7314</v>
      </c>
      <c r="G6864" s="57" t="s">
        <v>7446</v>
      </c>
      <c r="H6864" s="51">
        <v>0</v>
      </c>
      <c r="I6864" s="51" t="s">
        <v>17309</v>
      </c>
      <c r="J6864" s="69">
        <v>27.49</v>
      </c>
      <c r="K6864" s="69">
        <f t="shared" si="323"/>
        <v>0</v>
      </c>
      <c r="L6864" s="90">
        <v>350</v>
      </c>
      <c r="M6864" s="51">
        <v>350</v>
      </c>
      <c r="N6864" s="62" t="s">
        <v>7503</v>
      </c>
      <c r="O6864" s="52" t="s">
        <v>416</v>
      </c>
      <c r="P6864" s="52">
        <v>4335</v>
      </c>
      <c r="Q6864" s="52"/>
      <c r="R6864" s="52" t="s">
        <v>7447</v>
      </c>
      <c r="S6864" s="49" t="s">
        <v>21333</v>
      </c>
      <c r="V6864" s="50" t="s">
        <v>15253</v>
      </c>
      <c r="W6864" s="50" t="s">
        <v>7447</v>
      </c>
      <c r="X6864" s="50" t="s">
        <v>14740</v>
      </c>
      <c r="Y6864" s="70" t="s">
        <v>17320</v>
      </c>
      <c r="Z6864" s="53">
        <v>43003</v>
      </c>
    </row>
    <row r="6865" spans="1:26" s="49" customFormat="1" x14ac:dyDescent="0.25">
      <c r="A6865" s="75">
        <v>691001341</v>
      </c>
      <c r="B6865" s="73">
        <f t="shared" si="321"/>
        <v>691001341</v>
      </c>
      <c r="C6865" s="73" t="s">
        <v>13529</v>
      </c>
      <c r="D6865" s="68">
        <v>1</v>
      </c>
      <c r="E6865" s="48">
        <f t="shared" si="322"/>
        <v>28718291</v>
      </c>
      <c r="F6865" s="57" t="s">
        <v>7314</v>
      </c>
      <c r="G6865" s="57" t="s">
        <v>7446</v>
      </c>
      <c r="H6865" s="51">
        <v>650</v>
      </c>
      <c r="I6865" s="51" t="s">
        <v>17309</v>
      </c>
      <c r="J6865" s="69">
        <v>27.49</v>
      </c>
      <c r="K6865" s="69">
        <f t="shared" si="323"/>
        <v>17868.5</v>
      </c>
      <c r="L6865" s="90">
        <v>650</v>
      </c>
      <c r="M6865" s="51"/>
      <c r="N6865" s="62" t="s">
        <v>7454</v>
      </c>
      <c r="O6865" s="52" t="s">
        <v>1557</v>
      </c>
      <c r="P6865" s="52">
        <v>3675</v>
      </c>
      <c r="Q6865" s="52"/>
      <c r="R6865" s="52" t="s">
        <v>7447</v>
      </c>
      <c r="S6865" s="49" t="s">
        <v>21334</v>
      </c>
      <c r="V6865" s="50" t="s">
        <v>15243</v>
      </c>
      <c r="W6865" s="50" t="s">
        <v>7447</v>
      </c>
      <c r="X6865" s="50" t="s">
        <v>14742</v>
      </c>
      <c r="Y6865" s="70" t="s">
        <v>17320</v>
      </c>
      <c r="Z6865" s="53">
        <v>43003</v>
      </c>
    </row>
    <row r="6866" spans="1:26" s="49" customFormat="1" ht="30" x14ac:dyDescent="0.25">
      <c r="A6866" s="75">
        <v>691002053</v>
      </c>
      <c r="B6866" s="73">
        <f t="shared" si="321"/>
        <v>691002053</v>
      </c>
      <c r="C6866" s="73" t="s">
        <v>13530</v>
      </c>
      <c r="D6866" s="68">
        <v>1</v>
      </c>
      <c r="E6866" s="48">
        <f t="shared" si="322"/>
        <v>24706167</v>
      </c>
      <c r="F6866" s="57" t="s">
        <v>7314</v>
      </c>
      <c r="G6866" s="57" t="s">
        <v>7446</v>
      </c>
      <c r="H6866" s="51">
        <v>75</v>
      </c>
      <c r="I6866" s="51" t="s">
        <v>17309</v>
      </c>
      <c r="J6866" s="69">
        <v>27.49</v>
      </c>
      <c r="K6866" s="69">
        <f t="shared" si="323"/>
        <v>2061.75</v>
      </c>
      <c r="L6866" s="90">
        <v>75</v>
      </c>
      <c r="M6866" s="51"/>
      <c r="N6866" s="62" t="s">
        <v>7455</v>
      </c>
      <c r="O6866" s="52" t="s">
        <v>60</v>
      </c>
      <c r="P6866" s="52">
        <v>1727</v>
      </c>
      <c r="Q6866" s="52"/>
      <c r="R6866" s="52" t="s">
        <v>7456</v>
      </c>
      <c r="S6866" s="49" t="s">
        <v>21334</v>
      </c>
      <c r="V6866" s="50" t="s">
        <v>15243</v>
      </c>
      <c r="W6866" s="50" t="s">
        <v>7447</v>
      </c>
      <c r="X6866" s="50" t="s">
        <v>14742</v>
      </c>
      <c r="Y6866" s="70" t="s">
        <v>17320</v>
      </c>
      <c r="Z6866" s="53">
        <v>43111</v>
      </c>
    </row>
    <row r="6867" spans="1:26" s="49" customFormat="1" x14ac:dyDescent="0.25">
      <c r="A6867" s="75">
        <v>691004285</v>
      </c>
      <c r="B6867" s="73">
        <f t="shared" si="321"/>
        <v>691004285</v>
      </c>
      <c r="C6867" s="73" t="s">
        <v>13531</v>
      </c>
      <c r="D6867" s="68">
        <v>1</v>
      </c>
      <c r="E6867" s="48">
        <f t="shared" si="322"/>
        <v>22795634</v>
      </c>
      <c r="F6867" s="57" t="s">
        <v>7314</v>
      </c>
      <c r="G6867" s="57" t="s">
        <v>7446</v>
      </c>
      <c r="H6867" s="51">
        <v>25</v>
      </c>
      <c r="I6867" s="51" t="s">
        <v>17309</v>
      </c>
      <c r="J6867" s="69">
        <v>27.49</v>
      </c>
      <c r="K6867" s="69">
        <f t="shared" si="323"/>
        <v>687.25</v>
      </c>
      <c r="L6867" s="90">
        <v>25</v>
      </c>
      <c r="M6867" s="51"/>
      <c r="N6867" s="62" t="s">
        <v>7457</v>
      </c>
      <c r="O6867" s="52" t="s">
        <v>607</v>
      </c>
      <c r="P6867" s="52">
        <v>1017</v>
      </c>
      <c r="Q6867" s="52">
        <v>14</v>
      </c>
      <c r="R6867" s="52" t="s">
        <v>7447</v>
      </c>
      <c r="S6867" s="49" t="s">
        <v>21334</v>
      </c>
      <c r="V6867" s="50" t="s">
        <v>15243</v>
      </c>
      <c r="W6867" s="50" t="s">
        <v>7447</v>
      </c>
      <c r="X6867" s="50" t="s">
        <v>14742</v>
      </c>
      <c r="Y6867" s="70" t="s">
        <v>17320</v>
      </c>
      <c r="Z6867" s="53">
        <v>43001</v>
      </c>
    </row>
    <row r="6868" spans="1:26" s="49" customFormat="1" x14ac:dyDescent="0.25">
      <c r="A6868" s="75">
        <v>691011133</v>
      </c>
      <c r="B6868" s="73">
        <f t="shared" si="321"/>
        <v>691011133</v>
      </c>
      <c r="C6868" s="73" t="s">
        <v>13532</v>
      </c>
      <c r="D6868" s="68">
        <v>1</v>
      </c>
      <c r="E6868" s="48">
        <f t="shared" si="322"/>
        <v>5258537</v>
      </c>
      <c r="F6868" s="57" t="s">
        <v>7314</v>
      </c>
      <c r="G6868" s="57" t="s">
        <v>7446</v>
      </c>
      <c r="H6868" s="51">
        <v>25</v>
      </c>
      <c r="I6868" s="51" t="s">
        <v>17309</v>
      </c>
      <c r="J6868" s="69">
        <v>27.49</v>
      </c>
      <c r="K6868" s="69">
        <f t="shared" si="323"/>
        <v>687.25</v>
      </c>
      <c r="L6868" s="90">
        <v>25</v>
      </c>
      <c r="M6868" s="51"/>
      <c r="N6868" s="62" t="s">
        <v>7458</v>
      </c>
      <c r="O6868" s="52" t="s">
        <v>60</v>
      </c>
      <c r="P6868" s="52">
        <v>1251</v>
      </c>
      <c r="Q6868" s="52">
        <v>57</v>
      </c>
      <c r="R6868" s="52" t="s">
        <v>7447</v>
      </c>
      <c r="S6868" s="49" t="s">
        <v>21334</v>
      </c>
      <c r="V6868" s="50" t="s">
        <v>15243</v>
      </c>
      <c r="W6868" s="50" t="s">
        <v>7447</v>
      </c>
      <c r="X6868" s="50" t="s">
        <v>14742</v>
      </c>
      <c r="Y6868" s="70" t="s">
        <v>17320</v>
      </c>
      <c r="Z6868" s="53">
        <v>43001</v>
      </c>
    </row>
    <row r="6869" spans="1:26" s="49" customFormat="1" x14ac:dyDescent="0.25">
      <c r="A6869" s="75">
        <v>691014019</v>
      </c>
      <c r="B6869" s="73">
        <f t="shared" si="321"/>
        <v>691014019</v>
      </c>
      <c r="C6869" s="73" t="s">
        <v>13533</v>
      </c>
      <c r="D6869" s="68">
        <v>1</v>
      </c>
      <c r="E6869" s="48">
        <f t="shared" si="322"/>
        <v>8935220</v>
      </c>
      <c r="F6869" s="57" t="s">
        <v>7314</v>
      </c>
      <c r="G6869" s="57" t="s">
        <v>7446</v>
      </c>
      <c r="H6869" s="51">
        <v>25</v>
      </c>
      <c r="I6869" s="51" t="s">
        <v>17309</v>
      </c>
      <c r="J6869" s="69">
        <v>27.49</v>
      </c>
      <c r="K6869" s="69">
        <f t="shared" si="323"/>
        <v>687.25</v>
      </c>
      <c r="L6869" s="90">
        <v>25</v>
      </c>
      <c r="M6869" s="51"/>
      <c r="N6869" s="62" t="s">
        <v>7459</v>
      </c>
      <c r="O6869" s="52" t="s">
        <v>7460</v>
      </c>
      <c r="P6869" s="52">
        <v>119</v>
      </c>
      <c r="Q6869" s="52"/>
      <c r="R6869" s="52" t="s">
        <v>7461</v>
      </c>
      <c r="S6869" s="49" t="s">
        <v>21334</v>
      </c>
      <c r="V6869" s="50" t="s">
        <v>15243</v>
      </c>
      <c r="W6869" s="50" t="s">
        <v>7447</v>
      </c>
      <c r="X6869" s="50" t="s">
        <v>14742</v>
      </c>
      <c r="Y6869" s="70" t="s">
        <v>17320</v>
      </c>
      <c r="Z6869" s="53">
        <v>43141</v>
      </c>
    </row>
    <row r="6870" spans="1:26" s="49" customFormat="1" ht="30" x14ac:dyDescent="0.25">
      <c r="A6870" s="75">
        <v>650002733</v>
      </c>
      <c r="B6870" s="73">
        <f t="shared" si="321"/>
        <v>650002733</v>
      </c>
      <c r="C6870" s="73" t="s">
        <v>15256</v>
      </c>
      <c r="D6870" s="68">
        <v>1</v>
      </c>
      <c r="E6870" s="48">
        <f t="shared" si="322"/>
        <v>61345741</v>
      </c>
      <c r="F6870" s="57" t="s">
        <v>7314</v>
      </c>
      <c r="G6870" s="57" t="s">
        <v>7446</v>
      </c>
      <c r="H6870" s="51">
        <v>150</v>
      </c>
      <c r="I6870" s="51" t="s">
        <v>17309</v>
      </c>
      <c r="J6870" s="69">
        <v>27.49</v>
      </c>
      <c r="K6870" s="69">
        <f t="shared" si="323"/>
        <v>4123.5</v>
      </c>
      <c r="L6870" s="90">
        <v>150</v>
      </c>
      <c r="M6870" s="51"/>
      <c r="N6870" s="62" t="s">
        <v>15257</v>
      </c>
      <c r="O6870" s="52"/>
      <c r="P6870" s="52">
        <v>66</v>
      </c>
      <c r="Q6870" s="52"/>
      <c r="R6870" s="52" t="s">
        <v>15258</v>
      </c>
      <c r="S6870" s="49" t="s">
        <v>21333</v>
      </c>
      <c r="V6870" s="50" t="s">
        <v>14745</v>
      </c>
      <c r="W6870" s="50" t="s">
        <v>7447</v>
      </c>
      <c r="X6870" s="50" t="s">
        <v>14746</v>
      </c>
      <c r="Y6870" s="70" t="s">
        <v>17320</v>
      </c>
      <c r="Z6870" s="53">
        <v>43158</v>
      </c>
    </row>
    <row r="6871" spans="1:26" s="49" customFormat="1" x14ac:dyDescent="0.25">
      <c r="A6871" s="74">
        <v>600010295</v>
      </c>
      <c r="B6871" s="73">
        <f t="shared" si="321"/>
        <v>600010295</v>
      </c>
      <c r="C6871" s="73" t="s">
        <v>15259</v>
      </c>
      <c r="D6871" s="68">
        <v>1</v>
      </c>
      <c r="E6871" s="48">
        <f t="shared" si="322"/>
        <v>61342751</v>
      </c>
      <c r="F6871" s="57" t="s">
        <v>7314</v>
      </c>
      <c r="G6871" s="57" t="s">
        <v>7446</v>
      </c>
      <c r="H6871" s="51">
        <v>0</v>
      </c>
      <c r="I6871" s="51" t="s">
        <v>17320</v>
      </c>
      <c r="J6871" s="69">
        <v>27.49</v>
      </c>
      <c r="K6871" s="69">
        <f t="shared" si="323"/>
        <v>0</v>
      </c>
      <c r="L6871" s="90">
        <v>0</v>
      </c>
      <c r="M6871" s="51"/>
      <c r="N6871" s="62" t="s">
        <v>15260</v>
      </c>
      <c r="O6871" s="52" t="s">
        <v>55</v>
      </c>
      <c r="P6871" s="52">
        <v>620</v>
      </c>
      <c r="Q6871" s="52"/>
      <c r="R6871" s="52" t="s">
        <v>7462</v>
      </c>
      <c r="S6871" s="49" t="s">
        <v>21333</v>
      </c>
      <c r="V6871" s="50" t="s">
        <v>15243</v>
      </c>
      <c r="W6871" s="50" t="s">
        <v>7462</v>
      </c>
      <c r="X6871" s="50" t="s">
        <v>14738</v>
      </c>
      <c r="Y6871" s="70">
        <v>44326</v>
      </c>
      <c r="Z6871" s="53">
        <v>43201</v>
      </c>
    </row>
    <row r="6872" spans="1:26" s="49" customFormat="1" ht="30" x14ac:dyDescent="0.25">
      <c r="A6872" s="74">
        <v>600010309</v>
      </c>
      <c r="B6872" s="73">
        <f t="shared" si="321"/>
        <v>600010309</v>
      </c>
      <c r="C6872" s="73" t="s">
        <v>15261</v>
      </c>
      <c r="D6872" s="68">
        <v>1</v>
      </c>
      <c r="E6872" s="48">
        <f t="shared" si="322"/>
        <v>61342637</v>
      </c>
      <c r="F6872" s="57" t="s">
        <v>7314</v>
      </c>
      <c r="G6872" s="57" t="s">
        <v>7446</v>
      </c>
      <c r="H6872" s="51">
        <v>425</v>
      </c>
      <c r="I6872" s="51" t="s">
        <v>17309</v>
      </c>
      <c r="J6872" s="69">
        <v>27.49</v>
      </c>
      <c r="K6872" s="69">
        <f t="shared" si="323"/>
        <v>11683.25</v>
      </c>
      <c r="L6872" s="90">
        <v>425</v>
      </c>
      <c r="M6872" s="51"/>
      <c r="N6872" s="62" t="s">
        <v>15262</v>
      </c>
      <c r="O6872" s="52" t="s">
        <v>340</v>
      </c>
      <c r="P6872" s="52">
        <v>562</v>
      </c>
      <c r="Q6872" s="52"/>
      <c r="R6872" s="52" t="s">
        <v>7462</v>
      </c>
      <c r="S6872" s="49" t="s">
        <v>21333</v>
      </c>
      <c r="V6872" s="50" t="s">
        <v>15243</v>
      </c>
      <c r="W6872" s="50" t="s">
        <v>7462</v>
      </c>
      <c r="X6872" s="50" t="s">
        <v>14738</v>
      </c>
      <c r="Y6872" s="70" t="s">
        <v>17320</v>
      </c>
      <c r="Z6872" s="53">
        <v>43201</v>
      </c>
    </row>
    <row r="6873" spans="1:26" s="49" customFormat="1" ht="30" x14ac:dyDescent="0.25">
      <c r="A6873" s="74">
        <v>600010325</v>
      </c>
      <c r="B6873" s="73">
        <f t="shared" si="321"/>
        <v>600010325</v>
      </c>
      <c r="C6873" s="73" t="s">
        <v>13534</v>
      </c>
      <c r="D6873" s="68">
        <v>1</v>
      </c>
      <c r="E6873" s="48">
        <f t="shared" si="322"/>
        <v>47792931</v>
      </c>
      <c r="F6873" s="57" t="s">
        <v>7314</v>
      </c>
      <c r="G6873" s="57" t="s">
        <v>7446</v>
      </c>
      <c r="H6873" s="51">
        <v>500</v>
      </c>
      <c r="I6873" s="51" t="s">
        <v>17309</v>
      </c>
      <c r="J6873" s="69">
        <v>27.49</v>
      </c>
      <c r="K6873" s="69">
        <f t="shared" si="323"/>
        <v>13745</v>
      </c>
      <c r="L6873" s="90">
        <v>500</v>
      </c>
      <c r="M6873" s="51"/>
      <c r="N6873" s="62" t="s">
        <v>7463</v>
      </c>
      <c r="O6873" s="52" t="s">
        <v>7464</v>
      </c>
      <c r="P6873" s="52">
        <v>459</v>
      </c>
      <c r="Q6873" s="52"/>
      <c r="R6873" s="52" t="s">
        <v>7465</v>
      </c>
      <c r="S6873" s="49" t="s">
        <v>21333</v>
      </c>
      <c r="V6873" s="50" t="s">
        <v>15243</v>
      </c>
      <c r="W6873" s="50" t="s">
        <v>7462</v>
      </c>
      <c r="X6873" s="50" t="s">
        <v>14738</v>
      </c>
      <c r="Y6873" s="70" t="s">
        <v>17320</v>
      </c>
      <c r="Z6873" s="53">
        <v>43151</v>
      </c>
    </row>
    <row r="6874" spans="1:26" s="49" customFormat="1" ht="30" x14ac:dyDescent="0.25">
      <c r="A6874" s="74">
        <v>600029000</v>
      </c>
      <c r="B6874" s="73">
        <f t="shared" si="321"/>
        <v>600029000</v>
      </c>
      <c r="C6874" s="73" t="s">
        <v>21200</v>
      </c>
      <c r="D6874" s="68">
        <v>1</v>
      </c>
      <c r="E6874" s="48">
        <f t="shared" si="322"/>
        <v>61345725</v>
      </c>
      <c r="F6874" s="57" t="s">
        <v>7314</v>
      </c>
      <c r="G6874" s="57" t="s">
        <v>7446</v>
      </c>
      <c r="H6874" s="51">
        <v>25</v>
      </c>
      <c r="I6874" s="51" t="s">
        <v>17309</v>
      </c>
      <c r="J6874" s="69">
        <v>27.49</v>
      </c>
      <c r="K6874" s="69">
        <f t="shared" si="323"/>
        <v>687.25</v>
      </c>
      <c r="L6874" s="90">
        <v>25</v>
      </c>
      <c r="M6874" s="51"/>
      <c r="N6874" s="62" t="s">
        <v>21201</v>
      </c>
      <c r="O6874" s="52" t="s">
        <v>1042</v>
      </c>
      <c r="P6874" s="52">
        <v>1</v>
      </c>
      <c r="Q6874" s="52"/>
      <c r="R6874" s="52" t="s">
        <v>7466</v>
      </c>
      <c r="S6874" s="49" t="s">
        <v>21333</v>
      </c>
      <c r="V6874" s="50" t="s">
        <v>15243</v>
      </c>
      <c r="W6874" s="50" t="s">
        <v>7462</v>
      </c>
      <c r="X6874" s="50" t="s">
        <v>14738</v>
      </c>
      <c r="Y6874" s="70" t="s">
        <v>17320</v>
      </c>
      <c r="Z6874" s="53">
        <v>43156</v>
      </c>
    </row>
    <row r="6875" spans="1:26" s="49" customFormat="1" ht="30" x14ac:dyDescent="0.25">
      <c r="A6875" s="75">
        <v>600076679</v>
      </c>
      <c r="B6875" s="73">
        <f t="shared" si="321"/>
        <v>600076679</v>
      </c>
      <c r="C6875" s="73" t="s">
        <v>13559</v>
      </c>
      <c r="D6875" s="68">
        <v>1</v>
      </c>
      <c r="E6875" s="48">
        <f t="shared" si="322"/>
        <v>72745029</v>
      </c>
      <c r="F6875" s="57" t="s">
        <v>7314</v>
      </c>
      <c r="G6875" s="57" t="s">
        <v>7446</v>
      </c>
      <c r="H6875" s="51">
        <v>0</v>
      </c>
      <c r="I6875" s="51" t="s">
        <v>17309</v>
      </c>
      <c r="J6875" s="69">
        <v>27.49</v>
      </c>
      <c r="K6875" s="69">
        <f t="shared" si="323"/>
        <v>0</v>
      </c>
      <c r="L6875" s="90">
        <v>125</v>
      </c>
      <c r="M6875" s="51">
        <v>125</v>
      </c>
      <c r="N6875" s="62" t="s">
        <v>7504</v>
      </c>
      <c r="O6875" s="52" t="s">
        <v>4450</v>
      </c>
      <c r="P6875" s="52">
        <v>570</v>
      </c>
      <c r="Q6875" s="52"/>
      <c r="R6875" s="52" t="s">
        <v>7465</v>
      </c>
      <c r="S6875" s="49" t="s">
        <v>21333</v>
      </c>
      <c r="V6875" s="50" t="s">
        <v>15263</v>
      </c>
      <c r="W6875" s="50" t="s">
        <v>7462</v>
      </c>
      <c r="X6875" s="50" t="s">
        <v>14740</v>
      </c>
      <c r="Y6875" s="70" t="s">
        <v>17320</v>
      </c>
      <c r="Z6875" s="53">
        <v>43151</v>
      </c>
    </row>
    <row r="6876" spans="1:26" s="49" customFormat="1" ht="30" x14ac:dyDescent="0.25">
      <c r="A6876" s="75">
        <v>600076873</v>
      </c>
      <c r="B6876" s="73">
        <f t="shared" si="321"/>
        <v>600076873</v>
      </c>
      <c r="C6876" s="73" t="s">
        <v>13560</v>
      </c>
      <c r="D6876" s="68">
        <v>1</v>
      </c>
      <c r="E6876" s="48">
        <f t="shared" si="322"/>
        <v>70698449</v>
      </c>
      <c r="F6876" s="57" t="s">
        <v>7314</v>
      </c>
      <c r="G6876" s="57" t="s">
        <v>7446</v>
      </c>
      <c r="H6876" s="51">
        <v>25</v>
      </c>
      <c r="I6876" s="51" t="s">
        <v>17309</v>
      </c>
      <c r="J6876" s="69">
        <v>27.49</v>
      </c>
      <c r="K6876" s="69">
        <f t="shared" si="323"/>
        <v>687.25</v>
      </c>
      <c r="L6876" s="90">
        <v>25</v>
      </c>
      <c r="M6876" s="51"/>
      <c r="N6876" s="62" t="s">
        <v>7505</v>
      </c>
      <c r="O6876" s="52" t="s">
        <v>478</v>
      </c>
      <c r="P6876" s="52">
        <v>1337</v>
      </c>
      <c r="Q6876" s="52"/>
      <c r="R6876" s="52" t="s">
        <v>7462</v>
      </c>
      <c r="S6876" s="49" t="s">
        <v>21333</v>
      </c>
      <c r="V6876" s="50" t="s">
        <v>15263</v>
      </c>
      <c r="W6876" s="50" t="s">
        <v>7462</v>
      </c>
      <c r="X6876" s="50" t="s">
        <v>14740</v>
      </c>
      <c r="Y6876" s="70" t="s">
        <v>17320</v>
      </c>
      <c r="Z6876" s="53">
        <v>43201</v>
      </c>
    </row>
    <row r="6877" spans="1:26" s="49" customFormat="1" ht="30" x14ac:dyDescent="0.25">
      <c r="A6877" s="75">
        <v>600076881</v>
      </c>
      <c r="B6877" s="73">
        <f t="shared" si="321"/>
        <v>600076881</v>
      </c>
      <c r="C6877" s="73" t="s">
        <v>13561</v>
      </c>
      <c r="D6877" s="68">
        <v>1</v>
      </c>
      <c r="E6877" s="48">
        <f t="shared" si="322"/>
        <v>70698414</v>
      </c>
      <c r="F6877" s="57" t="s">
        <v>7314</v>
      </c>
      <c r="G6877" s="57" t="s">
        <v>7446</v>
      </c>
      <c r="H6877" s="51">
        <v>25</v>
      </c>
      <c r="I6877" s="51" t="s">
        <v>17309</v>
      </c>
      <c r="J6877" s="69">
        <v>27.49</v>
      </c>
      <c r="K6877" s="69">
        <f t="shared" si="323"/>
        <v>687.25</v>
      </c>
      <c r="L6877" s="90">
        <v>25</v>
      </c>
      <c r="M6877" s="51"/>
      <c r="N6877" s="62" t="s">
        <v>7506</v>
      </c>
      <c r="O6877" s="52" t="s">
        <v>7468</v>
      </c>
      <c r="P6877" s="52">
        <v>581</v>
      </c>
      <c r="Q6877" s="52"/>
      <c r="R6877" s="52" t="s">
        <v>7462</v>
      </c>
      <c r="S6877" s="49" t="s">
        <v>21333</v>
      </c>
      <c r="V6877" s="50" t="s">
        <v>15263</v>
      </c>
      <c r="W6877" s="50" t="s">
        <v>7462</v>
      </c>
      <c r="X6877" s="50" t="s">
        <v>14740</v>
      </c>
      <c r="Y6877" s="70" t="s">
        <v>17320</v>
      </c>
      <c r="Z6877" s="53">
        <v>43201</v>
      </c>
    </row>
    <row r="6878" spans="1:26" s="49" customFormat="1" ht="30" x14ac:dyDescent="0.25">
      <c r="A6878" s="75">
        <v>600076890</v>
      </c>
      <c r="B6878" s="73">
        <f t="shared" si="321"/>
        <v>600076890</v>
      </c>
      <c r="C6878" s="73" t="s">
        <v>13562</v>
      </c>
      <c r="D6878" s="68">
        <v>1</v>
      </c>
      <c r="E6878" s="48">
        <f t="shared" si="322"/>
        <v>70698457</v>
      </c>
      <c r="F6878" s="57" t="s">
        <v>7314</v>
      </c>
      <c r="G6878" s="57" t="s">
        <v>7446</v>
      </c>
      <c r="H6878" s="51">
        <v>25</v>
      </c>
      <c r="I6878" s="51" t="s">
        <v>17309</v>
      </c>
      <c r="J6878" s="69">
        <v>27.49</v>
      </c>
      <c r="K6878" s="69">
        <f t="shared" si="323"/>
        <v>687.25</v>
      </c>
      <c r="L6878" s="90">
        <v>25</v>
      </c>
      <c r="M6878" s="51"/>
      <c r="N6878" s="62" t="s">
        <v>7507</v>
      </c>
      <c r="O6878" s="52" t="s">
        <v>7508</v>
      </c>
      <c r="P6878" s="52">
        <v>1557</v>
      </c>
      <c r="Q6878" s="52"/>
      <c r="R6878" s="52" t="s">
        <v>7462</v>
      </c>
      <c r="S6878" s="49" t="s">
        <v>21333</v>
      </c>
      <c r="V6878" s="50" t="s">
        <v>15263</v>
      </c>
      <c r="W6878" s="50" t="s">
        <v>7462</v>
      </c>
      <c r="X6878" s="50" t="s">
        <v>14740</v>
      </c>
      <c r="Y6878" s="70" t="s">
        <v>17320</v>
      </c>
      <c r="Z6878" s="53">
        <v>43201</v>
      </c>
    </row>
    <row r="6879" spans="1:26" s="49" customFormat="1" ht="30" x14ac:dyDescent="0.25">
      <c r="A6879" s="75">
        <v>600076903</v>
      </c>
      <c r="B6879" s="73">
        <f t="shared" si="321"/>
        <v>600076903</v>
      </c>
      <c r="C6879" s="73" t="s">
        <v>13563</v>
      </c>
      <c r="D6879" s="68">
        <v>1</v>
      </c>
      <c r="E6879" s="48">
        <f t="shared" si="322"/>
        <v>70698465</v>
      </c>
      <c r="F6879" s="57" t="s">
        <v>7314</v>
      </c>
      <c r="G6879" s="57" t="s">
        <v>7446</v>
      </c>
      <c r="H6879" s="51">
        <v>25</v>
      </c>
      <c r="I6879" s="51" t="s">
        <v>17309</v>
      </c>
      <c r="J6879" s="69">
        <v>27.49</v>
      </c>
      <c r="K6879" s="69">
        <f t="shared" si="323"/>
        <v>687.25</v>
      </c>
      <c r="L6879" s="90">
        <v>25</v>
      </c>
      <c r="M6879" s="51"/>
      <c r="N6879" s="62" t="s">
        <v>7509</v>
      </c>
      <c r="O6879" s="52" t="s">
        <v>3811</v>
      </c>
      <c r="P6879" s="52">
        <v>615</v>
      </c>
      <c r="Q6879" s="52"/>
      <c r="R6879" s="52" t="s">
        <v>7462</v>
      </c>
      <c r="S6879" s="49" t="s">
        <v>21333</v>
      </c>
      <c r="V6879" s="50" t="s">
        <v>15263</v>
      </c>
      <c r="W6879" s="50" t="s">
        <v>7462</v>
      </c>
      <c r="X6879" s="50" t="s">
        <v>14740</v>
      </c>
      <c r="Y6879" s="70" t="s">
        <v>17320</v>
      </c>
      <c r="Z6879" s="53">
        <v>43201</v>
      </c>
    </row>
    <row r="6880" spans="1:26" s="49" customFormat="1" x14ac:dyDescent="0.25">
      <c r="A6880" s="75">
        <v>600077152</v>
      </c>
      <c r="B6880" s="73">
        <f t="shared" si="321"/>
        <v>600077152</v>
      </c>
      <c r="C6880" s="73" t="s">
        <v>13564</v>
      </c>
      <c r="D6880" s="68">
        <v>1</v>
      </c>
      <c r="E6880" s="48">
        <f t="shared" si="322"/>
        <v>70698422</v>
      </c>
      <c r="F6880" s="57" t="s">
        <v>7314</v>
      </c>
      <c r="G6880" s="57" t="s">
        <v>7446</v>
      </c>
      <c r="H6880" s="51">
        <v>50</v>
      </c>
      <c r="I6880" s="51" t="s">
        <v>17309</v>
      </c>
      <c r="J6880" s="69">
        <v>27.49</v>
      </c>
      <c r="K6880" s="69">
        <f t="shared" si="323"/>
        <v>1374.5</v>
      </c>
      <c r="L6880" s="90">
        <v>50</v>
      </c>
      <c r="M6880" s="51"/>
      <c r="N6880" s="62" t="s">
        <v>7510</v>
      </c>
      <c r="O6880" s="52" t="s">
        <v>60</v>
      </c>
      <c r="P6880" s="52">
        <v>1479</v>
      </c>
      <c r="Q6880" s="52"/>
      <c r="R6880" s="52" t="s">
        <v>7462</v>
      </c>
      <c r="S6880" s="49" t="s">
        <v>21333</v>
      </c>
      <c r="V6880" s="50" t="s">
        <v>15263</v>
      </c>
      <c r="W6880" s="50" t="s">
        <v>7462</v>
      </c>
      <c r="X6880" s="50" t="s">
        <v>14740</v>
      </c>
      <c r="Y6880" s="70" t="s">
        <v>17320</v>
      </c>
      <c r="Z6880" s="53">
        <v>43201</v>
      </c>
    </row>
    <row r="6881" spans="1:26" s="49" customFormat="1" ht="30" x14ac:dyDescent="0.25">
      <c r="A6881" s="75">
        <v>600077161</v>
      </c>
      <c r="B6881" s="73">
        <f t="shared" si="321"/>
        <v>600077161</v>
      </c>
      <c r="C6881" s="73" t="s">
        <v>13565</v>
      </c>
      <c r="D6881" s="68">
        <v>1</v>
      </c>
      <c r="E6881" s="48">
        <f t="shared" si="322"/>
        <v>70698431</v>
      </c>
      <c r="F6881" s="57" t="s">
        <v>7314</v>
      </c>
      <c r="G6881" s="57" t="s">
        <v>7446</v>
      </c>
      <c r="H6881" s="51">
        <v>50</v>
      </c>
      <c r="I6881" s="51" t="s">
        <v>17309</v>
      </c>
      <c r="J6881" s="69">
        <v>27.49</v>
      </c>
      <c r="K6881" s="69">
        <f t="shared" si="323"/>
        <v>1374.5</v>
      </c>
      <c r="L6881" s="90">
        <v>50</v>
      </c>
      <c r="M6881" s="51"/>
      <c r="N6881" s="62" t="s">
        <v>7511</v>
      </c>
      <c r="O6881" s="52" t="s">
        <v>7512</v>
      </c>
      <c r="P6881" s="52">
        <v>1481</v>
      </c>
      <c r="Q6881" s="52"/>
      <c r="R6881" s="52" t="s">
        <v>7462</v>
      </c>
      <c r="S6881" s="49" t="s">
        <v>21333</v>
      </c>
      <c r="V6881" s="50" t="s">
        <v>15263</v>
      </c>
      <c r="W6881" s="50" t="s">
        <v>7462</v>
      </c>
      <c r="X6881" s="50" t="s">
        <v>14740</v>
      </c>
      <c r="Y6881" s="70" t="s">
        <v>17320</v>
      </c>
      <c r="Z6881" s="53">
        <v>43201</v>
      </c>
    </row>
    <row r="6882" spans="1:26" s="49" customFormat="1" ht="30" x14ac:dyDescent="0.25">
      <c r="A6882" s="75">
        <v>600077250</v>
      </c>
      <c r="B6882" s="73">
        <f t="shared" si="321"/>
        <v>600077250</v>
      </c>
      <c r="C6882" s="73" t="s">
        <v>13566</v>
      </c>
      <c r="D6882" s="68">
        <v>1</v>
      </c>
      <c r="E6882" s="48">
        <f t="shared" si="322"/>
        <v>70698368</v>
      </c>
      <c r="F6882" s="57" t="s">
        <v>7314</v>
      </c>
      <c r="G6882" s="57" t="s">
        <v>7446</v>
      </c>
      <c r="H6882" s="51">
        <v>50</v>
      </c>
      <c r="I6882" s="51" t="s">
        <v>17309</v>
      </c>
      <c r="J6882" s="69">
        <v>27.49</v>
      </c>
      <c r="K6882" s="69">
        <f t="shared" si="323"/>
        <v>1374.5</v>
      </c>
      <c r="L6882" s="90">
        <v>50</v>
      </c>
      <c r="M6882" s="51"/>
      <c r="N6882" s="62" t="s">
        <v>7513</v>
      </c>
      <c r="O6882" s="52"/>
      <c r="P6882" s="52">
        <v>20</v>
      </c>
      <c r="Q6882" s="52"/>
      <c r="R6882" s="52" t="s">
        <v>7514</v>
      </c>
      <c r="S6882" s="49" t="s">
        <v>21333</v>
      </c>
      <c r="V6882" s="50" t="s">
        <v>15263</v>
      </c>
      <c r="W6882" s="50" t="s">
        <v>7462</v>
      </c>
      <c r="X6882" s="50" t="s">
        <v>14740</v>
      </c>
      <c r="Y6882" s="70" t="s">
        <v>17320</v>
      </c>
      <c r="Z6882" s="53">
        <v>43157</v>
      </c>
    </row>
    <row r="6883" spans="1:26" s="49" customFormat="1" x14ac:dyDescent="0.25">
      <c r="A6883" s="75">
        <v>600077306</v>
      </c>
      <c r="B6883" s="73">
        <f t="shared" si="321"/>
        <v>600077306</v>
      </c>
      <c r="C6883" s="73" t="s">
        <v>13567</v>
      </c>
      <c r="D6883" s="68">
        <v>1</v>
      </c>
      <c r="E6883" s="48">
        <f t="shared" si="322"/>
        <v>70695431</v>
      </c>
      <c r="F6883" s="57" t="s">
        <v>7314</v>
      </c>
      <c r="G6883" s="57" t="s">
        <v>7446</v>
      </c>
      <c r="H6883" s="51">
        <v>50</v>
      </c>
      <c r="I6883" s="51" t="s">
        <v>17309</v>
      </c>
      <c r="J6883" s="69">
        <v>27.49</v>
      </c>
      <c r="K6883" s="69">
        <f t="shared" si="323"/>
        <v>1374.5</v>
      </c>
      <c r="L6883" s="90">
        <v>50</v>
      </c>
      <c r="M6883" s="51"/>
      <c r="N6883" s="62" t="s">
        <v>7515</v>
      </c>
      <c r="O6883" s="52" t="s">
        <v>259</v>
      </c>
      <c r="P6883" s="52">
        <v>122</v>
      </c>
      <c r="Q6883" s="52"/>
      <c r="R6883" s="52" t="s">
        <v>7466</v>
      </c>
      <c r="S6883" s="49" t="s">
        <v>21333</v>
      </c>
      <c r="V6883" s="50" t="s">
        <v>15263</v>
      </c>
      <c r="W6883" s="50" t="s">
        <v>7462</v>
      </c>
      <c r="X6883" s="50" t="s">
        <v>14740</v>
      </c>
      <c r="Y6883" s="70" t="s">
        <v>17320</v>
      </c>
      <c r="Z6883" s="53">
        <v>43156</v>
      </c>
    </row>
    <row r="6884" spans="1:26" s="49" customFormat="1" x14ac:dyDescent="0.25">
      <c r="A6884" s="75">
        <v>600077314</v>
      </c>
      <c r="B6884" s="73">
        <f t="shared" si="321"/>
        <v>600077314</v>
      </c>
      <c r="C6884" s="73" t="s">
        <v>13568</v>
      </c>
      <c r="D6884" s="68">
        <v>1</v>
      </c>
      <c r="E6884" s="48">
        <f t="shared" si="322"/>
        <v>46790055</v>
      </c>
      <c r="F6884" s="57" t="s">
        <v>7314</v>
      </c>
      <c r="G6884" s="57" t="s">
        <v>7446</v>
      </c>
      <c r="H6884" s="51">
        <v>300</v>
      </c>
      <c r="I6884" s="51" t="s">
        <v>17309</v>
      </c>
      <c r="J6884" s="69">
        <v>27.49</v>
      </c>
      <c r="K6884" s="69">
        <f t="shared" si="323"/>
        <v>8247</v>
      </c>
      <c r="L6884" s="90">
        <v>300</v>
      </c>
      <c r="M6884" s="51"/>
      <c r="N6884" s="62" t="s">
        <v>7516</v>
      </c>
      <c r="O6884" s="52"/>
      <c r="P6884" s="52">
        <v>165</v>
      </c>
      <c r="Q6884" s="52"/>
      <c r="R6884" s="52" t="s">
        <v>7301</v>
      </c>
      <c r="S6884" s="49" t="s">
        <v>21333</v>
      </c>
      <c r="V6884" s="50" t="s">
        <v>15263</v>
      </c>
      <c r="W6884" s="50" t="s">
        <v>7462</v>
      </c>
      <c r="X6884" s="50" t="s">
        <v>14740</v>
      </c>
      <c r="Y6884" s="70" t="s">
        <v>17320</v>
      </c>
      <c r="Z6884" s="53">
        <v>43155</v>
      </c>
    </row>
    <row r="6885" spans="1:26" s="49" customFormat="1" x14ac:dyDescent="0.25">
      <c r="A6885" s="75">
        <v>600077322</v>
      </c>
      <c r="B6885" s="73">
        <f t="shared" si="321"/>
        <v>600077322</v>
      </c>
      <c r="C6885" s="73" t="s">
        <v>13569</v>
      </c>
      <c r="D6885" s="68">
        <v>1</v>
      </c>
      <c r="E6885" s="48">
        <f t="shared" si="322"/>
        <v>47795620</v>
      </c>
      <c r="F6885" s="57" t="s">
        <v>7314</v>
      </c>
      <c r="G6885" s="57" t="s">
        <v>7446</v>
      </c>
      <c r="H6885" s="51">
        <v>250</v>
      </c>
      <c r="I6885" s="51" t="s">
        <v>17309</v>
      </c>
      <c r="J6885" s="69">
        <v>27.49</v>
      </c>
      <c r="K6885" s="69">
        <f t="shared" si="323"/>
        <v>6872.5</v>
      </c>
      <c r="L6885" s="90">
        <v>250</v>
      </c>
      <c r="M6885" s="51"/>
      <c r="N6885" s="62" t="s">
        <v>7517</v>
      </c>
      <c r="O6885" s="52" t="s">
        <v>7482</v>
      </c>
      <c r="P6885" s="52">
        <v>163</v>
      </c>
      <c r="Q6885" s="52"/>
      <c r="R6885" s="52" t="s">
        <v>5457</v>
      </c>
      <c r="S6885" s="49" t="s">
        <v>21333</v>
      </c>
      <c r="V6885" s="50" t="s">
        <v>15263</v>
      </c>
      <c r="W6885" s="50" t="s">
        <v>7462</v>
      </c>
      <c r="X6885" s="50" t="s">
        <v>14740</v>
      </c>
      <c r="Y6885" s="70" t="s">
        <v>17320</v>
      </c>
      <c r="Z6885" s="53">
        <v>43154</v>
      </c>
    </row>
    <row r="6886" spans="1:26" s="49" customFormat="1" x14ac:dyDescent="0.25">
      <c r="A6886" s="75">
        <v>600077446</v>
      </c>
      <c r="B6886" s="73">
        <f t="shared" si="321"/>
        <v>600077446</v>
      </c>
      <c r="C6886" s="73" t="s">
        <v>13570</v>
      </c>
      <c r="D6886" s="68">
        <v>1</v>
      </c>
      <c r="E6886" s="48">
        <f t="shared" si="322"/>
        <v>46789987</v>
      </c>
      <c r="F6886" s="57" t="s">
        <v>7314</v>
      </c>
      <c r="G6886" s="57" t="s">
        <v>7446</v>
      </c>
      <c r="H6886" s="51">
        <v>775</v>
      </c>
      <c r="I6886" s="51" t="s">
        <v>17309</v>
      </c>
      <c r="J6886" s="69">
        <v>27.49</v>
      </c>
      <c r="K6886" s="69">
        <f t="shared" si="323"/>
        <v>21304.75</v>
      </c>
      <c r="L6886" s="90">
        <v>775</v>
      </c>
      <c r="M6886" s="51"/>
      <c r="N6886" s="62" t="s">
        <v>7518</v>
      </c>
      <c r="O6886" s="52" t="s">
        <v>2740</v>
      </c>
      <c r="P6886" s="52">
        <v>1102</v>
      </c>
      <c r="Q6886" s="52"/>
      <c r="R6886" s="52" t="s">
        <v>7462</v>
      </c>
      <c r="S6886" s="49" t="s">
        <v>21333</v>
      </c>
      <c r="V6886" s="50" t="s">
        <v>15263</v>
      </c>
      <c r="W6886" s="50" t="s">
        <v>7462</v>
      </c>
      <c r="X6886" s="50" t="s">
        <v>14740</v>
      </c>
      <c r="Y6886" s="70" t="s">
        <v>17320</v>
      </c>
      <c r="Z6886" s="53">
        <v>43201</v>
      </c>
    </row>
    <row r="6887" spans="1:26" s="49" customFormat="1" x14ac:dyDescent="0.25">
      <c r="A6887" s="75">
        <v>600077454</v>
      </c>
      <c r="B6887" s="73">
        <f t="shared" si="321"/>
        <v>600077454</v>
      </c>
      <c r="C6887" s="73" t="s">
        <v>13571</v>
      </c>
      <c r="D6887" s="68">
        <v>1</v>
      </c>
      <c r="E6887" s="48">
        <f t="shared" si="322"/>
        <v>46789979</v>
      </c>
      <c r="F6887" s="57" t="s">
        <v>7314</v>
      </c>
      <c r="G6887" s="57" t="s">
        <v>7446</v>
      </c>
      <c r="H6887" s="51">
        <v>600</v>
      </c>
      <c r="I6887" s="51" t="s">
        <v>17309</v>
      </c>
      <c r="J6887" s="69">
        <v>27.49</v>
      </c>
      <c r="K6887" s="69">
        <f t="shared" si="323"/>
        <v>16494</v>
      </c>
      <c r="L6887" s="90">
        <v>600</v>
      </c>
      <c r="M6887" s="51"/>
      <c r="N6887" s="62" t="s">
        <v>7519</v>
      </c>
      <c r="O6887" s="52" t="s">
        <v>60</v>
      </c>
      <c r="P6887" s="52">
        <v>1479</v>
      </c>
      <c r="Q6887" s="52"/>
      <c r="R6887" s="52" t="s">
        <v>7462</v>
      </c>
      <c r="S6887" s="49" t="s">
        <v>21333</v>
      </c>
      <c r="V6887" s="50" t="s">
        <v>15263</v>
      </c>
      <c r="W6887" s="50" t="s">
        <v>7462</v>
      </c>
      <c r="X6887" s="50" t="s">
        <v>14740</v>
      </c>
      <c r="Y6887" s="70" t="s">
        <v>17320</v>
      </c>
      <c r="Z6887" s="53">
        <v>43201</v>
      </c>
    </row>
    <row r="6888" spans="1:26" s="49" customFormat="1" x14ac:dyDescent="0.25">
      <c r="A6888" s="75">
        <v>600077462</v>
      </c>
      <c r="B6888" s="73">
        <f t="shared" si="321"/>
        <v>600077462</v>
      </c>
      <c r="C6888" s="73" t="s">
        <v>13572</v>
      </c>
      <c r="D6888" s="68">
        <v>1</v>
      </c>
      <c r="E6888" s="48">
        <f t="shared" si="322"/>
        <v>46789952</v>
      </c>
      <c r="F6888" s="57" t="s">
        <v>7314</v>
      </c>
      <c r="G6888" s="57" t="s">
        <v>7446</v>
      </c>
      <c r="H6888" s="51">
        <v>700</v>
      </c>
      <c r="I6888" s="51" t="s">
        <v>17309</v>
      </c>
      <c r="J6888" s="69">
        <v>27.49</v>
      </c>
      <c r="K6888" s="69">
        <f t="shared" si="323"/>
        <v>19243</v>
      </c>
      <c r="L6888" s="90">
        <v>700</v>
      </c>
      <c r="M6888" s="51"/>
      <c r="N6888" s="62" t="s">
        <v>7520</v>
      </c>
      <c r="O6888" s="52" t="s">
        <v>7464</v>
      </c>
      <c r="P6888" s="52">
        <v>1683</v>
      </c>
      <c r="Q6888" s="52"/>
      <c r="R6888" s="52" t="s">
        <v>7462</v>
      </c>
      <c r="S6888" s="49" t="s">
        <v>21333</v>
      </c>
      <c r="V6888" s="50" t="s">
        <v>15263</v>
      </c>
      <c r="W6888" s="50" t="s">
        <v>7462</v>
      </c>
      <c r="X6888" s="50" t="s">
        <v>14740</v>
      </c>
      <c r="Y6888" s="70" t="s">
        <v>17320</v>
      </c>
      <c r="Z6888" s="53">
        <v>43201</v>
      </c>
    </row>
    <row r="6889" spans="1:26" s="49" customFormat="1" x14ac:dyDescent="0.25">
      <c r="A6889" s="75">
        <v>600077471</v>
      </c>
      <c r="B6889" s="73">
        <f t="shared" si="321"/>
        <v>600077471</v>
      </c>
      <c r="C6889" s="73" t="s">
        <v>13573</v>
      </c>
      <c r="D6889" s="68">
        <v>1</v>
      </c>
      <c r="E6889" s="48">
        <f t="shared" si="322"/>
        <v>46789995</v>
      </c>
      <c r="F6889" s="57" t="s">
        <v>7314</v>
      </c>
      <c r="G6889" s="57" t="s">
        <v>7446</v>
      </c>
      <c r="H6889" s="51">
        <v>875</v>
      </c>
      <c r="I6889" s="51" t="s">
        <v>17309</v>
      </c>
      <c r="J6889" s="69">
        <v>27.49</v>
      </c>
      <c r="K6889" s="69">
        <f t="shared" si="323"/>
        <v>24053.75</v>
      </c>
      <c r="L6889" s="90">
        <v>875</v>
      </c>
      <c r="M6889" s="51"/>
      <c r="N6889" s="62" t="s">
        <v>7521</v>
      </c>
      <c r="O6889" s="52" t="s">
        <v>7512</v>
      </c>
      <c r="P6889" s="52">
        <v>1480</v>
      </c>
      <c r="Q6889" s="52"/>
      <c r="R6889" s="52" t="s">
        <v>7462</v>
      </c>
      <c r="S6889" s="49" t="s">
        <v>21333</v>
      </c>
      <c r="V6889" s="50" t="s">
        <v>15263</v>
      </c>
      <c r="W6889" s="50" t="s">
        <v>7462</v>
      </c>
      <c r="X6889" s="50" t="s">
        <v>14740</v>
      </c>
      <c r="Y6889" s="70" t="s">
        <v>17320</v>
      </c>
      <c r="Z6889" s="53">
        <v>43201</v>
      </c>
    </row>
    <row r="6890" spans="1:26" s="49" customFormat="1" x14ac:dyDescent="0.25">
      <c r="A6890" s="75">
        <v>600077489</v>
      </c>
      <c r="B6890" s="73">
        <f t="shared" si="321"/>
        <v>600077489</v>
      </c>
      <c r="C6890" s="73" t="s">
        <v>13574</v>
      </c>
      <c r="D6890" s="68">
        <v>1</v>
      </c>
      <c r="E6890" s="48">
        <f t="shared" si="322"/>
        <v>46787593</v>
      </c>
      <c r="F6890" s="57" t="s">
        <v>7314</v>
      </c>
      <c r="G6890" s="57" t="s">
        <v>7446</v>
      </c>
      <c r="H6890" s="51">
        <v>700</v>
      </c>
      <c r="I6890" s="51" t="s">
        <v>17309</v>
      </c>
      <c r="J6890" s="69">
        <v>27.49</v>
      </c>
      <c r="K6890" s="69">
        <f t="shared" si="323"/>
        <v>19243</v>
      </c>
      <c r="L6890" s="90">
        <v>700</v>
      </c>
      <c r="M6890" s="51"/>
      <c r="N6890" s="62" t="s">
        <v>7522</v>
      </c>
      <c r="O6890" s="52" t="s">
        <v>60</v>
      </c>
      <c r="P6890" s="52">
        <v>519</v>
      </c>
      <c r="Q6890" s="52"/>
      <c r="R6890" s="52" t="s">
        <v>7465</v>
      </c>
      <c r="S6890" s="49" t="s">
        <v>21333</v>
      </c>
      <c r="V6890" s="50" t="s">
        <v>15263</v>
      </c>
      <c r="W6890" s="50" t="s">
        <v>7462</v>
      </c>
      <c r="X6890" s="50" t="s">
        <v>14740</v>
      </c>
      <c r="Y6890" s="70" t="s">
        <v>17320</v>
      </c>
      <c r="Z6890" s="53">
        <v>43151</v>
      </c>
    </row>
    <row r="6891" spans="1:26" s="49" customFormat="1" ht="30" x14ac:dyDescent="0.25">
      <c r="A6891" s="75">
        <v>600077501</v>
      </c>
      <c r="B6891" s="73">
        <f t="shared" si="321"/>
        <v>600077501</v>
      </c>
      <c r="C6891" s="73" t="s">
        <v>13575</v>
      </c>
      <c r="D6891" s="68">
        <v>1</v>
      </c>
      <c r="E6891" s="48">
        <f t="shared" si="322"/>
        <v>47795638</v>
      </c>
      <c r="F6891" s="57" t="s">
        <v>7314</v>
      </c>
      <c r="G6891" s="57" t="s">
        <v>7446</v>
      </c>
      <c r="H6891" s="51">
        <v>175</v>
      </c>
      <c r="I6891" s="51" t="s">
        <v>17309</v>
      </c>
      <c r="J6891" s="69">
        <v>27.49</v>
      </c>
      <c r="K6891" s="69">
        <f t="shared" si="323"/>
        <v>4810.75</v>
      </c>
      <c r="L6891" s="90">
        <v>175</v>
      </c>
      <c r="M6891" s="51"/>
      <c r="N6891" s="62" t="s">
        <v>7523</v>
      </c>
      <c r="O6891" s="52" t="s">
        <v>7524</v>
      </c>
      <c r="P6891" s="52">
        <v>445</v>
      </c>
      <c r="Q6891" s="52"/>
      <c r="R6891" s="52" t="s">
        <v>118</v>
      </c>
      <c r="S6891" s="49" t="s">
        <v>21333</v>
      </c>
      <c r="V6891" s="50" t="s">
        <v>15263</v>
      </c>
      <c r="W6891" s="50" t="s">
        <v>7462</v>
      </c>
      <c r="X6891" s="50" t="s">
        <v>14740</v>
      </c>
      <c r="Y6891" s="70" t="s">
        <v>17320</v>
      </c>
      <c r="Z6891" s="53">
        <v>43186</v>
      </c>
    </row>
    <row r="6892" spans="1:26" s="49" customFormat="1" x14ac:dyDescent="0.25">
      <c r="A6892" s="75">
        <v>600077519</v>
      </c>
      <c r="B6892" s="73">
        <f t="shared" si="321"/>
        <v>600077519</v>
      </c>
      <c r="C6892" s="73" t="s">
        <v>13576</v>
      </c>
      <c r="D6892" s="68">
        <v>1</v>
      </c>
      <c r="E6892" s="48">
        <f t="shared" si="322"/>
        <v>47795603</v>
      </c>
      <c r="F6892" s="57" t="s">
        <v>7314</v>
      </c>
      <c r="G6892" s="57" t="s">
        <v>7446</v>
      </c>
      <c r="H6892" s="51">
        <v>300</v>
      </c>
      <c r="I6892" s="51" t="s">
        <v>17309</v>
      </c>
      <c r="J6892" s="69">
        <v>27.49</v>
      </c>
      <c r="K6892" s="69">
        <f t="shared" si="323"/>
        <v>8247</v>
      </c>
      <c r="L6892" s="90">
        <v>300</v>
      </c>
      <c r="M6892" s="51"/>
      <c r="N6892" s="62" t="s">
        <v>7525</v>
      </c>
      <c r="O6892" s="52" t="s">
        <v>215</v>
      </c>
      <c r="P6892" s="52">
        <v>57</v>
      </c>
      <c r="Q6892" s="52"/>
      <c r="R6892" s="52" t="s">
        <v>7526</v>
      </c>
      <c r="S6892" s="49" t="s">
        <v>21333</v>
      </c>
      <c r="V6892" s="50" t="s">
        <v>15263</v>
      </c>
      <c r="W6892" s="50" t="s">
        <v>7462</v>
      </c>
      <c r="X6892" s="50" t="s">
        <v>14740</v>
      </c>
      <c r="Y6892" s="70" t="s">
        <v>17320</v>
      </c>
      <c r="Z6892" s="53">
        <v>43163</v>
      </c>
    </row>
    <row r="6893" spans="1:26" s="49" customFormat="1" x14ac:dyDescent="0.25">
      <c r="A6893" s="75">
        <v>600077535</v>
      </c>
      <c r="B6893" s="73">
        <f t="shared" si="321"/>
        <v>600077535</v>
      </c>
      <c r="C6893" s="73" t="s">
        <v>13577</v>
      </c>
      <c r="D6893" s="68">
        <v>1</v>
      </c>
      <c r="E6893" s="48">
        <f t="shared" si="322"/>
        <v>46787755</v>
      </c>
      <c r="F6893" s="57" t="s">
        <v>7314</v>
      </c>
      <c r="G6893" s="57" t="s">
        <v>7446</v>
      </c>
      <c r="H6893" s="51">
        <v>475</v>
      </c>
      <c r="I6893" s="51" t="s">
        <v>17309</v>
      </c>
      <c r="J6893" s="69">
        <v>27.49</v>
      </c>
      <c r="K6893" s="69">
        <f t="shared" si="323"/>
        <v>13057.75</v>
      </c>
      <c r="L6893" s="90">
        <v>475</v>
      </c>
      <c r="M6893" s="51"/>
      <c r="N6893" s="62" t="s">
        <v>7527</v>
      </c>
      <c r="O6893" s="52" t="s">
        <v>20</v>
      </c>
      <c r="P6893" s="52">
        <v>723</v>
      </c>
      <c r="Q6893" s="52">
        <v>2</v>
      </c>
      <c r="R6893" s="52" t="s">
        <v>7528</v>
      </c>
      <c r="S6893" s="49" t="s">
        <v>21333</v>
      </c>
      <c r="V6893" s="50" t="s">
        <v>15263</v>
      </c>
      <c r="W6893" s="50" t="s">
        <v>7462</v>
      </c>
      <c r="X6893" s="50" t="s">
        <v>14740</v>
      </c>
      <c r="Y6893" s="70" t="s">
        <v>17320</v>
      </c>
      <c r="Z6893" s="53">
        <v>43191</v>
      </c>
    </row>
    <row r="6894" spans="1:26" s="49" customFormat="1" x14ac:dyDescent="0.25">
      <c r="A6894" s="75">
        <v>600077608</v>
      </c>
      <c r="B6894" s="73">
        <f t="shared" si="321"/>
        <v>600077608</v>
      </c>
      <c r="C6894" s="73" t="s">
        <v>13578</v>
      </c>
      <c r="D6894" s="68">
        <v>1</v>
      </c>
      <c r="E6894" s="48">
        <f t="shared" si="322"/>
        <v>46787488</v>
      </c>
      <c r="F6894" s="57" t="s">
        <v>7314</v>
      </c>
      <c r="G6894" s="57" t="s">
        <v>7446</v>
      </c>
      <c r="H6894" s="51">
        <v>1075</v>
      </c>
      <c r="I6894" s="51" t="s">
        <v>17309</v>
      </c>
      <c r="J6894" s="69">
        <v>27.49</v>
      </c>
      <c r="K6894" s="69">
        <f t="shared" si="323"/>
        <v>29551.75</v>
      </c>
      <c r="L6894" s="90">
        <v>1075</v>
      </c>
      <c r="M6894" s="51"/>
      <c r="N6894" s="62" t="s">
        <v>7529</v>
      </c>
      <c r="O6894" s="52" t="s">
        <v>4656</v>
      </c>
      <c r="P6894" s="52">
        <v>676</v>
      </c>
      <c r="Q6894" s="52"/>
      <c r="R6894" s="52" t="s">
        <v>7465</v>
      </c>
      <c r="S6894" s="49" t="s">
        <v>21333</v>
      </c>
      <c r="V6894" s="50" t="s">
        <v>15263</v>
      </c>
      <c r="W6894" s="50" t="s">
        <v>7462</v>
      </c>
      <c r="X6894" s="50" t="s">
        <v>14740</v>
      </c>
      <c r="Y6894" s="70" t="s">
        <v>17320</v>
      </c>
      <c r="Z6894" s="53">
        <v>43151</v>
      </c>
    </row>
    <row r="6895" spans="1:26" s="49" customFormat="1" ht="30" x14ac:dyDescent="0.25">
      <c r="A6895" s="75">
        <v>600077616</v>
      </c>
      <c r="B6895" s="73">
        <f t="shared" si="321"/>
        <v>600077616</v>
      </c>
      <c r="C6895" s="73" t="s">
        <v>13579</v>
      </c>
      <c r="D6895" s="68">
        <v>1</v>
      </c>
      <c r="E6895" s="48">
        <f t="shared" si="322"/>
        <v>46787496</v>
      </c>
      <c r="F6895" s="57" t="s">
        <v>7314</v>
      </c>
      <c r="G6895" s="57" t="s">
        <v>7446</v>
      </c>
      <c r="H6895" s="51">
        <v>500</v>
      </c>
      <c r="I6895" s="51" t="s">
        <v>17309</v>
      </c>
      <c r="J6895" s="69">
        <v>27.49</v>
      </c>
      <c r="K6895" s="69">
        <f t="shared" si="323"/>
        <v>13745</v>
      </c>
      <c r="L6895" s="90">
        <v>500</v>
      </c>
      <c r="M6895" s="51"/>
      <c r="N6895" s="62" t="s">
        <v>7530</v>
      </c>
      <c r="O6895" s="52" t="s">
        <v>7531</v>
      </c>
      <c r="P6895" s="52">
        <v>447</v>
      </c>
      <c r="Q6895" s="52"/>
      <c r="R6895" s="52" t="s">
        <v>7465</v>
      </c>
      <c r="S6895" s="49" t="s">
        <v>21333</v>
      </c>
      <c r="V6895" s="50" t="s">
        <v>15263</v>
      </c>
      <c r="W6895" s="50" t="s">
        <v>7462</v>
      </c>
      <c r="X6895" s="50" t="s">
        <v>14740</v>
      </c>
      <c r="Y6895" s="70" t="s">
        <v>17320</v>
      </c>
      <c r="Z6895" s="53">
        <v>43151</v>
      </c>
    </row>
    <row r="6896" spans="1:26" s="49" customFormat="1" ht="30" x14ac:dyDescent="0.25">
      <c r="A6896" s="75">
        <v>600077730</v>
      </c>
      <c r="B6896" s="73">
        <f t="shared" si="321"/>
        <v>600077730</v>
      </c>
      <c r="C6896" s="73" t="s">
        <v>13580</v>
      </c>
      <c r="D6896" s="68">
        <v>1</v>
      </c>
      <c r="E6896" s="48">
        <f t="shared" si="322"/>
        <v>46790039</v>
      </c>
      <c r="F6896" s="57" t="s">
        <v>7314</v>
      </c>
      <c r="G6896" s="57" t="s">
        <v>7446</v>
      </c>
      <c r="H6896" s="51">
        <v>250</v>
      </c>
      <c r="I6896" s="51" t="s">
        <v>17309</v>
      </c>
      <c r="J6896" s="69">
        <v>27.49</v>
      </c>
      <c r="K6896" s="69">
        <f t="shared" si="323"/>
        <v>6872.5</v>
      </c>
      <c r="L6896" s="90">
        <v>250</v>
      </c>
      <c r="M6896" s="51"/>
      <c r="N6896" s="62" t="s">
        <v>7532</v>
      </c>
      <c r="O6896" s="52" t="s">
        <v>7464</v>
      </c>
      <c r="P6896" s="52">
        <v>1289</v>
      </c>
      <c r="Q6896" s="52"/>
      <c r="R6896" s="52" t="s">
        <v>7462</v>
      </c>
      <c r="S6896" s="49" t="s">
        <v>21333</v>
      </c>
      <c r="V6896" s="50" t="s">
        <v>15263</v>
      </c>
      <c r="W6896" s="50" t="s">
        <v>7462</v>
      </c>
      <c r="X6896" s="50" t="s">
        <v>14740</v>
      </c>
      <c r="Y6896" s="70" t="s">
        <v>17320</v>
      </c>
      <c r="Z6896" s="53">
        <v>43201</v>
      </c>
    </row>
    <row r="6897" spans="1:26" s="49" customFormat="1" x14ac:dyDescent="0.25">
      <c r="A6897" s="75">
        <v>691004714</v>
      </c>
      <c r="B6897" s="73">
        <f t="shared" si="321"/>
        <v>691004714</v>
      </c>
      <c r="C6897" s="73" t="s">
        <v>13535</v>
      </c>
      <c r="D6897" s="68">
        <v>1</v>
      </c>
      <c r="E6897" s="48">
        <f t="shared" si="322"/>
        <v>71342320</v>
      </c>
      <c r="F6897" s="57" t="s">
        <v>7314</v>
      </c>
      <c r="G6897" s="57" t="s">
        <v>7446</v>
      </c>
      <c r="H6897" s="51">
        <v>50</v>
      </c>
      <c r="I6897" s="51" t="s">
        <v>17309</v>
      </c>
      <c r="J6897" s="69">
        <v>27.49</v>
      </c>
      <c r="K6897" s="69">
        <f t="shared" si="323"/>
        <v>1374.5</v>
      </c>
      <c r="L6897" s="90">
        <v>50</v>
      </c>
      <c r="M6897" s="51"/>
      <c r="N6897" s="62" t="s">
        <v>7467</v>
      </c>
      <c r="O6897" s="52" t="s">
        <v>7468</v>
      </c>
      <c r="P6897" s="52">
        <v>612</v>
      </c>
      <c r="Q6897" s="52"/>
      <c r="R6897" s="52" t="s">
        <v>7462</v>
      </c>
      <c r="S6897" s="49" t="s">
        <v>21334</v>
      </c>
      <c r="V6897" s="50" t="s">
        <v>15243</v>
      </c>
      <c r="W6897" s="50" t="s">
        <v>7462</v>
      </c>
      <c r="X6897" s="50" t="s">
        <v>14742</v>
      </c>
      <c r="Y6897" s="70" t="s">
        <v>17320</v>
      </c>
      <c r="Z6897" s="53">
        <v>43201</v>
      </c>
    </row>
    <row r="6898" spans="1:26" s="49" customFormat="1" ht="30" x14ac:dyDescent="0.25">
      <c r="A6898" s="74">
        <v>600023494</v>
      </c>
      <c r="B6898" s="73">
        <f t="shared" si="321"/>
        <v>600023494</v>
      </c>
      <c r="C6898" s="73" t="s">
        <v>13581</v>
      </c>
      <c r="D6898" s="68">
        <v>1</v>
      </c>
      <c r="E6898" s="48">
        <f t="shared" si="322"/>
        <v>46773282</v>
      </c>
      <c r="F6898" s="57" t="s">
        <v>7314</v>
      </c>
      <c r="G6898" s="57" t="s">
        <v>7533</v>
      </c>
      <c r="H6898" s="51">
        <v>150</v>
      </c>
      <c r="I6898" s="51" t="s">
        <v>17309</v>
      </c>
      <c r="J6898" s="69">
        <v>27.49</v>
      </c>
      <c r="K6898" s="69">
        <f t="shared" si="323"/>
        <v>4123.5</v>
      </c>
      <c r="L6898" s="90">
        <v>150</v>
      </c>
      <c r="M6898" s="51"/>
      <c r="N6898" s="62" t="s">
        <v>7535</v>
      </c>
      <c r="O6898" s="52" t="s">
        <v>10</v>
      </c>
      <c r="P6898" s="52">
        <v>300</v>
      </c>
      <c r="Q6898" s="52"/>
      <c r="R6898" s="52" t="s">
        <v>7536</v>
      </c>
      <c r="S6898" s="49" t="s">
        <v>21333</v>
      </c>
      <c r="V6898" s="50" t="s">
        <v>15243</v>
      </c>
      <c r="W6898" s="50" t="s">
        <v>7534</v>
      </c>
      <c r="X6898" s="50" t="s">
        <v>14738</v>
      </c>
      <c r="Y6898" s="70" t="s">
        <v>17320</v>
      </c>
      <c r="Z6898" s="53">
        <v>41108</v>
      </c>
    </row>
    <row r="6899" spans="1:26" s="49" customFormat="1" x14ac:dyDescent="0.25">
      <c r="A6899" s="74">
        <v>600081788</v>
      </c>
      <c r="B6899" s="73">
        <f t="shared" si="321"/>
        <v>600081788</v>
      </c>
      <c r="C6899" s="73" t="s">
        <v>13599</v>
      </c>
      <c r="D6899" s="68">
        <v>1</v>
      </c>
      <c r="E6899" s="48">
        <f t="shared" si="322"/>
        <v>72744910</v>
      </c>
      <c r="F6899" s="57" t="s">
        <v>7314</v>
      </c>
      <c r="G6899" s="57" t="s">
        <v>7533</v>
      </c>
      <c r="H6899" s="51">
        <v>325</v>
      </c>
      <c r="I6899" s="51" t="s">
        <v>17309</v>
      </c>
      <c r="J6899" s="69">
        <v>27.49</v>
      </c>
      <c r="K6899" s="69">
        <f t="shared" si="323"/>
        <v>8934.25</v>
      </c>
      <c r="L6899" s="90">
        <v>325</v>
      </c>
      <c r="M6899" s="51"/>
      <c r="N6899" s="62" t="s">
        <v>7563</v>
      </c>
      <c r="O6899" s="52"/>
      <c r="P6899" s="52">
        <v>170</v>
      </c>
      <c r="Q6899" s="52"/>
      <c r="R6899" s="52" t="s">
        <v>7564</v>
      </c>
      <c r="S6899" s="49" t="s">
        <v>21333</v>
      </c>
      <c r="V6899" s="50" t="s">
        <v>15264</v>
      </c>
      <c r="W6899" s="50" t="s">
        <v>7534</v>
      </c>
      <c r="X6899" s="50" t="s">
        <v>14740</v>
      </c>
      <c r="Y6899" s="70" t="s">
        <v>17320</v>
      </c>
      <c r="Z6899" s="53">
        <v>41147</v>
      </c>
    </row>
    <row r="6900" spans="1:26" s="49" customFormat="1" x14ac:dyDescent="0.25">
      <c r="A6900" s="74">
        <v>600082008</v>
      </c>
      <c r="B6900" s="73">
        <f t="shared" si="321"/>
        <v>600082008</v>
      </c>
      <c r="C6900" s="73" t="s">
        <v>13600</v>
      </c>
      <c r="D6900" s="68">
        <v>1</v>
      </c>
      <c r="E6900" s="48">
        <f t="shared" si="322"/>
        <v>46771956</v>
      </c>
      <c r="F6900" s="57" t="s">
        <v>7314</v>
      </c>
      <c r="G6900" s="57" t="s">
        <v>7533</v>
      </c>
      <c r="H6900" s="51">
        <v>25</v>
      </c>
      <c r="I6900" s="51" t="s">
        <v>17309</v>
      </c>
      <c r="J6900" s="69">
        <v>27.49</v>
      </c>
      <c r="K6900" s="69">
        <f t="shared" si="323"/>
        <v>687.25</v>
      </c>
      <c r="L6900" s="90">
        <v>25</v>
      </c>
      <c r="M6900" s="51"/>
      <c r="N6900" s="62" t="s">
        <v>7565</v>
      </c>
      <c r="O6900" s="52" t="s">
        <v>10</v>
      </c>
      <c r="P6900" s="52">
        <v>300</v>
      </c>
      <c r="Q6900" s="52"/>
      <c r="R6900" s="52" t="s">
        <v>7536</v>
      </c>
      <c r="S6900" s="49" t="s">
        <v>21333</v>
      </c>
      <c r="V6900" s="50" t="s">
        <v>15264</v>
      </c>
      <c r="W6900" s="50" t="s">
        <v>7534</v>
      </c>
      <c r="X6900" s="50" t="s">
        <v>14740</v>
      </c>
      <c r="Y6900" s="70" t="s">
        <v>17320</v>
      </c>
      <c r="Z6900" s="53">
        <v>41108</v>
      </c>
    </row>
    <row r="6901" spans="1:26" s="49" customFormat="1" ht="30" x14ac:dyDescent="0.25">
      <c r="A6901" s="74">
        <v>600020410</v>
      </c>
      <c r="B6901" s="73">
        <f t="shared" si="321"/>
        <v>600020410</v>
      </c>
      <c r="C6901" s="73" t="s">
        <v>13582</v>
      </c>
      <c r="D6901" s="68">
        <v>1</v>
      </c>
      <c r="E6901" s="48">
        <f t="shared" si="322"/>
        <v>46773509</v>
      </c>
      <c r="F6901" s="57" t="s">
        <v>7314</v>
      </c>
      <c r="G6901" s="57" t="s">
        <v>7533</v>
      </c>
      <c r="H6901" s="51">
        <v>850</v>
      </c>
      <c r="I6901" s="51" t="s">
        <v>17309</v>
      </c>
      <c r="J6901" s="69">
        <v>27.49</v>
      </c>
      <c r="K6901" s="69">
        <f t="shared" si="323"/>
        <v>23366.5</v>
      </c>
      <c r="L6901" s="90">
        <v>850</v>
      </c>
      <c r="M6901" s="51"/>
      <c r="N6901" s="62" t="s">
        <v>7537</v>
      </c>
      <c r="O6901" s="52" t="s">
        <v>99</v>
      </c>
      <c r="P6901" s="52">
        <v>134</v>
      </c>
      <c r="Q6901" s="52"/>
      <c r="R6901" s="52" t="s">
        <v>7536</v>
      </c>
      <c r="S6901" s="49" t="s">
        <v>21333</v>
      </c>
      <c r="V6901" s="50" t="s">
        <v>15243</v>
      </c>
      <c r="W6901" s="50" t="s">
        <v>7534</v>
      </c>
      <c r="X6901" s="50" t="s">
        <v>14738</v>
      </c>
      <c r="Y6901" s="70" t="s">
        <v>17320</v>
      </c>
      <c r="Z6901" s="53">
        <v>41108</v>
      </c>
    </row>
    <row r="6902" spans="1:26" s="49" customFormat="1" x14ac:dyDescent="0.25">
      <c r="A6902" s="74">
        <v>600165973</v>
      </c>
      <c r="B6902" s="73">
        <f t="shared" si="321"/>
        <v>600165973</v>
      </c>
      <c r="C6902" s="73" t="s">
        <v>13601</v>
      </c>
      <c r="D6902" s="68">
        <v>1</v>
      </c>
      <c r="E6902" s="48">
        <f t="shared" si="322"/>
        <v>46773274</v>
      </c>
      <c r="F6902" s="57" t="s">
        <v>7314</v>
      </c>
      <c r="G6902" s="57" t="s">
        <v>7533</v>
      </c>
      <c r="H6902" s="51">
        <v>750</v>
      </c>
      <c r="I6902" s="51" t="s">
        <v>17309</v>
      </c>
      <c r="J6902" s="69">
        <v>27.49</v>
      </c>
      <c r="K6902" s="69">
        <f t="shared" si="323"/>
        <v>20617.5</v>
      </c>
      <c r="L6902" s="90">
        <v>750</v>
      </c>
      <c r="M6902" s="51"/>
      <c r="N6902" s="62" t="s">
        <v>7566</v>
      </c>
      <c r="O6902" s="52" t="s">
        <v>60</v>
      </c>
      <c r="P6902" s="52">
        <v>559</v>
      </c>
      <c r="Q6902" s="52"/>
      <c r="R6902" s="52" t="s">
        <v>7536</v>
      </c>
      <c r="S6902" s="49" t="s">
        <v>21333</v>
      </c>
      <c r="V6902" s="50" t="s">
        <v>15264</v>
      </c>
      <c r="W6902" s="50" t="s">
        <v>7534</v>
      </c>
      <c r="X6902" s="50" t="s">
        <v>14740</v>
      </c>
      <c r="Y6902" s="70" t="s">
        <v>17320</v>
      </c>
      <c r="Z6902" s="53">
        <v>41108</v>
      </c>
    </row>
    <row r="6903" spans="1:26" s="49" customFormat="1" ht="30" x14ac:dyDescent="0.25">
      <c r="A6903" s="74">
        <v>600010759</v>
      </c>
      <c r="B6903" s="73">
        <f t="shared" si="321"/>
        <v>600010759</v>
      </c>
      <c r="C6903" s="73" t="s">
        <v>13583</v>
      </c>
      <c r="D6903" s="68">
        <v>1</v>
      </c>
      <c r="E6903" s="48">
        <f t="shared" si="322"/>
        <v>46773495</v>
      </c>
      <c r="F6903" s="57" t="s">
        <v>7314</v>
      </c>
      <c r="G6903" s="57" t="s">
        <v>7533</v>
      </c>
      <c r="H6903" s="51">
        <v>1475</v>
      </c>
      <c r="I6903" s="51" t="s">
        <v>17309</v>
      </c>
      <c r="J6903" s="69">
        <v>27.49</v>
      </c>
      <c r="K6903" s="69">
        <f t="shared" si="323"/>
        <v>40547.75</v>
      </c>
      <c r="L6903" s="90">
        <v>1475</v>
      </c>
      <c r="M6903" s="51"/>
      <c r="N6903" s="62" t="s">
        <v>7538</v>
      </c>
      <c r="O6903" s="52" t="s">
        <v>340</v>
      </c>
      <c r="P6903" s="52">
        <v>754</v>
      </c>
      <c r="Q6903" s="52">
        <v>3</v>
      </c>
      <c r="R6903" s="52" t="s">
        <v>7534</v>
      </c>
      <c r="S6903" s="49" t="s">
        <v>21333</v>
      </c>
      <c r="V6903" s="50" t="s">
        <v>15243</v>
      </c>
      <c r="W6903" s="50" t="s">
        <v>7534</v>
      </c>
      <c r="X6903" s="50" t="s">
        <v>14738</v>
      </c>
      <c r="Y6903" s="70" t="s">
        <v>17320</v>
      </c>
      <c r="Z6903" s="53">
        <v>41201</v>
      </c>
    </row>
    <row r="6904" spans="1:26" s="49" customFormat="1" ht="45" x14ac:dyDescent="0.25">
      <c r="A6904" s="74">
        <v>600010767</v>
      </c>
      <c r="B6904" s="73">
        <f t="shared" si="321"/>
        <v>600010767</v>
      </c>
      <c r="C6904" s="73" t="s">
        <v>13584</v>
      </c>
      <c r="D6904" s="68">
        <v>1</v>
      </c>
      <c r="E6904" s="48">
        <f t="shared" si="322"/>
        <v>25400681</v>
      </c>
      <c r="F6904" s="57" t="s">
        <v>7314</v>
      </c>
      <c r="G6904" s="57" t="s">
        <v>7533</v>
      </c>
      <c r="H6904" s="51">
        <v>200</v>
      </c>
      <c r="I6904" s="51" t="s">
        <v>17309</v>
      </c>
      <c r="J6904" s="69">
        <v>27.49</v>
      </c>
      <c r="K6904" s="69">
        <f t="shared" si="323"/>
        <v>5498</v>
      </c>
      <c r="L6904" s="90">
        <v>200</v>
      </c>
      <c r="M6904" s="51"/>
      <c r="N6904" s="62" t="s">
        <v>7539</v>
      </c>
      <c r="O6904" s="52" t="s">
        <v>764</v>
      </c>
      <c r="P6904" s="52">
        <v>730</v>
      </c>
      <c r="Q6904" s="52">
        <v>1</v>
      </c>
      <c r="R6904" s="52" t="s">
        <v>7534</v>
      </c>
      <c r="S6904" s="49" t="s">
        <v>21334</v>
      </c>
      <c r="V6904" s="50" t="s">
        <v>15243</v>
      </c>
      <c r="W6904" s="50" t="s">
        <v>7534</v>
      </c>
      <c r="X6904" s="50" t="s">
        <v>14742</v>
      </c>
      <c r="Y6904" s="70" t="s">
        <v>17320</v>
      </c>
      <c r="Z6904" s="53">
        <v>41201</v>
      </c>
    </row>
    <row r="6905" spans="1:26" s="49" customFormat="1" x14ac:dyDescent="0.25">
      <c r="A6905" s="74">
        <v>600010783</v>
      </c>
      <c r="B6905" s="73">
        <f t="shared" si="321"/>
        <v>600010783</v>
      </c>
      <c r="C6905" s="73" t="s">
        <v>15265</v>
      </c>
      <c r="D6905" s="68">
        <v>1</v>
      </c>
      <c r="E6905" s="48">
        <f t="shared" si="322"/>
        <v>25015311</v>
      </c>
      <c r="F6905" s="57" t="s">
        <v>7314</v>
      </c>
      <c r="G6905" s="57" t="s">
        <v>7533</v>
      </c>
      <c r="H6905" s="51">
        <v>300</v>
      </c>
      <c r="I6905" s="51" t="s">
        <v>17309</v>
      </c>
      <c r="J6905" s="69">
        <v>27.49</v>
      </c>
      <c r="K6905" s="69">
        <f t="shared" si="323"/>
        <v>8247</v>
      </c>
      <c r="L6905" s="90">
        <v>300</v>
      </c>
      <c r="M6905" s="51"/>
      <c r="N6905" s="62" t="s">
        <v>15266</v>
      </c>
      <c r="O6905" s="52" t="s">
        <v>15267</v>
      </c>
      <c r="P6905" s="52">
        <v>13</v>
      </c>
      <c r="Q6905" s="52">
        <v>4</v>
      </c>
      <c r="R6905" s="52" t="s">
        <v>7534</v>
      </c>
      <c r="S6905" s="49" t="s">
        <v>21334</v>
      </c>
      <c r="V6905" s="50" t="s">
        <v>15243</v>
      </c>
      <c r="W6905" s="50" t="s">
        <v>7534</v>
      </c>
      <c r="X6905" s="50" t="s">
        <v>14742</v>
      </c>
      <c r="Y6905" s="70" t="s">
        <v>17320</v>
      </c>
      <c r="Z6905" s="53">
        <v>41201</v>
      </c>
    </row>
    <row r="6906" spans="1:26" s="49" customFormat="1" x14ac:dyDescent="0.25">
      <c r="A6906" s="74">
        <v>600010805</v>
      </c>
      <c r="B6906" s="73">
        <f t="shared" si="321"/>
        <v>600010805</v>
      </c>
      <c r="C6906" s="73" t="s">
        <v>13585</v>
      </c>
      <c r="D6906" s="68">
        <v>1</v>
      </c>
      <c r="E6906" s="48">
        <f t="shared" si="322"/>
        <v>25040456</v>
      </c>
      <c r="F6906" s="57" t="s">
        <v>7314</v>
      </c>
      <c r="G6906" s="57" t="s">
        <v>7533</v>
      </c>
      <c r="H6906" s="51">
        <v>300</v>
      </c>
      <c r="I6906" s="51" t="s">
        <v>17309</v>
      </c>
      <c r="J6906" s="69">
        <v>27.49</v>
      </c>
      <c r="K6906" s="69">
        <f t="shared" si="323"/>
        <v>8247</v>
      </c>
      <c r="L6906" s="90">
        <v>300</v>
      </c>
      <c r="M6906" s="51"/>
      <c r="N6906" s="62" t="s">
        <v>7540</v>
      </c>
      <c r="O6906" s="52" t="s">
        <v>2024</v>
      </c>
      <c r="P6906" s="52">
        <v>494</v>
      </c>
      <c r="Q6906" s="52">
        <v>23</v>
      </c>
      <c r="R6906" s="52" t="s">
        <v>7534</v>
      </c>
      <c r="S6906" s="49" t="s">
        <v>21334</v>
      </c>
      <c r="V6906" s="50" t="s">
        <v>15243</v>
      </c>
      <c r="W6906" s="50" t="s">
        <v>7534</v>
      </c>
      <c r="X6906" s="50" t="s">
        <v>14742</v>
      </c>
      <c r="Y6906" s="70" t="s">
        <v>17320</v>
      </c>
      <c r="Z6906" s="53">
        <v>41201</v>
      </c>
    </row>
    <row r="6907" spans="1:26" s="49" customFormat="1" ht="30" x14ac:dyDescent="0.25">
      <c r="A6907" s="74">
        <v>600010830</v>
      </c>
      <c r="B6907" s="73">
        <f t="shared" si="321"/>
        <v>600010830</v>
      </c>
      <c r="C6907" s="73" t="s">
        <v>21202</v>
      </c>
      <c r="D6907" s="68">
        <v>1</v>
      </c>
      <c r="E6907" s="48">
        <f t="shared" si="322"/>
        <v>46773673</v>
      </c>
      <c r="F6907" s="57" t="s">
        <v>7314</v>
      </c>
      <c r="G6907" s="57" t="s">
        <v>7533</v>
      </c>
      <c r="H6907" s="51">
        <v>0</v>
      </c>
      <c r="I6907" s="51" t="s">
        <v>17320</v>
      </c>
      <c r="J6907" s="69">
        <v>27.49</v>
      </c>
      <c r="K6907" s="69">
        <f t="shared" si="323"/>
        <v>0</v>
      </c>
      <c r="L6907" s="90">
        <v>0</v>
      </c>
      <c r="M6907" s="51"/>
      <c r="N6907" s="62" t="s">
        <v>21203</v>
      </c>
      <c r="O6907" s="52" t="s">
        <v>3586</v>
      </c>
      <c r="P6907" s="52">
        <v>1015</v>
      </c>
      <c r="Q6907" s="52" t="s">
        <v>19</v>
      </c>
      <c r="R6907" s="52" t="s">
        <v>7534</v>
      </c>
      <c r="S6907" s="49" t="s">
        <v>21333</v>
      </c>
      <c r="V6907" s="50" t="s">
        <v>15243</v>
      </c>
      <c r="W6907" s="50" t="s">
        <v>7534</v>
      </c>
      <c r="X6907" s="50" t="s">
        <v>14738</v>
      </c>
      <c r="Y6907" s="70">
        <v>44340</v>
      </c>
      <c r="Z6907" s="53">
        <v>41201</v>
      </c>
    </row>
    <row r="6908" spans="1:26" s="49" customFormat="1" x14ac:dyDescent="0.25">
      <c r="A6908" s="74">
        <v>600010864</v>
      </c>
      <c r="B6908" s="73">
        <f t="shared" si="321"/>
        <v>600010864</v>
      </c>
      <c r="C6908" s="73" t="s">
        <v>13586</v>
      </c>
      <c r="D6908" s="68">
        <v>1</v>
      </c>
      <c r="E6908" s="48">
        <f t="shared" si="322"/>
        <v>25018795</v>
      </c>
      <c r="F6908" s="57" t="s">
        <v>7314</v>
      </c>
      <c r="G6908" s="57" t="s">
        <v>7533</v>
      </c>
      <c r="H6908" s="51">
        <v>200</v>
      </c>
      <c r="I6908" s="51" t="s">
        <v>17309</v>
      </c>
      <c r="J6908" s="69">
        <v>27.49</v>
      </c>
      <c r="K6908" s="69">
        <f t="shared" si="323"/>
        <v>5498</v>
      </c>
      <c r="L6908" s="90">
        <v>200</v>
      </c>
      <c r="M6908" s="51"/>
      <c r="N6908" s="62" t="s">
        <v>7541</v>
      </c>
      <c r="O6908" s="52" t="s">
        <v>202</v>
      </c>
      <c r="P6908" s="52">
        <v>205</v>
      </c>
      <c r="Q6908" s="52">
        <v>20</v>
      </c>
      <c r="R6908" s="52" t="s">
        <v>7534</v>
      </c>
      <c r="S6908" s="49" t="s">
        <v>21334</v>
      </c>
      <c r="V6908" s="50" t="s">
        <v>15243</v>
      </c>
      <c r="W6908" s="50" t="s">
        <v>7534</v>
      </c>
      <c r="X6908" s="50" t="s">
        <v>14742</v>
      </c>
      <c r="Y6908" s="70" t="s">
        <v>17320</v>
      </c>
      <c r="Z6908" s="53">
        <v>41201</v>
      </c>
    </row>
    <row r="6909" spans="1:26" s="49" customFormat="1" x14ac:dyDescent="0.25">
      <c r="A6909" s="74">
        <v>600010902</v>
      </c>
      <c r="B6909" s="73">
        <f t="shared" si="321"/>
        <v>600010902</v>
      </c>
      <c r="C6909" s="73" t="s">
        <v>13587</v>
      </c>
      <c r="D6909" s="68">
        <v>1</v>
      </c>
      <c r="E6909" s="48">
        <f t="shared" si="322"/>
        <v>25022016</v>
      </c>
      <c r="F6909" s="57" t="s">
        <v>7314</v>
      </c>
      <c r="G6909" s="57" t="s">
        <v>7533</v>
      </c>
      <c r="H6909" s="51">
        <v>525</v>
      </c>
      <c r="I6909" s="51" t="s">
        <v>17309</v>
      </c>
      <c r="J6909" s="69">
        <v>27.49</v>
      </c>
      <c r="K6909" s="69">
        <f t="shared" si="323"/>
        <v>14432.25</v>
      </c>
      <c r="L6909" s="90">
        <v>525</v>
      </c>
      <c r="M6909" s="51"/>
      <c r="N6909" s="62" t="s">
        <v>7542</v>
      </c>
      <c r="O6909" s="52" t="s">
        <v>7283</v>
      </c>
      <c r="P6909" s="52">
        <v>2244</v>
      </c>
      <c r="Q6909" s="52"/>
      <c r="R6909" s="52" t="s">
        <v>7534</v>
      </c>
      <c r="S6909" s="49" t="s">
        <v>21334</v>
      </c>
      <c r="V6909" s="50" t="s">
        <v>15243</v>
      </c>
      <c r="W6909" s="50" t="s">
        <v>7534</v>
      </c>
      <c r="X6909" s="50" t="s">
        <v>14742</v>
      </c>
      <c r="Y6909" s="70" t="s">
        <v>17320</v>
      </c>
      <c r="Z6909" s="53">
        <v>41201</v>
      </c>
    </row>
    <row r="6910" spans="1:26" s="49" customFormat="1" ht="30" x14ac:dyDescent="0.25">
      <c r="A6910" s="74">
        <v>600001393</v>
      </c>
      <c r="B6910" s="73">
        <f t="shared" si="321"/>
        <v>600001393</v>
      </c>
      <c r="C6910" s="73" t="s">
        <v>13588</v>
      </c>
      <c r="D6910" s="68">
        <v>1</v>
      </c>
      <c r="E6910" s="48">
        <f t="shared" si="322"/>
        <v>25018515</v>
      </c>
      <c r="F6910" s="57" t="s">
        <v>7314</v>
      </c>
      <c r="G6910" s="57" t="s">
        <v>7533</v>
      </c>
      <c r="H6910" s="51">
        <v>325</v>
      </c>
      <c r="I6910" s="51" t="s">
        <v>17309</v>
      </c>
      <c r="J6910" s="69">
        <v>27.49</v>
      </c>
      <c r="K6910" s="69">
        <f t="shared" si="323"/>
        <v>8934.25</v>
      </c>
      <c r="L6910" s="90">
        <v>325</v>
      </c>
      <c r="M6910" s="51"/>
      <c r="N6910" s="62" t="s">
        <v>7543</v>
      </c>
      <c r="O6910" s="52" t="s">
        <v>7544</v>
      </c>
      <c r="P6910" s="52">
        <v>480</v>
      </c>
      <c r="Q6910" s="52">
        <v>2</v>
      </c>
      <c r="R6910" s="52" t="s">
        <v>7534</v>
      </c>
      <c r="S6910" s="49" t="s">
        <v>21334</v>
      </c>
      <c r="V6910" s="50" t="s">
        <v>15243</v>
      </c>
      <c r="W6910" s="50" t="s">
        <v>7534</v>
      </c>
      <c r="X6910" s="50" t="s">
        <v>14742</v>
      </c>
      <c r="Y6910" s="70" t="s">
        <v>17320</v>
      </c>
      <c r="Z6910" s="53">
        <v>41201</v>
      </c>
    </row>
    <row r="6911" spans="1:26" s="49" customFormat="1" ht="30" x14ac:dyDescent="0.25">
      <c r="A6911" s="74">
        <v>600029204</v>
      </c>
      <c r="B6911" s="73">
        <f t="shared" si="321"/>
        <v>600029204</v>
      </c>
      <c r="C6911" s="73" t="s">
        <v>21204</v>
      </c>
      <c r="D6911" s="68">
        <v>1</v>
      </c>
      <c r="E6911" s="48">
        <f t="shared" si="322"/>
        <v>62769651</v>
      </c>
      <c r="F6911" s="57" t="s">
        <v>7314</v>
      </c>
      <c r="G6911" s="57" t="s">
        <v>7533</v>
      </c>
      <c r="H6911" s="51">
        <v>25</v>
      </c>
      <c r="I6911" s="51" t="s">
        <v>17309</v>
      </c>
      <c r="J6911" s="69">
        <v>27.49</v>
      </c>
      <c r="K6911" s="69">
        <f t="shared" si="323"/>
        <v>687.25</v>
      </c>
      <c r="L6911" s="90">
        <v>25</v>
      </c>
      <c r="M6911" s="51"/>
      <c r="N6911" s="62" t="s">
        <v>21205</v>
      </c>
      <c r="O6911" s="52" t="s">
        <v>607</v>
      </c>
      <c r="P6911" s="52">
        <v>1007</v>
      </c>
      <c r="Q6911" s="52" t="s">
        <v>63</v>
      </c>
      <c r="R6911" s="52" t="s">
        <v>7534</v>
      </c>
      <c r="S6911" s="49" t="s">
        <v>21333</v>
      </c>
      <c r="V6911" s="50" t="s">
        <v>15243</v>
      </c>
      <c r="W6911" s="50" t="s">
        <v>7534</v>
      </c>
      <c r="X6911" s="50" t="s">
        <v>14738</v>
      </c>
      <c r="Y6911" s="70" t="s">
        <v>17320</v>
      </c>
      <c r="Z6911" s="53">
        <v>41201</v>
      </c>
    </row>
    <row r="6912" spans="1:26" s="49" customFormat="1" x14ac:dyDescent="0.25">
      <c r="A6912" s="75">
        <v>600081397</v>
      </c>
      <c r="B6912" s="73">
        <f t="shared" si="321"/>
        <v>600081397</v>
      </c>
      <c r="C6912" s="73" t="s">
        <v>13602</v>
      </c>
      <c r="D6912" s="68">
        <v>1</v>
      </c>
      <c r="E6912" s="48">
        <f t="shared" si="322"/>
        <v>72744782</v>
      </c>
      <c r="F6912" s="57" t="s">
        <v>7314</v>
      </c>
      <c r="G6912" s="57" t="s">
        <v>7533</v>
      </c>
      <c r="H6912" s="51">
        <v>25</v>
      </c>
      <c r="I6912" s="51" t="s">
        <v>17309</v>
      </c>
      <c r="J6912" s="69">
        <v>27.49</v>
      </c>
      <c r="K6912" s="69">
        <f t="shared" si="323"/>
        <v>687.25</v>
      </c>
      <c r="L6912" s="90">
        <v>25</v>
      </c>
      <c r="M6912" s="51"/>
      <c r="N6912" s="62" t="s">
        <v>7567</v>
      </c>
      <c r="O6912" s="52" t="s">
        <v>60</v>
      </c>
      <c r="P6912" s="52">
        <v>151</v>
      </c>
      <c r="Q6912" s="52"/>
      <c r="R6912" s="52" t="s">
        <v>7568</v>
      </c>
      <c r="S6912" s="49" t="s">
        <v>21333</v>
      </c>
      <c r="V6912" s="50" t="s">
        <v>15264</v>
      </c>
      <c r="W6912" s="50" t="s">
        <v>7534</v>
      </c>
      <c r="X6912" s="50" t="s">
        <v>14740</v>
      </c>
      <c r="Y6912" s="70" t="s">
        <v>17320</v>
      </c>
      <c r="Z6912" s="53">
        <v>41141</v>
      </c>
    </row>
    <row r="6913" spans="1:26" s="49" customFormat="1" x14ac:dyDescent="0.25">
      <c r="A6913" s="75">
        <v>600081524</v>
      </c>
      <c r="B6913" s="73">
        <f t="shared" si="321"/>
        <v>600081524</v>
      </c>
      <c r="C6913" s="73" t="s">
        <v>13603</v>
      </c>
      <c r="D6913" s="68">
        <v>1</v>
      </c>
      <c r="E6913" s="48">
        <f t="shared" si="322"/>
        <v>46773380</v>
      </c>
      <c r="F6913" s="57" t="s">
        <v>7314</v>
      </c>
      <c r="G6913" s="57" t="s">
        <v>7533</v>
      </c>
      <c r="H6913" s="51">
        <v>975</v>
      </c>
      <c r="I6913" s="51" t="s">
        <v>17309</v>
      </c>
      <c r="J6913" s="69">
        <v>27.49</v>
      </c>
      <c r="K6913" s="69">
        <f t="shared" si="323"/>
        <v>26802.75</v>
      </c>
      <c r="L6913" s="90">
        <v>975</v>
      </c>
      <c r="M6913" s="51"/>
      <c r="N6913" s="62" t="s">
        <v>7569</v>
      </c>
      <c r="O6913" s="52" t="s">
        <v>7570</v>
      </c>
      <c r="P6913" s="52">
        <v>413</v>
      </c>
      <c r="Q6913" s="52">
        <v>5</v>
      </c>
      <c r="R6913" s="52" t="s">
        <v>7534</v>
      </c>
      <c r="S6913" s="49" t="s">
        <v>21333</v>
      </c>
      <c r="V6913" s="50" t="s">
        <v>15264</v>
      </c>
      <c r="W6913" s="50" t="s">
        <v>7534</v>
      </c>
      <c r="X6913" s="50" t="s">
        <v>14740</v>
      </c>
      <c r="Y6913" s="70" t="s">
        <v>17320</v>
      </c>
      <c r="Z6913" s="53">
        <v>41201</v>
      </c>
    </row>
    <row r="6914" spans="1:26" s="49" customFormat="1" ht="30" x14ac:dyDescent="0.25">
      <c r="A6914" s="75">
        <v>600080811</v>
      </c>
      <c r="B6914" s="73">
        <f t="shared" si="321"/>
        <v>600080811</v>
      </c>
      <c r="C6914" s="73" t="s">
        <v>13604</v>
      </c>
      <c r="D6914" s="68">
        <v>1</v>
      </c>
      <c r="E6914" s="48">
        <f t="shared" si="322"/>
        <v>72753684</v>
      </c>
      <c r="F6914" s="57" t="s">
        <v>7314</v>
      </c>
      <c r="G6914" s="57" t="s">
        <v>7533</v>
      </c>
      <c r="H6914" s="51">
        <v>25</v>
      </c>
      <c r="I6914" s="51" t="s">
        <v>17309</v>
      </c>
      <c r="J6914" s="69">
        <v>27.49</v>
      </c>
      <c r="K6914" s="69">
        <f t="shared" si="323"/>
        <v>687.25</v>
      </c>
      <c r="L6914" s="90">
        <v>25</v>
      </c>
      <c r="M6914" s="51"/>
      <c r="N6914" s="62" t="s">
        <v>7571</v>
      </c>
      <c r="O6914" s="52" t="s">
        <v>7572</v>
      </c>
      <c r="P6914" s="52">
        <v>359</v>
      </c>
      <c r="Q6914" s="52"/>
      <c r="R6914" s="52" t="s">
        <v>7573</v>
      </c>
      <c r="S6914" s="49" t="s">
        <v>21333</v>
      </c>
      <c r="V6914" s="50" t="s">
        <v>15264</v>
      </c>
      <c r="W6914" s="50" t="s">
        <v>7534</v>
      </c>
      <c r="X6914" s="50" t="s">
        <v>14740</v>
      </c>
      <c r="Y6914" s="70" t="s">
        <v>17320</v>
      </c>
      <c r="Z6914" s="53">
        <v>41155</v>
      </c>
    </row>
    <row r="6915" spans="1:26" s="49" customFormat="1" ht="30" x14ac:dyDescent="0.25">
      <c r="A6915" s="75">
        <v>600080871</v>
      </c>
      <c r="B6915" s="73">
        <f t="shared" si="321"/>
        <v>600080871</v>
      </c>
      <c r="C6915" s="73" t="s">
        <v>13605</v>
      </c>
      <c r="D6915" s="68">
        <v>1</v>
      </c>
      <c r="E6915" s="48">
        <f t="shared" si="322"/>
        <v>70983321</v>
      </c>
      <c r="F6915" s="57" t="s">
        <v>7314</v>
      </c>
      <c r="G6915" s="57" t="s">
        <v>7533</v>
      </c>
      <c r="H6915" s="51">
        <v>0</v>
      </c>
      <c r="I6915" s="51" t="s">
        <v>17309</v>
      </c>
      <c r="J6915" s="69">
        <v>27.49</v>
      </c>
      <c r="K6915" s="69">
        <f t="shared" si="323"/>
        <v>0</v>
      </c>
      <c r="L6915" s="90">
        <v>25</v>
      </c>
      <c r="M6915" s="51">
        <v>25</v>
      </c>
      <c r="N6915" s="62" t="s">
        <v>7574</v>
      </c>
      <c r="O6915" s="52" t="s">
        <v>7575</v>
      </c>
      <c r="P6915" s="52">
        <v>204</v>
      </c>
      <c r="Q6915" s="52"/>
      <c r="R6915" s="52" t="s">
        <v>7576</v>
      </c>
      <c r="S6915" s="49" t="s">
        <v>21333</v>
      </c>
      <c r="V6915" s="50" t="s">
        <v>15264</v>
      </c>
      <c r="W6915" s="50" t="s">
        <v>7534</v>
      </c>
      <c r="X6915" s="50" t="s">
        <v>14740</v>
      </c>
      <c r="Y6915" s="70" t="s">
        <v>17320</v>
      </c>
      <c r="Z6915" s="53">
        <v>41145</v>
      </c>
    </row>
    <row r="6916" spans="1:26" s="49" customFormat="1" x14ac:dyDescent="0.25">
      <c r="A6916" s="75">
        <v>600081371</v>
      </c>
      <c r="B6916" s="73">
        <f t="shared" ref="B6916:B6979" si="324">A6916/1</f>
        <v>600081371</v>
      </c>
      <c r="C6916" s="73" t="s">
        <v>13606</v>
      </c>
      <c r="D6916" s="68">
        <v>1</v>
      </c>
      <c r="E6916" s="48">
        <f t="shared" ref="E6916:E6979" si="325">C6916/1</f>
        <v>75003635</v>
      </c>
      <c r="F6916" s="57" t="s">
        <v>7314</v>
      </c>
      <c r="G6916" s="57" t="s">
        <v>7533</v>
      </c>
      <c r="H6916" s="51">
        <v>150</v>
      </c>
      <c r="I6916" s="51" t="s">
        <v>17309</v>
      </c>
      <c r="J6916" s="69">
        <v>27.49</v>
      </c>
      <c r="K6916" s="69">
        <f t="shared" ref="K6916:K6979" si="326">H6916*J6916</f>
        <v>4123.5</v>
      </c>
      <c r="L6916" s="90">
        <v>150</v>
      </c>
      <c r="M6916" s="51"/>
      <c r="N6916" s="62" t="s">
        <v>7577</v>
      </c>
      <c r="O6916" s="52" t="s">
        <v>956</v>
      </c>
      <c r="P6916" s="52">
        <v>141</v>
      </c>
      <c r="Q6916" s="52"/>
      <c r="R6916" s="52" t="s">
        <v>7578</v>
      </c>
      <c r="S6916" s="49" t="s">
        <v>21333</v>
      </c>
      <c r="V6916" s="50" t="s">
        <v>15264</v>
      </c>
      <c r="W6916" s="50" t="s">
        <v>7534</v>
      </c>
      <c r="X6916" s="50" t="s">
        <v>14740</v>
      </c>
      <c r="Y6916" s="70" t="s">
        <v>17320</v>
      </c>
      <c r="Z6916" s="53">
        <v>41148</v>
      </c>
    </row>
    <row r="6917" spans="1:26" s="49" customFormat="1" x14ac:dyDescent="0.25">
      <c r="A6917" s="75">
        <v>600081419</v>
      </c>
      <c r="B6917" s="73">
        <f t="shared" si="324"/>
        <v>600081419</v>
      </c>
      <c r="C6917" s="73" t="s">
        <v>13607</v>
      </c>
      <c r="D6917" s="68">
        <v>1</v>
      </c>
      <c r="E6917" s="48">
        <f t="shared" si="325"/>
        <v>46773428</v>
      </c>
      <c r="F6917" s="57" t="s">
        <v>7314</v>
      </c>
      <c r="G6917" s="57" t="s">
        <v>7533</v>
      </c>
      <c r="H6917" s="51">
        <v>750</v>
      </c>
      <c r="I6917" s="51" t="s">
        <v>17309</v>
      </c>
      <c r="J6917" s="69">
        <v>27.49</v>
      </c>
      <c r="K6917" s="69">
        <f t="shared" si="326"/>
        <v>20617.5</v>
      </c>
      <c r="L6917" s="90">
        <v>750</v>
      </c>
      <c r="M6917" s="51"/>
      <c r="N6917" s="62" t="s">
        <v>7579</v>
      </c>
      <c r="O6917" s="52" t="s">
        <v>6048</v>
      </c>
      <c r="P6917" s="52">
        <v>582</v>
      </c>
      <c r="Q6917" s="52">
        <v>53</v>
      </c>
      <c r="R6917" s="52" t="s">
        <v>7534</v>
      </c>
      <c r="S6917" s="49" t="s">
        <v>21333</v>
      </c>
      <c r="V6917" s="50" t="s">
        <v>15264</v>
      </c>
      <c r="W6917" s="50" t="s">
        <v>7534</v>
      </c>
      <c r="X6917" s="50" t="s">
        <v>14740</v>
      </c>
      <c r="Y6917" s="70" t="s">
        <v>17320</v>
      </c>
      <c r="Z6917" s="53">
        <v>41201</v>
      </c>
    </row>
    <row r="6918" spans="1:26" s="49" customFormat="1" x14ac:dyDescent="0.25">
      <c r="A6918" s="75">
        <v>600081435</v>
      </c>
      <c r="B6918" s="73">
        <f t="shared" si="324"/>
        <v>600081435</v>
      </c>
      <c r="C6918" s="73" t="s">
        <v>13608</v>
      </c>
      <c r="D6918" s="68">
        <v>1</v>
      </c>
      <c r="E6918" s="48">
        <f t="shared" si="325"/>
        <v>46773312</v>
      </c>
      <c r="F6918" s="57" t="s">
        <v>7314</v>
      </c>
      <c r="G6918" s="57" t="s">
        <v>7533</v>
      </c>
      <c r="H6918" s="51">
        <v>900</v>
      </c>
      <c r="I6918" s="51" t="s">
        <v>17309</v>
      </c>
      <c r="J6918" s="69">
        <v>27.49</v>
      </c>
      <c r="K6918" s="69">
        <f t="shared" si="326"/>
        <v>24741</v>
      </c>
      <c r="L6918" s="90">
        <v>900</v>
      </c>
      <c r="M6918" s="51"/>
      <c r="N6918" s="62" t="s">
        <v>7580</v>
      </c>
      <c r="O6918" s="52" t="s">
        <v>3345</v>
      </c>
      <c r="P6918" s="52">
        <v>873</v>
      </c>
      <c r="Q6918" s="52">
        <v>2</v>
      </c>
      <c r="R6918" s="52" t="s">
        <v>7534</v>
      </c>
      <c r="S6918" s="49" t="s">
        <v>21333</v>
      </c>
      <c r="V6918" s="50" t="s">
        <v>15264</v>
      </c>
      <c r="W6918" s="50" t="s">
        <v>7534</v>
      </c>
      <c r="X6918" s="50" t="s">
        <v>14740</v>
      </c>
      <c r="Y6918" s="70" t="s">
        <v>17320</v>
      </c>
      <c r="Z6918" s="53">
        <v>41201</v>
      </c>
    </row>
    <row r="6919" spans="1:26" s="49" customFormat="1" x14ac:dyDescent="0.25">
      <c r="A6919" s="75">
        <v>600081443</v>
      </c>
      <c r="B6919" s="73">
        <f t="shared" si="324"/>
        <v>600081443</v>
      </c>
      <c r="C6919" s="73" t="s">
        <v>13609</v>
      </c>
      <c r="D6919" s="68">
        <v>1</v>
      </c>
      <c r="E6919" s="48">
        <f t="shared" si="325"/>
        <v>46773436</v>
      </c>
      <c r="F6919" s="57" t="s">
        <v>7314</v>
      </c>
      <c r="G6919" s="57" t="s">
        <v>7533</v>
      </c>
      <c r="H6919" s="51">
        <v>850</v>
      </c>
      <c r="I6919" s="51" t="s">
        <v>17309</v>
      </c>
      <c r="J6919" s="69">
        <v>27.49</v>
      </c>
      <c r="K6919" s="69">
        <f t="shared" si="326"/>
        <v>23366.5</v>
      </c>
      <c r="L6919" s="90">
        <v>850</v>
      </c>
      <c r="M6919" s="51"/>
      <c r="N6919" s="62" t="s">
        <v>7581</v>
      </c>
      <c r="O6919" s="52" t="s">
        <v>3586</v>
      </c>
      <c r="P6919" s="52">
        <v>1482</v>
      </c>
      <c r="Q6919" s="52">
        <v>5</v>
      </c>
      <c r="R6919" s="52" t="s">
        <v>7534</v>
      </c>
      <c r="S6919" s="49" t="s">
        <v>21333</v>
      </c>
      <c r="V6919" s="50" t="s">
        <v>15264</v>
      </c>
      <c r="W6919" s="50" t="s">
        <v>7534</v>
      </c>
      <c r="X6919" s="50" t="s">
        <v>14740</v>
      </c>
      <c r="Y6919" s="70" t="s">
        <v>17320</v>
      </c>
      <c r="Z6919" s="53">
        <v>41201</v>
      </c>
    </row>
    <row r="6920" spans="1:26" s="49" customFormat="1" x14ac:dyDescent="0.25">
      <c r="A6920" s="75">
        <v>600081451</v>
      </c>
      <c r="B6920" s="73">
        <f t="shared" si="324"/>
        <v>600081451</v>
      </c>
      <c r="C6920" s="73" t="s">
        <v>13610</v>
      </c>
      <c r="D6920" s="68">
        <v>1</v>
      </c>
      <c r="E6920" s="48">
        <f t="shared" si="325"/>
        <v>46773401</v>
      </c>
      <c r="F6920" s="57" t="s">
        <v>7314</v>
      </c>
      <c r="G6920" s="57" t="s">
        <v>7533</v>
      </c>
      <c r="H6920" s="51">
        <v>900</v>
      </c>
      <c r="I6920" s="51" t="s">
        <v>17309</v>
      </c>
      <c r="J6920" s="69">
        <v>27.49</v>
      </c>
      <c r="K6920" s="69">
        <f t="shared" si="326"/>
        <v>24741</v>
      </c>
      <c r="L6920" s="90">
        <v>900</v>
      </c>
      <c r="M6920" s="51"/>
      <c r="N6920" s="62" t="s">
        <v>7582</v>
      </c>
      <c r="O6920" s="52" t="s">
        <v>3238</v>
      </c>
      <c r="P6920" s="52">
        <v>522</v>
      </c>
      <c r="Q6920" s="52">
        <v>4</v>
      </c>
      <c r="R6920" s="52" t="s">
        <v>7534</v>
      </c>
      <c r="S6920" s="49" t="s">
        <v>21333</v>
      </c>
      <c r="V6920" s="50" t="s">
        <v>15264</v>
      </c>
      <c r="W6920" s="50" t="s">
        <v>7534</v>
      </c>
      <c r="X6920" s="50" t="s">
        <v>14740</v>
      </c>
      <c r="Y6920" s="70" t="s">
        <v>17320</v>
      </c>
      <c r="Z6920" s="53">
        <v>41201</v>
      </c>
    </row>
    <row r="6921" spans="1:26" s="49" customFormat="1" x14ac:dyDescent="0.25">
      <c r="A6921" s="75">
        <v>600081460</v>
      </c>
      <c r="B6921" s="73">
        <f t="shared" si="324"/>
        <v>600081460</v>
      </c>
      <c r="C6921" s="73" t="s">
        <v>13611</v>
      </c>
      <c r="D6921" s="68">
        <v>1</v>
      </c>
      <c r="E6921" s="48">
        <f t="shared" si="325"/>
        <v>46773363</v>
      </c>
      <c r="F6921" s="57" t="s">
        <v>7314</v>
      </c>
      <c r="G6921" s="57" t="s">
        <v>7533</v>
      </c>
      <c r="H6921" s="51">
        <v>675</v>
      </c>
      <c r="I6921" s="51" t="s">
        <v>17309</v>
      </c>
      <c r="J6921" s="69">
        <v>27.49</v>
      </c>
      <c r="K6921" s="69">
        <f t="shared" si="326"/>
        <v>18555.75</v>
      </c>
      <c r="L6921" s="90">
        <v>675</v>
      </c>
      <c r="M6921" s="51"/>
      <c r="N6921" s="62" t="s">
        <v>7583</v>
      </c>
      <c r="O6921" s="52" t="s">
        <v>1557</v>
      </c>
      <c r="P6921" s="52">
        <v>1830</v>
      </c>
      <c r="Q6921" s="52">
        <v>32</v>
      </c>
      <c r="R6921" s="52" t="s">
        <v>7534</v>
      </c>
      <c r="S6921" s="49" t="s">
        <v>21333</v>
      </c>
      <c r="V6921" s="50" t="s">
        <v>15264</v>
      </c>
      <c r="W6921" s="50" t="s">
        <v>7534</v>
      </c>
      <c r="X6921" s="50" t="s">
        <v>14740</v>
      </c>
      <c r="Y6921" s="70" t="s">
        <v>17320</v>
      </c>
      <c r="Z6921" s="53">
        <v>41201</v>
      </c>
    </row>
    <row r="6922" spans="1:26" s="49" customFormat="1" x14ac:dyDescent="0.25">
      <c r="A6922" s="75">
        <v>600081494</v>
      </c>
      <c r="B6922" s="73">
        <f t="shared" si="324"/>
        <v>600081494</v>
      </c>
      <c r="C6922" s="73" t="s">
        <v>13612</v>
      </c>
      <c r="D6922" s="68">
        <v>1</v>
      </c>
      <c r="E6922" s="48">
        <f t="shared" si="325"/>
        <v>46768491</v>
      </c>
      <c r="F6922" s="57" t="s">
        <v>7314</v>
      </c>
      <c r="G6922" s="57" t="s">
        <v>7533</v>
      </c>
      <c r="H6922" s="51">
        <v>675</v>
      </c>
      <c r="I6922" s="51" t="s">
        <v>17309</v>
      </c>
      <c r="J6922" s="69">
        <v>27.49</v>
      </c>
      <c r="K6922" s="69">
        <f t="shared" si="326"/>
        <v>18555.75</v>
      </c>
      <c r="L6922" s="90">
        <v>675</v>
      </c>
      <c r="M6922" s="51"/>
      <c r="N6922" s="62" t="s">
        <v>7584</v>
      </c>
      <c r="O6922" s="52" t="s">
        <v>7572</v>
      </c>
      <c r="P6922" s="52">
        <v>354</v>
      </c>
      <c r="Q6922" s="52"/>
      <c r="R6922" s="52" t="s">
        <v>7573</v>
      </c>
      <c r="S6922" s="49" t="s">
        <v>21333</v>
      </c>
      <c r="V6922" s="50" t="s">
        <v>15264</v>
      </c>
      <c r="W6922" s="50" t="s">
        <v>7534</v>
      </c>
      <c r="X6922" s="50" t="s">
        <v>14740</v>
      </c>
      <c r="Y6922" s="70" t="s">
        <v>17320</v>
      </c>
      <c r="Z6922" s="53">
        <v>41155</v>
      </c>
    </row>
    <row r="6923" spans="1:26" s="49" customFormat="1" x14ac:dyDescent="0.25">
      <c r="A6923" s="75">
        <v>600081516</v>
      </c>
      <c r="B6923" s="73">
        <f t="shared" si="324"/>
        <v>600081516</v>
      </c>
      <c r="C6923" s="73" t="s">
        <v>13613</v>
      </c>
      <c r="D6923" s="68">
        <v>1</v>
      </c>
      <c r="E6923" s="48">
        <f t="shared" si="325"/>
        <v>46770038</v>
      </c>
      <c r="F6923" s="57" t="s">
        <v>7314</v>
      </c>
      <c r="G6923" s="57" t="s">
        <v>7533</v>
      </c>
      <c r="H6923" s="51">
        <v>400</v>
      </c>
      <c r="I6923" s="51" t="s">
        <v>17309</v>
      </c>
      <c r="J6923" s="69">
        <v>27.49</v>
      </c>
      <c r="K6923" s="69">
        <f t="shared" si="326"/>
        <v>10996</v>
      </c>
      <c r="L6923" s="90">
        <v>400</v>
      </c>
      <c r="M6923" s="51"/>
      <c r="N6923" s="62" t="s">
        <v>7585</v>
      </c>
      <c r="O6923" s="52" t="s">
        <v>7586</v>
      </c>
      <c r="P6923" s="52">
        <v>11</v>
      </c>
      <c r="Q6923" s="52"/>
      <c r="R6923" s="52" t="s">
        <v>7576</v>
      </c>
      <c r="S6923" s="49" t="s">
        <v>21333</v>
      </c>
      <c r="V6923" s="50" t="s">
        <v>15264</v>
      </c>
      <c r="W6923" s="50" t="s">
        <v>7534</v>
      </c>
      <c r="X6923" s="50" t="s">
        <v>14740</v>
      </c>
      <c r="Y6923" s="70" t="s">
        <v>17320</v>
      </c>
      <c r="Z6923" s="53">
        <v>41145</v>
      </c>
    </row>
    <row r="6924" spans="1:26" s="49" customFormat="1" ht="30" x14ac:dyDescent="0.25">
      <c r="A6924" s="75">
        <v>600081575</v>
      </c>
      <c r="B6924" s="73">
        <f t="shared" si="324"/>
        <v>600081575</v>
      </c>
      <c r="C6924" s="73" t="s">
        <v>13614</v>
      </c>
      <c r="D6924" s="68">
        <v>1</v>
      </c>
      <c r="E6924" s="48">
        <f t="shared" si="325"/>
        <v>72753765</v>
      </c>
      <c r="F6924" s="57" t="s">
        <v>7314</v>
      </c>
      <c r="G6924" s="57" t="s">
        <v>7533</v>
      </c>
      <c r="H6924" s="51">
        <v>50</v>
      </c>
      <c r="I6924" s="51" t="s">
        <v>17309</v>
      </c>
      <c r="J6924" s="69">
        <v>27.49</v>
      </c>
      <c r="K6924" s="69">
        <f t="shared" si="326"/>
        <v>1374.5</v>
      </c>
      <c r="L6924" s="90">
        <v>50</v>
      </c>
      <c r="M6924" s="51"/>
      <c r="N6924" s="62" t="s">
        <v>7587</v>
      </c>
      <c r="O6924" s="52"/>
      <c r="P6924" s="52">
        <v>84</v>
      </c>
      <c r="Q6924" s="52"/>
      <c r="R6924" s="52" t="s">
        <v>7573</v>
      </c>
      <c r="S6924" s="49" t="s">
        <v>21333</v>
      </c>
      <c r="V6924" s="50" t="s">
        <v>15264</v>
      </c>
      <c r="W6924" s="50" t="s">
        <v>7534</v>
      </c>
      <c r="X6924" s="50" t="s">
        <v>14740</v>
      </c>
      <c r="Y6924" s="70" t="s">
        <v>17320</v>
      </c>
      <c r="Z6924" s="53">
        <v>41201</v>
      </c>
    </row>
    <row r="6925" spans="1:26" s="49" customFormat="1" ht="30" x14ac:dyDescent="0.25">
      <c r="A6925" s="75">
        <v>600081672</v>
      </c>
      <c r="B6925" s="73">
        <f t="shared" si="324"/>
        <v>600081672</v>
      </c>
      <c r="C6925" s="73" t="s">
        <v>13615</v>
      </c>
      <c r="D6925" s="68">
        <v>1</v>
      </c>
      <c r="E6925" s="48">
        <f t="shared" si="325"/>
        <v>70920729</v>
      </c>
      <c r="F6925" s="57" t="s">
        <v>7314</v>
      </c>
      <c r="G6925" s="57" t="s">
        <v>7533</v>
      </c>
      <c r="H6925" s="51">
        <v>250</v>
      </c>
      <c r="I6925" s="51" t="s">
        <v>17309</v>
      </c>
      <c r="J6925" s="69">
        <v>27.49</v>
      </c>
      <c r="K6925" s="69">
        <f t="shared" si="326"/>
        <v>6872.5</v>
      </c>
      <c r="L6925" s="90">
        <v>250</v>
      </c>
      <c r="M6925" s="51"/>
      <c r="N6925" s="62" t="s">
        <v>7588</v>
      </c>
      <c r="O6925" s="52" t="s">
        <v>24</v>
      </c>
      <c r="P6925" s="52">
        <v>112</v>
      </c>
      <c r="Q6925" s="52"/>
      <c r="R6925" s="52" t="s">
        <v>7589</v>
      </c>
      <c r="S6925" s="49" t="s">
        <v>21333</v>
      </c>
      <c r="V6925" s="50" t="s">
        <v>15264</v>
      </c>
      <c r="W6925" s="50" t="s">
        <v>7534</v>
      </c>
      <c r="X6925" s="50" t="s">
        <v>14740</v>
      </c>
      <c r="Y6925" s="70" t="s">
        <v>17320</v>
      </c>
      <c r="Z6925" s="53">
        <v>41156</v>
      </c>
    </row>
    <row r="6926" spans="1:26" s="49" customFormat="1" ht="30" x14ac:dyDescent="0.25">
      <c r="A6926" s="75">
        <v>600081702</v>
      </c>
      <c r="B6926" s="73">
        <f t="shared" si="324"/>
        <v>600081702</v>
      </c>
      <c r="C6926" s="73" t="s">
        <v>13616</v>
      </c>
      <c r="D6926" s="68">
        <v>1</v>
      </c>
      <c r="E6926" s="48">
        <f t="shared" si="325"/>
        <v>72745126</v>
      </c>
      <c r="F6926" s="57" t="s">
        <v>7314</v>
      </c>
      <c r="G6926" s="57" t="s">
        <v>7533</v>
      </c>
      <c r="H6926" s="51">
        <v>250</v>
      </c>
      <c r="I6926" s="51" t="s">
        <v>17309</v>
      </c>
      <c r="J6926" s="69">
        <v>27.49</v>
      </c>
      <c r="K6926" s="69">
        <f t="shared" si="326"/>
        <v>6872.5</v>
      </c>
      <c r="L6926" s="90">
        <v>250</v>
      </c>
      <c r="M6926" s="51"/>
      <c r="N6926" s="62" t="s">
        <v>7590</v>
      </c>
      <c r="O6926" s="52"/>
      <c r="P6926" s="52">
        <v>36</v>
      </c>
      <c r="Q6926" s="52"/>
      <c r="R6926" s="52" t="s">
        <v>7591</v>
      </c>
      <c r="S6926" s="49" t="s">
        <v>21333</v>
      </c>
      <c r="V6926" s="50" t="s">
        <v>15264</v>
      </c>
      <c r="W6926" s="50" t="s">
        <v>7534</v>
      </c>
      <c r="X6926" s="50" t="s">
        <v>14740</v>
      </c>
      <c r="Y6926" s="70" t="s">
        <v>17320</v>
      </c>
      <c r="Z6926" s="53">
        <v>41142</v>
      </c>
    </row>
    <row r="6927" spans="1:26" s="49" customFormat="1" ht="30" x14ac:dyDescent="0.25">
      <c r="A6927" s="75">
        <v>600081737</v>
      </c>
      <c r="B6927" s="73">
        <f t="shared" si="324"/>
        <v>600081737</v>
      </c>
      <c r="C6927" s="73" t="s">
        <v>13617</v>
      </c>
      <c r="D6927" s="68">
        <v>1</v>
      </c>
      <c r="E6927" s="48">
        <f t="shared" si="325"/>
        <v>70695482</v>
      </c>
      <c r="F6927" s="57" t="s">
        <v>7314</v>
      </c>
      <c r="G6927" s="57" t="s">
        <v>7533</v>
      </c>
      <c r="H6927" s="51">
        <v>400</v>
      </c>
      <c r="I6927" s="51" t="s">
        <v>17309</v>
      </c>
      <c r="J6927" s="69">
        <v>27.49</v>
      </c>
      <c r="K6927" s="69">
        <f t="shared" si="326"/>
        <v>10996</v>
      </c>
      <c r="L6927" s="90">
        <v>400</v>
      </c>
      <c r="M6927" s="51"/>
      <c r="N6927" s="62" t="s">
        <v>7592</v>
      </c>
      <c r="O6927" s="52" t="s">
        <v>60</v>
      </c>
      <c r="P6927" s="52">
        <v>36</v>
      </c>
      <c r="Q6927" s="52"/>
      <c r="R6927" s="52" t="s">
        <v>7593</v>
      </c>
      <c r="S6927" s="49" t="s">
        <v>21333</v>
      </c>
      <c r="V6927" s="50" t="s">
        <v>15264</v>
      </c>
      <c r="W6927" s="50" t="s">
        <v>7534</v>
      </c>
      <c r="X6927" s="50" t="s">
        <v>14740</v>
      </c>
      <c r="Y6927" s="70" t="s">
        <v>17320</v>
      </c>
      <c r="Z6927" s="53">
        <v>41181</v>
      </c>
    </row>
    <row r="6928" spans="1:26" s="49" customFormat="1" ht="30" x14ac:dyDescent="0.25">
      <c r="A6928" s="75">
        <v>600081753</v>
      </c>
      <c r="B6928" s="73">
        <f t="shared" si="324"/>
        <v>600081753</v>
      </c>
      <c r="C6928" s="73" t="s">
        <v>13618</v>
      </c>
      <c r="D6928" s="68">
        <v>1</v>
      </c>
      <c r="E6928" s="48">
        <f t="shared" si="325"/>
        <v>72742496</v>
      </c>
      <c r="F6928" s="57" t="s">
        <v>7314</v>
      </c>
      <c r="G6928" s="57" t="s">
        <v>7533</v>
      </c>
      <c r="H6928" s="51">
        <v>500</v>
      </c>
      <c r="I6928" s="51" t="s">
        <v>17309</v>
      </c>
      <c r="J6928" s="69">
        <v>27.49</v>
      </c>
      <c r="K6928" s="69">
        <f t="shared" si="326"/>
        <v>13745</v>
      </c>
      <c r="L6928" s="90">
        <v>500</v>
      </c>
      <c r="M6928" s="51"/>
      <c r="N6928" s="62" t="s">
        <v>7594</v>
      </c>
      <c r="O6928" s="52" t="s">
        <v>109</v>
      </c>
      <c r="P6928" s="52">
        <v>267</v>
      </c>
      <c r="Q6928" s="52"/>
      <c r="R6928" s="52" t="s">
        <v>7595</v>
      </c>
      <c r="S6928" s="49" t="s">
        <v>21333</v>
      </c>
      <c r="V6928" s="50" t="s">
        <v>15264</v>
      </c>
      <c r="W6928" s="50" t="s">
        <v>7534</v>
      </c>
      <c r="X6928" s="50" t="s">
        <v>14740</v>
      </c>
      <c r="Y6928" s="70" t="s">
        <v>17320</v>
      </c>
      <c r="Z6928" s="53">
        <v>41172</v>
      </c>
    </row>
    <row r="6929" spans="1:26" s="49" customFormat="1" ht="30" x14ac:dyDescent="0.25">
      <c r="A6929" s="75">
        <v>600081761</v>
      </c>
      <c r="B6929" s="73">
        <f t="shared" si="324"/>
        <v>600081761</v>
      </c>
      <c r="C6929" s="73" t="s">
        <v>13619</v>
      </c>
      <c r="D6929" s="68">
        <v>1</v>
      </c>
      <c r="E6929" s="48">
        <f t="shared" si="325"/>
        <v>75019639</v>
      </c>
      <c r="F6929" s="57" t="s">
        <v>7314</v>
      </c>
      <c r="G6929" s="57" t="s">
        <v>7533</v>
      </c>
      <c r="H6929" s="51">
        <v>300</v>
      </c>
      <c r="I6929" s="51" t="s">
        <v>17309</v>
      </c>
      <c r="J6929" s="69">
        <v>27.49</v>
      </c>
      <c r="K6929" s="69">
        <f t="shared" si="326"/>
        <v>8247</v>
      </c>
      <c r="L6929" s="90">
        <v>300</v>
      </c>
      <c r="M6929" s="51"/>
      <c r="N6929" s="62" t="s">
        <v>7596</v>
      </c>
      <c r="O6929" s="52"/>
      <c r="P6929" s="52">
        <v>170</v>
      </c>
      <c r="Q6929" s="52"/>
      <c r="R6929" s="52" t="s">
        <v>7597</v>
      </c>
      <c r="S6929" s="49" t="s">
        <v>21333</v>
      </c>
      <c r="V6929" s="50" t="s">
        <v>15264</v>
      </c>
      <c r="W6929" s="50" t="s">
        <v>7534</v>
      </c>
      <c r="X6929" s="50" t="s">
        <v>14740</v>
      </c>
      <c r="Y6929" s="70" t="s">
        <v>17320</v>
      </c>
      <c r="Z6929" s="53">
        <v>41146</v>
      </c>
    </row>
    <row r="6930" spans="1:26" s="49" customFormat="1" ht="30" x14ac:dyDescent="0.25">
      <c r="A6930" s="75">
        <v>600081826</v>
      </c>
      <c r="B6930" s="73">
        <f t="shared" si="324"/>
        <v>600081826</v>
      </c>
      <c r="C6930" s="73" t="s">
        <v>13620</v>
      </c>
      <c r="D6930" s="68">
        <v>1</v>
      </c>
      <c r="E6930" s="48">
        <f t="shared" si="325"/>
        <v>46773291</v>
      </c>
      <c r="F6930" s="57" t="s">
        <v>7314</v>
      </c>
      <c r="G6930" s="57" t="s">
        <v>7533</v>
      </c>
      <c r="H6930" s="51">
        <v>375</v>
      </c>
      <c r="I6930" s="51" t="s">
        <v>17309</v>
      </c>
      <c r="J6930" s="69">
        <v>27.49</v>
      </c>
      <c r="K6930" s="69">
        <f t="shared" si="326"/>
        <v>10308.75</v>
      </c>
      <c r="L6930" s="90">
        <v>375</v>
      </c>
      <c r="M6930" s="51"/>
      <c r="N6930" s="62" t="s">
        <v>7598</v>
      </c>
      <c r="O6930" s="52" t="s">
        <v>938</v>
      </c>
      <c r="P6930" s="52">
        <v>444</v>
      </c>
      <c r="Q6930" s="52"/>
      <c r="R6930" s="52" t="s">
        <v>7536</v>
      </c>
      <c r="S6930" s="49" t="s">
        <v>21333</v>
      </c>
      <c r="V6930" s="50" t="s">
        <v>15264</v>
      </c>
      <c r="W6930" s="50" t="s">
        <v>7534</v>
      </c>
      <c r="X6930" s="50" t="s">
        <v>14740</v>
      </c>
      <c r="Y6930" s="70" t="s">
        <v>17320</v>
      </c>
      <c r="Z6930" s="53">
        <v>41108</v>
      </c>
    </row>
    <row r="6931" spans="1:26" s="49" customFormat="1" ht="30" x14ac:dyDescent="0.25">
      <c r="A6931" s="75">
        <v>600081842</v>
      </c>
      <c r="B6931" s="73">
        <f t="shared" si="324"/>
        <v>600081842</v>
      </c>
      <c r="C6931" s="73" t="s">
        <v>13621</v>
      </c>
      <c r="D6931" s="68">
        <v>1</v>
      </c>
      <c r="E6931" s="48">
        <f t="shared" si="325"/>
        <v>72745096</v>
      </c>
      <c r="F6931" s="57" t="s">
        <v>7314</v>
      </c>
      <c r="G6931" s="57" t="s">
        <v>7533</v>
      </c>
      <c r="H6931" s="51">
        <v>250</v>
      </c>
      <c r="I6931" s="51" t="s">
        <v>17309</v>
      </c>
      <c r="J6931" s="69">
        <v>27.49</v>
      </c>
      <c r="K6931" s="69">
        <f t="shared" si="326"/>
        <v>6872.5</v>
      </c>
      <c r="L6931" s="90">
        <v>250</v>
      </c>
      <c r="M6931" s="51"/>
      <c r="N6931" s="62" t="s">
        <v>7599</v>
      </c>
      <c r="O6931" s="52"/>
      <c r="P6931" s="52">
        <v>126</v>
      </c>
      <c r="Q6931" s="52"/>
      <c r="R6931" s="52" t="s">
        <v>7600</v>
      </c>
      <c r="S6931" s="49" t="s">
        <v>21333</v>
      </c>
      <c r="V6931" s="50" t="s">
        <v>15264</v>
      </c>
      <c r="W6931" s="50" t="s">
        <v>7534</v>
      </c>
      <c r="X6931" s="50" t="s">
        <v>14740</v>
      </c>
      <c r="Y6931" s="70" t="s">
        <v>17320</v>
      </c>
      <c r="Z6931" s="53">
        <v>41101</v>
      </c>
    </row>
    <row r="6932" spans="1:26" s="49" customFormat="1" x14ac:dyDescent="0.25">
      <c r="A6932" s="75">
        <v>600081851</v>
      </c>
      <c r="B6932" s="73">
        <f t="shared" si="324"/>
        <v>600081851</v>
      </c>
      <c r="C6932" s="73" t="s">
        <v>13622</v>
      </c>
      <c r="D6932" s="68">
        <v>1</v>
      </c>
      <c r="E6932" s="48">
        <f t="shared" si="325"/>
        <v>46773304</v>
      </c>
      <c r="F6932" s="57" t="s">
        <v>7314</v>
      </c>
      <c r="G6932" s="57" t="s">
        <v>7533</v>
      </c>
      <c r="H6932" s="51">
        <v>575</v>
      </c>
      <c r="I6932" s="51" t="s">
        <v>17309</v>
      </c>
      <c r="J6932" s="69">
        <v>27.49</v>
      </c>
      <c r="K6932" s="69">
        <f t="shared" si="326"/>
        <v>15806.75</v>
      </c>
      <c r="L6932" s="90">
        <v>575</v>
      </c>
      <c r="M6932" s="51"/>
      <c r="N6932" s="62" t="s">
        <v>7601</v>
      </c>
      <c r="O6932" s="52" t="s">
        <v>10</v>
      </c>
      <c r="P6932" s="52">
        <v>300</v>
      </c>
      <c r="Q6932" s="52"/>
      <c r="R6932" s="52" t="s">
        <v>7536</v>
      </c>
      <c r="S6932" s="49" t="s">
        <v>21333</v>
      </c>
      <c r="V6932" s="50" t="s">
        <v>15264</v>
      </c>
      <c r="W6932" s="50" t="s">
        <v>7534</v>
      </c>
      <c r="X6932" s="50" t="s">
        <v>14740</v>
      </c>
      <c r="Y6932" s="70" t="s">
        <v>17320</v>
      </c>
      <c r="Z6932" s="53">
        <v>41108</v>
      </c>
    </row>
    <row r="6933" spans="1:26" s="49" customFormat="1" x14ac:dyDescent="0.25">
      <c r="A6933" s="75">
        <v>600081966</v>
      </c>
      <c r="B6933" s="73">
        <f t="shared" si="324"/>
        <v>600081966</v>
      </c>
      <c r="C6933" s="73" t="s">
        <v>13623</v>
      </c>
      <c r="D6933" s="68">
        <v>1</v>
      </c>
      <c r="E6933" s="48">
        <f t="shared" si="325"/>
        <v>46768793</v>
      </c>
      <c r="F6933" s="57" t="s">
        <v>7314</v>
      </c>
      <c r="G6933" s="57" t="s">
        <v>7533</v>
      </c>
      <c r="H6933" s="51">
        <v>100</v>
      </c>
      <c r="I6933" s="51" t="s">
        <v>17309</v>
      </c>
      <c r="J6933" s="69">
        <v>27.49</v>
      </c>
      <c r="K6933" s="69">
        <f t="shared" si="326"/>
        <v>2749</v>
      </c>
      <c r="L6933" s="90">
        <v>100</v>
      </c>
      <c r="M6933" s="51"/>
      <c r="N6933" s="62" t="s">
        <v>7602</v>
      </c>
      <c r="O6933" s="52" t="s">
        <v>3586</v>
      </c>
      <c r="P6933" s="52">
        <v>2027</v>
      </c>
      <c r="Q6933" s="52">
        <v>7</v>
      </c>
      <c r="R6933" s="52" t="s">
        <v>7534</v>
      </c>
      <c r="S6933" s="49" t="s">
        <v>21333</v>
      </c>
      <c r="V6933" s="50" t="s">
        <v>15264</v>
      </c>
      <c r="W6933" s="50" t="s">
        <v>7534</v>
      </c>
      <c r="X6933" s="50" t="s">
        <v>14740</v>
      </c>
      <c r="Y6933" s="70" t="s">
        <v>17320</v>
      </c>
      <c r="Z6933" s="53">
        <v>41201</v>
      </c>
    </row>
    <row r="6934" spans="1:26" s="49" customFormat="1" ht="30" x14ac:dyDescent="0.25">
      <c r="A6934" s="75">
        <v>610150502</v>
      </c>
      <c r="B6934" s="73">
        <f t="shared" si="324"/>
        <v>610150502</v>
      </c>
      <c r="C6934" s="73" t="s">
        <v>13589</v>
      </c>
      <c r="D6934" s="68">
        <v>1</v>
      </c>
      <c r="E6934" s="48">
        <f t="shared" si="325"/>
        <v>62770233</v>
      </c>
      <c r="F6934" s="57" t="s">
        <v>7314</v>
      </c>
      <c r="G6934" s="57" t="s">
        <v>7533</v>
      </c>
      <c r="H6934" s="51">
        <v>550</v>
      </c>
      <c r="I6934" s="51" t="s">
        <v>17309</v>
      </c>
      <c r="J6934" s="69">
        <v>27.49</v>
      </c>
      <c r="K6934" s="69">
        <f t="shared" si="326"/>
        <v>15119.5</v>
      </c>
      <c r="L6934" s="90">
        <v>550</v>
      </c>
      <c r="M6934" s="51"/>
      <c r="N6934" s="62" t="s">
        <v>7545</v>
      </c>
      <c r="O6934" s="52" t="s">
        <v>7546</v>
      </c>
      <c r="P6934" s="52">
        <v>657</v>
      </c>
      <c r="Q6934" s="52">
        <v>6</v>
      </c>
      <c r="R6934" s="52" t="s">
        <v>7534</v>
      </c>
      <c r="S6934" s="49" t="s">
        <v>21333</v>
      </c>
      <c r="V6934" s="50" t="s">
        <v>15243</v>
      </c>
      <c r="W6934" s="50" t="s">
        <v>7534</v>
      </c>
      <c r="X6934" s="50" t="s">
        <v>14738</v>
      </c>
      <c r="Y6934" s="70" t="s">
        <v>17320</v>
      </c>
      <c r="Z6934" s="53">
        <v>41201</v>
      </c>
    </row>
    <row r="6935" spans="1:26" s="49" customFormat="1" x14ac:dyDescent="0.25">
      <c r="A6935" s="75">
        <v>666000166</v>
      </c>
      <c r="B6935" s="73">
        <f t="shared" si="324"/>
        <v>666000166</v>
      </c>
      <c r="C6935" s="73" t="s">
        <v>13624</v>
      </c>
      <c r="D6935" s="68">
        <v>1</v>
      </c>
      <c r="E6935" s="48">
        <f t="shared" si="325"/>
        <v>72741759</v>
      </c>
      <c r="F6935" s="57" t="s">
        <v>7314</v>
      </c>
      <c r="G6935" s="57" t="s">
        <v>7533</v>
      </c>
      <c r="H6935" s="51">
        <v>100</v>
      </c>
      <c r="I6935" s="51" t="s">
        <v>17309</v>
      </c>
      <c r="J6935" s="69">
        <v>27.49</v>
      </c>
      <c r="K6935" s="69">
        <f t="shared" si="326"/>
        <v>2749</v>
      </c>
      <c r="L6935" s="90">
        <v>100</v>
      </c>
      <c r="M6935" s="51"/>
      <c r="N6935" s="62" t="s">
        <v>7603</v>
      </c>
      <c r="O6935" s="52" t="s">
        <v>7604</v>
      </c>
      <c r="P6935" s="52">
        <v>561</v>
      </c>
      <c r="Q6935" s="52"/>
      <c r="R6935" s="52" t="s">
        <v>7536</v>
      </c>
      <c r="S6935" s="49" t="s">
        <v>21333</v>
      </c>
      <c r="V6935" s="50" t="s">
        <v>15264</v>
      </c>
      <c r="W6935" s="50" t="s">
        <v>7534</v>
      </c>
      <c r="X6935" s="50" t="s">
        <v>14740</v>
      </c>
      <c r="Y6935" s="70" t="s">
        <v>17320</v>
      </c>
      <c r="Z6935" s="53">
        <v>41108</v>
      </c>
    </row>
    <row r="6936" spans="1:26" s="49" customFormat="1" x14ac:dyDescent="0.25">
      <c r="A6936" s="75">
        <v>666000026</v>
      </c>
      <c r="B6936" s="73">
        <f t="shared" si="324"/>
        <v>666000026</v>
      </c>
      <c r="C6936" s="73" t="s">
        <v>13625</v>
      </c>
      <c r="D6936" s="68">
        <v>1</v>
      </c>
      <c r="E6936" s="48">
        <f t="shared" si="325"/>
        <v>72744081</v>
      </c>
      <c r="F6936" s="57" t="s">
        <v>7314</v>
      </c>
      <c r="G6936" s="57" t="s">
        <v>7533</v>
      </c>
      <c r="H6936" s="51">
        <v>225</v>
      </c>
      <c r="I6936" s="51" t="s">
        <v>17309</v>
      </c>
      <c r="J6936" s="69">
        <v>27.49</v>
      </c>
      <c r="K6936" s="69">
        <f t="shared" si="326"/>
        <v>6185.25</v>
      </c>
      <c r="L6936" s="90">
        <v>225</v>
      </c>
      <c r="M6936" s="51"/>
      <c r="N6936" s="62" t="s">
        <v>7605</v>
      </c>
      <c r="O6936" s="52" t="s">
        <v>593</v>
      </c>
      <c r="P6936" s="52">
        <v>590</v>
      </c>
      <c r="Q6936" s="52">
        <v>30</v>
      </c>
      <c r="R6936" s="52" t="s">
        <v>7534</v>
      </c>
      <c r="S6936" s="49" t="s">
        <v>21333</v>
      </c>
      <c r="V6936" s="50" t="s">
        <v>15264</v>
      </c>
      <c r="W6936" s="50" t="s">
        <v>7534</v>
      </c>
      <c r="X6936" s="50" t="s">
        <v>14740</v>
      </c>
      <c r="Y6936" s="70" t="s">
        <v>17320</v>
      </c>
      <c r="Z6936" s="53">
        <v>41201</v>
      </c>
    </row>
    <row r="6937" spans="1:26" s="49" customFormat="1" x14ac:dyDescent="0.25">
      <c r="A6937" s="75">
        <v>691007641</v>
      </c>
      <c r="B6937" s="73">
        <f t="shared" si="324"/>
        <v>691007641</v>
      </c>
      <c r="C6937" s="73" t="s">
        <v>13590</v>
      </c>
      <c r="D6937" s="68">
        <v>1</v>
      </c>
      <c r="E6937" s="48">
        <f t="shared" si="325"/>
        <v>2562707</v>
      </c>
      <c r="F6937" s="57" t="s">
        <v>7314</v>
      </c>
      <c r="G6937" s="57" t="s">
        <v>7533</v>
      </c>
      <c r="H6937" s="51">
        <v>200</v>
      </c>
      <c r="I6937" s="51" t="s">
        <v>17309</v>
      </c>
      <c r="J6937" s="69">
        <v>27.49</v>
      </c>
      <c r="K6937" s="69">
        <f t="shared" si="326"/>
        <v>5498</v>
      </c>
      <c r="L6937" s="90">
        <v>200</v>
      </c>
      <c r="M6937" s="51"/>
      <c r="N6937" s="62" t="s">
        <v>7547</v>
      </c>
      <c r="O6937" s="52"/>
      <c r="P6937" s="52">
        <v>115</v>
      </c>
      <c r="Q6937" s="52"/>
      <c r="R6937" s="52" t="s">
        <v>7548</v>
      </c>
      <c r="S6937" s="49" t="s">
        <v>21334</v>
      </c>
      <c r="V6937" s="50" t="s">
        <v>15243</v>
      </c>
      <c r="W6937" s="50" t="s">
        <v>7534</v>
      </c>
      <c r="X6937" s="50" t="s">
        <v>14742</v>
      </c>
      <c r="Y6937" s="70" t="s">
        <v>17320</v>
      </c>
      <c r="Z6937" s="53">
        <v>41201</v>
      </c>
    </row>
    <row r="6938" spans="1:26" s="49" customFormat="1" x14ac:dyDescent="0.25">
      <c r="A6938" s="75">
        <v>691004889</v>
      </c>
      <c r="B6938" s="73">
        <f t="shared" si="324"/>
        <v>691004889</v>
      </c>
      <c r="C6938" s="73" t="s">
        <v>13591</v>
      </c>
      <c r="D6938" s="68">
        <v>1</v>
      </c>
      <c r="E6938" s="48">
        <f t="shared" si="325"/>
        <v>1315391</v>
      </c>
      <c r="F6938" s="57" t="s">
        <v>7314</v>
      </c>
      <c r="G6938" s="57" t="s">
        <v>7533</v>
      </c>
      <c r="H6938" s="51">
        <v>25</v>
      </c>
      <c r="I6938" s="51" t="s">
        <v>17309</v>
      </c>
      <c r="J6938" s="69">
        <v>27.49</v>
      </c>
      <c r="K6938" s="69">
        <f t="shared" si="326"/>
        <v>687.25</v>
      </c>
      <c r="L6938" s="90">
        <v>25</v>
      </c>
      <c r="M6938" s="51"/>
      <c r="N6938" s="62" t="s">
        <v>7549</v>
      </c>
      <c r="O6938" s="52" t="s">
        <v>7391</v>
      </c>
      <c r="P6938" s="52">
        <v>767</v>
      </c>
      <c r="Q6938" s="52">
        <v>8</v>
      </c>
      <c r="R6938" s="52" t="s">
        <v>7534</v>
      </c>
      <c r="S6938" s="49" t="s">
        <v>21334</v>
      </c>
      <c r="V6938" s="50" t="s">
        <v>15243</v>
      </c>
      <c r="W6938" s="50" t="s">
        <v>7534</v>
      </c>
      <c r="X6938" s="50" t="s">
        <v>14741</v>
      </c>
      <c r="Y6938" s="70" t="s">
        <v>17320</v>
      </c>
      <c r="Z6938" s="53">
        <v>41201</v>
      </c>
    </row>
    <row r="6939" spans="1:26" s="49" customFormat="1" ht="30" x14ac:dyDescent="0.25">
      <c r="A6939" s="74">
        <v>600023621</v>
      </c>
      <c r="B6939" s="73">
        <f t="shared" si="324"/>
        <v>600023621</v>
      </c>
      <c r="C6939" s="73" t="s">
        <v>13761</v>
      </c>
      <c r="D6939" s="68">
        <v>1</v>
      </c>
      <c r="E6939" s="48">
        <f t="shared" si="325"/>
        <v>47324295</v>
      </c>
      <c r="F6939" s="57" t="s">
        <v>7314</v>
      </c>
      <c r="G6939" s="57" t="s">
        <v>7773</v>
      </c>
      <c r="H6939" s="51">
        <v>250</v>
      </c>
      <c r="I6939" s="51" t="s">
        <v>17309</v>
      </c>
      <c r="J6939" s="69">
        <v>27.49</v>
      </c>
      <c r="K6939" s="69">
        <f t="shared" si="326"/>
        <v>6872.5</v>
      </c>
      <c r="L6939" s="90">
        <v>250</v>
      </c>
      <c r="M6939" s="51"/>
      <c r="N6939" s="62" t="s">
        <v>7827</v>
      </c>
      <c r="O6939" s="52" t="s">
        <v>1867</v>
      </c>
      <c r="P6939" s="52">
        <v>991</v>
      </c>
      <c r="Q6939" s="52"/>
      <c r="R6939" s="52" t="s">
        <v>7774</v>
      </c>
      <c r="S6939" s="49" t="s">
        <v>21333</v>
      </c>
      <c r="V6939" s="50" t="s">
        <v>15268</v>
      </c>
      <c r="W6939" s="50" t="s">
        <v>7774</v>
      </c>
      <c r="X6939" s="50" t="s">
        <v>14740</v>
      </c>
      <c r="Y6939" s="70" t="s">
        <v>17320</v>
      </c>
      <c r="Z6939" s="53">
        <v>43601</v>
      </c>
    </row>
    <row r="6940" spans="1:26" s="49" customFormat="1" ht="30" x14ac:dyDescent="0.25">
      <c r="A6940" s="74">
        <v>600011046</v>
      </c>
      <c r="B6940" s="73">
        <f t="shared" si="324"/>
        <v>600011046</v>
      </c>
      <c r="C6940" s="73" t="s">
        <v>13762</v>
      </c>
      <c r="D6940" s="68">
        <v>1</v>
      </c>
      <c r="E6940" s="48">
        <f t="shared" si="325"/>
        <v>832375</v>
      </c>
      <c r="F6940" s="57" t="s">
        <v>7314</v>
      </c>
      <c r="G6940" s="57" t="s">
        <v>7773</v>
      </c>
      <c r="H6940" s="51">
        <v>325</v>
      </c>
      <c r="I6940" s="51" t="s">
        <v>17309</v>
      </c>
      <c r="J6940" s="69">
        <v>27.49</v>
      </c>
      <c r="K6940" s="69">
        <f t="shared" si="326"/>
        <v>8934.25</v>
      </c>
      <c r="L6940" s="90">
        <v>325</v>
      </c>
      <c r="M6940" s="51"/>
      <c r="N6940" s="62" t="s">
        <v>7828</v>
      </c>
      <c r="O6940" s="52" t="s">
        <v>4987</v>
      </c>
      <c r="P6940" s="52">
        <v>379</v>
      </c>
      <c r="Q6940" s="52"/>
      <c r="R6940" s="52" t="s">
        <v>7774</v>
      </c>
      <c r="S6940" s="49" t="s">
        <v>21333</v>
      </c>
      <c r="V6940" s="50" t="s">
        <v>15268</v>
      </c>
      <c r="W6940" s="50" t="s">
        <v>7774</v>
      </c>
      <c r="X6940" s="50" t="s">
        <v>14740</v>
      </c>
      <c r="Y6940" s="70" t="s">
        <v>17320</v>
      </c>
      <c r="Z6940" s="53">
        <v>43601</v>
      </c>
    </row>
    <row r="6941" spans="1:26" s="49" customFormat="1" ht="30" x14ac:dyDescent="0.25">
      <c r="A6941" s="74">
        <v>600011062</v>
      </c>
      <c r="B6941" s="73">
        <f t="shared" si="324"/>
        <v>600011062</v>
      </c>
      <c r="C6941" s="73" t="s">
        <v>13727</v>
      </c>
      <c r="D6941" s="68">
        <v>1</v>
      </c>
      <c r="E6941" s="48">
        <f t="shared" si="325"/>
        <v>62208870</v>
      </c>
      <c r="F6941" s="57" t="s">
        <v>7314</v>
      </c>
      <c r="G6941" s="57" t="s">
        <v>7773</v>
      </c>
      <c r="H6941" s="51">
        <v>375</v>
      </c>
      <c r="I6941" s="51" t="s">
        <v>17309</v>
      </c>
      <c r="J6941" s="69">
        <v>27.49</v>
      </c>
      <c r="K6941" s="69">
        <f t="shared" si="326"/>
        <v>10308.75</v>
      </c>
      <c r="L6941" s="90">
        <v>375</v>
      </c>
      <c r="M6941" s="51"/>
      <c r="N6941" s="62" t="s">
        <v>7775</v>
      </c>
      <c r="O6941" s="52" t="s">
        <v>85</v>
      </c>
      <c r="P6941" s="52">
        <v>640</v>
      </c>
      <c r="Q6941" s="52"/>
      <c r="R6941" s="52" t="s">
        <v>7774</v>
      </c>
      <c r="S6941" s="49" t="s">
        <v>21333</v>
      </c>
      <c r="V6941" s="50" t="s">
        <v>15243</v>
      </c>
      <c r="W6941" s="50" t="s">
        <v>7774</v>
      </c>
      <c r="X6941" s="50" t="s">
        <v>14738</v>
      </c>
      <c r="Y6941" s="70" t="s">
        <v>17320</v>
      </c>
      <c r="Z6941" s="53">
        <v>43601</v>
      </c>
    </row>
    <row r="6942" spans="1:26" s="49" customFormat="1" x14ac:dyDescent="0.25">
      <c r="A6942" s="74">
        <v>600011119</v>
      </c>
      <c r="B6942" s="73">
        <f t="shared" si="324"/>
        <v>600011119</v>
      </c>
      <c r="C6942" s="73" t="s">
        <v>13728</v>
      </c>
      <c r="D6942" s="68">
        <v>1</v>
      </c>
      <c r="E6942" s="48">
        <f t="shared" si="325"/>
        <v>25014188</v>
      </c>
      <c r="F6942" s="57" t="s">
        <v>7314</v>
      </c>
      <c r="G6942" s="57" t="s">
        <v>7773</v>
      </c>
      <c r="H6942" s="51">
        <v>525</v>
      </c>
      <c r="I6942" s="51" t="s">
        <v>17309</v>
      </c>
      <c r="J6942" s="69">
        <v>27.49</v>
      </c>
      <c r="K6942" s="69">
        <f t="shared" si="326"/>
        <v>14432.25</v>
      </c>
      <c r="L6942" s="90">
        <v>525</v>
      </c>
      <c r="M6942" s="51"/>
      <c r="N6942" s="62" t="s">
        <v>7776</v>
      </c>
      <c r="O6942" s="52" t="s">
        <v>182</v>
      </c>
      <c r="P6942" s="52">
        <v>128</v>
      </c>
      <c r="Q6942" s="52"/>
      <c r="R6942" s="52" t="s">
        <v>7777</v>
      </c>
      <c r="S6942" s="49" t="s">
        <v>21334</v>
      </c>
      <c r="V6942" s="50" t="s">
        <v>15243</v>
      </c>
      <c r="W6942" s="50" t="s">
        <v>7774</v>
      </c>
      <c r="X6942" s="50" t="s">
        <v>14742</v>
      </c>
      <c r="Y6942" s="70" t="s">
        <v>17320</v>
      </c>
      <c r="Z6942" s="53">
        <v>43513</v>
      </c>
    </row>
    <row r="6943" spans="1:26" s="49" customFormat="1" x14ac:dyDescent="0.25">
      <c r="A6943" s="74">
        <v>600001423</v>
      </c>
      <c r="B6943" s="73">
        <f t="shared" si="324"/>
        <v>600001423</v>
      </c>
      <c r="C6943" s="73" t="s">
        <v>13729</v>
      </c>
      <c r="D6943" s="68">
        <v>1</v>
      </c>
      <c r="E6943" s="48">
        <f t="shared" si="325"/>
        <v>25013513</v>
      </c>
      <c r="F6943" s="57" t="s">
        <v>7314</v>
      </c>
      <c r="G6943" s="57" t="s">
        <v>7773</v>
      </c>
      <c r="H6943" s="51">
        <v>825</v>
      </c>
      <c r="I6943" s="51" t="s">
        <v>17309</v>
      </c>
      <c r="J6943" s="69">
        <v>27.49</v>
      </c>
      <c r="K6943" s="69">
        <f t="shared" si="326"/>
        <v>22679.25</v>
      </c>
      <c r="L6943" s="90">
        <v>825</v>
      </c>
      <c r="M6943" s="51"/>
      <c r="N6943" s="62" t="s">
        <v>7778</v>
      </c>
      <c r="O6943" s="52" t="s">
        <v>7779</v>
      </c>
      <c r="P6943" s="52">
        <v>1677</v>
      </c>
      <c r="Q6943" s="52"/>
      <c r="R6943" s="52" t="s">
        <v>7774</v>
      </c>
      <c r="S6943" s="49" t="s">
        <v>21334</v>
      </c>
      <c r="V6943" s="50" t="s">
        <v>15243</v>
      </c>
      <c r="W6943" s="50" t="s">
        <v>7774</v>
      </c>
      <c r="X6943" s="50" t="s">
        <v>14742</v>
      </c>
      <c r="Y6943" s="70" t="s">
        <v>17320</v>
      </c>
      <c r="Z6943" s="53">
        <v>43601</v>
      </c>
    </row>
    <row r="6944" spans="1:26" s="49" customFormat="1" ht="30" x14ac:dyDescent="0.25">
      <c r="A6944" s="74">
        <v>600029336</v>
      </c>
      <c r="B6944" s="73">
        <f t="shared" si="324"/>
        <v>600029336</v>
      </c>
      <c r="C6944" s="73" t="s">
        <v>21206</v>
      </c>
      <c r="D6944" s="68">
        <v>1</v>
      </c>
      <c r="E6944" s="48">
        <f t="shared" si="325"/>
        <v>47326484</v>
      </c>
      <c r="F6944" s="57" t="s">
        <v>7314</v>
      </c>
      <c r="G6944" s="57" t="s">
        <v>7773</v>
      </c>
      <c r="H6944" s="51">
        <v>25</v>
      </c>
      <c r="I6944" s="51" t="s">
        <v>17309</v>
      </c>
      <c r="J6944" s="69">
        <v>27.49</v>
      </c>
      <c r="K6944" s="69">
        <f t="shared" si="326"/>
        <v>687.25</v>
      </c>
      <c r="L6944" s="90">
        <v>25</v>
      </c>
      <c r="M6944" s="51"/>
      <c r="N6944" s="62" t="s">
        <v>21207</v>
      </c>
      <c r="O6944" s="52" t="s">
        <v>995</v>
      </c>
      <c r="P6944" s="52">
        <v>310</v>
      </c>
      <c r="Q6944" s="52"/>
      <c r="R6944" s="52" t="s">
        <v>7780</v>
      </c>
      <c r="S6944" s="49" t="s">
        <v>21333</v>
      </c>
      <c r="V6944" s="50" t="s">
        <v>15243</v>
      </c>
      <c r="W6944" s="50" t="s">
        <v>7774</v>
      </c>
      <c r="X6944" s="50" t="s">
        <v>14738</v>
      </c>
      <c r="Y6944" s="70" t="s">
        <v>17320</v>
      </c>
      <c r="Z6944" s="53">
        <v>43546</v>
      </c>
    </row>
    <row r="6945" spans="1:26" s="49" customFormat="1" x14ac:dyDescent="0.25">
      <c r="A6945" s="75">
        <v>600083632</v>
      </c>
      <c r="B6945" s="73">
        <f t="shared" si="324"/>
        <v>600083632</v>
      </c>
      <c r="C6945" s="73" t="s">
        <v>13763</v>
      </c>
      <c r="D6945" s="68">
        <v>1</v>
      </c>
      <c r="E6945" s="48">
        <f t="shared" si="325"/>
        <v>70947694</v>
      </c>
      <c r="F6945" s="57" t="s">
        <v>7314</v>
      </c>
      <c r="G6945" s="57" t="s">
        <v>7773</v>
      </c>
      <c r="H6945" s="51">
        <v>0</v>
      </c>
      <c r="I6945" s="51" t="s">
        <v>17309</v>
      </c>
      <c r="J6945" s="69">
        <v>27.49</v>
      </c>
      <c r="K6945" s="69">
        <f t="shared" si="326"/>
        <v>0</v>
      </c>
      <c r="L6945" s="90">
        <v>50</v>
      </c>
      <c r="M6945" s="51">
        <v>50</v>
      </c>
      <c r="N6945" s="62" t="s">
        <v>7829</v>
      </c>
      <c r="O6945" s="52" t="s">
        <v>4468</v>
      </c>
      <c r="P6945" s="52">
        <v>1614</v>
      </c>
      <c r="Q6945" s="52"/>
      <c r="R6945" s="52" t="s">
        <v>7774</v>
      </c>
      <c r="S6945" s="49" t="s">
        <v>21333</v>
      </c>
      <c r="V6945" s="50" t="s">
        <v>15268</v>
      </c>
      <c r="W6945" s="50" t="s">
        <v>7774</v>
      </c>
      <c r="X6945" s="50" t="s">
        <v>14740</v>
      </c>
      <c r="Y6945" s="70" t="s">
        <v>17320</v>
      </c>
      <c r="Z6945" s="53">
        <v>43601</v>
      </c>
    </row>
    <row r="6946" spans="1:26" s="49" customFormat="1" ht="30" x14ac:dyDescent="0.25">
      <c r="A6946" s="75">
        <v>600083659</v>
      </c>
      <c r="B6946" s="73">
        <f t="shared" si="324"/>
        <v>600083659</v>
      </c>
      <c r="C6946" s="73" t="s">
        <v>13764</v>
      </c>
      <c r="D6946" s="68">
        <v>1</v>
      </c>
      <c r="E6946" s="48">
        <f t="shared" si="325"/>
        <v>70882762</v>
      </c>
      <c r="F6946" s="57" t="s">
        <v>7314</v>
      </c>
      <c r="G6946" s="57" t="s">
        <v>7773</v>
      </c>
      <c r="H6946" s="51">
        <v>0</v>
      </c>
      <c r="I6946" s="51" t="s">
        <v>17309</v>
      </c>
      <c r="J6946" s="69">
        <v>27.49</v>
      </c>
      <c r="K6946" s="69">
        <f t="shared" si="326"/>
        <v>0</v>
      </c>
      <c r="L6946" s="90">
        <v>200</v>
      </c>
      <c r="M6946" s="51">
        <v>200</v>
      </c>
      <c r="N6946" s="62" t="s">
        <v>7830</v>
      </c>
      <c r="O6946" s="52" t="s">
        <v>7831</v>
      </c>
      <c r="P6946" s="52">
        <v>1</v>
      </c>
      <c r="Q6946" s="52"/>
      <c r="R6946" s="52" t="s">
        <v>7780</v>
      </c>
      <c r="S6946" s="49" t="s">
        <v>21333</v>
      </c>
      <c r="V6946" s="50" t="s">
        <v>15268</v>
      </c>
      <c r="W6946" s="50" t="s">
        <v>7774</v>
      </c>
      <c r="X6946" s="50" t="s">
        <v>14740</v>
      </c>
      <c r="Y6946" s="70" t="s">
        <v>17320</v>
      </c>
      <c r="Z6946" s="53">
        <v>43546</v>
      </c>
    </row>
    <row r="6947" spans="1:26" s="49" customFormat="1" ht="30" x14ac:dyDescent="0.25">
      <c r="A6947" s="75">
        <v>600083713</v>
      </c>
      <c r="B6947" s="73">
        <f t="shared" si="324"/>
        <v>600083713</v>
      </c>
      <c r="C6947" s="73" t="s">
        <v>13765</v>
      </c>
      <c r="D6947" s="68">
        <v>1</v>
      </c>
      <c r="E6947" s="48">
        <f t="shared" si="325"/>
        <v>47326531</v>
      </c>
      <c r="F6947" s="57" t="s">
        <v>7314</v>
      </c>
      <c r="G6947" s="57" t="s">
        <v>7773</v>
      </c>
      <c r="H6947" s="51">
        <v>0</v>
      </c>
      <c r="I6947" s="51" t="s">
        <v>17309</v>
      </c>
      <c r="J6947" s="69">
        <v>27.49</v>
      </c>
      <c r="K6947" s="69">
        <f t="shared" si="326"/>
        <v>0</v>
      </c>
      <c r="L6947" s="90">
        <v>1250</v>
      </c>
      <c r="M6947" s="51">
        <v>1250</v>
      </c>
      <c r="N6947" s="62" t="s">
        <v>7832</v>
      </c>
      <c r="O6947" s="52" t="s">
        <v>17</v>
      </c>
      <c r="P6947" s="52">
        <v>2059</v>
      </c>
      <c r="Q6947" s="52"/>
      <c r="R6947" s="52" t="s">
        <v>7774</v>
      </c>
      <c r="S6947" s="49" t="s">
        <v>21333</v>
      </c>
      <c r="V6947" s="50" t="s">
        <v>15268</v>
      </c>
      <c r="W6947" s="50" t="s">
        <v>7774</v>
      </c>
      <c r="X6947" s="50" t="s">
        <v>14740</v>
      </c>
      <c r="Y6947" s="70" t="s">
        <v>17320</v>
      </c>
      <c r="Z6947" s="53">
        <v>43601</v>
      </c>
    </row>
    <row r="6948" spans="1:26" s="49" customFormat="1" x14ac:dyDescent="0.25">
      <c r="A6948" s="75">
        <v>600083799</v>
      </c>
      <c r="B6948" s="73">
        <f t="shared" si="324"/>
        <v>600083799</v>
      </c>
      <c r="C6948" s="73" t="s">
        <v>13766</v>
      </c>
      <c r="D6948" s="68">
        <v>1</v>
      </c>
      <c r="E6948" s="48">
        <f t="shared" si="325"/>
        <v>72743158</v>
      </c>
      <c r="F6948" s="57" t="s">
        <v>7314</v>
      </c>
      <c r="G6948" s="57" t="s">
        <v>7773</v>
      </c>
      <c r="H6948" s="51">
        <v>75</v>
      </c>
      <c r="I6948" s="51" t="s">
        <v>17309</v>
      </c>
      <c r="J6948" s="69">
        <v>27.49</v>
      </c>
      <c r="K6948" s="69">
        <f t="shared" si="326"/>
        <v>2061.75</v>
      </c>
      <c r="L6948" s="90">
        <v>75</v>
      </c>
      <c r="M6948" s="51"/>
      <c r="N6948" s="62" t="s">
        <v>7833</v>
      </c>
      <c r="O6948" s="52" t="s">
        <v>478</v>
      </c>
      <c r="P6948" s="52">
        <v>163</v>
      </c>
      <c r="Q6948" s="52"/>
      <c r="R6948" s="52" t="s">
        <v>7834</v>
      </c>
      <c r="S6948" s="49" t="s">
        <v>21333</v>
      </c>
      <c r="V6948" s="50" t="s">
        <v>15268</v>
      </c>
      <c r="W6948" s="50" t="s">
        <v>7774</v>
      </c>
      <c r="X6948" s="50" t="s">
        <v>14740</v>
      </c>
      <c r="Y6948" s="70" t="s">
        <v>17320</v>
      </c>
      <c r="Z6948" s="53">
        <v>43533</v>
      </c>
    </row>
    <row r="6949" spans="1:26" s="49" customFormat="1" ht="30" x14ac:dyDescent="0.25">
      <c r="A6949" s="75">
        <v>600083829</v>
      </c>
      <c r="B6949" s="73">
        <f t="shared" si="324"/>
        <v>600083829</v>
      </c>
      <c r="C6949" s="73" t="s">
        <v>13767</v>
      </c>
      <c r="D6949" s="68">
        <v>1</v>
      </c>
      <c r="E6949" s="48">
        <f t="shared" si="325"/>
        <v>62209051</v>
      </c>
      <c r="F6949" s="57" t="s">
        <v>7314</v>
      </c>
      <c r="G6949" s="57" t="s">
        <v>7773</v>
      </c>
      <c r="H6949" s="51">
        <v>750</v>
      </c>
      <c r="I6949" s="51" t="s">
        <v>17309</v>
      </c>
      <c r="J6949" s="69">
        <v>27.49</v>
      </c>
      <c r="K6949" s="69">
        <f t="shared" si="326"/>
        <v>20617.5</v>
      </c>
      <c r="L6949" s="90">
        <v>750</v>
      </c>
      <c r="M6949" s="51"/>
      <c r="N6949" s="62" t="s">
        <v>7835</v>
      </c>
      <c r="O6949" s="52" t="s">
        <v>630</v>
      </c>
      <c r="P6949" s="52">
        <v>340</v>
      </c>
      <c r="Q6949" s="52"/>
      <c r="R6949" s="52" t="s">
        <v>7777</v>
      </c>
      <c r="S6949" s="49" t="s">
        <v>21333</v>
      </c>
      <c r="V6949" s="50" t="s">
        <v>15268</v>
      </c>
      <c r="W6949" s="50" t="s">
        <v>7774</v>
      </c>
      <c r="X6949" s="50" t="s">
        <v>14740</v>
      </c>
      <c r="Y6949" s="70" t="s">
        <v>17320</v>
      </c>
      <c r="Z6949" s="53">
        <v>43513</v>
      </c>
    </row>
    <row r="6950" spans="1:26" s="49" customFormat="1" x14ac:dyDescent="0.25">
      <c r="A6950" s="75">
        <v>600083837</v>
      </c>
      <c r="B6950" s="73">
        <f t="shared" si="324"/>
        <v>600083837</v>
      </c>
      <c r="C6950" s="73" t="s">
        <v>13768</v>
      </c>
      <c r="D6950" s="68">
        <v>1</v>
      </c>
      <c r="E6950" s="48">
        <f t="shared" si="325"/>
        <v>47324287</v>
      </c>
      <c r="F6950" s="57" t="s">
        <v>7314</v>
      </c>
      <c r="G6950" s="57" t="s">
        <v>7773</v>
      </c>
      <c r="H6950" s="51">
        <v>600</v>
      </c>
      <c r="I6950" s="51" t="s">
        <v>17309</v>
      </c>
      <c r="J6950" s="69">
        <v>27.49</v>
      </c>
      <c r="K6950" s="69">
        <f t="shared" si="326"/>
        <v>16494</v>
      </c>
      <c r="L6950" s="90">
        <v>600</v>
      </c>
      <c r="M6950" s="51"/>
      <c r="N6950" s="62" t="s">
        <v>7836</v>
      </c>
      <c r="O6950" s="52" t="s">
        <v>28</v>
      </c>
      <c r="P6950" s="52">
        <v>220</v>
      </c>
      <c r="Q6950" s="52"/>
      <c r="R6950" s="52" t="s">
        <v>7774</v>
      </c>
      <c r="S6950" s="49" t="s">
        <v>21333</v>
      </c>
      <c r="V6950" s="50" t="s">
        <v>15268</v>
      </c>
      <c r="W6950" s="50" t="s">
        <v>7774</v>
      </c>
      <c r="X6950" s="50" t="s">
        <v>14740</v>
      </c>
      <c r="Y6950" s="70" t="s">
        <v>17320</v>
      </c>
      <c r="Z6950" s="53">
        <v>43542</v>
      </c>
    </row>
    <row r="6951" spans="1:26" s="49" customFormat="1" x14ac:dyDescent="0.25">
      <c r="A6951" s="75">
        <v>600083845</v>
      </c>
      <c r="B6951" s="73">
        <f t="shared" si="324"/>
        <v>600083845</v>
      </c>
      <c r="C6951" s="73" t="s">
        <v>13769</v>
      </c>
      <c r="D6951" s="68">
        <v>1</v>
      </c>
      <c r="E6951" s="48">
        <f t="shared" si="325"/>
        <v>70838976</v>
      </c>
      <c r="F6951" s="57" t="s">
        <v>7314</v>
      </c>
      <c r="G6951" s="57" t="s">
        <v>7773</v>
      </c>
      <c r="H6951" s="51">
        <v>350</v>
      </c>
      <c r="I6951" s="51" t="s">
        <v>17309</v>
      </c>
      <c r="J6951" s="69">
        <v>27.49</v>
      </c>
      <c r="K6951" s="69">
        <f t="shared" si="326"/>
        <v>9621.5</v>
      </c>
      <c r="L6951" s="90">
        <v>350</v>
      </c>
      <c r="M6951" s="51"/>
      <c r="N6951" s="62" t="s">
        <v>7837</v>
      </c>
      <c r="O6951" s="52" t="s">
        <v>60</v>
      </c>
      <c r="P6951" s="52">
        <v>126</v>
      </c>
      <c r="Q6951" s="52">
        <v>50</v>
      </c>
      <c r="R6951" s="52" t="s">
        <v>7838</v>
      </c>
      <c r="S6951" s="49" t="s">
        <v>21333</v>
      </c>
      <c r="V6951" s="50" t="s">
        <v>15268</v>
      </c>
      <c r="W6951" s="50" t="s">
        <v>7774</v>
      </c>
      <c r="X6951" s="50" t="s">
        <v>14740</v>
      </c>
      <c r="Y6951" s="70" t="s">
        <v>17320</v>
      </c>
      <c r="Z6951" s="53">
        <v>43543</v>
      </c>
    </row>
    <row r="6952" spans="1:26" s="49" customFormat="1" ht="30" x14ac:dyDescent="0.25">
      <c r="A6952" s="75">
        <v>600083853</v>
      </c>
      <c r="B6952" s="73">
        <f t="shared" si="324"/>
        <v>600083853</v>
      </c>
      <c r="C6952" s="73" t="s">
        <v>13770</v>
      </c>
      <c r="D6952" s="68">
        <v>1</v>
      </c>
      <c r="E6952" s="48">
        <f t="shared" si="325"/>
        <v>832537</v>
      </c>
      <c r="F6952" s="57" t="s">
        <v>7314</v>
      </c>
      <c r="G6952" s="57" t="s">
        <v>7773</v>
      </c>
      <c r="H6952" s="51">
        <v>1200</v>
      </c>
      <c r="I6952" s="51" t="s">
        <v>17309</v>
      </c>
      <c r="J6952" s="69">
        <v>27.49</v>
      </c>
      <c r="K6952" s="69">
        <f t="shared" si="326"/>
        <v>32988</v>
      </c>
      <c r="L6952" s="90">
        <v>1200</v>
      </c>
      <c r="M6952" s="51"/>
      <c r="N6952" s="62" t="s">
        <v>7839</v>
      </c>
      <c r="O6952" s="52" t="s">
        <v>7779</v>
      </c>
      <c r="P6952" s="52">
        <v>1589</v>
      </c>
      <c r="Q6952" s="52"/>
      <c r="R6952" s="52" t="s">
        <v>7774</v>
      </c>
      <c r="S6952" s="49" t="s">
        <v>21333</v>
      </c>
      <c r="V6952" s="50" t="s">
        <v>15268</v>
      </c>
      <c r="W6952" s="50" t="s">
        <v>7774</v>
      </c>
      <c r="X6952" s="50" t="s">
        <v>14740</v>
      </c>
      <c r="Y6952" s="70" t="s">
        <v>17320</v>
      </c>
      <c r="Z6952" s="53">
        <v>43601</v>
      </c>
    </row>
    <row r="6953" spans="1:26" s="49" customFormat="1" x14ac:dyDescent="0.25">
      <c r="A6953" s="75">
        <v>600083896</v>
      </c>
      <c r="B6953" s="73">
        <f t="shared" si="324"/>
        <v>600083896</v>
      </c>
      <c r="C6953" s="73" t="s">
        <v>13771</v>
      </c>
      <c r="D6953" s="68">
        <v>1</v>
      </c>
      <c r="E6953" s="48">
        <f t="shared" si="325"/>
        <v>70880298</v>
      </c>
      <c r="F6953" s="57" t="s">
        <v>7314</v>
      </c>
      <c r="G6953" s="57" t="s">
        <v>7773</v>
      </c>
      <c r="H6953" s="51">
        <v>0</v>
      </c>
      <c r="I6953" s="51" t="s">
        <v>17309</v>
      </c>
      <c r="J6953" s="69">
        <v>27.49</v>
      </c>
      <c r="K6953" s="69">
        <f t="shared" si="326"/>
        <v>0</v>
      </c>
      <c r="L6953" s="90">
        <v>225</v>
      </c>
      <c r="M6953" s="51">
        <v>225</v>
      </c>
      <c r="N6953" s="62" t="s">
        <v>7840</v>
      </c>
      <c r="O6953" s="52" t="s">
        <v>481</v>
      </c>
      <c r="P6953" s="52">
        <v>372</v>
      </c>
      <c r="Q6953" s="52">
        <v>30</v>
      </c>
      <c r="R6953" s="52" t="s">
        <v>7841</v>
      </c>
      <c r="S6953" s="49" t="s">
        <v>21333</v>
      </c>
      <c r="V6953" s="50" t="s">
        <v>15268</v>
      </c>
      <c r="W6953" s="50" t="s">
        <v>7774</v>
      </c>
      <c r="X6953" s="50" t="s">
        <v>14740</v>
      </c>
      <c r="Y6953" s="70" t="s">
        <v>17320</v>
      </c>
      <c r="Z6953" s="53">
        <v>43511</v>
      </c>
    </row>
    <row r="6954" spans="1:26" s="49" customFormat="1" ht="30" x14ac:dyDescent="0.25">
      <c r="A6954" s="75">
        <v>600083934</v>
      </c>
      <c r="B6954" s="73">
        <f t="shared" si="324"/>
        <v>600083934</v>
      </c>
      <c r="C6954" s="73" t="s">
        <v>13772</v>
      </c>
      <c r="D6954" s="68">
        <v>1</v>
      </c>
      <c r="E6954" s="48">
        <f t="shared" si="325"/>
        <v>832502</v>
      </c>
      <c r="F6954" s="57" t="s">
        <v>7314</v>
      </c>
      <c r="G6954" s="57" t="s">
        <v>7773</v>
      </c>
      <c r="H6954" s="51">
        <v>775</v>
      </c>
      <c r="I6954" s="51" t="s">
        <v>17309</v>
      </c>
      <c r="J6954" s="69">
        <v>27.49</v>
      </c>
      <c r="K6954" s="69">
        <f t="shared" si="326"/>
        <v>21304.75</v>
      </c>
      <c r="L6954" s="90">
        <v>775</v>
      </c>
      <c r="M6954" s="51"/>
      <c r="N6954" s="62" t="s">
        <v>7842</v>
      </c>
      <c r="O6954" s="52" t="s">
        <v>23</v>
      </c>
      <c r="P6954" s="52">
        <v>160</v>
      </c>
      <c r="Q6954" s="52"/>
      <c r="R6954" s="52" t="s">
        <v>7774</v>
      </c>
      <c r="S6954" s="49" t="s">
        <v>21333</v>
      </c>
      <c r="V6954" s="50" t="s">
        <v>15268</v>
      </c>
      <c r="W6954" s="50" t="s">
        <v>7774</v>
      </c>
      <c r="X6954" s="50" t="s">
        <v>14740</v>
      </c>
      <c r="Y6954" s="70" t="s">
        <v>17320</v>
      </c>
      <c r="Z6954" s="53">
        <v>43542</v>
      </c>
    </row>
    <row r="6955" spans="1:26" s="49" customFormat="1" x14ac:dyDescent="0.25">
      <c r="A6955" s="75">
        <v>600170667</v>
      </c>
      <c r="B6955" s="73">
        <f t="shared" si="324"/>
        <v>600170667</v>
      </c>
      <c r="C6955" s="73" t="s">
        <v>13730</v>
      </c>
      <c r="D6955" s="68">
        <v>1</v>
      </c>
      <c r="E6955" s="48">
        <f t="shared" si="325"/>
        <v>555584</v>
      </c>
      <c r="F6955" s="57" t="s">
        <v>7314</v>
      </c>
      <c r="G6955" s="57" t="s">
        <v>7773</v>
      </c>
      <c r="H6955" s="51">
        <v>850</v>
      </c>
      <c r="I6955" s="51" t="s">
        <v>17309</v>
      </c>
      <c r="J6955" s="69">
        <v>27.49</v>
      </c>
      <c r="K6955" s="69">
        <f t="shared" si="326"/>
        <v>23366.5</v>
      </c>
      <c r="L6955" s="90">
        <v>850</v>
      </c>
      <c r="M6955" s="51"/>
      <c r="N6955" s="62" t="s">
        <v>7781</v>
      </c>
      <c r="O6955" s="52" t="s">
        <v>28</v>
      </c>
      <c r="P6955" s="52">
        <v>236</v>
      </c>
      <c r="Q6955" s="52"/>
      <c r="R6955" s="52" t="s">
        <v>7774</v>
      </c>
      <c r="S6955" s="49" t="s">
        <v>21333</v>
      </c>
      <c r="V6955" s="50" t="s">
        <v>15243</v>
      </c>
      <c r="W6955" s="50" t="s">
        <v>7774</v>
      </c>
      <c r="X6955" s="50" t="s">
        <v>14738</v>
      </c>
      <c r="Y6955" s="70" t="s">
        <v>17320</v>
      </c>
      <c r="Z6955" s="53">
        <v>43542</v>
      </c>
    </row>
    <row r="6956" spans="1:26" s="49" customFormat="1" x14ac:dyDescent="0.25">
      <c r="A6956" s="75">
        <v>691007276</v>
      </c>
      <c r="B6956" s="73">
        <f t="shared" si="324"/>
        <v>691007276</v>
      </c>
      <c r="C6956" s="73" t="s">
        <v>13731</v>
      </c>
      <c r="D6956" s="68">
        <v>1</v>
      </c>
      <c r="E6956" s="48">
        <f t="shared" si="325"/>
        <v>3758702</v>
      </c>
      <c r="F6956" s="57" t="s">
        <v>7314</v>
      </c>
      <c r="G6956" s="57" t="s">
        <v>7773</v>
      </c>
      <c r="H6956" s="51">
        <v>100</v>
      </c>
      <c r="I6956" s="51" t="s">
        <v>17309</v>
      </c>
      <c r="J6956" s="69">
        <v>27.49</v>
      </c>
      <c r="K6956" s="69">
        <f t="shared" si="326"/>
        <v>2749</v>
      </c>
      <c r="L6956" s="90">
        <v>100</v>
      </c>
      <c r="M6956" s="51"/>
      <c r="N6956" s="62" t="s">
        <v>7782</v>
      </c>
      <c r="O6956" s="52" t="s">
        <v>2721</v>
      </c>
      <c r="P6956" s="52">
        <v>81</v>
      </c>
      <c r="Q6956" s="52"/>
      <c r="R6956" s="52" t="s">
        <v>7774</v>
      </c>
      <c r="S6956" s="49" t="s">
        <v>21334</v>
      </c>
      <c r="V6956" s="50" t="s">
        <v>15243</v>
      </c>
      <c r="W6956" s="50" t="s">
        <v>7774</v>
      </c>
      <c r="X6956" s="50" t="s">
        <v>14742</v>
      </c>
      <c r="Y6956" s="70" t="s">
        <v>17320</v>
      </c>
      <c r="Z6956" s="53">
        <v>43542</v>
      </c>
    </row>
    <row r="6957" spans="1:26" s="49" customFormat="1" ht="30" x14ac:dyDescent="0.25">
      <c r="A6957" s="74">
        <v>600023575</v>
      </c>
      <c r="B6957" s="73">
        <f t="shared" si="324"/>
        <v>600023575</v>
      </c>
      <c r="C6957" s="73" t="s">
        <v>13660</v>
      </c>
      <c r="D6957" s="68">
        <v>1</v>
      </c>
      <c r="E6957" s="48">
        <f t="shared" si="325"/>
        <v>70841543</v>
      </c>
      <c r="F6957" s="57" t="s">
        <v>7314</v>
      </c>
      <c r="G6957" s="57" t="s">
        <v>7666</v>
      </c>
      <c r="H6957" s="51">
        <v>25</v>
      </c>
      <c r="I6957" s="51" t="s">
        <v>17309</v>
      </c>
      <c r="J6957" s="69">
        <v>27.49</v>
      </c>
      <c r="K6957" s="69">
        <f t="shared" si="326"/>
        <v>687.25</v>
      </c>
      <c r="L6957" s="90">
        <v>25</v>
      </c>
      <c r="M6957" s="51"/>
      <c r="N6957" s="62" t="s">
        <v>7668</v>
      </c>
      <c r="O6957" s="52" t="s">
        <v>7669</v>
      </c>
      <c r="P6957" s="52">
        <v>2503</v>
      </c>
      <c r="Q6957" s="52"/>
      <c r="R6957" s="52" t="s">
        <v>7667</v>
      </c>
      <c r="S6957" s="49" t="s">
        <v>21333</v>
      </c>
      <c r="V6957" s="50" t="s">
        <v>15243</v>
      </c>
      <c r="W6957" s="50" t="s">
        <v>7667</v>
      </c>
      <c r="X6957" s="50" t="s">
        <v>14738</v>
      </c>
      <c r="Y6957" s="70" t="s">
        <v>17320</v>
      </c>
      <c r="Z6957" s="53">
        <v>44001</v>
      </c>
    </row>
    <row r="6958" spans="1:26" s="49" customFormat="1" x14ac:dyDescent="0.25">
      <c r="A6958" s="74">
        <v>600082440</v>
      </c>
      <c r="B6958" s="73">
        <f t="shared" si="324"/>
        <v>600082440</v>
      </c>
      <c r="C6958" s="73" t="s">
        <v>13671</v>
      </c>
      <c r="D6958" s="68">
        <v>1</v>
      </c>
      <c r="E6958" s="48">
        <f t="shared" si="325"/>
        <v>72743239</v>
      </c>
      <c r="F6958" s="57" t="s">
        <v>7314</v>
      </c>
      <c r="G6958" s="57" t="s">
        <v>7666</v>
      </c>
      <c r="H6958" s="51">
        <v>25</v>
      </c>
      <c r="I6958" s="51" t="s">
        <v>17309</v>
      </c>
      <c r="J6958" s="69">
        <v>27.49</v>
      </c>
      <c r="K6958" s="69">
        <f t="shared" si="326"/>
        <v>687.25</v>
      </c>
      <c r="L6958" s="90">
        <v>25</v>
      </c>
      <c r="M6958" s="51"/>
      <c r="N6958" s="62" t="s">
        <v>7688</v>
      </c>
      <c r="O6958" s="52" t="s">
        <v>7689</v>
      </c>
      <c r="P6958" s="52">
        <v>362</v>
      </c>
      <c r="Q6958" s="52"/>
      <c r="R6958" s="52" t="s">
        <v>7690</v>
      </c>
      <c r="S6958" s="49" t="s">
        <v>21333</v>
      </c>
      <c r="V6958" s="50" t="s">
        <v>15269</v>
      </c>
      <c r="W6958" s="50" t="s">
        <v>7667</v>
      </c>
      <c r="X6958" s="50" t="s">
        <v>14740</v>
      </c>
      <c r="Y6958" s="70" t="s">
        <v>17320</v>
      </c>
      <c r="Z6958" s="53">
        <v>44001</v>
      </c>
    </row>
    <row r="6959" spans="1:26" s="49" customFormat="1" ht="30" x14ac:dyDescent="0.25">
      <c r="A6959" s="74">
        <v>600010929</v>
      </c>
      <c r="B6959" s="73">
        <f t="shared" si="324"/>
        <v>600010929</v>
      </c>
      <c r="C6959" s="73" t="s">
        <v>13661</v>
      </c>
      <c r="D6959" s="68">
        <v>1</v>
      </c>
      <c r="E6959" s="48">
        <f t="shared" si="325"/>
        <v>61357235</v>
      </c>
      <c r="F6959" s="57" t="s">
        <v>7314</v>
      </c>
      <c r="G6959" s="57" t="s">
        <v>7666</v>
      </c>
      <c r="H6959" s="51">
        <v>400</v>
      </c>
      <c r="I6959" s="51" t="s">
        <v>17309</v>
      </c>
      <c r="J6959" s="69">
        <v>27.49</v>
      </c>
      <c r="K6959" s="69">
        <f t="shared" si="326"/>
        <v>10996</v>
      </c>
      <c r="L6959" s="90">
        <v>400</v>
      </c>
      <c r="M6959" s="51"/>
      <c r="N6959" s="62" t="s">
        <v>7670</v>
      </c>
      <c r="O6959" s="52" t="s">
        <v>2618</v>
      </c>
      <c r="P6959" s="52">
        <v>661</v>
      </c>
      <c r="Q6959" s="52"/>
      <c r="R6959" s="52" t="s">
        <v>7667</v>
      </c>
      <c r="S6959" s="49" t="s">
        <v>21333</v>
      </c>
      <c r="V6959" s="50" t="s">
        <v>15243</v>
      </c>
      <c r="W6959" s="50" t="s">
        <v>7667</v>
      </c>
      <c r="X6959" s="50" t="s">
        <v>14738</v>
      </c>
      <c r="Y6959" s="70" t="s">
        <v>17320</v>
      </c>
      <c r="Z6959" s="53">
        <v>44001</v>
      </c>
    </row>
    <row r="6960" spans="1:26" s="49" customFormat="1" ht="30" x14ac:dyDescent="0.25">
      <c r="A6960" s="74">
        <v>600000630</v>
      </c>
      <c r="B6960" s="73">
        <f t="shared" si="324"/>
        <v>600000630</v>
      </c>
      <c r="C6960" s="73" t="s">
        <v>13662</v>
      </c>
      <c r="D6960" s="68">
        <v>1</v>
      </c>
      <c r="E6960" s="48">
        <f t="shared" si="325"/>
        <v>25018655</v>
      </c>
      <c r="F6960" s="57" t="s">
        <v>7314</v>
      </c>
      <c r="G6960" s="57" t="s">
        <v>7666</v>
      </c>
      <c r="H6960" s="51">
        <v>0</v>
      </c>
      <c r="I6960" s="51" t="s">
        <v>17309</v>
      </c>
      <c r="J6960" s="69">
        <v>27.49</v>
      </c>
      <c r="K6960" s="69">
        <f t="shared" si="326"/>
        <v>0</v>
      </c>
      <c r="L6960" s="90">
        <v>25</v>
      </c>
      <c r="M6960" s="51">
        <v>25</v>
      </c>
      <c r="N6960" s="62" t="s">
        <v>7671</v>
      </c>
      <c r="O6960" s="52" t="s">
        <v>7672</v>
      </c>
      <c r="P6960" s="52">
        <v>2386</v>
      </c>
      <c r="Q6960" s="52"/>
      <c r="R6960" s="52" t="s">
        <v>7667</v>
      </c>
      <c r="S6960" s="49" t="s">
        <v>21334</v>
      </c>
      <c r="V6960" s="50" t="s">
        <v>15243</v>
      </c>
      <c r="W6960" s="50" t="s">
        <v>7667</v>
      </c>
      <c r="X6960" s="50" t="s">
        <v>14742</v>
      </c>
      <c r="Y6960" s="70" t="s">
        <v>17320</v>
      </c>
      <c r="Z6960" s="53">
        <v>44001</v>
      </c>
    </row>
    <row r="6961" spans="1:26" s="49" customFormat="1" x14ac:dyDescent="0.25">
      <c r="A6961" s="75">
        <v>600082415</v>
      </c>
      <c r="B6961" s="73">
        <f t="shared" si="324"/>
        <v>600082415</v>
      </c>
      <c r="C6961" s="73" t="s">
        <v>13672</v>
      </c>
      <c r="D6961" s="68">
        <v>1</v>
      </c>
      <c r="E6961" s="48">
        <f t="shared" si="325"/>
        <v>72741457</v>
      </c>
      <c r="F6961" s="57" t="s">
        <v>7314</v>
      </c>
      <c r="G6961" s="57" t="s">
        <v>7666</v>
      </c>
      <c r="H6961" s="51">
        <v>25</v>
      </c>
      <c r="I6961" s="51" t="s">
        <v>17309</v>
      </c>
      <c r="J6961" s="69">
        <v>27.49</v>
      </c>
      <c r="K6961" s="69">
        <f t="shared" si="326"/>
        <v>687.25</v>
      </c>
      <c r="L6961" s="90">
        <v>25</v>
      </c>
      <c r="M6961" s="51"/>
      <c r="N6961" s="62" t="s">
        <v>7692</v>
      </c>
      <c r="O6961" s="52" t="s">
        <v>7693</v>
      </c>
      <c r="P6961" s="52">
        <v>534</v>
      </c>
      <c r="Q6961" s="52"/>
      <c r="R6961" s="52" t="s">
        <v>7694</v>
      </c>
      <c r="S6961" s="49" t="s">
        <v>21333</v>
      </c>
      <c r="V6961" s="50" t="s">
        <v>15269</v>
      </c>
      <c r="W6961" s="50" t="s">
        <v>7667</v>
      </c>
      <c r="X6961" s="50" t="s">
        <v>14740</v>
      </c>
      <c r="Y6961" s="70" t="s">
        <v>17320</v>
      </c>
      <c r="Z6961" s="53">
        <v>43923</v>
      </c>
    </row>
    <row r="6962" spans="1:26" s="49" customFormat="1" x14ac:dyDescent="0.25">
      <c r="A6962" s="75">
        <v>600082474</v>
      </c>
      <c r="B6962" s="73">
        <f t="shared" si="324"/>
        <v>600082474</v>
      </c>
      <c r="C6962" s="73" t="s">
        <v>13673</v>
      </c>
      <c r="D6962" s="68">
        <v>1</v>
      </c>
      <c r="E6962" s="48">
        <f t="shared" si="325"/>
        <v>72743409</v>
      </c>
      <c r="F6962" s="57" t="s">
        <v>7314</v>
      </c>
      <c r="G6962" s="57" t="s">
        <v>7666</v>
      </c>
      <c r="H6962" s="51">
        <v>25</v>
      </c>
      <c r="I6962" s="51" t="s">
        <v>17309</v>
      </c>
      <c r="J6962" s="69">
        <v>27.49</v>
      </c>
      <c r="K6962" s="69">
        <f t="shared" si="326"/>
        <v>687.25</v>
      </c>
      <c r="L6962" s="90">
        <v>25</v>
      </c>
      <c r="M6962" s="51"/>
      <c r="N6962" s="62" t="s">
        <v>7695</v>
      </c>
      <c r="O6962" s="52"/>
      <c r="P6962" s="52">
        <v>63</v>
      </c>
      <c r="Q6962" s="52"/>
      <c r="R6962" s="52" t="s">
        <v>7674</v>
      </c>
      <c r="S6962" s="49" t="s">
        <v>21333</v>
      </c>
      <c r="V6962" s="50" t="s">
        <v>15269</v>
      </c>
      <c r="W6962" s="50" t="s">
        <v>7667</v>
      </c>
      <c r="X6962" s="50" t="s">
        <v>14740</v>
      </c>
      <c r="Y6962" s="70" t="s">
        <v>17320</v>
      </c>
      <c r="Z6962" s="53">
        <v>43905</v>
      </c>
    </row>
    <row r="6963" spans="1:26" s="49" customFormat="1" x14ac:dyDescent="0.25">
      <c r="A6963" s="75">
        <v>600082482</v>
      </c>
      <c r="B6963" s="73">
        <f t="shared" si="324"/>
        <v>600082482</v>
      </c>
      <c r="C6963" s="73" t="s">
        <v>13674</v>
      </c>
      <c r="D6963" s="68">
        <v>1</v>
      </c>
      <c r="E6963" s="48">
        <f t="shared" si="325"/>
        <v>72744740</v>
      </c>
      <c r="F6963" s="57" t="s">
        <v>7314</v>
      </c>
      <c r="G6963" s="57" t="s">
        <v>7666</v>
      </c>
      <c r="H6963" s="51">
        <v>25</v>
      </c>
      <c r="I6963" s="51" t="s">
        <v>17309</v>
      </c>
      <c r="J6963" s="69">
        <v>27.49</v>
      </c>
      <c r="K6963" s="69">
        <f t="shared" si="326"/>
        <v>687.25</v>
      </c>
      <c r="L6963" s="90">
        <v>25</v>
      </c>
      <c r="M6963" s="51"/>
      <c r="N6963" s="62" t="s">
        <v>7696</v>
      </c>
      <c r="O6963" s="52" t="s">
        <v>675</v>
      </c>
      <c r="P6963" s="52">
        <v>380</v>
      </c>
      <c r="Q6963" s="52"/>
      <c r="R6963" s="52" t="s">
        <v>7697</v>
      </c>
      <c r="S6963" s="49" t="s">
        <v>21333</v>
      </c>
      <c r="V6963" s="50" t="s">
        <v>15269</v>
      </c>
      <c r="W6963" s="50" t="s">
        <v>7667</v>
      </c>
      <c r="X6963" s="50" t="s">
        <v>14740</v>
      </c>
      <c r="Y6963" s="70" t="s">
        <v>17320</v>
      </c>
      <c r="Z6963" s="53">
        <v>43907</v>
      </c>
    </row>
    <row r="6964" spans="1:26" s="49" customFormat="1" x14ac:dyDescent="0.25">
      <c r="A6964" s="75">
        <v>600082938</v>
      </c>
      <c r="B6964" s="73">
        <f t="shared" si="324"/>
        <v>600082938</v>
      </c>
      <c r="C6964" s="73" t="s">
        <v>13675</v>
      </c>
      <c r="D6964" s="68">
        <v>1</v>
      </c>
      <c r="E6964" s="48">
        <f t="shared" si="325"/>
        <v>61357383</v>
      </c>
      <c r="F6964" s="57" t="s">
        <v>7314</v>
      </c>
      <c r="G6964" s="57" t="s">
        <v>7666</v>
      </c>
      <c r="H6964" s="51">
        <v>100</v>
      </c>
      <c r="I6964" s="51" t="s">
        <v>17309</v>
      </c>
      <c r="J6964" s="69">
        <v>27.49</v>
      </c>
      <c r="K6964" s="69">
        <f t="shared" si="326"/>
        <v>2749</v>
      </c>
      <c r="L6964" s="90">
        <v>100</v>
      </c>
      <c r="M6964" s="51"/>
      <c r="N6964" s="62" t="s">
        <v>7698</v>
      </c>
      <c r="O6964" s="52"/>
      <c r="P6964" s="52">
        <v>121</v>
      </c>
      <c r="Q6964" s="52"/>
      <c r="R6964" s="52" t="s">
        <v>7691</v>
      </c>
      <c r="S6964" s="49" t="s">
        <v>21333</v>
      </c>
      <c r="V6964" s="50" t="s">
        <v>15269</v>
      </c>
      <c r="W6964" s="50" t="s">
        <v>7667</v>
      </c>
      <c r="X6964" s="50" t="s">
        <v>14740</v>
      </c>
      <c r="Y6964" s="70" t="s">
        <v>17320</v>
      </c>
      <c r="Z6964" s="53">
        <v>43967</v>
      </c>
    </row>
    <row r="6965" spans="1:26" s="49" customFormat="1" x14ac:dyDescent="0.25">
      <c r="A6965" s="75">
        <v>600083004</v>
      </c>
      <c r="B6965" s="73">
        <f t="shared" si="324"/>
        <v>600083004</v>
      </c>
      <c r="C6965" s="73" t="s">
        <v>13676</v>
      </c>
      <c r="D6965" s="68">
        <v>1</v>
      </c>
      <c r="E6965" s="48">
        <f t="shared" si="325"/>
        <v>61357413</v>
      </c>
      <c r="F6965" s="57" t="s">
        <v>7314</v>
      </c>
      <c r="G6965" s="57" t="s">
        <v>7666</v>
      </c>
      <c r="H6965" s="51">
        <v>0</v>
      </c>
      <c r="I6965" s="51" t="s">
        <v>17320</v>
      </c>
      <c r="J6965" s="69">
        <v>27.49</v>
      </c>
      <c r="K6965" s="69">
        <f t="shared" si="326"/>
        <v>0</v>
      </c>
      <c r="L6965" s="90">
        <v>0</v>
      </c>
      <c r="M6965" s="51"/>
      <c r="N6965" s="62" t="s">
        <v>7699</v>
      </c>
      <c r="O6965" s="52" t="s">
        <v>340</v>
      </c>
      <c r="P6965" s="52">
        <v>193</v>
      </c>
      <c r="Q6965" s="52"/>
      <c r="R6965" s="52" t="s">
        <v>7697</v>
      </c>
      <c r="S6965" s="49" t="s">
        <v>21333</v>
      </c>
      <c r="V6965" s="50" t="s">
        <v>15269</v>
      </c>
      <c r="W6965" s="50" t="s">
        <v>7667</v>
      </c>
      <c r="X6965" s="50" t="s">
        <v>14740</v>
      </c>
      <c r="Y6965" s="70">
        <v>44326</v>
      </c>
      <c r="Z6965" s="53">
        <v>43907</v>
      </c>
    </row>
    <row r="6966" spans="1:26" s="49" customFormat="1" ht="30" x14ac:dyDescent="0.25">
      <c r="A6966" s="75">
        <v>600082296</v>
      </c>
      <c r="B6966" s="73">
        <f t="shared" si="324"/>
        <v>600082296</v>
      </c>
      <c r="C6966" s="73" t="s">
        <v>13677</v>
      </c>
      <c r="D6966" s="68">
        <v>1</v>
      </c>
      <c r="E6966" s="48">
        <f t="shared" si="325"/>
        <v>47791101</v>
      </c>
      <c r="F6966" s="57" t="s">
        <v>7314</v>
      </c>
      <c r="G6966" s="57" t="s">
        <v>7666</v>
      </c>
      <c r="H6966" s="51">
        <v>25</v>
      </c>
      <c r="I6966" s="51" t="s">
        <v>17309</v>
      </c>
      <c r="J6966" s="69">
        <v>27.49</v>
      </c>
      <c r="K6966" s="69">
        <f t="shared" si="326"/>
        <v>687.25</v>
      </c>
      <c r="L6966" s="90">
        <v>25</v>
      </c>
      <c r="M6966" s="51"/>
      <c r="N6966" s="62" t="s">
        <v>7700</v>
      </c>
      <c r="O6966" s="52" t="s">
        <v>3440</v>
      </c>
      <c r="P6966" s="52">
        <v>2427</v>
      </c>
      <c r="Q6966" s="52"/>
      <c r="R6966" s="52" t="s">
        <v>7667</v>
      </c>
      <c r="S6966" s="49" t="s">
        <v>21333</v>
      </c>
      <c r="V6966" s="50" t="s">
        <v>15269</v>
      </c>
      <c r="W6966" s="50" t="s">
        <v>7667</v>
      </c>
      <c r="X6966" s="50" t="s">
        <v>14740</v>
      </c>
      <c r="Y6966" s="70" t="s">
        <v>17320</v>
      </c>
      <c r="Z6966" s="53">
        <v>44001</v>
      </c>
    </row>
    <row r="6967" spans="1:26" s="49" customFormat="1" x14ac:dyDescent="0.25">
      <c r="A6967" s="75">
        <v>600082300</v>
      </c>
      <c r="B6967" s="73">
        <f t="shared" si="324"/>
        <v>600082300</v>
      </c>
      <c r="C6967" s="73" t="s">
        <v>13678</v>
      </c>
      <c r="D6967" s="68">
        <v>1</v>
      </c>
      <c r="E6967" s="48">
        <f t="shared" si="325"/>
        <v>47791128</v>
      </c>
      <c r="F6967" s="57" t="s">
        <v>7314</v>
      </c>
      <c r="G6967" s="57" t="s">
        <v>7666</v>
      </c>
      <c r="H6967" s="51">
        <v>50</v>
      </c>
      <c r="I6967" s="51" t="s">
        <v>17309</v>
      </c>
      <c r="J6967" s="69">
        <v>27.49</v>
      </c>
      <c r="K6967" s="69">
        <f t="shared" si="326"/>
        <v>1374.5</v>
      </c>
      <c r="L6967" s="90">
        <v>50</v>
      </c>
      <c r="M6967" s="51"/>
      <c r="N6967" s="62" t="s">
        <v>7701</v>
      </c>
      <c r="O6967" s="52" t="s">
        <v>1867</v>
      </c>
      <c r="P6967" s="52">
        <v>2539</v>
      </c>
      <c r="Q6967" s="52"/>
      <c r="R6967" s="52" t="s">
        <v>7667</v>
      </c>
      <c r="S6967" s="49" t="s">
        <v>21333</v>
      </c>
      <c r="V6967" s="50" t="s">
        <v>15269</v>
      </c>
      <c r="W6967" s="50" t="s">
        <v>7667</v>
      </c>
      <c r="X6967" s="50" t="s">
        <v>14740</v>
      </c>
      <c r="Y6967" s="70" t="s">
        <v>17320</v>
      </c>
      <c r="Z6967" s="53">
        <v>44001</v>
      </c>
    </row>
    <row r="6968" spans="1:26" s="49" customFormat="1" ht="30" x14ac:dyDescent="0.25">
      <c r="A6968" s="75">
        <v>600082318</v>
      </c>
      <c r="B6968" s="73">
        <f t="shared" si="324"/>
        <v>600082318</v>
      </c>
      <c r="C6968" s="73" t="s">
        <v>13679</v>
      </c>
      <c r="D6968" s="68">
        <v>1</v>
      </c>
      <c r="E6968" s="48">
        <f t="shared" si="325"/>
        <v>49123793</v>
      </c>
      <c r="F6968" s="57" t="s">
        <v>7314</v>
      </c>
      <c r="G6968" s="57" t="s">
        <v>7666</v>
      </c>
      <c r="H6968" s="51">
        <v>0</v>
      </c>
      <c r="I6968" s="51" t="s">
        <v>17309</v>
      </c>
      <c r="J6968" s="69">
        <v>27.49</v>
      </c>
      <c r="K6968" s="69">
        <f t="shared" si="326"/>
        <v>0</v>
      </c>
      <c r="L6968" s="90">
        <v>25</v>
      </c>
      <c r="M6968" s="51">
        <v>25</v>
      </c>
      <c r="N6968" s="62" t="s">
        <v>7702</v>
      </c>
      <c r="O6968" s="52" t="s">
        <v>7703</v>
      </c>
      <c r="P6968" s="52">
        <v>2205</v>
      </c>
      <c r="Q6968" s="52"/>
      <c r="R6968" s="52" t="s">
        <v>7667</v>
      </c>
      <c r="S6968" s="49" t="s">
        <v>21333</v>
      </c>
      <c r="V6968" s="50" t="s">
        <v>15269</v>
      </c>
      <c r="W6968" s="50" t="s">
        <v>7667</v>
      </c>
      <c r="X6968" s="50" t="s">
        <v>14740</v>
      </c>
      <c r="Y6968" s="70" t="s">
        <v>17320</v>
      </c>
      <c r="Z6968" s="53">
        <v>44001</v>
      </c>
    </row>
    <row r="6969" spans="1:26" s="49" customFormat="1" ht="30" x14ac:dyDescent="0.25">
      <c r="A6969" s="75">
        <v>600082512</v>
      </c>
      <c r="B6969" s="73">
        <f t="shared" si="324"/>
        <v>600082512</v>
      </c>
      <c r="C6969" s="73" t="s">
        <v>13680</v>
      </c>
      <c r="D6969" s="68">
        <v>1</v>
      </c>
      <c r="E6969" s="48">
        <f t="shared" si="325"/>
        <v>72741619</v>
      </c>
      <c r="F6969" s="57" t="s">
        <v>7314</v>
      </c>
      <c r="G6969" s="57" t="s">
        <v>7666</v>
      </c>
      <c r="H6969" s="51">
        <v>0</v>
      </c>
      <c r="I6969" s="51" t="s">
        <v>17309</v>
      </c>
      <c r="J6969" s="69">
        <v>27.49</v>
      </c>
      <c r="K6969" s="69">
        <f t="shared" si="326"/>
        <v>0</v>
      </c>
      <c r="L6969" s="90">
        <v>50</v>
      </c>
      <c r="M6969" s="51">
        <v>50</v>
      </c>
      <c r="N6969" s="62" t="s">
        <v>7704</v>
      </c>
      <c r="O6969" s="52" t="s">
        <v>2874</v>
      </c>
      <c r="P6969" s="52">
        <v>495</v>
      </c>
      <c r="Q6969" s="52"/>
      <c r="R6969" s="52" t="s">
        <v>7705</v>
      </c>
      <c r="S6969" s="49" t="s">
        <v>21333</v>
      </c>
      <c r="V6969" s="50" t="s">
        <v>15269</v>
      </c>
      <c r="W6969" s="50" t="s">
        <v>7667</v>
      </c>
      <c r="X6969" s="50" t="s">
        <v>14740</v>
      </c>
      <c r="Y6969" s="70" t="s">
        <v>17320</v>
      </c>
      <c r="Z6969" s="53">
        <v>43942</v>
      </c>
    </row>
    <row r="6970" spans="1:26" s="49" customFormat="1" ht="30" x14ac:dyDescent="0.25">
      <c r="A6970" s="75">
        <v>600082580</v>
      </c>
      <c r="B6970" s="73">
        <f t="shared" si="324"/>
        <v>600082580</v>
      </c>
      <c r="C6970" s="73" t="s">
        <v>13681</v>
      </c>
      <c r="D6970" s="68">
        <v>1</v>
      </c>
      <c r="E6970" s="48">
        <f t="shared" si="325"/>
        <v>47791080</v>
      </c>
      <c r="F6970" s="57" t="s">
        <v>7314</v>
      </c>
      <c r="G6970" s="57" t="s">
        <v>7666</v>
      </c>
      <c r="H6970" s="51">
        <v>25</v>
      </c>
      <c r="I6970" s="51" t="s">
        <v>17309</v>
      </c>
      <c r="J6970" s="69">
        <v>27.49</v>
      </c>
      <c r="K6970" s="69">
        <f t="shared" si="326"/>
        <v>687.25</v>
      </c>
      <c r="L6970" s="90">
        <v>25</v>
      </c>
      <c r="M6970" s="51"/>
      <c r="N6970" s="62" t="s">
        <v>7706</v>
      </c>
      <c r="O6970" s="52" t="s">
        <v>7707</v>
      </c>
      <c r="P6970" s="52">
        <v>1371</v>
      </c>
      <c r="Q6970" s="52"/>
      <c r="R6970" s="52" t="s">
        <v>7667</v>
      </c>
      <c r="S6970" s="49" t="s">
        <v>21333</v>
      </c>
      <c r="V6970" s="50" t="s">
        <v>15269</v>
      </c>
      <c r="W6970" s="50" t="s">
        <v>7667</v>
      </c>
      <c r="X6970" s="50" t="s">
        <v>14740</v>
      </c>
      <c r="Y6970" s="70" t="s">
        <v>17320</v>
      </c>
      <c r="Z6970" s="53">
        <v>44001</v>
      </c>
    </row>
    <row r="6971" spans="1:26" s="49" customFormat="1" ht="30" x14ac:dyDescent="0.25">
      <c r="A6971" s="75">
        <v>600082598</v>
      </c>
      <c r="B6971" s="73">
        <f t="shared" si="324"/>
        <v>600082598</v>
      </c>
      <c r="C6971" s="73" t="s">
        <v>13682</v>
      </c>
      <c r="D6971" s="68">
        <v>1</v>
      </c>
      <c r="E6971" s="48">
        <f t="shared" si="325"/>
        <v>47791098</v>
      </c>
      <c r="F6971" s="57" t="s">
        <v>7314</v>
      </c>
      <c r="G6971" s="57" t="s">
        <v>7666</v>
      </c>
      <c r="H6971" s="51">
        <v>0</v>
      </c>
      <c r="I6971" s="51" t="s">
        <v>17309</v>
      </c>
      <c r="J6971" s="69">
        <v>27.49</v>
      </c>
      <c r="K6971" s="69">
        <f t="shared" si="326"/>
        <v>0</v>
      </c>
      <c r="L6971" s="90">
        <v>25</v>
      </c>
      <c r="M6971" s="51">
        <v>25</v>
      </c>
      <c r="N6971" s="62" t="s">
        <v>7708</v>
      </c>
      <c r="O6971" s="52" t="s">
        <v>1913</v>
      </c>
      <c r="P6971" s="52">
        <v>2309</v>
      </c>
      <c r="Q6971" s="52"/>
      <c r="R6971" s="52" t="s">
        <v>7667</v>
      </c>
      <c r="S6971" s="49" t="s">
        <v>21333</v>
      </c>
      <c r="V6971" s="50" t="s">
        <v>15269</v>
      </c>
      <c r="W6971" s="50" t="s">
        <v>7667</v>
      </c>
      <c r="X6971" s="50" t="s">
        <v>14740</v>
      </c>
      <c r="Y6971" s="70" t="s">
        <v>17320</v>
      </c>
      <c r="Z6971" s="53">
        <v>44001</v>
      </c>
    </row>
    <row r="6972" spans="1:26" s="49" customFormat="1" x14ac:dyDescent="0.25">
      <c r="A6972" s="75">
        <v>600082601</v>
      </c>
      <c r="B6972" s="73">
        <f t="shared" si="324"/>
        <v>600082601</v>
      </c>
      <c r="C6972" s="73" t="s">
        <v>13683</v>
      </c>
      <c r="D6972" s="68">
        <v>1</v>
      </c>
      <c r="E6972" s="48">
        <f t="shared" si="325"/>
        <v>47791110</v>
      </c>
      <c r="F6972" s="57" t="s">
        <v>7314</v>
      </c>
      <c r="G6972" s="57" t="s">
        <v>7666</v>
      </c>
      <c r="H6972" s="51">
        <v>25</v>
      </c>
      <c r="I6972" s="51" t="s">
        <v>17309</v>
      </c>
      <c r="J6972" s="69">
        <v>27.49</v>
      </c>
      <c r="K6972" s="69">
        <f t="shared" si="326"/>
        <v>687.25</v>
      </c>
      <c r="L6972" s="90">
        <v>25</v>
      </c>
      <c r="M6972" s="51"/>
      <c r="N6972" s="62" t="s">
        <v>7709</v>
      </c>
      <c r="O6972" s="52" t="s">
        <v>7710</v>
      </c>
      <c r="P6972" s="52">
        <v>2210</v>
      </c>
      <c r="Q6972" s="52"/>
      <c r="R6972" s="52" t="s">
        <v>7667</v>
      </c>
      <c r="S6972" s="49" t="s">
        <v>21333</v>
      </c>
      <c r="V6972" s="50" t="s">
        <v>15269</v>
      </c>
      <c r="W6972" s="50" t="s">
        <v>7667</v>
      </c>
      <c r="X6972" s="50" t="s">
        <v>14740</v>
      </c>
      <c r="Y6972" s="70" t="s">
        <v>17320</v>
      </c>
      <c r="Z6972" s="53">
        <v>44001</v>
      </c>
    </row>
    <row r="6973" spans="1:26" s="49" customFormat="1" ht="30" x14ac:dyDescent="0.25">
      <c r="A6973" s="75">
        <v>600082610</v>
      </c>
      <c r="B6973" s="73">
        <f t="shared" si="324"/>
        <v>600082610</v>
      </c>
      <c r="C6973" s="73" t="s">
        <v>13684</v>
      </c>
      <c r="D6973" s="68">
        <v>1</v>
      </c>
      <c r="E6973" s="48">
        <f t="shared" si="325"/>
        <v>49123785</v>
      </c>
      <c r="F6973" s="57" t="s">
        <v>7314</v>
      </c>
      <c r="G6973" s="57" t="s">
        <v>7666</v>
      </c>
      <c r="H6973" s="51">
        <v>25</v>
      </c>
      <c r="I6973" s="51" t="s">
        <v>17309</v>
      </c>
      <c r="J6973" s="69">
        <v>27.49</v>
      </c>
      <c r="K6973" s="69">
        <f t="shared" si="326"/>
        <v>687.25</v>
      </c>
      <c r="L6973" s="90">
        <v>25</v>
      </c>
      <c r="M6973" s="51"/>
      <c r="N6973" s="62" t="s">
        <v>7711</v>
      </c>
      <c r="O6973" s="52" t="s">
        <v>595</v>
      </c>
      <c r="P6973" s="52">
        <v>2371</v>
      </c>
      <c r="Q6973" s="52"/>
      <c r="R6973" s="52" t="s">
        <v>7667</v>
      </c>
      <c r="S6973" s="49" t="s">
        <v>21333</v>
      </c>
      <c r="V6973" s="50" t="s">
        <v>15269</v>
      </c>
      <c r="W6973" s="50" t="s">
        <v>7667</v>
      </c>
      <c r="X6973" s="50" t="s">
        <v>14740</v>
      </c>
      <c r="Y6973" s="70" t="s">
        <v>17320</v>
      </c>
      <c r="Z6973" s="53">
        <v>44001</v>
      </c>
    </row>
    <row r="6974" spans="1:26" s="49" customFormat="1" x14ac:dyDescent="0.25">
      <c r="A6974" s="75">
        <v>600082733</v>
      </c>
      <c r="B6974" s="73">
        <f t="shared" si="324"/>
        <v>600082733</v>
      </c>
      <c r="C6974" s="73" t="s">
        <v>13685</v>
      </c>
      <c r="D6974" s="68">
        <v>1</v>
      </c>
      <c r="E6974" s="48">
        <f t="shared" si="325"/>
        <v>72754401</v>
      </c>
      <c r="F6974" s="57" t="s">
        <v>7314</v>
      </c>
      <c r="G6974" s="57" t="s">
        <v>7666</v>
      </c>
      <c r="H6974" s="51">
        <v>25</v>
      </c>
      <c r="I6974" s="51" t="s">
        <v>17309</v>
      </c>
      <c r="J6974" s="69">
        <v>27.49</v>
      </c>
      <c r="K6974" s="69">
        <f t="shared" si="326"/>
        <v>687.25</v>
      </c>
      <c r="L6974" s="90">
        <v>25</v>
      </c>
      <c r="M6974" s="51"/>
      <c r="N6974" s="62" t="s">
        <v>7712</v>
      </c>
      <c r="O6974" s="52"/>
      <c r="P6974" s="52">
        <v>199</v>
      </c>
      <c r="Q6974" s="52"/>
      <c r="R6974" s="52" t="s">
        <v>7713</v>
      </c>
      <c r="S6974" s="49" t="s">
        <v>21333</v>
      </c>
      <c r="V6974" s="50" t="s">
        <v>15269</v>
      </c>
      <c r="W6974" s="50" t="s">
        <v>7667</v>
      </c>
      <c r="X6974" s="50" t="s">
        <v>14740</v>
      </c>
      <c r="Y6974" s="70" t="s">
        <v>17320</v>
      </c>
      <c r="Z6974" s="53">
        <v>43968</v>
      </c>
    </row>
    <row r="6975" spans="1:26" s="49" customFormat="1" ht="30" x14ac:dyDescent="0.25">
      <c r="A6975" s="75">
        <v>600082750</v>
      </c>
      <c r="B6975" s="73">
        <f t="shared" si="324"/>
        <v>600082750</v>
      </c>
      <c r="C6975" s="73" t="s">
        <v>13686</v>
      </c>
      <c r="D6975" s="68">
        <v>1</v>
      </c>
      <c r="E6975" s="48">
        <f t="shared" si="325"/>
        <v>61357502</v>
      </c>
      <c r="F6975" s="57" t="s">
        <v>7314</v>
      </c>
      <c r="G6975" s="57" t="s">
        <v>7666</v>
      </c>
      <c r="H6975" s="51">
        <v>75</v>
      </c>
      <c r="I6975" s="51" t="s">
        <v>17309</v>
      </c>
      <c r="J6975" s="69">
        <v>27.49</v>
      </c>
      <c r="K6975" s="69">
        <f t="shared" si="326"/>
        <v>2061.75</v>
      </c>
      <c r="L6975" s="90">
        <v>75</v>
      </c>
      <c r="M6975" s="51"/>
      <c r="N6975" s="62" t="s">
        <v>7714</v>
      </c>
      <c r="O6975" s="52" t="s">
        <v>5981</v>
      </c>
      <c r="P6975" s="52">
        <v>56</v>
      </c>
      <c r="Q6975" s="52"/>
      <c r="R6975" s="52" t="s">
        <v>7715</v>
      </c>
      <c r="S6975" s="49" t="s">
        <v>21333</v>
      </c>
      <c r="V6975" s="50" t="s">
        <v>15269</v>
      </c>
      <c r="W6975" s="50" t="s">
        <v>7667</v>
      </c>
      <c r="X6975" s="50" t="s">
        <v>14740</v>
      </c>
      <c r="Y6975" s="70" t="s">
        <v>17320</v>
      </c>
      <c r="Z6975" s="53">
        <v>43902</v>
      </c>
    </row>
    <row r="6976" spans="1:26" s="49" customFormat="1" ht="30" x14ac:dyDescent="0.25">
      <c r="A6976" s="75">
        <v>600082776</v>
      </c>
      <c r="B6976" s="73">
        <f t="shared" si="324"/>
        <v>600082776</v>
      </c>
      <c r="C6976" s="73" t="s">
        <v>13687</v>
      </c>
      <c r="D6976" s="68">
        <v>1</v>
      </c>
      <c r="E6976" s="48">
        <f t="shared" si="325"/>
        <v>70695474</v>
      </c>
      <c r="F6976" s="57" t="s">
        <v>7314</v>
      </c>
      <c r="G6976" s="57" t="s">
        <v>7666</v>
      </c>
      <c r="H6976" s="51">
        <v>50</v>
      </c>
      <c r="I6976" s="51" t="s">
        <v>17309</v>
      </c>
      <c r="J6976" s="69">
        <v>27.49</v>
      </c>
      <c r="K6976" s="69">
        <f t="shared" si="326"/>
        <v>1374.5</v>
      </c>
      <c r="L6976" s="90">
        <v>50</v>
      </c>
      <c r="M6976" s="51"/>
      <c r="N6976" s="62" t="s">
        <v>7716</v>
      </c>
      <c r="O6976" s="52"/>
      <c r="P6976" s="52">
        <v>53</v>
      </c>
      <c r="Q6976" s="52"/>
      <c r="R6976" s="52" t="s">
        <v>7717</v>
      </c>
      <c r="S6976" s="49" t="s">
        <v>21333</v>
      </c>
      <c r="V6976" s="50" t="s">
        <v>15269</v>
      </c>
      <c r="W6976" s="50" t="s">
        <v>7667</v>
      </c>
      <c r="X6976" s="50" t="s">
        <v>14740</v>
      </c>
      <c r="Y6976" s="70" t="s">
        <v>17320</v>
      </c>
      <c r="Z6976" s="53">
        <v>43921</v>
      </c>
    </row>
    <row r="6977" spans="1:26" s="49" customFormat="1" ht="30" x14ac:dyDescent="0.25">
      <c r="A6977" s="75">
        <v>600082865</v>
      </c>
      <c r="B6977" s="73">
        <f t="shared" si="324"/>
        <v>600082865</v>
      </c>
      <c r="C6977" s="73" t="s">
        <v>13688</v>
      </c>
      <c r="D6977" s="68">
        <v>1</v>
      </c>
      <c r="E6977" s="48">
        <f t="shared" si="325"/>
        <v>49123866</v>
      </c>
      <c r="F6977" s="57" t="s">
        <v>7314</v>
      </c>
      <c r="G6977" s="57" t="s">
        <v>7666</v>
      </c>
      <c r="H6977" s="51">
        <v>1050</v>
      </c>
      <c r="I6977" s="51" t="s">
        <v>17309</v>
      </c>
      <c r="J6977" s="69">
        <v>27.49</v>
      </c>
      <c r="K6977" s="69">
        <f t="shared" si="326"/>
        <v>28864.5</v>
      </c>
      <c r="L6977" s="90">
        <v>1050</v>
      </c>
      <c r="M6977" s="51"/>
      <c r="N6977" s="62" t="s">
        <v>7718</v>
      </c>
      <c r="O6977" s="52" t="s">
        <v>582</v>
      </c>
      <c r="P6977" s="52">
        <v>2173</v>
      </c>
      <c r="Q6977" s="52"/>
      <c r="R6977" s="52" t="s">
        <v>7667</v>
      </c>
      <c r="S6977" s="49" t="s">
        <v>21333</v>
      </c>
      <c r="V6977" s="50" t="s">
        <v>15269</v>
      </c>
      <c r="W6977" s="50" t="s">
        <v>7667</v>
      </c>
      <c r="X6977" s="50" t="s">
        <v>14740</v>
      </c>
      <c r="Y6977" s="70" t="s">
        <v>17320</v>
      </c>
      <c r="Z6977" s="53">
        <v>44001</v>
      </c>
    </row>
    <row r="6978" spans="1:26" s="49" customFormat="1" ht="30" x14ac:dyDescent="0.25">
      <c r="A6978" s="75">
        <v>600082873</v>
      </c>
      <c r="B6978" s="73">
        <f t="shared" si="324"/>
        <v>600082873</v>
      </c>
      <c r="C6978" s="73" t="s">
        <v>13689</v>
      </c>
      <c r="D6978" s="68">
        <v>1</v>
      </c>
      <c r="E6978" s="48">
        <f t="shared" si="325"/>
        <v>49123874</v>
      </c>
      <c r="F6978" s="57" t="s">
        <v>7314</v>
      </c>
      <c r="G6978" s="57" t="s">
        <v>7666</v>
      </c>
      <c r="H6978" s="51">
        <v>1250</v>
      </c>
      <c r="I6978" s="51" t="s">
        <v>17309</v>
      </c>
      <c r="J6978" s="69">
        <v>27.49</v>
      </c>
      <c r="K6978" s="69">
        <f t="shared" si="326"/>
        <v>34362.5</v>
      </c>
      <c r="L6978" s="90">
        <v>1250</v>
      </c>
      <c r="M6978" s="51"/>
      <c r="N6978" s="62" t="s">
        <v>7719</v>
      </c>
      <c r="O6978" s="52" t="s">
        <v>6198</v>
      </c>
      <c r="P6978" s="52">
        <v>2632</v>
      </c>
      <c r="Q6978" s="52"/>
      <c r="R6978" s="52" t="s">
        <v>7667</v>
      </c>
      <c r="S6978" s="49" t="s">
        <v>21333</v>
      </c>
      <c r="V6978" s="50" t="s">
        <v>15269</v>
      </c>
      <c r="W6978" s="50" t="s">
        <v>7667</v>
      </c>
      <c r="X6978" s="50" t="s">
        <v>14740</v>
      </c>
      <c r="Y6978" s="70" t="s">
        <v>17320</v>
      </c>
      <c r="Z6978" s="53">
        <v>44001</v>
      </c>
    </row>
    <row r="6979" spans="1:26" s="49" customFormat="1" ht="30" x14ac:dyDescent="0.25">
      <c r="A6979" s="75">
        <v>600082881</v>
      </c>
      <c r="B6979" s="73">
        <f t="shared" si="324"/>
        <v>600082881</v>
      </c>
      <c r="C6979" s="73" t="s">
        <v>13690</v>
      </c>
      <c r="D6979" s="68">
        <v>1</v>
      </c>
      <c r="E6979" s="48">
        <f t="shared" si="325"/>
        <v>49123882</v>
      </c>
      <c r="F6979" s="57" t="s">
        <v>7314</v>
      </c>
      <c r="G6979" s="57" t="s">
        <v>7666</v>
      </c>
      <c r="H6979" s="51">
        <v>975</v>
      </c>
      <c r="I6979" s="51" t="s">
        <v>17309</v>
      </c>
      <c r="J6979" s="69">
        <v>27.49</v>
      </c>
      <c r="K6979" s="69">
        <f t="shared" si="326"/>
        <v>26802.75</v>
      </c>
      <c r="L6979" s="90">
        <v>975</v>
      </c>
      <c r="M6979" s="51"/>
      <c r="N6979" s="62" t="s">
        <v>7720</v>
      </c>
      <c r="O6979" s="52" t="s">
        <v>1152</v>
      </c>
      <c r="P6979" s="52">
        <v>101</v>
      </c>
      <c r="Q6979" s="52"/>
      <c r="R6979" s="52" t="s">
        <v>7667</v>
      </c>
      <c r="S6979" s="49" t="s">
        <v>21333</v>
      </c>
      <c r="V6979" s="50" t="s">
        <v>15269</v>
      </c>
      <c r="W6979" s="50" t="s">
        <v>7667</v>
      </c>
      <c r="X6979" s="50" t="s">
        <v>14740</v>
      </c>
      <c r="Y6979" s="70" t="s">
        <v>17320</v>
      </c>
      <c r="Z6979" s="53">
        <v>44001</v>
      </c>
    </row>
    <row r="6980" spans="1:26" s="49" customFormat="1" ht="30" x14ac:dyDescent="0.25">
      <c r="A6980" s="75">
        <v>600082890</v>
      </c>
      <c r="B6980" s="73">
        <f t="shared" ref="B6980:B7043" si="327">A6980/1</f>
        <v>600082890</v>
      </c>
      <c r="C6980" s="73" t="s">
        <v>13691</v>
      </c>
      <c r="D6980" s="68">
        <v>1</v>
      </c>
      <c r="E6980" s="48">
        <f t="shared" ref="E6980:E7043" si="328">C6980/1</f>
        <v>49123891</v>
      </c>
      <c r="F6980" s="57" t="s">
        <v>7314</v>
      </c>
      <c r="G6980" s="57" t="s">
        <v>7666</v>
      </c>
      <c r="H6980" s="51">
        <v>750</v>
      </c>
      <c r="I6980" s="51" t="s">
        <v>17309</v>
      </c>
      <c r="J6980" s="69">
        <v>27.49</v>
      </c>
      <c r="K6980" s="69">
        <f t="shared" ref="K6980:K7043" si="329">H6980*J6980</f>
        <v>20617.5</v>
      </c>
      <c r="L6980" s="90">
        <v>750</v>
      </c>
      <c r="M6980" s="51"/>
      <c r="N6980" s="62" t="s">
        <v>7721</v>
      </c>
      <c r="O6980" s="52" t="s">
        <v>7703</v>
      </c>
      <c r="P6980" s="52">
        <v>2209</v>
      </c>
      <c r="Q6980" s="52"/>
      <c r="R6980" s="52" t="s">
        <v>7667</v>
      </c>
      <c r="S6980" s="49" t="s">
        <v>21333</v>
      </c>
      <c r="V6980" s="50" t="s">
        <v>15269</v>
      </c>
      <c r="W6980" s="50" t="s">
        <v>7667</v>
      </c>
      <c r="X6980" s="50" t="s">
        <v>14740</v>
      </c>
      <c r="Y6980" s="70" t="s">
        <v>17320</v>
      </c>
      <c r="Z6980" s="53">
        <v>44001</v>
      </c>
    </row>
    <row r="6981" spans="1:26" s="49" customFormat="1" x14ac:dyDescent="0.25">
      <c r="A6981" s="75">
        <v>600082954</v>
      </c>
      <c r="B6981" s="73">
        <f t="shared" si="327"/>
        <v>600082954</v>
      </c>
      <c r="C6981" s="73" t="s">
        <v>13692</v>
      </c>
      <c r="D6981" s="68">
        <v>1</v>
      </c>
      <c r="E6981" s="48">
        <f t="shared" si="328"/>
        <v>61357472</v>
      </c>
      <c r="F6981" s="57" t="s">
        <v>7314</v>
      </c>
      <c r="G6981" s="57" t="s">
        <v>7666</v>
      </c>
      <c r="H6981" s="51">
        <v>250</v>
      </c>
      <c r="I6981" s="51" t="s">
        <v>17309</v>
      </c>
      <c r="J6981" s="69">
        <v>27.49</v>
      </c>
      <c r="K6981" s="69">
        <f t="shared" si="329"/>
        <v>6872.5</v>
      </c>
      <c r="L6981" s="90">
        <v>250</v>
      </c>
      <c r="M6981" s="51"/>
      <c r="N6981" s="62" t="s">
        <v>7722</v>
      </c>
      <c r="O6981" s="52"/>
      <c r="P6981" s="52">
        <v>166</v>
      </c>
      <c r="Q6981" s="52"/>
      <c r="R6981" s="52" t="s">
        <v>7674</v>
      </c>
      <c r="S6981" s="49" t="s">
        <v>21333</v>
      </c>
      <c r="V6981" s="50" t="s">
        <v>15269</v>
      </c>
      <c r="W6981" s="50" t="s">
        <v>7667</v>
      </c>
      <c r="X6981" s="50" t="s">
        <v>14740</v>
      </c>
      <c r="Y6981" s="70" t="s">
        <v>17320</v>
      </c>
      <c r="Z6981" s="53">
        <v>43905</v>
      </c>
    </row>
    <row r="6982" spans="1:26" s="49" customFormat="1" x14ac:dyDescent="0.25">
      <c r="A6982" s="75">
        <v>600082989</v>
      </c>
      <c r="B6982" s="73">
        <f t="shared" si="327"/>
        <v>600082989</v>
      </c>
      <c r="C6982" s="73" t="s">
        <v>13693</v>
      </c>
      <c r="D6982" s="68">
        <v>1</v>
      </c>
      <c r="E6982" s="48">
        <f t="shared" si="328"/>
        <v>49123858</v>
      </c>
      <c r="F6982" s="57" t="s">
        <v>7314</v>
      </c>
      <c r="G6982" s="57" t="s">
        <v>7666</v>
      </c>
      <c r="H6982" s="51">
        <v>650</v>
      </c>
      <c r="I6982" s="51" t="s">
        <v>17309</v>
      </c>
      <c r="J6982" s="69">
        <v>27.49</v>
      </c>
      <c r="K6982" s="69">
        <f t="shared" si="329"/>
        <v>17868.5</v>
      </c>
      <c r="L6982" s="90">
        <v>650</v>
      </c>
      <c r="M6982" s="51"/>
      <c r="N6982" s="62" t="s">
        <v>7723</v>
      </c>
      <c r="O6982" s="52" t="s">
        <v>60</v>
      </c>
      <c r="P6982" s="52">
        <v>2426</v>
      </c>
      <c r="Q6982" s="52"/>
      <c r="R6982" s="52" t="s">
        <v>7667</v>
      </c>
      <c r="S6982" s="49" t="s">
        <v>21333</v>
      </c>
      <c r="V6982" s="50" t="s">
        <v>15269</v>
      </c>
      <c r="W6982" s="50" t="s">
        <v>7667</v>
      </c>
      <c r="X6982" s="50" t="s">
        <v>14740</v>
      </c>
      <c r="Y6982" s="70" t="s">
        <v>17320</v>
      </c>
      <c r="Z6982" s="53">
        <v>44001</v>
      </c>
    </row>
    <row r="6983" spans="1:26" s="49" customFormat="1" ht="30" x14ac:dyDescent="0.25">
      <c r="A6983" s="75">
        <v>600083021</v>
      </c>
      <c r="B6983" s="73">
        <f t="shared" si="327"/>
        <v>600083021</v>
      </c>
      <c r="C6983" s="73" t="s">
        <v>13694</v>
      </c>
      <c r="D6983" s="68">
        <v>1</v>
      </c>
      <c r="E6983" s="48">
        <f t="shared" si="328"/>
        <v>70698376</v>
      </c>
      <c r="F6983" s="57" t="s">
        <v>7314</v>
      </c>
      <c r="G6983" s="57" t="s">
        <v>7666</v>
      </c>
      <c r="H6983" s="51">
        <v>50</v>
      </c>
      <c r="I6983" s="51" t="s">
        <v>17309</v>
      </c>
      <c r="J6983" s="69">
        <v>27.49</v>
      </c>
      <c r="K6983" s="69">
        <f t="shared" si="329"/>
        <v>1374.5</v>
      </c>
      <c r="L6983" s="90">
        <v>50</v>
      </c>
      <c r="M6983" s="51"/>
      <c r="N6983" s="62" t="s">
        <v>7724</v>
      </c>
      <c r="O6983" s="52"/>
      <c r="P6983" s="52">
        <v>83</v>
      </c>
      <c r="Q6983" s="52"/>
      <c r="R6983" s="52" t="s">
        <v>7725</v>
      </c>
      <c r="S6983" s="49" t="s">
        <v>21333</v>
      </c>
      <c r="V6983" s="50" t="s">
        <v>15269</v>
      </c>
      <c r="W6983" s="50" t="s">
        <v>7667</v>
      </c>
      <c r="X6983" s="50" t="s">
        <v>14740</v>
      </c>
      <c r="Y6983" s="70" t="s">
        <v>17320</v>
      </c>
      <c r="Z6983" s="53">
        <v>44001</v>
      </c>
    </row>
    <row r="6984" spans="1:26" s="49" customFormat="1" x14ac:dyDescent="0.25">
      <c r="A6984" s="75">
        <v>600083063</v>
      </c>
      <c r="B6984" s="73">
        <f t="shared" si="327"/>
        <v>600083063</v>
      </c>
      <c r="C6984" s="73" t="s">
        <v>13695</v>
      </c>
      <c r="D6984" s="68">
        <v>1</v>
      </c>
      <c r="E6984" s="48">
        <f t="shared" si="328"/>
        <v>61357448</v>
      </c>
      <c r="F6984" s="57" t="s">
        <v>7314</v>
      </c>
      <c r="G6984" s="57" t="s">
        <v>7666</v>
      </c>
      <c r="H6984" s="51">
        <v>750</v>
      </c>
      <c r="I6984" s="51" t="s">
        <v>17309</v>
      </c>
      <c r="J6984" s="69">
        <v>27.49</v>
      </c>
      <c r="K6984" s="69">
        <f t="shared" si="329"/>
        <v>20617.5</v>
      </c>
      <c r="L6984" s="90">
        <v>750</v>
      </c>
      <c r="M6984" s="51"/>
      <c r="N6984" s="62" t="s">
        <v>7726</v>
      </c>
      <c r="O6984" s="52" t="s">
        <v>7727</v>
      </c>
      <c r="P6984" s="52">
        <v>581</v>
      </c>
      <c r="Q6984" s="52"/>
      <c r="R6984" s="52" t="s">
        <v>7705</v>
      </c>
      <c r="S6984" s="49" t="s">
        <v>21333</v>
      </c>
      <c r="V6984" s="50" t="s">
        <v>15269</v>
      </c>
      <c r="W6984" s="50" t="s">
        <v>7667</v>
      </c>
      <c r="X6984" s="50" t="s">
        <v>14740</v>
      </c>
      <c r="Y6984" s="70" t="s">
        <v>17320</v>
      </c>
      <c r="Z6984" s="53">
        <v>43942</v>
      </c>
    </row>
    <row r="6985" spans="1:26" s="49" customFormat="1" x14ac:dyDescent="0.25">
      <c r="A6985" s="75">
        <v>600083071</v>
      </c>
      <c r="B6985" s="73">
        <f t="shared" si="327"/>
        <v>600083071</v>
      </c>
      <c r="C6985" s="73" t="s">
        <v>13696</v>
      </c>
      <c r="D6985" s="68">
        <v>1</v>
      </c>
      <c r="E6985" s="48">
        <f t="shared" si="328"/>
        <v>61357537</v>
      </c>
      <c r="F6985" s="57" t="s">
        <v>7314</v>
      </c>
      <c r="G6985" s="57" t="s">
        <v>7666</v>
      </c>
      <c r="H6985" s="51">
        <v>525</v>
      </c>
      <c r="I6985" s="51" t="s">
        <v>17309</v>
      </c>
      <c r="J6985" s="69">
        <v>27.49</v>
      </c>
      <c r="K6985" s="69">
        <f t="shared" si="329"/>
        <v>14432.25</v>
      </c>
      <c r="L6985" s="90">
        <v>525</v>
      </c>
      <c r="M6985" s="51"/>
      <c r="N6985" s="62" t="s">
        <v>7728</v>
      </c>
      <c r="O6985" s="52" t="s">
        <v>7707</v>
      </c>
      <c r="P6985" s="52">
        <v>424</v>
      </c>
      <c r="Q6985" s="52"/>
      <c r="R6985" s="52" t="s">
        <v>3219</v>
      </c>
      <c r="S6985" s="49" t="s">
        <v>21333</v>
      </c>
      <c r="V6985" s="50" t="s">
        <v>15269</v>
      </c>
      <c r="W6985" s="50" t="s">
        <v>7667</v>
      </c>
      <c r="X6985" s="50" t="s">
        <v>14740</v>
      </c>
      <c r="Y6985" s="70" t="s">
        <v>17320</v>
      </c>
      <c r="Z6985" s="53">
        <v>43901</v>
      </c>
    </row>
    <row r="6986" spans="1:26" s="49" customFormat="1" x14ac:dyDescent="0.25">
      <c r="A6986" s="75">
        <v>600083101</v>
      </c>
      <c r="B6986" s="73">
        <f t="shared" si="327"/>
        <v>600083101</v>
      </c>
      <c r="C6986" s="73" t="s">
        <v>13697</v>
      </c>
      <c r="D6986" s="68">
        <v>1</v>
      </c>
      <c r="E6986" s="48">
        <f t="shared" si="328"/>
        <v>72743361</v>
      </c>
      <c r="F6986" s="57" t="s">
        <v>7314</v>
      </c>
      <c r="G6986" s="57" t="s">
        <v>7666</v>
      </c>
      <c r="H6986" s="51">
        <v>350</v>
      </c>
      <c r="I6986" s="51" t="s">
        <v>17309</v>
      </c>
      <c r="J6986" s="69">
        <v>27.49</v>
      </c>
      <c r="K6986" s="69">
        <f t="shared" si="329"/>
        <v>9621.5</v>
      </c>
      <c r="L6986" s="90">
        <v>350</v>
      </c>
      <c r="M6986" s="51"/>
      <c r="N6986" s="62" t="s">
        <v>7729</v>
      </c>
      <c r="O6986" s="52" t="s">
        <v>7693</v>
      </c>
      <c r="P6986" s="52">
        <v>391</v>
      </c>
      <c r="Q6986" s="52"/>
      <c r="R6986" s="52" t="s">
        <v>7694</v>
      </c>
      <c r="S6986" s="49" t="s">
        <v>21333</v>
      </c>
      <c r="V6986" s="50" t="s">
        <v>15269</v>
      </c>
      <c r="W6986" s="50" t="s">
        <v>7667</v>
      </c>
      <c r="X6986" s="50" t="s">
        <v>14740</v>
      </c>
      <c r="Y6986" s="70" t="s">
        <v>17320</v>
      </c>
      <c r="Z6986" s="53">
        <v>43923</v>
      </c>
    </row>
    <row r="6987" spans="1:26" s="49" customFormat="1" ht="30" x14ac:dyDescent="0.25">
      <c r="A6987" s="75">
        <v>600083225</v>
      </c>
      <c r="B6987" s="73">
        <f t="shared" si="327"/>
        <v>600083225</v>
      </c>
      <c r="C6987" s="73" t="s">
        <v>13698</v>
      </c>
      <c r="D6987" s="68">
        <v>1</v>
      </c>
      <c r="E6987" s="48">
        <f t="shared" si="328"/>
        <v>61357405</v>
      </c>
      <c r="F6987" s="57" t="s">
        <v>7314</v>
      </c>
      <c r="G6987" s="57" t="s">
        <v>7666</v>
      </c>
      <c r="H6987" s="51">
        <v>0</v>
      </c>
      <c r="I6987" s="51" t="s">
        <v>17309</v>
      </c>
      <c r="J6987" s="69">
        <v>27.49</v>
      </c>
      <c r="K6987" s="69">
        <f t="shared" si="329"/>
        <v>0</v>
      </c>
      <c r="L6987" s="90">
        <v>25</v>
      </c>
      <c r="M6987" s="51">
        <v>25</v>
      </c>
      <c r="N6987" s="62" t="s">
        <v>7730</v>
      </c>
      <c r="O6987" s="52" t="s">
        <v>60</v>
      </c>
      <c r="P6987" s="52">
        <v>2428</v>
      </c>
      <c r="Q6987" s="52"/>
      <c r="R6987" s="52" t="s">
        <v>7667</v>
      </c>
      <c r="S6987" s="49" t="s">
        <v>21333</v>
      </c>
      <c r="V6987" s="50" t="s">
        <v>15269</v>
      </c>
      <c r="W6987" s="50" t="s">
        <v>7667</v>
      </c>
      <c r="X6987" s="50" t="s">
        <v>14740</v>
      </c>
      <c r="Y6987" s="70" t="s">
        <v>17320</v>
      </c>
      <c r="Z6987" s="53">
        <v>44001</v>
      </c>
    </row>
    <row r="6988" spans="1:26" s="49" customFormat="1" ht="30" x14ac:dyDescent="0.25">
      <c r="A6988" s="75">
        <v>600170632</v>
      </c>
      <c r="B6988" s="73">
        <f t="shared" si="327"/>
        <v>600170632</v>
      </c>
      <c r="C6988" s="73" t="s">
        <v>21208</v>
      </c>
      <c r="D6988" s="68">
        <v>1</v>
      </c>
      <c r="E6988" s="48">
        <f t="shared" si="328"/>
        <v>14451042</v>
      </c>
      <c r="F6988" s="57" t="s">
        <v>7314</v>
      </c>
      <c r="G6988" s="57" t="s">
        <v>7666</v>
      </c>
      <c r="H6988" s="51">
        <v>725</v>
      </c>
      <c r="I6988" s="51" t="s">
        <v>17309</v>
      </c>
      <c r="J6988" s="69">
        <v>27.49</v>
      </c>
      <c r="K6988" s="69">
        <f t="shared" si="329"/>
        <v>19930.25</v>
      </c>
      <c r="L6988" s="90">
        <v>725</v>
      </c>
      <c r="M6988" s="51"/>
      <c r="N6988" s="62" t="s">
        <v>21209</v>
      </c>
      <c r="O6988" s="52" t="s">
        <v>7551</v>
      </c>
      <c r="P6988" s="52">
        <v>380</v>
      </c>
      <c r="Q6988" s="52"/>
      <c r="R6988" s="52" t="s">
        <v>7667</v>
      </c>
      <c r="S6988" s="49" t="s">
        <v>21333</v>
      </c>
      <c r="V6988" s="50" t="s">
        <v>15243</v>
      </c>
      <c r="W6988" s="50" t="s">
        <v>7667</v>
      </c>
      <c r="X6988" s="50" t="s">
        <v>14738</v>
      </c>
      <c r="Y6988" s="70" t="s">
        <v>17320</v>
      </c>
      <c r="Z6988" s="53">
        <v>44001</v>
      </c>
    </row>
    <row r="6989" spans="1:26" s="49" customFormat="1" ht="30" x14ac:dyDescent="0.25">
      <c r="A6989" s="75">
        <v>610150120</v>
      </c>
      <c r="B6989" s="73">
        <f t="shared" si="327"/>
        <v>610150120</v>
      </c>
      <c r="C6989" s="73" t="s">
        <v>13663</v>
      </c>
      <c r="D6989" s="68">
        <v>1</v>
      </c>
      <c r="E6989" s="48">
        <f t="shared" si="328"/>
        <v>49120115</v>
      </c>
      <c r="F6989" s="57" t="s">
        <v>7314</v>
      </c>
      <c r="G6989" s="57" t="s">
        <v>7666</v>
      </c>
      <c r="H6989" s="51">
        <v>225</v>
      </c>
      <c r="I6989" s="51" t="s">
        <v>17309</v>
      </c>
      <c r="J6989" s="69">
        <v>27.49</v>
      </c>
      <c r="K6989" s="69">
        <f t="shared" si="329"/>
        <v>6185.25</v>
      </c>
      <c r="L6989" s="90">
        <v>225</v>
      </c>
      <c r="M6989" s="51"/>
      <c r="N6989" s="62" t="s">
        <v>7673</v>
      </c>
      <c r="O6989" s="52" t="s">
        <v>2618</v>
      </c>
      <c r="P6989" s="52">
        <v>640</v>
      </c>
      <c r="Q6989" s="52"/>
      <c r="R6989" s="52" t="s">
        <v>7667</v>
      </c>
      <c r="S6989" s="49" t="s">
        <v>21333</v>
      </c>
      <c r="V6989" s="50" t="s">
        <v>15243</v>
      </c>
      <c r="W6989" s="50" t="s">
        <v>7667</v>
      </c>
      <c r="X6989" s="50" t="s">
        <v>14738</v>
      </c>
      <c r="Y6989" s="70" t="s">
        <v>17320</v>
      </c>
      <c r="Z6989" s="53">
        <v>44001</v>
      </c>
    </row>
    <row r="6990" spans="1:26" s="49" customFormat="1" x14ac:dyDescent="0.25">
      <c r="A6990" s="75">
        <v>691007969</v>
      </c>
      <c r="B6990" s="73">
        <f t="shared" si="327"/>
        <v>691007969</v>
      </c>
      <c r="C6990" s="73" t="s">
        <v>21210</v>
      </c>
      <c r="D6990" s="68">
        <v>1</v>
      </c>
      <c r="E6990" s="48">
        <f t="shared" si="328"/>
        <v>3855007</v>
      </c>
      <c r="F6990" s="57" t="s">
        <v>7314</v>
      </c>
      <c r="G6990" s="57" t="s">
        <v>7666</v>
      </c>
      <c r="H6990" s="51">
        <v>0</v>
      </c>
      <c r="I6990" s="51" t="s">
        <v>17309</v>
      </c>
      <c r="J6990" s="69">
        <v>27.49</v>
      </c>
      <c r="K6990" s="69">
        <f t="shared" si="329"/>
        <v>0</v>
      </c>
      <c r="L6990" s="90">
        <v>325</v>
      </c>
      <c r="M6990" s="51">
        <v>325</v>
      </c>
      <c r="N6990" s="62" t="s">
        <v>21211</v>
      </c>
      <c r="O6990" s="52"/>
      <c r="P6990" s="52">
        <v>29</v>
      </c>
      <c r="Q6990" s="52"/>
      <c r="R6990" s="52" t="s">
        <v>7674</v>
      </c>
      <c r="S6990" s="49" t="s">
        <v>21334</v>
      </c>
      <c r="V6990" s="50" t="s">
        <v>15243</v>
      </c>
      <c r="W6990" s="50" t="s">
        <v>7667</v>
      </c>
      <c r="X6990" s="50" t="s">
        <v>14742</v>
      </c>
      <c r="Y6990" s="70" t="s">
        <v>17320</v>
      </c>
      <c r="Z6990" s="53">
        <v>43905</v>
      </c>
    </row>
    <row r="6991" spans="1:26" s="49" customFormat="1" ht="30" x14ac:dyDescent="0.25">
      <c r="A6991" s="74">
        <v>600010813</v>
      </c>
      <c r="B6991" s="73">
        <f t="shared" si="327"/>
        <v>600010813</v>
      </c>
      <c r="C6991" s="73" t="s">
        <v>21212</v>
      </c>
      <c r="D6991" s="68">
        <v>1</v>
      </c>
      <c r="E6991" s="48">
        <f t="shared" si="328"/>
        <v>82571</v>
      </c>
      <c r="F6991" s="57" t="s">
        <v>7314</v>
      </c>
      <c r="G6991" s="57" t="s">
        <v>7533</v>
      </c>
      <c r="H6991" s="51">
        <v>600</v>
      </c>
      <c r="I6991" s="51" t="s">
        <v>17309</v>
      </c>
      <c r="J6991" s="69">
        <v>27.49</v>
      </c>
      <c r="K6991" s="69">
        <f t="shared" si="329"/>
        <v>16494</v>
      </c>
      <c r="L6991" s="90">
        <v>600</v>
      </c>
      <c r="M6991" s="51"/>
      <c r="N6991" s="62" t="s">
        <v>21213</v>
      </c>
      <c r="O6991" s="52" t="s">
        <v>7551</v>
      </c>
      <c r="P6991" s="52">
        <v>1</v>
      </c>
      <c r="Q6991" s="52">
        <v>2</v>
      </c>
      <c r="R6991" s="52" t="s">
        <v>7550</v>
      </c>
      <c r="S6991" s="49" t="s">
        <v>21333</v>
      </c>
      <c r="V6991" s="50" t="s">
        <v>15243</v>
      </c>
      <c r="W6991" s="50" t="s">
        <v>7550</v>
      </c>
      <c r="X6991" s="50" t="s">
        <v>14738</v>
      </c>
      <c r="Y6991" s="70" t="s">
        <v>17320</v>
      </c>
      <c r="Z6991" s="53">
        <v>41002</v>
      </c>
    </row>
    <row r="6992" spans="1:26" s="49" customFormat="1" ht="30" x14ac:dyDescent="0.25">
      <c r="A6992" s="74">
        <v>600010911</v>
      </c>
      <c r="B6992" s="73">
        <f t="shared" si="327"/>
        <v>600010911</v>
      </c>
      <c r="C6992" s="73" t="s">
        <v>13592</v>
      </c>
      <c r="D6992" s="68">
        <v>1</v>
      </c>
      <c r="E6992" s="48">
        <f t="shared" si="328"/>
        <v>46773720</v>
      </c>
      <c r="F6992" s="57" t="s">
        <v>7314</v>
      </c>
      <c r="G6992" s="57" t="s">
        <v>7533</v>
      </c>
      <c r="H6992" s="51">
        <v>400</v>
      </c>
      <c r="I6992" s="51" t="s">
        <v>17309</v>
      </c>
      <c r="J6992" s="69">
        <v>27.49</v>
      </c>
      <c r="K6992" s="69">
        <f t="shared" si="329"/>
        <v>10996</v>
      </c>
      <c r="L6992" s="90">
        <v>400</v>
      </c>
      <c r="M6992" s="51"/>
      <c r="N6992" s="62" t="s">
        <v>7552</v>
      </c>
      <c r="O6992" s="52" t="s">
        <v>7553</v>
      </c>
      <c r="P6992" s="52">
        <v>600</v>
      </c>
      <c r="Q6992" s="52">
        <v>6</v>
      </c>
      <c r="R6992" s="52" t="s">
        <v>7550</v>
      </c>
      <c r="S6992" s="49" t="s">
        <v>21333</v>
      </c>
      <c r="V6992" s="50" t="s">
        <v>15243</v>
      </c>
      <c r="W6992" s="50" t="s">
        <v>7550</v>
      </c>
      <c r="X6992" s="50" t="s">
        <v>14738</v>
      </c>
      <c r="Y6992" s="70" t="s">
        <v>17320</v>
      </c>
      <c r="Z6992" s="53">
        <v>41002</v>
      </c>
    </row>
    <row r="6993" spans="1:26" s="49" customFormat="1" ht="30" x14ac:dyDescent="0.25">
      <c r="A6993" s="74">
        <v>600029191</v>
      </c>
      <c r="B6993" s="73">
        <f t="shared" si="327"/>
        <v>600029191</v>
      </c>
      <c r="C6993" s="73" t="s">
        <v>13593</v>
      </c>
      <c r="D6993" s="68">
        <v>1</v>
      </c>
      <c r="E6993" s="48">
        <f t="shared" si="328"/>
        <v>46773690</v>
      </c>
      <c r="F6993" s="57" t="s">
        <v>7314</v>
      </c>
      <c r="G6993" s="57" t="s">
        <v>7533</v>
      </c>
      <c r="H6993" s="51">
        <v>0</v>
      </c>
      <c r="I6993" s="51" t="s">
        <v>17309</v>
      </c>
      <c r="J6993" s="69">
        <v>27.49</v>
      </c>
      <c r="K6993" s="69">
        <f t="shared" si="329"/>
        <v>0</v>
      </c>
      <c r="L6993" s="90">
        <v>125</v>
      </c>
      <c r="M6993" s="51">
        <v>125</v>
      </c>
      <c r="N6993" s="62" t="s">
        <v>7554</v>
      </c>
      <c r="O6993" s="52"/>
      <c r="P6993" s="52">
        <v>1</v>
      </c>
      <c r="Q6993" s="52"/>
      <c r="R6993" s="52" t="s">
        <v>7555</v>
      </c>
      <c r="S6993" s="49" t="s">
        <v>21333</v>
      </c>
      <c r="V6993" s="50" t="s">
        <v>15243</v>
      </c>
      <c r="W6993" s="50" t="s">
        <v>7550</v>
      </c>
      <c r="X6993" s="50" t="s">
        <v>14738</v>
      </c>
      <c r="Y6993" s="70" t="s">
        <v>17320</v>
      </c>
      <c r="Z6993" s="53">
        <v>41115</v>
      </c>
    </row>
    <row r="6994" spans="1:26" s="49" customFormat="1" x14ac:dyDescent="0.25">
      <c r="A6994" s="75">
        <v>600081401</v>
      </c>
      <c r="B6994" s="73">
        <f t="shared" si="327"/>
        <v>600081401</v>
      </c>
      <c r="C6994" s="73" t="s">
        <v>13626</v>
      </c>
      <c r="D6994" s="68">
        <v>1</v>
      </c>
      <c r="E6994" s="48">
        <f t="shared" si="328"/>
        <v>46771786</v>
      </c>
      <c r="F6994" s="57" t="s">
        <v>7314</v>
      </c>
      <c r="G6994" s="57" t="s">
        <v>7533</v>
      </c>
      <c r="H6994" s="51">
        <v>425</v>
      </c>
      <c r="I6994" s="51" t="s">
        <v>17309</v>
      </c>
      <c r="J6994" s="69">
        <v>27.49</v>
      </c>
      <c r="K6994" s="69">
        <f t="shared" si="329"/>
        <v>11683.25</v>
      </c>
      <c r="L6994" s="90">
        <v>425</v>
      </c>
      <c r="M6994" s="51"/>
      <c r="N6994" s="62" t="s">
        <v>7607</v>
      </c>
      <c r="O6994" s="52" t="s">
        <v>7608</v>
      </c>
      <c r="P6994" s="52">
        <v>686</v>
      </c>
      <c r="Q6994" s="52">
        <v>1</v>
      </c>
      <c r="R6994" s="52" t="s">
        <v>7550</v>
      </c>
      <c r="S6994" s="49" t="s">
        <v>21333</v>
      </c>
      <c r="V6994" s="50" t="s">
        <v>15270</v>
      </c>
      <c r="W6994" s="50" t="s">
        <v>7550</v>
      </c>
      <c r="X6994" s="50" t="s">
        <v>14740</v>
      </c>
      <c r="Y6994" s="70" t="s">
        <v>17320</v>
      </c>
      <c r="Z6994" s="53">
        <v>41002</v>
      </c>
    </row>
    <row r="6995" spans="1:26" s="49" customFormat="1" x14ac:dyDescent="0.25">
      <c r="A6995" s="75">
        <v>600080781</v>
      </c>
      <c r="B6995" s="73">
        <f t="shared" si="327"/>
        <v>600080781</v>
      </c>
      <c r="C6995" s="73" t="s">
        <v>13627</v>
      </c>
      <c r="D6995" s="68">
        <v>1</v>
      </c>
      <c r="E6995" s="48">
        <f t="shared" si="328"/>
        <v>46772103</v>
      </c>
      <c r="F6995" s="57" t="s">
        <v>7314</v>
      </c>
      <c r="G6995" s="57" t="s">
        <v>7533</v>
      </c>
      <c r="H6995" s="51">
        <v>25</v>
      </c>
      <c r="I6995" s="51" t="s">
        <v>17309</v>
      </c>
      <c r="J6995" s="69">
        <v>27.49</v>
      </c>
      <c r="K6995" s="69">
        <f t="shared" si="329"/>
        <v>687.25</v>
      </c>
      <c r="L6995" s="90">
        <v>25</v>
      </c>
      <c r="M6995" s="51"/>
      <c r="N6995" s="62" t="s">
        <v>7609</v>
      </c>
      <c r="O6995" s="52" t="s">
        <v>7610</v>
      </c>
      <c r="P6995" s="52">
        <v>907</v>
      </c>
      <c r="Q6995" s="52">
        <v>42</v>
      </c>
      <c r="R6995" s="52" t="s">
        <v>7550</v>
      </c>
      <c r="S6995" s="49" t="s">
        <v>21333</v>
      </c>
      <c r="V6995" s="50" t="s">
        <v>15270</v>
      </c>
      <c r="W6995" s="50" t="s">
        <v>7550</v>
      </c>
      <c r="X6995" s="50" t="s">
        <v>14740</v>
      </c>
      <c r="Y6995" s="70" t="s">
        <v>17320</v>
      </c>
      <c r="Z6995" s="53">
        <v>41002</v>
      </c>
    </row>
    <row r="6996" spans="1:26" s="49" customFormat="1" x14ac:dyDescent="0.25">
      <c r="A6996" s="75">
        <v>600080820</v>
      </c>
      <c r="B6996" s="73">
        <f t="shared" si="327"/>
        <v>600080820</v>
      </c>
      <c r="C6996" s="73" t="s">
        <v>13628</v>
      </c>
      <c r="D6996" s="68">
        <v>1</v>
      </c>
      <c r="E6996" s="48">
        <f t="shared" si="328"/>
        <v>46772111</v>
      </c>
      <c r="F6996" s="57" t="s">
        <v>7314</v>
      </c>
      <c r="G6996" s="57" t="s">
        <v>7533</v>
      </c>
      <c r="H6996" s="51">
        <v>25</v>
      </c>
      <c r="I6996" s="51" t="s">
        <v>17309</v>
      </c>
      <c r="J6996" s="69">
        <v>27.49</v>
      </c>
      <c r="K6996" s="69">
        <f t="shared" si="329"/>
        <v>687.25</v>
      </c>
      <c r="L6996" s="90">
        <v>25</v>
      </c>
      <c r="M6996" s="51"/>
      <c r="N6996" s="62" t="s">
        <v>7611</v>
      </c>
      <c r="O6996" s="52" t="s">
        <v>7553</v>
      </c>
      <c r="P6996" s="52">
        <v>912</v>
      </c>
      <c r="Q6996" s="52">
        <v>43</v>
      </c>
      <c r="R6996" s="52" t="s">
        <v>7550</v>
      </c>
      <c r="S6996" s="49" t="s">
        <v>21333</v>
      </c>
      <c r="V6996" s="50" t="s">
        <v>15270</v>
      </c>
      <c r="W6996" s="50" t="s">
        <v>7550</v>
      </c>
      <c r="X6996" s="50" t="s">
        <v>14740</v>
      </c>
      <c r="Y6996" s="70" t="s">
        <v>17320</v>
      </c>
      <c r="Z6996" s="53">
        <v>41002</v>
      </c>
    </row>
    <row r="6997" spans="1:26" s="49" customFormat="1" x14ac:dyDescent="0.25">
      <c r="A6997" s="75">
        <v>600080901</v>
      </c>
      <c r="B6997" s="73">
        <f t="shared" si="327"/>
        <v>600080901</v>
      </c>
      <c r="C6997" s="73" t="s">
        <v>13629</v>
      </c>
      <c r="D6997" s="68">
        <v>1</v>
      </c>
      <c r="E6997" s="48">
        <f t="shared" si="328"/>
        <v>46772090</v>
      </c>
      <c r="F6997" s="57" t="s">
        <v>7314</v>
      </c>
      <c r="G6997" s="57" t="s">
        <v>7533</v>
      </c>
      <c r="H6997" s="51">
        <v>25</v>
      </c>
      <c r="I6997" s="51" t="s">
        <v>17309</v>
      </c>
      <c r="J6997" s="69">
        <v>27.49</v>
      </c>
      <c r="K6997" s="69">
        <f t="shared" si="329"/>
        <v>687.25</v>
      </c>
      <c r="L6997" s="90">
        <v>25</v>
      </c>
      <c r="M6997" s="51"/>
      <c r="N6997" s="62" t="s">
        <v>7612</v>
      </c>
      <c r="O6997" s="52" t="s">
        <v>44</v>
      </c>
      <c r="P6997" s="52">
        <v>974</v>
      </c>
      <c r="Q6997" s="52">
        <v>1</v>
      </c>
      <c r="R6997" s="52" t="s">
        <v>7550</v>
      </c>
      <c r="S6997" s="49" t="s">
        <v>21333</v>
      </c>
      <c r="V6997" s="50" t="s">
        <v>15270</v>
      </c>
      <c r="W6997" s="50" t="s">
        <v>7550</v>
      </c>
      <c r="X6997" s="50" t="s">
        <v>14740</v>
      </c>
      <c r="Y6997" s="70" t="s">
        <v>17320</v>
      </c>
      <c r="Z6997" s="53">
        <v>41002</v>
      </c>
    </row>
    <row r="6998" spans="1:26" s="49" customFormat="1" x14ac:dyDescent="0.25">
      <c r="A6998" s="75">
        <v>600081052</v>
      </c>
      <c r="B6998" s="73">
        <f t="shared" si="327"/>
        <v>600081052</v>
      </c>
      <c r="C6998" s="73" t="s">
        <v>13630</v>
      </c>
      <c r="D6998" s="68">
        <v>1</v>
      </c>
      <c r="E6998" s="48">
        <f t="shared" si="328"/>
        <v>71011781</v>
      </c>
      <c r="F6998" s="57" t="s">
        <v>7314</v>
      </c>
      <c r="G6998" s="57" t="s">
        <v>7533</v>
      </c>
      <c r="H6998" s="51">
        <v>25</v>
      </c>
      <c r="I6998" s="51" t="s">
        <v>17309</v>
      </c>
      <c r="J6998" s="69">
        <v>27.49</v>
      </c>
      <c r="K6998" s="69">
        <f t="shared" si="329"/>
        <v>687.25</v>
      </c>
      <c r="L6998" s="90">
        <v>25</v>
      </c>
      <c r="M6998" s="51"/>
      <c r="N6998" s="62" t="s">
        <v>7613</v>
      </c>
      <c r="O6998" s="52" t="s">
        <v>13</v>
      </c>
      <c r="P6998" s="52">
        <v>796</v>
      </c>
      <c r="Q6998" s="52"/>
      <c r="R6998" s="52" t="s">
        <v>7614</v>
      </c>
      <c r="S6998" s="49" t="s">
        <v>21333</v>
      </c>
      <c r="V6998" s="50" t="s">
        <v>15270</v>
      </c>
      <c r="W6998" s="50" t="s">
        <v>7550</v>
      </c>
      <c r="X6998" s="50" t="s">
        <v>14740</v>
      </c>
      <c r="Y6998" s="70" t="s">
        <v>17320</v>
      </c>
      <c r="Z6998" s="53">
        <v>41117</v>
      </c>
    </row>
    <row r="6999" spans="1:26" s="49" customFormat="1" ht="30" x14ac:dyDescent="0.25">
      <c r="A6999" s="75">
        <v>600081354</v>
      </c>
      <c r="B6999" s="73">
        <f t="shared" si="327"/>
        <v>600081354</v>
      </c>
      <c r="C6999" s="73" t="s">
        <v>13631</v>
      </c>
      <c r="D6999" s="68">
        <v>1</v>
      </c>
      <c r="E6999" s="48">
        <f t="shared" si="328"/>
        <v>71009540</v>
      </c>
      <c r="F6999" s="57" t="s">
        <v>7314</v>
      </c>
      <c r="G6999" s="57" t="s">
        <v>7533</v>
      </c>
      <c r="H6999" s="51">
        <v>25</v>
      </c>
      <c r="I6999" s="51" t="s">
        <v>17309</v>
      </c>
      <c r="J6999" s="69">
        <v>27.49</v>
      </c>
      <c r="K6999" s="69">
        <f t="shared" si="329"/>
        <v>687.25</v>
      </c>
      <c r="L6999" s="90">
        <v>25</v>
      </c>
      <c r="M6999" s="51"/>
      <c r="N6999" s="62" t="s">
        <v>7615</v>
      </c>
      <c r="O6999" s="52" t="s">
        <v>6505</v>
      </c>
      <c r="P6999" s="52">
        <v>123</v>
      </c>
      <c r="Q6999" s="52"/>
      <c r="R6999" s="52" t="s">
        <v>7616</v>
      </c>
      <c r="S6999" s="49" t="s">
        <v>21333</v>
      </c>
      <c r="V6999" s="50" t="s">
        <v>15270</v>
      </c>
      <c r="W6999" s="50" t="s">
        <v>7550</v>
      </c>
      <c r="X6999" s="50" t="s">
        <v>14740</v>
      </c>
      <c r="Y6999" s="70" t="s">
        <v>17320</v>
      </c>
      <c r="Z6999" s="53">
        <v>41002</v>
      </c>
    </row>
    <row r="7000" spans="1:26" s="49" customFormat="1" ht="30" x14ac:dyDescent="0.25">
      <c r="A7000" s="75">
        <v>600081389</v>
      </c>
      <c r="B7000" s="73">
        <f t="shared" si="327"/>
        <v>600081389</v>
      </c>
      <c r="C7000" s="73" t="s">
        <v>13632</v>
      </c>
      <c r="D7000" s="68">
        <v>1</v>
      </c>
      <c r="E7000" s="48">
        <f t="shared" si="328"/>
        <v>72745291</v>
      </c>
      <c r="F7000" s="57" t="s">
        <v>7314</v>
      </c>
      <c r="G7000" s="57" t="s">
        <v>7533</v>
      </c>
      <c r="H7000" s="51">
        <v>100</v>
      </c>
      <c r="I7000" s="51" t="s">
        <v>17309</v>
      </c>
      <c r="J7000" s="69">
        <v>27.49</v>
      </c>
      <c r="K7000" s="69">
        <f t="shared" si="329"/>
        <v>2749</v>
      </c>
      <c r="L7000" s="90">
        <v>100</v>
      </c>
      <c r="M7000" s="51"/>
      <c r="N7000" s="62" t="s">
        <v>7617</v>
      </c>
      <c r="O7000" s="52" t="s">
        <v>7618</v>
      </c>
      <c r="P7000" s="52">
        <v>94</v>
      </c>
      <c r="Q7000" s="52"/>
      <c r="R7000" s="52" t="s">
        <v>7619</v>
      </c>
      <c r="S7000" s="49" t="s">
        <v>21333</v>
      </c>
      <c r="V7000" s="50" t="s">
        <v>15270</v>
      </c>
      <c r="W7000" s="50" t="s">
        <v>7550</v>
      </c>
      <c r="X7000" s="50" t="s">
        <v>14740</v>
      </c>
      <c r="Y7000" s="70" t="s">
        <v>17320</v>
      </c>
      <c r="Z7000" s="53">
        <v>41111</v>
      </c>
    </row>
    <row r="7001" spans="1:26" s="49" customFormat="1" x14ac:dyDescent="0.25">
      <c r="A7001" s="75">
        <v>600081478</v>
      </c>
      <c r="B7001" s="73">
        <f t="shared" si="327"/>
        <v>600081478</v>
      </c>
      <c r="C7001" s="73" t="s">
        <v>13633</v>
      </c>
      <c r="D7001" s="68">
        <v>1</v>
      </c>
      <c r="E7001" s="48">
        <f t="shared" si="328"/>
        <v>46773461</v>
      </c>
      <c r="F7001" s="57" t="s">
        <v>7314</v>
      </c>
      <c r="G7001" s="57" t="s">
        <v>7533</v>
      </c>
      <c r="H7001" s="51">
        <v>975</v>
      </c>
      <c r="I7001" s="51" t="s">
        <v>17309</v>
      </c>
      <c r="J7001" s="69">
        <v>27.49</v>
      </c>
      <c r="K7001" s="69">
        <f t="shared" si="329"/>
        <v>26802.75</v>
      </c>
      <c r="L7001" s="90">
        <v>975</v>
      </c>
      <c r="M7001" s="51"/>
      <c r="N7001" s="62" t="s">
        <v>7620</v>
      </c>
      <c r="O7001" s="52" t="s">
        <v>7553</v>
      </c>
      <c r="P7001" s="52">
        <v>355</v>
      </c>
      <c r="Q7001" s="52">
        <v>2</v>
      </c>
      <c r="R7001" s="52" t="s">
        <v>7550</v>
      </c>
      <c r="S7001" s="49" t="s">
        <v>21333</v>
      </c>
      <c r="V7001" s="50" t="s">
        <v>15270</v>
      </c>
      <c r="W7001" s="50" t="s">
        <v>7550</v>
      </c>
      <c r="X7001" s="50" t="s">
        <v>14740</v>
      </c>
      <c r="Y7001" s="70" t="s">
        <v>17320</v>
      </c>
      <c r="Z7001" s="53">
        <v>41002</v>
      </c>
    </row>
    <row r="7002" spans="1:26" s="49" customFormat="1" ht="30" x14ac:dyDescent="0.25">
      <c r="A7002" s="75">
        <v>600081486</v>
      </c>
      <c r="B7002" s="73">
        <f t="shared" si="327"/>
        <v>600081486</v>
      </c>
      <c r="C7002" s="73" t="s">
        <v>13634</v>
      </c>
      <c r="D7002" s="68">
        <v>1</v>
      </c>
      <c r="E7002" s="48">
        <f t="shared" si="328"/>
        <v>46771816</v>
      </c>
      <c r="F7002" s="57" t="s">
        <v>7314</v>
      </c>
      <c r="G7002" s="57" t="s">
        <v>7533</v>
      </c>
      <c r="H7002" s="51">
        <v>775</v>
      </c>
      <c r="I7002" s="51" t="s">
        <v>17309</v>
      </c>
      <c r="J7002" s="69">
        <v>27.49</v>
      </c>
      <c r="K7002" s="69">
        <f t="shared" si="329"/>
        <v>21304.75</v>
      </c>
      <c r="L7002" s="90">
        <v>775</v>
      </c>
      <c r="M7002" s="51"/>
      <c r="N7002" s="62" t="s">
        <v>7621</v>
      </c>
      <c r="O7002" s="52" t="s">
        <v>7553</v>
      </c>
      <c r="P7002" s="52">
        <v>361</v>
      </c>
      <c r="Q7002" s="52"/>
      <c r="R7002" s="52" t="s">
        <v>7550</v>
      </c>
      <c r="S7002" s="49" t="s">
        <v>21333</v>
      </c>
      <c r="V7002" s="50" t="s">
        <v>15270</v>
      </c>
      <c r="W7002" s="50" t="s">
        <v>7550</v>
      </c>
      <c r="X7002" s="50" t="s">
        <v>14740</v>
      </c>
      <c r="Y7002" s="70" t="s">
        <v>17320</v>
      </c>
      <c r="Z7002" s="53">
        <v>41002</v>
      </c>
    </row>
    <row r="7003" spans="1:26" s="49" customFormat="1" ht="30" x14ac:dyDescent="0.25">
      <c r="A7003" s="75">
        <v>600081508</v>
      </c>
      <c r="B7003" s="73">
        <f t="shared" si="327"/>
        <v>600081508</v>
      </c>
      <c r="C7003" s="73" t="s">
        <v>13635</v>
      </c>
      <c r="D7003" s="68">
        <v>1</v>
      </c>
      <c r="E7003" s="48">
        <f t="shared" si="328"/>
        <v>71012117</v>
      </c>
      <c r="F7003" s="57" t="s">
        <v>7314</v>
      </c>
      <c r="G7003" s="57" t="s">
        <v>7533</v>
      </c>
      <c r="H7003" s="51">
        <v>500</v>
      </c>
      <c r="I7003" s="51" t="s">
        <v>17309</v>
      </c>
      <c r="J7003" s="69">
        <v>27.49</v>
      </c>
      <c r="K7003" s="69">
        <f t="shared" si="329"/>
        <v>13745</v>
      </c>
      <c r="L7003" s="90">
        <v>500</v>
      </c>
      <c r="M7003" s="51"/>
      <c r="N7003" s="62" t="s">
        <v>7622</v>
      </c>
      <c r="O7003" s="52" t="s">
        <v>7623</v>
      </c>
      <c r="P7003" s="52">
        <v>133</v>
      </c>
      <c r="Q7003" s="52"/>
      <c r="R7003" s="52" t="s">
        <v>7624</v>
      </c>
      <c r="S7003" s="49" t="s">
        <v>21333</v>
      </c>
      <c r="V7003" s="50" t="s">
        <v>15270</v>
      </c>
      <c r="W7003" s="50" t="s">
        <v>7550</v>
      </c>
      <c r="X7003" s="50" t="s">
        <v>14740</v>
      </c>
      <c r="Y7003" s="70" t="s">
        <v>17320</v>
      </c>
      <c r="Z7003" s="53">
        <v>41113</v>
      </c>
    </row>
    <row r="7004" spans="1:26" s="49" customFormat="1" x14ac:dyDescent="0.25">
      <c r="A7004" s="75">
        <v>600081559</v>
      </c>
      <c r="B7004" s="73">
        <f t="shared" si="327"/>
        <v>600081559</v>
      </c>
      <c r="C7004" s="73" t="s">
        <v>13636</v>
      </c>
      <c r="D7004" s="68">
        <v>1</v>
      </c>
      <c r="E7004" s="48">
        <f t="shared" si="328"/>
        <v>72742844</v>
      </c>
      <c r="F7004" s="57" t="s">
        <v>7314</v>
      </c>
      <c r="G7004" s="57" t="s">
        <v>7533</v>
      </c>
      <c r="H7004" s="51">
        <v>50</v>
      </c>
      <c r="I7004" s="51" t="s">
        <v>17309</v>
      </c>
      <c r="J7004" s="69">
        <v>27.49</v>
      </c>
      <c r="K7004" s="69">
        <f t="shared" si="329"/>
        <v>1374.5</v>
      </c>
      <c r="L7004" s="90">
        <v>50</v>
      </c>
      <c r="M7004" s="51"/>
      <c r="N7004" s="62" t="s">
        <v>7625</v>
      </c>
      <c r="O7004" s="52"/>
      <c r="P7004" s="52">
        <v>85</v>
      </c>
      <c r="Q7004" s="52"/>
      <c r="R7004" s="52" t="s">
        <v>7626</v>
      </c>
      <c r="S7004" s="49" t="s">
        <v>21333</v>
      </c>
      <c r="V7004" s="50" t="s">
        <v>15270</v>
      </c>
      <c r="W7004" s="50" t="s">
        <v>7550</v>
      </c>
      <c r="X7004" s="50" t="s">
        <v>14740</v>
      </c>
      <c r="Y7004" s="70" t="s">
        <v>17320</v>
      </c>
      <c r="Z7004" s="53">
        <v>41115</v>
      </c>
    </row>
    <row r="7005" spans="1:26" s="49" customFormat="1" x14ac:dyDescent="0.25">
      <c r="A7005" s="75">
        <v>600081583</v>
      </c>
      <c r="B7005" s="73">
        <f t="shared" si="327"/>
        <v>600081583</v>
      </c>
      <c r="C7005" s="73" t="s">
        <v>13637</v>
      </c>
      <c r="D7005" s="68">
        <v>1</v>
      </c>
      <c r="E7005" s="48">
        <f t="shared" si="328"/>
        <v>72745134</v>
      </c>
      <c r="F7005" s="57" t="s">
        <v>7314</v>
      </c>
      <c r="G7005" s="57" t="s">
        <v>7533</v>
      </c>
      <c r="H7005" s="51">
        <v>150</v>
      </c>
      <c r="I7005" s="51" t="s">
        <v>17309</v>
      </c>
      <c r="J7005" s="69">
        <v>27.49</v>
      </c>
      <c r="K7005" s="69">
        <f t="shared" si="329"/>
        <v>4123.5</v>
      </c>
      <c r="L7005" s="90">
        <v>150</v>
      </c>
      <c r="M7005" s="51"/>
      <c r="N7005" s="62" t="s">
        <v>7627</v>
      </c>
      <c r="O7005" s="52" t="s">
        <v>1747</v>
      </c>
      <c r="P7005" s="52">
        <v>236</v>
      </c>
      <c r="Q7005" s="52"/>
      <c r="R7005" s="52" t="s">
        <v>7628</v>
      </c>
      <c r="S7005" s="49" t="s">
        <v>21333</v>
      </c>
      <c r="V7005" s="50" t="s">
        <v>15270</v>
      </c>
      <c r="W7005" s="50" t="s">
        <v>7550</v>
      </c>
      <c r="X7005" s="50" t="s">
        <v>14740</v>
      </c>
      <c r="Y7005" s="70" t="s">
        <v>17320</v>
      </c>
      <c r="Z7005" s="53">
        <v>41112</v>
      </c>
    </row>
    <row r="7006" spans="1:26" s="49" customFormat="1" x14ac:dyDescent="0.25">
      <c r="A7006" s="75">
        <v>600081605</v>
      </c>
      <c r="B7006" s="73">
        <f t="shared" si="327"/>
        <v>600081605</v>
      </c>
      <c r="C7006" s="73" t="s">
        <v>13638</v>
      </c>
      <c r="D7006" s="68">
        <v>1</v>
      </c>
      <c r="E7006" s="48">
        <f t="shared" si="328"/>
        <v>72742321</v>
      </c>
      <c r="F7006" s="57" t="s">
        <v>7314</v>
      </c>
      <c r="G7006" s="57" t="s">
        <v>7533</v>
      </c>
      <c r="H7006" s="51">
        <v>50</v>
      </c>
      <c r="I7006" s="51" t="s">
        <v>17309</v>
      </c>
      <c r="J7006" s="69">
        <v>27.49</v>
      </c>
      <c r="K7006" s="69">
        <f t="shared" si="329"/>
        <v>1374.5</v>
      </c>
      <c r="L7006" s="90">
        <v>50</v>
      </c>
      <c r="M7006" s="51"/>
      <c r="N7006" s="62" t="s">
        <v>7629</v>
      </c>
      <c r="O7006" s="52"/>
      <c r="P7006" s="52">
        <v>85</v>
      </c>
      <c r="Q7006" s="52"/>
      <c r="R7006" s="52" t="s">
        <v>7630</v>
      </c>
      <c r="S7006" s="49" t="s">
        <v>21333</v>
      </c>
      <c r="V7006" s="50" t="s">
        <v>15270</v>
      </c>
      <c r="W7006" s="50" t="s">
        <v>7550</v>
      </c>
      <c r="X7006" s="50" t="s">
        <v>14740</v>
      </c>
      <c r="Y7006" s="70" t="s">
        <v>17320</v>
      </c>
      <c r="Z7006" s="53">
        <v>41116</v>
      </c>
    </row>
    <row r="7007" spans="1:26" s="49" customFormat="1" ht="30" x14ac:dyDescent="0.25">
      <c r="A7007" s="75">
        <v>600081729</v>
      </c>
      <c r="B7007" s="73">
        <f t="shared" si="327"/>
        <v>600081729</v>
      </c>
      <c r="C7007" s="73" t="s">
        <v>13639</v>
      </c>
      <c r="D7007" s="68">
        <v>1</v>
      </c>
      <c r="E7007" s="48">
        <f t="shared" si="328"/>
        <v>46773703</v>
      </c>
      <c r="F7007" s="57" t="s">
        <v>7314</v>
      </c>
      <c r="G7007" s="57" t="s">
        <v>7533</v>
      </c>
      <c r="H7007" s="51">
        <v>300</v>
      </c>
      <c r="I7007" s="51" t="s">
        <v>17309</v>
      </c>
      <c r="J7007" s="69">
        <v>27.49</v>
      </c>
      <c r="K7007" s="69">
        <f t="shared" si="329"/>
        <v>8247</v>
      </c>
      <c r="L7007" s="90">
        <v>300</v>
      </c>
      <c r="M7007" s="51"/>
      <c r="N7007" s="62" t="s">
        <v>7631</v>
      </c>
      <c r="O7007" s="52"/>
      <c r="P7007" s="52">
        <v>170</v>
      </c>
      <c r="Q7007" s="52"/>
      <c r="R7007" s="52" t="s">
        <v>7632</v>
      </c>
      <c r="S7007" s="49" t="s">
        <v>21333</v>
      </c>
      <c r="V7007" s="50" t="s">
        <v>15270</v>
      </c>
      <c r="W7007" s="50" t="s">
        <v>7550</v>
      </c>
      <c r="X7007" s="50" t="s">
        <v>14740</v>
      </c>
      <c r="Y7007" s="70" t="s">
        <v>17320</v>
      </c>
      <c r="Z7007" s="53">
        <v>41131</v>
      </c>
    </row>
    <row r="7008" spans="1:26" s="49" customFormat="1" ht="30" x14ac:dyDescent="0.25">
      <c r="A7008" s="75">
        <v>600081770</v>
      </c>
      <c r="B7008" s="73">
        <f t="shared" si="327"/>
        <v>600081770</v>
      </c>
      <c r="C7008" s="73" t="s">
        <v>13640</v>
      </c>
      <c r="D7008" s="68">
        <v>1</v>
      </c>
      <c r="E7008" s="48">
        <f t="shared" si="328"/>
        <v>46768807</v>
      </c>
      <c r="F7008" s="57" t="s">
        <v>7314</v>
      </c>
      <c r="G7008" s="57" t="s">
        <v>7533</v>
      </c>
      <c r="H7008" s="51">
        <v>975</v>
      </c>
      <c r="I7008" s="51" t="s">
        <v>17309</v>
      </c>
      <c r="J7008" s="69">
        <v>27.49</v>
      </c>
      <c r="K7008" s="69">
        <f t="shared" si="329"/>
        <v>26802.75</v>
      </c>
      <c r="L7008" s="90">
        <v>975</v>
      </c>
      <c r="M7008" s="51"/>
      <c r="N7008" s="62" t="s">
        <v>7633</v>
      </c>
      <c r="O7008" s="52" t="s">
        <v>481</v>
      </c>
      <c r="P7008" s="52">
        <v>284</v>
      </c>
      <c r="Q7008" s="52"/>
      <c r="R7008" s="52" t="s">
        <v>7614</v>
      </c>
      <c r="S7008" s="49" t="s">
        <v>21333</v>
      </c>
      <c r="V7008" s="50" t="s">
        <v>15270</v>
      </c>
      <c r="W7008" s="50" t="s">
        <v>7550</v>
      </c>
      <c r="X7008" s="50" t="s">
        <v>14740</v>
      </c>
      <c r="Y7008" s="70" t="s">
        <v>17320</v>
      </c>
      <c r="Z7008" s="53">
        <v>41117</v>
      </c>
    </row>
    <row r="7009" spans="1:26" s="49" customFormat="1" x14ac:dyDescent="0.25">
      <c r="A7009" s="75">
        <v>600081834</v>
      </c>
      <c r="B7009" s="73">
        <f t="shared" si="327"/>
        <v>600081834</v>
      </c>
      <c r="C7009" s="73" t="s">
        <v>13641</v>
      </c>
      <c r="D7009" s="68">
        <v>1</v>
      </c>
      <c r="E7009" s="48">
        <f t="shared" si="328"/>
        <v>46773355</v>
      </c>
      <c r="F7009" s="57" t="s">
        <v>7314</v>
      </c>
      <c r="G7009" s="57" t="s">
        <v>7533</v>
      </c>
      <c r="H7009" s="51">
        <v>300</v>
      </c>
      <c r="I7009" s="51" t="s">
        <v>17309</v>
      </c>
      <c r="J7009" s="69">
        <v>27.49</v>
      </c>
      <c r="K7009" s="69">
        <f t="shared" si="329"/>
        <v>8247</v>
      </c>
      <c r="L7009" s="90">
        <v>300</v>
      </c>
      <c r="M7009" s="51"/>
      <c r="N7009" s="62" t="s">
        <v>7634</v>
      </c>
      <c r="O7009" s="52" t="s">
        <v>7304</v>
      </c>
      <c r="P7009" s="52">
        <v>7</v>
      </c>
      <c r="Q7009" s="52"/>
      <c r="R7009" s="52" t="s">
        <v>7635</v>
      </c>
      <c r="S7009" s="49" t="s">
        <v>21333</v>
      </c>
      <c r="V7009" s="50" t="s">
        <v>15270</v>
      </c>
      <c r="W7009" s="50" t="s">
        <v>7550</v>
      </c>
      <c r="X7009" s="50" t="s">
        <v>14740</v>
      </c>
      <c r="Y7009" s="70" t="s">
        <v>17320</v>
      </c>
      <c r="Z7009" s="53">
        <v>41115</v>
      </c>
    </row>
    <row r="7010" spans="1:26" s="49" customFormat="1" x14ac:dyDescent="0.25">
      <c r="A7010" s="75">
        <v>600081974</v>
      </c>
      <c r="B7010" s="73">
        <f t="shared" si="327"/>
        <v>600081974</v>
      </c>
      <c r="C7010" s="73" t="s">
        <v>21214</v>
      </c>
      <c r="D7010" s="68">
        <v>1</v>
      </c>
      <c r="E7010" s="48">
        <f t="shared" si="328"/>
        <v>46771948</v>
      </c>
      <c r="F7010" s="57" t="s">
        <v>7314</v>
      </c>
      <c r="G7010" s="57" t="s">
        <v>7533</v>
      </c>
      <c r="H7010" s="51">
        <v>50</v>
      </c>
      <c r="I7010" s="51" t="s">
        <v>17309</v>
      </c>
      <c r="J7010" s="69">
        <v>27.49</v>
      </c>
      <c r="K7010" s="69">
        <f t="shared" si="329"/>
        <v>1374.5</v>
      </c>
      <c r="L7010" s="90">
        <v>50</v>
      </c>
      <c r="M7010" s="51"/>
      <c r="N7010" s="62" t="s">
        <v>21215</v>
      </c>
      <c r="O7010" s="52" t="s">
        <v>7608</v>
      </c>
      <c r="P7010" s="52">
        <v>924</v>
      </c>
      <c r="Q7010" s="52">
        <v>3</v>
      </c>
      <c r="R7010" s="52" t="s">
        <v>7550</v>
      </c>
      <c r="S7010" s="49" t="s">
        <v>21333</v>
      </c>
      <c r="V7010" s="50" t="s">
        <v>15270</v>
      </c>
      <c r="W7010" s="50" t="s">
        <v>7550</v>
      </c>
      <c r="X7010" s="50" t="s">
        <v>14740</v>
      </c>
      <c r="Y7010" s="70" t="s">
        <v>17320</v>
      </c>
      <c r="Z7010" s="53">
        <v>41002</v>
      </c>
    </row>
    <row r="7011" spans="1:26" s="49" customFormat="1" x14ac:dyDescent="0.25">
      <c r="A7011" s="74">
        <v>600011178</v>
      </c>
      <c r="B7011" s="73">
        <f t="shared" si="327"/>
        <v>600011178</v>
      </c>
      <c r="C7011" s="73" t="s">
        <v>13732</v>
      </c>
      <c r="D7011" s="68">
        <v>1</v>
      </c>
      <c r="E7011" s="48">
        <f t="shared" si="328"/>
        <v>25005928</v>
      </c>
      <c r="F7011" s="57" t="s">
        <v>7314</v>
      </c>
      <c r="G7011" s="57" t="s">
        <v>7773</v>
      </c>
      <c r="H7011" s="51">
        <v>250</v>
      </c>
      <c r="I7011" s="51" t="s">
        <v>17309</v>
      </c>
      <c r="J7011" s="69">
        <v>27.49</v>
      </c>
      <c r="K7011" s="69">
        <f t="shared" si="329"/>
        <v>6872.5</v>
      </c>
      <c r="L7011" s="90">
        <v>250</v>
      </c>
      <c r="M7011" s="51"/>
      <c r="N7011" s="62" t="s">
        <v>7784</v>
      </c>
      <c r="O7011" s="52" t="s">
        <v>7785</v>
      </c>
      <c r="P7011" s="52">
        <v>1823</v>
      </c>
      <c r="Q7011" s="52"/>
      <c r="R7011" s="52" t="s">
        <v>7783</v>
      </c>
      <c r="S7011" s="49" t="s">
        <v>21334</v>
      </c>
      <c r="V7011" s="50" t="s">
        <v>15243</v>
      </c>
      <c r="W7011" s="50" t="s">
        <v>7783</v>
      </c>
      <c r="X7011" s="50" t="s">
        <v>14742</v>
      </c>
      <c r="Y7011" s="70" t="s">
        <v>17320</v>
      </c>
      <c r="Z7011" s="53">
        <v>43401</v>
      </c>
    </row>
    <row r="7012" spans="1:26" s="49" customFormat="1" ht="45" x14ac:dyDescent="0.25">
      <c r="A7012" s="74">
        <v>600020428</v>
      </c>
      <c r="B7012" s="73">
        <f t="shared" si="327"/>
        <v>600020428</v>
      </c>
      <c r="C7012" s="73" t="s">
        <v>13733</v>
      </c>
      <c r="D7012" s="68">
        <v>1</v>
      </c>
      <c r="E7012" s="48">
        <f t="shared" si="328"/>
        <v>49872427</v>
      </c>
      <c r="F7012" s="57" t="s">
        <v>7314</v>
      </c>
      <c r="G7012" s="57" t="s">
        <v>7773</v>
      </c>
      <c r="H7012" s="51">
        <v>2150</v>
      </c>
      <c r="I7012" s="51" t="s">
        <v>17309</v>
      </c>
      <c r="J7012" s="69">
        <v>27.49</v>
      </c>
      <c r="K7012" s="69">
        <f t="shared" si="329"/>
        <v>59103.5</v>
      </c>
      <c r="L7012" s="90">
        <v>2150</v>
      </c>
      <c r="M7012" s="51"/>
      <c r="N7012" s="62" t="s">
        <v>7786</v>
      </c>
      <c r="O7012" s="52" t="s">
        <v>7787</v>
      </c>
      <c r="P7012" s="52">
        <v>2778</v>
      </c>
      <c r="Q7012" s="52">
        <v>20</v>
      </c>
      <c r="R7012" s="52" t="s">
        <v>7783</v>
      </c>
      <c r="S7012" s="49" t="s">
        <v>21333</v>
      </c>
      <c r="V7012" s="50" t="s">
        <v>15243</v>
      </c>
      <c r="W7012" s="50" t="s">
        <v>7783</v>
      </c>
      <c r="X7012" s="50" t="s">
        <v>14738</v>
      </c>
      <c r="Y7012" s="70" t="s">
        <v>17320</v>
      </c>
      <c r="Z7012" s="53">
        <v>43401</v>
      </c>
    </row>
    <row r="7013" spans="1:26" s="49" customFormat="1" ht="30" x14ac:dyDescent="0.25">
      <c r="A7013" s="74">
        <v>600023630</v>
      </c>
      <c r="B7013" s="73">
        <f t="shared" si="327"/>
        <v>600023630</v>
      </c>
      <c r="C7013" s="73" t="s">
        <v>13734</v>
      </c>
      <c r="D7013" s="68">
        <v>1</v>
      </c>
      <c r="E7013" s="48">
        <f t="shared" si="328"/>
        <v>62209485</v>
      </c>
      <c r="F7013" s="57" t="s">
        <v>7314</v>
      </c>
      <c r="G7013" s="57" t="s">
        <v>7773</v>
      </c>
      <c r="H7013" s="51">
        <v>375</v>
      </c>
      <c r="I7013" s="51" t="s">
        <v>17309</v>
      </c>
      <c r="J7013" s="69">
        <v>27.49</v>
      </c>
      <c r="K7013" s="69">
        <f t="shared" si="329"/>
        <v>10308.75</v>
      </c>
      <c r="L7013" s="90">
        <v>375</v>
      </c>
      <c r="M7013" s="51"/>
      <c r="N7013" s="62" t="s">
        <v>7788</v>
      </c>
      <c r="O7013" s="52" t="s">
        <v>7789</v>
      </c>
      <c r="P7013" s="52"/>
      <c r="Q7013" s="52"/>
      <c r="R7013" s="52" t="s">
        <v>7783</v>
      </c>
      <c r="S7013" s="49" t="s">
        <v>21333</v>
      </c>
      <c r="V7013" s="50" t="s">
        <v>15243</v>
      </c>
      <c r="W7013" s="50" t="s">
        <v>7783</v>
      </c>
      <c r="X7013" s="50" t="s">
        <v>14738</v>
      </c>
      <c r="Y7013" s="70" t="s">
        <v>17320</v>
      </c>
      <c r="Z7013" s="53">
        <v>43401</v>
      </c>
    </row>
    <row r="7014" spans="1:26" s="49" customFormat="1" ht="30" x14ac:dyDescent="0.25">
      <c r="A7014" s="74">
        <v>600023648</v>
      </c>
      <c r="B7014" s="73">
        <f t="shared" si="327"/>
        <v>600023648</v>
      </c>
      <c r="C7014" s="73" t="s">
        <v>13735</v>
      </c>
      <c r="D7014" s="68">
        <v>1</v>
      </c>
      <c r="E7014" s="48">
        <f t="shared" si="328"/>
        <v>63125382</v>
      </c>
      <c r="F7014" s="57" t="s">
        <v>7314</v>
      </c>
      <c r="G7014" s="57" t="s">
        <v>7773</v>
      </c>
      <c r="H7014" s="51">
        <v>575</v>
      </c>
      <c r="I7014" s="51" t="s">
        <v>17309</v>
      </c>
      <c r="J7014" s="69">
        <v>27.49</v>
      </c>
      <c r="K7014" s="69">
        <f t="shared" si="329"/>
        <v>15806.75</v>
      </c>
      <c r="L7014" s="90">
        <v>575</v>
      </c>
      <c r="M7014" s="51"/>
      <c r="N7014" s="62" t="s">
        <v>7790</v>
      </c>
      <c r="O7014" s="52" t="s">
        <v>2331</v>
      </c>
      <c r="P7014" s="52">
        <v>1534</v>
      </c>
      <c r="Q7014" s="52"/>
      <c r="R7014" s="52" t="s">
        <v>7783</v>
      </c>
      <c r="S7014" s="49" t="s">
        <v>21333</v>
      </c>
      <c r="V7014" s="50" t="s">
        <v>15243</v>
      </c>
      <c r="W7014" s="50" t="s">
        <v>7783</v>
      </c>
      <c r="X7014" s="50" t="s">
        <v>14738</v>
      </c>
      <c r="Y7014" s="70" t="s">
        <v>17320</v>
      </c>
      <c r="Z7014" s="53">
        <v>43401</v>
      </c>
    </row>
    <row r="7015" spans="1:26" s="49" customFormat="1" x14ac:dyDescent="0.25">
      <c r="A7015" s="74">
        <v>600011054</v>
      </c>
      <c r="B7015" s="73">
        <f t="shared" si="327"/>
        <v>600011054</v>
      </c>
      <c r="C7015" s="73" t="s">
        <v>13736</v>
      </c>
      <c r="D7015" s="68">
        <v>1</v>
      </c>
      <c r="E7015" s="48">
        <f t="shared" si="328"/>
        <v>49872559</v>
      </c>
      <c r="F7015" s="57" t="s">
        <v>7314</v>
      </c>
      <c r="G7015" s="57" t="s">
        <v>7773</v>
      </c>
      <c r="H7015" s="51">
        <v>900</v>
      </c>
      <c r="I7015" s="51" t="s">
        <v>17309</v>
      </c>
      <c r="J7015" s="69">
        <v>27.49</v>
      </c>
      <c r="K7015" s="69">
        <f t="shared" si="329"/>
        <v>24741</v>
      </c>
      <c r="L7015" s="90">
        <v>900</v>
      </c>
      <c r="M7015" s="51"/>
      <c r="N7015" s="62" t="s">
        <v>7791</v>
      </c>
      <c r="O7015" s="52" t="s">
        <v>847</v>
      </c>
      <c r="P7015" s="52">
        <v>1530</v>
      </c>
      <c r="Q7015" s="52">
        <v>29</v>
      </c>
      <c r="R7015" s="52" t="s">
        <v>7783</v>
      </c>
      <c r="S7015" s="49" t="s">
        <v>21333</v>
      </c>
      <c r="V7015" s="50" t="s">
        <v>15243</v>
      </c>
      <c r="W7015" s="50" t="s">
        <v>7783</v>
      </c>
      <c r="X7015" s="50" t="s">
        <v>14738</v>
      </c>
      <c r="Y7015" s="70" t="s">
        <v>17320</v>
      </c>
      <c r="Z7015" s="53">
        <v>43401</v>
      </c>
    </row>
    <row r="7016" spans="1:26" s="49" customFormat="1" x14ac:dyDescent="0.25">
      <c r="A7016" s="74">
        <v>600011089</v>
      </c>
      <c r="B7016" s="73">
        <f t="shared" si="327"/>
        <v>600011089</v>
      </c>
      <c r="C7016" s="73" t="s">
        <v>13737</v>
      </c>
      <c r="D7016" s="68">
        <v>1</v>
      </c>
      <c r="E7016" s="48">
        <f t="shared" si="328"/>
        <v>25015052</v>
      </c>
      <c r="F7016" s="57" t="s">
        <v>7314</v>
      </c>
      <c r="G7016" s="57" t="s">
        <v>7773</v>
      </c>
      <c r="H7016" s="51">
        <v>300</v>
      </c>
      <c r="I7016" s="51" t="s">
        <v>17309</v>
      </c>
      <c r="J7016" s="69">
        <v>27.49</v>
      </c>
      <c r="K7016" s="69">
        <f t="shared" si="329"/>
        <v>8247</v>
      </c>
      <c r="L7016" s="90">
        <v>300</v>
      </c>
      <c r="M7016" s="51"/>
      <c r="N7016" s="62" t="s">
        <v>7792</v>
      </c>
      <c r="O7016" s="52" t="s">
        <v>6937</v>
      </c>
      <c r="P7016" s="52">
        <v>584</v>
      </c>
      <c r="Q7016" s="52"/>
      <c r="R7016" s="52" t="s">
        <v>7783</v>
      </c>
      <c r="S7016" s="49" t="s">
        <v>21334</v>
      </c>
      <c r="V7016" s="50" t="s">
        <v>15243</v>
      </c>
      <c r="W7016" s="50" t="s">
        <v>7783</v>
      </c>
      <c r="X7016" s="50" t="s">
        <v>14742</v>
      </c>
      <c r="Y7016" s="70" t="s">
        <v>17320</v>
      </c>
      <c r="Z7016" s="53">
        <v>43401</v>
      </c>
    </row>
    <row r="7017" spans="1:26" s="49" customFormat="1" x14ac:dyDescent="0.25">
      <c r="A7017" s="74">
        <v>600011097</v>
      </c>
      <c r="B7017" s="73">
        <f t="shared" si="327"/>
        <v>600011097</v>
      </c>
      <c r="C7017" s="73" t="s">
        <v>21216</v>
      </c>
      <c r="D7017" s="68">
        <v>1</v>
      </c>
      <c r="E7017" s="48">
        <f t="shared" si="328"/>
        <v>25019325</v>
      </c>
      <c r="F7017" s="57" t="s">
        <v>7314</v>
      </c>
      <c r="G7017" s="57" t="s">
        <v>7773</v>
      </c>
      <c r="H7017" s="51">
        <v>0</v>
      </c>
      <c r="I7017" s="51" t="s">
        <v>17309</v>
      </c>
      <c r="J7017" s="69">
        <v>27.49</v>
      </c>
      <c r="K7017" s="69">
        <f t="shared" si="329"/>
        <v>0</v>
      </c>
      <c r="L7017" s="90">
        <v>100</v>
      </c>
      <c r="M7017" s="51">
        <v>100</v>
      </c>
      <c r="N7017" s="62" t="s">
        <v>21217</v>
      </c>
      <c r="O7017" s="52" t="s">
        <v>2740</v>
      </c>
      <c r="P7017" s="52">
        <v>2806</v>
      </c>
      <c r="Q7017" s="52">
        <v>7</v>
      </c>
      <c r="R7017" s="52" t="s">
        <v>7783</v>
      </c>
      <c r="S7017" s="49" t="s">
        <v>21334</v>
      </c>
      <c r="V7017" s="50" t="s">
        <v>15243</v>
      </c>
      <c r="W7017" s="50" t="s">
        <v>7783</v>
      </c>
      <c r="X7017" s="50" t="s">
        <v>14742</v>
      </c>
      <c r="Y7017" s="70" t="s">
        <v>17320</v>
      </c>
      <c r="Z7017" s="53">
        <v>43401</v>
      </c>
    </row>
    <row r="7018" spans="1:26" s="49" customFormat="1" x14ac:dyDescent="0.25">
      <c r="A7018" s="74">
        <v>600011127</v>
      </c>
      <c r="B7018" s="73">
        <f t="shared" si="327"/>
        <v>600011127</v>
      </c>
      <c r="C7018" s="73" t="s">
        <v>15271</v>
      </c>
      <c r="D7018" s="68">
        <v>1</v>
      </c>
      <c r="E7018" s="48">
        <f t="shared" si="328"/>
        <v>25024566</v>
      </c>
      <c r="F7018" s="57" t="s">
        <v>7314</v>
      </c>
      <c r="G7018" s="57" t="s">
        <v>7773</v>
      </c>
      <c r="H7018" s="51">
        <v>300</v>
      </c>
      <c r="I7018" s="51" t="s">
        <v>17309</v>
      </c>
      <c r="J7018" s="69">
        <v>27.49</v>
      </c>
      <c r="K7018" s="69">
        <f t="shared" si="329"/>
        <v>8247</v>
      </c>
      <c r="L7018" s="90">
        <v>300</v>
      </c>
      <c r="M7018" s="51"/>
      <c r="N7018" s="62" t="s">
        <v>15272</v>
      </c>
      <c r="O7018" s="52" t="s">
        <v>2740</v>
      </c>
      <c r="P7018" s="52">
        <v>2806</v>
      </c>
      <c r="Q7018" s="52">
        <v>7</v>
      </c>
      <c r="R7018" s="52" t="s">
        <v>7783</v>
      </c>
      <c r="S7018" s="49" t="s">
        <v>21334</v>
      </c>
      <c r="V7018" s="50" t="s">
        <v>15243</v>
      </c>
      <c r="W7018" s="50" t="s">
        <v>7783</v>
      </c>
      <c r="X7018" s="50" t="s">
        <v>14742</v>
      </c>
      <c r="Y7018" s="70" t="s">
        <v>17320</v>
      </c>
      <c r="Z7018" s="53">
        <v>43401</v>
      </c>
    </row>
    <row r="7019" spans="1:26" s="49" customFormat="1" ht="30" x14ac:dyDescent="0.25">
      <c r="A7019" s="74">
        <v>600011143</v>
      </c>
      <c r="B7019" s="73">
        <f t="shared" si="327"/>
        <v>600011143</v>
      </c>
      <c r="C7019" s="73" t="s">
        <v>13738</v>
      </c>
      <c r="D7019" s="68">
        <v>1</v>
      </c>
      <c r="E7019" s="48">
        <f t="shared" si="328"/>
        <v>524905</v>
      </c>
      <c r="F7019" s="57" t="s">
        <v>7314</v>
      </c>
      <c r="G7019" s="57" t="s">
        <v>7773</v>
      </c>
      <c r="H7019" s="51">
        <v>850</v>
      </c>
      <c r="I7019" s="51" t="s">
        <v>17309</v>
      </c>
      <c r="J7019" s="69">
        <v>27.49</v>
      </c>
      <c r="K7019" s="69">
        <f t="shared" si="329"/>
        <v>23366.5</v>
      </c>
      <c r="L7019" s="90">
        <v>850</v>
      </c>
      <c r="M7019" s="51"/>
      <c r="N7019" s="62" t="s">
        <v>7793</v>
      </c>
      <c r="O7019" s="52" t="s">
        <v>2331</v>
      </c>
      <c r="P7019" s="52">
        <v>711</v>
      </c>
      <c r="Q7019" s="52">
        <v>2</v>
      </c>
      <c r="R7019" s="52" t="s">
        <v>7783</v>
      </c>
      <c r="S7019" s="49" t="s">
        <v>21333</v>
      </c>
      <c r="V7019" s="50" t="s">
        <v>15243</v>
      </c>
      <c r="W7019" s="50" t="s">
        <v>7783</v>
      </c>
      <c r="X7019" s="50" t="s">
        <v>14738</v>
      </c>
      <c r="Y7019" s="70" t="s">
        <v>17320</v>
      </c>
      <c r="Z7019" s="53">
        <v>43401</v>
      </c>
    </row>
    <row r="7020" spans="1:26" s="49" customFormat="1" ht="30" x14ac:dyDescent="0.25">
      <c r="A7020" s="74">
        <v>600011151</v>
      </c>
      <c r="B7020" s="73">
        <f t="shared" si="327"/>
        <v>600011151</v>
      </c>
      <c r="C7020" s="73" t="s">
        <v>13739</v>
      </c>
      <c r="D7020" s="68">
        <v>1</v>
      </c>
      <c r="E7020" s="48">
        <f t="shared" si="328"/>
        <v>25015192</v>
      </c>
      <c r="F7020" s="57" t="s">
        <v>7314</v>
      </c>
      <c r="G7020" s="57" t="s">
        <v>7773</v>
      </c>
      <c r="H7020" s="51">
        <v>300</v>
      </c>
      <c r="I7020" s="51" t="s">
        <v>17309</v>
      </c>
      <c r="J7020" s="69">
        <v>27.49</v>
      </c>
      <c r="K7020" s="69">
        <f t="shared" si="329"/>
        <v>8247</v>
      </c>
      <c r="L7020" s="90">
        <v>300</v>
      </c>
      <c r="M7020" s="51"/>
      <c r="N7020" s="62" t="s">
        <v>7794</v>
      </c>
      <c r="O7020" s="52" t="s">
        <v>7795</v>
      </c>
      <c r="P7020" s="52">
        <v>1142</v>
      </c>
      <c r="Q7020" s="52">
        <v>9</v>
      </c>
      <c r="R7020" s="52" t="s">
        <v>7783</v>
      </c>
      <c r="S7020" s="49" t="s">
        <v>21334</v>
      </c>
      <c r="V7020" s="50" t="s">
        <v>15243</v>
      </c>
      <c r="W7020" s="50" t="s">
        <v>7783</v>
      </c>
      <c r="X7020" s="50" t="s">
        <v>14742</v>
      </c>
      <c r="Y7020" s="70" t="s">
        <v>17320</v>
      </c>
      <c r="Z7020" s="53">
        <v>43401</v>
      </c>
    </row>
    <row r="7021" spans="1:26" s="49" customFormat="1" ht="30" x14ac:dyDescent="0.25">
      <c r="A7021" s="74">
        <v>600029328</v>
      </c>
      <c r="B7021" s="73">
        <f t="shared" si="327"/>
        <v>600029328</v>
      </c>
      <c r="C7021" s="73" t="s">
        <v>21218</v>
      </c>
      <c r="D7021" s="68">
        <v>1</v>
      </c>
      <c r="E7021" s="48">
        <f t="shared" si="328"/>
        <v>62209256</v>
      </c>
      <c r="F7021" s="57" t="s">
        <v>7314</v>
      </c>
      <c r="G7021" s="57" t="s">
        <v>7773</v>
      </c>
      <c r="H7021" s="51">
        <v>75</v>
      </c>
      <c r="I7021" s="51" t="s">
        <v>17309</v>
      </c>
      <c r="J7021" s="69">
        <v>27.49</v>
      </c>
      <c r="K7021" s="69">
        <f t="shared" si="329"/>
        <v>2061.75</v>
      </c>
      <c r="L7021" s="90">
        <v>75</v>
      </c>
      <c r="M7021" s="51"/>
      <c r="N7021" s="62" t="s">
        <v>21219</v>
      </c>
      <c r="O7021" s="52" t="s">
        <v>3044</v>
      </c>
      <c r="P7021" s="52">
        <v>1146</v>
      </c>
      <c r="Q7021" s="52">
        <v>2</v>
      </c>
      <c r="R7021" s="52" t="s">
        <v>7783</v>
      </c>
      <c r="S7021" s="49" t="s">
        <v>21333</v>
      </c>
      <c r="V7021" s="50" t="s">
        <v>15243</v>
      </c>
      <c r="W7021" s="50" t="s">
        <v>7783</v>
      </c>
      <c r="X7021" s="50" t="s">
        <v>14738</v>
      </c>
      <c r="Y7021" s="70" t="s">
        <v>17320</v>
      </c>
      <c r="Z7021" s="53">
        <v>43401</v>
      </c>
    </row>
    <row r="7022" spans="1:26" s="49" customFormat="1" x14ac:dyDescent="0.25">
      <c r="A7022" s="75">
        <v>600083268</v>
      </c>
      <c r="B7022" s="73">
        <f t="shared" si="327"/>
        <v>600083268</v>
      </c>
      <c r="C7022" s="73" t="s">
        <v>13742</v>
      </c>
      <c r="D7022" s="68">
        <v>1</v>
      </c>
      <c r="E7022" s="48">
        <f t="shared" si="328"/>
        <v>70982210</v>
      </c>
      <c r="F7022" s="57" t="s">
        <v>7314</v>
      </c>
      <c r="G7022" s="57" t="s">
        <v>7773</v>
      </c>
      <c r="H7022" s="51">
        <v>0</v>
      </c>
      <c r="I7022" s="51" t="s">
        <v>17309</v>
      </c>
      <c r="J7022" s="69">
        <v>27.49</v>
      </c>
      <c r="K7022" s="69">
        <f t="shared" si="329"/>
        <v>0</v>
      </c>
      <c r="L7022" s="90">
        <v>25</v>
      </c>
      <c r="M7022" s="51">
        <v>25</v>
      </c>
      <c r="N7022" s="62" t="s">
        <v>7800</v>
      </c>
      <c r="O7022" s="52"/>
      <c r="P7022" s="52">
        <v>168</v>
      </c>
      <c r="Q7022" s="52"/>
      <c r="R7022" s="52" t="s">
        <v>7801</v>
      </c>
      <c r="S7022" s="49" t="s">
        <v>21333</v>
      </c>
      <c r="V7022" s="50" t="s">
        <v>15273</v>
      </c>
      <c r="W7022" s="50" t="s">
        <v>7783</v>
      </c>
      <c r="X7022" s="50" t="s">
        <v>14740</v>
      </c>
      <c r="Y7022" s="70" t="s">
        <v>17320</v>
      </c>
      <c r="Z7022" s="53">
        <v>43521</v>
      </c>
    </row>
    <row r="7023" spans="1:26" s="49" customFormat="1" x14ac:dyDescent="0.25">
      <c r="A7023" s="75">
        <v>600083420</v>
      </c>
      <c r="B7023" s="73">
        <f t="shared" si="327"/>
        <v>600083420</v>
      </c>
      <c r="C7023" s="73" t="s">
        <v>13743</v>
      </c>
      <c r="D7023" s="68">
        <v>1</v>
      </c>
      <c r="E7023" s="48">
        <f t="shared" si="328"/>
        <v>49872192</v>
      </c>
      <c r="F7023" s="57" t="s">
        <v>7314</v>
      </c>
      <c r="G7023" s="57" t="s">
        <v>7773</v>
      </c>
      <c r="H7023" s="51">
        <v>0</v>
      </c>
      <c r="I7023" s="51" t="s">
        <v>17309</v>
      </c>
      <c r="J7023" s="69">
        <v>27.49</v>
      </c>
      <c r="K7023" s="69">
        <f t="shared" si="329"/>
        <v>0</v>
      </c>
      <c r="L7023" s="90">
        <v>25</v>
      </c>
      <c r="M7023" s="51">
        <v>25</v>
      </c>
      <c r="N7023" s="62" t="s">
        <v>7802</v>
      </c>
      <c r="O7023" s="52" t="s">
        <v>514</v>
      </c>
      <c r="P7023" s="52">
        <v>1427</v>
      </c>
      <c r="Q7023" s="52"/>
      <c r="R7023" s="52" t="s">
        <v>7783</v>
      </c>
      <c r="S7023" s="49" t="s">
        <v>21333</v>
      </c>
      <c r="V7023" s="50" t="s">
        <v>15273</v>
      </c>
      <c r="W7023" s="50" t="s">
        <v>7783</v>
      </c>
      <c r="X7023" s="50" t="s">
        <v>14740</v>
      </c>
      <c r="Y7023" s="70" t="s">
        <v>17320</v>
      </c>
      <c r="Z7023" s="53">
        <v>43401</v>
      </c>
    </row>
    <row r="7024" spans="1:26" s="49" customFormat="1" x14ac:dyDescent="0.25">
      <c r="A7024" s="75">
        <v>600083438</v>
      </c>
      <c r="B7024" s="73">
        <f t="shared" si="327"/>
        <v>600083438</v>
      </c>
      <c r="C7024" s="73" t="s">
        <v>13744</v>
      </c>
      <c r="D7024" s="68">
        <v>1</v>
      </c>
      <c r="E7024" s="48">
        <f t="shared" si="328"/>
        <v>49872206</v>
      </c>
      <c r="F7024" s="57" t="s">
        <v>7314</v>
      </c>
      <c r="G7024" s="57" t="s">
        <v>7773</v>
      </c>
      <c r="H7024" s="51">
        <v>50</v>
      </c>
      <c r="I7024" s="51" t="s">
        <v>17309</v>
      </c>
      <c r="J7024" s="69">
        <v>27.49</v>
      </c>
      <c r="K7024" s="69">
        <f t="shared" si="329"/>
        <v>1374.5</v>
      </c>
      <c r="L7024" s="90">
        <v>50</v>
      </c>
      <c r="M7024" s="51"/>
      <c r="N7024" s="62" t="s">
        <v>7803</v>
      </c>
      <c r="O7024" s="52" t="s">
        <v>7804</v>
      </c>
      <c r="P7024" s="52">
        <v>2938</v>
      </c>
      <c r="Q7024" s="52">
        <v>1</v>
      </c>
      <c r="R7024" s="52" t="s">
        <v>7783</v>
      </c>
      <c r="S7024" s="49" t="s">
        <v>21333</v>
      </c>
      <c r="V7024" s="50" t="s">
        <v>15273</v>
      </c>
      <c r="W7024" s="50" t="s">
        <v>7783</v>
      </c>
      <c r="X7024" s="50" t="s">
        <v>14740</v>
      </c>
      <c r="Y7024" s="70" t="s">
        <v>17320</v>
      </c>
      <c r="Z7024" s="53">
        <v>43401</v>
      </c>
    </row>
    <row r="7025" spans="1:26" s="49" customFormat="1" ht="30" x14ac:dyDescent="0.25">
      <c r="A7025" s="75">
        <v>600083446</v>
      </c>
      <c r="B7025" s="73">
        <f t="shared" si="327"/>
        <v>600083446</v>
      </c>
      <c r="C7025" s="73" t="s">
        <v>13745</v>
      </c>
      <c r="D7025" s="68">
        <v>1</v>
      </c>
      <c r="E7025" s="48">
        <f t="shared" si="328"/>
        <v>49872214</v>
      </c>
      <c r="F7025" s="57" t="s">
        <v>7314</v>
      </c>
      <c r="G7025" s="57" t="s">
        <v>7773</v>
      </c>
      <c r="H7025" s="51">
        <v>0</v>
      </c>
      <c r="I7025" s="51" t="s">
        <v>17309</v>
      </c>
      <c r="J7025" s="69">
        <v>27.49</v>
      </c>
      <c r="K7025" s="69">
        <f t="shared" si="329"/>
        <v>0</v>
      </c>
      <c r="L7025" s="90">
        <v>50</v>
      </c>
      <c r="M7025" s="51">
        <v>50</v>
      </c>
      <c r="N7025" s="62" t="s">
        <v>7805</v>
      </c>
      <c r="O7025" s="52" t="s">
        <v>7806</v>
      </c>
      <c r="P7025" s="52">
        <v>2937</v>
      </c>
      <c r="Q7025" s="52">
        <v>2</v>
      </c>
      <c r="R7025" s="52" t="s">
        <v>7783</v>
      </c>
      <c r="S7025" s="49" t="s">
        <v>21333</v>
      </c>
      <c r="V7025" s="50" t="s">
        <v>15273</v>
      </c>
      <c r="W7025" s="50" t="s">
        <v>7783</v>
      </c>
      <c r="X7025" s="50" t="s">
        <v>14740</v>
      </c>
      <c r="Y7025" s="70" t="s">
        <v>17320</v>
      </c>
      <c r="Z7025" s="53">
        <v>43401</v>
      </c>
    </row>
    <row r="7026" spans="1:26" s="49" customFormat="1" x14ac:dyDescent="0.25">
      <c r="A7026" s="75">
        <v>600083667</v>
      </c>
      <c r="B7026" s="73">
        <f t="shared" si="327"/>
        <v>600083667</v>
      </c>
      <c r="C7026" s="73" t="s">
        <v>13746</v>
      </c>
      <c r="D7026" s="68">
        <v>1</v>
      </c>
      <c r="E7026" s="48">
        <f t="shared" si="328"/>
        <v>49872184</v>
      </c>
      <c r="F7026" s="57" t="s">
        <v>7314</v>
      </c>
      <c r="G7026" s="57" t="s">
        <v>7773</v>
      </c>
      <c r="H7026" s="51">
        <v>875</v>
      </c>
      <c r="I7026" s="51" t="s">
        <v>17309</v>
      </c>
      <c r="J7026" s="69">
        <v>27.49</v>
      </c>
      <c r="K7026" s="69">
        <f t="shared" si="329"/>
        <v>24053.75</v>
      </c>
      <c r="L7026" s="90">
        <v>875</v>
      </c>
      <c r="M7026" s="51"/>
      <c r="N7026" s="62" t="s">
        <v>7807</v>
      </c>
      <c r="O7026" s="52" t="s">
        <v>1216</v>
      </c>
      <c r="P7026" s="52">
        <v>2342</v>
      </c>
      <c r="Q7026" s="52">
        <v>1</v>
      </c>
      <c r="R7026" s="52" t="s">
        <v>7783</v>
      </c>
      <c r="S7026" s="49" t="s">
        <v>21333</v>
      </c>
      <c r="V7026" s="50" t="s">
        <v>15273</v>
      </c>
      <c r="W7026" s="50" t="s">
        <v>7783</v>
      </c>
      <c r="X7026" s="50" t="s">
        <v>14740</v>
      </c>
      <c r="Y7026" s="70" t="s">
        <v>17320</v>
      </c>
      <c r="Z7026" s="53">
        <v>43401</v>
      </c>
    </row>
    <row r="7027" spans="1:26" s="49" customFormat="1" ht="30" x14ac:dyDescent="0.25">
      <c r="A7027" s="75">
        <v>600083675</v>
      </c>
      <c r="B7027" s="73">
        <f t="shared" si="327"/>
        <v>600083675</v>
      </c>
      <c r="C7027" s="73" t="s">
        <v>13747</v>
      </c>
      <c r="D7027" s="68">
        <v>1</v>
      </c>
      <c r="E7027" s="48">
        <f t="shared" si="328"/>
        <v>47326204</v>
      </c>
      <c r="F7027" s="57" t="s">
        <v>7314</v>
      </c>
      <c r="G7027" s="57" t="s">
        <v>7773</v>
      </c>
      <c r="H7027" s="51">
        <v>1200</v>
      </c>
      <c r="I7027" s="51" t="s">
        <v>17309</v>
      </c>
      <c r="J7027" s="69">
        <v>27.49</v>
      </c>
      <c r="K7027" s="69">
        <f t="shared" si="329"/>
        <v>32988</v>
      </c>
      <c r="L7027" s="90">
        <v>1200</v>
      </c>
      <c r="M7027" s="51"/>
      <c r="N7027" s="62" t="s">
        <v>7808</v>
      </c>
      <c r="O7027" s="52" t="s">
        <v>7809</v>
      </c>
      <c r="P7027" s="52">
        <v>2454</v>
      </c>
      <c r="Q7027" s="52">
        <v>2</v>
      </c>
      <c r="R7027" s="52" t="s">
        <v>7783</v>
      </c>
      <c r="S7027" s="49" t="s">
        <v>21333</v>
      </c>
      <c r="V7027" s="50" t="s">
        <v>15273</v>
      </c>
      <c r="W7027" s="50" t="s">
        <v>7783</v>
      </c>
      <c r="X7027" s="50" t="s">
        <v>14740</v>
      </c>
      <c r="Y7027" s="70" t="s">
        <v>17320</v>
      </c>
      <c r="Z7027" s="53">
        <v>43401</v>
      </c>
    </row>
    <row r="7028" spans="1:26" s="49" customFormat="1" ht="30" x14ac:dyDescent="0.25">
      <c r="A7028" s="75">
        <v>600083683</v>
      </c>
      <c r="B7028" s="73">
        <f t="shared" si="327"/>
        <v>600083683</v>
      </c>
      <c r="C7028" s="73" t="s">
        <v>13748</v>
      </c>
      <c r="D7028" s="68">
        <v>1</v>
      </c>
      <c r="E7028" s="48">
        <f t="shared" si="328"/>
        <v>70983381</v>
      </c>
      <c r="F7028" s="57" t="s">
        <v>7314</v>
      </c>
      <c r="G7028" s="57" t="s">
        <v>7773</v>
      </c>
      <c r="H7028" s="51">
        <v>300</v>
      </c>
      <c r="I7028" s="51" t="s">
        <v>17309</v>
      </c>
      <c r="J7028" s="69">
        <v>27.49</v>
      </c>
      <c r="K7028" s="69">
        <f t="shared" si="329"/>
        <v>8247</v>
      </c>
      <c r="L7028" s="90">
        <v>300</v>
      </c>
      <c r="M7028" s="51"/>
      <c r="N7028" s="62" t="s">
        <v>7810</v>
      </c>
      <c r="O7028" s="52"/>
      <c r="P7028" s="52">
        <v>17</v>
      </c>
      <c r="Q7028" s="52"/>
      <c r="R7028" s="52" t="s">
        <v>7811</v>
      </c>
      <c r="S7028" s="49" t="s">
        <v>21333</v>
      </c>
      <c r="V7028" s="50" t="s">
        <v>15273</v>
      </c>
      <c r="W7028" s="50" t="s">
        <v>7783</v>
      </c>
      <c r="X7028" s="50" t="s">
        <v>14740</v>
      </c>
      <c r="Y7028" s="70" t="s">
        <v>17320</v>
      </c>
      <c r="Z7028" s="53">
        <v>43526</v>
      </c>
    </row>
    <row r="7029" spans="1:26" s="49" customFormat="1" ht="30" x14ac:dyDescent="0.25">
      <c r="A7029" s="75">
        <v>600083730</v>
      </c>
      <c r="B7029" s="73">
        <f t="shared" si="327"/>
        <v>600083730</v>
      </c>
      <c r="C7029" s="73" t="s">
        <v>13749</v>
      </c>
      <c r="D7029" s="68">
        <v>1</v>
      </c>
      <c r="E7029" s="48">
        <f t="shared" si="328"/>
        <v>830984</v>
      </c>
      <c r="F7029" s="57" t="s">
        <v>7314</v>
      </c>
      <c r="G7029" s="57" t="s">
        <v>7773</v>
      </c>
      <c r="H7029" s="51">
        <v>1000</v>
      </c>
      <c r="I7029" s="51" t="s">
        <v>17309</v>
      </c>
      <c r="J7029" s="69">
        <v>27.49</v>
      </c>
      <c r="K7029" s="69">
        <f t="shared" si="329"/>
        <v>27490</v>
      </c>
      <c r="L7029" s="90">
        <v>1000</v>
      </c>
      <c r="M7029" s="51"/>
      <c r="N7029" s="62" t="s">
        <v>7812</v>
      </c>
      <c r="O7029" s="52" t="s">
        <v>4647</v>
      </c>
      <c r="P7029" s="52">
        <v>2944</v>
      </c>
      <c r="Q7029" s="52">
        <v>1</v>
      </c>
      <c r="R7029" s="52" t="s">
        <v>7783</v>
      </c>
      <c r="S7029" s="49" t="s">
        <v>21333</v>
      </c>
      <c r="V7029" s="50" t="s">
        <v>15273</v>
      </c>
      <c r="W7029" s="50" t="s">
        <v>7783</v>
      </c>
      <c r="X7029" s="50" t="s">
        <v>14740</v>
      </c>
      <c r="Y7029" s="70" t="s">
        <v>17320</v>
      </c>
      <c r="Z7029" s="53">
        <v>43401</v>
      </c>
    </row>
    <row r="7030" spans="1:26" s="49" customFormat="1" x14ac:dyDescent="0.25">
      <c r="A7030" s="75">
        <v>600083748</v>
      </c>
      <c r="B7030" s="73">
        <f t="shared" si="327"/>
        <v>600083748</v>
      </c>
      <c r="C7030" s="73" t="s">
        <v>13750</v>
      </c>
      <c r="D7030" s="68">
        <v>1</v>
      </c>
      <c r="E7030" s="48">
        <f t="shared" si="328"/>
        <v>47326417</v>
      </c>
      <c r="F7030" s="57" t="s">
        <v>7314</v>
      </c>
      <c r="G7030" s="57" t="s">
        <v>7773</v>
      </c>
      <c r="H7030" s="51">
        <v>1000</v>
      </c>
      <c r="I7030" s="51" t="s">
        <v>17309</v>
      </c>
      <c r="J7030" s="69">
        <v>27.49</v>
      </c>
      <c r="K7030" s="69">
        <f t="shared" si="329"/>
        <v>27490</v>
      </c>
      <c r="L7030" s="90">
        <v>1000</v>
      </c>
      <c r="M7030" s="51"/>
      <c r="N7030" s="62" t="s">
        <v>7813</v>
      </c>
      <c r="O7030" s="52" t="s">
        <v>182</v>
      </c>
      <c r="P7030" s="52">
        <v>1235</v>
      </c>
      <c r="Q7030" s="52">
        <v>8</v>
      </c>
      <c r="R7030" s="52" t="s">
        <v>7783</v>
      </c>
      <c r="S7030" s="49" t="s">
        <v>21333</v>
      </c>
      <c r="V7030" s="50" t="s">
        <v>15273</v>
      </c>
      <c r="W7030" s="50" t="s">
        <v>7783</v>
      </c>
      <c r="X7030" s="50" t="s">
        <v>14740</v>
      </c>
      <c r="Y7030" s="70" t="s">
        <v>17320</v>
      </c>
      <c r="Z7030" s="53">
        <v>43401</v>
      </c>
    </row>
    <row r="7031" spans="1:26" s="49" customFormat="1" ht="30" x14ac:dyDescent="0.25">
      <c r="A7031" s="75">
        <v>600083764</v>
      </c>
      <c r="B7031" s="73">
        <f t="shared" si="327"/>
        <v>600083764</v>
      </c>
      <c r="C7031" s="73" t="s">
        <v>13751</v>
      </c>
      <c r="D7031" s="68">
        <v>1</v>
      </c>
      <c r="E7031" s="48">
        <f t="shared" si="328"/>
        <v>47324180</v>
      </c>
      <c r="F7031" s="57" t="s">
        <v>7314</v>
      </c>
      <c r="G7031" s="57" t="s">
        <v>7773</v>
      </c>
      <c r="H7031" s="51">
        <v>925</v>
      </c>
      <c r="I7031" s="51" t="s">
        <v>17309</v>
      </c>
      <c r="J7031" s="69">
        <v>27.49</v>
      </c>
      <c r="K7031" s="69">
        <f t="shared" si="329"/>
        <v>25428.25</v>
      </c>
      <c r="L7031" s="90">
        <v>925</v>
      </c>
      <c r="M7031" s="51"/>
      <c r="N7031" s="62" t="s">
        <v>7814</v>
      </c>
      <c r="O7031" s="52" t="s">
        <v>630</v>
      </c>
      <c r="P7031" s="52">
        <v>474</v>
      </c>
      <c r="Q7031" s="52">
        <v>22</v>
      </c>
      <c r="R7031" s="52" t="s">
        <v>7783</v>
      </c>
      <c r="S7031" s="49" t="s">
        <v>21333</v>
      </c>
      <c r="V7031" s="50" t="s">
        <v>15273</v>
      </c>
      <c r="W7031" s="50" t="s">
        <v>7783</v>
      </c>
      <c r="X7031" s="50" t="s">
        <v>14740</v>
      </c>
      <c r="Y7031" s="70" t="s">
        <v>17320</v>
      </c>
      <c r="Z7031" s="53">
        <v>43401</v>
      </c>
    </row>
    <row r="7032" spans="1:26" s="49" customFormat="1" ht="30" x14ac:dyDescent="0.25">
      <c r="A7032" s="75">
        <v>600083772</v>
      </c>
      <c r="B7032" s="73">
        <f t="shared" si="327"/>
        <v>600083772</v>
      </c>
      <c r="C7032" s="73" t="s">
        <v>13752</v>
      </c>
      <c r="D7032" s="68">
        <v>1</v>
      </c>
      <c r="E7032" s="48">
        <f t="shared" si="328"/>
        <v>47326328</v>
      </c>
      <c r="F7032" s="57" t="s">
        <v>7314</v>
      </c>
      <c r="G7032" s="57" t="s">
        <v>7773</v>
      </c>
      <c r="H7032" s="51">
        <v>0</v>
      </c>
      <c r="I7032" s="51" t="s">
        <v>17309</v>
      </c>
      <c r="J7032" s="69">
        <v>27.49</v>
      </c>
      <c r="K7032" s="69">
        <f t="shared" si="329"/>
        <v>0</v>
      </c>
      <c r="L7032" s="90">
        <v>875</v>
      </c>
      <c r="M7032" s="51">
        <v>875</v>
      </c>
      <c r="N7032" s="62" t="s">
        <v>7815</v>
      </c>
      <c r="O7032" s="52" t="s">
        <v>7799</v>
      </c>
      <c r="P7032" s="52">
        <v>2614</v>
      </c>
      <c r="Q7032" s="52">
        <v>26</v>
      </c>
      <c r="R7032" s="52" t="s">
        <v>7783</v>
      </c>
      <c r="S7032" s="49" t="s">
        <v>21333</v>
      </c>
      <c r="V7032" s="50" t="s">
        <v>15273</v>
      </c>
      <c r="W7032" s="50" t="s">
        <v>7783</v>
      </c>
      <c r="X7032" s="50" t="s">
        <v>14740</v>
      </c>
      <c r="Y7032" s="70" t="s">
        <v>17320</v>
      </c>
      <c r="Z7032" s="53">
        <v>43401</v>
      </c>
    </row>
    <row r="7033" spans="1:26" s="49" customFormat="1" x14ac:dyDescent="0.25">
      <c r="A7033" s="75">
        <v>600083781</v>
      </c>
      <c r="B7033" s="73">
        <f t="shared" si="327"/>
        <v>600083781</v>
      </c>
      <c r="C7033" s="73" t="s">
        <v>13753</v>
      </c>
      <c r="D7033" s="68">
        <v>1</v>
      </c>
      <c r="E7033" s="48">
        <f t="shared" si="328"/>
        <v>47326409</v>
      </c>
      <c r="F7033" s="57" t="s">
        <v>7314</v>
      </c>
      <c r="G7033" s="57" t="s">
        <v>7773</v>
      </c>
      <c r="H7033" s="51">
        <v>925</v>
      </c>
      <c r="I7033" s="51" t="s">
        <v>17309</v>
      </c>
      <c r="J7033" s="69">
        <v>27.49</v>
      </c>
      <c r="K7033" s="69">
        <f t="shared" si="329"/>
        <v>25428.25</v>
      </c>
      <c r="L7033" s="90">
        <v>925</v>
      </c>
      <c r="M7033" s="51"/>
      <c r="N7033" s="62" t="s">
        <v>7816</v>
      </c>
      <c r="O7033" s="52" t="s">
        <v>3238</v>
      </c>
      <c r="P7033" s="52">
        <v>1028</v>
      </c>
      <c r="Q7033" s="52">
        <v>4</v>
      </c>
      <c r="R7033" s="52" t="s">
        <v>7783</v>
      </c>
      <c r="S7033" s="49" t="s">
        <v>21333</v>
      </c>
      <c r="V7033" s="50" t="s">
        <v>15273</v>
      </c>
      <c r="W7033" s="50" t="s">
        <v>7783</v>
      </c>
      <c r="X7033" s="50" t="s">
        <v>14740</v>
      </c>
      <c r="Y7033" s="70" t="s">
        <v>17320</v>
      </c>
      <c r="Z7033" s="53">
        <v>43401</v>
      </c>
    </row>
    <row r="7034" spans="1:26" s="49" customFormat="1" x14ac:dyDescent="0.25">
      <c r="A7034" s="75">
        <v>600083802</v>
      </c>
      <c r="B7034" s="73">
        <f t="shared" si="327"/>
        <v>600083802</v>
      </c>
      <c r="C7034" s="73" t="s">
        <v>13754</v>
      </c>
      <c r="D7034" s="68">
        <v>1</v>
      </c>
      <c r="E7034" s="48">
        <f t="shared" si="328"/>
        <v>70982236</v>
      </c>
      <c r="F7034" s="57" t="s">
        <v>7314</v>
      </c>
      <c r="G7034" s="57" t="s">
        <v>7773</v>
      </c>
      <c r="H7034" s="51">
        <v>425</v>
      </c>
      <c r="I7034" s="51" t="s">
        <v>17309</v>
      </c>
      <c r="J7034" s="69">
        <v>27.49</v>
      </c>
      <c r="K7034" s="69">
        <f t="shared" si="329"/>
        <v>11683.25</v>
      </c>
      <c r="L7034" s="90">
        <v>425</v>
      </c>
      <c r="M7034" s="51"/>
      <c r="N7034" s="62" t="s">
        <v>7817</v>
      </c>
      <c r="O7034" s="52" t="s">
        <v>31</v>
      </c>
      <c r="P7034" s="52">
        <v>167</v>
      </c>
      <c r="Q7034" s="52"/>
      <c r="R7034" s="52" t="s">
        <v>7801</v>
      </c>
      <c r="S7034" s="49" t="s">
        <v>21333</v>
      </c>
      <c r="V7034" s="50" t="s">
        <v>15273</v>
      </c>
      <c r="W7034" s="50" t="s">
        <v>7783</v>
      </c>
      <c r="X7034" s="50" t="s">
        <v>14740</v>
      </c>
      <c r="Y7034" s="70" t="s">
        <v>17320</v>
      </c>
      <c r="Z7034" s="53">
        <v>43521</v>
      </c>
    </row>
    <row r="7035" spans="1:26" s="49" customFormat="1" ht="30" x14ac:dyDescent="0.25">
      <c r="A7035" s="75">
        <v>600083811</v>
      </c>
      <c r="B7035" s="73">
        <f t="shared" si="327"/>
        <v>600083811</v>
      </c>
      <c r="C7035" s="73" t="s">
        <v>13755</v>
      </c>
      <c r="D7035" s="68">
        <v>1</v>
      </c>
      <c r="E7035" s="48">
        <f t="shared" si="328"/>
        <v>47325615</v>
      </c>
      <c r="F7035" s="57" t="s">
        <v>7314</v>
      </c>
      <c r="G7035" s="57" t="s">
        <v>7773</v>
      </c>
      <c r="H7035" s="51">
        <v>0</v>
      </c>
      <c r="I7035" s="51" t="s">
        <v>17309</v>
      </c>
      <c r="J7035" s="69">
        <v>27.49</v>
      </c>
      <c r="K7035" s="69">
        <f t="shared" si="329"/>
        <v>0</v>
      </c>
      <c r="L7035" s="90">
        <v>1050</v>
      </c>
      <c r="M7035" s="51">
        <v>1050</v>
      </c>
      <c r="N7035" s="62" t="s">
        <v>7818</v>
      </c>
      <c r="O7035" s="52" t="s">
        <v>7819</v>
      </c>
      <c r="P7035" s="52">
        <v>1855</v>
      </c>
      <c r="Q7035" s="52">
        <v>1</v>
      </c>
      <c r="R7035" s="52" t="s">
        <v>7783</v>
      </c>
      <c r="S7035" s="49" t="s">
        <v>21333</v>
      </c>
      <c r="V7035" s="50" t="s">
        <v>15273</v>
      </c>
      <c r="W7035" s="50" t="s">
        <v>7783</v>
      </c>
      <c r="X7035" s="50" t="s">
        <v>14740</v>
      </c>
      <c r="Y7035" s="70" t="s">
        <v>17320</v>
      </c>
      <c r="Z7035" s="53">
        <v>43401</v>
      </c>
    </row>
    <row r="7036" spans="1:26" s="49" customFormat="1" ht="30" x14ac:dyDescent="0.25">
      <c r="A7036" s="75">
        <v>600083870</v>
      </c>
      <c r="B7036" s="73">
        <f t="shared" si="327"/>
        <v>600083870</v>
      </c>
      <c r="C7036" s="73" t="s">
        <v>13756</v>
      </c>
      <c r="D7036" s="68">
        <v>1</v>
      </c>
      <c r="E7036" s="48">
        <f t="shared" si="328"/>
        <v>47326239</v>
      </c>
      <c r="F7036" s="57" t="s">
        <v>7314</v>
      </c>
      <c r="G7036" s="57" t="s">
        <v>7773</v>
      </c>
      <c r="H7036" s="51">
        <v>1175</v>
      </c>
      <c r="I7036" s="51" t="s">
        <v>17309</v>
      </c>
      <c r="J7036" s="69">
        <v>27.49</v>
      </c>
      <c r="K7036" s="69">
        <f t="shared" si="329"/>
        <v>32300.749999999996</v>
      </c>
      <c r="L7036" s="90">
        <v>1175</v>
      </c>
      <c r="M7036" s="51"/>
      <c r="N7036" s="62" t="s">
        <v>7820</v>
      </c>
      <c r="O7036" s="52" t="s">
        <v>7821</v>
      </c>
      <c r="P7036" s="52">
        <v>2912</v>
      </c>
      <c r="Q7036" s="52">
        <v>8</v>
      </c>
      <c r="R7036" s="52" t="s">
        <v>7783</v>
      </c>
      <c r="S7036" s="49" t="s">
        <v>21333</v>
      </c>
      <c r="V7036" s="50" t="s">
        <v>15273</v>
      </c>
      <c r="W7036" s="50" t="s">
        <v>7783</v>
      </c>
      <c r="X7036" s="50" t="s">
        <v>14740</v>
      </c>
      <c r="Y7036" s="70" t="s">
        <v>17320</v>
      </c>
      <c r="Z7036" s="53">
        <v>43401</v>
      </c>
    </row>
    <row r="7037" spans="1:26" s="49" customFormat="1" x14ac:dyDescent="0.25">
      <c r="A7037" s="75">
        <v>600083888</v>
      </c>
      <c r="B7037" s="73">
        <f t="shared" si="327"/>
        <v>600083888</v>
      </c>
      <c r="C7037" s="73" t="s">
        <v>13757</v>
      </c>
      <c r="D7037" s="68">
        <v>1</v>
      </c>
      <c r="E7037" s="48">
        <f t="shared" si="328"/>
        <v>49872265</v>
      </c>
      <c r="F7037" s="57" t="s">
        <v>7314</v>
      </c>
      <c r="G7037" s="57" t="s">
        <v>7773</v>
      </c>
      <c r="H7037" s="51">
        <v>350</v>
      </c>
      <c r="I7037" s="51" t="s">
        <v>17309</v>
      </c>
      <c r="J7037" s="69">
        <v>27.49</v>
      </c>
      <c r="K7037" s="69">
        <f t="shared" si="329"/>
        <v>9621.5</v>
      </c>
      <c r="L7037" s="90">
        <v>350</v>
      </c>
      <c r="M7037" s="51"/>
      <c r="N7037" s="62" t="s">
        <v>7822</v>
      </c>
      <c r="O7037" s="52" t="s">
        <v>16</v>
      </c>
      <c r="P7037" s="52">
        <v>186</v>
      </c>
      <c r="Q7037" s="52">
        <v>4</v>
      </c>
      <c r="R7037" s="52" t="s">
        <v>7783</v>
      </c>
      <c r="S7037" s="49" t="s">
        <v>21333</v>
      </c>
      <c r="V7037" s="50" t="s">
        <v>15273</v>
      </c>
      <c r="W7037" s="50" t="s">
        <v>7783</v>
      </c>
      <c r="X7037" s="50" t="s">
        <v>14740</v>
      </c>
      <c r="Y7037" s="70" t="s">
        <v>17320</v>
      </c>
      <c r="Z7037" s="53">
        <v>43401</v>
      </c>
    </row>
    <row r="7038" spans="1:26" s="49" customFormat="1" ht="30" x14ac:dyDescent="0.25">
      <c r="A7038" s="75">
        <v>600083900</v>
      </c>
      <c r="B7038" s="73">
        <f t="shared" si="327"/>
        <v>600083900</v>
      </c>
      <c r="C7038" s="73" t="s">
        <v>13758</v>
      </c>
      <c r="D7038" s="68">
        <v>1</v>
      </c>
      <c r="E7038" s="48">
        <f t="shared" si="328"/>
        <v>47324082</v>
      </c>
      <c r="F7038" s="57" t="s">
        <v>7314</v>
      </c>
      <c r="G7038" s="57" t="s">
        <v>7773</v>
      </c>
      <c r="H7038" s="51">
        <v>1250</v>
      </c>
      <c r="I7038" s="51" t="s">
        <v>17309</v>
      </c>
      <c r="J7038" s="69">
        <v>27.49</v>
      </c>
      <c r="K7038" s="69">
        <f t="shared" si="329"/>
        <v>34362.5</v>
      </c>
      <c r="L7038" s="90">
        <v>1250</v>
      </c>
      <c r="M7038" s="51"/>
      <c r="N7038" s="62" t="s">
        <v>7823</v>
      </c>
      <c r="O7038" s="52" t="s">
        <v>1179</v>
      </c>
      <c r="P7038" s="52">
        <v>1692</v>
      </c>
      <c r="Q7038" s="52">
        <v>3</v>
      </c>
      <c r="R7038" s="52" t="s">
        <v>7783</v>
      </c>
      <c r="S7038" s="49" t="s">
        <v>21333</v>
      </c>
      <c r="V7038" s="50" t="s">
        <v>15273</v>
      </c>
      <c r="W7038" s="50" t="s">
        <v>7783</v>
      </c>
      <c r="X7038" s="50" t="s">
        <v>14740</v>
      </c>
      <c r="Y7038" s="70" t="s">
        <v>17320</v>
      </c>
      <c r="Z7038" s="53">
        <v>43401</v>
      </c>
    </row>
    <row r="7039" spans="1:26" s="49" customFormat="1" x14ac:dyDescent="0.25">
      <c r="A7039" s="75">
        <v>600083926</v>
      </c>
      <c r="B7039" s="73">
        <f t="shared" si="327"/>
        <v>600083926</v>
      </c>
      <c r="C7039" s="73" t="s">
        <v>13759</v>
      </c>
      <c r="D7039" s="68">
        <v>1</v>
      </c>
      <c r="E7039" s="48">
        <f t="shared" si="328"/>
        <v>70921768</v>
      </c>
      <c r="F7039" s="57" t="s">
        <v>7314</v>
      </c>
      <c r="G7039" s="57" t="s">
        <v>7773</v>
      </c>
      <c r="H7039" s="51">
        <v>300</v>
      </c>
      <c r="I7039" s="51" t="s">
        <v>17309</v>
      </c>
      <c r="J7039" s="69">
        <v>27.49</v>
      </c>
      <c r="K7039" s="69">
        <f t="shared" si="329"/>
        <v>8247</v>
      </c>
      <c r="L7039" s="90">
        <v>300</v>
      </c>
      <c r="M7039" s="51"/>
      <c r="N7039" s="62" t="s">
        <v>7824</v>
      </c>
      <c r="O7039" s="52"/>
      <c r="P7039" s="52">
        <v>191</v>
      </c>
      <c r="Q7039" s="52"/>
      <c r="R7039" s="52" t="s">
        <v>7825</v>
      </c>
      <c r="S7039" s="49" t="s">
        <v>21333</v>
      </c>
      <c r="V7039" s="50" t="s">
        <v>15273</v>
      </c>
      <c r="W7039" s="50" t="s">
        <v>7783</v>
      </c>
      <c r="X7039" s="50" t="s">
        <v>14740</v>
      </c>
      <c r="Y7039" s="70" t="s">
        <v>17320</v>
      </c>
      <c r="Z7039" s="53">
        <v>43522</v>
      </c>
    </row>
    <row r="7040" spans="1:26" s="49" customFormat="1" x14ac:dyDescent="0.25">
      <c r="A7040" s="75">
        <v>600170641</v>
      </c>
      <c r="B7040" s="73">
        <f t="shared" si="327"/>
        <v>600170641</v>
      </c>
      <c r="C7040" s="73" t="s">
        <v>21220</v>
      </c>
      <c r="D7040" s="68">
        <v>1</v>
      </c>
      <c r="E7040" s="48">
        <f t="shared" si="328"/>
        <v>125423</v>
      </c>
      <c r="F7040" s="57" t="s">
        <v>7314</v>
      </c>
      <c r="G7040" s="57" t="s">
        <v>7773</v>
      </c>
      <c r="H7040" s="51">
        <v>1575</v>
      </c>
      <c r="I7040" s="51" t="s">
        <v>17309</v>
      </c>
      <c r="J7040" s="69">
        <v>27.49</v>
      </c>
      <c r="K7040" s="69">
        <f t="shared" si="329"/>
        <v>43296.75</v>
      </c>
      <c r="L7040" s="90">
        <v>1575</v>
      </c>
      <c r="M7040" s="51"/>
      <c r="N7040" s="62" t="s">
        <v>21221</v>
      </c>
      <c r="O7040" s="52" t="s">
        <v>94</v>
      </c>
      <c r="P7040" s="52">
        <v>21</v>
      </c>
      <c r="Q7040" s="52"/>
      <c r="R7040" s="52" t="s">
        <v>7783</v>
      </c>
      <c r="S7040" s="49" t="s">
        <v>21333</v>
      </c>
      <c r="V7040" s="50" t="s">
        <v>15243</v>
      </c>
      <c r="W7040" s="50" t="s">
        <v>7783</v>
      </c>
      <c r="X7040" s="50" t="s">
        <v>14738</v>
      </c>
      <c r="Y7040" s="70" t="s">
        <v>17320</v>
      </c>
      <c r="Z7040" s="53">
        <v>43401</v>
      </c>
    </row>
    <row r="7041" spans="1:26" s="49" customFormat="1" x14ac:dyDescent="0.25">
      <c r="A7041" s="75">
        <v>666000212</v>
      </c>
      <c r="B7041" s="73">
        <f t="shared" si="327"/>
        <v>666000212</v>
      </c>
      <c r="C7041" s="73" t="s">
        <v>13760</v>
      </c>
      <c r="D7041" s="68">
        <v>1</v>
      </c>
      <c r="E7041" s="48">
        <f t="shared" si="328"/>
        <v>72742364</v>
      </c>
      <c r="F7041" s="57" t="s">
        <v>7314</v>
      </c>
      <c r="G7041" s="57" t="s">
        <v>7773</v>
      </c>
      <c r="H7041" s="51">
        <v>350</v>
      </c>
      <c r="I7041" s="51" t="s">
        <v>17309</v>
      </c>
      <c r="J7041" s="69">
        <v>27.49</v>
      </c>
      <c r="K7041" s="69">
        <f t="shared" si="329"/>
        <v>9621.5</v>
      </c>
      <c r="L7041" s="90">
        <v>350</v>
      </c>
      <c r="M7041" s="51"/>
      <c r="N7041" s="62" t="s">
        <v>7826</v>
      </c>
      <c r="O7041" s="52" t="s">
        <v>204</v>
      </c>
      <c r="P7041" s="52">
        <v>44</v>
      </c>
      <c r="Q7041" s="52">
        <v>4</v>
      </c>
      <c r="R7041" s="52" t="s">
        <v>7783</v>
      </c>
      <c r="S7041" s="49" t="s">
        <v>21333</v>
      </c>
      <c r="V7041" s="50" t="s">
        <v>15273</v>
      </c>
      <c r="W7041" s="50" t="s">
        <v>7783</v>
      </c>
      <c r="X7041" s="50" t="s">
        <v>14740</v>
      </c>
      <c r="Y7041" s="70" t="s">
        <v>17320</v>
      </c>
      <c r="Z7041" s="53">
        <v>43401</v>
      </c>
    </row>
    <row r="7042" spans="1:26" s="49" customFormat="1" x14ac:dyDescent="0.25">
      <c r="A7042" s="75">
        <v>691000522</v>
      </c>
      <c r="B7042" s="73">
        <f t="shared" si="327"/>
        <v>691000522</v>
      </c>
      <c r="C7042" s="73" t="s">
        <v>21222</v>
      </c>
      <c r="D7042" s="68">
        <v>1</v>
      </c>
      <c r="E7042" s="48">
        <f t="shared" si="328"/>
        <v>25045911</v>
      </c>
      <c r="F7042" s="57" t="s">
        <v>7314</v>
      </c>
      <c r="G7042" s="57" t="s">
        <v>7773</v>
      </c>
      <c r="H7042" s="51">
        <v>575</v>
      </c>
      <c r="I7042" s="51" t="s">
        <v>17309</v>
      </c>
      <c r="J7042" s="69">
        <v>27.49</v>
      </c>
      <c r="K7042" s="69">
        <f t="shared" si="329"/>
        <v>15806.75</v>
      </c>
      <c r="L7042" s="90">
        <v>575</v>
      </c>
      <c r="M7042" s="51"/>
      <c r="N7042" s="62" t="s">
        <v>21223</v>
      </c>
      <c r="O7042" s="52" t="s">
        <v>21224</v>
      </c>
      <c r="P7042" s="52">
        <v>911</v>
      </c>
      <c r="Q7042" s="52">
        <v>40</v>
      </c>
      <c r="R7042" s="52" t="s">
        <v>7783</v>
      </c>
      <c r="S7042" s="49" t="s">
        <v>21334</v>
      </c>
      <c r="V7042" s="50" t="s">
        <v>15243</v>
      </c>
      <c r="W7042" s="50" t="s">
        <v>7783</v>
      </c>
      <c r="X7042" s="50" t="s">
        <v>14742</v>
      </c>
      <c r="Y7042" s="70" t="s">
        <v>17320</v>
      </c>
      <c r="Z7042" s="53">
        <v>43401</v>
      </c>
    </row>
    <row r="7043" spans="1:26" s="49" customFormat="1" ht="30" x14ac:dyDescent="0.25">
      <c r="A7043" s="75">
        <v>691005371</v>
      </c>
      <c r="B7043" s="73">
        <f t="shared" si="327"/>
        <v>691005371</v>
      </c>
      <c r="C7043" s="73" t="s">
        <v>13740</v>
      </c>
      <c r="D7043" s="68">
        <v>1</v>
      </c>
      <c r="E7043" s="48">
        <f t="shared" si="328"/>
        <v>25485920</v>
      </c>
      <c r="F7043" s="57" t="s">
        <v>7314</v>
      </c>
      <c r="G7043" s="57" t="s">
        <v>7773</v>
      </c>
      <c r="H7043" s="51">
        <v>100</v>
      </c>
      <c r="I7043" s="51" t="s">
        <v>17309</v>
      </c>
      <c r="J7043" s="69">
        <v>27.49</v>
      </c>
      <c r="K7043" s="69">
        <f t="shared" si="329"/>
        <v>2749</v>
      </c>
      <c r="L7043" s="90">
        <v>100</v>
      </c>
      <c r="M7043" s="51"/>
      <c r="N7043" s="62" t="s">
        <v>7797</v>
      </c>
      <c r="O7043" s="52" t="s">
        <v>7796</v>
      </c>
      <c r="P7043" s="52">
        <v>363</v>
      </c>
      <c r="Q7043" s="52"/>
      <c r="R7043" s="52" t="s">
        <v>7783</v>
      </c>
      <c r="S7043" s="49" t="s">
        <v>21334</v>
      </c>
      <c r="V7043" s="50" t="s">
        <v>15243</v>
      </c>
      <c r="W7043" s="50" t="s">
        <v>7783</v>
      </c>
      <c r="X7043" s="50" t="s">
        <v>14742</v>
      </c>
      <c r="Y7043" s="70" t="s">
        <v>17320</v>
      </c>
      <c r="Z7043" s="53">
        <v>43401</v>
      </c>
    </row>
    <row r="7044" spans="1:26" s="49" customFormat="1" x14ac:dyDescent="0.25">
      <c r="A7044" s="75">
        <v>691009406</v>
      </c>
      <c r="B7044" s="73">
        <f t="shared" ref="B7044:B7107" si="330">A7044/1</f>
        <v>691009406</v>
      </c>
      <c r="C7044" s="73" t="s">
        <v>13741</v>
      </c>
      <c r="D7044" s="68">
        <v>1</v>
      </c>
      <c r="E7044" s="48">
        <f t="shared" ref="E7044:E7107" si="331">C7044/1</f>
        <v>4677846</v>
      </c>
      <c r="F7044" s="57" t="s">
        <v>7314</v>
      </c>
      <c r="G7044" s="57" t="s">
        <v>7773</v>
      </c>
      <c r="H7044" s="51">
        <v>0</v>
      </c>
      <c r="I7044" s="51" t="s">
        <v>17309</v>
      </c>
      <c r="J7044" s="69">
        <v>27.49</v>
      </c>
      <c r="K7044" s="69">
        <f t="shared" ref="K7044:K7107" si="332">H7044*J7044</f>
        <v>0</v>
      </c>
      <c r="L7044" s="90">
        <v>150</v>
      </c>
      <c r="M7044" s="51">
        <v>150</v>
      </c>
      <c r="N7044" s="62" t="s">
        <v>7798</v>
      </c>
      <c r="O7044" s="52" t="s">
        <v>7799</v>
      </c>
      <c r="P7044" s="52">
        <v>2467</v>
      </c>
      <c r="Q7044" s="52">
        <v>25</v>
      </c>
      <c r="R7044" s="52" t="s">
        <v>7783</v>
      </c>
      <c r="S7044" s="49" t="s">
        <v>21334</v>
      </c>
      <c r="V7044" s="50" t="s">
        <v>15243</v>
      </c>
      <c r="W7044" s="50" t="s">
        <v>7783</v>
      </c>
      <c r="X7044" s="50" t="s">
        <v>14742</v>
      </c>
      <c r="Y7044" s="70" t="s">
        <v>17320</v>
      </c>
      <c r="Z7044" s="53">
        <v>43401</v>
      </c>
    </row>
    <row r="7045" spans="1:26" s="49" customFormat="1" ht="30" x14ac:dyDescent="0.25">
      <c r="A7045" s="74">
        <v>600011003</v>
      </c>
      <c r="B7045" s="73">
        <f t="shared" si="330"/>
        <v>600011003</v>
      </c>
      <c r="C7045" s="73" t="s">
        <v>13664</v>
      </c>
      <c r="D7045" s="68">
        <v>1</v>
      </c>
      <c r="E7045" s="48">
        <f t="shared" si="331"/>
        <v>18380824</v>
      </c>
      <c r="F7045" s="57" t="s">
        <v>7314</v>
      </c>
      <c r="G7045" s="57" t="s">
        <v>7666</v>
      </c>
      <c r="H7045" s="51">
        <v>975</v>
      </c>
      <c r="I7045" s="51" t="s">
        <v>17309</v>
      </c>
      <c r="J7045" s="69">
        <v>27.49</v>
      </c>
      <c r="K7045" s="69">
        <f t="shared" si="332"/>
        <v>26802.75</v>
      </c>
      <c r="L7045" s="90">
        <v>975</v>
      </c>
      <c r="M7045" s="51"/>
      <c r="N7045" s="62" t="s">
        <v>7676</v>
      </c>
      <c r="O7045" s="52" t="s">
        <v>7677</v>
      </c>
      <c r="P7045" s="52">
        <v>862</v>
      </c>
      <c r="Q7045" s="52"/>
      <c r="R7045" s="52" t="s">
        <v>7675</v>
      </c>
      <c r="S7045" s="49" t="s">
        <v>21333</v>
      </c>
      <c r="V7045" s="50" t="s">
        <v>15243</v>
      </c>
      <c r="W7045" s="50" t="s">
        <v>7675</v>
      </c>
      <c r="X7045" s="50" t="s">
        <v>14738</v>
      </c>
      <c r="Y7045" s="70" t="s">
        <v>17320</v>
      </c>
      <c r="Z7045" s="53">
        <v>44101</v>
      </c>
    </row>
    <row r="7046" spans="1:26" s="49" customFormat="1" x14ac:dyDescent="0.25">
      <c r="A7046" s="75">
        <v>600082369</v>
      </c>
      <c r="B7046" s="73">
        <f t="shared" si="330"/>
        <v>600082369</v>
      </c>
      <c r="C7046" s="73" t="s">
        <v>13699</v>
      </c>
      <c r="D7046" s="68">
        <v>1</v>
      </c>
      <c r="E7046" s="48">
        <f t="shared" si="331"/>
        <v>61357162</v>
      </c>
      <c r="F7046" s="57" t="s">
        <v>7314</v>
      </c>
      <c r="G7046" s="57" t="s">
        <v>7666</v>
      </c>
      <c r="H7046" s="51">
        <v>0</v>
      </c>
      <c r="I7046" s="51" t="s">
        <v>17309</v>
      </c>
      <c r="J7046" s="69">
        <v>27.49</v>
      </c>
      <c r="K7046" s="69">
        <f t="shared" si="332"/>
        <v>0</v>
      </c>
      <c r="L7046" s="90">
        <v>25</v>
      </c>
      <c r="M7046" s="51">
        <v>25</v>
      </c>
      <c r="N7046" s="62" t="s">
        <v>7731</v>
      </c>
      <c r="O7046" s="52" t="s">
        <v>3112</v>
      </c>
      <c r="P7046" s="52">
        <v>419</v>
      </c>
      <c r="Q7046" s="52"/>
      <c r="R7046" s="52" t="s">
        <v>7732</v>
      </c>
      <c r="S7046" s="49" t="s">
        <v>21333</v>
      </c>
      <c r="V7046" s="50" t="s">
        <v>15274</v>
      </c>
      <c r="W7046" s="50" t="s">
        <v>7675</v>
      </c>
      <c r="X7046" s="50" t="s">
        <v>14740</v>
      </c>
      <c r="Y7046" s="70" t="s">
        <v>17320</v>
      </c>
      <c r="Z7046" s="53">
        <v>43981</v>
      </c>
    </row>
    <row r="7047" spans="1:26" s="49" customFormat="1" x14ac:dyDescent="0.25">
      <c r="A7047" s="75">
        <v>600082491</v>
      </c>
      <c r="B7047" s="73">
        <f t="shared" si="330"/>
        <v>600082491</v>
      </c>
      <c r="C7047" s="73" t="s">
        <v>13700</v>
      </c>
      <c r="D7047" s="68">
        <v>1</v>
      </c>
      <c r="E7047" s="48">
        <f t="shared" si="331"/>
        <v>72744987</v>
      </c>
      <c r="F7047" s="57" t="s">
        <v>7314</v>
      </c>
      <c r="G7047" s="57" t="s">
        <v>7666</v>
      </c>
      <c r="H7047" s="51">
        <v>0</v>
      </c>
      <c r="I7047" s="51" t="s">
        <v>17309</v>
      </c>
      <c r="J7047" s="69">
        <v>27.49</v>
      </c>
      <c r="K7047" s="69">
        <f t="shared" si="332"/>
        <v>0</v>
      </c>
      <c r="L7047" s="90">
        <v>25</v>
      </c>
      <c r="M7047" s="51">
        <v>25</v>
      </c>
      <c r="N7047" s="62" t="s">
        <v>7733</v>
      </c>
      <c r="O7047" s="52" t="s">
        <v>3188</v>
      </c>
      <c r="P7047" s="52">
        <v>795</v>
      </c>
      <c r="Q7047" s="52"/>
      <c r="R7047" s="52" t="s">
        <v>7675</v>
      </c>
      <c r="S7047" s="49" t="s">
        <v>21333</v>
      </c>
      <c r="V7047" s="50" t="s">
        <v>15274</v>
      </c>
      <c r="W7047" s="50" t="s">
        <v>7675</v>
      </c>
      <c r="X7047" s="50" t="s">
        <v>14740</v>
      </c>
      <c r="Y7047" s="70" t="s">
        <v>17320</v>
      </c>
      <c r="Z7047" s="53">
        <v>44101</v>
      </c>
    </row>
    <row r="7048" spans="1:26" s="49" customFormat="1" x14ac:dyDescent="0.25">
      <c r="A7048" s="75">
        <v>600082679</v>
      </c>
      <c r="B7048" s="73">
        <f t="shared" si="330"/>
        <v>600082679</v>
      </c>
      <c r="C7048" s="73" t="s">
        <v>13701</v>
      </c>
      <c r="D7048" s="68">
        <v>1</v>
      </c>
      <c r="E7048" s="48">
        <f t="shared" si="331"/>
        <v>70982503</v>
      </c>
      <c r="F7048" s="57" t="s">
        <v>7314</v>
      </c>
      <c r="G7048" s="57" t="s">
        <v>7666</v>
      </c>
      <c r="H7048" s="51">
        <v>0</v>
      </c>
      <c r="I7048" s="51" t="s">
        <v>17309</v>
      </c>
      <c r="J7048" s="69">
        <v>27.49</v>
      </c>
      <c r="K7048" s="69">
        <f t="shared" si="332"/>
        <v>0</v>
      </c>
      <c r="L7048" s="90">
        <v>25</v>
      </c>
      <c r="M7048" s="51">
        <v>25</v>
      </c>
      <c r="N7048" s="62" t="s">
        <v>7734</v>
      </c>
      <c r="O7048" s="52" t="s">
        <v>7735</v>
      </c>
      <c r="P7048" s="52">
        <v>277</v>
      </c>
      <c r="Q7048" s="52"/>
      <c r="R7048" s="52" t="s">
        <v>7736</v>
      </c>
      <c r="S7048" s="49" t="s">
        <v>21333</v>
      </c>
      <c r="V7048" s="50" t="s">
        <v>15274</v>
      </c>
      <c r="W7048" s="50" t="s">
        <v>7675</v>
      </c>
      <c r="X7048" s="50" t="s">
        <v>14740</v>
      </c>
      <c r="Y7048" s="70" t="s">
        <v>17320</v>
      </c>
      <c r="Z7048" s="53">
        <v>43983</v>
      </c>
    </row>
    <row r="7049" spans="1:26" s="49" customFormat="1" x14ac:dyDescent="0.25">
      <c r="A7049" s="75">
        <v>600082717</v>
      </c>
      <c r="B7049" s="73">
        <f t="shared" si="330"/>
        <v>600082717</v>
      </c>
      <c r="C7049" s="73" t="s">
        <v>13702</v>
      </c>
      <c r="D7049" s="68">
        <v>1</v>
      </c>
      <c r="E7049" s="48">
        <f t="shared" si="331"/>
        <v>72745061</v>
      </c>
      <c r="F7049" s="57" t="s">
        <v>7314</v>
      </c>
      <c r="G7049" s="57" t="s">
        <v>7666</v>
      </c>
      <c r="H7049" s="51">
        <v>0</v>
      </c>
      <c r="I7049" s="51" t="s">
        <v>17309</v>
      </c>
      <c r="J7049" s="69">
        <v>27.49</v>
      </c>
      <c r="K7049" s="69">
        <f t="shared" si="332"/>
        <v>0</v>
      </c>
      <c r="L7049" s="90">
        <v>25</v>
      </c>
      <c r="M7049" s="51">
        <v>25</v>
      </c>
      <c r="N7049" s="62" t="s">
        <v>7737</v>
      </c>
      <c r="O7049" s="52" t="s">
        <v>7738</v>
      </c>
      <c r="P7049" s="52">
        <v>321</v>
      </c>
      <c r="Q7049" s="52"/>
      <c r="R7049" s="52" t="s">
        <v>7675</v>
      </c>
      <c r="S7049" s="49" t="s">
        <v>21333</v>
      </c>
      <c r="V7049" s="50" t="s">
        <v>15274</v>
      </c>
      <c r="W7049" s="50" t="s">
        <v>7675</v>
      </c>
      <c r="X7049" s="50" t="s">
        <v>14740</v>
      </c>
      <c r="Y7049" s="70" t="s">
        <v>17320</v>
      </c>
      <c r="Z7049" s="53">
        <v>44101</v>
      </c>
    </row>
    <row r="7050" spans="1:26" s="49" customFormat="1" x14ac:dyDescent="0.25">
      <c r="A7050" s="75">
        <v>600082741</v>
      </c>
      <c r="B7050" s="73">
        <f t="shared" si="330"/>
        <v>600082741</v>
      </c>
      <c r="C7050" s="73" t="s">
        <v>13703</v>
      </c>
      <c r="D7050" s="68">
        <v>1</v>
      </c>
      <c r="E7050" s="48">
        <f t="shared" si="331"/>
        <v>49123718</v>
      </c>
      <c r="F7050" s="57" t="s">
        <v>7314</v>
      </c>
      <c r="G7050" s="57" t="s">
        <v>7666</v>
      </c>
      <c r="H7050" s="51">
        <v>400</v>
      </c>
      <c r="I7050" s="51" t="s">
        <v>17309</v>
      </c>
      <c r="J7050" s="69">
        <v>27.49</v>
      </c>
      <c r="K7050" s="69">
        <f t="shared" si="332"/>
        <v>10996</v>
      </c>
      <c r="L7050" s="90">
        <v>400</v>
      </c>
      <c r="M7050" s="51"/>
      <c r="N7050" s="62" t="s">
        <v>7739</v>
      </c>
      <c r="O7050" s="52" t="s">
        <v>2641</v>
      </c>
      <c r="P7050" s="52">
        <v>181</v>
      </c>
      <c r="Q7050" s="52"/>
      <c r="R7050" s="52" t="s">
        <v>7736</v>
      </c>
      <c r="S7050" s="49" t="s">
        <v>21333</v>
      </c>
      <c r="V7050" s="50" t="s">
        <v>15274</v>
      </c>
      <c r="W7050" s="50" t="s">
        <v>7675</v>
      </c>
      <c r="X7050" s="50" t="s">
        <v>14740</v>
      </c>
      <c r="Y7050" s="70" t="s">
        <v>17320</v>
      </c>
      <c r="Z7050" s="53">
        <v>43983</v>
      </c>
    </row>
    <row r="7051" spans="1:26" s="49" customFormat="1" x14ac:dyDescent="0.25">
      <c r="A7051" s="75">
        <v>600082849</v>
      </c>
      <c r="B7051" s="73">
        <f t="shared" si="330"/>
        <v>600082849</v>
      </c>
      <c r="C7051" s="73" t="s">
        <v>13704</v>
      </c>
      <c r="D7051" s="68">
        <v>1</v>
      </c>
      <c r="E7051" s="48">
        <f t="shared" si="331"/>
        <v>47790920</v>
      </c>
      <c r="F7051" s="57" t="s">
        <v>7314</v>
      </c>
      <c r="G7051" s="57" t="s">
        <v>7666</v>
      </c>
      <c r="H7051" s="51">
        <v>425</v>
      </c>
      <c r="I7051" s="51" t="s">
        <v>17309</v>
      </c>
      <c r="J7051" s="69">
        <v>27.49</v>
      </c>
      <c r="K7051" s="69">
        <f t="shared" si="332"/>
        <v>11683.25</v>
      </c>
      <c r="L7051" s="90">
        <v>425</v>
      </c>
      <c r="M7051" s="51"/>
      <c r="N7051" s="62" t="s">
        <v>7740</v>
      </c>
      <c r="O7051" s="52" t="s">
        <v>340</v>
      </c>
      <c r="P7051" s="52">
        <v>393</v>
      </c>
      <c r="Q7051" s="52"/>
      <c r="R7051" s="52" t="s">
        <v>7732</v>
      </c>
      <c r="S7051" s="49" t="s">
        <v>21333</v>
      </c>
      <c r="V7051" s="50" t="s">
        <v>15274</v>
      </c>
      <c r="W7051" s="50" t="s">
        <v>7675</v>
      </c>
      <c r="X7051" s="50" t="s">
        <v>14740</v>
      </c>
      <c r="Y7051" s="70" t="s">
        <v>17320</v>
      </c>
      <c r="Z7051" s="53">
        <v>43981</v>
      </c>
    </row>
    <row r="7052" spans="1:26" s="49" customFormat="1" ht="30" x14ac:dyDescent="0.25">
      <c r="A7052" s="75">
        <v>600082831</v>
      </c>
      <c r="B7052" s="73">
        <f t="shared" si="330"/>
        <v>600082831</v>
      </c>
      <c r="C7052" s="73" t="s">
        <v>13705</v>
      </c>
      <c r="D7052" s="68">
        <v>1</v>
      </c>
      <c r="E7052" s="48">
        <f t="shared" si="331"/>
        <v>46764747</v>
      </c>
      <c r="F7052" s="57" t="s">
        <v>7314</v>
      </c>
      <c r="G7052" s="57" t="s">
        <v>7666</v>
      </c>
      <c r="H7052" s="51">
        <v>350</v>
      </c>
      <c r="I7052" s="51" t="s">
        <v>17309</v>
      </c>
      <c r="J7052" s="69">
        <v>27.49</v>
      </c>
      <c r="K7052" s="69">
        <f t="shared" si="332"/>
        <v>9621.5</v>
      </c>
      <c r="L7052" s="90">
        <v>350</v>
      </c>
      <c r="M7052" s="51"/>
      <c r="N7052" s="62" t="s">
        <v>7741</v>
      </c>
      <c r="O7052" s="52" t="s">
        <v>2641</v>
      </c>
      <c r="P7052" s="52">
        <v>460</v>
      </c>
      <c r="Q7052" s="52"/>
      <c r="R7052" s="52" t="s">
        <v>7742</v>
      </c>
      <c r="S7052" s="49" t="s">
        <v>21333</v>
      </c>
      <c r="V7052" s="50" t="s">
        <v>15274</v>
      </c>
      <c r="W7052" s="50" t="s">
        <v>7675</v>
      </c>
      <c r="X7052" s="50" t="s">
        <v>14740</v>
      </c>
      <c r="Y7052" s="70" t="s">
        <v>17320</v>
      </c>
      <c r="Z7052" s="53">
        <v>43982</v>
      </c>
    </row>
    <row r="7053" spans="1:26" s="49" customFormat="1" x14ac:dyDescent="0.25">
      <c r="A7053" s="75">
        <v>600082911</v>
      </c>
      <c r="B7053" s="73">
        <f t="shared" si="330"/>
        <v>600082911</v>
      </c>
      <c r="C7053" s="73" t="s">
        <v>13706</v>
      </c>
      <c r="D7053" s="68">
        <v>1</v>
      </c>
      <c r="E7053" s="48">
        <f t="shared" si="331"/>
        <v>61357324</v>
      </c>
      <c r="F7053" s="57" t="s">
        <v>7314</v>
      </c>
      <c r="G7053" s="57" t="s">
        <v>7666</v>
      </c>
      <c r="H7053" s="51">
        <v>250</v>
      </c>
      <c r="I7053" s="51" t="s">
        <v>17309</v>
      </c>
      <c r="J7053" s="69">
        <v>27.49</v>
      </c>
      <c r="K7053" s="69">
        <f t="shared" si="332"/>
        <v>6872.5</v>
      </c>
      <c r="L7053" s="90">
        <v>250</v>
      </c>
      <c r="M7053" s="51"/>
      <c r="N7053" s="62" t="s">
        <v>7743</v>
      </c>
      <c r="O7053" s="52"/>
      <c r="P7053" s="52">
        <v>182</v>
      </c>
      <c r="Q7053" s="52"/>
      <c r="R7053" s="52" t="s">
        <v>7744</v>
      </c>
      <c r="S7053" s="49" t="s">
        <v>21333</v>
      </c>
      <c r="V7053" s="50" t="s">
        <v>15274</v>
      </c>
      <c r="W7053" s="50" t="s">
        <v>7675</v>
      </c>
      <c r="X7053" s="50" t="s">
        <v>14740</v>
      </c>
      <c r="Y7053" s="70" t="s">
        <v>17320</v>
      </c>
      <c r="Z7053" s="53">
        <v>43972</v>
      </c>
    </row>
    <row r="7054" spans="1:26" s="49" customFormat="1" ht="30" x14ac:dyDescent="0.25">
      <c r="A7054" s="75">
        <v>600082962</v>
      </c>
      <c r="B7054" s="73">
        <f t="shared" si="330"/>
        <v>600082962</v>
      </c>
      <c r="C7054" s="73" t="s">
        <v>13707</v>
      </c>
      <c r="D7054" s="68">
        <v>1</v>
      </c>
      <c r="E7054" s="48">
        <f t="shared" si="331"/>
        <v>70879010</v>
      </c>
      <c r="F7054" s="57" t="s">
        <v>7314</v>
      </c>
      <c r="G7054" s="57" t="s">
        <v>7666</v>
      </c>
      <c r="H7054" s="51">
        <v>600</v>
      </c>
      <c r="I7054" s="51" t="s">
        <v>17309</v>
      </c>
      <c r="J7054" s="69">
        <v>27.49</v>
      </c>
      <c r="K7054" s="69">
        <f t="shared" si="332"/>
        <v>16494</v>
      </c>
      <c r="L7054" s="90">
        <v>600</v>
      </c>
      <c r="M7054" s="51"/>
      <c r="N7054" s="62" t="s">
        <v>7745</v>
      </c>
      <c r="O7054" s="52" t="s">
        <v>478</v>
      </c>
      <c r="P7054" s="52">
        <v>445</v>
      </c>
      <c r="Q7054" s="52"/>
      <c r="R7054" s="52" t="s">
        <v>7675</v>
      </c>
      <c r="S7054" s="49" t="s">
        <v>21333</v>
      </c>
      <c r="V7054" s="50" t="s">
        <v>15274</v>
      </c>
      <c r="W7054" s="50" t="s">
        <v>7675</v>
      </c>
      <c r="X7054" s="50" t="s">
        <v>14740</v>
      </c>
      <c r="Y7054" s="70" t="s">
        <v>17320</v>
      </c>
      <c r="Z7054" s="53">
        <v>44101</v>
      </c>
    </row>
    <row r="7055" spans="1:26" s="49" customFormat="1" x14ac:dyDescent="0.25">
      <c r="A7055" s="75">
        <v>600083039</v>
      </c>
      <c r="B7055" s="73">
        <f t="shared" si="330"/>
        <v>600083039</v>
      </c>
      <c r="C7055" s="73" t="s">
        <v>13708</v>
      </c>
      <c r="D7055" s="68">
        <v>1</v>
      </c>
      <c r="E7055" s="48">
        <f t="shared" si="331"/>
        <v>70879036</v>
      </c>
      <c r="F7055" s="57" t="s">
        <v>7314</v>
      </c>
      <c r="G7055" s="57" t="s">
        <v>7666</v>
      </c>
      <c r="H7055" s="51">
        <v>775</v>
      </c>
      <c r="I7055" s="51" t="s">
        <v>17309</v>
      </c>
      <c r="J7055" s="69">
        <v>27.49</v>
      </c>
      <c r="K7055" s="69">
        <f t="shared" si="332"/>
        <v>21304.75</v>
      </c>
      <c r="L7055" s="90">
        <v>775</v>
      </c>
      <c r="M7055" s="51"/>
      <c r="N7055" s="62" t="s">
        <v>7746</v>
      </c>
      <c r="O7055" s="52" t="s">
        <v>478</v>
      </c>
      <c r="P7055" s="52">
        <v>276</v>
      </c>
      <c r="Q7055" s="52"/>
      <c r="R7055" s="52" t="s">
        <v>7675</v>
      </c>
      <c r="S7055" s="49" t="s">
        <v>21333</v>
      </c>
      <c r="V7055" s="50" t="s">
        <v>15274</v>
      </c>
      <c r="W7055" s="50" t="s">
        <v>7675</v>
      </c>
      <c r="X7055" s="50" t="s">
        <v>14740</v>
      </c>
      <c r="Y7055" s="70" t="s">
        <v>17320</v>
      </c>
      <c r="Z7055" s="53">
        <v>44101</v>
      </c>
    </row>
    <row r="7056" spans="1:26" s="49" customFormat="1" ht="30" x14ac:dyDescent="0.25">
      <c r="A7056" s="75">
        <v>600083047</v>
      </c>
      <c r="B7056" s="73">
        <f t="shared" si="330"/>
        <v>600083047</v>
      </c>
      <c r="C7056" s="73" t="s">
        <v>13709</v>
      </c>
      <c r="D7056" s="68">
        <v>1</v>
      </c>
      <c r="E7056" s="48">
        <f t="shared" si="331"/>
        <v>70695512</v>
      </c>
      <c r="F7056" s="57" t="s">
        <v>7314</v>
      </c>
      <c r="G7056" s="57" t="s">
        <v>7666</v>
      </c>
      <c r="H7056" s="51">
        <v>50</v>
      </c>
      <c r="I7056" s="51" t="s">
        <v>17309</v>
      </c>
      <c r="J7056" s="69">
        <v>27.49</v>
      </c>
      <c r="K7056" s="69">
        <f t="shared" si="332"/>
        <v>1374.5</v>
      </c>
      <c r="L7056" s="90">
        <v>50</v>
      </c>
      <c r="M7056" s="51"/>
      <c r="N7056" s="62" t="s">
        <v>7747</v>
      </c>
      <c r="O7056" s="52"/>
      <c r="P7056" s="52">
        <v>3</v>
      </c>
      <c r="Q7056" s="52"/>
      <c r="R7056" s="52" t="s">
        <v>7748</v>
      </c>
      <c r="S7056" s="49" t="s">
        <v>21333</v>
      </c>
      <c r="V7056" s="50" t="s">
        <v>15274</v>
      </c>
      <c r="W7056" s="50" t="s">
        <v>7675</v>
      </c>
      <c r="X7056" s="50" t="s">
        <v>14740</v>
      </c>
      <c r="Y7056" s="70" t="s">
        <v>17320</v>
      </c>
      <c r="Z7056" s="53">
        <v>43985</v>
      </c>
    </row>
    <row r="7057" spans="1:26" s="49" customFormat="1" x14ac:dyDescent="0.25">
      <c r="A7057" s="74">
        <v>600029247</v>
      </c>
      <c r="B7057" s="73">
        <f t="shared" si="330"/>
        <v>600029247</v>
      </c>
      <c r="C7057" s="73" t="s">
        <v>21225</v>
      </c>
      <c r="D7057" s="68">
        <v>1</v>
      </c>
      <c r="E7057" s="48">
        <f t="shared" si="331"/>
        <v>49123734</v>
      </c>
      <c r="F7057" s="57" t="s">
        <v>7314</v>
      </c>
      <c r="G7057" s="57" t="s">
        <v>7666</v>
      </c>
      <c r="H7057" s="51">
        <v>0</v>
      </c>
      <c r="I7057" s="51" t="s">
        <v>17309</v>
      </c>
      <c r="J7057" s="69">
        <v>27.49</v>
      </c>
      <c r="K7057" s="69">
        <f t="shared" si="332"/>
        <v>0</v>
      </c>
      <c r="L7057" s="90">
        <v>75</v>
      </c>
      <c r="M7057" s="51">
        <v>75</v>
      </c>
      <c r="N7057" s="63" t="s">
        <v>21226</v>
      </c>
      <c r="O7057" s="50"/>
      <c r="P7057" s="50">
        <v>1</v>
      </c>
      <c r="Q7057" s="50"/>
      <c r="R7057" s="50" t="s">
        <v>7675</v>
      </c>
      <c r="S7057" s="49" t="s">
        <v>21333</v>
      </c>
      <c r="V7057" s="50" t="s">
        <v>14745</v>
      </c>
      <c r="W7057" s="50" t="s">
        <v>7675</v>
      </c>
      <c r="X7057" s="50" t="s">
        <v>14746</v>
      </c>
      <c r="Y7057" s="70" t="s">
        <v>17320</v>
      </c>
      <c r="Z7057" s="53">
        <v>44101</v>
      </c>
    </row>
    <row r="7058" spans="1:26" s="49" customFormat="1" ht="30" x14ac:dyDescent="0.25">
      <c r="A7058" s="74">
        <v>600029255</v>
      </c>
      <c r="B7058" s="73">
        <f t="shared" si="330"/>
        <v>600029255</v>
      </c>
      <c r="C7058" s="73" t="s">
        <v>15275</v>
      </c>
      <c r="D7058" s="68">
        <v>1</v>
      </c>
      <c r="E7058" s="48">
        <f t="shared" si="331"/>
        <v>49123947</v>
      </c>
      <c r="F7058" s="57" t="s">
        <v>7314</v>
      </c>
      <c r="G7058" s="57" t="s">
        <v>7666</v>
      </c>
      <c r="H7058" s="51">
        <v>0</v>
      </c>
      <c r="I7058" s="51" t="s">
        <v>17309</v>
      </c>
      <c r="J7058" s="69">
        <v>27.49</v>
      </c>
      <c r="K7058" s="69">
        <f t="shared" si="332"/>
        <v>0</v>
      </c>
      <c r="L7058" s="90">
        <v>125</v>
      </c>
      <c r="M7058" s="51">
        <v>125</v>
      </c>
      <c r="N7058" s="63" t="s">
        <v>15276</v>
      </c>
      <c r="O7058" s="50"/>
      <c r="P7058" s="50">
        <v>203</v>
      </c>
      <c r="Q7058" s="50"/>
      <c r="R7058" s="50" t="s">
        <v>7675</v>
      </c>
      <c r="S7058" s="49" t="s">
        <v>21333</v>
      </c>
      <c r="V7058" s="50" t="s">
        <v>14745</v>
      </c>
      <c r="W7058" s="50" t="s">
        <v>7675</v>
      </c>
      <c r="X7058" s="50" t="s">
        <v>14746</v>
      </c>
      <c r="Y7058" s="70" t="s">
        <v>17320</v>
      </c>
      <c r="Z7058" s="53">
        <v>44101</v>
      </c>
    </row>
    <row r="7059" spans="1:26" s="49" customFormat="1" ht="30" x14ac:dyDescent="0.25">
      <c r="A7059" s="74">
        <v>600023559</v>
      </c>
      <c r="B7059" s="73">
        <f t="shared" si="330"/>
        <v>600023559</v>
      </c>
      <c r="C7059" s="73" t="s">
        <v>13594</v>
      </c>
      <c r="D7059" s="68">
        <v>1</v>
      </c>
      <c r="E7059" s="48">
        <f t="shared" si="331"/>
        <v>70839824</v>
      </c>
      <c r="F7059" s="57" t="s">
        <v>7314</v>
      </c>
      <c r="G7059" s="57" t="s">
        <v>7533</v>
      </c>
      <c r="H7059" s="51">
        <v>150</v>
      </c>
      <c r="I7059" s="51" t="s">
        <v>17309</v>
      </c>
      <c r="J7059" s="69">
        <v>27.49</v>
      </c>
      <c r="K7059" s="69">
        <f t="shared" si="332"/>
        <v>4123.5</v>
      </c>
      <c r="L7059" s="90">
        <v>150</v>
      </c>
      <c r="M7059" s="51"/>
      <c r="N7059" s="62" t="s">
        <v>7557</v>
      </c>
      <c r="O7059" s="52" t="s">
        <v>38</v>
      </c>
      <c r="P7059" s="52">
        <v>1807</v>
      </c>
      <c r="Q7059" s="52"/>
      <c r="R7059" s="52" t="s">
        <v>7556</v>
      </c>
      <c r="S7059" s="49" t="s">
        <v>21333</v>
      </c>
      <c r="V7059" s="50" t="s">
        <v>15243</v>
      </c>
      <c r="W7059" s="50" t="s">
        <v>7556</v>
      </c>
      <c r="X7059" s="50" t="s">
        <v>14738</v>
      </c>
      <c r="Y7059" s="70" t="s">
        <v>17320</v>
      </c>
      <c r="Z7059" s="53">
        <v>41301</v>
      </c>
    </row>
    <row r="7060" spans="1:26" s="49" customFormat="1" ht="30" x14ac:dyDescent="0.25">
      <c r="A7060" s="74">
        <v>600020401</v>
      </c>
      <c r="B7060" s="73">
        <f t="shared" si="330"/>
        <v>600020401</v>
      </c>
      <c r="C7060" s="73" t="s">
        <v>15277</v>
      </c>
      <c r="D7060" s="68">
        <v>1</v>
      </c>
      <c r="E7060" s="48">
        <f t="shared" si="331"/>
        <v>46773762</v>
      </c>
      <c r="F7060" s="57" t="s">
        <v>7314</v>
      </c>
      <c r="G7060" s="57" t="s">
        <v>7533</v>
      </c>
      <c r="H7060" s="51">
        <v>525</v>
      </c>
      <c r="I7060" s="51" t="s">
        <v>17309</v>
      </c>
      <c r="J7060" s="69">
        <v>27.49</v>
      </c>
      <c r="K7060" s="69">
        <f t="shared" si="332"/>
        <v>14432.25</v>
      </c>
      <c r="L7060" s="90">
        <v>525</v>
      </c>
      <c r="M7060" s="51"/>
      <c r="N7060" s="62" t="s">
        <v>15278</v>
      </c>
      <c r="O7060" s="52" t="s">
        <v>15279</v>
      </c>
      <c r="P7060" s="52">
        <v>690</v>
      </c>
      <c r="Q7060" s="52"/>
      <c r="R7060" s="52" t="s">
        <v>7556</v>
      </c>
      <c r="S7060" s="49" t="s">
        <v>21333</v>
      </c>
      <c r="V7060" s="50" t="s">
        <v>15243</v>
      </c>
      <c r="W7060" s="50" t="s">
        <v>7556</v>
      </c>
      <c r="X7060" s="50" t="s">
        <v>14738</v>
      </c>
      <c r="Y7060" s="70" t="s">
        <v>17320</v>
      </c>
      <c r="Z7060" s="53">
        <v>41301</v>
      </c>
    </row>
    <row r="7061" spans="1:26" s="49" customFormat="1" ht="30" x14ac:dyDescent="0.25">
      <c r="A7061" s="74">
        <v>600010848</v>
      </c>
      <c r="B7061" s="73">
        <f t="shared" si="330"/>
        <v>600010848</v>
      </c>
      <c r="C7061" s="73" t="s">
        <v>15280</v>
      </c>
      <c r="D7061" s="68">
        <v>1</v>
      </c>
      <c r="E7061" s="48">
        <f t="shared" si="331"/>
        <v>46773754</v>
      </c>
      <c r="F7061" s="57" t="s">
        <v>7314</v>
      </c>
      <c r="G7061" s="57" t="s">
        <v>7533</v>
      </c>
      <c r="H7061" s="51">
        <v>475</v>
      </c>
      <c r="I7061" s="51" t="s">
        <v>17309</v>
      </c>
      <c r="J7061" s="69">
        <v>27.49</v>
      </c>
      <c r="K7061" s="69">
        <f t="shared" si="332"/>
        <v>13057.75</v>
      </c>
      <c r="L7061" s="90">
        <v>475</v>
      </c>
      <c r="M7061" s="51"/>
      <c r="N7061" s="62" t="s">
        <v>15281</v>
      </c>
      <c r="O7061" s="52" t="s">
        <v>1557</v>
      </c>
      <c r="P7061" s="52">
        <v>175</v>
      </c>
      <c r="Q7061" s="52"/>
      <c r="R7061" s="52" t="s">
        <v>7556</v>
      </c>
      <c r="S7061" s="49" t="s">
        <v>21333</v>
      </c>
      <c r="V7061" s="50" t="s">
        <v>15243</v>
      </c>
      <c r="W7061" s="50" t="s">
        <v>7556</v>
      </c>
      <c r="X7061" s="50" t="s">
        <v>14738</v>
      </c>
      <c r="Y7061" s="70" t="s">
        <v>17320</v>
      </c>
      <c r="Z7061" s="53">
        <v>41301</v>
      </c>
    </row>
    <row r="7062" spans="1:26" s="49" customFormat="1" ht="30" x14ac:dyDescent="0.25">
      <c r="A7062" s="74">
        <v>600010856</v>
      </c>
      <c r="B7062" s="73">
        <f t="shared" si="330"/>
        <v>600010856</v>
      </c>
      <c r="C7062" s="73" t="s">
        <v>13595</v>
      </c>
      <c r="D7062" s="68">
        <v>1</v>
      </c>
      <c r="E7062" s="48">
        <f t="shared" si="331"/>
        <v>25047671</v>
      </c>
      <c r="F7062" s="57" t="s">
        <v>7314</v>
      </c>
      <c r="G7062" s="57" t="s">
        <v>7533</v>
      </c>
      <c r="H7062" s="51">
        <v>500</v>
      </c>
      <c r="I7062" s="51" t="s">
        <v>17309</v>
      </c>
      <c r="J7062" s="69">
        <v>27.49</v>
      </c>
      <c r="K7062" s="69">
        <f t="shared" si="332"/>
        <v>13745</v>
      </c>
      <c r="L7062" s="90">
        <v>500</v>
      </c>
      <c r="M7062" s="51"/>
      <c r="N7062" s="62" t="s">
        <v>7558</v>
      </c>
      <c r="O7062" s="52" t="s">
        <v>7559</v>
      </c>
      <c r="P7062" s="52">
        <v>169</v>
      </c>
      <c r="Q7062" s="52"/>
      <c r="R7062" s="52" t="s">
        <v>7556</v>
      </c>
      <c r="S7062" s="49" t="s">
        <v>21334</v>
      </c>
      <c r="V7062" s="50" t="s">
        <v>15243</v>
      </c>
      <c r="W7062" s="50" t="s">
        <v>7556</v>
      </c>
      <c r="X7062" s="50" t="s">
        <v>14742</v>
      </c>
      <c r="Y7062" s="70" t="s">
        <v>17320</v>
      </c>
      <c r="Z7062" s="53">
        <v>41301</v>
      </c>
    </row>
    <row r="7063" spans="1:26" s="49" customFormat="1" x14ac:dyDescent="0.25">
      <c r="A7063" s="75">
        <v>600081648</v>
      </c>
      <c r="B7063" s="73">
        <f t="shared" si="330"/>
        <v>600081648</v>
      </c>
      <c r="C7063" s="73" t="s">
        <v>13642</v>
      </c>
      <c r="D7063" s="68">
        <v>1</v>
      </c>
      <c r="E7063" s="48">
        <f t="shared" si="331"/>
        <v>72743581</v>
      </c>
      <c r="F7063" s="57" t="s">
        <v>7314</v>
      </c>
      <c r="G7063" s="57" t="s">
        <v>7533</v>
      </c>
      <c r="H7063" s="51">
        <v>0</v>
      </c>
      <c r="I7063" s="51" t="s">
        <v>17309</v>
      </c>
      <c r="J7063" s="69">
        <v>27.49</v>
      </c>
      <c r="K7063" s="69">
        <f t="shared" si="332"/>
        <v>0</v>
      </c>
      <c r="L7063" s="90">
        <v>50</v>
      </c>
      <c r="M7063" s="51">
        <v>50</v>
      </c>
      <c r="N7063" s="62" t="s">
        <v>7636</v>
      </c>
      <c r="O7063" s="52"/>
      <c r="P7063" s="52">
        <v>135</v>
      </c>
      <c r="Q7063" s="52"/>
      <c r="R7063" s="52" t="s">
        <v>7637</v>
      </c>
      <c r="S7063" s="49" t="s">
        <v>21333</v>
      </c>
      <c r="V7063" s="50" t="s">
        <v>15282</v>
      </c>
      <c r="W7063" s="50" t="s">
        <v>7556</v>
      </c>
      <c r="X7063" s="50" t="s">
        <v>14740</v>
      </c>
      <c r="Y7063" s="70" t="s">
        <v>17320</v>
      </c>
      <c r="Z7063" s="53">
        <v>41301</v>
      </c>
    </row>
    <row r="7064" spans="1:26" s="49" customFormat="1" x14ac:dyDescent="0.25">
      <c r="A7064" s="75">
        <v>600080846</v>
      </c>
      <c r="B7064" s="73">
        <f t="shared" si="330"/>
        <v>600080846</v>
      </c>
      <c r="C7064" s="73" t="s">
        <v>13643</v>
      </c>
      <c r="D7064" s="68">
        <v>1</v>
      </c>
      <c r="E7064" s="48">
        <f t="shared" si="331"/>
        <v>72744111</v>
      </c>
      <c r="F7064" s="57" t="s">
        <v>7314</v>
      </c>
      <c r="G7064" s="57" t="s">
        <v>7533</v>
      </c>
      <c r="H7064" s="51">
        <v>0</v>
      </c>
      <c r="I7064" s="51" t="s">
        <v>17309</v>
      </c>
      <c r="J7064" s="69">
        <v>27.49</v>
      </c>
      <c r="K7064" s="69">
        <f t="shared" si="332"/>
        <v>0</v>
      </c>
      <c r="L7064" s="90">
        <v>25</v>
      </c>
      <c r="M7064" s="51">
        <v>25</v>
      </c>
      <c r="N7064" s="62" t="s">
        <v>7639</v>
      </c>
      <c r="O7064" s="52" t="s">
        <v>54</v>
      </c>
      <c r="P7064" s="52">
        <v>306</v>
      </c>
      <c r="Q7064" s="52"/>
      <c r="R7064" s="52" t="s">
        <v>7640</v>
      </c>
      <c r="S7064" s="49" t="s">
        <v>21333</v>
      </c>
      <c r="V7064" s="50" t="s">
        <v>15282</v>
      </c>
      <c r="W7064" s="50" t="s">
        <v>7556</v>
      </c>
      <c r="X7064" s="50" t="s">
        <v>14740</v>
      </c>
      <c r="Y7064" s="70" t="s">
        <v>17320</v>
      </c>
      <c r="Z7064" s="53">
        <v>41185</v>
      </c>
    </row>
    <row r="7065" spans="1:26" s="49" customFormat="1" x14ac:dyDescent="0.25">
      <c r="A7065" s="75">
        <v>600080943</v>
      </c>
      <c r="B7065" s="73">
        <f t="shared" si="330"/>
        <v>600080943</v>
      </c>
      <c r="C7065" s="73" t="s">
        <v>13644</v>
      </c>
      <c r="D7065" s="68">
        <v>1</v>
      </c>
      <c r="E7065" s="48">
        <f t="shared" si="331"/>
        <v>72742721</v>
      </c>
      <c r="F7065" s="57" t="s">
        <v>7314</v>
      </c>
      <c r="G7065" s="57" t="s">
        <v>7533</v>
      </c>
      <c r="H7065" s="51">
        <v>0</v>
      </c>
      <c r="I7065" s="51" t="s">
        <v>17309</v>
      </c>
      <c r="J7065" s="69">
        <v>27.49</v>
      </c>
      <c r="K7065" s="69">
        <f t="shared" si="332"/>
        <v>0</v>
      </c>
      <c r="L7065" s="90">
        <v>50</v>
      </c>
      <c r="M7065" s="51">
        <v>50</v>
      </c>
      <c r="N7065" s="62" t="s">
        <v>7641</v>
      </c>
      <c r="O7065" s="52" t="s">
        <v>7570</v>
      </c>
      <c r="P7065" s="52">
        <v>339</v>
      </c>
      <c r="Q7065" s="52"/>
      <c r="R7065" s="52" t="s">
        <v>7638</v>
      </c>
      <c r="S7065" s="49" t="s">
        <v>21333</v>
      </c>
      <c r="V7065" s="50" t="s">
        <v>15282</v>
      </c>
      <c r="W7065" s="50" t="s">
        <v>7556</v>
      </c>
      <c r="X7065" s="50" t="s">
        <v>14740</v>
      </c>
      <c r="Y7065" s="70" t="s">
        <v>17320</v>
      </c>
      <c r="Z7065" s="53">
        <v>41118</v>
      </c>
    </row>
    <row r="7066" spans="1:26" s="49" customFormat="1" ht="30" x14ac:dyDescent="0.25">
      <c r="A7066" s="75">
        <v>600081125</v>
      </c>
      <c r="B7066" s="73">
        <f t="shared" si="330"/>
        <v>600081125</v>
      </c>
      <c r="C7066" s="73" t="s">
        <v>13645</v>
      </c>
      <c r="D7066" s="68">
        <v>1</v>
      </c>
      <c r="E7066" s="48">
        <f t="shared" si="331"/>
        <v>46773550</v>
      </c>
      <c r="F7066" s="57" t="s">
        <v>7314</v>
      </c>
      <c r="G7066" s="57" t="s">
        <v>7533</v>
      </c>
      <c r="H7066" s="51">
        <v>0</v>
      </c>
      <c r="I7066" s="51" t="s">
        <v>17309</v>
      </c>
      <c r="J7066" s="69">
        <v>27.49</v>
      </c>
      <c r="K7066" s="69">
        <f t="shared" si="332"/>
        <v>0</v>
      </c>
      <c r="L7066" s="90">
        <v>25</v>
      </c>
      <c r="M7066" s="51">
        <v>25</v>
      </c>
      <c r="N7066" s="62" t="s">
        <v>7642</v>
      </c>
      <c r="O7066" s="52" t="s">
        <v>3665</v>
      </c>
      <c r="P7066" s="52">
        <v>967</v>
      </c>
      <c r="Q7066" s="52"/>
      <c r="R7066" s="52" t="s">
        <v>7556</v>
      </c>
      <c r="S7066" s="49" t="s">
        <v>21333</v>
      </c>
      <c r="V7066" s="50" t="s">
        <v>15282</v>
      </c>
      <c r="W7066" s="50" t="s">
        <v>7556</v>
      </c>
      <c r="X7066" s="50" t="s">
        <v>14740</v>
      </c>
      <c r="Y7066" s="70" t="s">
        <v>17320</v>
      </c>
      <c r="Z7066" s="53">
        <v>41301</v>
      </c>
    </row>
    <row r="7067" spans="1:26" s="49" customFormat="1" x14ac:dyDescent="0.25">
      <c r="A7067" s="75">
        <v>600081133</v>
      </c>
      <c r="B7067" s="73">
        <f t="shared" si="330"/>
        <v>600081133</v>
      </c>
      <c r="C7067" s="73" t="s">
        <v>13646</v>
      </c>
      <c r="D7067" s="68">
        <v>1</v>
      </c>
      <c r="E7067" s="48">
        <f t="shared" si="331"/>
        <v>46773541</v>
      </c>
      <c r="F7067" s="57" t="s">
        <v>7314</v>
      </c>
      <c r="G7067" s="57" t="s">
        <v>7533</v>
      </c>
      <c r="H7067" s="51">
        <v>0</v>
      </c>
      <c r="I7067" s="51" t="s">
        <v>17309</v>
      </c>
      <c r="J7067" s="69">
        <v>27.49</v>
      </c>
      <c r="K7067" s="69">
        <f t="shared" si="332"/>
        <v>0</v>
      </c>
      <c r="L7067" s="90">
        <v>50</v>
      </c>
      <c r="M7067" s="51">
        <v>50</v>
      </c>
      <c r="N7067" s="62" t="s">
        <v>7644</v>
      </c>
      <c r="O7067" s="52" t="s">
        <v>60</v>
      </c>
      <c r="P7067" s="52">
        <v>1805</v>
      </c>
      <c r="Q7067" s="52"/>
      <c r="R7067" s="52" t="s">
        <v>7556</v>
      </c>
      <c r="S7067" s="49" t="s">
        <v>21333</v>
      </c>
      <c r="V7067" s="50" t="s">
        <v>15282</v>
      </c>
      <c r="W7067" s="50" t="s">
        <v>7556</v>
      </c>
      <c r="X7067" s="50" t="s">
        <v>14740</v>
      </c>
      <c r="Y7067" s="70" t="s">
        <v>17320</v>
      </c>
      <c r="Z7067" s="53">
        <v>41301</v>
      </c>
    </row>
    <row r="7068" spans="1:26" s="49" customFormat="1" x14ac:dyDescent="0.25">
      <c r="A7068" s="75">
        <v>600081141</v>
      </c>
      <c r="B7068" s="73">
        <f t="shared" si="330"/>
        <v>600081141</v>
      </c>
      <c r="C7068" s="73" t="s">
        <v>13647</v>
      </c>
      <c r="D7068" s="68">
        <v>1</v>
      </c>
      <c r="E7068" s="48">
        <f t="shared" si="331"/>
        <v>46773525</v>
      </c>
      <c r="F7068" s="57" t="s">
        <v>7314</v>
      </c>
      <c r="G7068" s="57" t="s">
        <v>7533</v>
      </c>
      <c r="H7068" s="51">
        <v>0</v>
      </c>
      <c r="I7068" s="51" t="s">
        <v>17309</v>
      </c>
      <c r="J7068" s="69">
        <v>27.49</v>
      </c>
      <c r="K7068" s="69">
        <f t="shared" si="332"/>
        <v>0</v>
      </c>
      <c r="L7068" s="90">
        <v>50</v>
      </c>
      <c r="M7068" s="51">
        <v>50</v>
      </c>
      <c r="N7068" s="62" t="s">
        <v>7645</v>
      </c>
      <c r="O7068" s="52" t="s">
        <v>7646</v>
      </c>
      <c r="P7068" s="52">
        <v>1389</v>
      </c>
      <c r="Q7068" s="52"/>
      <c r="R7068" s="52" t="s">
        <v>7556</v>
      </c>
      <c r="S7068" s="49" t="s">
        <v>21333</v>
      </c>
      <c r="V7068" s="50" t="s">
        <v>15282</v>
      </c>
      <c r="W7068" s="50" t="s">
        <v>7556</v>
      </c>
      <c r="X7068" s="50" t="s">
        <v>14740</v>
      </c>
      <c r="Y7068" s="70" t="s">
        <v>17320</v>
      </c>
      <c r="Z7068" s="53">
        <v>41301</v>
      </c>
    </row>
    <row r="7069" spans="1:26" s="49" customFormat="1" x14ac:dyDescent="0.25">
      <c r="A7069" s="75">
        <v>600081362</v>
      </c>
      <c r="B7069" s="73">
        <f t="shared" si="330"/>
        <v>600081362</v>
      </c>
      <c r="C7069" s="73" t="s">
        <v>13648</v>
      </c>
      <c r="D7069" s="68">
        <v>1</v>
      </c>
      <c r="E7069" s="48">
        <f t="shared" si="331"/>
        <v>46773568</v>
      </c>
      <c r="F7069" s="57" t="s">
        <v>7314</v>
      </c>
      <c r="G7069" s="57" t="s">
        <v>7533</v>
      </c>
      <c r="H7069" s="51">
        <v>0</v>
      </c>
      <c r="I7069" s="51" t="s">
        <v>17309</v>
      </c>
      <c r="J7069" s="69">
        <v>27.49</v>
      </c>
      <c r="K7069" s="69">
        <f t="shared" si="332"/>
        <v>0</v>
      </c>
      <c r="L7069" s="90">
        <v>25</v>
      </c>
      <c r="M7069" s="51">
        <v>25</v>
      </c>
      <c r="N7069" s="62" t="s">
        <v>7647</v>
      </c>
      <c r="O7069" s="52" t="s">
        <v>927</v>
      </c>
      <c r="P7069" s="52">
        <v>1067</v>
      </c>
      <c r="Q7069" s="52"/>
      <c r="R7069" s="52" t="s">
        <v>7556</v>
      </c>
      <c r="S7069" s="49" t="s">
        <v>21333</v>
      </c>
      <c r="V7069" s="50" t="s">
        <v>15282</v>
      </c>
      <c r="W7069" s="50" t="s">
        <v>7556</v>
      </c>
      <c r="X7069" s="50" t="s">
        <v>14740</v>
      </c>
      <c r="Y7069" s="70" t="s">
        <v>17320</v>
      </c>
      <c r="Z7069" s="53">
        <v>41301</v>
      </c>
    </row>
    <row r="7070" spans="1:26" s="49" customFormat="1" x14ac:dyDescent="0.25">
      <c r="A7070" s="75">
        <v>600081532</v>
      </c>
      <c r="B7070" s="73">
        <f t="shared" si="330"/>
        <v>600081532</v>
      </c>
      <c r="C7070" s="73" t="s">
        <v>13649</v>
      </c>
      <c r="D7070" s="68">
        <v>1</v>
      </c>
      <c r="E7070" s="48">
        <f t="shared" si="331"/>
        <v>72744197</v>
      </c>
      <c r="F7070" s="57" t="s">
        <v>7314</v>
      </c>
      <c r="G7070" s="57" t="s">
        <v>7533</v>
      </c>
      <c r="H7070" s="51">
        <v>350</v>
      </c>
      <c r="I7070" s="51" t="s">
        <v>17309</v>
      </c>
      <c r="J7070" s="69">
        <v>27.49</v>
      </c>
      <c r="K7070" s="69">
        <f t="shared" si="332"/>
        <v>9621.5</v>
      </c>
      <c r="L7070" s="90">
        <v>350</v>
      </c>
      <c r="M7070" s="51"/>
      <c r="N7070" s="62" t="s">
        <v>7648</v>
      </c>
      <c r="O7070" s="52" t="s">
        <v>7649</v>
      </c>
      <c r="P7070" s="52">
        <v>15</v>
      </c>
      <c r="Q7070" s="52"/>
      <c r="R7070" s="52" t="s">
        <v>7640</v>
      </c>
      <c r="S7070" s="49" t="s">
        <v>21333</v>
      </c>
      <c r="V7070" s="50" t="s">
        <v>15282</v>
      </c>
      <c r="W7070" s="50" t="s">
        <v>7556</v>
      </c>
      <c r="X7070" s="50" t="s">
        <v>14740</v>
      </c>
      <c r="Y7070" s="70" t="s">
        <v>17320</v>
      </c>
      <c r="Z7070" s="53">
        <v>41185</v>
      </c>
    </row>
    <row r="7071" spans="1:26" s="49" customFormat="1" ht="30" x14ac:dyDescent="0.25">
      <c r="A7071" s="75">
        <v>600081541</v>
      </c>
      <c r="B7071" s="73">
        <f t="shared" si="330"/>
        <v>600081541</v>
      </c>
      <c r="C7071" s="73" t="s">
        <v>13650</v>
      </c>
      <c r="D7071" s="68">
        <v>1</v>
      </c>
      <c r="E7071" s="48">
        <f t="shared" si="331"/>
        <v>72754885</v>
      </c>
      <c r="F7071" s="57" t="s">
        <v>7314</v>
      </c>
      <c r="G7071" s="57" t="s">
        <v>7533</v>
      </c>
      <c r="H7071" s="51">
        <v>100</v>
      </c>
      <c r="I7071" s="51" t="s">
        <v>17309</v>
      </c>
      <c r="J7071" s="69">
        <v>27.49</v>
      </c>
      <c r="K7071" s="69">
        <f t="shared" si="332"/>
        <v>2749</v>
      </c>
      <c r="L7071" s="90">
        <v>100</v>
      </c>
      <c r="M7071" s="51"/>
      <c r="N7071" s="62" t="s">
        <v>7650</v>
      </c>
      <c r="O7071" s="52"/>
      <c r="P7071" s="52">
        <v>58</v>
      </c>
      <c r="Q7071" s="52"/>
      <c r="R7071" s="52" t="s">
        <v>7651</v>
      </c>
      <c r="S7071" s="49" t="s">
        <v>21333</v>
      </c>
      <c r="V7071" s="50" t="s">
        <v>15282</v>
      </c>
      <c r="W7071" s="50" t="s">
        <v>7556</v>
      </c>
      <c r="X7071" s="50" t="s">
        <v>14740</v>
      </c>
      <c r="Y7071" s="70" t="s">
        <v>17320</v>
      </c>
      <c r="Z7071" s="53">
        <v>41201</v>
      </c>
    </row>
    <row r="7072" spans="1:26" s="49" customFormat="1" ht="30" x14ac:dyDescent="0.25">
      <c r="A7072" s="75">
        <v>600081567</v>
      </c>
      <c r="B7072" s="73">
        <f t="shared" si="330"/>
        <v>600081567</v>
      </c>
      <c r="C7072" s="73" t="s">
        <v>13651</v>
      </c>
      <c r="D7072" s="68">
        <v>1</v>
      </c>
      <c r="E7072" s="48">
        <f t="shared" si="331"/>
        <v>72745321</v>
      </c>
      <c r="F7072" s="57" t="s">
        <v>7314</v>
      </c>
      <c r="G7072" s="57" t="s">
        <v>7533</v>
      </c>
      <c r="H7072" s="51">
        <v>150</v>
      </c>
      <c r="I7072" s="51" t="s">
        <v>17309</v>
      </c>
      <c r="J7072" s="69">
        <v>27.49</v>
      </c>
      <c r="K7072" s="69">
        <f t="shared" si="332"/>
        <v>4123.5</v>
      </c>
      <c r="L7072" s="90">
        <v>150</v>
      </c>
      <c r="M7072" s="51"/>
      <c r="N7072" s="62" t="s">
        <v>7652</v>
      </c>
      <c r="O7072" s="52"/>
      <c r="P7072" s="52">
        <v>46</v>
      </c>
      <c r="Q7072" s="52"/>
      <c r="R7072" s="52" t="s">
        <v>7653</v>
      </c>
      <c r="S7072" s="49" t="s">
        <v>21333</v>
      </c>
      <c r="V7072" s="50" t="s">
        <v>15282</v>
      </c>
      <c r="W7072" s="50" t="s">
        <v>7556</v>
      </c>
      <c r="X7072" s="50" t="s">
        <v>14740</v>
      </c>
      <c r="Y7072" s="70" t="s">
        <v>17320</v>
      </c>
      <c r="Z7072" s="53">
        <v>41186</v>
      </c>
    </row>
    <row r="7073" spans="1:26" s="49" customFormat="1" ht="30" x14ac:dyDescent="0.25">
      <c r="A7073" s="75">
        <v>600081613</v>
      </c>
      <c r="B7073" s="73">
        <f t="shared" si="330"/>
        <v>600081613</v>
      </c>
      <c r="C7073" s="73" t="s">
        <v>13652</v>
      </c>
      <c r="D7073" s="68">
        <v>1</v>
      </c>
      <c r="E7073" s="48">
        <f t="shared" si="331"/>
        <v>72744791</v>
      </c>
      <c r="F7073" s="57" t="s">
        <v>7314</v>
      </c>
      <c r="G7073" s="57" t="s">
        <v>7533</v>
      </c>
      <c r="H7073" s="51">
        <v>75</v>
      </c>
      <c r="I7073" s="51" t="s">
        <v>17309</v>
      </c>
      <c r="J7073" s="69">
        <v>27.49</v>
      </c>
      <c r="K7073" s="69">
        <f t="shared" si="332"/>
        <v>2061.75</v>
      </c>
      <c r="L7073" s="90">
        <v>75</v>
      </c>
      <c r="M7073" s="51"/>
      <c r="N7073" s="62" t="s">
        <v>7654</v>
      </c>
      <c r="O7073" s="52"/>
      <c r="P7073" s="52">
        <v>86</v>
      </c>
      <c r="Q7073" s="52"/>
      <c r="R7073" s="52" t="s">
        <v>7655</v>
      </c>
      <c r="S7073" s="49" t="s">
        <v>21333</v>
      </c>
      <c r="V7073" s="50" t="s">
        <v>15282</v>
      </c>
      <c r="W7073" s="50" t="s">
        <v>7556</v>
      </c>
      <c r="X7073" s="50" t="s">
        <v>14740</v>
      </c>
      <c r="Y7073" s="70" t="s">
        <v>17320</v>
      </c>
      <c r="Z7073" s="53">
        <v>41187</v>
      </c>
    </row>
    <row r="7074" spans="1:26" s="49" customFormat="1" ht="30" x14ac:dyDescent="0.25">
      <c r="A7074" s="75">
        <v>600081630</v>
      </c>
      <c r="B7074" s="73">
        <f t="shared" si="330"/>
        <v>600081630</v>
      </c>
      <c r="C7074" s="73" t="s">
        <v>13653</v>
      </c>
      <c r="D7074" s="68">
        <v>1</v>
      </c>
      <c r="E7074" s="48">
        <f t="shared" si="331"/>
        <v>75003546</v>
      </c>
      <c r="F7074" s="57" t="s">
        <v>7314</v>
      </c>
      <c r="G7074" s="57" t="s">
        <v>7533</v>
      </c>
      <c r="H7074" s="51">
        <v>75</v>
      </c>
      <c r="I7074" s="51" t="s">
        <v>17309</v>
      </c>
      <c r="J7074" s="69">
        <v>27.49</v>
      </c>
      <c r="K7074" s="69">
        <f t="shared" si="332"/>
        <v>2061.75</v>
      </c>
      <c r="L7074" s="90">
        <v>75</v>
      </c>
      <c r="M7074" s="51"/>
      <c r="N7074" s="62" t="s">
        <v>7656</v>
      </c>
      <c r="O7074" s="52"/>
      <c r="P7074" s="52">
        <v>119</v>
      </c>
      <c r="Q7074" s="52"/>
      <c r="R7074" s="52" t="s">
        <v>7657</v>
      </c>
      <c r="S7074" s="49" t="s">
        <v>21333</v>
      </c>
      <c r="V7074" s="50" t="s">
        <v>15282</v>
      </c>
      <c r="W7074" s="50" t="s">
        <v>7556</v>
      </c>
      <c r="X7074" s="50" t="s">
        <v>14740</v>
      </c>
      <c r="Y7074" s="70" t="s">
        <v>17320</v>
      </c>
      <c r="Z7074" s="53">
        <v>41171</v>
      </c>
    </row>
    <row r="7075" spans="1:26" s="49" customFormat="1" x14ac:dyDescent="0.25">
      <c r="A7075" s="75">
        <v>600081711</v>
      </c>
      <c r="B7075" s="73">
        <f t="shared" si="330"/>
        <v>600081711</v>
      </c>
      <c r="C7075" s="73" t="s">
        <v>13654</v>
      </c>
      <c r="D7075" s="68">
        <v>1</v>
      </c>
      <c r="E7075" s="48">
        <f t="shared" si="331"/>
        <v>70695351</v>
      </c>
      <c r="F7075" s="57" t="s">
        <v>7314</v>
      </c>
      <c r="G7075" s="57" t="s">
        <v>7533</v>
      </c>
      <c r="H7075" s="51">
        <v>500</v>
      </c>
      <c r="I7075" s="51" t="s">
        <v>17309</v>
      </c>
      <c r="J7075" s="69">
        <v>27.49</v>
      </c>
      <c r="K7075" s="69">
        <f t="shared" si="332"/>
        <v>13745</v>
      </c>
      <c r="L7075" s="90">
        <v>500</v>
      </c>
      <c r="M7075" s="51"/>
      <c r="N7075" s="62" t="s">
        <v>7658</v>
      </c>
      <c r="O7075" s="52"/>
      <c r="P7075" s="52">
        <v>167</v>
      </c>
      <c r="Q7075" s="52"/>
      <c r="R7075" s="52" t="s">
        <v>7643</v>
      </c>
      <c r="S7075" s="49" t="s">
        <v>21333</v>
      </c>
      <c r="V7075" s="50" t="s">
        <v>15282</v>
      </c>
      <c r="W7075" s="50" t="s">
        <v>7556</v>
      </c>
      <c r="X7075" s="50" t="s">
        <v>14740</v>
      </c>
      <c r="Y7075" s="70" t="s">
        <v>17320</v>
      </c>
      <c r="Z7075" s="53">
        <v>41184</v>
      </c>
    </row>
    <row r="7076" spans="1:26" s="49" customFormat="1" ht="30" x14ac:dyDescent="0.25">
      <c r="A7076" s="75">
        <v>600081745</v>
      </c>
      <c r="B7076" s="73">
        <f t="shared" si="330"/>
        <v>600081745</v>
      </c>
      <c r="C7076" s="73" t="s">
        <v>13655</v>
      </c>
      <c r="D7076" s="68">
        <v>1</v>
      </c>
      <c r="E7076" s="48">
        <f t="shared" si="331"/>
        <v>72742640</v>
      </c>
      <c r="F7076" s="57" t="s">
        <v>7314</v>
      </c>
      <c r="G7076" s="57" t="s">
        <v>7533</v>
      </c>
      <c r="H7076" s="51">
        <v>375</v>
      </c>
      <c r="I7076" s="51" t="s">
        <v>17309</v>
      </c>
      <c r="J7076" s="69">
        <v>27.49</v>
      </c>
      <c r="K7076" s="69">
        <f t="shared" si="332"/>
        <v>10308.75</v>
      </c>
      <c r="L7076" s="90">
        <v>375</v>
      </c>
      <c r="M7076" s="51"/>
      <c r="N7076" s="62" t="s">
        <v>7659</v>
      </c>
      <c r="O7076" s="52" t="s">
        <v>307</v>
      </c>
      <c r="P7076" s="52">
        <v>196</v>
      </c>
      <c r="Q7076" s="52"/>
      <c r="R7076" s="52" t="s">
        <v>7638</v>
      </c>
      <c r="S7076" s="49" t="s">
        <v>21333</v>
      </c>
      <c r="V7076" s="50" t="s">
        <v>15282</v>
      </c>
      <c r="W7076" s="50" t="s">
        <v>7556</v>
      </c>
      <c r="X7076" s="50" t="s">
        <v>14740</v>
      </c>
      <c r="Y7076" s="70" t="s">
        <v>17320</v>
      </c>
      <c r="Z7076" s="53">
        <v>41118</v>
      </c>
    </row>
    <row r="7077" spans="1:26" s="49" customFormat="1" ht="30" x14ac:dyDescent="0.25">
      <c r="A7077" s="75">
        <v>600081796</v>
      </c>
      <c r="B7077" s="73">
        <f t="shared" si="330"/>
        <v>600081796</v>
      </c>
      <c r="C7077" s="73" t="s">
        <v>13656</v>
      </c>
      <c r="D7077" s="68">
        <v>1</v>
      </c>
      <c r="E7077" s="48">
        <f t="shared" si="331"/>
        <v>46773606</v>
      </c>
      <c r="F7077" s="57" t="s">
        <v>7314</v>
      </c>
      <c r="G7077" s="57" t="s">
        <v>7533</v>
      </c>
      <c r="H7077" s="51">
        <v>0</v>
      </c>
      <c r="I7077" s="51" t="s">
        <v>17320</v>
      </c>
      <c r="J7077" s="69">
        <v>27.49</v>
      </c>
      <c r="K7077" s="69">
        <f t="shared" si="332"/>
        <v>0</v>
      </c>
      <c r="L7077" s="90">
        <v>0</v>
      </c>
      <c r="M7077" s="51"/>
      <c r="N7077" s="62" t="s">
        <v>7660</v>
      </c>
      <c r="O7077" s="52" t="s">
        <v>1639</v>
      </c>
      <c r="P7077" s="52">
        <v>660</v>
      </c>
      <c r="Q7077" s="52"/>
      <c r="R7077" s="52" t="s">
        <v>7556</v>
      </c>
      <c r="S7077" s="49" t="s">
        <v>21333</v>
      </c>
      <c r="V7077" s="50" t="s">
        <v>15282</v>
      </c>
      <c r="W7077" s="50" t="s">
        <v>7556</v>
      </c>
      <c r="X7077" s="50" t="s">
        <v>14740</v>
      </c>
      <c r="Y7077" s="70">
        <v>44333</v>
      </c>
      <c r="Z7077" s="53">
        <v>41301</v>
      </c>
    </row>
    <row r="7078" spans="1:26" s="49" customFormat="1" ht="30" x14ac:dyDescent="0.25">
      <c r="A7078" s="75">
        <v>600081800</v>
      </c>
      <c r="B7078" s="73">
        <f t="shared" si="330"/>
        <v>600081800</v>
      </c>
      <c r="C7078" s="73" t="s">
        <v>13657</v>
      </c>
      <c r="D7078" s="68">
        <v>1</v>
      </c>
      <c r="E7078" s="48">
        <f t="shared" si="331"/>
        <v>46773592</v>
      </c>
      <c r="F7078" s="57" t="s">
        <v>7314</v>
      </c>
      <c r="G7078" s="57" t="s">
        <v>7533</v>
      </c>
      <c r="H7078" s="51">
        <v>0</v>
      </c>
      <c r="I7078" s="51" t="s">
        <v>17320</v>
      </c>
      <c r="J7078" s="69">
        <v>27.49</v>
      </c>
      <c r="K7078" s="69">
        <f t="shared" si="332"/>
        <v>0</v>
      </c>
      <c r="L7078" s="90">
        <v>0</v>
      </c>
      <c r="M7078" s="51"/>
      <c r="N7078" s="62" t="s">
        <v>7661</v>
      </c>
      <c r="O7078" s="52" t="s">
        <v>60</v>
      </c>
      <c r="P7078" s="52">
        <v>1803</v>
      </c>
      <c r="Q7078" s="52"/>
      <c r="R7078" s="52" t="s">
        <v>7556</v>
      </c>
      <c r="S7078" s="49" t="s">
        <v>21333</v>
      </c>
      <c r="V7078" s="50" t="s">
        <v>15282</v>
      </c>
      <c r="W7078" s="50" t="s">
        <v>7556</v>
      </c>
      <c r="X7078" s="50" t="s">
        <v>14740</v>
      </c>
      <c r="Y7078" s="70">
        <v>44333</v>
      </c>
      <c r="Z7078" s="53">
        <v>41301</v>
      </c>
    </row>
    <row r="7079" spans="1:26" s="49" customFormat="1" ht="30" x14ac:dyDescent="0.25">
      <c r="A7079" s="75">
        <v>600081818</v>
      </c>
      <c r="B7079" s="73">
        <f t="shared" si="330"/>
        <v>600081818</v>
      </c>
      <c r="C7079" s="73" t="s">
        <v>13658</v>
      </c>
      <c r="D7079" s="68">
        <v>1</v>
      </c>
      <c r="E7079" s="48">
        <f t="shared" si="331"/>
        <v>46773614</v>
      </c>
      <c r="F7079" s="57" t="s">
        <v>7314</v>
      </c>
      <c r="G7079" s="57" t="s">
        <v>7533</v>
      </c>
      <c r="H7079" s="51">
        <v>0</v>
      </c>
      <c r="I7079" s="51" t="s">
        <v>17320</v>
      </c>
      <c r="J7079" s="69">
        <v>27.49</v>
      </c>
      <c r="K7079" s="69">
        <f t="shared" si="332"/>
        <v>0</v>
      </c>
      <c r="L7079" s="90">
        <v>0</v>
      </c>
      <c r="M7079" s="51"/>
      <c r="N7079" s="62" t="s">
        <v>7662</v>
      </c>
      <c r="O7079" s="52" t="s">
        <v>7663</v>
      </c>
      <c r="P7079" s="52">
        <v>941</v>
      </c>
      <c r="Q7079" s="52"/>
      <c r="R7079" s="52" t="s">
        <v>7556</v>
      </c>
      <c r="S7079" s="49" t="s">
        <v>21333</v>
      </c>
      <c r="V7079" s="50" t="s">
        <v>15282</v>
      </c>
      <c r="W7079" s="50" t="s">
        <v>7556</v>
      </c>
      <c r="X7079" s="50" t="s">
        <v>14740</v>
      </c>
      <c r="Y7079" s="70">
        <v>44333</v>
      </c>
      <c r="Z7079" s="53">
        <v>41301</v>
      </c>
    </row>
    <row r="7080" spans="1:26" s="49" customFormat="1" ht="30" x14ac:dyDescent="0.25">
      <c r="A7080" s="75">
        <v>600165931</v>
      </c>
      <c r="B7080" s="73">
        <f t="shared" si="330"/>
        <v>600165931</v>
      </c>
      <c r="C7080" s="73" t="s">
        <v>13659</v>
      </c>
      <c r="D7080" s="68">
        <v>1</v>
      </c>
      <c r="E7080" s="48">
        <f t="shared" si="331"/>
        <v>70698279</v>
      </c>
      <c r="F7080" s="57" t="s">
        <v>7314</v>
      </c>
      <c r="G7080" s="57" t="s">
        <v>7533</v>
      </c>
      <c r="H7080" s="51">
        <v>0</v>
      </c>
      <c r="I7080" s="51" t="s">
        <v>17320</v>
      </c>
      <c r="J7080" s="69">
        <v>27.49</v>
      </c>
      <c r="K7080" s="69">
        <f t="shared" si="332"/>
        <v>0</v>
      </c>
      <c r="L7080" s="90">
        <v>0</v>
      </c>
      <c r="M7080" s="51"/>
      <c r="N7080" s="62" t="s">
        <v>7664</v>
      </c>
      <c r="O7080" s="52" t="s">
        <v>60</v>
      </c>
      <c r="P7080" s="52">
        <v>121</v>
      </c>
      <c r="Q7080" s="52"/>
      <c r="R7080" s="52" t="s">
        <v>7665</v>
      </c>
      <c r="S7080" s="49" t="s">
        <v>21333</v>
      </c>
      <c r="V7080" s="50" t="s">
        <v>15282</v>
      </c>
      <c r="W7080" s="50" t="s">
        <v>7556</v>
      </c>
      <c r="X7080" s="50" t="s">
        <v>14740</v>
      </c>
      <c r="Y7080" s="70">
        <v>44340</v>
      </c>
      <c r="Z7080" s="53">
        <v>41119</v>
      </c>
    </row>
    <row r="7081" spans="1:26" s="49" customFormat="1" ht="30" x14ac:dyDescent="0.25">
      <c r="A7081" s="75">
        <v>610150375</v>
      </c>
      <c r="B7081" s="73">
        <f t="shared" si="330"/>
        <v>610150375</v>
      </c>
      <c r="C7081" s="73" t="s">
        <v>13596</v>
      </c>
      <c r="D7081" s="68">
        <v>1</v>
      </c>
      <c r="E7081" s="48">
        <f t="shared" si="331"/>
        <v>69411263</v>
      </c>
      <c r="F7081" s="57" t="s">
        <v>7314</v>
      </c>
      <c r="G7081" s="57" t="s">
        <v>7533</v>
      </c>
      <c r="H7081" s="51">
        <v>875</v>
      </c>
      <c r="I7081" s="51" t="s">
        <v>17309</v>
      </c>
      <c r="J7081" s="69">
        <v>27.49</v>
      </c>
      <c r="K7081" s="69">
        <f t="shared" si="332"/>
        <v>24053.75</v>
      </c>
      <c r="L7081" s="90">
        <v>875</v>
      </c>
      <c r="M7081" s="51"/>
      <c r="N7081" s="62" t="s">
        <v>7560</v>
      </c>
      <c r="O7081" s="52" t="s">
        <v>38</v>
      </c>
      <c r="P7081" s="52">
        <v>1806</v>
      </c>
      <c r="Q7081" s="52"/>
      <c r="R7081" s="52" t="s">
        <v>7556</v>
      </c>
      <c r="S7081" s="49" t="s">
        <v>21333</v>
      </c>
      <c r="V7081" s="50" t="s">
        <v>15243</v>
      </c>
      <c r="W7081" s="50" t="s">
        <v>7556</v>
      </c>
      <c r="X7081" s="50" t="s">
        <v>14738</v>
      </c>
      <c r="Y7081" s="70" t="s">
        <v>17320</v>
      </c>
      <c r="Z7081" s="53">
        <v>41301</v>
      </c>
    </row>
    <row r="7082" spans="1:26" s="49" customFormat="1" x14ac:dyDescent="0.25">
      <c r="A7082" s="75">
        <v>691007659</v>
      </c>
      <c r="B7082" s="73">
        <f t="shared" si="330"/>
        <v>691007659</v>
      </c>
      <c r="C7082" s="73" t="s">
        <v>13597</v>
      </c>
      <c r="D7082" s="68">
        <v>1</v>
      </c>
      <c r="E7082" s="48">
        <f t="shared" si="331"/>
        <v>3655091</v>
      </c>
      <c r="F7082" s="57" t="s">
        <v>7314</v>
      </c>
      <c r="G7082" s="57" t="s">
        <v>7533</v>
      </c>
      <c r="H7082" s="51">
        <v>0</v>
      </c>
      <c r="I7082" s="51" t="s">
        <v>17320</v>
      </c>
      <c r="J7082" s="69">
        <v>27.49</v>
      </c>
      <c r="K7082" s="69">
        <f t="shared" si="332"/>
        <v>0</v>
      </c>
      <c r="L7082" s="90">
        <v>0</v>
      </c>
      <c r="M7082" s="51"/>
      <c r="N7082" s="62" t="s">
        <v>7561</v>
      </c>
      <c r="O7082" s="52" t="s">
        <v>38</v>
      </c>
      <c r="P7082" s="52">
        <v>1806</v>
      </c>
      <c r="Q7082" s="52"/>
      <c r="R7082" s="52" t="s">
        <v>7556</v>
      </c>
      <c r="S7082" s="49" t="s">
        <v>21334</v>
      </c>
      <c r="V7082" s="50" t="s">
        <v>15243</v>
      </c>
      <c r="W7082" s="50" t="s">
        <v>7556</v>
      </c>
      <c r="X7082" s="50" t="s">
        <v>14742</v>
      </c>
      <c r="Y7082" s="70">
        <v>44326</v>
      </c>
      <c r="Z7082" s="53">
        <v>41301</v>
      </c>
    </row>
    <row r="7083" spans="1:26" s="49" customFormat="1" x14ac:dyDescent="0.25">
      <c r="A7083" s="75">
        <v>691013934</v>
      </c>
      <c r="B7083" s="73">
        <f t="shared" si="330"/>
        <v>691013934</v>
      </c>
      <c r="C7083" s="73" t="s">
        <v>13598</v>
      </c>
      <c r="D7083" s="68">
        <v>1</v>
      </c>
      <c r="E7083" s="48">
        <f t="shared" si="331"/>
        <v>7810091</v>
      </c>
      <c r="F7083" s="57" t="s">
        <v>7314</v>
      </c>
      <c r="G7083" s="57" t="s">
        <v>7533</v>
      </c>
      <c r="H7083" s="51">
        <v>75</v>
      </c>
      <c r="I7083" s="51" t="s">
        <v>17309</v>
      </c>
      <c r="J7083" s="69">
        <v>27.49</v>
      </c>
      <c r="K7083" s="69">
        <f t="shared" si="332"/>
        <v>2061.75</v>
      </c>
      <c r="L7083" s="90">
        <v>75</v>
      </c>
      <c r="M7083" s="51"/>
      <c r="N7083" s="62" t="s">
        <v>7562</v>
      </c>
      <c r="O7083" s="52" t="s">
        <v>38</v>
      </c>
      <c r="P7083" s="52">
        <v>2706</v>
      </c>
      <c r="Q7083" s="52"/>
      <c r="R7083" s="52" t="s">
        <v>7556</v>
      </c>
      <c r="S7083" s="49" t="s">
        <v>21334</v>
      </c>
      <c r="V7083" s="50" t="s">
        <v>15243</v>
      </c>
      <c r="W7083" s="50" t="s">
        <v>7556</v>
      </c>
      <c r="X7083" s="50" t="s">
        <v>14742</v>
      </c>
      <c r="Y7083" s="70" t="s">
        <v>17320</v>
      </c>
      <c r="Z7083" s="53">
        <v>41301</v>
      </c>
    </row>
    <row r="7084" spans="1:26" s="49" customFormat="1" ht="30" x14ac:dyDescent="0.25">
      <c r="A7084" s="74">
        <v>600023206</v>
      </c>
      <c r="B7084" s="73">
        <f t="shared" si="330"/>
        <v>600023206</v>
      </c>
      <c r="C7084" s="73" t="s">
        <v>13438</v>
      </c>
      <c r="D7084" s="68">
        <v>1</v>
      </c>
      <c r="E7084" s="48">
        <f t="shared" si="331"/>
        <v>62231570</v>
      </c>
      <c r="F7084" s="57" t="s">
        <v>7314</v>
      </c>
      <c r="G7084" s="57" t="s">
        <v>7315</v>
      </c>
      <c r="H7084" s="51">
        <v>100</v>
      </c>
      <c r="I7084" s="51" t="s">
        <v>17309</v>
      </c>
      <c r="J7084" s="69">
        <v>27.49</v>
      </c>
      <c r="K7084" s="69">
        <f t="shared" si="332"/>
        <v>2749</v>
      </c>
      <c r="L7084" s="90">
        <v>100</v>
      </c>
      <c r="M7084" s="51"/>
      <c r="N7084" s="62" t="s">
        <v>7318</v>
      </c>
      <c r="O7084" s="52" t="s">
        <v>7319</v>
      </c>
      <c r="P7084" s="52">
        <v>192</v>
      </c>
      <c r="Q7084" s="52"/>
      <c r="R7084" s="52" t="s">
        <v>7320</v>
      </c>
      <c r="S7084" s="49" t="s">
        <v>21334</v>
      </c>
      <c r="V7084" s="50" t="s">
        <v>15243</v>
      </c>
      <c r="W7084" s="50" t="s">
        <v>7334</v>
      </c>
      <c r="X7084" s="50" t="s">
        <v>14742</v>
      </c>
      <c r="Y7084" s="70" t="s">
        <v>17320</v>
      </c>
      <c r="Z7084" s="53">
        <v>40782</v>
      </c>
    </row>
    <row r="7085" spans="1:26" s="49" customFormat="1" ht="30" x14ac:dyDescent="0.25">
      <c r="A7085" s="74">
        <v>600023249</v>
      </c>
      <c r="B7085" s="73">
        <f t="shared" si="330"/>
        <v>600023249</v>
      </c>
      <c r="C7085" s="73" t="s">
        <v>13448</v>
      </c>
      <c r="D7085" s="68">
        <v>1</v>
      </c>
      <c r="E7085" s="48">
        <f t="shared" si="331"/>
        <v>65082478</v>
      </c>
      <c r="F7085" s="57" t="s">
        <v>7314</v>
      </c>
      <c r="G7085" s="57" t="s">
        <v>7315</v>
      </c>
      <c r="H7085" s="51">
        <v>300</v>
      </c>
      <c r="I7085" s="51" t="s">
        <v>17309</v>
      </c>
      <c r="J7085" s="69">
        <v>27.49</v>
      </c>
      <c r="K7085" s="69">
        <f t="shared" si="332"/>
        <v>8247</v>
      </c>
      <c r="L7085" s="90">
        <v>300</v>
      </c>
      <c r="M7085" s="51"/>
      <c r="N7085" s="62" t="s">
        <v>7335</v>
      </c>
      <c r="O7085" s="52" t="s">
        <v>519</v>
      </c>
      <c r="P7085" s="52">
        <v>710</v>
      </c>
      <c r="Q7085" s="52"/>
      <c r="R7085" s="52" t="s">
        <v>7336</v>
      </c>
      <c r="S7085" s="49" t="s">
        <v>21333</v>
      </c>
      <c r="V7085" s="50" t="s">
        <v>15243</v>
      </c>
      <c r="W7085" s="50" t="s">
        <v>7334</v>
      </c>
      <c r="X7085" s="50" t="s">
        <v>14738</v>
      </c>
      <c r="Y7085" s="70" t="s">
        <v>17320</v>
      </c>
      <c r="Z7085" s="53">
        <v>40777</v>
      </c>
    </row>
    <row r="7086" spans="1:26" s="49" customFormat="1" ht="30" x14ac:dyDescent="0.25">
      <c r="A7086" s="74">
        <v>600019691</v>
      </c>
      <c r="B7086" s="73">
        <f t="shared" si="330"/>
        <v>600019691</v>
      </c>
      <c r="C7086" s="73" t="s">
        <v>21227</v>
      </c>
      <c r="D7086" s="68">
        <v>1</v>
      </c>
      <c r="E7086" s="48">
        <f t="shared" si="331"/>
        <v>673773</v>
      </c>
      <c r="F7086" s="57" t="s">
        <v>7314</v>
      </c>
      <c r="G7086" s="57" t="s">
        <v>7315</v>
      </c>
      <c r="H7086" s="51">
        <v>250</v>
      </c>
      <c r="I7086" s="51" t="s">
        <v>17309</v>
      </c>
      <c r="J7086" s="69">
        <v>27.49</v>
      </c>
      <c r="K7086" s="69">
        <f t="shared" si="332"/>
        <v>6872.5</v>
      </c>
      <c r="L7086" s="90">
        <v>250</v>
      </c>
      <c r="M7086" s="51"/>
      <c r="N7086" s="62" t="s">
        <v>21228</v>
      </c>
      <c r="O7086" s="52" t="s">
        <v>21229</v>
      </c>
      <c r="P7086" s="52">
        <v>959</v>
      </c>
      <c r="Q7086" s="52">
        <v>6</v>
      </c>
      <c r="R7086" s="52" t="s">
        <v>7334</v>
      </c>
      <c r="S7086" s="49" t="s">
        <v>21333</v>
      </c>
      <c r="V7086" s="50" t="s">
        <v>15243</v>
      </c>
      <c r="W7086" s="50" t="s">
        <v>7334</v>
      </c>
      <c r="X7086" s="50" t="s">
        <v>14738</v>
      </c>
      <c r="Y7086" s="70" t="s">
        <v>17320</v>
      </c>
      <c r="Z7086" s="53">
        <v>40801</v>
      </c>
    </row>
    <row r="7087" spans="1:26" s="49" customFormat="1" x14ac:dyDescent="0.25">
      <c r="A7087" s="74">
        <v>666000093</v>
      </c>
      <c r="B7087" s="73">
        <f t="shared" si="330"/>
        <v>666000093</v>
      </c>
      <c r="C7087" s="73" t="s">
        <v>13489</v>
      </c>
      <c r="D7087" s="68">
        <v>1</v>
      </c>
      <c r="E7087" s="48">
        <f t="shared" si="331"/>
        <v>70698481</v>
      </c>
      <c r="F7087" s="57" t="s">
        <v>7314</v>
      </c>
      <c r="G7087" s="57" t="s">
        <v>7315</v>
      </c>
      <c r="H7087" s="51">
        <v>0</v>
      </c>
      <c r="I7087" s="51" t="s">
        <v>17309</v>
      </c>
      <c r="J7087" s="69">
        <v>27.49</v>
      </c>
      <c r="K7087" s="69">
        <f t="shared" si="332"/>
        <v>0</v>
      </c>
      <c r="L7087" s="90">
        <v>25</v>
      </c>
      <c r="M7087" s="51">
        <v>25</v>
      </c>
      <c r="N7087" s="62" t="s">
        <v>7400</v>
      </c>
      <c r="O7087" s="52" t="s">
        <v>7401</v>
      </c>
      <c r="P7087" s="52">
        <v>686</v>
      </c>
      <c r="Q7087" s="52">
        <v>19</v>
      </c>
      <c r="R7087" s="52" t="s">
        <v>7402</v>
      </c>
      <c r="S7087" s="49" t="s">
        <v>21333</v>
      </c>
      <c r="V7087" s="50" t="s">
        <v>15283</v>
      </c>
      <c r="W7087" s="50" t="s">
        <v>7334</v>
      </c>
      <c r="X7087" s="50" t="s">
        <v>14740</v>
      </c>
      <c r="Y7087" s="70" t="s">
        <v>17320</v>
      </c>
      <c r="Z7087" s="53">
        <v>40753</v>
      </c>
    </row>
    <row r="7088" spans="1:26" s="49" customFormat="1" ht="30" x14ac:dyDescent="0.25">
      <c r="A7088" s="74">
        <v>600010155</v>
      </c>
      <c r="B7088" s="73">
        <f t="shared" si="330"/>
        <v>600010155</v>
      </c>
      <c r="C7088" s="73" t="s">
        <v>13449</v>
      </c>
      <c r="D7088" s="68">
        <v>1</v>
      </c>
      <c r="E7088" s="48">
        <f t="shared" si="331"/>
        <v>47274719</v>
      </c>
      <c r="F7088" s="57" t="s">
        <v>7314</v>
      </c>
      <c r="G7088" s="57" t="s">
        <v>7315</v>
      </c>
      <c r="H7088" s="51">
        <v>650</v>
      </c>
      <c r="I7088" s="51" t="s">
        <v>17309</v>
      </c>
      <c r="J7088" s="69">
        <v>27.49</v>
      </c>
      <c r="K7088" s="69">
        <f t="shared" si="332"/>
        <v>17868.5</v>
      </c>
      <c r="L7088" s="90">
        <v>650</v>
      </c>
      <c r="M7088" s="51"/>
      <c r="N7088" s="62" t="s">
        <v>7337</v>
      </c>
      <c r="O7088" s="52" t="s">
        <v>399</v>
      </c>
      <c r="P7088" s="52">
        <v>580</v>
      </c>
      <c r="Q7088" s="52"/>
      <c r="R7088" s="52" t="s">
        <v>7336</v>
      </c>
      <c r="S7088" s="49" t="s">
        <v>21333</v>
      </c>
      <c r="V7088" s="50" t="s">
        <v>15243</v>
      </c>
      <c r="W7088" s="50" t="s">
        <v>7334</v>
      </c>
      <c r="X7088" s="50" t="s">
        <v>14738</v>
      </c>
      <c r="Y7088" s="70" t="s">
        <v>17320</v>
      </c>
      <c r="Z7088" s="53">
        <v>40777</v>
      </c>
    </row>
    <row r="7089" spans="1:26" s="49" customFormat="1" ht="30" x14ac:dyDescent="0.25">
      <c r="A7089" s="74">
        <v>600010180</v>
      </c>
      <c r="B7089" s="73">
        <f t="shared" si="330"/>
        <v>600010180</v>
      </c>
      <c r="C7089" s="73" t="s">
        <v>13450</v>
      </c>
      <c r="D7089" s="68">
        <v>1</v>
      </c>
      <c r="E7089" s="48">
        <f t="shared" si="331"/>
        <v>497029</v>
      </c>
      <c r="F7089" s="57" t="s">
        <v>7314</v>
      </c>
      <c r="G7089" s="57" t="s">
        <v>7315</v>
      </c>
      <c r="H7089" s="51">
        <v>375</v>
      </c>
      <c r="I7089" s="51" t="s">
        <v>17309</v>
      </c>
      <c r="J7089" s="69">
        <v>27.49</v>
      </c>
      <c r="K7089" s="69">
        <f t="shared" si="332"/>
        <v>10308.75</v>
      </c>
      <c r="L7089" s="90">
        <v>375</v>
      </c>
      <c r="M7089" s="51"/>
      <c r="N7089" s="62" t="s">
        <v>7338</v>
      </c>
      <c r="O7089" s="52" t="s">
        <v>7339</v>
      </c>
      <c r="P7089" s="52">
        <v>840</v>
      </c>
      <c r="Q7089" s="52">
        <v>4</v>
      </c>
      <c r="R7089" s="52" t="s">
        <v>7334</v>
      </c>
      <c r="S7089" s="49" t="s">
        <v>21333</v>
      </c>
      <c r="V7089" s="50" t="s">
        <v>15243</v>
      </c>
      <c r="W7089" s="50" t="s">
        <v>7334</v>
      </c>
      <c r="X7089" s="50" t="s">
        <v>14738</v>
      </c>
      <c r="Y7089" s="70" t="s">
        <v>17320</v>
      </c>
      <c r="Z7089" s="53">
        <v>40801</v>
      </c>
    </row>
    <row r="7090" spans="1:26" s="49" customFormat="1" ht="30" x14ac:dyDescent="0.25">
      <c r="A7090" s="74">
        <v>600010279</v>
      </c>
      <c r="B7090" s="73">
        <f t="shared" si="330"/>
        <v>600010279</v>
      </c>
      <c r="C7090" s="73" t="s">
        <v>13451</v>
      </c>
      <c r="D7090" s="68">
        <v>1</v>
      </c>
      <c r="E7090" s="48">
        <f t="shared" si="331"/>
        <v>47274603</v>
      </c>
      <c r="F7090" s="57" t="s">
        <v>7314</v>
      </c>
      <c r="G7090" s="57" t="s">
        <v>7315</v>
      </c>
      <c r="H7090" s="51">
        <v>475</v>
      </c>
      <c r="I7090" s="51" t="s">
        <v>17309</v>
      </c>
      <c r="J7090" s="69">
        <v>27.49</v>
      </c>
      <c r="K7090" s="69">
        <f t="shared" si="332"/>
        <v>13057.75</v>
      </c>
      <c r="L7090" s="90">
        <v>475</v>
      </c>
      <c r="M7090" s="51"/>
      <c r="N7090" s="62" t="s">
        <v>7340</v>
      </c>
      <c r="O7090" s="52" t="s">
        <v>340</v>
      </c>
      <c r="P7090" s="52">
        <v>1130</v>
      </c>
      <c r="Q7090" s="52">
        <v>10</v>
      </c>
      <c r="R7090" s="52" t="s">
        <v>7334</v>
      </c>
      <c r="S7090" s="49" t="s">
        <v>21333</v>
      </c>
      <c r="V7090" s="50" t="s">
        <v>15243</v>
      </c>
      <c r="W7090" s="50" t="s">
        <v>7334</v>
      </c>
      <c r="X7090" s="50" t="s">
        <v>14738</v>
      </c>
      <c r="Y7090" s="70" t="s">
        <v>17320</v>
      </c>
      <c r="Z7090" s="53">
        <v>40801</v>
      </c>
    </row>
    <row r="7091" spans="1:26" s="49" customFormat="1" ht="30" x14ac:dyDescent="0.25">
      <c r="A7091" s="74">
        <v>600028909</v>
      </c>
      <c r="B7091" s="73">
        <f t="shared" si="330"/>
        <v>600028909</v>
      </c>
      <c r="C7091" s="73" t="s">
        <v>21230</v>
      </c>
      <c r="D7091" s="68">
        <v>1</v>
      </c>
      <c r="E7091" s="48">
        <f t="shared" si="331"/>
        <v>412066</v>
      </c>
      <c r="F7091" s="57" t="s">
        <v>7314</v>
      </c>
      <c r="G7091" s="57" t="s">
        <v>7315</v>
      </c>
      <c r="H7091" s="51">
        <v>25</v>
      </c>
      <c r="I7091" s="51" t="s">
        <v>17309</v>
      </c>
      <c r="J7091" s="69">
        <v>27.49</v>
      </c>
      <c r="K7091" s="69">
        <f t="shared" si="332"/>
        <v>687.25</v>
      </c>
      <c r="L7091" s="90">
        <v>25</v>
      </c>
      <c r="M7091" s="51"/>
      <c r="N7091" s="62" t="s">
        <v>21231</v>
      </c>
      <c r="O7091" s="52" t="s">
        <v>21232</v>
      </c>
      <c r="P7091" s="52">
        <v>225</v>
      </c>
      <c r="Q7091" s="52">
        <v>12</v>
      </c>
      <c r="R7091" s="52" t="s">
        <v>7341</v>
      </c>
      <c r="S7091" s="49" t="s">
        <v>21333</v>
      </c>
      <c r="V7091" s="50" t="s">
        <v>15243</v>
      </c>
      <c r="W7091" s="50" t="s">
        <v>7334</v>
      </c>
      <c r="X7091" s="50" t="s">
        <v>14738</v>
      </c>
      <c r="Y7091" s="70" t="s">
        <v>17320</v>
      </c>
      <c r="Z7091" s="53">
        <v>40746</v>
      </c>
    </row>
    <row r="7092" spans="1:26" s="49" customFormat="1" ht="30" x14ac:dyDescent="0.25">
      <c r="A7092" s="74">
        <v>600028917</v>
      </c>
      <c r="B7092" s="73">
        <f t="shared" si="330"/>
        <v>600028917</v>
      </c>
      <c r="C7092" s="73" t="s">
        <v>21233</v>
      </c>
      <c r="D7092" s="68">
        <v>1</v>
      </c>
      <c r="E7092" s="48">
        <f t="shared" si="331"/>
        <v>412074</v>
      </c>
      <c r="F7092" s="57" t="s">
        <v>7314</v>
      </c>
      <c r="G7092" s="57" t="s">
        <v>7315</v>
      </c>
      <c r="H7092" s="51">
        <v>75</v>
      </c>
      <c r="I7092" s="51" t="s">
        <v>17309</v>
      </c>
      <c r="J7092" s="69">
        <v>27.49</v>
      </c>
      <c r="K7092" s="69">
        <f t="shared" si="332"/>
        <v>2061.75</v>
      </c>
      <c r="L7092" s="90">
        <v>75</v>
      </c>
      <c r="M7092" s="51"/>
      <c r="N7092" s="62" t="s">
        <v>21234</v>
      </c>
      <c r="O7092" s="52"/>
      <c r="P7092" s="52">
        <v>417</v>
      </c>
      <c r="Q7092" s="52"/>
      <c r="R7092" s="52" t="s">
        <v>900</v>
      </c>
      <c r="S7092" s="49" t="s">
        <v>21333</v>
      </c>
      <c r="V7092" s="50" t="s">
        <v>15243</v>
      </c>
      <c r="W7092" s="50" t="s">
        <v>7334</v>
      </c>
      <c r="X7092" s="50" t="s">
        <v>14738</v>
      </c>
      <c r="Y7092" s="70" t="s">
        <v>17320</v>
      </c>
      <c r="Z7092" s="53">
        <v>40781</v>
      </c>
    </row>
    <row r="7093" spans="1:26" s="49" customFormat="1" x14ac:dyDescent="0.25">
      <c r="A7093" s="74">
        <v>600033431</v>
      </c>
      <c r="B7093" s="73">
        <f t="shared" si="330"/>
        <v>600033431</v>
      </c>
      <c r="C7093" s="73" t="s">
        <v>21235</v>
      </c>
      <c r="D7093" s="68">
        <v>1</v>
      </c>
      <c r="E7093" s="48">
        <f t="shared" si="331"/>
        <v>25023322</v>
      </c>
      <c r="F7093" s="57" t="s">
        <v>7314</v>
      </c>
      <c r="G7093" s="57" t="s">
        <v>7315</v>
      </c>
      <c r="H7093" s="51">
        <v>0</v>
      </c>
      <c r="I7093" s="51" t="s">
        <v>17309</v>
      </c>
      <c r="J7093" s="69">
        <v>27.49</v>
      </c>
      <c r="K7093" s="69">
        <f t="shared" si="332"/>
        <v>0</v>
      </c>
      <c r="L7093" s="90">
        <v>25</v>
      </c>
      <c r="M7093" s="51">
        <v>25</v>
      </c>
      <c r="N7093" s="62" t="s">
        <v>21236</v>
      </c>
      <c r="O7093" s="52" t="s">
        <v>7342</v>
      </c>
      <c r="P7093" s="52">
        <v>1132</v>
      </c>
      <c r="Q7093" s="52">
        <v>5</v>
      </c>
      <c r="R7093" s="52" t="s">
        <v>7334</v>
      </c>
      <c r="S7093" s="49" t="s">
        <v>21334</v>
      </c>
      <c r="V7093" s="50" t="s">
        <v>15243</v>
      </c>
      <c r="W7093" s="50" t="s">
        <v>7334</v>
      </c>
      <c r="X7093" s="50" t="s">
        <v>14742</v>
      </c>
      <c r="Y7093" s="70" t="s">
        <v>17320</v>
      </c>
      <c r="Z7093" s="53">
        <v>40801</v>
      </c>
    </row>
    <row r="7094" spans="1:26" s="49" customFormat="1" ht="30" x14ac:dyDescent="0.25">
      <c r="A7094" s="75">
        <v>600075630</v>
      </c>
      <c r="B7094" s="73">
        <f t="shared" si="330"/>
        <v>600075630</v>
      </c>
      <c r="C7094" s="73" t="s">
        <v>13490</v>
      </c>
      <c r="D7094" s="68">
        <v>1</v>
      </c>
      <c r="E7094" s="48">
        <f t="shared" si="331"/>
        <v>49888552</v>
      </c>
      <c r="F7094" s="57" t="s">
        <v>7314</v>
      </c>
      <c r="G7094" s="57" t="s">
        <v>7315</v>
      </c>
      <c r="H7094" s="51">
        <v>0</v>
      </c>
      <c r="I7094" s="51" t="s">
        <v>17309</v>
      </c>
      <c r="J7094" s="69">
        <v>27.49</v>
      </c>
      <c r="K7094" s="69">
        <f t="shared" si="332"/>
        <v>0</v>
      </c>
      <c r="L7094" s="90">
        <v>25</v>
      </c>
      <c r="M7094" s="51">
        <v>25</v>
      </c>
      <c r="N7094" s="62" t="s">
        <v>7403</v>
      </c>
      <c r="O7094" s="52" t="s">
        <v>4452</v>
      </c>
      <c r="P7094" s="52">
        <v>1047</v>
      </c>
      <c r="Q7094" s="52">
        <v>4</v>
      </c>
      <c r="R7094" s="52" t="s">
        <v>7334</v>
      </c>
      <c r="S7094" s="49" t="s">
        <v>21333</v>
      </c>
      <c r="V7094" s="50" t="s">
        <v>15283</v>
      </c>
      <c r="W7094" s="50" t="s">
        <v>7334</v>
      </c>
      <c r="X7094" s="50" t="s">
        <v>14740</v>
      </c>
      <c r="Y7094" s="70" t="s">
        <v>17320</v>
      </c>
      <c r="Z7094" s="53">
        <v>40801</v>
      </c>
    </row>
    <row r="7095" spans="1:26" s="49" customFormat="1" ht="30" x14ac:dyDescent="0.25">
      <c r="A7095" s="75">
        <v>600075273</v>
      </c>
      <c r="B7095" s="73">
        <f t="shared" si="330"/>
        <v>600075273</v>
      </c>
      <c r="C7095" s="73" t="s">
        <v>13491</v>
      </c>
      <c r="D7095" s="68">
        <v>1</v>
      </c>
      <c r="E7095" s="48">
        <f t="shared" si="331"/>
        <v>70878013</v>
      </c>
      <c r="F7095" s="57" t="s">
        <v>7314</v>
      </c>
      <c r="G7095" s="57" t="s">
        <v>7315</v>
      </c>
      <c r="H7095" s="51">
        <v>25</v>
      </c>
      <c r="I7095" s="51" t="s">
        <v>17309</v>
      </c>
      <c r="J7095" s="69">
        <v>27.49</v>
      </c>
      <c r="K7095" s="69">
        <f t="shared" si="332"/>
        <v>687.25</v>
      </c>
      <c r="L7095" s="90">
        <v>25</v>
      </c>
      <c r="M7095" s="51"/>
      <c r="N7095" s="62" t="s">
        <v>7404</v>
      </c>
      <c r="O7095" s="52" t="s">
        <v>7405</v>
      </c>
      <c r="P7095" s="52">
        <v>277</v>
      </c>
      <c r="Q7095" s="52">
        <v>12</v>
      </c>
      <c r="R7095" s="52" t="s">
        <v>7334</v>
      </c>
      <c r="S7095" s="49" t="s">
        <v>21333</v>
      </c>
      <c r="V7095" s="50" t="s">
        <v>15283</v>
      </c>
      <c r="W7095" s="50" t="s">
        <v>7334</v>
      </c>
      <c r="X7095" s="50" t="s">
        <v>14740</v>
      </c>
      <c r="Y7095" s="70" t="s">
        <v>17320</v>
      </c>
      <c r="Z7095" s="53">
        <v>40801</v>
      </c>
    </row>
    <row r="7096" spans="1:26" s="49" customFormat="1" ht="30" x14ac:dyDescent="0.25">
      <c r="A7096" s="75">
        <v>600075605</v>
      </c>
      <c r="B7096" s="73">
        <f t="shared" si="330"/>
        <v>600075605</v>
      </c>
      <c r="C7096" s="73" t="s">
        <v>13492</v>
      </c>
      <c r="D7096" s="68">
        <v>1</v>
      </c>
      <c r="E7096" s="48">
        <f t="shared" si="331"/>
        <v>71011293</v>
      </c>
      <c r="F7096" s="57" t="s">
        <v>7314</v>
      </c>
      <c r="G7096" s="57" t="s">
        <v>7315</v>
      </c>
      <c r="H7096" s="51">
        <v>0</v>
      </c>
      <c r="I7096" s="51" t="s">
        <v>17309</v>
      </c>
      <c r="J7096" s="69">
        <v>27.49</v>
      </c>
      <c r="K7096" s="69">
        <f t="shared" si="332"/>
        <v>0</v>
      </c>
      <c r="L7096" s="90">
        <v>25</v>
      </c>
      <c r="M7096" s="51">
        <v>25</v>
      </c>
      <c r="N7096" s="62" t="s">
        <v>7406</v>
      </c>
      <c r="O7096" s="52"/>
      <c r="P7096" s="52">
        <v>1066</v>
      </c>
      <c r="Q7096" s="52"/>
      <c r="R7096" s="52" t="s">
        <v>7407</v>
      </c>
      <c r="S7096" s="49" t="s">
        <v>21333</v>
      </c>
      <c r="V7096" s="50" t="s">
        <v>15283</v>
      </c>
      <c r="W7096" s="50" t="s">
        <v>7334</v>
      </c>
      <c r="X7096" s="50" t="s">
        <v>14740</v>
      </c>
      <c r="Y7096" s="70" t="s">
        <v>17320</v>
      </c>
      <c r="Z7096" s="53">
        <v>40779</v>
      </c>
    </row>
    <row r="7097" spans="1:26" s="49" customFormat="1" ht="30" x14ac:dyDescent="0.25">
      <c r="A7097" s="75">
        <v>600075621</v>
      </c>
      <c r="B7097" s="73">
        <f t="shared" si="330"/>
        <v>600075621</v>
      </c>
      <c r="C7097" s="73" t="s">
        <v>13493</v>
      </c>
      <c r="D7097" s="68">
        <v>1</v>
      </c>
      <c r="E7097" s="48">
        <f t="shared" si="331"/>
        <v>70878064</v>
      </c>
      <c r="F7097" s="57" t="s">
        <v>7314</v>
      </c>
      <c r="G7097" s="57" t="s">
        <v>7315</v>
      </c>
      <c r="H7097" s="51">
        <v>25</v>
      </c>
      <c r="I7097" s="51" t="s">
        <v>17309</v>
      </c>
      <c r="J7097" s="69">
        <v>27.49</v>
      </c>
      <c r="K7097" s="69">
        <f t="shared" si="332"/>
        <v>687.25</v>
      </c>
      <c r="L7097" s="90">
        <v>25</v>
      </c>
      <c r="M7097" s="51"/>
      <c r="N7097" s="62" t="s">
        <v>7408</v>
      </c>
      <c r="O7097" s="52" t="s">
        <v>340</v>
      </c>
      <c r="P7097" s="52">
        <v>864</v>
      </c>
      <c r="Q7097" s="52">
        <v>8</v>
      </c>
      <c r="R7097" s="52" t="s">
        <v>7334</v>
      </c>
      <c r="S7097" s="49" t="s">
        <v>21333</v>
      </c>
      <c r="V7097" s="50" t="s">
        <v>15283</v>
      </c>
      <c r="W7097" s="50" t="s">
        <v>7334</v>
      </c>
      <c r="X7097" s="50" t="s">
        <v>14740</v>
      </c>
      <c r="Y7097" s="70" t="s">
        <v>17320</v>
      </c>
      <c r="Z7097" s="53">
        <v>40801</v>
      </c>
    </row>
    <row r="7098" spans="1:26" s="49" customFormat="1" ht="30" x14ac:dyDescent="0.25">
      <c r="A7098" s="75">
        <v>600075648</v>
      </c>
      <c r="B7098" s="73">
        <f t="shared" si="330"/>
        <v>600075648</v>
      </c>
      <c r="C7098" s="73" t="s">
        <v>13494</v>
      </c>
      <c r="D7098" s="68">
        <v>1</v>
      </c>
      <c r="E7098" s="48">
        <f t="shared" si="331"/>
        <v>72744278</v>
      </c>
      <c r="F7098" s="57" t="s">
        <v>7314</v>
      </c>
      <c r="G7098" s="57" t="s">
        <v>7315</v>
      </c>
      <c r="H7098" s="51">
        <v>0</v>
      </c>
      <c r="I7098" s="51" t="s">
        <v>17309</v>
      </c>
      <c r="J7098" s="69">
        <v>27.49</v>
      </c>
      <c r="K7098" s="69">
        <f t="shared" si="332"/>
        <v>0</v>
      </c>
      <c r="L7098" s="90">
        <v>25</v>
      </c>
      <c r="M7098" s="51">
        <v>25</v>
      </c>
      <c r="N7098" s="62" t="s">
        <v>7409</v>
      </c>
      <c r="O7098" s="52" t="s">
        <v>7410</v>
      </c>
      <c r="P7098" s="52">
        <v>398</v>
      </c>
      <c r="Q7098" s="52">
        <v>8</v>
      </c>
      <c r="R7098" s="52" t="s">
        <v>7334</v>
      </c>
      <c r="S7098" s="49" t="s">
        <v>21333</v>
      </c>
      <c r="V7098" s="50" t="s">
        <v>15283</v>
      </c>
      <c r="W7098" s="50" t="s">
        <v>7334</v>
      </c>
      <c r="X7098" s="50" t="s">
        <v>14740</v>
      </c>
      <c r="Y7098" s="70" t="s">
        <v>17320</v>
      </c>
      <c r="Z7098" s="53">
        <v>40801</v>
      </c>
    </row>
    <row r="7099" spans="1:26" s="49" customFormat="1" x14ac:dyDescent="0.25">
      <c r="A7099" s="75">
        <v>600075664</v>
      </c>
      <c r="B7099" s="73">
        <f t="shared" si="330"/>
        <v>600075664</v>
      </c>
      <c r="C7099" s="73" t="s">
        <v>13495</v>
      </c>
      <c r="D7099" s="68">
        <v>1</v>
      </c>
      <c r="E7099" s="48">
        <f t="shared" si="331"/>
        <v>70983836</v>
      </c>
      <c r="F7099" s="57" t="s">
        <v>7314</v>
      </c>
      <c r="G7099" s="57" t="s">
        <v>7315</v>
      </c>
      <c r="H7099" s="51">
        <v>0</v>
      </c>
      <c r="I7099" s="51" t="s">
        <v>17309</v>
      </c>
      <c r="J7099" s="69">
        <v>27.49</v>
      </c>
      <c r="K7099" s="69">
        <f t="shared" si="332"/>
        <v>0</v>
      </c>
      <c r="L7099" s="90">
        <v>50</v>
      </c>
      <c r="M7099" s="51">
        <v>50</v>
      </c>
      <c r="N7099" s="62" t="s">
        <v>7411</v>
      </c>
      <c r="O7099" s="52" t="s">
        <v>3586</v>
      </c>
      <c r="P7099" s="52">
        <v>352</v>
      </c>
      <c r="Q7099" s="52"/>
      <c r="R7099" s="52" t="s">
        <v>7336</v>
      </c>
      <c r="S7099" s="49" t="s">
        <v>21333</v>
      </c>
      <c r="V7099" s="50" t="s">
        <v>15283</v>
      </c>
      <c r="W7099" s="50" t="s">
        <v>7334</v>
      </c>
      <c r="X7099" s="50" t="s">
        <v>14740</v>
      </c>
      <c r="Y7099" s="70" t="s">
        <v>17320</v>
      </c>
      <c r="Z7099" s="53">
        <v>40777</v>
      </c>
    </row>
    <row r="7100" spans="1:26" s="49" customFormat="1" x14ac:dyDescent="0.25">
      <c r="A7100" s="75">
        <v>600075761</v>
      </c>
      <c r="B7100" s="73">
        <f t="shared" si="330"/>
        <v>600075761</v>
      </c>
      <c r="C7100" s="73" t="s">
        <v>13496</v>
      </c>
      <c r="D7100" s="68">
        <v>1</v>
      </c>
      <c r="E7100" s="48">
        <f t="shared" si="331"/>
        <v>75001918</v>
      </c>
      <c r="F7100" s="57" t="s">
        <v>7314</v>
      </c>
      <c r="G7100" s="57" t="s">
        <v>7315</v>
      </c>
      <c r="H7100" s="51">
        <v>25</v>
      </c>
      <c r="I7100" s="51" t="s">
        <v>17309</v>
      </c>
      <c r="J7100" s="69">
        <v>27.49</v>
      </c>
      <c r="K7100" s="69">
        <f t="shared" si="332"/>
        <v>687.25</v>
      </c>
      <c r="L7100" s="90">
        <v>25</v>
      </c>
      <c r="M7100" s="51"/>
      <c r="N7100" s="62" t="s">
        <v>7412</v>
      </c>
      <c r="O7100" s="52"/>
      <c r="P7100" s="52">
        <v>74</v>
      </c>
      <c r="Q7100" s="52"/>
      <c r="R7100" s="52" t="s">
        <v>7413</v>
      </c>
      <c r="S7100" s="49" t="s">
        <v>21333</v>
      </c>
      <c r="V7100" s="50" t="s">
        <v>15283</v>
      </c>
      <c r="W7100" s="50" t="s">
        <v>7334</v>
      </c>
      <c r="X7100" s="50" t="s">
        <v>14740</v>
      </c>
      <c r="Y7100" s="70" t="s">
        <v>17320</v>
      </c>
      <c r="Z7100" s="53">
        <v>40778</v>
      </c>
    </row>
    <row r="7101" spans="1:26" s="49" customFormat="1" ht="30" x14ac:dyDescent="0.25">
      <c r="A7101" s="75">
        <v>600075842</v>
      </c>
      <c r="B7101" s="73">
        <f t="shared" si="330"/>
        <v>600075842</v>
      </c>
      <c r="C7101" s="73" t="s">
        <v>13497</v>
      </c>
      <c r="D7101" s="68">
        <v>1</v>
      </c>
      <c r="E7101" s="48">
        <f t="shared" si="331"/>
        <v>65082729</v>
      </c>
      <c r="F7101" s="57" t="s">
        <v>7314</v>
      </c>
      <c r="G7101" s="57" t="s">
        <v>7315</v>
      </c>
      <c r="H7101" s="51">
        <v>0</v>
      </c>
      <c r="I7101" s="51" t="s">
        <v>17309</v>
      </c>
      <c r="J7101" s="69">
        <v>27.49</v>
      </c>
      <c r="K7101" s="69">
        <f t="shared" si="332"/>
        <v>0</v>
      </c>
      <c r="L7101" s="90">
        <v>25</v>
      </c>
      <c r="M7101" s="51">
        <v>25</v>
      </c>
      <c r="N7101" s="62" t="s">
        <v>7414</v>
      </c>
      <c r="O7101" s="52" t="s">
        <v>7344</v>
      </c>
      <c r="P7101" s="52">
        <v>463</v>
      </c>
      <c r="Q7101" s="52">
        <v>8</v>
      </c>
      <c r="R7101" s="52" t="s">
        <v>7334</v>
      </c>
      <c r="S7101" s="49" t="s">
        <v>21333</v>
      </c>
      <c r="V7101" s="50" t="s">
        <v>15283</v>
      </c>
      <c r="W7101" s="50" t="s">
        <v>7334</v>
      </c>
      <c r="X7101" s="50" t="s">
        <v>14740</v>
      </c>
      <c r="Y7101" s="70" t="s">
        <v>17320</v>
      </c>
      <c r="Z7101" s="53">
        <v>40801</v>
      </c>
    </row>
    <row r="7102" spans="1:26" s="49" customFormat="1" x14ac:dyDescent="0.25">
      <c r="A7102" s="75">
        <v>600076008</v>
      </c>
      <c r="B7102" s="73">
        <f t="shared" si="330"/>
        <v>600076008</v>
      </c>
      <c r="C7102" s="73" t="s">
        <v>13498</v>
      </c>
      <c r="D7102" s="68">
        <v>1</v>
      </c>
      <c r="E7102" s="48">
        <f t="shared" si="331"/>
        <v>47274638</v>
      </c>
      <c r="F7102" s="57" t="s">
        <v>7314</v>
      </c>
      <c r="G7102" s="57" t="s">
        <v>7315</v>
      </c>
      <c r="H7102" s="51">
        <v>475</v>
      </c>
      <c r="I7102" s="51" t="s">
        <v>17309</v>
      </c>
      <c r="J7102" s="69">
        <v>27.49</v>
      </c>
      <c r="K7102" s="69">
        <f t="shared" si="332"/>
        <v>13057.75</v>
      </c>
      <c r="L7102" s="90">
        <v>475</v>
      </c>
      <c r="M7102" s="51"/>
      <c r="N7102" s="62" t="s">
        <v>7415</v>
      </c>
      <c r="O7102" s="52" t="s">
        <v>645</v>
      </c>
      <c r="P7102" s="52">
        <v>440</v>
      </c>
      <c r="Q7102" s="52"/>
      <c r="R7102" s="52" t="s">
        <v>7413</v>
      </c>
      <c r="S7102" s="49" t="s">
        <v>21333</v>
      </c>
      <c r="V7102" s="50" t="s">
        <v>15283</v>
      </c>
      <c r="W7102" s="50" t="s">
        <v>7334</v>
      </c>
      <c r="X7102" s="50" t="s">
        <v>14740</v>
      </c>
      <c r="Y7102" s="70" t="s">
        <v>17320</v>
      </c>
      <c r="Z7102" s="53">
        <v>40778</v>
      </c>
    </row>
    <row r="7103" spans="1:26" s="49" customFormat="1" ht="30" x14ac:dyDescent="0.25">
      <c r="A7103" s="75">
        <v>600076105</v>
      </c>
      <c r="B7103" s="73">
        <f t="shared" si="330"/>
        <v>600076105</v>
      </c>
      <c r="C7103" s="73" t="s">
        <v>13499</v>
      </c>
      <c r="D7103" s="68">
        <v>1</v>
      </c>
      <c r="E7103" s="48">
        <f t="shared" si="331"/>
        <v>72742445</v>
      </c>
      <c r="F7103" s="57" t="s">
        <v>7314</v>
      </c>
      <c r="G7103" s="57" t="s">
        <v>7315</v>
      </c>
      <c r="H7103" s="51">
        <v>100</v>
      </c>
      <c r="I7103" s="51" t="s">
        <v>17309</v>
      </c>
      <c r="J7103" s="69">
        <v>27.49</v>
      </c>
      <c r="K7103" s="69">
        <f t="shared" si="332"/>
        <v>2749</v>
      </c>
      <c r="L7103" s="90">
        <v>100</v>
      </c>
      <c r="M7103" s="51"/>
      <c r="N7103" s="62" t="s">
        <v>7416</v>
      </c>
      <c r="O7103" s="52"/>
      <c r="P7103" s="52">
        <v>417</v>
      </c>
      <c r="Q7103" s="52"/>
      <c r="R7103" s="52" t="s">
        <v>900</v>
      </c>
      <c r="S7103" s="49" t="s">
        <v>21333</v>
      </c>
      <c r="V7103" s="50" t="s">
        <v>15283</v>
      </c>
      <c r="W7103" s="50" t="s">
        <v>7334</v>
      </c>
      <c r="X7103" s="50" t="s">
        <v>14740</v>
      </c>
      <c r="Y7103" s="70" t="s">
        <v>17320</v>
      </c>
      <c r="Z7103" s="53">
        <v>40781</v>
      </c>
    </row>
    <row r="7104" spans="1:26" s="49" customFormat="1" ht="30" x14ac:dyDescent="0.25">
      <c r="A7104" s="75">
        <v>600076156</v>
      </c>
      <c r="B7104" s="73">
        <f t="shared" si="330"/>
        <v>600076156</v>
      </c>
      <c r="C7104" s="73" t="s">
        <v>13500</v>
      </c>
      <c r="D7104" s="68">
        <v>1</v>
      </c>
      <c r="E7104" s="48">
        <f t="shared" si="331"/>
        <v>72744596</v>
      </c>
      <c r="F7104" s="57" t="s">
        <v>7314</v>
      </c>
      <c r="G7104" s="57" t="s">
        <v>7315</v>
      </c>
      <c r="H7104" s="51">
        <v>150</v>
      </c>
      <c r="I7104" s="51" t="s">
        <v>17309</v>
      </c>
      <c r="J7104" s="69">
        <v>27.49</v>
      </c>
      <c r="K7104" s="69">
        <f t="shared" si="332"/>
        <v>4123.5</v>
      </c>
      <c r="L7104" s="90">
        <v>150</v>
      </c>
      <c r="M7104" s="51"/>
      <c r="N7104" s="62" t="s">
        <v>7417</v>
      </c>
      <c r="O7104" s="52" t="s">
        <v>7410</v>
      </c>
      <c r="P7104" s="52">
        <v>31</v>
      </c>
      <c r="Q7104" s="52"/>
      <c r="R7104" s="52" t="s">
        <v>7334</v>
      </c>
      <c r="S7104" s="49" t="s">
        <v>21333</v>
      </c>
      <c r="V7104" s="50" t="s">
        <v>15283</v>
      </c>
      <c r="W7104" s="50" t="s">
        <v>7334</v>
      </c>
      <c r="X7104" s="50" t="s">
        <v>14740</v>
      </c>
      <c r="Y7104" s="70" t="s">
        <v>17320</v>
      </c>
      <c r="Z7104" s="53">
        <v>40801</v>
      </c>
    </row>
    <row r="7105" spans="1:26" s="49" customFormat="1" ht="30" x14ac:dyDescent="0.25">
      <c r="A7105" s="75">
        <v>600076202</v>
      </c>
      <c r="B7105" s="73">
        <f t="shared" si="330"/>
        <v>600076202</v>
      </c>
      <c r="C7105" s="73" t="s">
        <v>13501</v>
      </c>
      <c r="D7105" s="68">
        <v>1</v>
      </c>
      <c r="E7105" s="48">
        <f t="shared" si="331"/>
        <v>70694958</v>
      </c>
      <c r="F7105" s="57" t="s">
        <v>7314</v>
      </c>
      <c r="G7105" s="57" t="s">
        <v>7315</v>
      </c>
      <c r="H7105" s="51">
        <v>75</v>
      </c>
      <c r="I7105" s="51" t="s">
        <v>17309</v>
      </c>
      <c r="J7105" s="69">
        <v>27.49</v>
      </c>
      <c r="K7105" s="69">
        <f t="shared" si="332"/>
        <v>2061.75</v>
      </c>
      <c r="L7105" s="90">
        <v>75</v>
      </c>
      <c r="M7105" s="51"/>
      <c r="N7105" s="62" t="s">
        <v>7418</v>
      </c>
      <c r="O7105" s="52"/>
      <c r="P7105" s="52">
        <v>140</v>
      </c>
      <c r="Q7105" s="52"/>
      <c r="R7105" s="52" t="s">
        <v>5457</v>
      </c>
      <c r="S7105" s="49" t="s">
        <v>21333</v>
      </c>
      <c r="V7105" s="50" t="s">
        <v>15283</v>
      </c>
      <c r="W7105" s="50" t="s">
        <v>7334</v>
      </c>
      <c r="X7105" s="50" t="s">
        <v>14740</v>
      </c>
      <c r="Y7105" s="70" t="s">
        <v>17320</v>
      </c>
      <c r="Z7105" s="53">
        <v>40780</v>
      </c>
    </row>
    <row r="7106" spans="1:26" s="49" customFormat="1" ht="30" x14ac:dyDescent="0.25">
      <c r="A7106" s="75">
        <v>600076326</v>
      </c>
      <c r="B7106" s="73">
        <f t="shared" si="330"/>
        <v>600076326</v>
      </c>
      <c r="C7106" s="73" t="s">
        <v>13502</v>
      </c>
      <c r="D7106" s="68">
        <v>1</v>
      </c>
      <c r="E7106" s="48">
        <f t="shared" si="331"/>
        <v>70982911</v>
      </c>
      <c r="F7106" s="57" t="s">
        <v>7314</v>
      </c>
      <c r="G7106" s="57" t="s">
        <v>7315</v>
      </c>
      <c r="H7106" s="51">
        <v>325</v>
      </c>
      <c r="I7106" s="51" t="s">
        <v>17309</v>
      </c>
      <c r="J7106" s="69">
        <v>27.49</v>
      </c>
      <c r="K7106" s="69">
        <f t="shared" si="332"/>
        <v>8934.25</v>
      </c>
      <c r="L7106" s="90">
        <v>325</v>
      </c>
      <c r="M7106" s="51"/>
      <c r="N7106" s="62" t="s">
        <v>7419</v>
      </c>
      <c r="O7106" s="52" t="s">
        <v>519</v>
      </c>
      <c r="P7106" s="52">
        <v>302</v>
      </c>
      <c r="Q7106" s="52"/>
      <c r="R7106" s="52" t="s">
        <v>7320</v>
      </c>
      <c r="S7106" s="49" t="s">
        <v>21333</v>
      </c>
      <c r="V7106" s="50" t="s">
        <v>15283</v>
      </c>
      <c r="W7106" s="50" t="s">
        <v>7334</v>
      </c>
      <c r="X7106" s="50" t="s">
        <v>14740</v>
      </c>
      <c r="Y7106" s="70" t="s">
        <v>17320</v>
      </c>
      <c r="Z7106" s="53">
        <v>40782</v>
      </c>
    </row>
    <row r="7107" spans="1:26" s="49" customFormat="1" ht="30" x14ac:dyDescent="0.25">
      <c r="A7107" s="75">
        <v>600076334</v>
      </c>
      <c r="B7107" s="73">
        <f t="shared" si="330"/>
        <v>600076334</v>
      </c>
      <c r="C7107" s="73" t="s">
        <v>13503</v>
      </c>
      <c r="D7107" s="68">
        <v>1</v>
      </c>
      <c r="E7107" s="48">
        <f t="shared" si="331"/>
        <v>72742526</v>
      </c>
      <c r="F7107" s="57" t="s">
        <v>7314</v>
      </c>
      <c r="G7107" s="57" t="s">
        <v>7315</v>
      </c>
      <c r="H7107" s="51">
        <v>650</v>
      </c>
      <c r="I7107" s="51" t="s">
        <v>17309</v>
      </c>
      <c r="J7107" s="69">
        <v>27.49</v>
      </c>
      <c r="K7107" s="69">
        <f t="shared" si="332"/>
        <v>17868.5</v>
      </c>
      <c r="L7107" s="90">
        <v>650</v>
      </c>
      <c r="M7107" s="51"/>
      <c r="N7107" s="62" t="s">
        <v>7420</v>
      </c>
      <c r="O7107" s="52" t="s">
        <v>60</v>
      </c>
      <c r="P7107" s="52">
        <v>558</v>
      </c>
      <c r="Q7107" s="52">
        <v>10</v>
      </c>
      <c r="R7107" s="52" t="s">
        <v>7341</v>
      </c>
      <c r="S7107" s="49" t="s">
        <v>21333</v>
      </c>
      <c r="V7107" s="50" t="s">
        <v>15283</v>
      </c>
      <c r="W7107" s="50" t="s">
        <v>7334</v>
      </c>
      <c r="X7107" s="50" t="s">
        <v>14740</v>
      </c>
      <c r="Y7107" s="70" t="s">
        <v>17320</v>
      </c>
      <c r="Z7107" s="53">
        <v>40746</v>
      </c>
    </row>
    <row r="7108" spans="1:26" s="49" customFormat="1" ht="30" x14ac:dyDescent="0.25">
      <c r="A7108" s="75">
        <v>600076342</v>
      </c>
      <c r="B7108" s="73">
        <f t="shared" ref="B7108:B7171" si="333">A7108/1</f>
        <v>600076342</v>
      </c>
      <c r="C7108" s="73" t="s">
        <v>13504</v>
      </c>
      <c r="D7108" s="68">
        <v>1</v>
      </c>
      <c r="E7108" s="48">
        <f t="shared" ref="E7108:E7171" si="334">C7108/1</f>
        <v>71011315</v>
      </c>
      <c r="F7108" s="57" t="s">
        <v>7314</v>
      </c>
      <c r="G7108" s="57" t="s">
        <v>7315</v>
      </c>
      <c r="H7108" s="51">
        <v>375</v>
      </c>
      <c r="I7108" s="51" t="s">
        <v>17309</v>
      </c>
      <c r="J7108" s="69">
        <v>27.49</v>
      </c>
      <c r="K7108" s="69">
        <f t="shared" ref="K7108:K7171" si="335">H7108*J7108</f>
        <v>10308.75</v>
      </c>
      <c r="L7108" s="90">
        <v>375</v>
      </c>
      <c r="M7108" s="51"/>
      <c r="N7108" s="62" t="s">
        <v>7421</v>
      </c>
      <c r="O7108" s="52"/>
      <c r="P7108" s="52">
        <v>20</v>
      </c>
      <c r="Q7108" s="52"/>
      <c r="R7108" s="52" t="s">
        <v>7407</v>
      </c>
      <c r="S7108" s="49" t="s">
        <v>21333</v>
      </c>
      <c r="V7108" s="50" t="s">
        <v>15283</v>
      </c>
      <c r="W7108" s="50" t="s">
        <v>7334</v>
      </c>
      <c r="X7108" s="50" t="s">
        <v>14740</v>
      </c>
      <c r="Y7108" s="70" t="s">
        <v>17320</v>
      </c>
      <c r="Z7108" s="53">
        <v>40779</v>
      </c>
    </row>
    <row r="7109" spans="1:26" s="49" customFormat="1" ht="30" x14ac:dyDescent="0.25">
      <c r="A7109" s="75">
        <v>600076351</v>
      </c>
      <c r="B7109" s="73">
        <f t="shared" si="333"/>
        <v>600076351</v>
      </c>
      <c r="C7109" s="73" t="s">
        <v>13505</v>
      </c>
      <c r="D7109" s="68">
        <v>1</v>
      </c>
      <c r="E7109" s="48">
        <f t="shared" si="334"/>
        <v>72744359</v>
      </c>
      <c r="F7109" s="57" t="s">
        <v>7314</v>
      </c>
      <c r="G7109" s="57" t="s">
        <v>7315</v>
      </c>
      <c r="H7109" s="51">
        <v>750</v>
      </c>
      <c r="I7109" s="51" t="s">
        <v>17309</v>
      </c>
      <c r="J7109" s="69">
        <v>27.49</v>
      </c>
      <c r="K7109" s="69">
        <f t="shared" si="335"/>
        <v>20617.5</v>
      </c>
      <c r="L7109" s="90">
        <v>750</v>
      </c>
      <c r="M7109" s="51"/>
      <c r="N7109" s="62" t="s">
        <v>7422</v>
      </c>
      <c r="O7109" s="52" t="s">
        <v>519</v>
      </c>
      <c r="P7109" s="52">
        <v>1066</v>
      </c>
      <c r="Q7109" s="52">
        <v>2</v>
      </c>
      <c r="R7109" s="52" t="s">
        <v>7334</v>
      </c>
      <c r="S7109" s="49" t="s">
        <v>21333</v>
      </c>
      <c r="V7109" s="50" t="s">
        <v>15283</v>
      </c>
      <c r="W7109" s="50" t="s">
        <v>7334</v>
      </c>
      <c r="X7109" s="50" t="s">
        <v>14740</v>
      </c>
      <c r="Y7109" s="70" t="s">
        <v>17320</v>
      </c>
      <c r="Z7109" s="53">
        <v>40801</v>
      </c>
    </row>
    <row r="7110" spans="1:26" s="49" customFormat="1" ht="30" x14ac:dyDescent="0.25">
      <c r="A7110" s="75">
        <v>600076369</v>
      </c>
      <c r="B7110" s="73">
        <f t="shared" si="333"/>
        <v>600076369</v>
      </c>
      <c r="C7110" s="73" t="s">
        <v>21237</v>
      </c>
      <c r="D7110" s="68">
        <v>1</v>
      </c>
      <c r="E7110" s="48">
        <f t="shared" si="334"/>
        <v>72744375</v>
      </c>
      <c r="F7110" s="57" t="s">
        <v>7314</v>
      </c>
      <c r="G7110" s="57" t="s">
        <v>7315</v>
      </c>
      <c r="H7110" s="51">
        <v>100</v>
      </c>
      <c r="I7110" s="51" t="s">
        <v>17309</v>
      </c>
      <c r="J7110" s="69">
        <v>27.49</v>
      </c>
      <c r="K7110" s="69">
        <f t="shared" si="335"/>
        <v>2749</v>
      </c>
      <c r="L7110" s="90">
        <v>100</v>
      </c>
      <c r="M7110" s="51"/>
      <c r="N7110" s="62" t="s">
        <v>21238</v>
      </c>
      <c r="O7110" s="52"/>
      <c r="P7110" s="52">
        <v>44</v>
      </c>
      <c r="Q7110" s="52"/>
      <c r="R7110" s="52" t="s">
        <v>21239</v>
      </c>
      <c r="S7110" s="49" t="s">
        <v>21333</v>
      </c>
      <c r="V7110" s="50" t="s">
        <v>15283</v>
      </c>
      <c r="W7110" s="50" t="s">
        <v>7334</v>
      </c>
      <c r="X7110" s="50" t="s">
        <v>14740</v>
      </c>
      <c r="Y7110" s="70" t="s">
        <v>17320</v>
      </c>
      <c r="Z7110" s="53">
        <v>40761</v>
      </c>
    </row>
    <row r="7111" spans="1:26" s="49" customFormat="1" x14ac:dyDescent="0.25">
      <c r="A7111" s="75">
        <v>600076377</v>
      </c>
      <c r="B7111" s="73">
        <f t="shared" si="333"/>
        <v>600076377</v>
      </c>
      <c r="C7111" s="73" t="s">
        <v>13506</v>
      </c>
      <c r="D7111" s="68">
        <v>1</v>
      </c>
      <c r="E7111" s="48">
        <f t="shared" si="334"/>
        <v>49888579</v>
      </c>
      <c r="F7111" s="57" t="s">
        <v>7314</v>
      </c>
      <c r="G7111" s="57" t="s">
        <v>7315</v>
      </c>
      <c r="H7111" s="51">
        <v>950</v>
      </c>
      <c r="I7111" s="51" t="s">
        <v>17309</v>
      </c>
      <c r="J7111" s="69">
        <v>27.49</v>
      </c>
      <c r="K7111" s="69">
        <f t="shared" si="335"/>
        <v>26115.5</v>
      </c>
      <c r="L7111" s="90">
        <v>950</v>
      </c>
      <c r="M7111" s="51"/>
      <c r="N7111" s="62" t="s">
        <v>7423</v>
      </c>
      <c r="O7111" s="52" t="s">
        <v>399</v>
      </c>
      <c r="P7111" s="52">
        <v>678</v>
      </c>
      <c r="Q7111" s="52"/>
      <c r="R7111" s="52" t="s">
        <v>7336</v>
      </c>
      <c r="S7111" s="49" t="s">
        <v>21333</v>
      </c>
      <c r="V7111" s="50" t="s">
        <v>15283</v>
      </c>
      <c r="W7111" s="50" t="s">
        <v>7334</v>
      </c>
      <c r="X7111" s="50" t="s">
        <v>14740</v>
      </c>
      <c r="Y7111" s="70" t="s">
        <v>17320</v>
      </c>
      <c r="Z7111" s="53">
        <v>40777</v>
      </c>
    </row>
    <row r="7112" spans="1:26" s="49" customFormat="1" ht="30" x14ac:dyDescent="0.25">
      <c r="A7112" s="75">
        <v>600076407</v>
      </c>
      <c r="B7112" s="73">
        <f t="shared" si="333"/>
        <v>600076407</v>
      </c>
      <c r="C7112" s="73" t="s">
        <v>13507</v>
      </c>
      <c r="D7112" s="68">
        <v>1</v>
      </c>
      <c r="E7112" s="48">
        <f t="shared" si="334"/>
        <v>72744430</v>
      </c>
      <c r="F7112" s="57" t="s">
        <v>7314</v>
      </c>
      <c r="G7112" s="57" t="s">
        <v>7315</v>
      </c>
      <c r="H7112" s="51">
        <v>1025</v>
      </c>
      <c r="I7112" s="51" t="s">
        <v>17309</v>
      </c>
      <c r="J7112" s="69">
        <v>27.49</v>
      </c>
      <c r="K7112" s="69">
        <f t="shared" si="335"/>
        <v>28177.25</v>
      </c>
      <c r="L7112" s="90">
        <v>1025</v>
      </c>
      <c r="M7112" s="51"/>
      <c r="N7112" s="62" t="s">
        <v>7424</v>
      </c>
      <c r="O7112" s="52" t="s">
        <v>7342</v>
      </c>
      <c r="P7112" s="52">
        <v>1132</v>
      </c>
      <c r="Q7112" s="52">
        <v>5</v>
      </c>
      <c r="R7112" s="52" t="s">
        <v>7334</v>
      </c>
      <c r="S7112" s="49" t="s">
        <v>21333</v>
      </c>
      <c r="V7112" s="50" t="s">
        <v>15283</v>
      </c>
      <c r="W7112" s="50" t="s">
        <v>7334</v>
      </c>
      <c r="X7112" s="50" t="s">
        <v>14740</v>
      </c>
      <c r="Y7112" s="70" t="s">
        <v>17320</v>
      </c>
      <c r="Z7112" s="53">
        <v>40801</v>
      </c>
    </row>
    <row r="7113" spans="1:26" s="49" customFormat="1" x14ac:dyDescent="0.25">
      <c r="A7113" s="75">
        <v>600076491</v>
      </c>
      <c r="B7113" s="73">
        <f t="shared" si="333"/>
        <v>600076491</v>
      </c>
      <c r="C7113" s="73" t="s">
        <v>13508</v>
      </c>
      <c r="D7113" s="68">
        <v>1</v>
      </c>
      <c r="E7113" s="48">
        <f t="shared" si="334"/>
        <v>70698490</v>
      </c>
      <c r="F7113" s="57" t="s">
        <v>7314</v>
      </c>
      <c r="G7113" s="57" t="s">
        <v>7315</v>
      </c>
      <c r="H7113" s="51">
        <v>0</v>
      </c>
      <c r="I7113" s="51" t="s">
        <v>17309</v>
      </c>
      <c r="J7113" s="69">
        <v>27.49</v>
      </c>
      <c r="K7113" s="69">
        <f t="shared" si="335"/>
        <v>0</v>
      </c>
      <c r="L7113" s="90">
        <v>475</v>
      </c>
      <c r="M7113" s="51">
        <v>475</v>
      </c>
      <c r="N7113" s="62" t="s">
        <v>7425</v>
      </c>
      <c r="O7113" s="52" t="s">
        <v>20</v>
      </c>
      <c r="P7113" s="52">
        <v>740</v>
      </c>
      <c r="Q7113" s="52">
        <v>5</v>
      </c>
      <c r="R7113" s="52" t="s">
        <v>7402</v>
      </c>
      <c r="S7113" s="49" t="s">
        <v>21333</v>
      </c>
      <c r="V7113" s="50" t="s">
        <v>15283</v>
      </c>
      <c r="W7113" s="50" t="s">
        <v>7334</v>
      </c>
      <c r="X7113" s="50" t="s">
        <v>14740</v>
      </c>
      <c r="Y7113" s="70" t="s">
        <v>17320</v>
      </c>
      <c r="Z7113" s="53">
        <v>40753</v>
      </c>
    </row>
    <row r="7114" spans="1:26" s="49" customFormat="1" x14ac:dyDescent="0.25">
      <c r="A7114" s="75">
        <v>650074734</v>
      </c>
      <c r="B7114" s="73">
        <f t="shared" si="333"/>
        <v>650074734</v>
      </c>
      <c r="C7114" s="73" t="s">
        <v>13452</v>
      </c>
      <c r="D7114" s="68">
        <v>1</v>
      </c>
      <c r="E7114" s="48">
        <f t="shared" si="334"/>
        <v>25495488</v>
      </c>
      <c r="F7114" s="57" t="s">
        <v>7314</v>
      </c>
      <c r="G7114" s="57" t="s">
        <v>7315</v>
      </c>
      <c r="H7114" s="51">
        <v>200</v>
      </c>
      <c r="I7114" s="51" t="s">
        <v>17309</v>
      </c>
      <c r="J7114" s="69">
        <v>27.49</v>
      </c>
      <c r="K7114" s="69">
        <f t="shared" si="335"/>
        <v>5498</v>
      </c>
      <c r="L7114" s="90">
        <v>200</v>
      </c>
      <c r="M7114" s="51"/>
      <c r="N7114" s="62" t="s">
        <v>7343</v>
      </c>
      <c r="O7114" s="52" t="s">
        <v>7339</v>
      </c>
      <c r="P7114" s="52">
        <v>962</v>
      </c>
      <c r="Q7114" s="52">
        <v>49</v>
      </c>
      <c r="R7114" s="52" t="s">
        <v>7334</v>
      </c>
      <c r="S7114" s="49" t="s">
        <v>21334</v>
      </c>
      <c r="V7114" s="50" t="s">
        <v>15243</v>
      </c>
      <c r="W7114" s="50" t="s">
        <v>7334</v>
      </c>
      <c r="X7114" s="50" t="s">
        <v>14742</v>
      </c>
      <c r="Y7114" s="70" t="s">
        <v>17320</v>
      </c>
      <c r="Z7114" s="53">
        <v>40801</v>
      </c>
    </row>
    <row r="7115" spans="1:26" s="49" customFormat="1" ht="30" x14ac:dyDescent="0.25">
      <c r="A7115" s="74">
        <v>600028895</v>
      </c>
      <c r="B7115" s="73">
        <f t="shared" si="333"/>
        <v>600028895</v>
      </c>
      <c r="C7115" s="73" t="s">
        <v>21240</v>
      </c>
      <c r="D7115" s="68">
        <v>1</v>
      </c>
      <c r="E7115" s="48">
        <f t="shared" si="334"/>
        <v>412040</v>
      </c>
      <c r="F7115" s="57" t="s">
        <v>7314</v>
      </c>
      <c r="G7115" s="57" t="s">
        <v>7315</v>
      </c>
      <c r="H7115" s="51">
        <v>175</v>
      </c>
      <c r="I7115" s="51" t="s">
        <v>17309</v>
      </c>
      <c r="J7115" s="69">
        <v>27.49</v>
      </c>
      <c r="K7115" s="69">
        <f t="shared" si="335"/>
        <v>4810.75</v>
      </c>
      <c r="L7115" s="90">
        <v>175</v>
      </c>
      <c r="M7115" s="51"/>
      <c r="N7115" s="63" t="s">
        <v>21241</v>
      </c>
      <c r="O7115" s="50" t="s">
        <v>1052</v>
      </c>
      <c r="P7115" s="50">
        <v>814</v>
      </c>
      <c r="Q7115" s="50">
        <v>5</v>
      </c>
      <c r="R7115" s="50" t="s">
        <v>7402</v>
      </c>
      <c r="S7115" s="49" t="s">
        <v>21333</v>
      </c>
      <c r="V7115" s="50" t="s">
        <v>14745</v>
      </c>
      <c r="W7115" s="50" t="s">
        <v>7334</v>
      </c>
      <c r="X7115" s="50" t="s">
        <v>14746</v>
      </c>
      <c r="Y7115" s="70" t="s">
        <v>17320</v>
      </c>
      <c r="Z7115" s="53">
        <v>40753</v>
      </c>
    </row>
    <row r="7116" spans="1:26" s="49" customFormat="1" ht="30" x14ac:dyDescent="0.25">
      <c r="A7116" s="74">
        <v>600001431</v>
      </c>
      <c r="B7116" s="73">
        <f t="shared" si="333"/>
        <v>600001431</v>
      </c>
      <c r="C7116" s="73" t="s">
        <v>13774</v>
      </c>
      <c r="D7116" s="68">
        <v>1</v>
      </c>
      <c r="E7116" s="48">
        <f t="shared" si="334"/>
        <v>70901619</v>
      </c>
      <c r="F7116" s="57" t="s">
        <v>7314</v>
      </c>
      <c r="G7116" s="57" t="s">
        <v>7843</v>
      </c>
      <c r="H7116" s="51">
        <v>775</v>
      </c>
      <c r="I7116" s="51" t="s">
        <v>17309</v>
      </c>
      <c r="J7116" s="69">
        <v>27.49</v>
      </c>
      <c r="K7116" s="69">
        <f t="shared" si="335"/>
        <v>21304.75</v>
      </c>
      <c r="L7116" s="90">
        <v>775</v>
      </c>
      <c r="M7116" s="51"/>
      <c r="N7116" s="62" t="s">
        <v>7848</v>
      </c>
      <c r="O7116" s="52" t="s">
        <v>51</v>
      </c>
      <c r="P7116" s="52">
        <v>100</v>
      </c>
      <c r="Q7116" s="52"/>
      <c r="R7116" s="52" t="s">
        <v>7849</v>
      </c>
      <c r="S7116" s="49" t="s">
        <v>21334</v>
      </c>
      <c r="V7116" s="50" t="s">
        <v>15243</v>
      </c>
      <c r="W7116" s="50" t="s">
        <v>7847</v>
      </c>
      <c r="X7116" s="50" t="s">
        <v>14741</v>
      </c>
      <c r="Y7116" s="70" t="s">
        <v>17320</v>
      </c>
      <c r="Z7116" s="53">
        <v>41742</v>
      </c>
    </row>
    <row r="7117" spans="1:26" s="49" customFormat="1" ht="30" x14ac:dyDescent="0.25">
      <c r="A7117" s="74">
        <v>600023664</v>
      </c>
      <c r="B7117" s="73">
        <f t="shared" si="333"/>
        <v>600023664</v>
      </c>
      <c r="C7117" s="73" t="s">
        <v>13775</v>
      </c>
      <c r="D7117" s="68">
        <v>1</v>
      </c>
      <c r="E7117" s="48">
        <f t="shared" si="334"/>
        <v>70839913</v>
      </c>
      <c r="F7117" s="57" t="s">
        <v>7314</v>
      </c>
      <c r="G7117" s="57" t="s">
        <v>7843</v>
      </c>
      <c r="H7117" s="51">
        <v>400</v>
      </c>
      <c r="I7117" s="51" t="s">
        <v>17309</v>
      </c>
      <c r="J7117" s="69">
        <v>27.49</v>
      </c>
      <c r="K7117" s="69">
        <f t="shared" si="335"/>
        <v>10996</v>
      </c>
      <c r="L7117" s="90">
        <v>400</v>
      </c>
      <c r="M7117" s="51"/>
      <c r="N7117" s="62" t="s">
        <v>7850</v>
      </c>
      <c r="O7117" s="52" t="s">
        <v>7851</v>
      </c>
      <c r="P7117" s="52">
        <v>110</v>
      </c>
      <c r="Q7117" s="52">
        <v>29</v>
      </c>
      <c r="R7117" s="52" t="s">
        <v>7847</v>
      </c>
      <c r="S7117" s="49" t="s">
        <v>21333</v>
      </c>
      <c r="V7117" s="50" t="s">
        <v>15243</v>
      </c>
      <c r="W7117" s="50" t="s">
        <v>7847</v>
      </c>
      <c r="X7117" s="50" t="s">
        <v>14738</v>
      </c>
      <c r="Y7117" s="70" t="s">
        <v>17320</v>
      </c>
      <c r="Z7117" s="53">
        <v>41501</v>
      </c>
    </row>
    <row r="7118" spans="1:26" s="49" customFormat="1" ht="30" x14ac:dyDescent="0.25">
      <c r="A7118" s="74">
        <v>600023699</v>
      </c>
      <c r="B7118" s="73">
        <f t="shared" si="333"/>
        <v>600023699</v>
      </c>
      <c r="C7118" s="73" t="s">
        <v>13776</v>
      </c>
      <c r="D7118" s="68">
        <v>1</v>
      </c>
      <c r="E7118" s="48">
        <f t="shared" si="334"/>
        <v>70839841</v>
      </c>
      <c r="F7118" s="57" t="s">
        <v>7314</v>
      </c>
      <c r="G7118" s="57" t="s">
        <v>7843</v>
      </c>
      <c r="H7118" s="51">
        <v>0</v>
      </c>
      <c r="I7118" s="51" t="s">
        <v>17309</v>
      </c>
      <c r="J7118" s="69">
        <v>27.49</v>
      </c>
      <c r="K7118" s="69">
        <f t="shared" si="335"/>
        <v>0</v>
      </c>
      <c r="L7118" s="90">
        <v>200</v>
      </c>
      <c r="M7118" s="51">
        <v>200</v>
      </c>
      <c r="N7118" s="62" t="s">
        <v>7852</v>
      </c>
      <c r="O7118" s="52" t="s">
        <v>7853</v>
      </c>
      <c r="P7118" s="52">
        <v>1331</v>
      </c>
      <c r="Q7118" s="52">
        <v>18</v>
      </c>
      <c r="R7118" s="52" t="s">
        <v>7847</v>
      </c>
      <c r="S7118" s="49" t="s">
        <v>21333</v>
      </c>
      <c r="V7118" s="50" t="s">
        <v>15243</v>
      </c>
      <c r="W7118" s="50" t="s">
        <v>7847</v>
      </c>
      <c r="X7118" s="50" t="s">
        <v>14738</v>
      </c>
      <c r="Y7118" s="70" t="s">
        <v>17320</v>
      </c>
      <c r="Z7118" s="53">
        <v>41501</v>
      </c>
    </row>
    <row r="7119" spans="1:26" s="49" customFormat="1" ht="30" x14ac:dyDescent="0.25">
      <c r="A7119" s="74">
        <v>600023711</v>
      </c>
      <c r="B7119" s="73">
        <f t="shared" si="333"/>
        <v>600023711</v>
      </c>
      <c r="C7119" s="73" t="s">
        <v>13777</v>
      </c>
      <c r="D7119" s="68">
        <v>1</v>
      </c>
      <c r="E7119" s="48">
        <f t="shared" si="334"/>
        <v>61515582</v>
      </c>
      <c r="F7119" s="57" t="s">
        <v>7314</v>
      </c>
      <c r="G7119" s="57" t="s">
        <v>7843</v>
      </c>
      <c r="H7119" s="51">
        <v>250</v>
      </c>
      <c r="I7119" s="51" t="s">
        <v>17309</v>
      </c>
      <c r="J7119" s="69">
        <v>27.49</v>
      </c>
      <c r="K7119" s="69">
        <f t="shared" si="335"/>
        <v>6872.5</v>
      </c>
      <c r="L7119" s="90">
        <v>250</v>
      </c>
      <c r="M7119" s="51"/>
      <c r="N7119" s="62" t="s">
        <v>7854</v>
      </c>
      <c r="O7119" s="52" t="s">
        <v>60</v>
      </c>
      <c r="P7119" s="52">
        <v>624</v>
      </c>
      <c r="Q7119" s="52">
        <v>1</v>
      </c>
      <c r="R7119" s="52" t="s">
        <v>7855</v>
      </c>
      <c r="S7119" s="49" t="s">
        <v>21333</v>
      </c>
      <c r="V7119" s="50" t="s">
        <v>15243</v>
      </c>
      <c r="W7119" s="50" t="s">
        <v>7847</v>
      </c>
      <c r="X7119" s="50" t="s">
        <v>14738</v>
      </c>
      <c r="Y7119" s="70" t="s">
        <v>17320</v>
      </c>
      <c r="Z7119" s="53">
        <v>41901</v>
      </c>
    </row>
    <row r="7120" spans="1:26" s="49" customFormat="1" x14ac:dyDescent="0.25">
      <c r="A7120" s="74">
        <v>600023729</v>
      </c>
      <c r="B7120" s="73">
        <f t="shared" si="333"/>
        <v>600023729</v>
      </c>
      <c r="C7120" s="73" t="s">
        <v>13778</v>
      </c>
      <c r="D7120" s="68">
        <v>1</v>
      </c>
      <c r="E7120" s="48">
        <f t="shared" si="334"/>
        <v>25023187</v>
      </c>
      <c r="F7120" s="57" t="s">
        <v>7314</v>
      </c>
      <c r="G7120" s="57" t="s">
        <v>7843</v>
      </c>
      <c r="H7120" s="51">
        <v>0</v>
      </c>
      <c r="I7120" s="51" t="s">
        <v>17309</v>
      </c>
      <c r="J7120" s="69">
        <v>27.49</v>
      </c>
      <c r="K7120" s="69">
        <f t="shared" si="335"/>
        <v>0</v>
      </c>
      <c r="L7120" s="90">
        <v>25</v>
      </c>
      <c r="M7120" s="51">
        <v>25</v>
      </c>
      <c r="N7120" s="62" t="s">
        <v>7856</v>
      </c>
      <c r="O7120" s="52" t="s">
        <v>2608</v>
      </c>
      <c r="P7120" s="52">
        <v>1570</v>
      </c>
      <c r="Q7120" s="52">
        <v>1</v>
      </c>
      <c r="R7120" s="52" t="s">
        <v>7847</v>
      </c>
      <c r="S7120" s="49" t="s">
        <v>21334</v>
      </c>
      <c r="V7120" s="50" t="s">
        <v>15243</v>
      </c>
      <c r="W7120" s="50" t="s">
        <v>7847</v>
      </c>
      <c r="X7120" s="50" t="s">
        <v>14742</v>
      </c>
      <c r="Y7120" s="70" t="s">
        <v>17320</v>
      </c>
      <c r="Z7120" s="53">
        <v>41501</v>
      </c>
    </row>
    <row r="7121" spans="1:26" s="49" customFormat="1" x14ac:dyDescent="0.25">
      <c r="A7121" s="74">
        <v>600023737</v>
      </c>
      <c r="B7121" s="73">
        <f t="shared" si="333"/>
        <v>600023737</v>
      </c>
      <c r="C7121" s="73" t="s">
        <v>13779</v>
      </c>
      <c r="D7121" s="68">
        <v>1</v>
      </c>
      <c r="E7121" s="48">
        <f t="shared" si="334"/>
        <v>25048791</v>
      </c>
      <c r="F7121" s="57" t="s">
        <v>7314</v>
      </c>
      <c r="G7121" s="57" t="s">
        <v>7843</v>
      </c>
      <c r="H7121" s="51">
        <v>175</v>
      </c>
      <c r="I7121" s="51" t="s">
        <v>17309</v>
      </c>
      <c r="J7121" s="69">
        <v>27.49</v>
      </c>
      <c r="K7121" s="69">
        <f t="shared" si="335"/>
        <v>4810.75</v>
      </c>
      <c r="L7121" s="90">
        <v>175</v>
      </c>
      <c r="M7121" s="51"/>
      <c r="N7121" s="62" t="s">
        <v>7857</v>
      </c>
      <c r="O7121" s="52" t="s">
        <v>7858</v>
      </c>
      <c r="P7121" s="52">
        <v>1286</v>
      </c>
      <c r="Q7121" s="52">
        <v>9</v>
      </c>
      <c r="R7121" s="52" t="s">
        <v>7847</v>
      </c>
      <c r="S7121" s="49" t="s">
        <v>21334</v>
      </c>
      <c r="V7121" s="50" t="s">
        <v>15243</v>
      </c>
      <c r="W7121" s="50" t="s">
        <v>7847</v>
      </c>
      <c r="X7121" s="50" t="s">
        <v>14742</v>
      </c>
      <c r="Y7121" s="70" t="s">
        <v>17320</v>
      </c>
      <c r="Z7121" s="53">
        <v>41501</v>
      </c>
    </row>
    <row r="7122" spans="1:26" s="49" customFormat="1" x14ac:dyDescent="0.25">
      <c r="A7122" s="74">
        <v>600084027</v>
      </c>
      <c r="B7122" s="73">
        <f t="shared" si="333"/>
        <v>600084027</v>
      </c>
      <c r="C7122" s="73" t="s">
        <v>13787</v>
      </c>
      <c r="D7122" s="68">
        <v>1</v>
      </c>
      <c r="E7122" s="48">
        <f t="shared" si="334"/>
        <v>65639774</v>
      </c>
      <c r="F7122" s="57" t="s">
        <v>7314</v>
      </c>
      <c r="G7122" s="57" t="s">
        <v>7843</v>
      </c>
      <c r="H7122" s="51">
        <v>0</v>
      </c>
      <c r="I7122" s="51" t="s">
        <v>17309</v>
      </c>
      <c r="J7122" s="69">
        <v>27.49</v>
      </c>
      <c r="K7122" s="69">
        <f t="shared" si="335"/>
        <v>0</v>
      </c>
      <c r="L7122" s="90">
        <v>25</v>
      </c>
      <c r="M7122" s="51">
        <v>25</v>
      </c>
      <c r="N7122" s="62" t="s">
        <v>7873</v>
      </c>
      <c r="O7122" s="52" t="s">
        <v>6191</v>
      </c>
      <c r="P7122" s="52">
        <v>1697</v>
      </c>
      <c r="Q7122" s="52"/>
      <c r="R7122" s="52" t="s">
        <v>7847</v>
      </c>
      <c r="S7122" s="49" t="s">
        <v>21333</v>
      </c>
      <c r="V7122" s="50" t="s">
        <v>15284</v>
      </c>
      <c r="W7122" s="50" t="s">
        <v>7847</v>
      </c>
      <c r="X7122" s="50" t="s">
        <v>14740</v>
      </c>
      <c r="Y7122" s="70" t="s">
        <v>17320</v>
      </c>
      <c r="Z7122" s="53">
        <v>41501</v>
      </c>
    </row>
    <row r="7123" spans="1:26" s="49" customFormat="1" x14ac:dyDescent="0.25">
      <c r="A7123" s="74">
        <v>600084221</v>
      </c>
      <c r="B7123" s="73">
        <f t="shared" si="333"/>
        <v>600084221</v>
      </c>
      <c r="C7123" s="73" t="s">
        <v>13788</v>
      </c>
      <c r="D7123" s="68">
        <v>1</v>
      </c>
      <c r="E7123" s="48">
        <f t="shared" si="334"/>
        <v>72742402</v>
      </c>
      <c r="F7123" s="57" t="s">
        <v>7314</v>
      </c>
      <c r="G7123" s="57" t="s">
        <v>7843</v>
      </c>
      <c r="H7123" s="51">
        <v>0</v>
      </c>
      <c r="I7123" s="51" t="s">
        <v>17309</v>
      </c>
      <c r="J7123" s="69">
        <v>27.49</v>
      </c>
      <c r="K7123" s="69">
        <f t="shared" si="335"/>
        <v>0</v>
      </c>
      <c r="L7123" s="90">
        <v>25</v>
      </c>
      <c r="M7123" s="51">
        <v>25</v>
      </c>
      <c r="N7123" s="62" t="s">
        <v>7874</v>
      </c>
      <c r="O7123" s="52"/>
      <c r="P7123" s="52">
        <v>20</v>
      </c>
      <c r="Q7123" s="52"/>
      <c r="R7123" s="52" t="s">
        <v>7875</v>
      </c>
      <c r="S7123" s="49" t="s">
        <v>21333</v>
      </c>
      <c r="V7123" s="50" t="s">
        <v>15284</v>
      </c>
      <c r="W7123" s="50" t="s">
        <v>7847</v>
      </c>
      <c r="X7123" s="50" t="s">
        <v>14740</v>
      </c>
      <c r="Y7123" s="70" t="s">
        <v>17320</v>
      </c>
      <c r="Z7123" s="53">
        <v>41713</v>
      </c>
    </row>
    <row r="7124" spans="1:26" s="49" customFormat="1" x14ac:dyDescent="0.25">
      <c r="A7124" s="74">
        <v>600084264</v>
      </c>
      <c r="B7124" s="73">
        <f t="shared" si="333"/>
        <v>600084264</v>
      </c>
      <c r="C7124" s="73" t="s">
        <v>13789</v>
      </c>
      <c r="D7124" s="68">
        <v>1</v>
      </c>
      <c r="E7124" s="48">
        <f t="shared" si="334"/>
        <v>72742003</v>
      </c>
      <c r="F7124" s="57" t="s">
        <v>7314</v>
      </c>
      <c r="G7124" s="57" t="s">
        <v>7843</v>
      </c>
      <c r="H7124" s="51">
        <v>0</v>
      </c>
      <c r="I7124" s="51" t="s">
        <v>17309</v>
      </c>
      <c r="J7124" s="69">
        <v>27.49</v>
      </c>
      <c r="K7124" s="69">
        <f t="shared" si="335"/>
        <v>0</v>
      </c>
      <c r="L7124" s="90">
        <v>25</v>
      </c>
      <c r="M7124" s="51">
        <v>25</v>
      </c>
      <c r="N7124" s="62" t="s">
        <v>7876</v>
      </c>
      <c r="O7124" s="52" t="s">
        <v>7877</v>
      </c>
      <c r="P7124" s="52">
        <v>661</v>
      </c>
      <c r="Q7124" s="52"/>
      <c r="R7124" s="52" t="s">
        <v>7199</v>
      </c>
      <c r="S7124" s="49" t="s">
        <v>21333</v>
      </c>
      <c r="V7124" s="50" t="s">
        <v>15284</v>
      </c>
      <c r="W7124" s="50" t="s">
        <v>7847</v>
      </c>
      <c r="X7124" s="50" t="s">
        <v>14740</v>
      </c>
      <c r="Y7124" s="70" t="s">
        <v>17320</v>
      </c>
      <c r="Z7124" s="53">
        <v>41705</v>
      </c>
    </row>
    <row r="7125" spans="1:26" s="49" customFormat="1" x14ac:dyDescent="0.25">
      <c r="A7125" s="74">
        <v>600084345</v>
      </c>
      <c r="B7125" s="73">
        <f t="shared" si="333"/>
        <v>600084345</v>
      </c>
      <c r="C7125" s="73" t="s">
        <v>13790</v>
      </c>
      <c r="D7125" s="68">
        <v>1</v>
      </c>
      <c r="E7125" s="48">
        <f t="shared" si="334"/>
        <v>65639839</v>
      </c>
      <c r="F7125" s="57" t="s">
        <v>7314</v>
      </c>
      <c r="G7125" s="57" t="s">
        <v>7843</v>
      </c>
      <c r="H7125" s="51">
        <v>0</v>
      </c>
      <c r="I7125" s="51" t="s">
        <v>17309</v>
      </c>
      <c r="J7125" s="69">
        <v>27.49</v>
      </c>
      <c r="K7125" s="69">
        <f t="shared" si="335"/>
        <v>0</v>
      </c>
      <c r="L7125" s="90">
        <v>25</v>
      </c>
      <c r="M7125" s="51">
        <v>25</v>
      </c>
      <c r="N7125" s="62" t="s">
        <v>7878</v>
      </c>
      <c r="O7125" s="52" t="s">
        <v>3156</v>
      </c>
      <c r="P7125" s="52">
        <v>2869</v>
      </c>
      <c r="Q7125" s="52"/>
      <c r="R7125" s="52" t="s">
        <v>7847</v>
      </c>
      <c r="S7125" s="49" t="s">
        <v>21333</v>
      </c>
      <c r="V7125" s="50" t="s">
        <v>15284</v>
      </c>
      <c r="W7125" s="50" t="s">
        <v>7847</v>
      </c>
      <c r="X7125" s="50" t="s">
        <v>14740</v>
      </c>
      <c r="Y7125" s="70" t="s">
        <v>17320</v>
      </c>
      <c r="Z7125" s="53">
        <v>41501</v>
      </c>
    </row>
    <row r="7126" spans="1:26" s="49" customFormat="1" x14ac:dyDescent="0.25">
      <c r="A7126" s="74">
        <v>600084531</v>
      </c>
      <c r="B7126" s="73">
        <f t="shared" si="333"/>
        <v>600084531</v>
      </c>
      <c r="C7126" s="73" t="s">
        <v>13791</v>
      </c>
      <c r="D7126" s="68">
        <v>1</v>
      </c>
      <c r="E7126" s="48">
        <f t="shared" si="334"/>
        <v>46070656</v>
      </c>
      <c r="F7126" s="57" t="s">
        <v>7314</v>
      </c>
      <c r="G7126" s="57" t="s">
        <v>7843</v>
      </c>
      <c r="H7126" s="51">
        <v>0</v>
      </c>
      <c r="I7126" s="51" t="s">
        <v>17309</v>
      </c>
      <c r="J7126" s="69">
        <v>27.49</v>
      </c>
      <c r="K7126" s="69">
        <f t="shared" si="335"/>
        <v>0</v>
      </c>
      <c r="L7126" s="90">
        <v>25</v>
      </c>
      <c r="M7126" s="51">
        <v>25</v>
      </c>
      <c r="N7126" s="62" t="s">
        <v>7879</v>
      </c>
      <c r="O7126" s="52" t="s">
        <v>7880</v>
      </c>
      <c r="P7126" s="52">
        <v>110</v>
      </c>
      <c r="Q7126" s="52"/>
      <c r="R7126" s="52" t="s">
        <v>7847</v>
      </c>
      <c r="S7126" s="49" t="s">
        <v>21333</v>
      </c>
      <c r="V7126" s="50" t="s">
        <v>15284</v>
      </c>
      <c r="W7126" s="50" t="s">
        <v>7847</v>
      </c>
      <c r="X7126" s="50" t="s">
        <v>14740</v>
      </c>
      <c r="Y7126" s="70" t="s">
        <v>17320</v>
      </c>
      <c r="Z7126" s="53">
        <v>41501</v>
      </c>
    </row>
    <row r="7127" spans="1:26" s="49" customFormat="1" ht="30" x14ac:dyDescent="0.25">
      <c r="A7127" s="74">
        <v>600011216</v>
      </c>
      <c r="B7127" s="73">
        <f t="shared" si="333"/>
        <v>600011216</v>
      </c>
      <c r="C7127" s="73" t="s">
        <v>15285</v>
      </c>
      <c r="D7127" s="68">
        <v>1</v>
      </c>
      <c r="E7127" s="48">
        <f t="shared" si="334"/>
        <v>61515451</v>
      </c>
      <c r="F7127" s="57" t="s">
        <v>7314</v>
      </c>
      <c r="G7127" s="57" t="s">
        <v>7843</v>
      </c>
      <c r="H7127" s="51">
        <v>750</v>
      </c>
      <c r="I7127" s="51" t="s">
        <v>17309</v>
      </c>
      <c r="J7127" s="69">
        <v>27.49</v>
      </c>
      <c r="K7127" s="69">
        <f t="shared" si="335"/>
        <v>20617.5</v>
      </c>
      <c r="L7127" s="90">
        <v>750</v>
      </c>
      <c r="M7127" s="51"/>
      <c r="N7127" s="62" t="s">
        <v>15286</v>
      </c>
      <c r="O7127" s="52" t="s">
        <v>15287</v>
      </c>
      <c r="P7127" s="52">
        <v>530</v>
      </c>
      <c r="Q7127" s="52">
        <v>11</v>
      </c>
      <c r="R7127" s="52" t="s">
        <v>7847</v>
      </c>
      <c r="S7127" s="49" t="s">
        <v>21333</v>
      </c>
      <c r="V7127" s="50" t="s">
        <v>15243</v>
      </c>
      <c r="W7127" s="50" t="s">
        <v>7847</v>
      </c>
      <c r="X7127" s="50" t="s">
        <v>14738</v>
      </c>
      <c r="Y7127" s="70" t="s">
        <v>17320</v>
      </c>
      <c r="Z7127" s="53">
        <v>41501</v>
      </c>
    </row>
    <row r="7128" spans="1:26" s="49" customFormat="1" x14ac:dyDescent="0.25">
      <c r="A7128" s="74">
        <v>600011232</v>
      </c>
      <c r="B7128" s="73">
        <f t="shared" si="333"/>
        <v>600011232</v>
      </c>
      <c r="C7128" s="73" t="s">
        <v>13780</v>
      </c>
      <c r="D7128" s="68">
        <v>1</v>
      </c>
      <c r="E7128" s="48">
        <f t="shared" si="334"/>
        <v>25018248</v>
      </c>
      <c r="F7128" s="57" t="s">
        <v>7314</v>
      </c>
      <c r="G7128" s="57" t="s">
        <v>7843</v>
      </c>
      <c r="H7128" s="51">
        <v>150</v>
      </c>
      <c r="I7128" s="51" t="s">
        <v>17309</v>
      </c>
      <c r="J7128" s="69">
        <v>27.49</v>
      </c>
      <c r="K7128" s="69">
        <f t="shared" si="335"/>
        <v>4123.5</v>
      </c>
      <c r="L7128" s="90">
        <v>150</v>
      </c>
      <c r="M7128" s="51"/>
      <c r="N7128" s="62" t="s">
        <v>7859</v>
      </c>
      <c r="O7128" s="52" t="s">
        <v>7860</v>
      </c>
      <c r="P7128" s="52">
        <v>275</v>
      </c>
      <c r="Q7128" s="52">
        <v>27</v>
      </c>
      <c r="R7128" s="52" t="s">
        <v>7861</v>
      </c>
      <c r="S7128" s="49" t="s">
        <v>21334</v>
      </c>
      <c r="V7128" s="50" t="s">
        <v>15243</v>
      </c>
      <c r="W7128" s="50" t="s">
        <v>7847</v>
      </c>
      <c r="X7128" s="50" t="s">
        <v>14742</v>
      </c>
      <c r="Y7128" s="70" t="s">
        <v>17320</v>
      </c>
      <c r="Z7128" s="53">
        <v>41703</v>
      </c>
    </row>
    <row r="7129" spans="1:26" s="49" customFormat="1" ht="30" x14ac:dyDescent="0.25">
      <c r="A7129" s="74">
        <v>600011241</v>
      </c>
      <c r="B7129" s="73">
        <f t="shared" si="333"/>
        <v>600011241</v>
      </c>
      <c r="C7129" s="73" t="s">
        <v>13781</v>
      </c>
      <c r="D7129" s="68">
        <v>1</v>
      </c>
      <c r="E7129" s="48">
        <f t="shared" si="334"/>
        <v>61515779</v>
      </c>
      <c r="F7129" s="57" t="s">
        <v>7314</v>
      </c>
      <c r="G7129" s="57" t="s">
        <v>7843</v>
      </c>
      <c r="H7129" s="51">
        <v>450</v>
      </c>
      <c r="I7129" s="51" t="s">
        <v>17309</v>
      </c>
      <c r="J7129" s="69">
        <v>27.49</v>
      </c>
      <c r="K7129" s="69">
        <f t="shared" si="335"/>
        <v>12370.5</v>
      </c>
      <c r="L7129" s="90">
        <v>450</v>
      </c>
      <c r="M7129" s="51"/>
      <c r="N7129" s="62" t="s">
        <v>7862</v>
      </c>
      <c r="O7129" s="52" t="s">
        <v>4934</v>
      </c>
      <c r="P7129" s="52">
        <v>862</v>
      </c>
      <c r="Q7129" s="52">
        <v>15</v>
      </c>
      <c r="R7129" s="52" t="s">
        <v>7847</v>
      </c>
      <c r="S7129" s="49" t="s">
        <v>21333</v>
      </c>
      <c r="V7129" s="50" t="s">
        <v>15243</v>
      </c>
      <c r="W7129" s="50" t="s">
        <v>7847</v>
      </c>
      <c r="X7129" s="50" t="s">
        <v>14738</v>
      </c>
      <c r="Y7129" s="70" t="s">
        <v>17320</v>
      </c>
      <c r="Z7129" s="53">
        <v>41501</v>
      </c>
    </row>
    <row r="7130" spans="1:26" s="49" customFormat="1" ht="30" x14ac:dyDescent="0.25">
      <c r="A7130" s="74">
        <v>600011267</v>
      </c>
      <c r="B7130" s="73">
        <f t="shared" si="333"/>
        <v>600011267</v>
      </c>
      <c r="C7130" s="73" t="s">
        <v>13782</v>
      </c>
      <c r="D7130" s="68">
        <v>1</v>
      </c>
      <c r="E7130" s="48">
        <f t="shared" si="334"/>
        <v>61515477</v>
      </c>
      <c r="F7130" s="57" t="s">
        <v>7314</v>
      </c>
      <c r="G7130" s="57" t="s">
        <v>7843</v>
      </c>
      <c r="H7130" s="51">
        <v>550</v>
      </c>
      <c r="I7130" s="51" t="s">
        <v>17309</v>
      </c>
      <c r="J7130" s="69">
        <v>27.49</v>
      </c>
      <c r="K7130" s="69">
        <f t="shared" si="335"/>
        <v>15119.5</v>
      </c>
      <c r="L7130" s="90">
        <v>550</v>
      </c>
      <c r="M7130" s="51"/>
      <c r="N7130" s="62" t="s">
        <v>7863</v>
      </c>
      <c r="O7130" s="52" t="s">
        <v>593</v>
      </c>
      <c r="P7130" s="52">
        <v>909</v>
      </c>
      <c r="Q7130" s="52">
        <v>12</v>
      </c>
      <c r="R7130" s="52" t="s">
        <v>7855</v>
      </c>
      <c r="S7130" s="49" t="s">
        <v>21333</v>
      </c>
      <c r="V7130" s="50" t="s">
        <v>15243</v>
      </c>
      <c r="W7130" s="50" t="s">
        <v>7847</v>
      </c>
      <c r="X7130" s="50" t="s">
        <v>14738</v>
      </c>
      <c r="Y7130" s="70" t="s">
        <v>17320</v>
      </c>
      <c r="Z7130" s="53">
        <v>41901</v>
      </c>
    </row>
    <row r="7131" spans="1:26" s="49" customFormat="1" ht="30" x14ac:dyDescent="0.25">
      <c r="A7131" s="74">
        <v>600011283</v>
      </c>
      <c r="B7131" s="73">
        <f t="shared" si="333"/>
        <v>600011283</v>
      </c>
      <c r="C7131" s="73" t="s">
        <v>13783</v>
      </c>
      <c r="D7131" s="68">
        <v>1</v>
      </c>
      <c r="E7131" s="48">
        <f t="shared" si="334"/>
        <v>497088</v>
      </c>
      <c r="F7131" s="57" t="s">
        <v>7314</v>
      </c>
      <c r="G7131" s="57" t="s">
        <v>7843</v>
      </c>
      <c r="H7131" s="51">
        <v>1100</v>
      </c>
      <c r="I7131" s="51" t="s">
        <v>17309</v>
      </c>
      <c r="J7131" s="69">
        <v>27.49</v>
      </c>
      <c r="K7131" s="69">
        <f t="shared" si="335"/>
        <v>30239</v>
      </c>
      <c r="L7131" s="90">
        <v>1100</v>
      </c>
      <c r="M7131" s="51"/>
      <c r="N7131" s="62" t="s">
        <v>7864</v>
      </c>
      <c r="O7131" s="52" t="s">
        <v>137</v>
      </c>
      <c r="P7131" s="52">
        <v>1350</v>
      </c>
      <c r="Q7131" s="52">
        <v>1</v>
      </c>
      <c r="R7131" s="52" t="s">
        <v>7847</v>
      </c>
      <c r="S7131" s="49" t="s">
        <v>21333</v>
      </c>
      <c r="V7131" s="50" t="s">
        <v>15243</v>
      </c>
      <c r="W7131" s="50" t="s">
        <v>7847</v>
      </c>
      <c r="X7131" s="50" t="s">
        <v>14738</v>
      </c>
      <c r="Y7131" s="70" t="s">
        <v>17320</v>
      </c>
      <c r="Z7131" s="53">
        <v>41501</v>
      </c>
    </row>
    <row r="7132" spans="1:26" s="49" customFormat="1" ht="30" x14ac:dyDescent="0.25">
      <c r="A7132" s="74">
        <v>600011291</v>
      </c>
      <c r="B7132" s="73">
        <f t="shared" si="333"/>
        <v>600011291</v>
      </c>
      <c r="C7132" s="73" t="s">
        <v>13784</v>
      </c>
      <c r="D7132" s="68">
        <v>1</v>
      </c>
      <c r="E7132" s="48">
        <f t="shared" si="334"/>
        <v>524646</v>
      </c>
      <c r="F7132" s="57" t="s">
        <v>7314</v>
      </c>
      <c r="G7132" s="57" t="s">
        <v>7843</v>
      </c>
      <c r="H7132" s="51">
        <v>825</v>
      </c>
      <c r="I7132" s="51" t="s">
        <v>17309</v>
      </c>
      <c r="J7132" s="69">
        <v>27.49</v>
      </c>
      <c r="K7132" s="69">
        <f t="shared" si="335"/>
        <v>22679.25</v>
      </c>
      <c r="L7132" s="90">
        <v>825</v>
      </c>
      <c r="M7132" s="51"/>
      <c r="N7132" s="62" t="s">
        <v>7865</v>
      </c>
      <c r="O7132" s="52" t="s">
        <v>7866</v>
      </c>
      <c r="P7132" s="52">
        <v>880</v>
      </c>
      <c r="Q7132" s="52">
        <v>12</v>
      </c>
      <c r="R7132" s="52" t="s">
        <v>7847</v>
      </c>
      <c r="S7132" s="49" t="s">
        <v>21333</v>
      </c>
      <c r="V7132" s="50" t="s">
        <v>15243</v>
      </c>
      <c r="W7132" s="50" t="s">
        <v>7847</v>
      </c>
      <c r="X7132" s="50" t="s">
        <v>14738</v>
      </c>
      <c r="Y7132" s="70" t="s">
        <v>17320</v>
      </c>
      <c r="Z7132" s="53">
        <v>41501</v>
      </c>
    </row>
    <row r="7133" spans="1:26" s="49" customFormat="1" x14ac:dyDescent="0.25">
      <c r="A7133" s="74">
        <v>600011305</v>
      </c>
      <c r="B7133" s="73">
        <f t="shared" si="333"/>
        <v>600011305</v>
      </c>
      <c r="C7133" s="73" t="s">
        <v>13785</v>
      </c>
      <c r="D7133" s="68">
        <v>1</v>
      </c>
      <c r="E7133" s="48">
        <f t="shared" si="334"/>
        <v>18385877</v>
      </c>
      <c r="F7133" s="57" t="s">
        <v>7314</v>
      </c>
      <c r="G7133" s="57" t="s">
        <v>7843</v>
      </c>
      <c r="H7133" s="51">
        <v>675</v>
      </c>
      <c r="I7133" s="51" t="s">
        <v>17309</v>
      </c>
      <c r="J7133" s="69">
        <v>27.49</v>
      </c>
      <c r="K7133" s="69">
        <f t="shared" si="335"/>
        <v>18555.75</v>
      </c>
      <c r="L7133" s="90">
        <v>675</v>
      </c>
      <c r="M7133" s="51"/>
      <c r="N7133" s="62" t="s">
        <v>7867</v>
      </c>
      <c r="O7133" s="52" t="s">
        <v>7868</v>
      </c>
      <c r="P7133" s="52">
        <v>5</v>
      </c>
      <c r="Q7133" s="52">
        <v>5</v>
      </c>
      <c r="R7133" s="52" t="s">
        <v>7847</v>
      </c>
      <c r="S7133" s="49" t="s">
        <v>21334</v>
      </c>
      <c r="V7133" s="50" t="s">
        <v>15243</v>
      </c>
      <c r="W7133" s="50" t="s">
        <v>7847</v>
      </c>
      <c r="X7133" s="50" t="s">
        <v>14742</v>
      </c>
      <c r="Y7133" s="70" t="s">
        <v>17320</v>
      </c>
      <c r="Z7133" s="53">
        <v>41503</v>
      </c>
    </row>
    <row r="7134" spans="1:26" s="49" customFormat="1" ht="30" x14ac:dyDescent="0.25">
      <c r="A7134" s="74">
        <v>600029417</v>
      </c>
      <c r="B7134" s="73">
        <f t="shared" si="333"/>
        <v>600029417</v>
      </c>
      <c r="C7134" s="73" t="s">
        <v>21242</v>
      </c>
      <c r="D7134" s="68">
        <v>1</v>
      </c>
      <c r="E7134" s="48">
        <f t="shared" si="334"/>
        <v>61515884</v>
      </c>
      <c r="F7134" s="57" t="s">
        <v>7314</v>
      </c>
      <c r="G7134" s="57" t="s">
        <v>7843</v>
      </c>
      <c r="H7134" s="51">
        <v>75</v>
      </c>
      <c r="I7134" s="51" t="s">
        <v>17309</v>
      </c>
      <c r="J7134" s="69">
        <v>27.49</v>
      </c>
      <c r="K7134" s="69">
        <f t="shared" si="335"/>
        <v>2061.75</v>
      </c>
      <c r="L7134" s="90">
        <v>75</v>
      </c>
      <c r="M7134" s="51"/>
      <c r="N7134" s="62" t="s">
        <v>21243</v>
      </c>
      <c r="O7134" s="52" t="s">
        <v>19414</v>
      </c>
      <c r="P7134" s="52">
        <v>151</v>
      </c>
      <c r="Q7134" s="52">
        <v>13</v>
      </c>
      <c r="R7134" s="52" t="s">
        <v>7849</v>
      </c>
      <c r="S7134" s="49" t="s">
        <v>21333</v>
      </c>
      <c r="V7134" s="50" t="s">
        <v>15243</v>
      </c>
      <c r="W7134" s="50" t="s">
        <v>7847</v>
      </c>
      <c r="X7134" s="50" t="s">
        <v>14738</v>
      </c>
      <c r="Y7134" s="70" t="s">
        <v>17320</v>
      </c>
      <c r="Z7134" s="53">
        <v>41741</v>
      </c>
    </row>
    <row r="7135" spans="1:26" s="49" customFormat="1" x14ac:dyDescent="0.25">
      <c r="A7135" s="75">
        <v>600084299</v>
      </c>
      <c r="B7135" s="73">
        <f t="shared" si="333"/>
        <v>600084299</v>
      </c>
      <c r="C7135" s="73" t="s">
        <v>13792</v>
      </c>
      <c r="D7135" s="68">
        <v>1</v>
      </c>
      <c r="E7135" s="48">
        <f t="shared" si="334"/>
        <v>63788187</v>
      </c>
      <c r="F7135" s="57" t="s">
        <v>7314</v>
      </c>
      <c r="G7135" s="57" t="s">
        <v>7843</v>
      </c>
      <c r="H7135" s="51">
        <v>0</v>
      </c>
      <c r="I7135" s="51" t="s">
        <v>17309</v>
      </c>
      <c r="J7135" s="69">
        <v>27.49</v>
      </c>
      <c r="K7135" s="69">
        <f t="shared" si="335"/>
        <v>0</v>
      </c>
      <c r="L7135" s="90">
        <v>50</v>
      </c>
      <c r="M7135" s="51">
        <v>50</v>
      </c>
      <c r="N7135" s="62" t="s">
        <v>7881</v>
      </c>
      <c r="O7135" s="52" t="s">
        <v>2513</v>
      </c>
      <c r="P7135" s="52">
        <v>1454</v>
      </c>
      <c r="Q7135" s="52"/>
      <c r="R7135" s="52" t="s">
        <v>7847</v>
      </c>
      <c r="S7135" s="49" t="s">
        <v>21333</v>
      </c>
      <c r="V7135" s="50" t="s">
        <v>15284</v>
      </c>
      <c r="W7135" s="50" t="s">
        <v>7847</v>
      </c>
      <c r="X7135" s="50" t="s">
        <v>14740</v>
      </c>
      <c r="Y7135" s="70" t="s">
        <v>17320</v>
      </c>
      <c r="Z7135" s="53">
        <v>41501</v>
      </c>
    </row>
    <row r="7136" spans="1:26" s="49" customFormat="1" x14ac:dyDescent="0.25">
      <c r="A7136" s="75">
        <v>600084311</v>
      </c>
      <c r="B7136" s="73">
        <f t="shared" si="333"/>
        <v>600084311</v>
      </c>
      <c r="C7136" s="73" t="s">
        <v>13793</v>
      </c>
      <c r="D7136" s="68">
        <v>1</v>
      </c>
      <c r="E7136" s="48">
        <f t="shared" si="334"/>
        <v>65639693</v>
      </c>
      <c r="F7136" s="57" t="s">
        <v>7314</v>
      </c>
      <c r="G7136" s="57" t="s">
        <v>7843</v>
      </c>
      <c r="H7136" s="51">
        <v>0</v>
      </c>
      <c r="I7136" s="51" t="s">
        <v>17309</v>
      </c>
      <c r="J7136" s="69">
        <v>27.49</v>
      </c>
      <c r="K7136" s="69">
        <f t="shared" si="335"/>
        <v>0</v>
      </c>
      <c r="L7136" s="90">
        <v>25</v>
      </c>
      <c r="M7136" s="51">
        <v>25</v>
      </c>
      <c r="N7136" s="62" t="s">
        <v>7882</v>
      </c>
      <c r="O7136" s="52" t="s">
        <v>7871</v>
      </c>
      <c r="P7136" s="52">
        <v>1994</v>
      </c>
      <c r="Q7136" s="52"/>
      <c r="R7136" s="52" t="s">
        <v>7847</v>
      </c>
      <c r="S7136" s="49" t="s">
        <v>21333</v>
      </c>
      <c r="V7136" s="50" t="s">
        <v>15284</v>
      </c>
      <c r="W7136" s="50" t="s">
        <v>7847</v>
      </c>
      <c r="X7136" s="50" t="s">
        <v>14740</v>
      </c>
      <c r="Y7136" s="70" t="s">
        <v>17320</v>
      </c>
      <c r="Z7136" s="53">
        <v>41501</v>
      </c>
    </row>
    <row r="7137" spans="1:26" s="49" customFormat="1" x14ac:dyDescent="0.25">
      <c r="A7137" s="75">
        <v>600084337</v>
      </c>
      <c r="B7137" s="73">
        <f t="shared" si="333"/>
        <v>600084337</v>
      </c>
      <c r="C7137" s="73" t="s">
        <v>13794</v>
      </c>
      <c r="D7137" s="68">
        <v>1</v>
      </c>
      <c r="E7137" s="48">
        <f t="shared" si="334"/>
        <v>63788233</v>
      </c>
      <c r="F7137" s="57" t="s">
        <v>7314</v>
      </c>
      <c r="G7137" s="57" t="s">
        <v>7843</v>
      </c>
      <c r="H7137" s="51">
        <v>0</v>
      </c>
      <c r="I7137" s="51" t="s">
        <v>17309</v>
      </c>
      <c r="J7137" s="69">
        <v>27.49</v>
      </c>
      <c r="K7137" s="69">
        <f t="shared" si="335"/>
        <v>0</v>
      </c>
      <c r="L7137" s="90">
        <v>25</v>
      </c>
      <c r="M7137" s="51">
        <v>25</v>
      </c>
      <c r="N7137" s="62" t="s">
        <v>7883</v>
      </c>
      <c r="O7137" s="52" t="s">
        <v>7884</v>
      </c>
      <c r="P7137" s="52">
        <v>1868</v>
      </c>
      <c r="Q7137" s="52">
        <v>12</v>
      </c>
      <c r="R7137" s="52" t="s">
        <v>7847</v>
      </c>
      <c r="S7137" s="49" t="s">
        <v>21333</v>
      </c>
      <c r="V7137" s="50" t="s">
        <v>15284</v>
      </c>
      <c r="W7137" s="50" t="s">
        <v>7847</v>
      </c>
      <c r="X7137" s="50" t="s">
        <v>14740</v>
      </c>
      <c r="Y7137" s="70" t="s">
        <v>17320</v>
      </c>
      <c r="Z7137" s="53">
        <v>41501</v>
      </c>
    </row>
    <row r="7138" spans="1:26" s="49" customFormat="1" x14ac:dyDescent="0.25">
      <c r="A7138" s="75">
        <v>600084230</v>
      </c>
      <c r="B7138" s="73">
        <f t="shared" si="333"/>
        <v>600084230</v>
      </c>
      <c r="C7138" s="73" t="s">
        <v>13795</v>
      </c>
      <c r="D7138" s="68">
        <v>1</v>
      </c>
      <c r="E7138" s="48">
        <f t="shared" si="334"/>
        <v>70971323</v>
      </c>
      <c r="F7138" s="57" t="s">
        <v>7314</v>
      </c>
      <c r="G7138" s="57" t="s">
        <v>7843</v>
      </c>
      <c r="H7138" s="51">
        <v>0</v>
      </c>
      <c r="I7138" s="51" t="s">
        <v>17309</v>
      </c>
      <c r="J7138" s="69">
        <v>27.49</v>
      </c>
      <c r="K7138" s="69">
        <f t="shared" si="335"/>
        <v>0</v>
      </c>
      <c r="L7138" s="90">
        <v>25</v>
      </c>
      <c r="M7138" s="51">
        <v>25</v>
      </c>
      <c r="N7138" s="62" t="s">
        <v>7885</v>
      </c>
      <c r="O7138" s="52" t="s">
        <v>3794</v>
      </c>
      <c r="P7138" s="52">
        <v>388</v>
      </c>
      <c r="Q7138" s="52">
        <v>147</v>
      </c>
      <c r="R7138" s="52" t="s">
        <v>7886</v>
      </c>
      <c r="S7138" s="49" t="s">
        <v>21333</v>
      </c>
      <c r="V7138" s="50" t="s">
        <v>15284</v>
      </c>
      <c r="W7138" s="50" t="s">
        <v>7847</v>
      </c>
      <c r="X7138" s="50" t="s">
        <v>14740</v>
      </c>
      <c r="Y7138" s="70" t="s">
        <v>17320</v>
      </c>
      <c r="Z7138" s="53">
        <v>41731</v>
      </c>
    </row>
    <row r="7139" spans="1:26" s="49" customFormat="1" x14ac:dyDescent="0.25">
      <c r="A7139" s="75">
        <v>600084400</v>
      </c>
      <c r="B7139" s="73">
        <f t="shared" si="333"/>
        <v>600084400</v>
      </c>
      <c r="C7139" s="73" t="s">
        <v>13796</v>
      </c>
      <c r="D7139" s="68">
        <v>1</v>
      </c>
      <c r="E7139" s="48">
        <f t="shared" si="334"/>
        <v>72744332</v>
      </c>
      <c r="F7139" s="57" t="s">
        <v>7314</v>
      </c>
      <c r="G7139" s="57" t="s">
        <v>7843</v>
      </c>
      <c r="H7139" s="51">
        <v>25</v>
      </c>
      <c r="I7139" s="51" t="s">
        <v>17309</v>
      </c>
      <c r="J7139" s="69">
        <v>27.49</v>
      </c>
      <c r="K7139" s="69">
        <f t="shared" si="335"/>
        <v>687.25</v>
      </c>
      <c r="L7139" s="90">
        <v>25</v>
      </c>
      <c r="M7139" s="51"/>
      <c r="N7139" s="62" t="s">
        <v>7887</v>
      </c>
      <c r="O7139" s="52"/>
      <c r="P7139" s="52">
        <v>128</v>
      </c>
      <c r="Q7139" s="52"/>
      <c r="R7139" s="52" t="s">
        <v>7888</v>
      </c>
      <c r="S7139" s="49" t="s">
        <v>21333</v>
      </c>
      <c r="V7139" s="50" t="s">
        <v>15284</v>
      </c>
      <c r="W7139" s="50" t="s">
        <v>7847</v>
      </c>
      <c r="X7139" s="50" t="s">
        <v>14740</v>
      </c>
      <c r="Y7139" s="70" t="s">
        <v>17320</v>
      </c>
      <c r="Z7139" s="53">
        <v>41704</v>
      </c>
    </row>
    <row r="7140" spans="1:26" s="49" customFormat="1" x14ac:dyDescent="0.25">
      <c r="A7140" s="75">
        <v>600084523</v>
      </c>
      <c r="B7140" s="73">
        <f t="shared" si="333"/>
        <v>600084523</v>
      </c>
      <c r="C7140" s="73" t="s">
        <v>13797</v>
      </c>
      <c r="D7140" s="68">
        <v>1</v>
      </c>
      <c r="E7140" s="48">
        <f t="shared" si="334"/>
        <v>46070729</v>
      </c>
      <c r="F7140" s="57" t="s">
        <v>7314</v>
      </c>
      <c r="G7140" s="57" t="s">
        <v>7843</v>
      </c>
      <c r="H7140" s="51">
        <v>0</v>
      </c>
      <c r="I7140" s="51" t="s">
        <v>17309</v>
      </c>
      <c r="J7140" s="69">
        <v>27.49</v>
      </c>
      <c r="K7140" s="69">
        <f t="shared" si="335"/>
        <v>0</v>
      </c>
      <c r="L7140" s="90">
        <v>25</v>
      </c>
      <c r="M7140" s="51">
        <v>25</v>
      </c>
      <c r="N7140" s="62" t="s">
        <v>7889</v>
      </c>
      <c r="O7140" s="52" t="s">
        <v>7890</v>
      </c>
      <c r="P7140" s="52">
        <v>274</v>
      </c>
      <c r="Q7140" s="52"/>
      <c r="R7140" s="52" t="s">
        <v>7847</v>
      </c>
      <c r="S7140" s="49" t="s">
        <v>21333</v>
      </c>
      <c r="V7140" s="50" t="s">
        <v>15284</v>
      </c>
      <c r="W7140" s="50" t="s">
        <v>7847</v>
      </c>
      <c r="X7140" s="50" t="s">
        <v>14740</v>
      </c>
      <c r="Y7140" s="70" t="s">
        <v>17320</v>
      </c>
      <c r="Z7140" s="53">
        <v>41501</v>
      </c>
    </row>
    <row r="7141" spans="1:26" s="49" customFormat="1" x14ac:dyDescent="0.25">
      <c r="A7141" s="75">
        <v>600084540</v>
      </c>
      <c r="B7141" s="73">
        <f t="shared" si="333"/>
        <v>600084540</v>
      </c>
      <c r="C7141" s="73" t="s">
        <v>13798</v>
      </c>
      <c r="D7141" s="68">
        <v>1</v>
      </c>
      <c r="E7141" s="48">
        <f t="shared" si="334"/>
        <v>65650891</v>
      </c>
      <c r="F7141" s="57" t="s">
        <v>7314</v>
      </c>
      <c r="G7141" s="57" t="s">
        <v>7843</v>
      </c>
      <c r="H7141" s="51">
        <v>0</v>
      </c>
      <c r="I7141" s="51" t="s">
        <v>17309</v>
      </c>
      <c r="J7141" s="69">
        <v>27.49</v>
      </c>
      <c r="K7141" s="69">
        <f t="shared" si="335"/>
        <v>0</v>
      </c>
      <c r="L7141" s="90">
        <v>25</v>
      </c>
      <c r="M7141" s="51">
        <v>25</v>
      </c>
      <c r="N7141" s="62" t="s">
        <v>7891</v>
      </c>
      <c r="O7141" s="52" t="s">
        <v>1114</v>
      </c>
      <c r="P7141" s="52">
        <v>354</v>
      </c>
      <c r="Q7141" s="52"/>
      <c r="R7141" s="52" t="s">
        <v>7847</v>
      </c>
      <c r="S7141" s="49" t="s">
        <v>21333</v>
      </c>
      <c r="V7141" s="50" t="s">
        <v>15284</v>
      </c>
      <c r="W7141" s="50" t="s">
        <v>7847</v>
      </c>
      <c r="X7141" s="50" t="s">
        <v>14740</v>
      </c>
      <c r="Y7141" s="70" t="s">
        <v>17320</v>
      </c>
      <c r="Z7141" s="53">
        <v>41503</v>
      </c>
    </row>
    <row r="7142" spans="1:26" s="49" customFormat="1" x14ac:dyDescent="0.25">
      <c r="A7142" s="75">
        <v>600084035</v>
      </c>
      <c r="B7142" s="73">
        <f t="shared" si="333"/>
        <v>600084035</v>
      </c>
      <c r="C7142" s="73" t="s">
        <v>13799</v>
      </c>
      <c r="D7142" s="68">
        <v>1</v>
      </c>
      <c r="E7142" s="48">
        <f t="shared" si="334"/>
        <v>61514870</v>
      </c>
      <c r="F7142" s="57" t="s">
        <v>7314</v>
      </c>
      <c r="G7142" s="57" t="s">
        <v>7843</v>
      </c>
      <c r="H7142" s="51">
        <v>25</v>
      </c>
      <c r="I7142" s="51" t="s">
        <v>17309</v>
      </c>
      <c r="J7142" s="69">
        <v>27.49</v>
      </c>
      <c r="K7142" s="69">
        <f t="shared" si="335"/>
        <v>687.25</v>
      </c>
      <c r="L7142" s="90">
        <v>25</v>
      </c>
      <c r="M7142" s="51"/>
      <c r="N7142" s="62" t="s">
        <v>7893</v>
      </c>
      <c r="O7142" s="52" t="s">
        <v>2611</v>
      </c>
      <c r="P7142" s="52">
        <v>295</v>
      </c>
      <c r="Q7142" s="52"/>
      <c r="R7142" s="52" t="s">
        <v>7849</v>
      </c>
      <c r="S7142" s="49" t="s">
        <v>21333</v>
      </c>
      <c r="V7142" s="50" t="s">
        <v>15284</v>
      </c>
      <c r="W7142" s="50" t="s">
        <v>7847</v>
      </c>
      <c r="X7142" s="50" t="s">
        <v>14740</v>
      </c>
      <c r="Y7142" s="70" t="s">
        <v>17320</v>
      </c>
      <c r="Z7142" s="53">
        <v>41742</v>
      </c>
    </row>
    <row r="7143" spans="1:26" s="49" customFormat="1" ht="30" x14ac:dyDescent="0.25">
      <c r="A7143" s="75">
        <v>600084108</v>
      </c>
      <c r="B7143" s="73">
        <f t="shared" si="333"/>
        <v>600084108</v>
      </c>
      <c r="C7143" s="73" t="s">
        <v>13800</v>
      </c>
      <c r="D7143" s="68">
        <v>1</v>
      </c>
      <c r="E7143" s="48">
        <f t="shared" si="334"/>
        <v>72743042</v>
      </c>
      <c r="F7143" s="57" t="s">
        <v>7314</v>
      </c>
      <c r="G7143" s="57" t="s">
        <v>7843</v>
      </c>
      <c r="H7143" s="51">
        <v>0</v>
      </c>
      <c r="I7143" s="51" t="s">
        <v>17309</v>
      </c>
      <c r="J7143" s="69">
        <v>27.49</v>
      </c>
      <c r="K7143" s="69">
        <f t="shared" si="335"/>
        <v>0</v>
      </c>
      <c r="L7143" s="90">
        <v>25</v>
      </c>
      <c r="M7143" s="51">
        <v>25</v>
      </c>
      <c r="N7143" s="62" t="s">
        <v>7894</v>
      </c>
      <c r="O7143" s="52" t="s">
        <v>103</v>
      </c>
      <c r="P7143" s="52">
        <v>157</v>
      </c>
      <c r="Q7143" s="52">
        <v>6</v>
      </c>
      <c r="R7143" s="52" t="s">
        <v>7861</v>
      </c>
      <c r="S7143" s="49" t="s">
        <v>21333</v>
      </c>
      <c r="V7143" s="50" t="s">
        <v>15284</v>
      </c>
      <c r="W7143" s="50" t="s">
        <v>7847</v>
      </c>
      <c r="X7143" s="50" t="s">
        <v>14740</v>
      </c>
      <c r="Y7143" s="70" t="s">
        <v>17320</v>
      </c>
      <c r="Z7143" s="53">
        <v>41701</v>
      </c>
    </row>
    <row r="7144" spans="1:26" s="49" customFormat="1" x14ac:dyDescent="0.25">
      <c r="A7144" s="75">
        <v>600084124</v>
      </c>
      <c r="B7144" s="73">
        <f t="shared" si="333"/>
        <v>600084124</v>
      </c>
      <c r="C7144" s="73" t="s">
        <v>13801</v>
      </c>
      <c r="D7144" s="68">
        <v>1</v>
      </c>
      <c r="E7144" s="48">
        <f t="shared" si="334"/>
        <v>60232790</v>
      </c>
      <c r="F7144" s="57" t="s">
        <v>7314</v>
      </c>
      <c r="G7144" s="57" t="s">
        <v>7843</v>
      </c>
      <c r="H7144" s="51">
        <v>0</v>
      </c>
      <c r="I7144" s="51" t="s">
        <v>17309</v>
      </c>
      <c r="J7144" s="69">
        <v>27.49</v>
      </c>
      <c r="K7144" s="69">
        <f t="shared" si="335"/>
        <v>0</v>
      </c>
      <c r="L7144" s="90">
        <v>25</v>
      </c>
      <c r="M7144" s="51">
        <v>25</v>
      </c>
      <c r="N7144" s="62" t="s">
        <v>7895</v>
      </c>
      <c r="O7144" s="52" t="s">
        <v>7896</v>
      </c>
      <c r="P7144" s="52">
        <v>236</v>
      </c>
      <c r="Q7144" s="52">
        <v>1</v>
      </c>
      <c r="R7144" s="52" t="s">
        <v>7861</v>
      </c>
      <c r="S7144" s="49" t="s">
        <v>21333</v>
      </c>
      <c r="V7144" s="50" t="s">
        <v>15284</v>
      </c>
      <c r="W7144" s="50" t="s">
        <v>7847</v>
      </c>
      <c r="X7144" s="50" t="s">
        <v>14740</v>
      </c>
      <c r="Y7144" s="70" t="s">
        <v>17320</v>
      </c>
      <c r="Z7144" s="53">
        <v>41702</v>
      </c>
    </row>
    <row r="7145" spans="1:26" s="49" customFormat="1" ht="30" x14ac:dyDescent="0.25">
      <c r="A7145" s="75">
        <v>600084132</v>
      </c>
      <c r="B7145" s="73">
        <f t="shared" si="333"/>
        <v>600084132</v>
      </c>
      <c r="C7145" s="73" t="s">
        <v>13802</v>
      </c>
      <c r="D7145" s="68">
        <v>1</v>
      </c>
      <c r="E7145" s="48">
        <f t="shared" si="334"/>
        <v>70695806</v>
      </c>
      <c r="F7145" s="57" t="s">
        <v>7314</v>
      </c>
      <c r="G7145" s="57" t="s">
        <v>7843</v>
      </c>
      <c r="H7145" s="51">
        <v>0</v>
      </c>
      <c r="I7145" s="51" t="s">
        <v>17309</v>
      </c>
      <c r="J7145" s="69">
        <v>27.49</v>
      </c>
      <c r="K7145" s="69">
        <f t="shared" si="335"/>
        <v>0</v>
      </c>
      <c r="L7145" s="90">
        <v>25</v>
      </c>
      <c r="M7145" s="51">
        <v>25</v>
      </c>
      <c r="N7145" s="62" t="s">
        <v>7897</v>
      </c>
      <c r="O7145" s="52" t="s">
        <v>478</v>
      </c>
      <c r="P7145" s="52">
        <v>99</v>
      </c>
      <c r="Q7145" s="52">
        <v>23</v>
      </c>
      <c r="R7145" s="52" t="s">
        <v>7855</v>
      </c>
      <c r="S7145" s="49" t="s">
        <v>21333</v>
      </c>
      <c r="V7145" s="50" t="s">
        <v>15284</v>
      </c>
      <c r="W7145" s="50" t="s">
        <v>7847</v>
      </c>
      <c r="X7145" s="50" t="s">
        <v>14740</v>
      </c>
      <c r="Y7145" s="70" t="s">
        <v>17320</v>
      </c>
      <c r="Z7145" s="53">
        <v>41901</v>
      </c>
    </row>
    <row r="7146" spans="1:26" s="49" customFormat="1" ht="30" x14ac:dyDescent="0.25">
      <c r="A7146" s="75">
        <v>600084141</v>
      </c>
      <c r="B7146" s="73">
        <f t="shared" si="333"/>
        <v>600084141</v>
      </c>
      <c r="C7146" s="73" t="s">
        <v>13803</v>
      </c>
      <c r="D7146" s="68">
        <v>1</v>
      </c>
      <c r="E7146" s="48">
        <f t="shared" si="334"/>
        <v>70695814</v>
      </c>
      <c r="F7146" s="57" t="s">
        <v>7314</v>
      </c>
      <c r="G7146" s="57" t="s">
        <v>7843</v>
      </c>
      <c r="H7146" s="51">
        <v>0</v>
      </c>
      <c r="I7146" s="51" t="s">
        <v>17309</v>
      </c>
      <c r="J7146" s="69">
        <v>27.49</v>
      </c>
      <c r="K7146" s="69">
        <f t="shared" si="335"/>
        <v>0</v>
      </c>
      <c r="L7146" s="90">
        <v>25</v>
      </c>
      <c r="M7146" s="51">
        <v>25</v>
      </c>
      <c r="N7146" s="62" t="s">
        <v>7898</v>
      </c>
      <c r="O7146" s="52" t="s">
        <v>5665</v>
      </c>
      <c r="P7146" s="52">
        <v>1314</v>
      </c>
      <c r="Q7146" s="52">
        <v>106</v>
      </c>
      <c r="R7146" s="52" t="s">
        <v>7855</v>
      </c>
      <c r="S7146" s="49" t="s">
        <v>21333</v>
      </c>
      <c r="V7146" s="50" t="s">
        <v>15284</v>
      </c>
      <c r="W7146" s="50" t="s">
        <v>7847</v>
      </c>
      <c r="X7146" s="50" t="s">
        <v>14740</v>
      </c>
      <c r="Y7146" s="70" t="s">
        <v>17320</v>
      </c>
      <c r="Z7146" s="53">
        <v>41901</v>
      </c>
    </row>
    <row r="7147" spans="1:26" s="49" customFormat="1" x14ac:dyDescent="0.25">
      <c r="A7147" s="75">
        <v>600084183</v>
      </c>
      <c r="B7147" s="73">
        <f t="shared" si="333"/>
        <v>600084183</v>
      </c>
      <c r="C7147" s="73" t="s">
        <v>13804</v>
      </c>
      <c r="D7147" s="68">
        <v>1</v>
      </c>
      <c r="E7147" s="48">
        <f t="shared" si="334"/>
        <v>61514811</v>
      </c>
      <c r="F7147" s="57" t="s">
        <v>7314</v>
      </c>
      <c r="G7147" s="57" t="s">
        <v>7843</v>
      </c>
      <c r="H7147" s="51">
        <v>0</v>
      </c>
      <c r="I7147" s="51" t="s">
        <v>17309</v>
      </c>
      <c r="J7147" s="69">
        <v>27.49</v>
      </c>
      <c r="K7147" s="69">
        <f t="shared" si="335"/>
        <v>0</v>
      </c>
      <c r="L7147" s="90">
        <v>25</v>
      </c>
      <c r="M7147" s="51">
        <v>25</v>
      </c>
      <c r="N7147" s="62" t="s">
        <v>7899</v>
      </c>
      <c r="O7147" s="52" t="s">
        <v>4450</v>
      </c>
      <c r="P7147" s="52">
        <v>528</v>
      </c>
      <c r="Q7147" s="52">
        <v>15</v>
      </c>
      <c r="R7147" s="52" t="s">
        <v>7849</v>
      </c>
      <c r="S7147" s="49" t="s">
        <v>21333</v>
      </c>
      <c r="V7147" s="50" t="s">
        <v>15284</v>
      </c>
      <c r="W7147" s="50" t="s">
        <v>7847</v>
      </c>
      <c r="X7147" s="50" t="s">
        <v>14740</v>
      </c>
      <c r="Y7147" s="70" t="s">
        <v>17320</v>
      </c>
      <c r="Z7147" s="53">
        <v>41742</v>
      </c>
    </row>
    <row r="7148" spans="1:26" s="49" customFormat="1" x14ac:dyDescent="0.25">
      <c r="A7148" s="75">
        <v>600084191</v>
      </c>
      <c r="B7148" s="73">
        <f t="shared" si="333"/>
        <v>600084191</v>
      </c>
      <c r="C7148" s="73" t="s">
        <v>13805</v>
      </c>
      <c r="D7148" s="68">
        <v>1</v>
      </c>
      <c r="E7148" s="48">
        <f t="shared" si="334"/>
        <v>61514802</v>
      </c>
      <c r="F7148" s="57" t="s">
        <v>7314</v>
      </c>
      <c r="G7148" s="57" t="s">
        <v>7843</v>
      </c>
      <c r="H7148" s="51">
        <v>0</v>
      </c>
      <c r="I7148" s="51" t="s">
        <v>17309</v>
      </c>
      <c r="J7148" s="69">
        <v>27.49</v>
      </c>
      <c r="K7148" s="69">
        <f t="shared" si="335"/>
        <v>0</v>
      </c>
      <c r="L7148" s="90">
        <v>50</v>
      </c>
      <c r="M7148" s="51">
        <v>50</v>
      </c>
      <c r="N7148" s="62" t="s">
        <v>7900</v>
      </c>
      <c r="O7148" s="52" t="s">
        <v>102</v>
      </c>
      <c r="P7148" s="52">
        <v>597</v>
      </c>
      <c r="Q7148" s="52"/>
      <c r="R7148" s="52" t="s">
        <v>7849</v>
      </c>
      <c r="S7148" s="49" t="s">
        <v>21333</v>
      </c>
      <c r="V7148" s="50" t="s">
        <v>15284</v>
      </c>
      <c r="W7148" s="50" t="s">
        <v>7847</v>
      </c>
      <c r="X7148" s="50" t="s">
        <v>14740</v>
      </c>
      <c r="Y7148" s="70" t="s">
        <v>17320</v>
      </c>
      <c r="Z7148" s="53">
        <v>41742</v>
      </c>
    </row>
    <row r="7149" spans="1:26" s="49" customFormat="1" x14ac:dyDescent="0.25">
      <c r="A7149" s="75">
        <v>600084272</v>
      </c>
      <c r="B7149" s="73">
        <f t="shared" si="333"/>
        <v>600084272</v>
      </c>
      <c r="C7149" s="73" t="s">
        <v>13806</v>
      </c>
      <c r="D7149" s="68">
        <v>1</v>
      </c>
      <c r="E7149" s="48">
        <f t="shared" si="334"/>
        <v>60232765</v>
      </c>
      <c r="F7149" s="57" t="s">
        <v>7314</v>
      </c>
      <c r="G7149" s="57" t="s">
        <v>7843</v>
      </c>
      <c r="H7149" s="51">
        <v>0</v>
      </c>
      <c r="I7149" s="51" t="s">
        <v>17309</v>
      </c>
      <c r="J7149" s="69">
        <v>27.49</v>
      </c>
      <c r="K7149" s="69">
        <f t="shared" si="335"/>
        <v>0</v>
      </c>
      <c r="L7149" s="90">
        <v>25</v>
      </c>
      <c r="M7149" s="51">
        <v>25</v>
      </c>
      <c r="N7149" s="62" t="s">
        <v>7901</v>
      </c>
      <c r="O7149" s="52" t="s">
        <v>4656</v>
      </c>
      <c r="P7149" s="52">
        <v>520</v>
      </c>
      <c r="Q7149" s="52"/>
      <c r="R7149" s="52" t="s">
        <v>7869</v>
      </c>
      <c r="S7149" s="49" t="s">
        <v>21333</v>
      </c>
      <c r="V7149" s="50" t="s">
        <v>15284</v>
      </c>
      <c r="W7149" s="50" t="s">
        <v>7847</v>
      </c>
      <c r="X7149" s="50" t="s">
        <v>14740</v>
      </c>
      <c r="Y7149" s="70" t="s">
        <v>17320</v>
      </c>
      <c r="Z7149" s="53">
        <v>41712</v>
      </c>
    </row>
    <row r="7150" spans="1:26" s="49" customFormat="1" x14ac:dyDescent="0.25">
      <c r="A7150" s="75">
        <v>600084302</v>
      </c>
      <c r="B7150" s="73">
        <f t="shared" si="333"/>
        <v>600084302</v>
      </c>
      <c r="C7150" s="73" t="s">
        <v>13807</v>
      </c>
      <c r="D7150" s="68">
        <v>1</v>
      </c>
      <c r="E7150" s="48">
        <f t="shared" si="334"/>
        <v>65639766</v>
      </c>
      <c r="F7150" s="57" t="s">
        <v>7314</v>
      </c>
      <c r="G7150" s="57" t="s">
        <v>7843</v>
      </c>
      <c r="H7150" s="51">
        <v>0</v>
      </c>
      <c r="I7150" s="51" t="s">
        <v>17309</v>
      </c>
      <c r="J7150" s="69">
        <v>27.49</v>
      </c>
      <c r="K7150" s="69">
        <f t="shared" si="335"/>
        <v>0</v>
      </c>
      <c r="L7150" s="90">
        <v>25</v>
      </c>
      <c r="M7150" s="51">
        <v>25</v>
      </c>
      <c r="N7150" s="62" t="s">
        <v>7902</v>
      </c>
      <c r="O7150" s="52" t="s">
        <v>1325</v>
      </c>
      <c r="P7150" s="52">
        <v>2736</v>
      </c>
      <c r="Q7150" s="52"/>
      <c r="R7150" s="52" t="s">
        <v>7847</v>
      </c>
      <c r="S7150" s="49" t="s">
        <v>21333</v>
      </c>
      <c r="V7150" s="50" t="s">
        <v>15284</v>
      </c>
      <c r="W7150" s="50" t="s">
        <v>7847</v>
      </c>
      <c r="X7150" s="50" t="s">
        <v>14740</v>
      </c>
      <c r="Y7150" s="70" t="s">
        <v>17320</v>
      </c>
      <c r="Z7150" s="53">
        <v>41501</v>
      </c>
    </row>
    <row r="7151" spans="1:26" s="49" customFormat="1" x14ac:dyDescent="0.25">
      <c r="A7151" s="75">
        <v>600084329</v>
      </c>
      <c r="B7151" s="73">
        <f t="shared" si="333"/>
        <v>600084329</v>
      </c>
      <c r="C7151" s="73" t="s">
        <v>13808</v>
      </c>
      <c r="D7151" s="68">
        <v>1</v>
      </c>
      <c r="E7151" s="48">
        <f t="shared" si="334"/>
        <v>46070915</v>
      </c>
      <c r="F7151" s="57" t="s">
        <v>7314</v>
      </c>
      <c r="G7151" s="57" t="s">
        <v>7843</v>
      </c>
      <c r="H7151" s="51">
        <v>0</v>
      </c>
      <c r="I7151" s="51" t="s">
        <v>17309</v>
      </c>
      <c r="J7151" s="69">
        <v>27.49</v>
      </c>
      <c r="K7151" s="69">
        <f t="shared" si="335"/>
        <v>0</v>
      </c>
      <c r="L7151" s="90">
        <v>25</v>
      </c>
      <c r="M7151" s="51">
        <v>25</v>
      </c>
      <c r="N7151" s="62" t="s">
        <v>7903</v>
      </c>
      <c r="O7151" s="52" t="s">
        <v>7904</v>
      </c>
      <c r="P7151" s="52">
        <v>2388</v>
      </c>
      <c r="Q7151" s="52"/>
      <c r="R7151" s="52" t="s">
        <v>7847</v>
      </c>
      <c r="S7151" s="49" t="s">
        <v>21333</v>
      </c>
      <c r="V7151" s="50" t="s">
        <v>15284</v>
      </c>
      <c r="W7151" s="50" t="s">
        <v>7847</v>
      </c>
      <c r="X7151" s="50" t="s">
        <v>14740</v>
      </c>
      <c r="Y7151" s="70" t="s">
        <v>17320</v>
      </c>
      <c r="Z7151" s="53">
        <v>41501</v>
      </c>
    </row>
    <row r="7152" spans="1:26" s="49" customFormat="1" ht="30" x14ac:dyDescent="0.25">
      <c r="A7152" s="75">
        <v>600084361</v>
      </c>
      <c r="B7152" s="73">
        <f t="shared" si="333"/>
        <v>600084361</v>
      </c>
      <c r="C7152" s="73" t="s">
        <v>13809</v>
      </c>
      <c r="D7152" s="68">
        <v>1</v>
      </c>
      <c r="E7152" s="48">
        <f t="shared" si="334"/>
        <v>72745193</v>
      </c>
      <c r="F7152" s="57" t="s">
        <v>7314</v>
      </c>
      <c r="G7152" s="57" t="s">
        <v>7843</v>
      </c>
      <c r="H7152" s="51">
        <v>0</v>
      </c>
      <c r="I7152" s="51" t="s">
        <v>17309</v>
      </c>
      <c r="J7152" s="69">
        <v>27.49</v>
      </c>
      <c r="K7152" s="69">
        <f t="shared" si="335"/>
        <v>0</v>
      </c>
      <c r="L7152" s="90">
        <v>50</v>
      </c>
      <c r="M7152" s="51">
        <v>50</v>
      </c>
      <c r="N7152" s="62" t="s">
        <v>7905</v>
      </c>
      <c r="O7152" s="52" t="s">
        <v>7906</v>
      </c>
      <c r="P7152" s="52">
        <v>274</v>
      </c>
      <c r="Q7152" s="52"/>
      <c r="R7152" s="52" t="s">
        <v>7870</v>
      </c>
      <c r="S7152" s="49" t="s">
        <v>21333</v>
      </c>
      <c r="V7152" s="50" t="s">
        <v>15284</v>
      </c>
      <c r="W7152" s="50" t="s">
        <v>7847</v>
      </c>
      <c r="X7152" s="50" t="s">
        <v>14740</v>
      </c>
      <c r="Y7152" s="70" t="s">
        <v>17320</v>
      </c>
      <c r="Z7152" s="53">
        <v>41761</v>
      </c>
    </row>
    <row r="7153" spans="1:26" s="49" customFormat="1" ht="30" x14ac:dyDescent="0.25">
      <c r="A7153" s="75">
        <v>600084370</v>
      </c>
      <c r="B7153" s="73">
        <f t="shared" si="333"/>
        <v>600084370</v>
      </c>
      <c r="C7153" s="73" t="s">
        <v>13810</v>
      </c>
      <c r="D7153" s="68">
        <v>1</v>
      </c>
      <c r="E7153" s="48">
        <f t="shared" si="334"/>
        <v>72742968</v>
      </c>
      <c r="F7153" s="57" t="s">
        <v>7314</v>
      </c>
      <c r="G7153" s="57" t="s">
        <v>7843</v>
      </c>
      <c r="H7153" s="51">
        <v>25</v>
      </c>
      <c r="I7153" s="51" t="s">
        <v>17309</v>
      </c>
      <c r="J7153" s="69">
        <v>27.49</v>
      </c>
      <c r="K7153" s="69">
        <f t="shared" si="335"/>
        <v>687.25</v>
      </c>
      <c r="L7153" s="90">
        <v>25</v>
      </c>
      <c r="M7153" s="51"/>
      <c r="N7153" s="62" t="s">
        <v>7907</v>
      </c>
      <c r="O7153" s="52" t="s">
        <v>1591</v>
      </c>
      <c r="P7153" s="52">
        <v>517</v>
      </c>
      <c r="Q7153" s="52"/>
      <c r="R7153" s="52" t="s">
        <v>7861</v>
      </c>
      <c r="S7153" s="49" t="s">
        <v>21333</v>
      </c>
      <c r="V7153" s="50" t="s">
        <v>15284</v>
      </c>
      <c r="W7153" s="50" t="s">
        <v>7847</v>
      </c>
      <c r="X7153" s="50" t="s">
        <v>14740</v>
      </c>
      <c r="Y7153" s="70" t="s">
        <v>17320</v>
      </c>
      <c r="Z7153" s="53">
        <v>41701</v>
      </c>
    </row>
    <row r="7154" spans="1:26" s="49" customFormat="1" ht="30" x14ac:dyDescent="0.25">
      <c r="A7154" s="75">
        <v>600084388</v>
      </c>
      <c r="B7154" s="73">
        <f t="shared" si="333"/>
        <v>600084388</v>
      </c>
      <c r="C7154" s="73" t="s">
        <v>13811</v>
      </c>
      <c r="D7154" s="68">
        <v>1</v>
      </c>
      <c r="E7154" s="48">
        <f t="shared" si="334"/>
        <v>70695784</v>
      </c>
      <c r="F7154" s="57" t="s">
        <v>7314</v>
      </c>
      <c r="G7154" s="57" t="s">
        <v>7843</v>
      </c>
      <c r="H7154" s="51">
        <v>0</v>
      </c>
      <c r="I7154" s="51" t="s">
        <v>17309</v>
      </c>
      <c r="J7154" s="69">
        <v>27.49</v>
      </c>
      <c r="K7154" s="69">
        <f t="shared" si="335"/>
        <v>0</v>
      </c>
      <c r="L7154" s="90">
        <v>25</v>
      </c>
      <c r="M7154" s="51">
        <v>25</v>
      </c>
      <c r="N7154" s="62" t="s">
        <v>7908</v>
      </c>
      <c r="O7154" s="52" t="s">
        <v>7909</v>
      </c>
      <c r="P7154" s="52">
        <v>1343</v>
      </c>
      <c r="Q7154" s="52">
        <v>8</v>
      </c>
      <c r="R7154" s="52" t="s">
        <v>7855</v>
      </c>
      <c r="S7154" s="49" t="s">
        <v>21333</v>
      </c>
      <c r="V7154" s="50" t="s">
        <v>15284</v>
      </c>
      <c r="W7154" s="50" t="s">
        <v>7847</v>
      </c>
      <c r="X7154" s="50" t="s">
        <v>14740</v>
      </c>
      <c r="Y7154" s="70" t="s">
        <v>17320</v>
      </c>
      <c r="Z7154" s="53">
        <v>41901</v>
      </c>
    </row>
    <row r="7155" spans="1:26" s="49" customFormat="1" x14ac:dyDescent="0.25">
      <c r="A7155" s="75">
        <v>600084442</v>
      </c>
      <c r="B7155" s="73">
        <f t="shared" si="333"/>
        <v>600084442</v>
      </c>
      <c r="C7155" s="73" t="s">
        <v>13812</v>
      </c>
      <c r="D7155" s="68">
        <v>1</v>
      </c>
      <c r="E7155" s="48">
        <f t="shared" si="334"/>
        <v>63788110</v>
      </c>
      <c r="F7155" s="57" t="s">
        <v>7314</v>
      </c>
      <c r="G7155" s="57" t="s">
        <v>7843</v>
      </c>
      <c r="H7155" s="51">
        <v>0</v>
      </c>
      <c r="I7155" s="51" t="s">
        <v>17309</v>
      </c>
      <c r="J7155" s="69">
        <v>27.49</v>
      </c>
      <c r="K7155" s="69">
        <f t="shared" si="335"/>
        <v>0</v>
      </c>
      <c r="L7155" s="90">
        <v>50</v>
      </c>
      <c r="M7155" s="51">
        <v>50</v>
      </c>
      <c r="N7155" s="62" t="s">
        <v>7910</v>
      </c>
      <c r="O7155" s="52" t="s">
        <v>137</v>
      </c>
      <c r="P7155" s="52">
        <v>2620</v>
      </c>
      <c r="Q7155" s="52"/>
      <c r="R7155" s="52" t="s">
        <v>7847</v>
      </c>
      <c r="S7155" s="49" t="s">
        <v>21333</v>
      </c>
      <c r="V7155" s="50" t="s">
        <v>15284</v>
      </c>
      <c r="W7155" s="50" t="s">
        <v>7847</v>
      </c>
      <c r="X7155" s="50" t="s">
        <v>14740</v>
      </c>
      <c r="Y7155" s="70" t="s">
        <v>17320</v>
      </c>
      <c r="Z7155" s="53">
        <v>41501</v>
      </c>
    </row>
    <row r="7156" spans="1:26" s="49" customFormat="1" x14ac:dyDescent="0.25">
      <c r="A7156" s="75">
        <v>600084451</v>
      </c>
      <c r="B7156" s="73">
        <f t="shared" si="333"/>
        <v>600084451</v>
      </c>
      <c r="C7156" s="73" t="s">
        <v>13813</v>
      </c>
      <c r="D7156" s="68">
        <v>1</v>
      </c>
      <c r="E7156" s="48">
        <f t="shared" si="334"/>
        <v>63788225</v>
      </c>
      <c r="F7156" s="57" t="s">
        <v>7314</v>
      </c>
      <c r="G7156" s="57" t="s">
        <v>7843</v>
      </c>
      <c r="H7156" s="51">
        <v>0</v>
      </c>
      <c r="I7156" s="51" t="s">
        <v>17309</v>
      </c>
      <c r="J7156" s="69">
        <v>27.49</v>
      </c>
      <c r="K7156" s="69">
        <f t="shared" si="335"/>
        <v>0</v>
      </c>
      <c r="L7156" s="90">
        <v>25</v>
      </c>
      <c r="M7156" s="51">
        <v>25</v>
      </c>
      <c r="N7156" s="62" t="s">
        <v>7911</v>
      </c>
      <c r="O7156" s="52" t="s">
        <v>7912</v>
      </c>
      <c r="P7156" s="52">
        <v>2513</v>
      </c>
      <c r="Q7156" s="52"/>
      <c r="R7156" s="52" t="s">
        <v>7847</v>
      </c>
      <c r="S7156" s="49" t="s">
        <v>21333</v>
      </c>
      <c r="V7156" s="50" t="s">
        <v>15284</v>
      </c>
      <c r="W7156" s="50" t="s">
        <v>7847</v>
      </c>
      <c r="X7156" s="50" t="s">
        <v>14740</v>
      </c>
      <c r="Y7156" s="70" t="s">
        <v>17320</v>
      </c>
      <c r="Z7156" s="53">
        <v>41501</v>
      </c>
    </row>
    <row r="7157" spans="1:26" s="49" customFormat="1" x14ac:dyDescent="0.25">
      <c r="A7157" s="75">
        <v>600084558</v>
      </c>
      <c r="B7157" s="73">
        <f t="shared" si="333"/>
        <v>600084558</v>
      </c>
      <c r="C7157" s="73" t="s">
        <v>13814</v>
      </c>
      <c r="D7157" s="68">
        <v>1</v>
      </c>
      <c r="E7157" s="48">
        <f t="shared" si="334"/>
        <v>65650905</v>
      </c>
      <c r="F7157" s="57" t="s">
        <v>7314</v>
      </c>
      <c r="G7157" s="57" t="s">
        <v>7843</v>
      </c>
      <c r="H7157" s="51">
        <v>25</v>
      </c>
      <c r="I7157" s="51" t="s">
        <v>17309</v>
      </c>
      <c r="J7157" s="69">
        <v>27.49</v>
      </c>
      <c r="K7157" s="69">
        <f t="shared" si="335"/>
        <v>687.25</v>
      </c>
      <c r="L7157" s="90">
        <v>25</v>
      </c>
      <c r="M7157" s="51"/>
      <c r="N7157" s="62" t="s">
        <v>7913</v>
      </c>
      <c r="O7157" s="52" t="s">
        <v>7914</v>
      </c>
      <c r="P7157" s="52">
        <v>111</v>
      </c>
      <c r="Q7157" s="52"/>
      <c r="R7157" s="52" t="s">
        <v>7847</v>
      </c>
      <c r="S7157" s="49" t="s">
        <v>21333</v>
      </c>
      <c r="V7157" s="50" t="s">
        <v>15284</v>
      </c>
      <c r="W7157" s="50" t="s">
        <v>7847</v>
      </c>
      <c r="X7157" s="50" t="s">
        <v>14740</v>
      </c>
      <c r="Y7157" s="70" t="s">
        <v>17320</v>
      </c>
      <c r="Z7157" s="53">
        <v>41510</v>
      </c>
    </row>
    <row r="7158" spans="1:26" s="49" customFormat="1" x14ac:dyDescent="0.25">
      <c r="A7158" s="75">
        <v>600084582</v>
      </c>
      <c r="B7158" s="73">
        <f t="shared" si="333"/>
        <v>600084582</v>
      </c>
      <c r="C7158" s="73" t="s">
        <v>13815</v>
      </c>
      <c r="D7158" s="68">
        <v>1</v>
      </c>
      <c r="E7158" s="48">
        <f t="shared" si="334"/>
        <v>63788136</v>
      </c>
      <c r="F7158" s="57" t="s">
        <v>7314</v>
      </c>
      <c r="G7158" s="57" t="s">
        <v>7843</v>
      </c>
      <c r="H7158" s="51">
        <v>975</v>
      </c>
      <c r="I7158" s="51" t="s">
        <v>17309</v>
      </c>
      <c r="J7158" s="69">
        <v>27.49</v>
      </c>
      <c r="K7158" s="69">
        <f t="shared" si="335"/>
        <v>26802.75</v>
      </c>
      <c r="L7158" s="90">
        <v>975</v>
      </c>
      <c r="M7158" s="51"/>
      <c r="N7158" s="62" t="s">
        <v>7915</v>
      </c>
      <c r="O7158" s="52" t="s">
        <v>7858</v>
      </c>
      <c r="P7158" s="52">
        <v>1102</v>
      </c>
      <c r="Q7158" s="52">
        <v>4</v>
      </c>
      <c r="R7158" s="52" t="s">
        <v>7847</v>
      </c>
      <c r="S7158" s="49" t="s">
        <v>21333</v>
      </c>
      <c r="V7158" s="50" t="s">
        <v>15284</v>
      </c>
      <c r="W7158" s="50" t="s">
        <v>7847</v>
      </c>
      <c r="X7158" s="50" t="s">
        <v>14740</v>
      </c>
      <c r="Y7158" s="70" t="s">
        <v>17320</v>
      </c>
      <c r="Z7158" s="53">
        <v>41501</v>
      </c>
    </row>
    <row r="7159" spans="1:26" s="49" customFormat="1" x14ac:dyDescent="0.25">
      <c r="A7159" s="75">
        <v>600084604</v>
      </c>
      <c r="B7159" s="73">
        <f t="shared" si="333"/>
        <v>600084604</v>
      </c>
      <c r="C7159" s="73" t="s">
        <v>13816</v>
      </c>
      <c r="D7159" s="68">
        <v>1</v>
      </c>
      <c r="E7159" s="48">
        <f t="shared" si="334"/>
        <v>72745118</v>
      </c>
      <c r="F7159" s="57" t="s">
        <v>7314</v>
      </c>
      <c r="G7159" s="57" t="s">
        <v>7843</v>
      </c>
      <c r="H7159" s="51">
        <v>375</v>
      </c>
      <c r="I7159" s="51" t="s">
        <v>17309</v>
      </c>
      <c r="J7159" s="69">
        <v>27.49</v>
      </c>
      <c r="K7159" s="69">
        <f t="shared" si="335"/>
        <v>10308.75</v>
      </c>
      <c r="L7159" s="90">
        <v>375</v>
      </c>
      <c r="M7159" s="51"/>
      <c r="N7159" s="62" t="s">
        <v>7916</v>
      </c>
      <c r="O7159" s="52" t="s">
        <v>1152</v>
      </c>
      <c r="P7159" s="52">
        <v>216</v>
      </c>
      <c r="Q7159" s="52"/>
      <c r="R7159" s="52" t="s">
        <v>7870</v>
      </c>
      <c r="S7159" s="49" t="s">
        <v>21333</v>
      </c>
      <c r="V7159" s="50" t="s">
        <v>15284</v>
      </c>
      <c r="W7159" s="50" t="s">
        <v>7847</v>
      </c>
      <c r="X7159" s="50" t="s">
        <v>14740</v>
      </c>
      <c r="Y7159" s="70" t="s">
        <v>17320</v>
      </c>
      <c r="Z7159" s="53">
        <v>41761</v>
      </c>
    </row>
    <row r="7160" spans="1:26" s="49" customFormat="1" ht="30" x14ac:dyDescent="0.25">
      <c r="A7160" s="75">
        <v>600084639</v>
      </c>
      <c r="B7160" s="73">
        <f t="shared" si="333"/>
        <v>600084639</v>
      </c>
      <c r="C7160" s="73" t="s">
        <v>13817</v>
      </c>
      <c r="D7160" s="68">
        <v>1</v>
      </c>
      <c r="E7160" s="48">
        <f t="shared" si="334"/>
        <v>46070877</v>
      </c>
      <c r="F7160" s="57" t="s">
        <v>7314</v>
      </c>
      <c r="G7160" s="57" t="s">
        <v>7843</v>
      </c>
      <c r="H7160" s="51">
        <v>1325</v>
      </c>
      <c r="I7160" s="51" t="s">
        <v>17309</v>
      </c>
      <c r="J7160" s="69">
        <v>27.49</v>
      </c>
      <c r="K7160" s="69">
        <f t="shared" si="335"/>
        <v>36424.25</v>
      </c>
      <c r="L7160" s="90">
        <v>1325</v>
      </c>
      <c r="M7160" s="51"/>
      <c r="N7160" s="62" t="s">
        <v>7917</v>
      </c>
      <c r="O7160" s="52" t="s">
        <v>7918</v>
      </c>
      <c r="P7160" s="52">
        <v>968</v>
      </c>
      <c r="Q7160" s="52"/>
      <c r="R7160" s="52" t="s">
        <v>7847</v>
      </c>
      <c r="S7160" s="49" t="s">
        <v>21333</v>
      </c>
      <c r="V7160" s="50" t="s">
        <v>15284</v>
      </c>
      <c r="W7160" s="50" t="s">
        <v>7847</v>
      </c>
      <c r="X7160" s="50" t="s">
        <v>14740</v>
      </c>
      <c r="Y7160" s="70" t="s">
        <v>17320</v>
      </c>
      <c r="Z7160" s="53">
        <v>41501</v>
      </c>
    </row>
    <row r="7161" spans="1:26" s="49" customFormat="1" ht="30" x14ac:dyDescent="0.25">
      <c r="A7161" s="75">
        <v>600084647</v>
      </c>
      <c r="B7161" s="73">
        <f t="shared" si="333"/>
        <v>600084647</v>
      </c>
      <c r="C7161" s="73" t="s">
        <v>13818</v>
      </c>
      <c r="D7161" s="68">
        <v>1</v>
      </c>
      <c r="E7161" s="48">
        <f t="shared" si="334"/>
        <v>46070753</v>
      </c>
      <c r="F7161" s="57" t="s">
        <v>7314</v>
      </c>
      <c r="G7161" s="57" t="s">
        <v>7843</v>
      </c>
      <c r="H7161" s="51">
        <v>1300</v>
      </c>
      <c r="I7161" s="51" t="s">
        <v>17309</v>
      </c>
      <c r="J7161" s="69">
        <v>27.49</v>
      </c>
      <c r="K7161" s="69">
        <f t="shared" si="335"/>
        <v>35737</v>
      </c>
      <c r="L7161" s="90">
        <v>1300</v>
      </c>
      <c r="M7161" s="51"/>
      <c r="N7161" s="62" t="s">
        <v>7919</v>
      </c>
      <c r="O7161" s="52" t="s">
        <v>7284</v>
      </c>
      <c r="P7161" s="52">
        <v>392</v>
      </c>
      <c r="Q7161" s="52"/>
      <c r="R7161" s="52" t="s">
        <v>7847</v>
      </c>
      <c r="S7161" s="49" t="s">
        <v>21333</v>
      </c>
      <c r="V7161" s="50" t="s">
        <v>15284</v>
      </c>
      <c r="W7161" s="50" t="s">
        <v>7847</v>
      </c>
      <c r="X7161" s="50" t="s">
        <v>14740</v>
      </c>
      <c r="Y7161" s="70" t="s">
        <v>17320</v>
      </c>
      <c r="Z7161" s="53">
        <v>41503</v>
      </c>
    </row>
    <row r="7162" spans="1:26" s="49" customFormat="1" x14ac:dyDescent="0.25">
      <c r="A7162" s="75">
        <v>600084655</v>
      </c>
      <c r="B7162" s="73">
        <f t="shared" si="333"/>
        <v>600084655</v>
      </c>
      <c r="C7162" s="73" t="s">
        <v>13819</v>
      </c>
      <c r="D7162" s="68">
        <v>1</v>
      </c>
      <c r="E7162" s="48">
        <f t="shared" si="334"/>
        <v>63788152</v>
      </c>
      <c r="F7162" s="57" t="s">
        <v>7314</v>
      </c>
      <c r="G7162" s="57" t="s">
        <v>7843</v>
      </c>
      <c r="H7162" s="51">
        <v>775</v>
      </c>
      <c r="I7162" s="51" t="s">
        <v>17309</v>
      </c>
      <c r="J7162" s="69">
        <v>27.49</v>
      </c>
      <c r="K7162" s="69">
        <f t="shared" si="335"/>
        <v>21304.75</v>
      </c>
      <c r="L7162" s="90">
        <v>775</v>
      </c>
      <c r="M7162" s="51"/>
      <c r="N7162" s="62" t="s">
        <v>7920</v>
      </c>
      <c r="O7162" s="52" t="s">
        <v>1194</v>
      </c>
      <c r="P7162" s="52">
        <v>2592</v>
      </c>
      <c r="Q7162" s="52"/>
      <c r="R7162" s="52" t="s">
        <v>7847</v>
      </c>
      <c r="S7162" s="49" t="s">
        <v>21333</v>
      </c>
      <c r="V7162" s="50" t="s">
        <v>15284</v>
      </c>
      <c r="W7162" s="50" t="s">
        <v>7847</v>
      </c>
      <c r="X7162" s="50" t="s">
        <v>14740</v>
      </c>
      <c r="Y7162" s="70" t="s">
        <v>17320</v>
      </c>
      <c r="Z7162" s="53">
        <v>41501</v>
      </c>
    </row>
    <row r="7163" spans="1:26" s="49" customFormat="1" x14ac:dyDescent="0.25">
      <c r="A7163" s="75">
        <v>600084671</v>
      </c>
      <c r="B7163" s="73">
        <f t="shared" si="333"/>
        <v>600084671</v>
      </c>
      <c r="C7163" s="73" t="s">
        <v>13820</v>
      </c>
      <c r="D7163" s="68">
        <v>1</v>
      </c>
      <c r="E7163" s="48">
        <f t="shared" si="334"/>
        <v>46071156</v>
      </c>
      <c r="F7163" s="57" t="s">
        <v>7314</v>
      </c>
      <c r="G7163" s="57" t="s">
        <v>7843</v>
      </c>
      <c r="H7163" s="51">
        <v>525</v>
      </c>
      <c r="I7163" s="51" t="s">
        <v>17309</v>
      </c>
      <c r="J7163" s="69">
        <v>27.49</v>
      </c>
      <c r="K7163" s="69">
        <f t="shared" si="335"/>
        <v>14432.25</v>
      </c>
      <c r="L7163" s="90">
        <v>525</v>
      </c>
      <c r="M7163" s="51"/>
      <c r="N7163" s="62" t="s">
        <v>7921</v>
      </c>
      <c r="O7163" s="52" t="s">
        <v>915</v>
      </c>
      <c r="P7163" s="52">
        <v>177</v>
      </c>
      <c r="Q7163" s="52"/>
      <c r="R7163" s="52" t="s">
        <v>7861</v>
      </c>
      <c r="S7163" s="49" t="s">
        <v>21333</v>
      </c>
      <c r="V7163" s="50" t="s">
        <v>15284</v>
      </c>
      <c r="W7163" s="50" t="s">
        <v>7847</v>
      </c>
      <c r="X7163" s="50" t="s">
        <v>14740</v>
      </c>
      <c r="Y7163" s="70" t="s">
        <v>17320</v>
      </c>
      <c r="Z7163" s="53">
        <v>41701</v>
      </c>
    </row>
    <row r="7164" spans="1:26" s="49" customFormat="1" ht="30" x14ac:dyDescent="0.25">
      <c r="A7164" s="75">
        <v>600084680</v>
      </c>
      <c r="B7164" s="73">
        <f t="shared" si="333"/>
        <v>600084680</v>
      </c>
      <c r="C7164" s="73" t="s">
        <v>13821</v>
      </c>
      <c r="D7164" s="68">
        <v>1</v>
      </c>
      <c r="E7164" s="48">
        <f t="shared" si="334"/>
        <v>72743123</v>
      </c>
      <c r="F7164" s="57" t="s">
        <v>7314</v>
      </c>
      <c r="G7164" s="57" t="s">
        <v>7843</v>
      </c>
      <c r="H7164" s="51">
        <v>475</v>
      </c>
      <c r="I7164" s="51" t="s">
        <v>17309</v>
      </c>
      <c r="J7164" s="69">
        <v>27.49</v>
      </c>
      <c r="K7164" s="69">
        <f t="shared" si="335"/>
        <v>13057.75</v>
      </c>
      <c r="L7164" s="90">
        <v>475</v>
      </c>
      <c r="M7164" s="51"/>
      <c r="N7164" s="62" t="s">
        <v>7922</v>
      </c>
      <c r="O7164" s="52" t="s">
        <v>1591</v>
      </c>
      <c r="P7164" s="52">
        <v>110</v>
      </c>
      <c r="Q7164" s="52">
        <v>86</v>
      </c>
      <c r="R7164" s="52" t="s">
        <v>7861</v>
      </c>
      <c r="S7164" s="49" t="s">
        <v>21333</v>
      </c>
      <c r="V7164" s="50" t="s">
        <v>15284</v>
      </c>
      <c r="W7164" s="50" t="s">
        <v>7847</v>
      </c>
      <c r="X7164" s="50" t="s">
        <v>14740</v>
      </c>
      <c r="Y7164" s="70" t="s">
        <v>17320</v>
      </c>
      <c r="Z7164" s="53">
        <v>41702</v>
      </c>
    </row>
    <row r="7165" spans="1:26" s="49" customFormat="1" ht="30" x14ac:dyDescent="0.25">
      <c r="A7165" s="75">
        <v>600084698</v>
      </c>
      <c r="B7165" s="73">
        <f t="shared" si="333"/>
        <v>600084698</v>
      </c>
      <c r="C7165" s="73" t="s">
        <v>13822</v>
      </c>
      <c r="D7165" s="68">
        <v>1</v>
      </c>
      <c r="E7165" s="48">
        <f t="shared" si="334"/>
        <v>70880077</v>
      </c>
      <c r="F7165" s="57" t="s">
        <v>7314</v>
      </c>
      <c r="G7165" s="57" t="s">
        <v>7843</v>
      </c>
      <c r="H7165" s="51">
        <v>500</v>
      </c>
      <c r="I7165" s="51" t="s">
        <v>17309</v>
      </c>
      <c r="J7165" s="69">
        <v>27.49</v>
      </c>
      <c r="K7165" s="69">
        <f t="shared" si="335"/>
        <v>13745</v>
      </c>
      <c r="L7165" s="90">
        <v>500</v>
      </c>
      <c r="M7165" s="51"/>
      <c r="N7165" s="62" t="s">
        <v>7923</v>
      </c>
      <c r="O7165" s="52" t="s">
        <v>5656</v>
      </c>
      <c r="P7165" s="52">
        <v>793</v>
      </c>
      <c r="Q7165" s="52">
        <v>13</v>
      </c>
      <c r="R7165" s="52" t="s">
        <v>7855</v>
      </c>
      <c r="S7165" s="49" t="s">
        <v>21333</v>
      </c>
      <c r="V7165" s="50" t="s">
        <v>15284</v>
      </c>
      <c r="W7165" s="50" t="s">
        <v>7847</v>
      </c>
      <c r="X7165" s="50" t="s">
        <v>14740</v>
      </c>
      <c r="Y7165" s="70" t="s">
        <v>17320</v>
      </c>
      <c r="Z7165" s="53">
        <v>41901</v>
      </c>
    </row>
    <row r="7166" spans="1:26" s="49" customFormat="1" ht="30" x14ac:dyDescent="0.25">
      <c r="A7166" s="75">
        <v>600084701</v>
      </c>
      <c r="B7166" s="73">
        <f t="shared" si="333"/>
        <v>600084701</v>
      </c>
      <c r="C7166" s="73" t="s">
        <v>13823</v>
      </c>
      <c r="D7166" s="68">
        <v>1</v>
      </c>
      <c r="E7166" s="48">
        <f t="shared" si="334"/>
        <v>62787209</v>
      </c>
      <c r="F7166" s="57" t="s">
        <v>7314</v>
      </c>
      <c r="G7166" s="57" t="s">
        <v>7843</v>
      </c>
      <c r="H7166" s="51">
        <v>875</v>
      </c>
      <c r="I7166" s="51" t="s">
        <v>17309</v>
      </c>
      <c r="J7166" s="69">
        <v>27.49</v>
      </c>
      <c r="K7166" s="69">
        <f t="shared" si="335"/>
        <v>24053.75</v>
      </c>
      <c r="L7166" s="90">
        <v>875</v>
      </c>
      <c r="M7166" s="51"/>
      <c r="N7166" s="62" t="s">
        <v>7924</v>
      </c>
      <c r="O7166" s="52" t="s">
        <v>7925</v>
      </c>
      <c r="P7166" s="52">
        <v>1313</v>
      </c>
      <c r="Q7166" s="52">
        <v>11</v>
      </c>
      <c r="R7166" s="52" t="s">
        <v>7855</v>
      </c>
      <c r="S7166" s="49" t="s">
        <v>21333</v>
      </c>
      <c r="V7166" s="50" t="s">
        <v>15284</v>
      </c>
      <c r="W7166" s="50" t="s">
        <v>7847</v>
      </c>
      <c r="X7166" s="50" t="s">
        <v>14740</v>
      </c>
      <c r="Y7166" s="70" t="s">
        <v>17320</v>
      </c>
      <c r="Z7166" s="53">
        <v>41901</v>
      </c>
    </row>
    <row r="7167" spans="1:26" s="49" customFormat="1" x14ac:dyDescent="0.25">
      <c r="A7167" s="75">
        <v>600084728</v>
      </c>
      <c r="B7167" s="73">
        <f t="shared" si="333"/>
        <v>600084728</v>
      </c>
      <c r="C7167" s="73" t="s">
        <v>13824</v>
      </c>
      <c r="D7167" s="68">
        <v>1</v>
      </c>
      <c r="E7167" s="48">
        <f t="shared" si="334"/>
        <v>72744413</v>
      </c>
      <c r="F7167" s="57" t="s">
        <v>7314</v>
      </c>
      <c r="G7167" s="57" t="s">
        <v>7843</v>
      </c>
      <c r="H7167" s="51">
        <v>375</v>
      </c>
      <c r="I7167" s="51" t="s">
        <v>17309</v>
      </c>
      <c r="J7167" s="69">
        <v>27.49</v>
      </c>
      <c r="K7167" s="69">
        <f t="shared" si="335"/>
        <v>10308.75</v>
      </c>
      <c r="L7167" s="90">
        <v>375</v>
      </c>
      <c r="M7167" s="51"/>
      <c r="N7167" s="62" t="s">
        <v>7926</v>
      </c>
      <c r="O7167" s="52" t="s">
        <v>340</v>
      </c>
      <c r="P7167" s="52">
        <v>218</v>
      </c>
      <c r="Q7167" s="52"/>
      <c r="R7167" s="52" t="s">
        <v>7888</v>
      </c>
      <c r="S7167" s="49" t="s">
        <v>21333</v>
      </c>
      <c r="V7167" s="50" t="s">
        <v>15284</v>
      </c>
      <c r="W7167" s="50" t="s">
        <v>7847</v>
      </c>
      <c r="X7167" s="50" t="s">
        <v>14740</v>
      </c>
      <c r="Y7167" s="70" t="s">
        <v>17320</v>
      </c>
      <c r="Z7167" s="53">
        <v>41704</v>
      </c>
    </row>
    <row r="7168" spans="1:26" s="49" customFormat="1" ht="30" x14ac:dyDescent="0.25">
      <c r="A7168" s="75">
        <v>600084736</v>
      </c>
      <c r="B7168" s="73">
        <f t="shared" si="333"/>
        <v>600084736</v>
      </c>
      <c r="C7168" s="73" t="s">
        <v>13825</v>
      </c>
      <c r="D7168" s="68">
        <v>1</v>
      </c>
      <c r="E7168" s="48">
        <f t="shared" si="334"/>
        <v>72745380</v>
      </c>
      <c r="F7168" s="57" t="s">
        <v>7314</v>
      </c>
      <c r="G7168" s="57" t="s">
        <v>7843</v>
      </c>
      <c r="H7168" s="51">
        <v>275</v>
      </c>
      <c r="I7168" s="51" t="s">
        <v>17309</v>
      </c>
      <c r="J7168" s="69">
        <v>27.49</v>
      </c>
      <c r="K7168" s="69">
        <f t="shared" si="335"/>
        <v>7559.75</v>
      </c>
      <c r="L7168" s="90">
        <v>275</v>
      </c>
      <c r="M7168" s="51"/>
      <c r="N7168" s="62" t="s">
        <v>7927</v>
      </c>
      <c r="O7168" s="52" t="s">
        <v>7928</v>
      </c>
      <c r="P7168" s="52">
        <v>285</v>
      </c>
      <c r="Q7168" s="52"/>
      <c r="R7168" s="52" t="s">
        <v>7929</v>
      </c>
      <c r="S7168" s="49" t="s">
        <v>21333</v>
      </c>
      <c r="V7168" s="50" t="s">
        <v>15284</v>
      </c>
      <c r="W7168" s="50" t="s">
        <v>7847</v>
      </c>
      <c r="X7168" s="50" t="s">
        <v>14740</v>
      </c>
      <c r="Y7168" s="70" t="s">
        <v>17320</v>
      </c>
      <c r="Z7168" s="53">
        <v>41754</v>
      </c>
    </row>
    <row r="7169" spans="1:26" s="49" customFormat="1" x14ac:dyDescent="0.25">
      <c r="A7169" s="75">
        <v>600084744</v>
      </c>
      <c r="B7169" s="73">
        <f t="shared" si="333"/>
        <v>600084744</v>
      </c>
      <c r="C7169" s="73" t="s">
        <v>13826</v>
      </c>
      <c r="D7169" s="68">
        <v>1</v>
      </c>
      <c r="E7169" s="48">
        <f t="shared" si="334"/>
        <v>60232731</v>
      </c>
      <c r="F7169" s="57" t="s">
        <v>7314</v>
      </c>
      <c r="G7169" s="57" t="s">
        <v>7843</v>
      </c>
      <c r="H7169" s="51">
        <v>525</v>
      </c>
      <c r="I7169" s="51" t="s">
        <v>17309</v>
      </c>
      <c r="J7169" s="69">
        <v>27.49</v>
      </c>
      <c r="K7169" s="69">
        <f t="shared" si="335"/>
        <v>14432.25</v>
      </c>
      <c r="L7169" s="90">
        <v>525</v>
      </c>
      <c r="M7169" s="51"/>
      <c r="N7169" s="62" t="s">
        <v>7930</v>
      </c>
      <c r="O7169" s="52" t="s">
        <v>5656</v>
      </c>
      <c r="P7169" s="52">
        <v>400</v>
      </c>
      <c r="Q7169" s="52"/>
      <c r="R7169" s="52" t="s">
        <v>7849</v>
      </c>
      <c r="S7169" s="49" t="s">
        <v>21333</v>
      </c>
      <c r="V7169" s="50" t="s">
        <v>15284</v>
      </c>
      <c r="W7169" s="50" t="s">
        <v>7847</v>
      </c>
      <c r="X7169" s="50" t="s">
        <v>14740</v>
      </c>
      <c r="Y7169" s="70" t="s">
        <v>17320</v>
      </c>
      <c r="Z7169" s="53">
        <v>41741</v>
      </c>
    </row>
    <row r="7170" spans="1:26" s="49" customFormat="1" x14ac:dyDescent="0.25">
      <c r="A7170" s="75">
        <v>600084892</v>
      </c>
      <c r="B7170" s="73">
        <f t="shared" si="333"/>
        <v>600084892</v>
      </c>
      <c r="C7170" s="73" t="s">
        <v>13827</v>
      </c>
      <c r="D7170" s="68">
        <v>1</v>
      </c>
      <c r="E7170" s="48">
        <f t="shared" si="334"/>
        <v>49087011</v>
      </c>
      <c r="F7170" s="57" t="s">
        <v>7314</v>
      </c>
      <c r="G7170" s="57" t="s">
        <v>7843</v>
      </c>
      <c r="H7170" s="51">
        <v>875</v>
      </c>
      <c r="I7170" s="51" t="s">
        <v>17309</v>
      </c>
      <c r="J7170" s="69">
        <v>27.49</v>
      </c>
      <c r="K7170" s="69">
        <f t="shared" si="335"/>
        <v>24053.75</v>
      </c>
      <c r="L7170" s="90">
        <v>875</v>
      </c>
      <c r="M7170" s="51"/>
      <c r="N7170" s="62" t="s">
        <v>7931</v>
      </c>
      <c r="O7170" s="52" t="s">
        <v>7877</v>
      </c>
      <c r="P7170" s="52">
        <v>662</v>
      </c>
      <c r="Q7170" s="52"/>
      <c r="R7170" s="52" t="s">
        <v>7199</v>
      </c>
      <c r="S7170" s="49" t="s">
        <v>21333</v>
      </c>
      <c r="V7170" s="50" t="s">
        <v>15284</v>
      </c>
      <c r="W7170" s="50" t="s">
        <v>7847</v>
      </c>
      <c r="X7170" s="50" t="s">
        <v>14740</v>
      </c>
      <c r="Y7170" s="70" t="s">
        <v>17320</v>
      </c>
      <c r="Z7170" s="53">
        <v>41705</v>
      </c>
    </row>
    <row r="7171" spans="1:26" s="49" customFormat="1" x14ac:dyDescent="0.25">
      <c r="A7171" s="75">
        <v>600084914</v>
      </c>
      <c r="B7171" s="73">
        <f t="shared" si="333"/>
        <v>600084914</v>
      </c>
      <c r="C7171" s="73" t="s">
        <v>13828</v>
      </c>
      <c r="D7171" s="68">
        <v>1</v>
      </c>
      <c r="E7171" s="48">
        <f t="shared" si="334"/>
        <v>65639669</v>
      </c>
      <c r="F7171" s="57" t="s">
        <v>7314</v>
      </c>
      <c r="G7171" s="57" t="s">
        <v>7843</v>
      </c>
      <c r="H7171" s="51">
        <v>1200</v>
      </c>
      <c r="I7171" s="51" t="s">
        <v>17309</v>
      </c>
      <c r="J7171" s="69">
        <v>27.49</v>
      </c>
      <c r="K7171" s="69">
        <f t="shared" si="335"/>
        <v>32988</v>
      </c>
      <c r="L7171" s="90">
        <v>1200</v>
      </c>
      <c r="M7171" s="51"/>
      <c r="N7171" s="62" t="s">
        <v>7932</v>
      </c>
      <c r="O7171" s="52" t="s">
        <v>5002</v>
      </c>
      <c r="P7171" s="52">
        <v>1732</v>
      </c>
      <c r="Q7171" s="52"/>
      <c r="R7171" s="52" t="s">
        <v>7847</v>
      </c>
      <c r="S7171" s="49" t="s">
        <v>21333</v>
      </c>
      <c r="V7171" s="50" t="s">
        <v>15284</v>
      </c>
      <c r="W7171" s="50" t="s">
        <v>7847</v>
      </c>
      <c r="X7171" s="50" t="s">
        <v>14740</v>
      </c>
      <c r="Y7171" s="70" t="s">
        <v>17320</v>
      </c>
      <c r="Z7171" s="53">
        <v>41501</v>
      </c>
    </row>
    <row r="7172" spans="1:26" s="49" customFormat="1" ht="30" x14ac:dyDescent="0.25">
      <c r="A7172" s="75">
        <v>600084752</v>
      </c>
      <c r="B7172" s="73">
        <f t="shared" ref="B7172:B7235" si="336">A7172/1</f>
        <v>600084752</v>
      </c>
      <c r="C7172" s="73" t="s">
        <v>13829</v>
      </c>
      <c r="D7172" s="68">
        <v>1</v>
      </c>
      <c r="E7172" s="48">
        <f t="shared" ref="E7172:E7235" si="337">C7172/1</f>
        <v>60232749</v>
      </c>
      <c r="F7172" s="57" t="s">
        <v>7314</v>
      </c>
      <c r="G7172" s="57" t="s">
        <v>7843</v>
      </c>
      <c r="H7172" s="51">
        <v>725</v>
      </c>
      <c r="I7172" s="51" t="s">
        <v>17309</v>
      </c>
      <c r="J7172" s="69">
        <v>27.49</v>
      </c>
      <c r="K7172" s="69">
        <f t="shared" ref="K7172:K7235" si="338">H7172*J7172</f>
        <v>19930.25</v>
      </c>
      <c r="L7172" s="90">
        <v>725</v>
      </c>
      <c r="M7172" s="51"/>
      <c r="N7172" s="62" t="s">
        <v>7933</v>
      </c>
      <c r="O7172" s="52" t="s">
        <v>593</v>
      </c>
      <c r="P7172" s="52">
        <v>461</v>
      </c>
      <c r="Q7172" s="52"/>
      <c r="R7172" s="52" t="s">
        <v>7849</v>
      </c>
      <c r="S7172" s="49" t="s">
        <v>21333</v>
      </c>
      <c r="V7172" s="50" t="s">
        <v>15284</v>
      </c>
      <c r="W7172" s="50" t="s">
        <v>7847</v>
      </c>
      <c r="X7172" s="50" t="s">
        <v>14740</v>
      </c>
      <c r="Y7172" s="70" t="s">
        <v>17320</v>
      </c>
      <c r="Z7172" s="53">
        <v>41742</v>
      </c>
    </row>
    <row r="7173" spans="1:26" s="49" customFormat="1" x14ac:dyDescent="0.25">
      <c r="A7173" s="75">
        <v>600084761</v>
      </c>
      <c r="B7173" s="73">
        <f t="shared" si="336"/>
        <v>600084761</v>
      </c>
      <c r="C7173" s="73" t="s">
        <v>13830</v>
      </c>
      <c r="D7173" s="68">
        <v>1</v>
      </c>
      <c r="E7173" s="48">
        <f t="shared" si="337"/>
        <v>70943788</v>
      </c>
      <c r="F7173" s="57" t="s">
        <v>7314</v>
      </c>
      <c r="G7173" s="57" t="s">
        <v>7843</v>
      </c>
      <c r="H7173" s="51">
        <v>450</v>
      </c>
      <c r="I7173" s="51" t="s">
        <v>17309</v>
      </c>
      <c r="J7173" s="69">
        <v>27.49</v>
      </c>
      <c r="K7173" s="69">
        <f t="shared" si="338"/>
        <v>12370.5</v>
      </c>
      <c r="L7173" s="90">
        <v>450</v>
      </c>
      <c r="M7173" s="51"/>
      <c r="N7173" s="62" t="s">
        <v>7934</v>
      </c>
      <c r="O7173" s="52" t="s">
        <v>7935</v>
      </c>
      <c r="P7173" s="52">
        <v>88</v>
      </c>
      <c r="Q7173" s="52">
        <v>30</v>
      </c>
      <c r="R7173" s="52" t="s">
        <v>7886</v>
      </c>
      <c r="S7173" s="49" t="s">
        <v>21333</v>
      </c>
      <c r="V7173" s="50" t="s">
        <v>15284</v>
      </c>
      <c r="W7173" s="50" t="s">
        <v>7847</v>
      </c>
      <c r="X7173" s="50" t="s">
        <v>14740</v>
      </c>
      <c r="Y7173" s="70" t="s">
        <v>17320</v>
      </c>
      <c r="Z7173" s="53">
        <v>41731</v>
      </c>
    </row>
    <row r="7174" spans="1:26" s="49" customFormat="1" x14ac:dyDescent="0.25">
      <c r="A7174" s="75">
        <v>600084779</v>
      </c>
      <c r="B7174" s="73">
        <f t="shared" si="336"/>
        <v>600084779</v>
      </c>
      <c r="C7174" s="73" t="s">
        <v>13831</v>
      </c>
      <c r="D7174" s="68">
        <v>1</v>
      </c>
      <c r="E7174" s="48">
        <f t="shared" si="337"/>
        <v>65607759</v>
      </c>
      <c r="F7174" s="57" t="s">
        <v>7314</v>
      </c>
      <c r="G7174" s="57" t="s">
        <v>7843</v>
      </c>
      <c r="H7174" s="51">
        <v>375</v>
      </c>
      <c r="I7174" s="51" t="s">
        <v>17309</v>
      </c>
      <c r="J7174" s="69">
        <v>27.49</v>
      </c>
      <c r="K7174" s="69">
        <f t="shared" si="338"/>
        <v>10308.75</v>
      </c>
      <c r="L7174" s="90">
        <v>375</v>
      </c>
      <c r="M7174" s="51"/>
      <c r="N7174" s="62" t="s">
        <v>7936</v>
      </c>
      <c r="O7174" s="52" t="s">
        <v>7677</v>
      </c>
      <c r="P7174" s="52">
        <v>130</v>
      </c>
      <c r="Q7174" s="52">
        <v>32</v>
      </c>
      <c r="R7174" s="52" t="s">
        <v>7869</v>
      </c>
      <c r="S7174" s="49" t="s">
        <v>21333</v>
      </c>
      <c r="V7174" s="50" t="s">
        <v>15284</v>
      </c>
      <c r="W7174" s="50" t="s">
        <v>7847</v>
      </c>
      <c r="X7174" s="50" t="s">
        <v>14740</v>
      </c>
      <c r="Y7174" s="70" t="s">
        <v>17320</v>
      </c>
      <c r="Z7174" s="53">
        <v>41712</v>
      </c>
    </row>
    <row r="7175" spans="1:26" s="49" customFormat="1" x14ac:dyDescent="0.25">
      <c r="A7175" s="75">
        <v>600084787</v>
      </c>
      <c r="B7175" s="73">
        <f t="shared" si="336"/>
        <v>600084787</v>
      </c>
      <c r="C7175" s="73" t="s">
        <v>13832</v>
      </c>
      <c r="D7175" s="68">
        <v>1</v>
      </c>
      <c r="E7175" s="48">
        <f t="shared" si="337"/>
        <v>70695067</v>
      </c>
      <c r="F7175" s="57" t="s">
        <v>7314</v>
      </c>
      <c r="G7175" s="57" t="s">
        <v>7843</v>
      </c>
      <c r="H7175" s="51">
        <v>475</v>
      </c>
      <c r="I7175" s="51" t="s">
        <v>17309</v>
      </c>
      <c r="J7175" s="69">
        <v>27.49</v>
      </c>
      <c r="K7175" s="69">
        <f t="shared" si="338"/>
        <v>13057.75</v>
      </c>
      <c r="L7175" s="90">
        <v>475</v>
      </c>
      <c r="M7175" s="51"/>
      <c r="N7175" s="62" t="s">
        <v>7937</v>
      </c>
      <c r="O7175" s="52" t="s">
        <v>7938</v>
      </c>
      <c r="P7175" s="52">
        <v>156</v>
      </c>
      <c r="Q7175" s="52"/>
      <c r="R7175" s="52" t="s">
        <v>7939</v>
      </c>
      <c r="S7175" s="49" t="s">
        <v>21333</v>
      </c>
      <c r="V7175" s="50" t="s">
        <v>15284</v>
      </c>
      <c r="W7175" s="50" t="s">
        <v>7847</v>
      </c>
      <c r="X7175" s="50" t="s">
        <v>14740</v>
      </c>
      <c r="Y7175" s="70" t="s">
        <v>17320</v>
      </c>
      <c r="Z7175" s="53">
        <v>41763</v>
      </c>
    </row>
    <row r="7176" spans="1:26" s="49" customFormat="1" x14ac:dyDescent="0.25">
      <c r="A7176" s="75">
        <v>600084795</v>
      </c>
      <c r="B7176" s="73">
        <f t="shared" si="336"/>
        <v>600084795</v>
      </c>
      <c r="C7176" s="73" t="s">
        <v>13833</v>
      </c>
      <c r="D7176" s="68">
        <v>1</v>
      </c>
      <c r="E7176" s="48">
        <f t="shared" si="337"/>
        <v>60232722</v>
      </c>
      <c r="F7176" s="57" t="s">
        <v>7314</v>
      </c>
      <c r="G7176" s="57" t="s">
        <v>7843</v>
      </c>
      <c r="H7176" s="51">
        <v>675</v>
      </c>
      <c r="I7176" s="51" t="s">
        <v>17309</v>
      </c>
      <c r="J7176" s="69">
        <v>27.49</v>
      </c>
      <c r="K7176" s="69">
        <f t="shared" si="338"/>
        <v>18555.75</v>
      </c>
      <c r="L7176" s="90">
        <v>675</v>
      </c>
      <c r="M7176" s="51"/>
      <c r="N7176" s="62" t="s">
        <v>7940</v>
      </c>
      <c r="O7176" s="52" t="s">
        <v>292</v>
      </c>
      <c r="P7176" s="52">
        <v>270</v>
      </c>
      <c r="Q7176" s="52"/>
      <c r="R7176" s="52" t="s">
        <v>7849</v>
      </c>
      <c r="S7176" s="49" t="s">
        <v>21333</v>
      </c>
      <c r="V7176" s="50" t="s">
        <v>15284</v>
      </c>
      <c r="W7176" s="50" t="s">
        <v>7847</v>
      </c>
      <c r="X7176" s="50" t="s">
        <v>14740</v>
      </c>
      <c r="Y7176" s="70" t="s">
        <v>17320</v>
      </c>
      <c r="Z7176" s="53">
        <v>41742</v>
      </c>
    </row>
    <row r="7177" spans="1:26" s="49" customFormat="1" ht="30" x14ac:dyDescent="0.25">
      <c r="A7177" s="75">
        <v>600084809</v>
      </c>
      <c r="B7177" s="73">
        <f t="shared" si="336"/>
        <v>600084809</v>
      </c>
      <c r="C7177" s="73" t="s">
        <v>13834</v>
      </c>
      <c r="D7177" s="68">
        <v>1</v>
      </c>
      <c r="E7177" s="48">
        <f t="shared" si="337"/>
        <v>46069771</v>
      </c>
      <c r="F7177" s="57" t="s">
        <v>7314</v>
      </c>
      <c r="G7177" s="57" t="s">
        <v>7843</v>
      </c>
      <c r="H7177" s="51">
        <v>575</v>
      </c>
      <c r="I7177" s="51" t="s">
        <v>17309</v>
      </c>
      <c r="J7177" s="69">
        <v>27.49</v>
      </c>
      <c r="K7177" s="69">
        <f t="shared" si="338"/>
        <v>15806.75</v>
      </c>
      <c r="L7177" s="90">
        <v>575</v>
      </c>
      <c r="M7177" s="51"/>
      <c r="N7177" s="62" t="s">
        <v>7941</v>
      </c>
      <c r="O7177" s="52" t="s">
        <v>5772</v>
      </c>
      <c r="P7177" s="52">
        <v>2953</v>
      </c>
      <c r="Q7177" s="52">
        <v>6</v>
      </c>
      <c r="R7177" s="52" t="s">
        <v>7847</v>
      </c>
      <c r="S7177" s="49" t="s">
        <v>21333</v>
      </c>
      <c r="V7177" s="50" t="s">
        <v>15284</v>
      </c>
      <c r="W7177" s="50" t="s">
        <v>7847</v>
      </c>
      <c r="X7177" s="50" t="s">
        <v>14740</v>
      </c>
      <c r="Y7177" s="70" t="s">
        <v>17320</v>
      </c>
      <c r="Z7177" s="53">
        <v>41501</v>
      </c>
    </row>
    <row r="7178" spans="1:26" s="49" customFormat="1" x14ac:dyDescent="0.25">
      <c r="A7178" s="75">
        <v>600084817</v>
      </c>
      <c r="B7178" s="73">
        <f t="shared" si="336"/>
        <v>600084817</v>
      </c>
      <c r="C7178" s="73" t="s">
        <v>13835</v>
      </c>
      <c r="D7178" s="68">
        <v>1</v>
      </c>
      <c r="E7178" s="48">
        <f t="shared" si="337"/>
        <v>46070664</v>
      </c>
      <c r="F7178" s="57" t="s">
        <v>7314</v>
      </c>
      <c r="G7178" s="57" t="s">
        <v>7843</v>
      </c>
      <c r="H7178" s="51">
        <v>1250</v>
      </c>
      <c r="I7178" s="51" t="s">
        <v>17309</v>
      </c>
      <c r="J7178" s="69">
        <v>27.49</v>
      </c>
      <c r="K7178" s="69">
        <f t="shared" si="338"/>
        <v>34362.5</v>
      </c>
      <c r="L7178" s="90">
        <v>1250</v>
      </c>
      <c r="M7178" s="51"/>
      <c r="N7178" s="62" t="s">
        <v>7942</v>
      </c>
      <c r="O7178" s="52" t="s">
        <v>7943</v>
      </c>
      <c r="P7178" s="52">
        <v>2958</v>
      </c>
      <c r="Q7178" s="52"/>
      <c r="R7178" s="52" t="s">
        <v>7847</v>
      </c>
      <c r="S7178" s="49" t="s">
        <v>21333</v>
      </c>
      <c r="V7178" s="50" t="s">
        <v>15284</v>
      </c>
      <c r="W7178" s="50" t="s">
        <v>7847</v>
      </c>
      <c r="X7178" s="50" t="s">
        <v>14740</v>
      </c>
      <c r="Y7178" s="70" t="s">
        <v>17320</v>
      </c>
      <c r="Z7178" s="53">
        <v>41501</v>
      </c>
    </row>
    <row r="7179" spans="1:26" s="49" customFormat="1" x14ac:dyDescent="0.25">
      <c r="A7179" s="75">
        <v>600084825</v>
      </c>
      <c r="B7179" s="73">
        <f t="shared" si="336"/>
        <v>600084825</v>
      </c>
      <c r="C7179" s="73" t="s">
        <v>13836</v>
      </c>
      <c r="D7179" s="68">
        <v>1</v>
      </c>
      <c r="E7179" s="48">
        <f t="shared" si="337"/>
        <v>70981086</v>
      </c>
      <c r="F7179" s="57" t="s">
        <v>7314</v>
      </c>
      <c r="G7179" s="57" t="s">
        <v>7843</v>
      </c>
      <c r="H7179" s="51">
        <v>100</v>
      </c>
      <c r="I7179" s="51" t="s">
        <v>17309</v>
      </c>
      <c r="J7179" s="69">
        <v>27.49</v>
      </c>
      <c r="K7179" s="69">
        <f t="shared" si="338"/>
        <v>2749</v>
      </c>
      <c r="L7179" s="90">
        <v>100</v>
      </c>
      <c r="M7179" s="51"/>
      <c r="N7179" s="62" t="s">
        <v>7944</v>
      </c>
      <c r="O7179" s="52"/>
      <c r="P7179" s="52">
        <v>86</v>
      </c>
      <c r="Q7179" s="52"/>
      <c r="R7179" s="52" t="s">
        <v>7945</v>
      </c>
      <c r="S7179" s="49" t="s">
        <v>21333</v>
      </c>
      <c r="V7179" s="50" t="s">
        <v>15284</v>
      </c>
      <c r="W7179" s="50" t="s">
        <v>7847</v>
      </c>
      <c r="X7179" s="50" t="s">
        <v>14740</v>
      </c>
      <c r="Y7179" s="70" t="s">
        <v>17320</v>
      </c>
      <c r="Z7179" s="53">
        <v>41771</v>
      </c>
    </row>
    <row r="7180" spans="1:26" s="49" customFormat="1" ht="30" x14ac:dyDescent="0.25">
      <c r="A7180" s="75">
        <v>600084841</v>
      </c>
      <c r="B7180" s="73">
        <f t="shared" si="336"/>
        <v>600084841</v>
      </c>
      <c r="C7180" s="73" t="s">
        <v>13837</v>
      </c>
      <c r="D7180" s="68">
        <v>1</v>
      </c>
      <c r="E7180" s="48">
        <f t="shared" si="337"/>
        <v>65650808</v>
      </c>
      <c r="F7180" s="57" t="s">
        <v>7314</v>
      </c>
      <c r="G7180" s="57" t="s">
        <v>7843</v>
      </c>
      <c r="H7180" s="51">
        <v>600</v>
      </c>
      <c r="I7180" s="51" t="s">
        <v>17309</v>
      </c>
      <c r="J7180" s="69">
        <v>27.49</v>
      </c>
      <c r="K7180" s="69">
        <f t="shared" si="338"/>
        <v>16494</v>
      </c>
      <c r="L7180" s="90">
        <v>600</v>
      </c>
      <c r="M7180" s="51"/>
      <c r="N7180" s="62" t="s">
        <v>7946</v>
      </c>
      <c r="O7180" s="52" t="s">
        <v>7904</v>
      </c>
      <c r="P7180" s="52">
        <v>2386</v>
      </c>
      <c r="Q7180" s="52"/>
      <c r="R7180" s="52" t="s">
        <v>7847</v>
      </c>
      <c r="S7180" s="49" t="s">
        <v>21333</v>
      </c>
      <c r="V7180" s="50" t="s">
        <v>15284</v>
      </c>
      <c r="W7180" s="50" t="s">
        <v>7847</v>
      </c>
      <c r="X7180" s="50" t="s">
        <v>14740</v>
      </c>
      <c r="Y7180" s="70" t="s">
        <v>17320</v>
      </c>
      <c r="Z7180" s="53">
        <v>41501</v>
      </c>
    </row>
    <row r="7181" spans="1:26" s="49" customFormat="1" ht="30" x14ac:dyDescent="0.25">
      <c r="A7181" s="75">
        <v>600084850</v>
      </c>
      <c r="B7181" s="73">
        <f t="shared" si="336"/>
        <v>600084850</v>
      </c>
      <c r="C7181" s="73" t="s">
        <v>13838</v>
      </c>
      <c r="D7181" s="68">
        <v>1</v>
      </c>
      <c r="E7181" s="48">
        <f t="shared" si="337"/>
        <v>65650794</v>
      </c>
      <c r="F7181" s="57" t="s">
        <v>7314</v>
      </c>
      <c r="G7181" s="57" t="s">
        <v>7843</v>
      </c>
      <c r="H7181" s="51">
        <v>325</v>
      </c>
      <c r="I7181" s="51" t="s">
        <v>17309</v>
      </c>
      <c r="J7181" s="69">
        <v>27.49</v>
      </c>
      <c r="K7181" s="69">
        <f t="shared" si="338"/>
        <v>8934.25</v>
      </c>
      <c r="L7181" s="90">
        <v>325</v>
      </c>
      <c r="M7181" s="51"/>
      <c r="N7181" s="62" t="s">
        <v>7947</v>
      </c>
      <c r="O7181" s="52" t="s">
        <v>7948</v>
      </c>
      <c r="P7181" s="52">
        <v>1743</v>
      </c>
      <c r="Q7181" s="52">
        <v>11</v>
      </c>
      <c r="R7181" s="52" t="s">
        <v>7847</v>
      </c>
      <c r="S7181" s="49" t="s">
        <v>21333</v>
      </c>
      <c r="V7181" s="50" t="s">
        <v>15284</v>
      </c>
      <c r="W7181" s="50" t="s">
        <v>7847</v>
      </c>
      <c r="X7181" s="50" t="s">
        <v>14740</v>
      </c>
      <c r="Y7181" s="70" t="s">
        <v>17320</v>
      </c>
      <c r="Z7181" s="53">
        <v>41501</v>
      </c>
    </row>
    <row r="7182" spans="1:26" s="49" customFormat="1" ht="30" x14ac:dyDescent="0.25">
      <c r="A7182" s="75">
        <v>600084884</v>
      </c>
      <c r="B7182" s="73">
        <f t="shared" si="336"/>
        <v>600084884</v>
      </c>
      <c r="C7182" s="73" t="s">
        <v>13839</v>
      </c>
      <c r="D7182" s="68">
        <v>1</v>
      </c>
      <c r="E7182" s="48">
        <f t="shared" si="337"/>
        <v>70879915</v>
      </c>
      <c r="F7182" s="57" t="s">
        <v>7314</v>
      </c>
      <c r="G7182" s="57" t="s">
        <v>7843</v>
      </c>
      <c r="H7182" s="51">
        <v>475</v>
      </c>
      <c r="I7182" s="51" t="s">
        <v>17309</v>
      </c>
      <c r="J7182" s="69">
        <v>27.49</v>
      </c>
      <c r="K7182" s="69">
        <f t="shared" si="338"/>
        <v>13057.75</v>
      </c>
      <c r="L7182" s="90">
        <v>475</v>
      </c>
      <c r="M7182" s="51"/>
      <c r="N7182" s="62" t="s">
        <v>7949</v>
      </c>
      <c r="O7182" s="52" t="s">
        <v>48</v>
      </c>
      <c r="P7182" s="52">
        <v>351</v>
      </c>
      <c r="Q7182" s="52"/>
      <c r="R7182" s="52" t="s">
        <v>7892</v>
      </c>
      <c r="S7182" s="49" t="s">
        <v>21333</v>
      </c>
      <c r="V7182" s="50" t="s">
        <v>15284</v>
      </c>
      <c r="W7182" s="50" t="s">
        <v>7847</v>
      </c>
      <c r="X7182" s="50" t="s">
        <v>14740</v>
      </c>
      <c r="Y7182" s="70" t="s">
        <v>17320</v>
      </c>
      <c r="Z7182" s="53">
        <v>41723</v>
      </c>
    </row>
    <row r="7183" spans="1:26" s="49" customFormat="1" ht="30" x14ac:dyDescent="0.25">
      <c r="A7183" s="75">
        <v>600170675</v>
      </c>
      <c r="B7183" s="73">
        <f t="shared" si="336"/>
        <v>600170675</v>
      </c>
      <c r="C7183" s="73" t="s">
        <v>21244</v>
      </c>
      <c r="D7183" s="68">
        <v>1</v>
      </c>
      <c r="E7183" s="48">
        <f t="shared" si="337"/>
        <v>555878</v>
      </c>
      <c r="F7183" s="57" t="s">
        <v>7314</v>
      </c>
      <c r="G7183" s="57" t="s">
        <v>7843</v>
      </c>
      <c r="H7183" s="51">
        <v>2075</v>
      </c>
      <c r="I7183" s="51" t="s">
        <v>17309</v>
      </c>
      <c r="J7183" s="69">
        <v>27.49</v>
      </c>
      <c r="K7183" s="69">
        <f t="shared" si="338"/>
        <v>57041.75</v>
      </c>
      <c r="L7183" s="90">
        <v>2075</v>
      </c>
      <c r="M7183" s="51"/>
      <c r="N7183" s="62" t="s">
        <v>21245</v>
      </c>
      <c r="O7183" s="52" t="s">
        <v>6189</v>
      </c>
      <c r="P7183" s="52">
        <v>604</v>
      </c>
      <c r="Q7183" s="52">
        <v>1</v>
      </c>
      <c r="R7183" s="52" t="s">
        <v>7847</v>
      </c>
      <c r="S7183" s="49" t="s">
        <v>21333</v>
      </c>
      <c r="V7183" s="50" t="s">
        <v>15243</v>
      </c>
      <c r="W7183" s="50" t="s">
        <v>7847</v>
      </c>
      <c r="X7183" s="50" t="s">
        <v>14738</v>
      </c>
      <c r="Y7183" s="70" t="s">
        <v>17320</v>
      </c>
      <c r="Z7183" s="53">
        <v>41501</v>
      </c>
    </row>
    <row r="7184" spans="1:26" s="49" customFormat="1" ht="30" x14ac:dyDescent="0.25">
      <c r="A7184" s="75">
        <v>616800461</v>
      </c>
      <c r="B7184" s="73">
        <f t="shared" si="336"/>
        <v>616800461</v>
      </c>
      <c r="C7184" s="73" t="s">
        <v>13840</v>
      </c>
      <c r="D7184" s="68">
        <v>1</v>
      </c>
      <c r="E7184" s="48">
        <f t="shared" si="337"/>
        <v>65639685</v>
      </c>
      <c r="F7184" s="57" t="s">
        <v>7314</v>
      </c>
      <c r="G7184" s="57" t="s">
        <v>7843</v>
      </c>
      <c r="H7184" s="51">
        <v>1000</v>
      </c>
      <c r="I7184" s="51" t="s">
        <v>17309</v>
      </c>
      <c r="J7184" s="69">
        <v>27.49</v>
      </c>
      <c r="K7184" s="69">
        <f t="shared" si="338"/>
        <v>27490</v>
      </c>
      <c r="L7184" s="90">
        <v>1000</v>
      </c>
      <c r="M7184" s="51"/>
      <c r="N7184" s="62" t="s">
        <v>7950</v>
      </c>
      <c r="O7184" s="52" t="s">
        <v>7951</v>
      </c>
      <c r="P7184" s="52">
        <v>1453</v>
      </c>
      <c r="Q7184" s="52">
        <v>2</v>
      </c>
      <c r="R7184" s="52" t="s">
        <v>7847</v>
      </c>
      <c r="S7184" s="49" t="s">
        <v>21333</v>
      </c>
      <c r="V7184" s="50" t="s">
        <v>15284</v>
      </c>
      <c r="W7184" s="50" t="s">
        <v>7847</v>
      </c>
      <c r="X7184" s="50" t="s">
        <v>14740</v>
      </c>
      <c r="Y7184" s="70" t="s">
        <v>17320</v>
      </c>
      <c r="Z7184" s="53">
        <v>41501</v>
      </c>
    </row>
    <row r="7185" spans="1:26" s="49" customFormat="1" x14ac:dyDescent="0.25">
      <c r="A7185" s="75">
        <v>691012148</v>
      </c>
      <c r="B7185" s="73">
        <f t="shared" si="336"/>
        <v>691012148</v>
      </c>
      <c r="C7185" s="73" t="s">
        <v>13786</v>
      </c>
      <c r="D7185" s="68">
        <v>1</v>
      </c>
      <c r="E7185" s="48">
        <f t="shared" si="337"/>
        <v>6922643</v>
      </c>
      <c r="F7185" s="57" t="s">
        <v>7314</v>
      </c>
      <c r="G7185" s="57" t="s">
        <v>7843</v>
      </c>
      <c r="H7185" s="51">
        <v>150</v>
      </c>
      <c r="I7185" s="51" t="s">
        <v>17309</v>
      </c>
      <c r="J7185" s="69">
        <v>27.49</v>
      </c>
      <c r="K7185" s="69">
        <f t="shared" si="338"/>
        <v>4123.5</v>
      </c>
      <c r="L7185" s="90">
        <v>150</v>
      </c>
      <c r="M7185" s="51"/>
      <c r="N7185" s="62" t="s">
        <v>7872</v>
      </c>
      <c r="O7185" s="52" t="s">
        <v>1214</v>
      </c>
      <c r="P7185" s="52">
        <v>2025</v>
      </c>
      <c r="Q7185" s="52">
        <v>8</v>
      </c>
      <c r="R7185" s="52" t="s">
        <v>7847</v>
      </c>
      <c r="S7185" s="49" t="s">
        <v>21334</v>
      </c>
      <c r="V7185" s="50" t="s">
        <v>15243</v>
      </c>
      <c r="W7185" s="50" t="s">
        <v>7847</v>
      </c>
      <c r="X7185" s="50" t="s">
        <v>14742</v>
      </c>
      <c r="Y7185" s="70" t="s">
        <v>17320</v>
      </c>
      <c r="Z7185" s="53">
        <v>41501</v>
      </c>
    </row>
    <row r="7186" spans="1:26" s="49" customFormat="1" ht="45" x14ac:dyDescent="0.25">
      <c r="A7186" s="74">
        <v>600029441</v>
      </c>
      <c r="B7186" s="73">
        <f t="shared" si="336"/>
        <v>600029441</v>
      </c>
      <c r="C7186" s="73" t="s">
        <v>15288</v>
      </c>
      <c r="D7186" s="68">
        <v>1</v>
      </c>
      <c r="E7186" s="48">
        <f t="shared" si="337"/>
        <v>61515442</v>
      </c>
      <c r="F7186" s="57" t="s">
        <v>7314</v>
      </c>
      <c r="G7186" s="57" t="s">
        <v>7843</v>
      </c>
      <c r="H7186" s="51">
        <v>125</v>
      </c>
      <c r="I7186" s="51" t="s">
        <v>17309</v>
      </c>
      <c r="J7186" s="69">
        <v>27.49</v>
      </c>
      <c r="K7186" s="69">
        <f t="shared" si="338"/>
        <v>3436.25</v>
      </c>
      <c r="L7186" s="90">
        <v>125</v>
      </c>
      <c r="M7186" s="51"/>
      <c r="N7186" s="63" t="s">
        <v>15289</v>
      </c>
      <c r="O7186" s="50" t="s">
        <v>15290</v>
      </c>
      <c r="P7186" s="50">
        <v>168</v>
      </c>
      <c r="Q7186" s="50"/>
      <c r="R7186" s="50" t="s">
        <v>7929</v>
      </c>
      <c r="S7186" s="49" t="s">
        <v>21333</v>
      </c>
      <c r="V7186" s="50" t="s">
        <v>14745</v>
      </c>
      <c r="W7186" s="50" t="s">
        <v>7847</v>
      </c>
      <c r="X7186" s="50" t="s">
        <v>14746</v>
      </c>
      <c r="Y7186" s="70" t="s">
        <v>17320</v>
      </c>
      <c r="Z7186" s="53">
        <v>41754</v>
      </c>
    </row>
    <row r="7187" spans="1:26" s="49" customFormat="1" ht="30" x14ac:dyDescent="0.25">
      <c r="A7187" s="74">
        <v>600011453</v>
      </c>
      <c r="B7187" s="73">
        <f t="shared" si="336"/>
        <v>600011453</v>
      </c>
      <c r="C7187" s="73" t="s">
        <v>15291</v>
      </c>
      <c r="D7187" s="68">
        <v>1</v>
      </c>
      <c r="E7187" s="48">
        <f t="shared" si="337"/>
        <v>44555512</v>
      </c>
      <c r="F7187" s="57" t="s">
        <v>7314</v>
      </c>
      <c r="G7187" s="57" t="s">
        <v>7967</v>
      </c>
      <c r="H7187" s="51">
        <v>850</v>
      </c>
      <c r="I7187" s="51" t="s">
        <v>17309</v>
      </c>
      <c r="J7187" s="69">
        <v>27.49</v>
      </c>
      <c r="K7187" s="69">
        <f t="shared" si="338"/>
        <v>23366.5</v>
      </c>
      <c r="L7187" s="90">
        <v>850</v>
      </c>
      <c r="M7187" s="51"/>
      <c r="N7187" s="62" t="s">
        <v>15292</v>
      </c>
      <c r="O7187" s="52" t="s">
        <v>3721</v>
      </c>
      <c r="P7187" s="52">
        <v>2857</v>
      </c>
      <c r="Q7187" s="52">
        <v>5</v>
      </c>
      <c r="R7187" s="52" t="s">
        <v>7968</v>
      </c>
      <c r="S7187" s="49" t="s">
        <v>21333</v>
      </c>
      <c r="V7187" s="50" t="s">
        <v>15243</v>
      </c>
      <c r="W7187" s="50" t="s">
        <v>7968</v>
      </c>
      <c r="X7187" s="50" t="s">
        <v>14738</v>
      </c>
      <c r="Y7187" s="70" t="s">
        <v>17320</v>
      </c>
      <c r="Z7187" s="53">
        <v>40011</v>
      </c>
    </row>
    <row r="7188" spans="1:26" s="49" customFormat="1" ht="30" x14ac:dyDescent="0.25">
      <c r="A7188" s="74">
        <v>600023796</v>
      </c>
      <c r="B7188" s="73">
        <f t="shared" si="336"/>
        <v>600023796</v>
      </c>
      <c r="C7188" s="73" t="s">
        <v>13850</v>
      </c>
      <c r="D7188" s="68">
        <v>1</v>
      </c>
      <c r="E7188" s="48">
        <f t="shared" si="337"/>
        <v>44555091</v>
      </c>
      <c r="F7188" s="57" t="s">
        <v>7314</v>
      </c>
      <c r="G7188" s="57" t="s">
        <v>7967</v>
      </c>
      <c r="H7188" s="51">
        <v>725</v>
      </c>
      <c r="I7188" s="51" t="s">
        <v>17309</v>
      </c>
      <c r="J7188" s="69">
        <v>27.49</v>
      </c>
      <c r="K7188" s="69">
        <f t="shared" si="338"/>
        <v>19930.25</v>
      </c>
      <c r="L7188" s="90">
        <v>725</v>
      </c>
      <c r="M7188" s="51"/>
      <c r="N7188" s="62" t="s">
        <v>7969</v>
      </c>
      <c r="O7188" s="52" t="s">
        <v>7970</v>
      </c>
      <c r="P7188" s="52">
        <v>2788</v>
      </c>
      <c r="Q7188" s="52">
        <v>2</v>
      </c>
      <c r="R7188" s="52" t="s">
        <v>7968</v>
      </c>
      <c r="S7188" s="49" t="s">
        <v>21333</v>
      </c>
      <c r="V7188" s="50" t="s">
        <v>15243</v>
      </c>
      <c r="W7188" s="50" t="s">
        <v>7968</v>
      </c>
      <c r="X7188" s="50" t="s">
        <v>14738</v>
      </c>
      <c r="Y7188" s="70" t="s">
        <v>17320</v>
      </c>
      <c r="Z7188" s="53">
        <v>40011</v>
      </c>
    </row>
    <row r="7189" spans="1:26" s="49" customFormat="1" x14ac:dyDescent="0.25">
      <c r="A7189" s="74">
        <v>600085490</v>
      </c>
      <c r="B7189" s="73">
        <f t="shared" si="336"/>
        <v>600085490</v>
      </c>
      <c r="C7189" s="73" t="s">
        <v>13863</v>
      </c>
      <c r="D7189" s="68">
        <v>1</v>
      </c>
      <c r="E7189" s="48">
        <f t="shared" si="337"/>
        <v>44226250</v>
      </c>
      <c r="F7189" s="57" t="s">
        <v>7314</v>
      </c>
      <c r="G7189" s="57" t="s">
        <v>7967</v>
      </c>
      <c r="H7189" s="51">
        <v>575</v>
      </c>
      <c r="I7189" s="51" t="s">
        <v>17309</v>
      </c>
      <c r="J7189" s="69">
        <v>27.49</v>
      </c>
      <c r="K7189" s="69">
        <f t="shared" si="338"/>
        <v>15806.75</v>
      </c>
      <c r="L7189" s="90">
        <v>575</v>
      </c>
      <c r="M7189" s="51"/>
      <c r="N7189" s="62" t="s">
        <v>7989</v>
      </c>
      <c r="O7189" s="52" t="s">
        <v>519</v>
      </c>
      <c r="P7189" s="52">
        <v>482</v>
      </c>
      <c r="Q7189" s="52">
        <v>53</v>
      </c>
      <c r="R7189" s="52" t="s">
        <v>7990</v>
      </c>
      <c r="S7189" s="49" t="s">
        <v>21333</v>
      </c>
      <c r="V7189" s="50" t="s">
        <v>15293</v>
      </c>
      <c r="W7189" s="50" t="s">
        <v>7968</v>
      </c>
      <c r="X7189" s="50" t="s">
        <v>14740</v>
      </c>
      <c r="Y7189" s="70" t="s">
        <v>17320</v>
      </c>
      <c r="Z7189" s="53">
        <v>40004</v>
      </c>
    </row>
    <row r="7190" spans="1:26" s="49" customFormat="1" ht="30" x14ac:dyDescent="0.25">
      <c r="A7190" s="74">
        <v>600019748</v>
      </c>
      <c r="B7190" s="73">
        <f t="shared" si="336"/>
        <v>600019748</v>
      </c>
      <c r="C7190" s="73" t="s">
        <v>13851</v>
      </c>
      <c r="D7190" s="68">
        <v>1</v>
      </c>
      <c r="E7190" s="48">
        <f t="shared" si="337"/>
        <v>673358</v>
      </c>
      <c r="F7190" s="57" t="s">
        <v>7314</v>
      </c>
      <c r="G7190" s="57" t="s">
        <v>7967</v>
      </c>
      <c r="H7190" s="51">
        <v>1725</v>
      </c>
      <c r="I7190" s="51" t="s">
        <v>17309</v>
      </c>
      <c r="J7190" s="69">
        <v>27.49</v>
      </c>
      <c r="K7190" s="69">
        <f t="shared" si="338"/>
        <v>47420.25</v>
      </c>
      <c r="L7190" s="90">
        <v>1725</v>
      </c>
      <c r="M7190" s="51"/>
      <c r="N7190" s="62" t="s">
        <v>7971</v>
      </c>
      <c r="O7190" s="52" t="s">
        <v>7305</v>
      </c>
      <c r="P7190" s="52">
        <v>700</v>
      </c>
      <c r="Q7190" s="52">
        <v>35</v>
      </c>
      <c r="R7190" s="52" t="s">
        <v>7968</v>
      </c>
      <c r="S7190" s="49" t="s">
        <v>21333</v>
      </c>
      <c r="V7190" s="50" t="s">
        <v>15243</v>
      </c>
      <c r="W7190" s="50" t="s">
        <v>7968</v>
      </c>
      <c r="X7190" s="50" t="s">
        <v>14738</v>
      </c>
      <c r="Y7190" s="70" t="s">
        <v>17320</v>
      </c>
      <c r="Z7190" s="53">
        <v>40001</v>
      </c>
    </row>
    <row r="7191" spans="1:26" s="49" customFormat="1" x14ac:dyDescent="0.25">
      <c r="A7191" s="74">
        <v>691000760</v>
      </c>
      <c r="B7191" s="73">
        <f t="shared" si="336"/>
        <v>691000760</v>
      </c>
      <c r="C7191" s="73" t="s">
        <v>13852</v>
      </c>
      <c r="D7191" s="68">
        <v>1</v>
      </c>
      <c r="E7191" s="48">
        <f t="shared" si="337"/>
        <v>28685261</v>
      </c>
      <c r="F7191" s="57" t="s">
        <v>7314</v>
      </c>
      <c r="G7191" s="57" t="s">
        <v>7967</v>
      </c>
      <c r="H7191" s="51">
        <v>25</v>
      </c>
      <c r="I7191" s="51" t="s">
        <v>17309</v>
      </c>
      <c r="J7191" s="69">
        <v>27.49</v>
      </c>
      <c r="K7191" s="69">
        <f t="shared" si="338"/>
        <v>687.25</v>
      </c>
      <c r="L7191" s="90">
        <v>25</v>
      </c>
      <c r="M7191" s="51"/>
      <c r="N7191" s="62" t="s">
        <v>7972</v>
      </c>
      <c r="O7191" s="52" t="s">
        <v>808</v>
      </c>
      <c r="P7191" s="52">
        <v>2995</v>
      </c>
      <c r="Q7191" s="52">
        <v>6</v>
      </c>
      <c r="R7191" s="52" t="s">
        <v>7968</v>
      </c>
      <c r="S7191" s="49" t="s">
        <v>21334</v>
      </c>
      <c r="V7191" s="50" t="s">
        <v>15243</v>
      </c>
      <c r="W7191" s="50" t="s">
        <v>7968</v>
      </c>
      <c r="X7191" s="50" t="s">
        <v>14742</v>
      </c>
      <c r="Y7191" s="70" t="s">
        <v>17320</v>
      </c>
      <c r="Z7191" s="53">
        <v>40011</v>
      </c>
    </row>
    <row r="7192" spans="1:26" s="49" customFormat="1" ht="30" x14ac:dyDescent="0.25">
      <c r="A7192" s="74">
        <v>600011321</v>
      </c>
      <c r="B7192" s="73">
        <f t="shared" si="336"/>
        <v>600011321</v>
      </c>
      <c r="C7192" s="73" t="s">
        <v>15294</v>
      </c>
      <c r="D7192" s="68">
        <v>1</v>
      </c>
      <c r="E7192" s="48">
        <f t="shared" si="337"/>
        <v>44555423</v>
      </c>
      <c r="F7192" s="57" t="s">
        <v>7314</v>
      </c>
      <c r="G7192" s="57" t="s">
        <v>7967</v>
      </c>
      <c r="H7192" s="51">
        <v>675</v>
      </c>
      <c r="I7192" s="51" t="s">
        <v>17309</v>
      </c>
      <c r="J7192" s="69">
        <v>27.49</v>
      </c>
      <c r="K7192" s="69">
        <f t="shared" si="338"/>
        <v>18555.75</v>
      </c>
      <c r="L7192" s="90">
        <v>675</v>
      </c>
      <c r="M7192" s="51"/>
      <c r="N7192" s="62" t="s">
        <v>15295</v>
      </c>
      <c r="O7192" s="52" t="s">
        <v>15296</v>
      </c>
      <c r="P7192" s="52">
        <v>243</v>
      </c>
      <c r="Q7192" s="52">
        <v>22</v>
      </c>
      <c r="R7192" s="52" t="s">
        <v>7968</v>
      </c>
      <c r="S7192" s="49" t="s">
        <v>21333</v>
      </c>
      <c r="V7192" s="50" t="s">
        <v>15243</v>
      </c>
      <c r="W7192" s="50" t="s">
        <v>7968</v>
      </c>
      <c r="X7192" s="50" t="s">
        <v>14738</v>
      </c>
      <c r="Y7192" s="70" t="s">
        <v>17320</v>
      </c>
      <c r="Z7192" s="53">
        <v>40001</v>
      </c>
    </row>
    <row r="7193" spans="1:26" s="49" customFormat="1" ht="30" x14ac:dyDescent="0.25">
      <c r="A7193" s="74">
        <v>600011348</v>
      </c>
      <c r="B7193" s="73">
        <f t="shared" si="336"/>
        <v>600011348</v>
      </c>
      <c r="C7193" s="73" t="s">
        <v>21246</v>
      </c>
      <c r="D7193" s="68">
        <v>1</v>
      </c>
      <c r="E7193" s="48">
        <f t="shared" si="337"/>
        <v>82201</v>
      </c>
      <c r="F7193" s="57" t="s">
        <v>7314</v>
      </c>
      <c r="G7193" s="57" t="s">
        <v>7967</v>
      </c>
      <c r="H7193" s="51">
        <v>1975</v>
      </c>
      <c r="I7193" s="51" t="s">
        <v>17309</v>
      </c>
      <c r="J7193" s="69">
        <v>27.49</v>
      </c>
      <c r="K7193" s="69">
        <f t="shared" si="338"/>
        <v>54292.75</v>
      </c>
      <c r="L7193" s="90">
        <v>1975</v>
      </c>
      <c r="M7193" s="51"/>
      <c r="N7193" s="62" t="s">
        <v>21247</v>
      </c>
      <c r="O7193" s="52" t="s">
        <v>44</v>
      </c>
      <c r="P7193" s="52">
        <v>210</v>
      </c>
      <c r="Q7193" s="52">
        <v>5</v>
      </c>
      <c r="R7193" s="52" t="s">
        <v>7968</v>
      </c>
      <c r="S7193" s="49" t="s">
        <v>21333</v>
      </c>
      <c r="V7193" s="50" t="s">
        <v>15243</v>
      </c>
      <c r="W7193" s="50" t="s">
        <v>7968</v>
      </c>
      <c r="X7193" s="50" t="s">
        <v>14738</v>
      </c>
      <c r="Y7193" s="70" t="s">
        <v>17320</v>
      </c>
      <c r="Z7193" s="53">
        <v>40001</v>
      </c>
    </row>
    <row r="7194" spans="1:26" s="49" customFormat="1" x14ac:dyDescent="0.25">
      <c r="A7194" s="74">
        <v>600011372</v>
      </c>
      <c r="B7194" s="73">
        <f t="shared" si="336"/>
        <v>600011372</v>
      </c>
      <c r="C7194" s="73" t="s">
        <v>13853</v>
      </c>
      <c r="D7194" s="68">
        <v>1</v>
      </c>
      <c r="E7194" s="48">
        <f t="shared" si="337"/>
        <v>25012045</v>
      </c>
      <c r="F7194" s="57" t="s">
        <v>7314</v>
      </c>
      <c r="G7194" s="57" t="s">
        <v>7967</v>
      </c>
      <c r="H7194" s="51">
        <v>300</v>
      </c>
      <c r="I7194" s="51" t="s">
        <v>17309</v>
      </c>
      <c r="J7194" s="69">
        <v>27.49</v>
      </c>
      <c r="K7194" s="69">
        <f t="shared" si="338"/>
        <v>8247</v>
      </c>
      <c r="L7194" s="90">
        <v>300</v>
      </c>
      <c r="M7194" s="51"/>
      <c r="N7194" s="62" t="s">
        <v>7973</v>
      </c>
      <c r="O7194" s="52" t="s">
        <v>61</v>
      </c>
      <c r="P7194" s="52">
        <v>1523</v>
      </c>
      <c r="Q7194" s="52">
        <v>58</v>
      </c>
      <c r="R7194" s="52" t="s">
        <v>7968</v>
      </c>
      <c r="S7194" s="49" t="s">
        <v>21334</v>
      </c>
      <c r="V7194" s="50" t="s">
        <v>15243</v>
      </c>
      <c r="W7194" s="50" t="s">
        <v>7968</v>
      </c>
      <c r="X7194" s="50" t="s">
        <v>14742</v>
      </c>
      <c r="Y7194" s="70" t="s">
        <v>17320</v>
      </c>
      <c r="Z7194" s="53">
        <v>40011</v>
      </c>
    </row>
    <row r="7195" spans="1:26" s="49" customFormat="1" x14ac:dyDescent="0.25">
      <c r="A7195" s="74">
        <v>600011399</v>
      </c>
      <c r="B7195" s="73">
        <f t="shared" si="336"/>
        <v>600011399</v>
      </c>
      <c r="C7195" s="73" t="s">
        <v>13854</v>
      </c>
      <c r="D7195" s="68">
        <v>1</v>
      </c>
      <c r="E7195" s="48">
        <f t="shared" si="337"/>
        <v>25018566</v>
      </c>
      <c r="F7195" s="57" t="s">
        <v>7314</v>
      </c>
      <c r="G7195" s="57" t="s">
        <v>7967</v>
      </c>
      <c r="H7195" s="51">
        <v>250</v>
      </c>
      <c r="I7195" s="51" t="s">
        <v>17309</v>
      </c>
      <c r="J7195" s="69">
        <v>27.49</v>
      </c>
      <c r="K7195" s="69">
        <f t="shared" si="338"/>
        <v>6872.5</v>
      </c>
      <c r="L7195" s="90">
        <v>250</v>
      </c>
      <c r="M7195" s="51"/>
      <c r="N7195" s="62" t="s">
        <v>7974</v>
      </c>
      <c r="O7195" s="52" t="s">
        <v>7975</v>
      </c>
      <c r="P7195" s="52">
        <v>1025</v>
      </c>
      <c r="Q7195" s="52">
        <v>19</v>
      </c>
      <c r="R7195" s="52" t="s">
        <v>7968</v>
      </c>
      <c r="S7195" s="49" t="s">
        <v>21334</v>
      </c>
      <c r="V7195" s="50" t="s">
        <v>15243</v>
      </c>
      <c r="W7195" s="50" t="s">
        <v>7968</v>
      </c>
      <c r="X7195" s="50" t="s">
        <v>14742</v>
      </c>
      <c r="Y7195" s="70" t="s">
        <v>17320</v>
      </c>
      <c r="Z7195" s="53">
        <v>40001</v>
      </c>
    </row>
    <row r="7196" spans="1:26" s="49" customFormat="1" ht="30" x14ac:dyDescent="0.25">
      <c r="A7196" s="74">
        <v>600011429</v>
      </c>
      <c r="B7196" s="73">
        <f t="shared" si="336"/>
        <v>600011429</v>
      </c>
      <c r="C7196" s="73" t="s">
        <v>13855</v>
      </c>
      <c r="D7196" s="68">
        <v>1</v>
      </c>
      <c r="E7196" s="48">
        <f t="shared" si="337"/>
        <v>82627</v>
      </c>
      <c r="F7196" s="57" t="s">
        <v>7314</v>
      </c>
      <c r="G7196" s="57" t="s">
        <v>7967</v>
      </c>
      <c r="H7196" s="51">
        <v>1475</v>
      </c>
      <c r="I7196" s="51" t="s">
        <v>17309</v>
      </c>
      <c r="J7196" s="69">
        <v>27.49</v>
      </c>
      <c r="K7196" s="69">
        <f t="shared" si="338"/>
        <v>40547.75</v>
      </c>
      <c r="L7196" s="90">
        <v>1550</v>
      </c>
      <c r="M7196" s="51">
        <v>75</v>
      </c>
      <c r="N7196" s="62" t="s">
        <v>7976</v>
      </c>
      <c r="O7196" s="52" t="s">
        <v>7977</v>
      </c>
      <c r="P7196" s="52">
        <v>315</v>
      </c>
      <c r="Q7196" s="52">
        <v>7</v>
      </c>
      <c r="R7196" s="52" t="s">
        <v>7968</v>
      </c>
      <c r="S7196" s="49" t="s">
        <v>21333</v>
      </c>
      <c r="V7196" s="50" t="s">
        <v>15243</v>
      </c>
      <c r="W7196" s="50" t="s">
        <v>7968</v>
      </c>
      <c r="X7196" s="50" t="s">
        <v>14738</v>
      </c>
      <c r="Y7196" s="70" t="s">
        <v>17320</v>
      </c>
      <c r="Z7196" s="53">
        <v>40007</v>
      </c>
    </row>
    <row r="7197" spans="1:26" s="49" customFormat="1" ht="30" x14ac:dyDescent="0.25">
      <c r="A7197" s="74">
        <v>600011445</v>
      </c>
      <c r="B7197" s="73">
        <f t="shared" si="336"/>
        <v>600011445</v>
      </c>
      <c r="C7197" s="73" t="s">
        <v>13856</v>
      </c>
      <c r="D7197" s="68">
        <v>1</v>
      </c>
      <c r="E7197" s="48">
        <f t="shared" si="337"/>
        <v>44556969</v>
      </c>
      <c r="F7197" s="57" t="s">
        <v>7314</v>
      </c>
      <c r="G7197" s="57" t="s">
        <v>7967</v>
      </c>
      <c r="H7197" s="51">
        <v>925</v>
      </c>
      <c r="I7197" s="51" t="s">
        <v>17309</v>
      </c>
      <c r="J7197" s="69">
        <v>27.49</v>
      </c>
      <c r="K7197" s="69">
        <f t="shared" si="338"/>
        <v>25428.25</v>
      </c>
      <c r="L7197" s="90">
        <v>925</v>
      </c>
      <c r="M7197" s="51"/>
      <c r="N7197" s="62" t="s">
        <v>7978</v>
      </c>
      <c r="O7197" s="52" t="s">
        <v>7290</v>
      </c>
      <c r="P7197" s="52">
        <v>1670</v>
      </c>
      <c r="Q7197" s="52">
        <v>15</v>
      </c>
      <c r="R7197" s="52" t="s">
        <v>7968</v>
      </c>
      <c r="S7197" s="49" t="s">
        <v>21333</v>
      </c>
      <c r="V7197" s="50" t="s">
        <v>15243</v>
      </c>
      <c r="W7197" s="50" t="s">
        <v>7968</v>
      </c>
      <c r="X7197" s="50" t="s">
        <v>14738</v>
      </c>
      <c r="Y7197" s="70" t="s">
        <v>17320</v>
      </c>
      <c r="Z7197" s="53">
        <v>40001</v>
      </c>
    </row>
    <row r="7198" spans="1:26" s="49" customFormat="1" x14ac:dyDescent="0.25">
      <c r="A7198" s="74">
        <v>600011488</v>
      </c>
      <c r="B7198" s="73">
        <f t="shared" si="336"/>
        <v>600011488</v>
      </c>
      <c r="C7198" s="73" t="s">
        <v>15297</v>
      </c>
      <c r="D7198" s="68">
        <v>1</v>
      </c>
      <c r="E7198" s="48">
        <f t="shared" si="337"/>
        <v>25109189</v>
      </c>
      <c r="F7198" s="57" t="s">
        <v>7314</v>
      </c>
      <c r="G7198" s="57" t="s">
        <v>7967</v>
      </c>
      <c r="H7198" s="51">
        <v>300</v>
      </c>
      <c r="I7198" s="51" t="s">
        <v>17309</v>
      </c>
      <c r="J7198" s="69">
        <v>27.49</v>
      </c>
      <c r="K7198" s="69">
        <f t="shared" si="338"/>
        <v>8247</v>
      </c>
      <c r="L7198" s="90">
        <v>300</v>
      </c>
      <c r="M7198" s="51"/>
      <c r="N7198" s="62" t="s">
        <v>15298</v>
      </c>
      <c r="O7198" s="52" t="s">
        <v>749</v>
      </c>
      <c r="P7198" s="52">
        <v>1376</v>
      </c>
      <c r="Q7198" s="52">
        <v>3</v>
      </c>
      <c r="R7198" s="52" t="s">
        <v>7968</v>
      </c>
      <c r="S7198" s="49" t="s">
        <v>21334</v>
      </c>
      <c r="V7198" s="50" t="s">
        <v>15243</v>
      </c>
      <c r="W7198" s="50" t="s">
        <v>7968</v>
      </c>
      <c r="X7198" s="50" t="s">
        <v>14742</v>
      </c>
      <c r="Y7198" s="70" t="s">
        <v>17320</v>
      </c>
      <c r="Z7198" s="53">
        <v>40003</v>
      </c>
    </row>
    <row r="7199" spans="1:26" s="49" customFormat="1" x14ac:dyDescent="0.25">
      <c r="A7199" s="74">
        <v>600000648</v>
      </c>
      <c r="B7199" s="73">
        <f t="shared" si="336"/>
        <v>600000648</v>
      </c>
      <c r="C7199" s="73" t="s">
        <v>13857</v>
      </c>
      <c r="D7199" s="68">
        <v>1</v>
      </c>
      <c r="E7199" s="48">
        <f t="shared" si="337"/>
        <v>25028278</v>
      </c>
      <c r="F7199" s="57" t="s">
        <v>7314</v>
      </c>
      <c r="G7199" s="57" t="s">
        <v>7967</v>
      </c>
      <c r="H7199" s="51">
        <v>50</v>
      </c>
      <c r="I7199" s="51" t="s">
        <v>17309</v>
      </c>
      <c r="J7199" s="69">
        <v>27.49</v>
      </c>
      <c r="K7199" s="69">
        <f t="shared" si="338"/>
        <v>1374.5</v>
      </c>
      <c r="L7199" s="90">
        <v>50</v>
      </c>
      <c r="M7199" s="51"/>
      <c r="N7199" s="62" t="s">
        <v>7979</v>
      </c>
      <c r="O7199" s="52" t="s">
        <v>61</v>
      </c>
      <c r="P7199" s="52">
        <v>2018</v>
      </c>
      <c r="Q7199" s="52">
        <v>37</v>
      </c>
      <c r="R7199" s="52" t="s">
        <v>7968</v>
      </c>
      <c r="S7199" s="49" t="s">
        <v>21334</v>
      </c>
      <c r="V7199" s="50" t="s">
        <v>15243</v>
      </c>
      <c r="W7199" s="50" t="s">
        <v>7968</v>
      </c>
      <c r="X7199" s="50" t="s">
        <v>14742</v>
      </c>
      <c r="Y7199" s="70" t="s">
        <v>17320</v>
      </c>
      <c r="Z7199" s="53">
        <v>40011</v>
      </c>
    </row>
    <row r="7200" spans="1:26" s="49" customFormat="1" ht="30" x14ac:dyDescent="0.25">
      <c r="A7200" s="74">
        <v>600029450</v>
      </c>
      <c r="B7200" s="73">
        <f t="shared" si="336"/>
        <v>600029450</v>
      </c>
      <c r="C7200" s="73" t="s">
        <v>21248</v>
      </c>
      <c r="D7200" s="68">
        <v>1</v>
      </c>
      <c r="E7200" s="48">
        <f t="shared" si="337"/>
        <v>44555440</v>
      </c>
      <c r="F7200" s="57" t="s">
        <v>7314</v>
      </c>
      <c r="G7200" s="57" t="s">
        <v>7967</v>
      </c>
      <c r="H7200" s="51">
        <v>50</v>
      </c>
      <c r="I7200" s="51" t="s">
        <v>17309</v>
      </c>
      <c r="J7200" s="69">
        <v>27.49</v>
      </c>
      <c r="K7200" s="69">
        <f t="shared" si="338"/>
        <v>1374.5</v>
      </c>
      <c r="L7200" s="90">
        <v>50</v>
      </c>
      <c r="M7200" s="51"/>
      <c r="N7200" s="62" t="s">
        <v>21249</v>
      </c>
      <c r="O7200" s="52" t="s">
        <v>21250</v>
      </c>
      <c r="P7200" s="52">
        <v>526</v>
      </c>
      <c r="Q7200" s="52">
        <v>16</v>
      </c>
      <c r="R7200" s="52" t="s">
        <v>7968</v>
      </c>
      <c r="S7200" s="49" t="s">
        <v>21333</v>
      </c>
      <c r="V7200" s="50" t="s">
        <v>15243</v>
      </c>
      <c r="W7200" s="50" t="s">
        <v>7968</v>
      </c>
      <c r="X7200" s="50" t="s">
        <v>14738</v>
      </c>
      <c r="Y7200" s="70" t="s">
        <v>17320</v>
      </c>
      <c r="Z7200" s="53">
        <v>40003</v>
      </c>
    </row>
    <row r="7201" spans="1:26" s="49" customFormat="1" ht="30" x14ac:dyDescent="0.25">
      <c r="A7201" s="74">
        <v>600029468</v>
      </c>
      <c r="B7201" s="73">
        <f t="shared" si="336"/>
        <v>600029468</v>
      </c>
      <c r="C7201" s="73" t="s">
        <v>21251</v>
      </c>
      <c r="D7201" s="68">
        <v>1</v>
      </c>
      <c r="E7201" s="48">
        <f t="shared" si="337"/>
        <v>44555245</v>
      </c>
      <c r="F7201" s="57" t="s">
        <v>7314</v>
      </c>
      <c r="G7201" s="57" t="s">
        <v>7967</v>
      </c>
      <c r="H7201" s="51">
        <v>50</v>
      </c>
      <c r="I7201" s="51" t="s">
        <v>17309</v>
      </c>
      <c r="J7201" s="69">
        <v>27.49</v>
      </c>
      <c r="K7201" s="69">
        <f t="shared" si="338"/>
        <v>1374.5</v>
      </c>
      <c r="L7201" s="90">
        <v>50</v>
      </c>
      <c r="M7201" s="51"/>
      <c r="N7201" s="62" t="s">
        <v>21252</v>
      </c>
      <c r="O7201" s="52" t="s">
        <v>5077</v>
      </c>
      <c r="P7201" s="52">
        <v>2712</v>
      </c>
      <c r="Q7201" s="52">
        <v>2</v>
      </c>
      <c r="R7201" s="52" t="s">
        <v>7968</v>
      </c>
      <c r="S7201" s="49" t="s">
        <v>21333</v>
      </c>
      <c r="V7201" s="50" t="s">
        <v>15243</v>
      </c>
      <c r="W7201" s="50" t="s">
        <v>7968</v>
      </c>
      <c r="X7201" s="50" t="s">
        <v>14738</v>
      </c>
      <c r="Y7201" s="70" t="s">
        <v>17320</v>
      </c>
      <c r="Z7201" s="53">
        <v>40011</v>
      </c>
    </row>
    <row r="7202" spans="1:26" s="49" customFormat="1" ht="30" x14ac:dyDescent="0.25">
      <c r="A7202" s="74">
        <v>600029476</v>
      </c>
      <c r="B7202" s="73">
        <f t="shared" si="336"/>
        <v>600029476</v>
      </c>
      <c r="C7202" s="73" t="s">
        <v>21253</v>
      </c>
      <c r="D7202" s="68">
        <v>1</v>
      </c>
      <c r="E7202" s="48">
        <f t="shared" si="337"/>
        <v>44555237</v>
      </c>
      <c r="F7202" s="57" t="s">
        <v>7314</v>
      </c>
      <c r="G7202" s="57" t="s">
        <v>7967</v>
      </c>
      <c r="H7202" s="51">
        <v>25</v>
      </c>
      <c r="I7202" s="51" t="s">
        <v>17309</v>
      </c>
      <c r="J7202" s="69">
        <v>27.49</v>
      </c>
      <c r="K7202" s="69">
        <f t="shared" si="338"/>
        <v>687.25</v>
      </c>
      <c r="L7202" s="90">
        <v>25</v>
      </c>
      <c r="M7202" s="51"/>
      <c r="N7202" s="62" t="s">
        <v>21254</v>
      </c>
      <c r="O7202" s="52"/>
      <c r="P7202" s="52">
        <v>280</v>
      </c>
      <c r="Q7202" s="52"/>
      <c r="R7202" s="52" t="s">
        <v>7980</v>
      </c>
      <c r="S7202" s="49" t="s">
        <v>21333</v>
      </c>
      <c r="V7202" s="50" t="s">
        <v>15243</v>
      </c>
      <c r="W7202" s="50" t="s">
        <v>7968</v>
      </c>
      <c r="X7202" s="50" t="s">
        <v>14738</v>
      </c>
      <c r="Y7202" s="70" t="s">
        <v>17320</v>
      </c>
      <c r="Z7202" s="53">
        <v>40336</v>
      </c>
    </row>
    <row r="7203" spans="1:26" s="49" customFormat="1" x14ac:dyDescent="0.25">
      <c r="A7203" s="75">
        <v>600085384</v>
      </c>
      <c r="B7203" s="73">
        <f t="shared" si="336"/>
        <v>600085384</v>
      </c>
      <c r="C7203" s="73" t="s">
        <v>13864</v>
      </c>
      <c r="D7203" s="68">
        <v>1</v>
      </c>
      <c r="E7203" s="48">
        <f t="shared" si="337"/>
        <v>72743336</v>
      </c>
      <c r="F7203" s="57" t="s">
        <v>7314</v>
      </c>
      <c r="G7203" s="57" t="s">
        <v>7967</v>
      </c>
      <c r="H7203" s="51">
        <v>25</v>
      </c>
      <c r="I7203" s="51" t="s">
        <v>17309</v>
      </c>
      <c r="J7203" s="69">
        <v>27.49</v>
      </c>
      <c r="K7203" s="69">
        <f t="shared" si="338"/>
        <v>687.25</v>
      </c>
      <c r="L7203" s="90">
        <v>25</v>
      </c>
      <c r="M7203" s="51"/>
      <c r="N7203" s="62" t="s">
        <v>7991</v>
      </c>
      <c r="O7203" s="52" t="s">
        <v>3663</v>
      </c>
      <c r="P7203" s="52">
        <v>600</v>
      </c>
      <c r="Q7203" s="52">
        <v>14</v>
      </c>
      <c r="R7203" s="52" t="s">
        <v>7990</v>
      </c>
      <c r="S7203" s="49" t="s">
        <v>21333</v>
      </c>
      <c r="V7203" s="50" t="s">
        <v>15293</v>
      </c>
      <c r="W7203" s="50" t="s">
        <v>7968</v>
      </c>
      <c r="X7203" s="50" t="s">
        <v>14740</v>
      </c>
      <c r="Y7203" s="70" t="s">
        <v>17320</v>
      </c>
      <c r="Z7203" s="53">
        <v>40004</v>
      </c>
    </row>
    <row r="7204" spans="1:26" s="49" customFormat="1" ht="30" x14ac:dyDescent="0.25">
      <c r="A7204" s="75">
        <v>600085023</v>
      </c>
      <c r="B7204" s="73">
        <f t="shared" si="336"/>
        <v>600085023</v>
      </c>
      <c r="C7204" s="73" t="s">
        <v>13865</v>
      </c>
      <c r="D7204" s="68">
        <v>1</v>
      </c>
      <c r="E7204" s="48">
        <f t="shared" si="337"/>
        <v>44555253</v>
      </c>
      <c r="F7204" s="57" t="s">
        <v>7314</v>
      </c>
      <c r="G7204" s="57" t="s">
        <v>7967</v>
      </c>
      <c r="H7204" s="51">
        <v>25</v>
      </c>
      <c r="I7204" s="51" t="s">
        <v>17309</v>
      </c>
      <c r="J7204" s="69">
        <v>27.49</v>
      </c>
      <c r="K7204" s="69">
        <f t="shared" si="338"/>
        <v>687.25</v>
      </c>
      <c r="L7204" s="90">
        <v>25</v>
      </c>
      <c r="M7204" s="51"/>
      <c r="N7204" s="62" t="s">
        <v>7992</v>
      </c>
      <c r="O7204" s="52" t="s">
        <v>7993</v>
      </c>
      <c r="P7204" s="52">
        <v>313</v>
      </c>
      <c r="Q7204" s="52" t="s">
        <v>7303</v>
      </c>
      <c r="R7204" s="52" t="s">
        <v>7968</v>
      </c>
      <c r="S7204" s="49" t="s">
        <v>21333</v>
      </c>
      <c r="V7204" s="50" t="s">
        <v>15293</v>
      </c>
      <c r="W7204" s="50" t="s">
        <v>7968</v>
      </c>
      <c r="X7204" s="50" t="s">
        <v>14740</v>
      </c>
      <c r="Y7204" s="70" t="s">
        <v>17320</v>
      </c>
      <c r="Z7204" s="53">
        <v>40010</v>
      </c>
    </row>
    <row r="7205" spans="1:26" s="49" customFormat="1" ht="30" x14ac:dyDescent="0.25">
      <c r="A7205" s="75">
        <v>600085031</v>
      </c>
      <c r="B7205" s="73">
        <f t="shared" si="336"/>
        <v>600085031</v>
      </c>
      <c r="C7205" s="73" t="s">
        <v>13866</v>
      </c>
      <c r="D7205" s="68">
        <v>1</v>
      </c>
      <c r="E7205" s="48">
        <f t="shared" si="337"/>
        <v>70225915</v>
      </c>
      <c r="F7205" s="57" t="s">
        <v>7314</v>
      </c>
      <c r="G7205" s="57" t="s">
        <v>7967</v>
      </c>
      <c r="H7205" s="51">
        <v>25</v>
      </c>
      <c r="I7205" s="51" t="s">
        <v>17309</v>
      </c>
      <c r="J7205" s="69">
        <v>27.49</v>
      </c>
      <c r="K7205" s="69">
        <f t="shared" si="338"/>
        <v>687.25</v>
      </c>
      <c r="L7205" s="90">
        <v>25</v>
      </c>
      <c r="M7205" s="51"/>
      <c r="N7205" s="62" t="s">
        <v>7994</v>
      </c>
      <c r="O7205" s="52" t="s">
        <v>7995</v>
      </c>
      <c r="P7205" s="52">
        <v>526</v>
      </c>
      <c r="Q7205" s="52"/>
      <c r="R7205" s="52" t="s">
        <v>7968</v>
      </c>
      <c r="S7205" s="49" t="s">
        <v>21333</v>
      </c>
      <c r="V7205" s="50" t="s">
        <v>15293</v>
      </c>
      <c r="W7205" s="50" t="s">
        <v>7968</v>
      </c>
      <c r="X7205" s="50" t="s">
        <v>14740</v>
      </c>
      <c r="Y7205" s="70" t="s">
        <v>17320</v>
      </c>
      <c r="Z7205" s="53">
        <v>40331</v>
      </c>
    </row>
    <row r="7206" spans="1:26" s="49" customFormat="1" ht="30" x14ac:dyDescent="0.25">
      <c r="A7206" s="75">
        <v>600085040</v>
      </c>
      <c r="B7206" s="73">
        <f t="shared" si="336"/>
        <v>600085040</v>
      </c>
      <c r="C7206" s="73" t="s">
        <v>13867</v>
      </c>
      <c r="D7206" s="68">
        <v>1</v>
      </c>
      <c r="E7206" s="48">
        <f t="shared" si="337"/>
        <v>70201013</v>
      </c>
      <c r="F7206" s="57" t="s">
        <v>7314</v>
      </c>
      <c r="G7206" s="57" t="s">
        <v>7967</v>
      </c>
      <c r="H7206" s="51">
        <v>25</v>
      </c>
      <c r="I7206" s="51" t="s">
        <v>17309</v>
      </c>
      <c r="J7206" s="69">
        <v>27.49</v>
      </c>
      <c r="K7206" s="69">
        <f t="shared" si="338"/>
        <v>687.25</v>
      </c>
      <c r="L7206" s="90">
        <v>25</v>
      </c>
      <c r="M7206" s="51"/>
      <c r="N7206" s="62" t="s">
        <v>7996</v>
      </c>
      <c r="O7206" s="52" t="s">
        <v>1300</v>
      </c>
      <c r="P7206" s="52">
        <v>195</v>
      </c>
      <c r="Q7206" s="52"/>
      <c r="R7206" s="52" t="s">
        <v>7968</v>
      </c>
      <c r="S7206" s="49" t="s">
        <v>21333</v>
      </c>
      <c r="V7206" s="50" t="s">
        <v>15293</v>
      </c>
      <c r="W7206" s="50" t="s">
        <v>7968</v>
      </c>
      <c r="X7206" s="50" t="s">
        <v>14740</v>
      </c>
      <c r="Y7206" s="70" t="s">
        <v>17320</v>
      </c>
      <c r="Z7206" s="53">
        <v>40331</v>
      </c>
    </row>
    <row r="7207" spans="1:26" s="49" customFormat="1" ht="30" x14ac:dyDescent="0.25">
      <c r="A7207" s="75">
        <v>600085058</v>
      </c>
      <c r="B7207" s="73">
        <f t="shared" si="336"/>
        <v>600085058</v>
      </c>
      <c r="C7207" s="73" t="s">
        <v>13868</v>
      </c>
      <c r="D7207" s="68">
        <v>1</v>
      </c>
      <c r="E7207" s="48">
        <f t="shared" si="337"/>
        <v>72743247</v>
      </c>
      <c r="F7207" s="57" t="s">
        <v>7314</v>
      </c>
      <c r="G7207" s="57" t="s">
        <v>7967</v>
      </c>
      <c r="H7207" s="51">
        <v>50</v>
      </c>
      <c r="I7207" s="51" t="s">
        <v>17309</v>
      </c>
      <c r="J7207" s="69">
        <v>27.49</v>
      </c>
      <c r="K7207" s="69">
        <f t="shared" si="338"/>
        <v>1374.5</v>
      </c>
      <c r="L7207" s="90">
        <v>50</v>
      </c>
      <c r="M7207" s="51"/>
      <c r="N7207" s="62" t="s">
        <v>7997</v>
      </c>
      <c r="O7207" s="52" t="s">
        <v>24</v>
      </c>
      <c r="P7207" s="52">
        <v>17</v>
      </c>
      <c r="Q7207" s="52"/>
      <c r="R7207" s="52" t="s">
        <v>7998</v>
      </c>
      <c r="S7207" s="49" t="s">
        <v>21333</v>
      </c>
      <c r="V7207" s="50" t="s">
        <v>15293</v>
      </c>
      <c r="W7207" s="50" t="s">
        <v>7968</v>
      </c>
      <c r="X7207" s="50" t="s">
        <v>14740</v>
      </c>
      <c r="Y7207" s="70" t="s">
        <v>17320</v>
      </c>
      <c r="Z7207" s="53">
        <v>40317</v>
      </c>
    </row>
    <row r="7208" spans="1:26" s="49" customFormat="1" ht="30" x14ac:dyDescent="0.25">
      <c r="A7208" s="75">
        <v>600085082</v>
      </c>
      <c r="B7208" s="73">
        <f t="shared" si="336"/>
        <v>600085082</v>
      </c>
      <c r="C7208" s="73" t="s">
        <v>13869</v>
      </c>
      <c r="D7208" s="68">
        <v>1</v>
      </c>
      <c r="E7208" s="48">
        <f t="shared" si="337"/>
        <v>70226024</v>
      </c>
      <c r="F7208" s="57" t="s">
        <v>7314</v>
      </c>
      <c r="G7208" s="57" t="s">
        <v>7967</v>
      </c>
      <c r="H7208" s="51">
        <v>50</v>
      </c>
      <c r="I7208" s="51" t="s">
        <v>17309</v>
      </c>
      <c r="J7208" s="69">
        <v>27.49</v>
      </c>
      <c r="K7208" s="69">
        <f t="shared" si="338"/>
        <v>1374.5</v>
      </c>
      <c r="L7208" s="90">
        <v>50</v>
      </c>
      <c r="M7208" s="51"/>
      <c r="N7208" s="62" t="s">
        <v>7999</v>
      </c>
      <c r="O7208" s="52" t="s">
        <v>7703</v>
      </c>
      <c r="P7208" s="52">
        <v>652</v>
      </c>
      <c r="Q7208" s="52">
        <v>14</v>
      </c>
      <c r="R7208" s="52" t="s">
        <v>7968</v>
      </c>
      <c r="S7208" s="49" t="s">
        <v>21333</v>
      </c>
      <c r="V7208" s="50" t="s">
        <v>15293</v>
      </c>
      <c r="W7208" s="50" t="s">
        <v>7968</v>
      </c>
      <c r="X7208" s="50" t="s">
        <v>14740</v>
      </c>
      <c r="Y7208" s="70" t="s">
        <v>17320</v>
      </c>
      <c r="Z7208" s="53">
        <v>40007</v>
      </c>
    </row>
    <row r="7209" spans="1:26" s="49" customFormat="1" ht="30" x14ac:dyDescent="0.25">
      <c r="A7209" s="75">
        <v>600085091</v>
      </c>
      <c r="B7209" s="73">
        <f t="shared" si="336"/>
        <v>600085091</v>
      </c>
      <c r="C7209" s="73" t="s">
        <v>13870</v>
      </c>
      <c r="D7209" s="68">
        <v>1</v>
      </c>
      <c r="E7209" s="48">
        <f t="shared" si="337"/>
        <v>70201005</v>
      </c>
      <c r="F7209" s="57" t="s">
        <v>7314</v>
      </c>
      <c r="G7209" s="57" t="s">
        <v>7967</v>
      </c>
      <c r="H7209" s="51">
        <v>25</v>
      </c>
      <c r="I7209" s="51" t="s">
        <v>17309</v>
      </c>
      <c r="J7209" s="69">
        <v>27.49</v>
      </c>
      <c r="K7209" s="69">
        <f t="shared" si="338"/>
        <v>687.25</v>
      </c>
      <c r="L7209" s="90">
        <v>25</v>
      </c>
      <c r="M7209" s="51"/>
      <c r="N7209" s="62" t="s">
        <v>8000</v>
      </c>
      <c r="O7209" s="52" t="s">
        <v>8001</v>
      </c>
      <c r="P7209" s="52">
        <v>601</v>
      </c>
      <c r="Q7209" s="52">
        <v>1</v>
      </c>
      <c r="R7209" s="52" t="s">
        <v>7968</v>
      </c>
      <c r="S7209" s="49" t="s">
        <v>21333</v>
      </c>
      <c r="V7209" s="50" t="s">
        <v>15293</v>
      </c>
      <c r="W7209" s="50" t="s">
        <v>7968</v>
      </c>
      <c r="X7209" s="50" t="s">
        <v>14740</v>
      </c>
      <c r="Y7209" s="70" t="s">
        <v>17320</v>
      </c>
      <c r="Z7209" s="53">
        <v>40001</v>
      </c>
    </row>
    <row r="7210" spans="1:26" s="49" customFormat="1" ht="30" x14ac:dyDescent="0.25">
      <c r="A7210" s="75">
        <v>600085104</v>
      </c>
      <c r="B7210" s="73">
        <f t="shared" si="336"/>
        <v>600085104</v>
      </c>
      <c r="C7210" s="73" t="s">
        <v>13871</v>
      </c>
      <c r="D7210" s="68">
        <v>1</v>
      </c>
      <c r="E7210" s="48">
        <f t="shared" si="337"/>
        <v>70225982</v>
      </c>
      <c r="F7210" s="57" t="s">
        <v>7314</v>
      </c>
      <c r="G7210" s="57" t="s">
        <v>7967</v>
      </c>
      <c r="H7210" s="51">
        <v>50</v>
      </c>
      <c r="I7210" s="51" t="s">
        <v>17309</v>
      </c>
      <c r="J7210" s="69">
        <v>27.49</v>
      </c>
      <c r="K7210" s="69">
        <f t="shared" si="338"/>
        <v>1374.5</v>
      </c>
      <c r="L7210" s="90">
        <v>50</v>
      </c>
      <c r="M7210" s="51"/>
      <c r="N7210" s="62" t="s">
        <v>8002</v>
      </c>
      <c r="O7210" s="52" t="s">
        <v>1270</v>
      </c>
      <c r="P7210" s="52">
        <v>1430</v>
      </c>
      <c r="Q7210" s="52">
        <v>1</v>
      </c>
      <c r="R7210" s="52" t="s">
        <v>7968</v>
      </c>
      <c r="S7210" s="49" t="s">
        <v>21333</v>
      </c>
      <c r="V7210" s="50" t="s">
        <v>15293</v>
      </c>
      <c r="W7210" s="50" t="s">
        <v>7968</v>
      </c>
      <c r="X7210" s="50" t="s">
        <v>14740</v>
      </c>
      <c r="Y7210" s="70" t="s">
        <v>17320</v>
      </c>
      <c r="Z7210" s="53">
        <v>40003</v>
      </c>
    </row>
    <row r="7211" spans="1:26" s="49" customFormat="1" ht="30" x14ac:dyDescent="0.25">
      <c r="A7211" s="75">
        <v>600085112</v>
      </c>
      <c r="B7211" s="73">
        <f t="shared" si="336"/>
        <v>600085112</v>
      </c>
      <c r="C7211" s="73" t="s">
        <v>13872</v>
      </c>
      <c r="D7211" s="68">
        <v>1</v>
      </c>
      <c r="E7211" s="48">
        <f t="shared" si="337"/>
        <v>70225974</v>
      </c>
      <c r="F7211" s="57" t="s">
        <v>7314</v>
      </c>
      <c r="G7211" s="57" t="s">
        <v>7967</v>
      </c>
      <c r="H7211" s="51">
        <v>25</v>
      </c>
      <c r="I7211" s="51" t="s">
        <v>17309</v>
      </c>
      <c r="J7211" s="69">
        <v>27.49</v>
      </c>
      <c r="K7211" s="69">
        <f t="shared" si="338"/>
        <v>687.25</v>
      </c>
      <c r="L7211" s="90">
        <v>25</v>
      </c>
      <c r="M7211" s="51"/>
      <c r="N7211" s="62" t="s">
        <v>8003</v>
      </c>
      <c r="O7211" s="52" t="s">
        <v>4452</v>
      </c>
      <c r="P7211" s="52">
        <v>1174</v>
      </c>
      <c r="Q7211" s="52">
        <v>1</v>
      </c>
      <c r="R7211" s="52" t="s">
        <v>7968</v>
      </c>
      <c r="S7211" s="49" t="s">
        <v>21333</v>
      </c>
      <c r="V7211" s="50" t="s">
        <v>15293</v>
      </c>
      <c r="W7211" s="50" t="s">
        <v>7968</v>
      </c>
      <c r="X7211" s="50" t="s">
        <v>14740</v>
      </c>
      <c r="Y7211" s="70" t="s">
        <v>17320</v>
      </c>
      <c r="Z7211" s="53">
        <v>40003</v>
      </c>
    </row>
    <row r="7212" spans="1:26" s="49" customFormat="1" ht="30" x14ac:dyDescent="0.25">
      <c r="A7212" s="75">
        <v>600085121</v>
      </c>
      <c r="B7212" s="73">
        <f t="shared" si="336"/>
        <v>600085121</v>
      </c>
      <c r="C7212" s="73" t="s">
        <v>13873</v>
      </c>
      <c r="D7212" s="68">
        <v>1</v>
      </c>
      <c r="E7212" s="48">
        <f t="shared" si="337"/>
        <v>70201021</v>
      </c>
      <c r="F7212" s="57" t="s">
        <v>7314</v>
      </c>
      <c r="G7212" s="57" t="s">
        <v>7967</v>
      </c>
      <c r="H7212" s="51">
        <v>25</v>
      </c>
      <c r="I7212" s="51" t="s">
        <v>17309</v>
      </c>
      <c r="J7212" s="69">
        <v>27.49</v>
      </c>
      <c r="K7212" s="69">
        <f t="shared" si="338"/>
        <v>687.25</v>
      </c>
      <c r="L7212" s="90">
        <v>25</v>
      </c>
      <c r="M7212" s="51"/>
      <c r="N7212" s="62" t="s">
        <v>8004</v>
      </c>
      <c r="O7212" s="52" t="s">
        <v>85</v>
      </c>
      <c r="P7212" s="52">
        <v>6</v>
      </c>
      <c r="Q7212" s="52"/>
      <c r="R7212" s="52" t="s">
        <v>7968</v>
      </c>
      <c r="S7212" s="49" t="s">
        <v>21333</v>
      </c>
      <c r="V7212" s="50" t="s">
        <v>15293</v>
      </c>
      <c r="W7212" s="50" t="s">
        <v>7968</v>
      </c>
      <c r="X7212" s="50" t="s">
        <v>14740</v>
      </c>
      <c r="Y7212" s="70" t="s">
        <v>17320</v>
      </c>
      <c r="Z7212" s="53">
        <v>40331</v>
      </c>
    </row>
    <row r="7213" spans="1:26" s="49" customFormat="1" ht="30" x14ac:dyDescent="0.25">
      <c r="A7213" s="75">
        <v>600085147</v>
      </c>
      <c r="B7213" s="73">
        <f t="shared" si="336"/>
        <v>600085147</v>
      </c>
      <c r="C7213" s="73" t="s">
        <v>13874</v>
      </c>
      <c r="D7213" s="68">
        <v>1</v>
      </c>
      <c r="E7213" s="48">
        <f t="shared" si="337"/>
        <v>72744570</v>
      </c>
      <c r="F7213" s="57" t="s">
        <v>7314</v>
      </c>
      <c r="G7213" s="57" t="s">
        <v>7967</v>
      </c>
      <c r="H7213" s="51">
        <v>25</v>
      </c>
      <c r="I7213" s="51" t="s">
        <v>17309</v>
      </c>
      <c r="J7213" s="69">
        <v>27.49</v>
      </c>
      <c r="K7213" s="69">
        <f t="shared" si="338"/>
        <v>687.25</v>
      </c>
      <c r="L7213" s="90">
        <v>25</v>
      </c>
      <c r="M7213" s="51"/>
      <c r="N7213" s="62" t="s">
        <v>8005</v>
      </c>
      <c r="O7213" s="52" t="s">
        <v>8006</v>
      </c>
      <c r="P7213" s="52">
        <v>219</v>
      </c>
      <c r="Q7213" s="52">
        <v>28</v>
      </c>
      <c r="R7213" s="52" t="s">
        <v>7968</v>
      </c>
      <c r="S7213" s="49" t="s">
        <v>21333</v>
      </c>
      <c r="V7213" s="50" t="s">
        <v>15293</v>
      </c>
      <c r="W7213" s="50" t="s">
        <v>7968</v>
      </c>
      <c r="X7213" s="50" t="s">
        <v>14740</v>
      </c>
      <c r="Y7213" s="70" t="s">
        <v>17320</v>
      </c>
      <c r="Z7213" s="53">
        <v>40001</v>
      </c>
    </row>
    <row r="7214" spans="1:26" s="49" customFormat="1" ht="30" x14ac:dyDescent="0.25">
      <c r="A7214" s="75">
        <v>600085155</v>
      </c>
      <c r="B7214" s="73">
        <f t="shared" si="336"/>
        <v>600085155</v>
      </c>
      <c r="C7214" s="73" t="s">
        <v>13875</v>
      </c>
      <c r="D7214" s="68">
        <v>1</v>
      </c>
      <c r="E7214" s="48">
        <f t="shared" si="337"/>
        <v>72743875</v>
      </c>
      <c r="F7214" s="57" t="s">
        <v>7314</v>
      </c>
      <c r="G7214" s="57" t="s">
        <v>7967</v>
      </c>
      <c r="H7214" s="51">
        <v>25</v>
      </c>
      <c r="I7214" s="51" t="s">
        <v>17309</v>
      </c>
      <c r="J7214" s="69">
        <v>27.49</v>
      </c>
      <c r="K7214" s="69">
        <f t="shared" si="338"/>
        <v>687.25</v>
      </c>
      <c r="L7214" s="90">
        <v>25</v>
      </c>
      <c r="M7214" s="51"/>
      <c r="N7214" s="62" t="s">
        <v>8007</v>
      </c>
      <c r="O7214" s="52" t="s">
        <v>8008</v>
      </c>
      <c r="P7214" s="52">
        <v>297</v>
      </c>
      <c r="Q7214" s="52"/>
      <c r="R7214" s="52" t="s">
        <v>8009</v>
      </c>
      <c r="S7214" s="49" t="s">
        <v>21333</v>
      </c>
      <c r="V7214" s="50" t="s">
        <v>15293</v>
      </c>
      <c r="W7214" s="50" t="s">
        <v>7968</v>
      </c>
      <c r="X7214" s="50" t="s">
        <v>14740</v>
      </c>
      <c r="Y7214" s="70" t="s">
        <v>17320</v>
      </c>
      <c r="Z7214" s="53">
        <v>40339</v>
      </c>
    </row>
    <row r="7215" spans="1:26" s="49" customFormat="1" ht="30" x14ac:dyDescent="0.25">
      <c r="A7215" s="75">
        <v>600085163</v>
      </c>
      <c r="B7215" s="73">
        <f t="shared" si="336"/>
        <v>600085163</v>
      </c>
      <c r="C7215" s="73" t="s">
        <v>13876</v>
      </c>
      <c r="D7215" s="68">
        <v>1</v>
      </c>
      <c r="E7215" s="48">
        <f t="shared" si="337"/>
        <v>72744651</v>
      </c>
      <c r="F7215" s="57" t="s">
        <v>7314</v>
      </c>
      <c r="G7215" s="57" t="s">
        <v>7967</v>
      </c>
      <c r="H7215" s="51">
        <v>25</v>
      </c>
      <c r="I7215" s="51" t="s">
        <v>17309</v>
      </c>
      <c r="J7215" s="69">
        <v>27.49</v>
      </c>
      <c r="K7215" s="69">
        <f t="shared" si="338"/>
        <v>687.25</v>
      </c>
      <c r="L7215" s="90">
        <v>25</v>
      </c>
      <c r="M7215" s="51"/>
      <c r="N7215" s="62" t="s">
        <v>8010</v>
      </c>
      <c r="O7215" s="52" t="s">
        <v>956</v>
      </c>
      <c r="P7215" s="52">
        <v>323</v>
      </c>
      <c r="Q7215" s="52">
        <v>7</v>
      </c>
      <c r="R7215" s="52" t="s">
        <v>7968</v>
      </c>
      <c r="S7215" s="49" t="s">
        <v>21333</v>
      </c>
      <c r="V7215" s="50" t="s">
        <v>15293</v>
      </c>
      <c r="W7215" s="50" t="s">
        <v>7968</v>
      </c>
      <c r="X7215" s="50" t="s">
        <v>14740</v>
      </c>
      <c r="Y7215" s="70" t="s">
        <v>17320</v>
      </c>
      <c r="Z7215" s="53">
        <v>40001</v>
      </c>
    </row>
    <row r="7216" spans="1:26" s="49" customFormat="1" ht="30" x14ac:dyDescent="0.25">
      <c r="A7216" s="75">
        <v>600085171</v>
      </c>
      <c r="B7216" s="73">
        <f t="shared" si="336"/>
        <v>600085171</v>
      </c>
      <c r="C7216" s="73" t="s">
        <v>13877</v>
      </c>
      <c r="D7216" s="68">
        <v>1</v>
      </c>
      <c r="E7216" s="48">
        <f t="shared" si="337"/>
        <v>70225931</v>
      </c>
      <c r="F7216" s="57" t="s">
        <v>7314</v>
      </c>
      <c r="G7216" s="57" t="s">
        <v>7967</v>
      </c>
      <c r="H7216" s="51">
        <v>25</v>
      </c>
      <c r="I7216" s="51" t="s">
        <v>17309</v>
      </c>
      <c r="J7216" s="69">
        <v>27.49</v>
      </c>
      <c r="K7216" s="69">
        <f t="shared" si="338"/>
        <v>687.25</v>
      </c>
      <c r="L7216" s="90">
        <v>25</v>
      </c>
      <c r="M7216" s="51"/>
      <c r="N7216" s="62" t="s">
        <v>8011</v>
      </c>
      <c r="O7216" s="52" t="s">
        <v>8012</v>
      </c>
      <c r="P7216" s="52">
        <v>786</v>
      </c>
      <c r="Q7216" s="52">
        <v>2</v>
      </c>
      <c r="R7216" s="52" t="s">
        <v>7968</v>
      </c>
      <c r="S7216" s="49" t="s">
        <v>21333</v>
      </c>
      <c r="V7216" s="50" t="s">
        <v>15293</v>
      </c>
      <c r="W7216" s="50" t="s">
        <v>7968</v>
      </c>
      <c r="X7216" s="50" t="s">
        <v>14740</v>
      </c>
      <c r="Y7216" s="70" t="s">
        <v>17320</v>
      </c>
      <c r="Z7216" s="53">
        <v>40007</v>
      </c>
    </row>
    <row r="7217" spans="1:26" s="49" customFormat="1" ht="30" x14ac:dyDescent="0.25">
      <c r="A7217" s="75">
        <v>600085180</v>
      </c>
      <c r="B7217" s="73">
        <f t="shared" si="336"/>
        <v>600085180</v>
      </c>
      <c r="C7217" s="73" t="s">
        <v>13878</v>
      </c>
      <c r="D7217" s="68">
        <v>1</v>
      </c>
      <c r="E7217" s="48">
        <f t="shared" si="337"/>
        <v>70225991</v>
      </c>
      <c r="F7217" s="57" t="s">
        <v>7314</v>
      </c>
      <c r="G7217" s="57" t="s">
        <v>7967</v>
      </c>
      <c r="H7217" s="51">
        <v>25</v>
      </c>
      <c r="I7217" s="51" t="s">
        <v>17309</v>
      </c>
      <c r="J7217" s="69">
        <v>27.49</v>
      </c>
      <c r="K7217" s="69">
        <f t="shared" si="338"/>
        <v>687.25</v>
      </c>
      <c r="L7217" s="90">
        <v>25</v>
      </c>
      <c r="M7217" s="51"/>
      <c r="N7217" s="62" t="s">
        <v>8013</v>
      </c>
      <c r="O7217" s="52" t="s">
        <v>222</v>
      </c>
      <c r="P7217" s="52">
        <v>2799</v>
      </c>
      <c r="Q7217" s="52">
        <v>1</v>
      </c>
      <c r="R7217" s="52" t="s">
        <v>7968</v>
      </c>
      <c r="S7217" s="49" t="s">
        <v>21333</v>
      </c>
      <c r="V7217" s="50" t="s">
        <v>15293</v>
      </c>
      <c r="W7217" s="50" t="s">
        <v>7968</v>
      </c>
      <c r="X7217" s="50" t="s">
        <v>14740</v>
      </c>
      <c r="Y7217" s="70" t="s">
        <v>17320</v>
      </c>
      <c r="Z7217" s="53">
        <v>40011</v>
      </c>
    </row>
    <row r="7218" spans="1:26" s="49" customFormat="1" ht="30" x14ac:dyDescent="0.25">
      <c r="A7218" s="75">
        <v>600085198</v>
      </c>
      <c r="B7218" s="73">
        <f t="shared" si="336"/>
        <v>600085198</v>
      </c>
      <c r="C7218" s="73" t="s">
        <v>13879</v>
      </c>
      <c r="D7218" s="68">
        <v>1</v>
      </c>
      <c r="E7218" s="48">
        <f t="shared" si="337"/>
        <v>72744812</v>
      </c>
      <c r="F7218" s="57" t="s">
        <v>7314</v>
      </c>
      <c r="G7218" s="57" t="s">
        <v>7967</v>
      </c>
      <c r="H7218" s="51">
        <v>25</v>
      </c>
      <c r="I7218" s="51" t="s">
        <v>17309</v>
      </c>
      <c r="J7218" s="69">
        <v>27.49</v>
      </c>
      <c r="K7218" s="69">
        <f t="shared" si="338"/>
        <v>687.25</v>
      </c>
      <c r="L7218" s="90">
        <v>25</v>
      </c>
      <c r="M7218" s="51"/>
      <c r="N7218" s="62" t="s">
        <v>8014</v>
      </c>
      <c r="O7218" s="52" t="s">
        <v>135</v>
      </c>
      <c r="P7218" s="52">
        <v>2027</v>
      </c>
      <c r="Q7218" s="52">
        <v>11</v>
      </c>
      <c r="R7218" s="52" t="s">
        <v>7968</v>
      </c>
      <c r="S7218" s="49" t="s">
        <v>21333</v>
      </c>
      <c r="V7218" s="50" t="s">
        <v>15293</v>
      </c>
      <c r="W7218" s="50" t="s">
        <v>7968</v>
      </c>
      <c r="X7218" s="50" t="s">
        <v>14740</v>
      </c>
      <c r="Y7218" s="70" t="s">
        <v>17320</v>
      </c>
      <c r="Z7218" s="53">
        <v>40001</v>
      </c>
    </row>
    <row r="7219" spans="1:26" s="49" customFormat="1" ht="30" x14ac:dyDescent="0.25">
      <c r="A7219" s="75">
        <v>600085201</v>
      </c>
      <c r="B7219" s="73">
        <f t="shared" si="336"/>
        <v>600085201</v>
      </c>
      <c r="C7219" s="73" t="s">
        <v>13880</v>
      </c>
      <c r="D7219" s="68">
        <v>1</v>
      </c>
      <c r="E7219" s="48">
        <f t="shared" si="337"/>
        <v>72744898</v>
      </c>
      <c r="F7219" s="57" t="s">
        <v>7314</v>
      </c>
      <c r="G7219" s="57" t="s">
        <v>7967</v>
      </c>
      <c r="H7219" s="51">
        <v>25</v>
      </c>
      <c r="I7219" s="51" t="s">
        <v>17309</v>
      </c>
      <c r="J7219" s="69">
        <v>27.49</v>
      </c>
      <c r="K7219" s="69">
        <f t="shared" si="338"/>
        <v>687.25</v>
      </c>
      <c r="L7219" s="90">
        <v>25</v>
      </c>
      <c r="M7219" s="51"/>
      <c r="N7219" s="62" t="s">
        <v>8015</v>
      </c>
      <c r="O7219" s="52" t="s">
        <v>2939</v>
      </c>
      <c r="P7219" s="52">
        <v>1241</v>
      </c>
      <c r="Q7219" s="52">
        <v>41</v>
      </c>
      <c r="R7219" s="52" t="s">
        <v>7968</v>
      </c>
      <c r="S7219" s="49" t="s">
        <v>21333</v>
      </c>
      <c r="V7219" s="50" t="s">
        <v>15293</v>
      </c>
      <c r="W7219" s="50" t="s">
        <v>7968</v>
      </c>
      <c r="X7219" s="50" t="s">
        <v>14740</v>
      </c>
      <c r="Y7219" s="70" t="s">
        <v>17320</v>
      </c>
      <c r="Z7219" s="53">
        <v>40003</v>
      </c>
    </row>
    <row r="7220" spans="1:26" s="49" customFormat="1" ht="30" x14ac:dyDescent="0.25">
      <c r="A7220" s="75">
        <v>600085228</v>
      </c>
      <c r="B7220" s="73">
        <f t="shared" si="336"/>
        <v>600085228</v>
      </c>
      <c r="C7220" s="73" t="s">
        <v>13881</v>
      </c>
      <c r="D7220" s="68">
        <v>1</v>
      </c>
      <c r="E7220" s="48">
        <f t="shared" si="337"/>
        <v>70225940</v>
      </c>
      <c r="F7220" s="57" t="s">
        <v>7314</v>
      </c>
      <c r="G7220" s="57" t="s">
        <v>7967</v>
      </c>
      <c r="H7220" s="51">
        <v>50</v>
      </c>
      <c r="I7220" s="51" t="s">
        <v>17309</v>
      </c>
      <c r="J7220" s="69">
        <v>27.49</v>
      </c>
      <c r="K7220" s="69">
        <f t="shared" si="338"/>
        <v>1374.5</v>
      </c>
      <c r="L7220" s="90">
        <v>50</v>
      </c>
      <c r="M7220" s="51"/>
      <c r="N7220" s="62" t="s">
        <v>8016</v>
      </c>
      <c r="O7220" s="52" t="s">
        <v>8017</v>
      </c>
      <c r="P7220" s="52">
        <v>2429</v>
      </c>
      <c r="Q7220" s="52">
        <v>6</v>
      </c>
      <c r="R7220" s="52" t="s">
        <v>7968</v>
      </c>
      <c r="S7220" s="49" t="s">
        <v>21333</v>
      </c>
      <c r="V7220" s="50" t="s">
        <v>15293</v>
      </c>
      <c r="W7220" s="50" t="s">
        <v>7968</v>
      </c>
      <c r="X7220" s="50" t="s">
        <v>14740</v>
      </c>
      <c r="Y7220" s="70" t="s">
        <v>17320</v>
      </c>
      <c r="Z7220" s="53">
        <v>40011</v>
      </c>
    </row>
    <row r="7221" spans="1:26" s="49" customFormat="1" ht="30" x14ac:dyDescent="0.25">
      <c r="A7221" s="75">
        <v>600085236</v>
      </c>
      <c r="B7221" s="73">
        <f t="shared" si="336"/>
        <v>600085236</v>
      </c>
      <c r="C7221" s="73" t="s">
        <v>21255</v>
      </c>
      <c r="D7221" s="68">
        <v>1</v>
      </c>
      <c r="E7221" s="48">
        <f t="shared" si="337"/>
        <v>72745053</v>
      </c>
      <c r="F7221" s="57" t="s">
        <v>7314</v>
      </c>
      <c r="G7221" s="57" t="s">
        <v>7967</v>
      </c>
      <c r="H7221" s="51">
        <v>25</v>
      </c>
      <c r="I7221" s="51" t="s">
        <v>17309</v>
      </c>
      <c r="J7221" s="69">
        <v>27.49</v>
      </c>
      <c r="K7221" s="69">
        <f t="shared" si="338"/>
        <v>687.25</v>
      </c>
      <c r="L7221" s="90">
        <v>25</v>
      </c>
      <c r="M7221" s="51"/>
      <c r="N7221" s="62" t="s">
        <v>21256</v>
      </c>
      <c r="O7221" s="52" t="s">
        <v>55</v>
      </c>
      <c r="P7221" s="52">
        <v>53</v>
      </c>
      <c r="Q7221" s="52"/>
      <c r="R7221" s="52" t="s">
        <v>7968</v>
      </c>
      <c r="S7221" s="49" t="s">
        <v>21333</v>
      </c>
      <c r="V7221" s="50" t="s">
        <v>15293</v>
      </c>
      <c r="W7221" s="50" t="s">
        <v>7968</v>
      </c>
      <c r="X7221" s="50" t="s">
        <v>14740</v>
      </c>
      <c r="Y7221" s="70" t="s">
        <v>17320</v>
      </c>
      <c r="Z7221" s="53">
        <v>40340</v>
      </c>
    </row>
    <row r="7222" spans="1:26" s="49" customFormat="1" ht="30" x14ac:dyDescent="0.25">
      <c r="A7222" s="75">
        <v>600085244</v>
      </c>
      <c r="B7222" s="73">
        <f t="shared" si="336"/>
        <v>600085244</v>
      </c>
      <c r="C7222" s="73" t="s">
        <v>13882</v>
      </c>
      <c r="D7222" s="68">
        <v>1</v>
      </c>
      <c r="E7222" s="48">
        <f t="shared" si="337"/>
        <v>72744979</v>
      </c>
      <c r="F7222" s="57" t="s">
        <v>7314</v>
      </c>
      <c r="G7222" s="57" t="s">
        <v>7967</v>
      </c>
      <c r="H7222" s="51">
        <v>25</v>
      </c>
      <c r="I7222" s="51" t="s">
        <v>17309</v>
      </c>
      <c r="J7222" s="69">
        <v>27.49</v>
      </c>
      <c r="K7222" s="69">
        <f t="shared" si="338"/>
        <v>687.25</v>
      </c>
      <c r="L7222" s="90">
        <v>25</v>
      </c>
      <c r="M7222" s="51"/>
      <c r="N7222" s="62" t="s">
        <v>8018</v>
      </c>
      <c r="O7222" s="52" t="s">
        <v>1357</v>
      </c>
      <c r="P7222" s="52">
        <v>737</v>
      </c>
      <c r="Q7222" s="52">
        <v>10</v>
      </c>
      <c r="R7222" s="52" t="s">
        <v>7968</v>
      </c>
      <c r="S7222" s="49" t="s">
        <v>21333</v>
      </c>
      <c r="V7222" s="50" t="s">
        <v>15293</v>
      </c>
      <c r="W7222" s="50" t="s">
        <v>7968</v>
      </c>
      <c r="X7222" s="50" t="s">
        <v>14740</v>
      </c>
      <c r="Y7222" s="70" t="s">
        <v>17320</v>
      </c>
      <c r="Z7222" s="53">
        <v>40001</v>
      </c>
    </row>
    <row r="7223" spans="1:26" s="49" customFormat="1" ht="30" x14ac:dyDescent="0.25">
      <c r="A7223" s="75">
        <v>600085252</v>
      </c>
      <c r="B7223" s="73">
        <f t="shared" si="336"/>
        <v>600085252</v>
      </c>
      <c r="C7223" s="73" t="s">
        <v>13883</v>
      </c>
      <c r="D7223" s="68">
        <v>1</v>
      </c>
      <c r="E7223" s="48">
        <f t="shared" si="337"/>
        <v>70225966</v>
      </c>
      <c r="F7223" s="57" t="s">
        <v>7314</v>
      </c>
      <c r="G7223" s="57" t="s">
        <v>7967</v>
      </c>
      <c r="H7223" s="51">
        <v>25</v>
      </c>
      <c r="I7223" s="51" t="s">
        <v>17309</v>
      </c>
      <c r="J7223" s="69">
        <v>27.49</v>
      </c>
      <c r="K7223" s="69">
        <f t="shared" si="338"/>
        <v>687.25</v>
      </c>
      <c r="L7223" s="90">
        <v>25</v>
      </c>
      <c r="M7223" s="51"/>
      <c r="N7223" s="62" t="s">
        <v>8019</v>
      </c>
      <c r="O7223" s="52" t="s">
        <v>6936</v>
      </c>
      <c r="P7223" s="52">
        <v>594</v>
      </c>
      <c r="Q7223" s="52">
        <v>34</v>
      </c>
      <c r="R7223" s="52" t="s">
        <v>7968</v>
      </c>
      <c r="S7223" s="49" t="s">
        <v>21333</v>
      </c>
      <c r="V7223" s="50" t="s">
        <v>15293</v>
      </c>
      <c r="W7223" s="50" t="s">
        <v>7968</v>
      </c>
      <c r="X7223" s="50" t="s">
        <v>14740</v>
      </c>
      <c r="Y7223" s="70" t="s">
        <v>17320</v>
      </c>
      <c r="Z7223" s="53">
        <v>40007</v>
      </c>
    </row>
    <row r="7224" spans="1:26" s="49" customFormat="1" ht="30" x14ac:dyDescent="0.25">
      <c r="A7224" s="75">
        <v>600085261</v>
      </c>
      <c r="B7224" s="73">
        <f t="shared" si="336"/>
        <v>600085261</v>
      </c>
      <c r="C7224" s="73" t="s">
        <v>13884</v>
      </c>
      <c r="D7224" s="68">
        <v>1</v>
      </c>
      <c r="E7224" s="48">
        <f t="shared" si="337"/>
        <v>70225958</v>
      </c>
      <c r="F7224" s="57" t="s">
        <v>7314</v>
      </c>
      <c r="G7224" s="57" t="s">
        <v>7967</v>
      </c>
      <c r="H7224" s="51">
        <v>25</v>
      </c>
      <c r="I7224" s="51" t="s">
        <v>17309</v>
      </c>
      <c r="J7224" s="69">
        <v>27.49</v>
      </c>
      <c r="K7224" s="69">
        <f t="shared" si="338"/>
        <v>687.25</v>
      </c>
      <c r="L7224" s="90">
        <v>25</v>
      </c>
      <c r="M7224" s="51"/>
      <c r="N7224" s="62" t="s">
        <v>8020</v>
      </c>
      <c r="O7224" s="52" t="s">
        <v>8021</v>
      </c>
      <c r="P7224" s="52">
        <v>3032</v>
      </c>
      <c r="Q7224" s="52">
        <v>6</v>
      </c>
      <c r="R7224" s="52" t="s">
        <v>7968</v>
      </c>
      <c r="S7224" s="49" t="s">
        <v>21333</v>
      </c>
      <c r="V7224" s="50" t="s">
        <v>15293</v>
      </c>
      <c r="W7224" s="50" t="s">
        <v>7968</v>
      </c>
      <c r="X7224" s="50" t="s">
        <v>14740</v>
      </c>
      <c r="Y7224" s="70" t="s">
        <v>17320</v>
      </c>
      <c r="Z7224" s="53">
        <v>40011</v>
      </c>
    </row>
    <row r="7225" spans="1:26" s="49" customFormat="1" ht="30" x14ac:dyDescent="0.25">
      <c r="A7225" s="75">
        <v>600085279</v>
      </c>
      <c r="B7225" s="73">
        <f t="shared" si="336"/>
        <v>600085279</v>
      </c>
      <c r="C7225" s="73" t="s">
        <v>13885</v>
      </c>
      <c r="D7225" s="68">
        <v>1</v>
      </c>
      <c r="E7225" s="48">
        <f t="shared" si="337"/>
        <v>70225907</v>
      </c>
      <c r="F7225" s="57" t="s">
        <v>7314</v>
      </c>
      <c r="G7225" s="57" t="s">
        <v>7967</v>
      </c>
      <c r="H7225" s="51">
        <v>50</v>
      </c>
      <c r="I7225" s="51" t="s">
        <v>17309</v>
      </c>
      <c r="J7225" s="69">
        <v>27.49</v>
      </c>
      <c r="K7225" s="69">
        <f t="shared" si="338"/>
        <v>1374.5</v>
      </c>
      <c r="L7225" s="90">
        <v>50</v>
      </c>
      <c r="M7225" s="51"/>
      <c r="N7225" s="62" t="s">
        <v>8022</v>
      </c>
      <c r="O7225" s="52" t="s">
        <v>7293</v>
      </c>
      <c r="P7225" s="52">
        <v>3207</v>
      </c>
      <c r="Q7225" s="52">
        <v>45</v>
      </c>
      <c r="R7225" s="52" t="s">
        <v>7968</v>
      </c>
      <c r="S7225" s="49" t="s">
        <v>21333</v>
      </c>
      <c r="V7225" s="50" t="s">
        <v>15293</v>
      </c>
      <c r="W7225" s="50" t="s">
        <v>7968</v>
      </c>
      <c r="X7225" s="50" t="s">
        <v>14740</v>
      </c>
      <c r="Y7225" s="70" t="s">
        <v>17320</v>
      </c>
      <c r="Z7225" s="53">
        <v>40011</v>
      </c>
    </row>
    <row r="7226" spans="1:26" s="49" customFormat="1" ht="30" x14ac:dyDescent="0.25">
      <c r="A7226" s="75">
        <v>600085287</v>
      </c>
      <c r="B7226" s="73">
        <f t="shared" si="336"/>
        <v>600085287</v>
      </c>
      <c r="C7226" s="73" t="s">
        <v>13886</v>
      </c>
      <c r="D7226" s="68">
        <v>1</v>
      </c>
      <c r="E7226" s="48">
        <f t="shared" si="337"/>
        <v>70200998</v>
      </c>
      <c r="F7226" s="57" t="s">
        <v>7314</v>
      </c>
      <c r="G7226" s="57" t="s">
        <v>7967</v>
      </c>
      <c r="H7226" s="51">
        <v>25</v>
      </c>
      <c r="I7226" s="51" t="s">
        <v>17309</v>
      </c>
      <c r="J7226" s="69">
        <v>27.49</v>
      </c>
      <c r="K7226" s="69">
        <f t="shared" si="338"/>
        <v>687.25</v>
      </c>
      <c r="L7226" s="90">
        <v>25</v>
      </c>
      <c r="M7226" s="51"/>
      <c r="N7226" s="62" t="s">
        <v>8023</v>
      </c>
      <c r="O7226" s="52" t="s">
        <v>7977</v>
      </c>
      <c r="P7226" s="52">
        <v>782</v>
      </c>
      <c r="Q7226" s="52">
        <v>26</v>
      </c>
      <c r="R7226" s="52" t="s">
        <v>7968</v>
      </c>
      <c r="S7226" s="49" t="s">
        <v>21333</v>
      </c>
      <c r="V7226" s="50" t="s">
        <v>15293</v>
      </c>
      <c r="W7226" s="50" t="s">
        <v>7968</v>
      </c>
      <c r="X7226" s="50" t="s">
        <v>14740</v>
      </c>
      <c r="Y7226" s="70" t="s">
        <v>17320</v>
      </c>
      <c r="Z7226" s="53">
        <v>40007</v>
      </c>
    </row>
    <row r="7227" spans="1:26" s="49" customFormat="1" ht="30" x14ac:dyDescent="0.25">
      <c r="A7227" s="75">
        <v>600085295</v>
      </c>
      <c r="B7227" s="73">
        <f t="shared" si="336"/>
        <v>600085295</v>
      </c>
      <c r="C7227" s="73" t="s">
        <v>13887</v>
      </c>
      <c r="D7227" s="68">
        <v>1</v>
      </c>
      <c r="E7227" s="48">
        <f t="shared" si="337"/>
        <v>70226016</v>
      </c>
      <c r="F7227" s="57" t="s">
        <v>7314</v>
      </c>
      <c r="G7227" s="57" t="s">
        <v>7967</v>
      </c>
      <c r="H7227" s="51">
        <v>25</v>
      </c>
      <c r="I7227" s="51" t="s">
        <v>17309</v>
      </c>
      <c r="J7227" s="69">
        <v>27.49</v>
      </c>
      <c r="K7227" s="69">
        <f t="shared" si="338"/>
        <v>687.25</v>
      </c>
      <c r="L7227" s="90">
        <v>25</v>
      </c>
      <c r="M7227" s="51"/>
      <c r="N7227" s="62" t="s">
        <v>8024</v>
      </c>
      <c r="O7227" s="52" t="s">
        <v>1230</v>
      </c>
      <c r="P7227" s="52">
        <v>385</v>
      </c>
      <c r="Q7227" s="52"/>
      <c r="R7227" s="52" t="s">
        <v>7968</v>
      </c>
      <c r="S7227" s="49" t="s">
        <v>21333</v>
      </c>
      <c r="V7227" s="50" t="s">
        <v>15293</v>
      </c>
      <c r="W7227" s="50" t="s">
        <v>7968</v>
      </c>
      <c r="X7227" s="50" t="s">
        <v>14740</v>
      </c>
      <c r="Y7227" s="70" t="s">
        <v>17320</v>
      </c>
      <c r="Z7227" s="53">
        <v>40331</v>
      </c>
    </row>
    <row r="7228" spans="1:26" s="49" customFormat="1" ht="30" x14ac:dyDescent="0.25">
      <c r="A7228" s="75">
        <v>600085309</v>
      </c>
      <c r="B7228" s="73">
        <f t="shared" si="336"/>
        <v>600085309</v>
      </c>
      <c r="C7228" s="73" t="s">
        <v>13888</v>
      </c>
      <c r="D7228" s="68">
        <v>1</v>
      </c>
      <c r="E7228" s="48">
        <f t="shared" si="337"/>
        <v>70225893</v>
      </c>
      <c r="F7228" s="57" t="s">
        <v>7314</v>
      </c>
      <c r="G7228" s="57" t="s">
        <v>7967</v>
      </c>
      <c r="H7228" s="51">
        <v>0</v>
      </c>
      <c r="I7228" s="51" t="s">
        <v>17309</v>
      </c>
      <c r="J7228" s="69">
        <v>27.49</v>
      </c>
      <c r="K7228" s="69">
        <f t="shared" si="338"/>
        <v>0</v>
      </c>
      <c r="L7228" s="90">
        <v>25</v>
      </c>
      <c r="M7228" s="51">
        <v>25</v>
      </c>
      <c r="N7228" s="62" t="s">
        <v>8025</v>
      </c>
      <c r="O7228" s="52" t="s">
        <v>8026</v>
      </c>
      <c r="P7228" s="52">
        <v>1022</v>
      </c>
      <c r="Q7228" s="52">
        <v>27</v>
      </c>
      <c r="R7228" s="52" t="s">
        <v>7968</v>
      </c>
      <c r="S7228" s="49" t="s">
        <v>21333</v>
      </c>
      <c r="V7228" s="50" t="s">
        <v>15293</v>
      </c>
      <c r="W7228" s="50" t="s">
        <v>7968</v>
      </c>
      <c r="X7228" s="50" t="s">
        <v>14740</v>
      </c>
      <c r="Y7228" s="70" t="s">
        <v>17320</v>
      </c>
      <c r="Z7228" s="53">
        <v>40001</v>
      </c>
    </row>
    <row r="7229" spans="1:26" s="49" customFormat="1" ht="30" x14ac:dyDescent="0.25">
      <c r="A7229" s="75">
        <v>600085317</v>
      </c>
      <c r="B7229" s="73">
        <f t="shared" si="336"/>
        <v>600085317</v>
      </c>
      <c r="C7229" s="73" t="s">
        <v>13889</v>
      </c>
      <c r="D7229" s="68">
        <v>1</v>
      </c>
      <c r="E7229" s="48">
        <f t="shared" si="337"/>
        <v>70225923</v>
      </c>
      <c r="F7229" s="57" t="s">
        <v>7314</v>
      </c>
      <c r="G7229" s="57" t="s">
        <v>7967</v>
      </c>
      <c r="H7229" s="51">
        <v>25</v>
      </c>
      <c r="I7229" s="51" t="s">
        <v>17309</v>
      </c>
      <c r="J7229" s="69">
        <v>27.49</v>
      </c>
      <c r="K7229" s="69">
        <f t="shared" si="338"/>
        <v>687.25</v>
      </c>
      <c r="L7229" s="90">
        <v>25</v>
      </c>
      <c r="M7229" s="51"/>
      <c r="N7229" s="62" t="s">
        <v>8027</v>
      </c>
      <c r="O7229" s="52" t="s">
        <v>7975</v>
      </c>
      <c r="P7229" s="52">
        <v>12</v>
      </c>
      <c r="Q7229" s="52">
        <v>43</v>
      </c>
      <c r="R7229" s="52" t="s">
        <v>7968</v>
      </c>
      <c r="S7229" s="49" t="s">
        <v>21333</v>
      </c>
      <c r="V7229" s="50" t="s">
        <v>15293</v>
      </c>
      <c r="W7229" s="50" t="s">
        <v>7968</v>
      </c>
      <c r="X7229" s="50" t="s">
        <v>14740</v>
      </c>
      <c r="Y7229" s="70" t="s">
        <v>17320</v>
      </c>
      <c r="Z7229" s="53">
        <v>40001</v>
      </c>
    </row>
    <row r="7230" spans="1:26" s="49" customFormat="1" x14ac:dyDescent="0.25">
      <c r="A7230" s="75">
        <v>600085406</v>
      </c>
      <c r="B7230" s="73">
        <f t="shared" si="336"/>
        <v>600085406</v>
      </c>
      <c r="C7230" s="73" t="s">
        <v>13890</v>
      </c>
      <c r="D7230" s="68">
        <v>1</v>
      </c>
      <c r="E7230" s="48">
        <f t="shared" si="337"/>
        <v>72742208</v>
      </c>
      <c r="F7230" s="57" t="s">
        <v>7314</v>
      </c>
      <c r="G7230" s="57" t="s">
        <v>7967</v>
      </c>
      <c r="H7230" s="51">
        <v>25</v>
      </c>
      <c r="I7230" s="51" t="s">
        <v>17309</v>
      </c>
      <c r="J7230" s="69">
        <v>27.49</v>
      </c>
      <c r="K7230" s="69">
        <f t="shared" si="338"/>
        <v>687.25</v>
      </c>
      <c r="L7230" s="90">
        <v>25</v>
      </c>
      <c r="M7230" s="51"/>
      <c r="N7230" s="62" t="s">
        <v>8029</v>
      </c>
      <c r="O7230" s="52" t="s">
        <v>8030</v>
      </c>
      <c r="P7230" s="52">
        <v>286</v>
      </c>
      <c r="Q7230" s="52"/>
      <c r="R7230" s="52" t="s">
        <v>8031</v>
      </c>
      <c r="S7230" s="49" t="s">
        <v>21333</v>
      </c>
      <c r="V7230" s="50" t="s">
        <v>15293</v>
      </c>
      <c r="W7230" s="50" t="s">
        <v>7968</v>
      </c>
      <c r="X7230" s="50" t="s">
        <v>14740</v>
      </c>
      <c r="Y7230" s="70" t="s">
        <v>17320</v>
      </c>
      <c r="Z7230" s="53">
        <v>40323</v>
      </c>
    </row>
    <row r="7231" spans="1:26" s="49" customFormat="1" ht="30" x14ac:dyDescent="0.25">
      <c r="A7231" s="75">
        <v>600085431</v>
      </c>
      <c r="B7231" s="73">
        <f t="shared" si="336"/>
        <v>600085431</v>
      </c>
      <c r="C7231" s="73" t="s">
        <v>13891</v>
      </c>
      <c r="D7231" s="68">
        <v>1</v>
      </c>
      <c r="E7231" s="48">
        <f t="shared" si="337"/>
        <v>72743956</v>
      </c>
      <c r="F7231" s="57" t="s">
        <v>7314</v>
      </c>
      <c r="G7231" s="57" t="s">
        <v>7967</v>
      </c>
      <c r="H7231" s="51">
        <v>25</v>
      </c>
      <c r="I7231" s="51" t="s">
        <v>17309</v>
      </c>
      <c r="J7231" s="69">
        <v>27.49</v>
      </c>
      <c r="K7231" s="69">
        <f t="shared" si="338"/>
        <v>687.25</v>
      </c>
      <c r="L7231" s="90">
        <v>25</v>
      </c>
      <c r="M7231" s="51"/>
      <c r="N7231" s="62" t="s">
        <v>8033</v>
      </c>
      <c r="O7231" s="52" t="s">
        <v>7179</v>
      </c>
      <c r="P7231" s="52">
        <v>223</v>
      </c>
      <c r="Q7231" s="52"/>
      <c r="R7231" s="52" t="s">
        <v>8009</v>
      </c>
      <c r="S7231" s="49" t="s">
        <v>21333</v>
      </c>
      <c r="V7231" s="50" t="s">
        <v>15293</v>
      </c>
      <c r="W7231" s="50" t="s">
        <v>7968</v>
      </c>
      <c r="X7231" s="50" t="s">
        <v>14740</v>
      </c>
      <c r="Y7231" s="70" t="s">
        <v>17320</v>
      </c>
      <c r="Z7231" s="53">
        <v>40339</v>
      </c>
    </row>
    <row r="7232" spans="1:26" s="49" customFormat="1" ht="30" x14ac:dyDescent="0.25">
      <c r="A7232" s="75">
        <v>600085449</v>
      </c>
      <c r="B7232" s="73">
        <f t="shared" si="336"/>
        <v>600085449</v>
      </c>
      <c r="C7232" s="73" t="s">
        <v>13892</v>
      </c>
      <c r="D7232" s="68">
        <v>1</v>
      </c>
      <c r="E7232" s="48">
        <f t="shared" si="337"/>
        <v>44555261</v>
      </c>
      <c r="F7232" s="57" t="s">
        <v>7314</v>
      </c>
      <c r="G7232" s="57" t="s">
        <v>7967</v>
      </c>
      <c r="H7232" s="51">
        <v>25</v>
      </c>
      <c r="I7232" s="51" t="s">
        <v>17309</v>
      </c>
      <c r="J7232" s="69">
        <v>27.49</v>
      </c>
      <c r="K7232" s="69">
        <f t="shared" si="338"/>
        <v>687.25</v>
      </c>
      <c r="L7232" s="90">
        <v>25</v>
      </c>
      <c r="M7232" s="51"/>
      <c r="N7232" s="62" t="s">
        <v>8034</v>
      </c>
      <c r="O7232" s="52" t="s">
        <v>60</v>
      </c>
      <c r="P7232" s="52">
        <v>623</v>
      </c>
      <c r="Q7232" s="52">
        <v>17</v>
      </c>
      <c r="R7232" s="52" t="s">
        <v>7968</v>
      </c>
      <c r="S7232" s="49" t="s">
        <v>21333</v>
      </c>
      <c r="V7232" s="50" t="s">
        <v>15293</v>
      </c>
      <c r="W7232" s="50" t="s">
        <v>7968</v>
      </c>
      <c r="X7232" s="50" t="s">
        <v>14740</v>
      </c>
      <c r="Y7232" s="70" t="s">
        <v>17320</v>
      </c>
      <c r="Z7232" s="53">
        <v>40001</v>
      </c>
    </row>
    <row r="7233" spans="1:26" s="49" customFormat="1" ht="30" x14ac:dyDescent="0.25">
      <c r="A7233" s="75">
        <v>600085473</v>
      </c>
      <c r="B7233" s="73">
        <f t="shared" si="336"/>
        <v>600085473</v>
      </c>
      <c r="C7233" s="73" t="s">
        <v>13893</v>
      </c>
      <c r="D7233" s="68">
        <v>1</v>
      </c>
      <c r="E7233" s="48">
        <f t="shared" si="337"/>
        <v>44225997</v>
      </c>
      <c r="F7233" s="57" t="s">
        <v>7314</v>
      </c>
      <c r="G7233" s="57" t="s">
        <v>7967</v>
      </c>
      <c r="H7233" s="51">
        <v>750</v>
      </c>
      <c r="I7233" s="51" t="s">
        <v>17309</v>
      </c>
      <c r="J7233" s="69">
        <v>27.49</v>
      </c>
      <c r="K7233" s="69">
        <f t="shared" si="338"/>
        <v>20617.5</v>
      </c>
      <c r="L7233" s="90">
        <v>750</v>
      </c>
      <c r="M7233" s="51"/>
      <c r="N7233" s="62" t="s">
        <v>8036</v>
      </c>
      <c r="O7233" s="52" t="s">
        <v>7179</v>
      </c>
      <c r="P7233" s="52">
        <v>228</v>
      </c>
      <c r="Q7233" s="52"/>
      <c r="R7233" s="52" t="s">
        <v>8009</v>
      </c>
      <c r="S7233" s="49" t="s">
        <v>21333</v>
      </c>
      <c r="V7233" s="50" t="s">
        <v>15293</v>
      </c>
      <c r="W7233" s="50" t="s">
        <v>7968</v>
      </c>
      <c r="X7233" s="50" t="s">
        <v>14740</v>
      </c>
      <c r="Y7233" s="70" t="s">
        <v>17320</v>
      </c>
      <c r="Z7233" s="53">
        <v>40339</v>
      </c>
    </row>
    <row r="7234" spans="1:26" s="49" customFormat="1" ht="30" x14ac:dyDescent="0.25">
      <c r="A7234" s="75">
        <v>600085481</v>
      </c>
      <c r="B7234" s="73">
        <f t="shared" si="336"/>
        <v>600085481</v>
      </c>
      <c r="C7234" s="73" t="s">
        <v>13894</v>
      </c>
      <c r="D7234" s="68">
        <v>1</v>
      </c>
      <c r="E7234" s="48">
        <f t="shared" si="337"/>
        <v>44226241</v>
      </c>
      <c r="F7234" s="57" t="s">
        <v>7314</v>
      </c>
      <c r="G7234" s="57" t="s">
        <v>7967</v>
      </c>
      <c r="H7234" s="51">
        <v>1100</v>
      </c>
      <c r="I7234" s="51" t="s">
        <v>17309</v>
      </c>
      <c r="J7234" s="69">
        <v>27.49</v>
      </c>
      <c r="K7234" s="69">
        <f t="shared" si="338"/>
        <v>30239</v>
      </c>
      <c r="L7234" s="90">
        <v>1100</v>
      </c>
      <c r="M7234" s="51"/>
      <c r="N7234" s="62" t="s">
        <v>8037</v>
      </c>
      <c r="O7234" s="52" t="s">
        <v>4189</v>
      </c>
      <c r="P7234" s="52">
        <v>150</v>
      </c>
      <c r="Q7234" s="52"/>
      <c r="R7234" s="52" t="s">
        <v>7968</v>
      </c>
      <c r="S7234" s="49" t="s">
        <v>21333</v>
      </c>
      <c r="V7234" s="50" t="s">
        <v>15293</v>
      </c>
      <c r="W7234" s="50" t="s">
        <v>7968</v>
      </c>
      <c r="X7234" s="50" t="s">
        <v>14740</v>
      </c>
      <c r="Y7234" s="70" t="s">
        <v>17320</v>
      </c>
      <c r="Z7234" s="53">
        <v>40331</v>
      </c>
    </row>
    <row r="7235" spans="1:26" s="49" customFormat="1" ht="30" x14ac:dyDescent="0.25">
      <c r="A7235" s="75">
        <v>600085503</v>
      </c>
      <c r="B7235" s="73">
        <f t="shared" si="336"/>
        <v>600085503</v>
      </c>
      <c r="C7235" s="73" t="s">
        <v>13895</v>
      </c>
      <c r="D7235" s="68">
        <v>1</v>
      </c>
      <c r="E7235" s="48">
        <f t="shared" si="337"/>
        <v>72743450</v>
      </c>
      <c r="F7235" s="57" t="s">
        <v>7314</v>
      </c>
      <c r="G7235" s="57" t="s">
        <v>7967</v>
      </c>
      <c r="H7235" s="51">
        <v>50</v>
      </c>
      <c r="I7235" s="51" t="s">
        <v>17309</v>
      </c>
      <c r="J7235" s="69">
        <v>27.49</v>
      </c>
      <c r="K7235" s="69">
        <f t="shared" si="338"/>
        <v>1374.5</v>
      </c>
      <c r="L7235" s="90">
        <v>50</v>
      </c>
      <c r="M7235" s="51"/>
      <c r="N7235" s="62" t="s">
        <v>8038</v>
      </c>
      <c r="O7235" s="52"/>
      <c r="P7235" s="52">
        <v>8</v>
      </c>
      <c r="Q7235" s="52"/>
      <c r="R7235" s="52" t="s">
        <v>8035</v>
      </c>
      <c r="S7235" s="49" t="s">
        <v>21333</v>
      </c>
      <c r="V7235" s="50" t="s">
        <v>15293</v>
      </c>
      <c r="W7235" s="50" t="s">
        <v>7968</v>
      </c>
      <c r="X7235" s="50" t="s">
        <v>14740</v>
      </c>
      <c r="Y7235" s="70" t="s">
        <v>17320</v>
      </c>
      <c r="Z7235" s="53">
        <v>40334</v>
      </c>
    </row>
    <row r="7236" spans="1:26" s="49" customFormat="1" ht="30" x14ac:dyDescent="0.25">
      <c r="A7236" s="75">
        <v>600085511</v>
      </c>
      <c r="B7236" s="73">
        <f t="shared" ref="B7236:B7299" si="339">A7236/1</f>
        <v>600085511</v>
      </c>
      <c r="C7236" s="73" t="s">
        <v>13896</v>
      </c>
      <c r="D7236" s="68">
        <v>1</v>
      </c>
      <c r="E7236" s="48">
        <f t="shared" ref="E7236:E7299" si="340">C7236/1</f>
        <v>70695881</v>
      </c>
      <c r="F7236" s="57" t="s">
        <v>7314</v>
      </c>
      <c r="G7236" s="57" t="s">
        <v>7967</v>
      </c>
      <c r="H7236" s="51">
        <v>100</v>
      </c>
      <c r="I7236" s="51" t="s">
        <v>17309</v>
      </c>
      <c r="J7236" s="69">
        <v>27.49</v>
      </c>
      <c r="K7236" s="69">
        <f t="shared" ref="K7236:K7299" si="341">H7236*J7236</f>
        <v>2749</v>
      </c>
      <c r="L7236" s="90">
        <v>100</v>
      </c>
      <c r="M7236" s="51"/>
      <c r="N7236" s="62" t="s">
        <v>8039</v>
      </c>
      <c r="O7236" s="52"/>
      <c r="P7236" s="52">
        <v>5</v>
      </c>
      <c r="Q7236" s="52"/>
      <c r="R7236" s="52" t="s">
        <v>1037</v>
      </c>
      <c r="S7236" s="49" t="s">
        <v>21333</v>
      </c>
      <c r="V7236" s="50" t="s">
        <v>15293</v>
      </c>
      <c r="W7236" s="50" t="s">
        <v>7968</v>
      </c>
      <c r="X7236" s="50" t="s">
        <v>14740</v>
      </c>
      <c r="Y7236" s="70" t="s">
        <v>17320</v>
      </c>
      <c r="Z7236" s="53">
        <v>40337</v>
      </c>
    </row>
    <row r="7237" spans="1:26" s="49" customFormat="1" ht="30" x14ac:dyDescent="0.25">
      <c r="A7237" s="75">
        <v>600085520</v>
      </c>
      <c r="B7237" s="73">
        <f t="shared" si="339"/>
        <v>600085520</v>
      </c>
      <c r="C7237" s="73" t="s">
        <v>13897</v>
      </c>
      <c r="D7237" s="68">
        <v>1</v>
      </c>
      <c r="E7237" s="48">
        <f t="shared" si="340"/>
        <v>44553331</v>
      </c>
      <c r="F7237" s="57" t="s">
        <v>7314</v>
      </c>
      <c r="G7237" s="57" t="s">
        <v>7967</v>
      </c>
      <c r="H7237" s="51">
        <v>525</v>
      </c>
      <c r="I7237" s="51" t="s">
        <v>17309</v>
      </c>
      <c r="J7237" s="69">
        <v>27.49</v>
      </c>
      <c r="K7237" s="69">
        <f t="shared" si="341"/>
        <v>14432.25</v>
      </c>
      <c r="L7237" s="90">
        <v>525</v>
      </c>
      <c r="M7237" s="51"/>
      <c r="N7237" s="62" t="s">
        <v>8040</v>
      </c>
      <c r="O7237" s="52" t="s">
        <v>478</v>
      </c>
      <c r="P7237" s="52">
        <v>349</v>
      </c>
      <c r="Q7237" s="52">
        <v>19</v>
      </c>
      <c r="R7237" s="52" t="s">
        <v>7968</v>
      </c>
      <c r="S7237" s="49" t="s">
        <v>21333</v>
      </c>
      <c r="V7237" s="50" t="s">
        <v>15293</v>
      </c>
      <c r="W7237" s="50" t="s">
        <v>7968</v>
      </c>
      <c r="X7237" s="50" t="s">
        <v>14740</v>
      </c>
      <c r="Y7237" s="70" t="s">
        <v>17320</v>
      </c>
      <c r="Z7237" s="53">
        <v>40007</v>
      </c>
    </row>
    <row r="7238" spans="1:26" s="49" customFormat="1" ht="30" x14ac:dyDescent="0.25">
      <c r="A7238" s="75">
        <v>600085538</v>
      </c>
      <c r="B7238" s="73">
        <f t="shared" si="339"/>
        <v>600085538</v>
      </c>
      <c r="C7238" s="73" t="s">
        <v>13898</v>
      </c>
      <c r="D7238" s="68">
        <v>1</v>
      </c>
      <c r="E7238" s="48">
        <f t="shared" si="340"/>
        <v>44553382</v>
      </c>
      <c r="F7238" s="57" t="s">
        <v>7314</v>
      </c>
      <c r="G7238" s="57" t="s">
        <v>7967</v>
      </c>
      <c r="H7238" s="51">
        <v>525</v>
      </c>
      <c r="I7238" s="51" t="s">
        <v>17309</v>
      </c>
      <c r="J7238" s="69">
        <v>27.49</v>
      </c>
      <c r="K7238" s="69">
        <f t="shared" si="341"/>
        <v>14432.25</v>
      </c>
      <c r="L7238" s="90">
        <v>525</v>
      </c>
      <c r="M7238" s="51"/>
      <c r="N7238" s="62" t="s">
        <v>8041</v>
      </c>
      <c r="O7238" s="52" t="s">
        <v>2939</v>
      </c>
      <c r="P7238" s="52">
        <v>1024</v>
      </c>
      <c r="Q7238" s="52">
        <v>19</v>
      </c>
      <c r="R7238" s="52" t="s">
        <v>7968</v>
      </c>
      <c r="S7238" s="49" t="s">
        <v>21333</v>
      </c>
      <c r="V7238" s="50" t="s">
        <v>15293</v>
      </c>
      <c r="W7238" s="50" t="s">
        <v>7968</v>
      </c>
      <c r="X7238" s="50" t="s">
        <v>14740</v>
      </c>
      <c r="Y7238" s="70" t="s">
        <v>17320</v>
      </c>
      <c r="Z7238" s="53">
        <v>40003</v>
      </c>
    </row>
    <row r="7239" spans="1:26" s="49" customFormat="1" ht="30" x14ac:dyDescent="0.25">
      <c r="A7239" s="75">
        <v>600085546</v>
      </c>
      <c r="B7239" s="73">
        <f t="shared" si="339"/>
        <v>600085546</v>
      </c>
      <c r="C7239" s="73" t="s">
        <v>13899</v>
      </c>
      <c r="D7239" s="68">
        <v>1</v>
      </c>
      <c r="E7239" s="48">
        <f t="shared" si="340"/>
        <v>44555202</v>
      </c>
      <c r="F7239" s="57" t="s">
        <v>7314</v>
      </c>
      <c r="G7239" s="57" t="s">
        <v>7967</v>
      </c>
      <c r="H7239" s="51">
        <v>1075</v>
      </c>
      <c r="I7239" s="51" t="s">
        <v>17309</v>
      </c>
      <c r="J7239" s="69">
        <v>27.49</v>
      </c>
      <c r="K7239" s="69">
        <f t="shared" si="341"/>
        <v>29551.75</v>
      </c>
      <c r="L7239" s="90">
        <v>1075</v>
      </c>
      <c r="M7239" s="51"/>
      <c r="N7239" s="62" t="s">
        <v>8042</v>
      </c>
      <c r="O7239" s="52" t="s">
        <v>8043</v>
      </c>
      <c r="P7239" s="52">
        <v>620</v>
      </c>
      <c r="Q7239" s="52">
        <v>5</v>
      </c>
      <c r="R7239" s="52" t="s">
        <v>7968</v>
      </c>
      <c r="S7239" s="49" t="s">
        <v>21333</v>
      </c>
      <c r="V7239" s="50" t="s">
        <v>15293</v>
      </c>
      <c r="W7239" s="50" t="s">
        <v>7968</v>
      </c>
      <c r="X7239" s="50" t="s">
        <v>14740</v>
      </c>
      <c r="Y7239" s="70" t="s">
        <v>17320</v>
      </c>
      <c r="Z7239" s="53">
        <v>40001</v>
      </c>
    </row>
    <row r="7240" spans="1:26" s="49" customFormat="1" ht="30" x14ac:dyDescent="0.25">
      <c r="A7240" s="75">
        <v>600085554</v>
      </c>
      <c r="B7240" s="73">
        <f t="shared" si="339"/>
        <v>600085554</v>
      </c>
      <c r="C7240" s="73" t="s">
        <v>13900</v>
      </c>
      <c r="D7240" s="68">
        <v>1</v>
      </c>
      <c r="E7240" s="48">
        <f t="shared" si="340"/>
        <v>44553226</v>
      </c>
      <c r="F7240" s="57" t="s">
        <v>7314</v>
      </c>
      <c r="G7240" s="57" t="s">
        <v>7967</v>
      </c>
      <c r="H7240" s="51">
        <v>1175</v>
      </c>
      <c r="I7240" s="51" t="s">
        <v>17309</v>
      </c>
      <c r="J7240" s="69">
        <v>27.49</v>
      </c>
      <c r="K7240" s="69">
        <f t="shared" si="341"/>
        <v>32300.749999999996</v>
      </c>
      <c r="L7240" s="90">
        <v>1175</v>
      </c>
      <c r="M7240" s="51"/>
      <c r="N7240" s="62" t="s">
        <v>8044</v>
      </c>
      <c r="O7240" s="52" t="s">
        <v>31</v>
      </c>
      <c r="P7240" s="52">
        <v>2734</v>
      </c>
      <c r="Q7240" s="52">
        <v>4</v>
      </c>
      <c r="R7240" s="52" t="s">
        <v>7968</v>
      </c>
      <c r="S7240" s="49" t="s">
        <v>21333</v>
      </c>
      <c r="V7240" s="50" t="s">
        <v>15293</v>
      </c>
      <c r="W7240" s="50" t="s">
        <v>7968</v>
      </c>
      <c r="X7240" s="50" t="s">
        <v>14740</v>
      </c>
      <c r="Y7240" s="70" t="s">
        <v>17320</v>
      </c>
      <c r="Z7240" s="53">
        <v>40011</v>
      </c>
    </row>
    <row r="7241" spans="1:26" s="49" customFormat="1" x14ac:dyDescent="0.25">
      <c r="A7241" s="75">
        <v>600085562</v>
      </c>
      <c r="B7241" s="73">
        <f t="shared" si="339"/>
        <v>600085562</v>
      </c>
      <c r="C7241" s="73" t="s">
        <v>13901</v>
      </c>
      <c r="D7241" s="68">
        <v>1</v>
      </c>
      <c r="E7241" s="48">
        <f t="shared" si="340"/>
        <v>70944105</v>
      </c>
      <c r="F7241" s="57" t="s">
        <v>7314</v>
      </c>
      <c r="G7241" s="57" t="s">
        <v>7967</v>
      </c>
      <c r="H7241" s="51">
        <v>500</v>
      </c>
      <c r="I7241" s="51" t="s">
        <v>17309</v>
      </c>
      <c r="J7241" s="69">
        <v>27.49</v>
      </c>
      <c r="K7241" s="69">
        <f t="shared" si="341"/>
        <v>13745</v>
      </c>
      <c r="L7241" s="90">
        <v>500</v>
      </c>
      <c r="M7241" s="51"/>
      <c r="N7241" s="62" t="s">
        <v>8045</v>
      </c>
      <c r="O7241" s="52" t="s">
        <v>593</v>
      </c>
      <c r="P7241" s="52">
        <v>559</v>
      </c>
      <c r="Q7241" s="52"/>
      <c r="R7241" s="52" t="s">
        <v>7998</v>
      </c>
      <c r="S7241" s="49" t="s">
        <v>21333</v>
      </c>
      <c r="V7241" s="50" t="s">
        <v>15293</v>
      </c>
      <c r="W7241" s="50" t="s">
        <v>7968</v>
      </c>
      <c r="X7241" s="50" t="s">
        <v>14740</v>
      </c>
      <c r="Y7241" s="70" t="s">
        <v>17320</v>
      </c>
      <c r="Z7241" s="53">
        <v>40317</v>
      </c>
    </row>
    <row r="7242" spans="1:26" s="49" customFormat="1" ht="30" x14ac:dyDescent="0.25">
      <c r="A7242" s="75">
        <v>600085571</v>
      </c>
      <c r="B7242" s="73">
        <f t="shared" si="339"/>
        <v>600085571</v>
      </c>
      <c r="C7242" s="73" t="s">
        <v>13902</v>
      </c>
      <c r="D7242" s="68">
        <v>1</v>
      </c>
      <c r="E7242" s="48">
        <f t="shared" si="340"/>
        <v>70942927</v>
      </c>
      <c r="F7242" s="57" t="s">
        <v>7314</v>
      </c>
      <c r="G7242" s="57" t="s">
        <v>7967</v>
      </c>
      <c r="H7242" s="51">
        <v>375</v>
      </c>
      <c r="I7242" s="51" t="s">
        <v>17309</v>
      </c>
      <c r="J7242" s="69">
        <v>27.49</v>
      </c>
      <c r="K7242" s="69">
        <f t="shared" si="341"/>
        <v>10308.75</v>
      </c>
      <c r="L7242" s="90">
        <v>375</v>
      </c>
      <c r="M7242" s="51"/>
      <c r="N7242" s="62" t="s">
        <v>8046</v>
      </c>
      <c r="O7242" s="52"/>
      <c r="P7242" s="52">
        <v>157</v>
      </c>
      <c r="Q7242" s="52"/>
      <c r="R7242" s="52" t="s">
        <v>8047</v>
      </c>
      <c r="S7242" s="49" t="s">
        <v>21333</v>
      </c>
      <c r="V7242" s="50" t="s">
        <v>15293</v>
      </c>
      <c r="W7242" s="50" t="s">
        <v>7968</v>
      </c>
      <c r="X7242" s="50" t="s">
        <v>14740</v>
      </c>
      <c r="Y7242" s="70" t="s">
        <v>17320</v>
      </c>
      <c r="Z7242" s="53">
        <v>40335</v>
      </c>
    </row>
    <row r="7243" spans="1:26" s="49" customFormat="1" x14ac:dyDescent="0.25">
      <c r="A7243" s="75">
        <v>600085589</v>
      </c>
      <c r="B7243" s="73">
        <f t="shared" si="339"/>
        <v>600085589</v>
      </c>
      <c r="C7243" s="73" t="s">
        <v>13903</v>
      </c>
      <c r="D7243" s="68">
        <v>1</v>
      </c>
      <c r="E7243" s="48">
        <f t="shared" si="340"/>
        <v>72742127</v>
      </c>
      <c r="F7243" s="57" t="s">
        <v>7314</v>
      </c>
      <c r="G7243" s="57" t="s">
        <v>7967</v>
      </c>
      <c r="H7243" s="51">
        <v>825</v>
      </c>
      <c r="I7243" s="51" t="s">
        <v>17309</v>
      </c>
      <c r="J7243" s="69">
        <v>27.49</v>
      </c>
      <c r="K7243" s="69">
        <f t="shared" si="341"/>
        <v>22679.25</v>
      </c>
      <c r="L7243" s="90">
        <v>825</v>
      </c>
      <c r="M7243" s="51"/>
      <c r="N7243" s="62" t="s">
        <v>8048</v>
      </c>
      <c r="O7243" s="52" t="s">
        <v>60</v>
      </c>
      <c r="P7243" s="52">
        <v>87</v>
      </c>
      <c r="Q7243" s="52"/>
      <c r="R7243" s="52" t="s">
        <v>8031</v>
      </c>
      <c r="S7243" s="49" t="s">
        <v>21333</v>
      </c>
      <c r="V7243" s="50" t="s">
        <v>15293</v>
      </c>
      <c r="W7243" s="50" t="s">
        <v>7968</v>
      </c>
      <c r="X7243" s="50" t="s">
        <v>14740</v>
      </c>
      <c r="Y7243" s="70" t="s">
        <v>17320</v>
      </c>
      <c r="Z7243" s="53">
        <v>40323</v>
      </c>
    </row>
    <row r="7244" spans="1:26" s="49" customFormat="1" ht="30" x14ac:dyDescent="0.25">
      <c r="A7244" s="75">
        <v>600085597</v>
      </c>
      <c r="B7244" s="73">
        <f t="shared" si="339"/>
        <v>600085597</v>
      </c>
      <c r="C7244" s="73" t="s">
        <v>13904</v>
      </c>
      <c r="D7244" s="68">
        <v>1</v>
      </c>
      <c r="E7244" s="48">
        <f t="shared" si="340"/>
        <v>44555491</v>
      </c>
      <c r="F7244" s="57" t="s">
        <v>7314</v>
      </c>
      <c r="G7244" s="57" t="s">
        <v>7967</v>
      </c>
      <c r="H7244" s="51">
        <v>1250</v>
      </c>
      <c r="I7244" s="51" t="s">
        <v>17309</v>
      </c>
      <c r="J7244" s="69">
        <v>27.49</v>
      </c>
      <c r="K7244" s="69">
        <f t="shared" si="341"/>
        <v>34362.5</v>
      </c>
      <c r="L7244" s="90">
        <v>1250</v>
      </c>
      <c r="M7244" s="51"/>
      <c r="N7244" s="62" t="s">
        <v>8049</v>
      </c>
      <c r="O7244" s="52" t="s">
        <v>1290</v>
      </c>
      <c r="P7244" s="52">
        <v>3084</v>
      </c>
      <c r="Q7244" s="52">
        <v>8</v>
      </c>
      <c r="R7244" s="52" t="s">
        <v>7968</v>
      </c>
      <c r="S7244" s="49" t="s">
        <v>21333</v>
      </c>
      <c r="V7244" s="50" t="s">
        <v>15293</v>
      </c>
      <c r="W7244" s="50" t="s">
        <v>7968</v>
      </c>
      <c r="X7244" s="50" t="s">
        <v>14740</v>
      </c>
      <c r="Y7244" s="70" t="s">
        <v>17320</v>
      </c>
      <c r="Z7244" s="53">
        <v>40011</v>
      </c>
    </row>
    <row r="7245" spans="1:26" s="49" customFormat="1" ht="30" x14ac:dyDescent="0.25">
      <c r="A7245" s="75">
        <v>600085601</v>
      </c>
      <c r="B7245" s="73">
        <f t="shared" si="339"/>
        <v>600085601</v>
      </c>
      <c r="C7245" s="73" t="s">
        <v>13905</v>
      </c>
      <c r="D7245" s="68">
        <v>1</v>
      </c>
      <c r="E7245" s="48">
        <f t="shared" si="340"/>
        <v>44553234</v>
      </c>
      <c r="F7245" s="57" t="s">
        <v>7314</v>
      </c>
      <c r="G7245" s="57" t="s">
        <v>7967</v>
      </c>
      <c r="H7245" s="51">
        <v>925</v>
      </c>
      <c r="I7245" s="51" t="s">
        <v>17309</v>
      </c>
      <c r="J7245" s="69">
        <v>27.49</v>
      </c>
      <c r="K7245" s="69">
        <f t="shared" si="341"/>
        <v>25428.25</v>
      </c>
      <c r="L7245" s="90">
        <v>925</v>
      </c>
      <c r="M7245" s="51"/>
      <c r="N7245" s="62" t="s">
        <v>8050</v>
      </c>
      <c r="O7245" s="52" t="s">
        <v>7993</v>
      </c>
      <c r="P7245" s="52">
        <v>323</v>
      </c>
      <c r="Q7245" s="52" t="s">
        <v>1279</v>
      </c>
      <c r="R7245" s="52" t="s">
        <v>7968</v>
      </c>
      <c r="S7245" s="49" t="s">
        <v>21333</v>
      </c>
      <c r="V7245" s="50" t="s">
        <v>15293</v>
      </c>
      <c r="W7245" s="50" t="s">
        <v>7968</v>
      </c>
      <c r="X7245" s="50" t="s">
        <v>14740</v>
      </c>
      <c r="Y7245" s="70" t="s">
        <v>17320</v>
      </c>
      <c r="Z7245" s="53">
        <v>40010</v>
      </c>
    </row>
    <row r="7246" spans="1:26" s="49" customFormat="1" ht="30" x14ac:dyDescent="0.25">
      <c r="A7246" s="75">
        <v>600085619</v>
      </c>
      <c r="B7246" s="73">
        <f t="shared" si="339"/>
        <v>600085619</v>
      </c>
      <c r="C7246" s="73" t="s">
        <v>13906</v>
      </c>
      <c r="D7246" s="68">
        <v>1</v>
      </c>
      <c r="E7246" s="48">
        <f t="shared" si="340"/>
        <v>44555211</v>
      </c>
      <c r="F7246" s="57" t="s">
        <v>7314</v>
      </c>
      <c r="G7246" s="57" t="s">
        <v>7967</v>
      </c>
      <c r="H7246" s="51">
        <v>825</v>
      </c>
      <c r="I7246" s="51" t="s">
        <v>17309</v>
      </c>
      <c r="J7246" s="69">
        <v>27.49</v>
      </c>
      <c r="K7246" s="69">
        <f t="shared" si="341"/>
        <v>22679.25</v>
      </c>
      <c r="L7246" s="90">
        <v>825</v>
      </c>
      <c r="M7246" s="51"/>
      <c r="N7246" s="62" t="s">
        <v>8051</v>
      </c>
      <c r="O7246" s="52" t="s">
        <v>215</v>
      </c>
      <c r="P7246" s="52">
        <v>193</v>
      </c>
      <c r="Q7246" s="52"/>
      <c r="R7246" s="52" t="s">
        <v>7968</v>
      </c>
      <c r="S7246" s="49" t="s">
        <v>21333</v>
      </c>
      <c r="V7246" s="50" t="s">
        <v>15293</v>
      </c>
      <c r="W7246" s="50" t="s">
        <v>7968</v>
      </c>
      <c r="X7246" s="50" t="s">
        <v>14740</v>
      </c>
      <c r="Y7246" s="70" t="s">
        <v>17320</v>
      </c>
      <c r="Z7246" s="53">
        <v>40331</v>
      </c>
    </row>
    <row r="7247" spans="1:26" s="49" customFormat="1" ht="30" x14ac:dyDescent="0.25">
      <c r="A7247" s="75">
        <v>600085627</v>
      </c>
      <c r="B7247" s="73">
        <f t="shared" si="339"/>
        <v>600085627</v>
      </c>
      <c r="C7247" s="73" t="s">
        <v>13907</v>
      </c>
      <c r="D7247" s="68">
        <v>1</v>
      </c>
      <c r="E7247" s="48">
        <f t="shared" si="340"/>
        <v>44226233</v>
      </c>
      <c r="F7247" s="57" t="s">
        <v>7314</v>
      </c>
      <c r="G7247" s="57" t="s">
        <v>7967</v>
      </c>
      <c r="H7247" s="51">
        <v>1225</v>
      </c>
      <c r="I7247" s="51" t="s">
        <v>17309</v>
      </c>
      <c r="J7247" s="69">
        <v>27.49</v>
      </c>
      <c r="K7247" s="69">
        <f t="shared" si="341"/>
        <v>33675.25</v>
      </c>
      <c r="L7247" s="90">
        <v>1225</v>
      </c>
      <c r="M7247" s="51"/>
      <c r="N7247" s="62" t="s">
        <v>8052</v>
      </c>
      <c r="O7247" s="52" t="s">
        <v>8053</v>
      </c>
      <c r="P7247" s="52">
        <v>2304</v>
      </c>
      <c r="Q7247" s="52">
        <v>6</v>
      </c>
      <c r="R7247" s="52" t="s">
        <v>7968</v>
      </c>
      <c r="S7247" s="49" t="s">
        <v>21333</v>
      </c>
      <c r="V7247" s="50" t="s">
        <v>15293</v>
      </c>
      <c r="W7247" s="50" t="s">
        <v>7968</v>
      </c>
      <c r="X7247" s="50" t="s">
        <v>14740</v>
      </c>
      <c r="Y7247" s="70" t="s">
        <v>17320</v>
      </c>
      <c r="Z7247" s="53">
        <v>40011</v>
      </c>
    </row>
    <row r="7248" spans="1:26" s="49" customFormat="1" ht="30" x14ac:dyDescent="0.25">
      <c r="A7248" s="75">
        <v>600085635</v>
      </c>
      <c r="B7248" s="73">
        <f t="shared" si="339"/>
        <v>600085635</v>
      </c>
      <c r="C7248" s="73" t="s">
        <v>13908</v>
      </c>
      <c r="D7248" s="68">
        <v>1</v>
      </c>
      <c r="E7248" s="48">
        <f t="shared" si="340"/>
        <v>44226268</v>
      </c>
      <c r="F7248" s="57" t="s">
        <v>7314</v>
      </c>
      <c r="G7248" s="57" t="s">
        <v>7967</v>
      </c>
      <c r="H7248" s="51">
        <v>700</v>
      </c>
      <c r="I7248" s="51" t="s">
        <v>17309</v>
      </c>
      <c r="J7248" s="69">
        <v>27.49</v>
      </c>
      <c r="K7248" s="69">
        <f t="shared" si="341"/>
        <v>19243</v>
      </c>
      <c r="L7248" s="90">
        <v>700</v>
      </c>
      <c r="M7248" s="51"/>
      <c r="N7248" s="62" t="s">
        <v>8054</v>
      </c>
      <c r="O7248" s="52" t="s">
        <v>8055</v>
      </c>
      <c r="P7248" s="52">
        <v>787</v>
      </c>
      <c r="Q7248" s="52">
        <v>38</v>
      </c>
      <c r="R7248" s="52" t="s">
        <v>7968</v>
      </c>
      <c r="S7248" s="49" t="s">
        <v>21333</v>
      </c>
      <c r="V7248" s="50" t="s">
        <v>15293</v>
      </c>
      <c r="W7248" s="50" t="s">
        <v>7968</v>
      </c>
      <c r="X7248" s="50" t="s">
        <v>14740</v>
      </c>
      <c r="Y7248" s="70" t="s">
        <v>17320</v>
      </c>
      <c r="Z7248" s="53">
        <v>40007</v>
      </c>
    </row>
    <row r="7249" spans="1:26" s="49" customFormat="1" ht="30" x14ac:dyDescent="0.25">
      <c r="A7249" s="75">
        <v>600085643</v>
      </c>
      <c r="B7249" s="73">
        <f t="shared" si="339"/>
        <v>600085643</v>
      </c>
      <c r="C7249" s="73" t="s">
        <v>13909</v>
      </c>
      <c r="D7249" s="68">
        <v>1</v>
      </c>
      <c r="E7249" s="48">
        <f t="shared" si="340"/>
        <v>44553145</v>
      </c>
      <c r="F7249" s="57" t="s">
        <v>7314</v>
      </c>
      <c r="G7249" s="57" t="s">
        <v>7967</v>
      </c>
      <c r="H7249" s="51">
        <v>900</v>
      </c>
      <c r="I7249" s="51" t="s">
        <v>17309</v>
      </c>
      <c r="J7249" s="69">
        <v>27.49</v>
      </c>
      <c r="K7249" s="69">
        <f t="shared" si="341"/>
        <v>24741</v>
      </c>
      <c r="L7249" s="90">
        <v>900</v>
      </c>
      <c r="M7249" s="51"/>
      <c r="N7249" s="62" t="s">
        <v>8056</v>
      </c>
      <c r="O7249" s="52" t="s">
        <v>7293</v>
      </c>
      <c r="P7249" s="52">
        <v>3282</v>
      </c>
      <c r="Q7249" s="52">
        <v>3</v>
      </c>
      <c r="R7249" s="52" t="s">
        <v>7968</v>
      </c>
      <c r="S7249" s="49" t="s">
        <v>21333</v>
      </c>
      <c r="V7249" s="50" t="s">
        <v>15293</v>
      </c>
      <c r="W7249" s="50" t="s">
        <v>7968</v>
      </c>
      <c r="X7249" s="50" t="s">
        <v>14740</v>
      </c>
      <c r="Y7249" s="70" t="s">
        <v>17320</v>
      </c>
      <c r="Z7249" s="53">
        <v>40011</v>
      </c>
    </row>
    <row r="7250" spans="1:26" s="49" customFormat="1" ht="30" x14ac:dyDescent="0.25">
      <c r="A7250" s="75">
        <v>600085651</v>
      </c>
      <c r="B7250" s="73">
        <f t="shared" si="339"/>
        <v>600085651</v>
      </c>
      <c r="C7250" s="73" t="s">
        <v>13910</v>
      </c>
      <c r="D7250" s="68">
        <v>1</v>
      </c>
      <c r="E7250" s="48">
        <f t="shared" si="340"/>
        <v>44553153</v>
      </c>
      <c r="F7250" s="57" t="s">
        <v>7314</v>
      </c>
      <c r="G7250" s="57" t="s">
        <v>7967</v>
      </c>
      <c r="H7250" s="51">
        <v>875</v>
      </c>
      <c r="I7250" s="51" t="s">
        <v>17309</v>
      </c>
      <c r="J7250" s="69">
        <v>27.49</v>
      </c>
      <c r="K7250" s="69">
        <f t="shared" si="341"/>
        <v>24053.75</v>
      </c>
      <c r="L7250" s="90">
        <v>875</v>
      </c>
      <c r="M7250" s="51"/>
      <c r="N7250" s="62" t="s">
        <v>8057</v>
      </c>
      <c r="O7250" s="52" t="s">
        <v>7305</v>
      </c>
      <c r="P7250" s="52">
        <v>400</v>
      </c>
      <c r="Q7250" s="52">
        <v>37</v>
      </c>
      <c r="R7250" s="52" t="s">
        <v>7968</v>
      </c>
      <c r="S7250" s="49" t="s">
        <v>21333</v>
      </c>
      <c r="V7250" s="50" t="s">
        <v>15293</v>
      </c>
      <c r="W7250" s="50" t="s">
        <v>7968</v>
      </c>
      <c r="X7250" s="50" t="s">
        <v>14740</v>
      </c>
      <c r="Y7250" s="70" t="s">
        <v>17320</v>
      </c>
      <c r="Z7250" s="53">
        <v>40001</v>
      </c>
    </row>
    <row r="7251" spans="1:26" s="49" customFormat="1" ht="30" x14ac:dyDescent="0.25">
      <c r="A7251" s="75">
        <v>600085660</v>
      </c>
      <c r="B7251" s="73">
        <f t="shared" si="339"/>
        <v>600085660</v>
      </c>
      <c r="C7251" s="73" t="s">
        <v>13911</v>
      </c>
      <c r="D7251" s="68">
        <v>1</v>
      </c>
      <c r="E7251" s="48">
        <f t="shared" si="340"/>
        <v>44553315</v>
      </c>
      <c r="F7251" s="57" t="s">
        <v>7314</v>
      </c>
      <c r="G7251" s="57" t="s">
        <v>7967</v>
      </c>
      <c r="H7251" s="51">
        <v>875</v>
      </c>
      <c r="I7251" s="51" t="s">
        <v>17309</v>
      </c>
      <c r="J7251" s="69">
        <v>27.49</v>
      </c>
      <c r="K7251" s="69">
        <f t="shared" si="341"/>
        <v>24053.75</v>
      </c>
      <c r="L7251" s="90">
        <v>875</v>
      </c>
      <c r="M7251" s="51"/>
      <c r="N7251" s="62" t="s">
        <v>8058</v>
      </c>
      <c r="O7251" s="52" t="s">
        <v>8059</v>
      </c>
      <c r="P7251" s="52">
        <v>230</v>
      </c>
      <c r="Q7251" s="52">
        <v>2</v>
      </c>
      <c r="R7251" s="52" t="s">
        <v>7968</v>
      </c>
      <c r="S7251" s="49" t="s">
        <v>21333</v>
      </c>
      <c r="V7251" s="50" t="s">
        <v>15293</v>
      </c>
      <c r="W7251" s="50" t="s">
        <v>7968</v>
      </c>
      <c r="X7251" s="50" t="s">
        <v>14740</v>
      </c>
      <c r="Y7251" s="70" t="s">
        <v>17320</v>
      </c>
      <c r="Z7251" s="53">
        <v>40001</v>
      </c>
    </row>
    <row r="7252" spans="1:26" s="49" customFormat="1" ht="30" x14ac:dyDescent="0.25">
      <c r="A7252" s="75">
        <v>600085678</v>
      </c>
      <c r="B7252" s="73">
        <f t="shared" si="339"/>
        <v>600085678</v>
      </c>
      <c r="C7252" s="73" t="s">
        <v>13912</v>
      </c>
      <c r="D7252" s="68">
        <v>1</v>
      </c>
      <c r="E7252" s="48">
        <f t="shared" si="340"/>
        <v>70839379</v>
      </c>
      <c r="F7252" s="57" t="s">
        <v>7314</v>
      </c>
      <c r="G7252" s="57" t="s">
        <v>7967</v>
      </c>
      <c r="H7252" s="51">
        <v>225</v>
      </c>
      <c r="I7252" s="51" t="s">
        <v>17309</v>
      </c>
      <c r="J7252" s="69">
        <v>27.49</v>
      </c>
      <c r="K7252" s="69">
        <f t="shared" si="341"/>
        <v>6185.25</v>
      </c>
      <c r="L7252" s="90">
        <v>225</v>
      </c>
      <c r="M7252" s="51"/>
      <c r="N7252" s="62" t="s">
        <v>8060</v>
      </c>
      <c r="O7252" s="52" t="s">
        <v>66</v>
      </c>
      <c r="P7252" s="52">
        <v>277</v>
      </c>
      <c r="Q7252" s="52"/>
      <c r="R7252" s="52" t="s">
        <v>7968</v>
      </c>
      <c r="S7252" s="49" t="s">
        <v>21333</v>
      </c>
      <c r="V7252" s="50" t="s">
        <v>15293</v>
      </c>
      <c r="W7252" s="50" t="s">
        <v>7968</v>
      </c>
      <c r="X7252" s="50" t="s">
        <v>14740</v>
      </c>
      <c r="Y7252" s="70" t="s">
        <v>17320</v>
      </c>
      <c r="Z7252" s="53">
        <v>40321</v>
      </c>
    </row>
    <row r="7253" spans="1:26" s="49" customFormat="1" ht="30" x14ac:dyDescent="0.25">
      <c r="A7253" s="75">
        <v>600085686</v>
      </c>
      <c r="B7253" s="73">
        <f t="shared" si="339"/>
        <v>600085686</v>
      </c>
      <c r="C7253" s="73" t="s">
        <v>13913</v>
      </c>
      <c r="D7253" s="68">
        <v>1</v>
      </c>
      <c r="E7253" s="48">
        <f t="shared" si="340"/>
        <v>44555474</v>
      </c>
      <c r="F7253" s="57" t="s">
        <v>7314</v>
      </c>
      <c r="G7253" s="57" t="s">
        <v>7967</v>
      </c>
      <c r="H7253" s="51">
        <v>1225</v>
      </c>
      <c r="I7253" s="51" t="s">
        <v>17309</v>
      </c>
      <c r="J7253" s="69">
        <v>27.49</v>
      </c>
      <c r="K7253" s="69">
        <f t="shared" si="341"/>
        <v>33675.25</v>
      </c>
      <c r="L7253" s="90">
        <v>1225</v>
      </c>
      <c r="M7253" s="51"/>
      <c r="N7253" s="62" t="s">
        <v>8061</v>
      </c>
      <c r="O7253" s="52" t="s">
        <v>8062</v>
      </c>
      <c r="P7253" s="52">
        <v>702</v>
      </c>
      <c r="Q7253" s="52">
        <v>17</v>
      </c>
      <c r="R7253" s="52" t="s">
        <v>7968</v>
      </c>
      <c r="S7253" s="49" t="s">
        <v>21333</v>
      </c>
      <c r="V7253" s="50" t="s">
        <v>15293</v>
      </c>
      <c r="W7253" s="50" t="s">
        <v>7968</v>
      </c>
      <c r="X7253" s="50" t="s">
        <v>14740</v>
      </c>
      <c r="Y7253" s="70" t="s">
        <v>17320</v>
      </c>
      <c r="Z7253" s="53">
        <v>40007</v>
      </c>
    </row>
    <row r="7254" spans="1:26" s="49" customFormat="1" ht="30" x14ac:dyDescent="0.25">
      <c r="A7254" s="75">
        <v>600085708</v>
      </c>
      <c r="B7254" s="73">
        <f t="shared" si="339"/>
        <v>600085708</v>
      </c>
      <c r="C7254" s="73" t="s">
        <v>13914</v>
      </c>
      <c r="D7254" s="68">
        <v>1</v>
      </c>
      <c r="E7254" s="48">
        <f t="shared" si="340"/>
        <v>72743395</v>
      </c>
      <c r="F7254" s="57" t="s">
        <v>7314</v>
      </c>
      <c r="G7254" s="57" t="s">
        <v>7967</v>
      </c>
      <c r="H7254" s="51">
        <v>75</v>
      </c>
      <c r="I7254" s="51" t="s">
        <v>17309</v>
      </c>
      <c r="J7254" s="69">
        <v>27.49</v>
      </c>
      <c r="K7254" s="69">
        <f t="shared" si="341"/>
        <v>2061.75</v>
      </c>
      <c r="L7254" s="90">
        <v>75</v>
      </c>
      <c r="M7254" s="51"/>
      <c r="N7254" s="62" t="s">
        <v>8063</v>
      </c>
      <c r="O7254" s="52"/>
      <c r="P7254" s="52">
        <v>100</v>
      </c>
      <c r="Q7254" s="52"/>
      <c r="R7254" s="52" t="s">
        <v>8028</v>
      </c>
      <c r="S7254" s="49" t="s">
        <v>21333</v>
      </c>
      <c r="V7254" s="50" t="s">
        <v>15293</v>
      </c>
      <c r="W7254" s="50" t="s">
        <v>7968</v>
      </c>
      <c r="X7254" s="50" t="s">
        <v>14740</v>
      </c>
      <c r="Y7254" s="70" t="s">
        <v>17320</v>
      </c>
      <c r="Z7254" s="53">
        <v>40313</v>
      </c>
    </row>
    <row r="7255" spans="1:26" s="49" customFormat="1" ht="30" x14ac:dyDescent="0.25">
      <c r="A7255" s="75">
        <v>600085716</v>
      </c>
      <c r="B7255" s="73">
        <f t="shared" si="339"/>
        <v>600085716</v>
      </c>
      <c r="C7255" s="73" t="s">
        <v>13915</v>
      </c>
      <c r="D7255" s="68">
        <v>1</v>
      </c>
      <c r="E7255" s="48">
        <f t="shared" si="340"/>
        <v>44555482</v>
      </c>
      <c r="F7255" s="57" t="s">
        <v>7314</v>
      </c>
      <c r="G7255" s="57" t="s">
        <v>7967</v>
      </c>
      <c r="H7255" s="51">
        <v>700</v>
      </c>
      <c r="I7255" s="51" t="s">
        <v>17309</v>
      </c>
      <c r="J7255" s="69">
        <v>27.49</v>
      </c>
      <c r="K7255" s="69">
        <f t="shared" si="341"/>
        <v>19243</v>
      </c>
      <c r="L7255" s="90">
        <v>700</v>
      </c>
      <c r="M7255" s="51"/>
      <c r="N7255" s="62" t="s">
        <v>8064</v>
      </c>
      <c r="O7255" s="52" t="s">
        <v>314</v>
      </c>
      <c r="P7255" s="52">
        <v>1432</v>
      </c>
      <c r="Q7255" s="52">
        <v>5</v>
      </c>
      <c r="R7255" s="52" t="s">
        <v>7968</v>
      </c>
      <c r="S7255" s="49" t="s">
        <v>21333</v>
      </c>
      <c r="V7255" s="50" t="s">
        <v>15293</v>
      </c>
      <c r="W7255" s="50" t="s">
        <v>7968</v>
      </c>
      <c r="X7255" s="50" t="s">
        <v>14740</v>
      </c>
      <c r="Y7255" s="70" t="s">
        <v>17320</v>
      </c>
      <c r="Z7255" s="53">
        <v>40003</v>
      </c>
    </row>
    <row r="7256" spans="1:26" s="49" customFormat="1" ht="30" x14ac:dyDescent="0.25">
      <c r="A7256" s="75">
        <v>600085724</v>
      </c>
      <c r="B7256" s="73">
        <f t="shared" si="339"/>
        <v>600085724</v>
      </c>
      <c r="C7256" s="73" t="s">
        <v>13916</v>
      </c>
      <c r="D7256" s="68">
        <v>1</v>
      </c>
      <c r="E7256" s="48">
        <f t="shared" si="340"/>
        <v>44553196</v>
      </c>
      <c r="F7256" s="57" t="s">
        <v>7314</v>
      </c>
      <c r="G7256" s="57" t="s">
        <v>7967</v>
      </c>
      <c r="H7256" s="51">
        <v>1200</v>
      </c>
      <c r="I7256" s="51" t="s">
        <v>17309</v>
      </c>
      <c r="J7256" s="69">
        <v>27.49</v>
      </c>
      <c r="K7256" s="69">
        <f t="shared" si="341"/>
        <v>32988</v>
      </c>
      <c r="L7256" s="90">
        <v>1200</v>
      </c>
      <c r="M7256" s="51"/>
      <c r="N7256" s="62" t="s">
        <v>8065</v>
      </c>
      <c r="O7256" s="52" t="s">
        <v>8021</v>
      </c>
      <c r="P7256" s="52">
        <v>3031</v>
      </c>
      <c r="Q7256" s="52">
        <v>4</v>
      </c>
      <c r="R7256" s="52" t="s">
        <v>7968</v>
      </c>
      <c r="S7256" s="49" t="s">
        <v>21333</v>
      </c>
      <c r="V7256" s="50" t="s">
        <v>15293</v>
      </c>
      <c r="W7256" s="50" t="s">
        <v>7968</v>
      </c>
      <c r="X7256" s="50" t="s">
        <v>14740</v>
      </c>
      <c r="Y7256" s="70" t="s">
        <v>17320</v>
      </c>
      <c r="Z7256" s="53">
        <v>40011</v>
      </c>
    </row>
    <row r="7257" spans="1:26" s="49" customFormat="1" ht="30" x14ac:dyDescent="0.25">
      <c r="A7257" s="75">
        <v>600085732</v>
      </c>
      <c r="B7257" s="73">
        <f t="shared" si="339"/>
        <v>600085732</v>
      </c>
      <c r="C7257" s="73" t="s">
        <v>13917</v>
      </c>
      <c r="D7257" s="68">
        <v>1</v>
      </c>
      <c r="E7257" s="48">
        <f t="shared" si="340"/>
        <v>44555229</v>
      </c>
      <c r="F7257" s="57" t="s">
        <v>7314</v>
      </c>
      <c r="G7257" s="57" t="s">
        <v>7967</v>
      </c>
      <c r="H7257" s="51">
        <v>625</v>
      </c>
      <c r="I7257" s="51" t="s">
        <v>17309</v>
      </c>
      <c r="J7257" s="69">
        <v>27.49</v>
      </c>
      <c r="K7257" s="69">
        <f t="shared" si="341"/>
        <v>17181.25</v>
      </c>
      <c r="L7257" s="90">
        <v>625</v>
      </c>
      <c r="M7257" s="51"/>
      <c r="N7257" s="62" t="s">
        <v>8066</v>
      </c>
      <c r="O7257" s="52" t="s">
        <v>1357</v>
      </c>
      <c r="P7257" s="52">
        <v>1016</v>
      </c>
      <c r="Q7257" s="52">
        <v>6</v>
      </c>
      <c r="R7257" s="52" t="s">
        <v>7968</v>
      </c>
      <c r="S7257" s="49" t="s">
        <v>21333</v>
      </c>
      <c r="V7257" s="50" t="s">
        <v>15293</v>
      </c>
      <c r="W7257" s="50" t="s">
        <v>7968</v>
      </c>
      <c r="X7257" s="50" t="s">
        <v>14740</v>
      </c>
      <c r="Y7257" s="70" t="s">
        <v>17320</v>
      </c>
      <c r="Z7257" s="53">
        <v>40001</v>
      </c>
    </row>
    <row r="7258" spans="1:26" s="49" customFormat="1" ht="30" x14ac:dyDescent="0.25">
      <c r="A7258" s="75">
        <v>600085741</v>
      </c>
      <c r="B7258" s="73">
        <f t="shared" si="339"/>
        <v>600085741</v>
      </c>
      <c r="C7258" s="73" t="s">
        <v>13918</v>
      </c>
      <c r="D7258" s="68">
        <v>1</v>
      </c>
      <c r="E7258" s="48">
        <f t="shared" si="340"/>
        <v>72743760</v>
      </c>
      <c r="F7258" s="57" t="s">
        <v>7314</v>
      </c>
      <c r="G7258" s="57" t="s">
        <v>7967</v>
      </c>
      <c r="H7258" s="51">
        <v>100</v>
      </c>
      <c r="I7258" s="51" t="s">
        <v>17309</v>
      </c>
      <c r="J7258" s="69">
        <v>27.49</v>
      </c>
      <c r="K7258" s="69">
        <f t="shared" si="341"/>
        <v>2749</v>
      </c>
      <c r="L7258" s="90">
        <v>100</v>
      </c>
      <c r="M7258" s="51"/>
      <c r="N7258" s="62" t="s">
        <v>8067</v>
      </c>
      <c r="O7258" s="52"/>
      <c r="P7258" s="52">
        <v>61</v>
      </c>
      <c r="Q7258" s="52"/>
      <c r="R7258" s="52" t="s">
        <v>8068</v>
      </c>
      <c r="S7258" s="49" t="s">
        <v>21333</v>
      </c>
      <c r="V7258" s="50" t="s">
        <v>15293</v>
      </c>
      <c r="W7258" s="50" t="s">
        <v>7968</v>
      </c>
      <c r="X7258" s="50" t="s">
        <v>14740</v>
      </c>
      <c r="Y7258" s="70" t="s">
        <v>17320</v>
      </c>
      <c r="Z7258" s="53">
        <v>40327</v>
      </c>
    </row>
    <row r="7259" spans="1:26" s="49" customFormat="1" ht="30" x14ac:dyDescent="0.25">
      <c r="A7259" s="75">
        <v>600085767</v>
      </c>
      <c r="B7259" s="73">
        <f t="shared" si="339"/>
        <v>600085767</v>
      </c>
      <c r="C7259" s="73" t="s">
        <v>13919</v>
      </c>
      <c r="D7259" s="68">
        <v>1</v>
      </c>
      <c r="E7259" s="48">
        <f t="shared" si="340"/>
        <v>44553412</v>
      </c>
      <c r="F7259" s="57" t="s">
        <v>7314</v>
      </c>
      <c r="G7259" s="57" t="s">
        <v>7967</v>
      </c>
      <c r="H7259" s="51">
        <v>475</v>
      </c>
      <c r="I7259" s="51" t="s">
        <v>17309</v>
      </c>
      <c r="J7259" s="69">
        <v>27.49</v>
      </c>
      <c r="K7259" s="69">
        <f t="shared" si="341"/>
        <v>13057.75</v>
      </c>
      <c r="L7259" s="90">
        <v>475</v>
      </c>
      <c r="M7259" s="51"/>
      <c r="N7259" s="62" t="s">
        <v>8069</v>
      </c>
      <c r="O7259" s="52" t="s">
        <v>915</v>
      </c>
      <c r="P7259" s="52">
        <v>100</v>
      </c>
      <c r="Q7259" s="52">
        <v>5</v>
      </c>
      <c r="R7259" s="52" t="s">
        <v>7968</v>
      </c>
      <c r="S7259" s="49" t="s">
        <v>21333</v>
      </c>
      <c r="V7259" s="50" t="s">
        <v>15293</v>
      </c>
      <c r="W7259" s="50" t="s">
        <v>7968</v>
      </c>
      <c r="X7259" s="50" t="s">
        <v>14740</v>
      </c>
      <c r="Y7259" s="70" t="s">
        <v>17320</v>
      </c>
      <c r="Z7259" s="53">
        <v>40001</v>
      </c>
    </row>
    <row r="7260" spans="1:26" s="49" customFormat="1" ht="30" x14ac:dyDescent="0.25">
      <c r="A7260" s="75">
        <v>600085775</v>
      </c>
      <c r="B7260" s="73">
        <f t="shared" si="339"/>
        <v>600085775</v>
      </c>
      <c r="C7260" s="73" t="s">
        <v>13920</v>
      </c>
      <c r="D7260" s="68">
        <v>1</v>
      </c>
      <c r="E7260" s="48">
        <f t="shared" si="340"/>
        <v>72743921</v>
      </c>
      <c r="F7260" s="57" t="s">
        <v>7314</v>
      </c>
      <c r="G7260" s="57" t="s">
        <v>7967</v>
      </c>
      <c r="H7260" s="51">
        <v>375</v>
      </c>
      <c r="I7260" s="51" t="s">
        <v>17309</v>
      </c>
      <c r="J7260" s="69">
        <v>27.49</v>
      </c>
      <c r="K7260" s="69">
        <f t="shared" si="341"/>
        <v>10308.75</v>
      </c>
      <c r="L7260" s="90">
        <v>375</v>
      </c>
      <c r="M7260" s="51"/>
      <c r="N7260" s="62" t="s">
        <v>8070</v>
      </c>
      <c r="O7260" s="52" t="s">
        <v>55</v>
      </c>
      <c r="P7260" s="52">
        <v>233</v>
      </c>
      <c r="Q7260" s="52">
        <v>14</v>
      </c>
      <c r="R7260" s="52" t="s">
        <v>8032</v>
      </c>
      <c r="S7260" s="49" t="s">
        <v>21333</v>
      </c>
      <c r="V7260" s="50" t="s">
        <v>15293</v>
      </c>
      <c r="W7260" s="50" t="s">
        <v>7968</v>
      </c>
      <c r="X7260" s="50" t="s">
        <v>14740</v>
      </c>
      <c r="Y7260" s="70" t="s">
        <v>17320</v>
      </c>
      <c r="Z7260" s="53">
        <v>40332</v>
      </c>
    </row>
    <row r="7261" spans="1:26" s="49" customFormat="1" x14ac:dyDescent="0.25">
      <c r="A7261" s="75">
        <v>600085783</v>
      </c>
      <c r="B7261" s="73">
        <f t="shared" si="339"/>
        <v>600085783</v>
      </c>
      <c r="C7261" s="73" t="s">
        <v>13921</v>
      </c>
      <c r="D7261" s="68">
        <v>1</v>
      </c>
      <c r="E7261" s="48">
        <f t="shared" si="340"/>
        <v>70698287</v>
      </c>
      <c r="F7261" s="57" t="s">
        <v>7314</v>
      </c>
      <c r="G7261" s="57" t="s">
        <v>7967</v>
      </c>
      <c r="H7261" s="51">
        <v>275</v>
      </c>
      <c r="I7261" s="51" t="s">
        <v>17309</v>
      </c>
      <c r="J7261" s="69">
        <v>27.49</v>
      </c>
      <c r="K7261" s="69">
        <f t="shared" si="341"/>
        <v>7559.75</v>
      </c>
      <c r="L7261" s="90">
        <v>275</v>
      </c>
      <c r="M7261" s="51"/>
      <c r="N7261" s="62" t="s">
        <v>8071</v>
      </c>
      <c r="O7261" s="52"/>
      <c r="P7261" s="52">
        <v>189</v>
      </c>
      <c r="Q7261" s="52"/>
      <c r="R7261" s="52" t="s">
        <v>7980</v>
      </c>
      <c r="S7261" s="49" t="s">
        <v>21333</v>
      </c>
      <c r="V7261" s="50" t="s">
        <v>15293</v>
      </c>
      <c r="W7261" s="50" t="s">
        <v>7968</v>
      </c>
      <c r="X7261" s="50" t="s">
        <v>14740</v>
      </c>
      <c r="Y7261" s="70" t="s">
        <v>17320</v>
      </c>
      <c r="Z7261" s="53">
        <v>40336</v>
      </c>
    </row>
    <row r="7262" spans="1:26" s="49" customFormat="1" x14ac:dyDescent="0.25">
      <c r="A7262" s="75">
        <v>610150332</v>
      </c>
      <c r="B7262" s="73">
        <f t="shared" si="339"/>
        <v>610150332</v>
      </c>
      <c r="C7262" s="73" t="s">
        <v>13858</v>
      </c>
      <c r="D7262" s="68">
        <v>1</v>
      </c>
      <c r="E7262" s="48">
        <f t="shared" si="340"/>
        <v>25044648</v>
      </c>
      <c r="F7262" s="57" t="s">
        <v>7314</v>
      </c>
      <c r="G7262" s="57" t="s">
        <v>7967</v>
      </c>
      <c r="H7262" s="51">
        <v>50</v>
      </c>
      <c r="I7262" s="51" t="s">
        <v>17309</v>
      </c>
      <c r="J7262" s="69">
        <v>27.49</v>
      </c>
      <c r="K7262" s="69">
        <f t="shared" si="341"/>
        <v>1374.5</v>
      </c>
      <c r="L7262" s="90">
        <v>50</v>
      </c>
      <c r="M7262" s="51"/>
      <c r="N7262" s="62" t="s">
        <v>7981</v>
      </c>
      <c r="O7262" s="52" t="s">
        <v>31</v>
      </c>
      <c r="P7262" s="52">
        <v>2820</v>
      </c>
      <c r="Q7262" s="52">
        <v>2</v>
      </c>
      <c r="R7262" s="52" t="s">
        <v>7968</v>
      </c>
      <c r="S7262" s="49" t="s">
        <v>21334</v>
      </c>
      <c r="V7262" s="50" t="s">
        <v>15243</v>
      </c>
      <c r="W7262" s="50" t="s">
        <v>7968</v>
      </c>
      <c r="X7262" s="50" t="s">
        <v>14742</v>
      </c>
      <c r="Y7262" s="70" t="s">
        <v>17320</v>
      </c>
      <c r="Z7262" s="53">
        <v>40011</v>
      </c>
    </row>
    <row r="7263" spans="1:26" s="49" customFormat="1" ht="30" x14ac:dyDescent="0.25">
      <c r="A7263" s="75">
        <v>600166562</v>
      </c>
      <c r="B7263" s="73">
        <f t="shared" si="339"/>
        <v>600166562</v>
      </c>
      <c r="C7263" s="73" t="s">
        <v>13922</v>
      </c>
      <c r="D7263" s="68">
        <v>1</v>
      </c>
      <c r="E7263" s="48">
        <f t="shared" si="340"/>
        <v>70226008</v>
      </c>
      <c r="F7263" s="57" t="s">
        <v>7314</v>
      </c>
      <c r="G7263" s="57" t="s">
        <v>7967</v>
      </c>
      <c r="H7263" s="51">
        <v>25</v>
      </c>
      <c r="I7263" s="51" t="s">
        <v>17309</v>
      </c>
      <c r="J7263" s="69">
        <v>27.49</v>
      </c>
      <c r="K7263" s="69">
        <f t="shared" si="341"/>
        <v>687.25</v>
      </c>
      <c r="L7263" s="90">
        <v>25</v>
      </c>
      <c r="M7263" s="51"/>
      <c r="N7263" s="62" t="s">
        <v>8072</v>
      </c>
      <c r="O7263" s="52" t="s">
        <v>49</v>
      </c>
      <c r="P7263" s="52">
        <v>1475</v>
      </c>
      <c r="Q7263" s="52">
        <v>12</v>
      </c>
      <c r="R7263" s="52" t="s">
        <v>7968</v>
      </c>
      <c r="S7263" s="49" t="s">
        <v>21333</v>
      </c>
      <c r="V7263" s="50" t="s">
        <v>15293</v>
      </c>
      <c r="W7263" s="50" t="s">
        <v>7968</v>
      </c>
      <c r="X7263" s="50" t="s">
        <v>14740</v>
      </c>
      <c r="Y7263" s="70" t="s">
        <v>17320</v>
      </c>
      <c r="Z7263" s="53">
        <v>40001</v>
      </c>
    </row>
    <row r="7264" spans="1:26" s="49" customFormat="1" ht="30" x14ac:dyDescent="0.25">
      <c r="A7264" s="75">
        <v>600170691</v>
      </c>
      <c r="B7264" s="73">
        <f t="shared" si="339"/>
        <v>600170691</v>
      </c>
      <c r="C7264" s="73" t="s">
        <v>21257</v>
      </c>
      <c r="D7264" s="68">
        <v>1</v>
      </c>
      <c r="E7264" s="48">
        <f t="shared" si="340"/>
        <v>18385061</v>
      </c>
      <c r="F7264" s="57" t="s">
        <v>7314</v>
      </c>
      <c r="G7264" s="57" t="s">
        <v>7967</v>
      </c>
      <c r="H7264" s="51">
        <v>1175</v>
      </c>
      <c r="I7264" s="51" t="s">
        <v>17309</v>
      </c>
      <c r="J7264" s="69">
        <v>27.49</v>
      </c>
      <c r="K7264" s="69">
        <f t="shared" si="341"/>
        <v>32300.749999999996</v>
      </c>
      <c r="L7264" s="90">
        <v>1175</v>
      </c>
      <c r="M7264" s="51"/>
      <c r="N7264" s="62" t="s">
        <v>21258</v>
      </c>
      <c r="O7264" s="52" t="s">
        <v>607</v>
      </c>
      <c r="P7264" s="52">
        <v>250</v>
      </c>
      <c r="Q7264" s="52">
        <v>5</v>
      </c>
      <c r="R7264" s="52" t="s">
        <v>7968</v>
      </c>
      <c r="S7264" s="49" t="s">
        <v>21333</v>
      </c>
      <c r="V7264" s="50" t="s">
        <v>15243</v>
      </c>
      <c r="W7264" s="50" t="s">
        <v>7968</v>
      </c>
      <c r="X7264" s="50" t="s">
        <v>14738</v>
      </c>
      <c r="Y7264" s="70" t="s">
        <v>17320</v>
      </c>
      <c r="Z7264" s="53">
        <v>40007</v>
      </c>
    </row>
    <row r="7265" spans="1:26" s="49" customFormat="1" ht="30" x14ac:dyDescent="0.25">
      <c r="A7265" s="75">
        <v>610150529</v>
      </c>
      <c r="B7265" s="73">
        <f t="shared" si="339"/>
        <v>610150529</v>
      </c>
      <c r="C7265" s="73" t="s">
        <v>13859</v>
      </c>
      <c r="D7265" s="68">
        <v>1</v>
      </c>
      <c r="E7265" s="48">
        <f t="shared" si="340"/>
        <v>70229457</v>
      </c>
      <c r="F7265" s="57" t="s">
        <v>7314</v>
      </c>
      <c r="G7265" s="57" t="s">
        <v>7967</v>
      </c>
      <c r="H7265" s="51">
        <v>25</v>
      </c>
      <c r="I7265" s="51" t="s">
        <v>17309</v>
      </c>
      <c r="J7265" s="69">
        <v>27.49</v>
      </c>
      <c r="K7265" s="69">
        <f t="shared" si="341"/>
        <v>687.25</v>
      </c>
      <c r="L7265" s="90">
        <v>25</v>
      </c>
      <c r="M7265" s="51"/>
      <c r="N7265" s="62" t="s">
        <v>7982</v>
      </c>
      <c r="O7265" s="52" t="s">
        <v>77</v>
      </c>
      <c r="P7265" s="52">
        <v>761</v>
      </c>
      <c r="Q7265" s="52">
        <v>14</v>
      </c>
      <c r="R7265" s="52" t="s">
        <v>7968</v>
      </c>
      <c r="S7265" s="49" t="s">
        <v>21333</v>
      </c>
      <c r="V7265" s="50" t="s">
        <v>15243</v>
      </c>
      <c r="W7265" s="50" t="s">
        <v>7968</v>
      </c>
      <c r="X7265" s="50" t="s">
        <v>14738</v>
      </c>
      <c r="Y7265" s="70" t="s">
        <v>17320</v>
      </c>
      <c r="Z7265" s="53">
        <v>40001</v>
      </c>
    </row>
    <row r="7266" spans="1:26" s="49" customFormat="1" ht="30" x14ac:dyDescent="0.25">
      <c r="A7266" s="75">
        <v>610150553</v>
      </c>
      <c r="B7266" s="73">
        <f t="shared" si="339"/>
        <v>610150553</v>
      </c>
      <c r="C7266" s="73" t="s">
        <v>13860</v>
      </c>
      <c r="D7266" s="68">
        <v>1</v>
      </c>
      <c r="E7266" s="48">
        <f t="shared" si="340"/>
        <v>70229422</v>
      </c>
      <c r="F7266" s="57" t="s">
        <v>7314</v>
      </c>
      <c r="G7266" s="57" t="s">
        <v>7967</v>
      </c>
      <c r="H7266" s="51">
        <v>25</v>
      </c>
      <c r="I7266" s="51" t="s">
        <v>17309</v>
      </c>
      <c r="J7266" s="69">
        <v>27.49</v>
      </c>
      <c r="K7266" s="69">
        <f t="shared" si="341"/>
        <v>687.25</v>
      </c>
      <c r="L7266" s="90">
        <v>25</v>
      </c>
      <c r="M7266" s="51"/>
      <c r="N7266" s="62" t="s">
        <v>7983</v>
      </c>
      <c r="O7266" s="52" t="s">
        <v>7984</v>
      </c>
      <c r="P7266" s="52">
        <v>2438</v>
      </c>
      <c r="Q7266" s="52">
        <v>12</v>
      </c>
      <c r="R7266" s="52" t="s">
        <v>7968</v>
      </c>
      <c r="S7266" s="49" t="s">
        <v>21333</v>
      </c>
      <c r="V7266" s="50" t="s">
        <v>15243</v>
      </c>
      <c r="W7266" s="50" t="s">
        <v>7968</v>
      </c>
      <c r="X7266" s="50" t="s">
        <v>14738</v>
      </c>
      <c r="Y7266" s="70" t="s">
        <v>17320</v>
      </c>
      <c r="Z7266" s="53">
        <v>40011</v>
      </c>
    </row>
    <row r="7267" spans="1:26" s="49" customFormat="1" x14ac:dyDescent="0.25">
      <c r="A7267" s="75">
        <v>691005401</v>
      </c>
      <c r="B7267" s="73">
        <f t="shared" si="339"/>
        <v>691005401</v>
      </c>
      <c r="C7267" s="73" t="s">
        <v>13861</v>
      </c>
      <c r="D7267" s="68">
        <v>1</v>
      </c>
      <c r="E7267" s="48">
        <f t="shared" si="340"/>
        <v>25488627</v>
      </c>
      <c r="F7267" s="57" t="s">
        <v>7314</v>
      </c>
      <c r="G7267" s="57" t="s">
        <v>7967</v>
      </c>
      <c r="H7267" s="51">
        <v>25</v>
      </c>
      <c r="I7267" s="51" t="s">
        <v>17309</v>
      </c>
      <c r="J7267" s="69">
        <v>27.49</v>
      </c>
      <c r="K7267" s="69">
        <f t="shared" si="341"/>
        <v>687.25</v>
      </c>
      <c r="L7267" s="90">
        <v>25</v>
      </c>
      <c r="M7267" s="51"/>
      <c r="N7267" s="62" t="s">
        <v>7985</v>
      </c>
      <c r="O7267" s="52" t="s">
        <v>7986</v>
      </c>
      <c r="P7267" s="52">
        <v>3316</v>
      </c>
      <c r="Q7267" s="52" t="s">
        <v>89</v>
      </c>
      <c r="R7267" s="52" t="s">
        <v>7968</v>
      </c>
      <c r="S7267" s="49" t="s">
        <v>21334</v>
      </c>
      <c r="V7267" s="50" t="s">
        <v>15243</v>
      </c>
      <c r="W7267" s="50" t="s">
        <v>7968</v>
      </c>
      <c r="X7267" s="50" t="s">
        <v>14742</v>
      </c>
      <c r="Y7267" s="70" t="s">
        <v>17320</v>
      </c>
      <c r="Z7267" s="53">
        <v>40011</v>
      </c>
    </row>
    <row r="7268" spans="1:26" s="49" customFormat="1" x14ac:dyDescent="0.25">
      <c r="A7268" s="75">
        <v>691005311</v>
      </c>
      <c r="B7268" s="73">
        <f t="shared" si="339"/>
        <v>691005311</v>
      </c>
      <c r="C7268" s="73" t="s">
        <v>21259</v>
      </c>
      <c r="D7268" s="68">
        <v>1</v>
      </c>
      <c r="E7268" s="48">
        <f t="shared" si="340"/>
        <v>1854313</v>
      </c>
      <c r="F7268" s="57" t="s">
        <v>7314</v>
      </c>
      <c r="G7268" s="57" t="s">
        <v>7967</v>
      </c>
      <c r="H7268" s="51">
        <v>25</v>
      </c>
      <c r="I7268" s="51" t="s">
        <v>17309</v>
      </c>
      <c r="J7268" s="69">
        <v>27.49</v>
      </c>
      <c r="K7268" s="69">
        <f t="shared" si="341"/>
        <v>687.25</v>
      </c>
      <c r="L7268" s="90">
        <v>25</v>
      </c>
      <c r="M7268" s="51"/>
      <c r="N7268" s="62" t="s">
        <v>21260</v>
      </c>
      <c r="O7268" s="52" t="s">
        <v>16527</v>
      </c>
      <c r="P7268" s="52">
        <v>3251</v>
      </c>
      <c r="Q7268" s="52">
        <v>1</v>
      </c>
      <c r="R7268" s="52" t="s">
        <v>7968</v>
      </c>
      <c r="S7268" s="49" t="s">
        <v>21334</v>
      </c>
      <c r="V7268" s="50" t="s">
        <v>15243</v>
      </c>
      <c r="W7268" s="50" t="s">
        <v>7968</v>
      </c>
      <c r="X7268" s="50" t="s">
        <v>14742</v>
      </c>
      <c r="Y7268" s="70" t="s">
        <v>17320</v>
      </c>
      <c r="Z7268" s="53">
        <v>40011</v>
      </c>
    </row>
    <row r="7269" spans="1:26" s="49" customFormat="1" ht="30" x14ac:dyDescent="0.25">
      <c r="A7269" s="75">
        <v>691006121</v>
      </c>
      <c r="B7269" s="73">
        <f t="shared" si="339"/>
        <v>691006121</v>
      </c>
      <c r="C7269" s="73" t="s">
        <v>13923</v>
      </c>
      <c r="D7269" s="68">
        <v>1</v>
      </c>
      <c r="E7269" s="48">
        <f t="shared" si="340"/>
        <v>71294945</v>
      </c>
      <c r="F7269" s="57" t="s">
        <v>7314</v>
      </c>
      <c r="G7269" s="57" t="s">
        <v>7967</v>
      </c>
      <c r="H7269" s="51">
        <v>25</v>
      </c>
      <c r="I7269" s="51" t="s">
        <v>17309</v>
      </c>
      <c r="J7269" s="69">
        <v>27.49</v>
      </c>
      <c r="K7269" s="69">
        <f t="shared" si="341"/>
        <v>687.25</v>
      </c>
      <c r="L7269" s="90">
        <v>25</v>
      </c>
      <c r="M7269" s="51"/>
      <c r="N7269" s="62" t="s">
        <v>8073</v>
      </c>
      <c r="O7269" s="52" t="s">
        <v>8074</v>
      </c>
      <c r="P7269" s="52">
        <v>530</v>
      </c>
      <c r="Q7269" s="52">
        <v>4</v>
      </c>
      <c r="R7269" s="52" t="s">
        <v>7968</v>
      </c>
      <c r="S7269" s="49" t="s">
        <v>21333</v>
      </c>
      <c r="V7269" s="50" t="s">
        <v>15293</v>
      </c>
      <c r="W7269" s="50" t="s">
        <v>7968</v>
      </c>
      <c r="X7269" s="50" t="s">
        <v>14740</v>
      </c>
      <c r="Y7269" s="70" t="s">
        <v>17320</v>
      </c>
      <c r="Z7269" s="53">
        <v>40003</v>
      </c>
    </row>
    <row r="7270" spans="1:26" s="49" customFormat="1" x14ac:dyDescent="0.25">
      <c r="A7270" s="75">
        <v>691012008</v>
      </c>
      <c r="B7270" s="73">
        <f t="shared" si="339"/>
        <v>691012008</v>
      </c>
      <c r="C7270" s="73" t="s">
        <v>13862</v>
      </c>
      <c r="D7270" s="68">
        <v>1</v>
      </c>
      <c r="E7270" s="48">
        <f t="shared" si="340"/>
        <v>6846271</v>
      </c>
      <c r="F7270" s="57" t="s">
        <v>7314</v>
      </c>
      <c r="G7270" s="57" t="s">
        <v>7967</v>
      </c>
      <c r="H7270" s="51">
        <v>75</v>
      </c>
      <c r="I7270" s="51" t="s">
        <v>17309</v>
      </c>
      <c r="J7270" s="69">
        <v>27.49</v>
      </c>
      <c r="K7270" s="69">
        <f t="shared" si="341"/>
        <v>2061.75</v>
      </c>
      <c r="L7270" s="90">
        <v>75</v>
      </c>
      <c r="M7270" s="51"/>
      <c r="N7270" s="62" t="s">
        <v>7987</v>
      </c>
      <c r="O7270" s="52" t="s">
        <v>7988</v>
      </c>
      <c r="P7270" s="52">
        <v>1011</v>
      </c>
      <c r="Q7270" s="52">
        <v>33</v>
      </c>
      <c r="R7270" s="52" t="s">
        <v>7968</v>
      </c>
      <c r="S7270" s="49" t="s">
        <v>21334</v>
      </c>
      <c r="V7270" s="50" t="s">
        <v>15243</v>
      </c>
      <c r="W7270" s="50" t="s">
        <v>7968</v>
      </c>
      <c r="X7270" s="50" t="s">
        <v>14741</v>
      </c>
      <c r="Y7270" s="70" t="s">
        <v>17320</v>
      </c>
      <c r="Z7270" s="53">
        <v>40001</v>
      </c>
    </row>
    <row r="7271" spans="1:26" s="49" customFormat="1" ht="30" x14ac:dyDescent="0.25">
      <c r="A7271" s="74">
        <v>600023273</v>
      </c>
      <c r="B7271" s="73">
        <f t="shared" si="339"/>
        <v>600023273</v>
      </c>
      <c r="C7271" s="73" t="s">
        <v>13453</v>
      </c>
      <c r="D7271" s="68">
        <v>1</v>
      </c>
      <c r="E7271" s="48">
        <f t="shared" si="340"/>
        <v>65081811</v>
      </c>
      <c r="F7271" s="57" t="s">
        <v>7314</v>
      </c>
      <c r="G7271" s="57" t="s">
        <v>7315</v>
      </c>
      <c r="H7271" s="51">
        <v>200</v>
      </c>
      <c r="I7271" s="51" t="s">
        <v>17309</v>
      </c>
      <c r="J7271" s="69">
        <v>27.49</v>
      </c>
      <c r="K7271" s="69">
        <f t="shared" si="341"/>
        <v>5498</v>
      </c>
      <c r="L7271" s="90">
        <v>200</v>
      </c>
      <c r="M7271" s="51"/>
      <c r="N7271" s="62" t="s">
        <v>7346</v>
      </c>
      <c r="O7271" s="52" t="s">
        <v>399</v>
      </c>
      <c r="P7271" s="52">
        <v>1804</v>
      </c>
      <c r="Q7271" s="52"/>
      <c r="R7271" s="52" t="s">
        <v>7345</v>
      </c>
      <c r="S7271" s="49" t="s">
        <v>21333</v>
      </c>
      <c r="V7271" s="50" t="s">
        <v>15243</v>
      </c>
      <c r="W7271" s="50" t="s">
        <v>7345</v>
      </c>
      <c r="X7271" s="50" t="s">
        <v>14738</v>
      </c>
      <c r="Y7271" s="70" t="s">
        <v>17320</v>
      </c>
      <c r="Z7271" s="53">
        <v>40747</v>
      </c>
    </row>
    <row r="7272" spans="1:26" s="49" customFormat="1" x14ac:dyDescent="0.25">
      <c r="A7272" s="74">
        <v>600010163</v>
      </c>
      <c r="B7272" s="73">
        <f t="shared" si="339"/>
        <v>600010163</v>
      </c>
      <c r="C7272" s="73" t="s">
        <v>15299</v>
      </c>
      <c r="D7272" s="68">
        <v>1</v>
      </c>
      <c r="E7272" s="48">
        <f t="shared" si="340"/>
        <v>47274751</v>
      </c>
      <c r="F7272" s="57" t="s">
        <v>7314</v>
      </c>
      <c r="G7272" s="57" t="s">
        <v>7315</v>
      </c>
      <c r="H7272" s="51">
        <v>375</v>
      </c>
      <c r="I7272" s="51" t="s">
        <v>17309</v>
      </c>
      <c r="J7272" s="69">
        <v>27.49</v>
      </c>
      <c r="K7272" s="69">
        <f t="shared" si="341"/>
        <v>10308.75</v>
      </c>
      <c r="L7272" s="90">
        <v>375</v>
      </c>
      <c r="M7272" s="51"/>
      <c r="N7272" s="62" t="s">
        <v>15300</v>
      </c>
      <c r="O7272" s="52" t="s">
        <v>3667</v>
      </c>
      <c r="P7272" s="52">
        <v>1800</v>
      </c>
      <c r="Q7272" s="52"/>
      <c r="R7272" s="52" t="s">
        <v>7345</v>
      </c>
      <c r="S7272" s="49" t="s">
        <v>21334</v>
      </c>
      <c r="V7272" s="50" t="s">
        <v>15243</v>
      </c>
      <c r="W7272" s="50" t="s">
        <v>7345</v>
      </c>
      <c r="X7272" s="50" t="s">
        <v>14741</v>
      </c>
      <c r="Y7272" s="70" t="s">
        <v>17320</v>
      </c>
      <c r="Z7272" s="53">
        <v>40747</v>
      </c>
    </row>
    <row r="7273" spans="1:26" s="49" customFormat="1" ht="30" x14ac:dyDescent="0.25">
      <c r="A7273" s="74">
        <v>600010210</v>
      </c>
      <c r="B7273" s="73">
        <f t="shared" si="339"/>
        <v>600010210</v>
      </c>
      <c r="C7273" s="73" t="s">
        <v>13454</v>
      </c>
      <c r="D7273" s="68">
        <v>1</v>
      </c>
      <c r="E7273" s="48">
        <f t="shared" si="340"/>
        <v>18383874</v>
      </c>
      <c r="F7273" s="57" t="s">
        <v>7314</v>
      </c>
      <c r="G7273" s="57" t="s">
        <v>7315</v>
      </c>
      <c r="H7273" s="51">
        <v>1925</v>
      </c>
      <c r="I7273" s="51" t="s">
        <v>17309</v>
      </c>
      <c r="J7273" s="69">
        <v>27.49</v>
      </c>
      <c r="K7273" s="69">
        <f t="shared" si="341"/>
        <v>52918.25</v>
      </c>
      <c r="L7273" s="90">
        <v>1925</v>
      </c>
      <c r="M7273" s="51"/>
      <c r="N7273" s="62" t="s">
        <v>7347</v>
      </c>
      <c r="O7273" s="52" t="s">
        <v>7348</v>
      </c>
      <c r="P7273" s="52">
        <v>2166</v>
      </c>
      <c r="Q7273" s="52"/>
      <c r="R7273" s="52" t="s">
        <v>7345</v>
      </c>
      <c r="S7273" s="49" t="s">
        <v>21333</v>
      </c>
      <c r="V7273" s="50" t="s">
        <v>15243</v>
      </c>
      <c r="W7273" s="50" t="s">
        <v>7345</v>
      </c>
      <c r="X7273" s="50" t="s">
        <v>14738</v>
      </c>
      <c r="Y7273" s="70" t="s">
        <v>17320</v>
      </c>
      <c r="Z7273" s="53">
        <v>40747</v>
      </c>
    </row>
    <row r="7274" spans="1:26" s="49" customFormat="1" ht="30" x14ac:dyDescent="0.25">
      <c r="A7274" s="75">
        <v>600075699</v>
      </c>
      <c r="B7274" s="73">
        <f t="shared" si="339"/>
        <v>600075699</v>
      </c>
      <c r="C7274" s="73" t="s">
        <v>13509</v>
      </c>
      <c r="D7274" s="68">
        <v>1</v>
      </c>
      <c r="E7274" s="48">
        <f t="shared" si="340"/>
        <v>72741856</v>
      </c>
      <c r="F7274" s="57" t="s">
        <v>7314</v>
      </c>
      <c r="G7274" s="57" t="s">
        <v>7315</v>
      </c>
      <c r="H7274" s="51">
        <v>0</v>
      </c>
      <c r="I7274" s="51" t="s">
        <v>17309</v>
      </c>
      <c r="J7274" s="69">
        <v>27.49</v>
      </c>
      <c r="K7274" s="69">
        <f t="shared" si="341"/>
        <v>0</v>
      </c>
      <c r="L7274" s="90">
        <v>25</v>
      </c>
      <c r="M7274" s="51">
        <v>25</v>
      </c>
      <c r="N7274" s="62" t="s">
        <v>7427</v>
      </c>
      <c r="O7274" s="52" t="s">
        <v>958</v>
      </c>
      <c r="P7274" s="52">
        <v>2471</v>
      </c>
      <c r="Q7274" s="52"/>
      <c r="R7274" s="52" t="s">
        <v>7345</v>
      </c>
      <c r="S7274" s="49" t="s">
        <v>21333</v>
      </c>
      <c r="V7274" s="50" t="s">
        <v>15301</v>
      </c>
      <c r="W7274" s="50" t="s">
        <v>7345</v>
      </c>
      <c r="X7274" s="50" t="s">
        <v>14740</v>
      </c>
      <c r="Y7274" s="70" t="s">
        <v>17320</v>
      </c>
      <c r="Z7274" s="53">
        <v>40747</v>
      </c>
    </row>
    <row r="7275" spans="1:26" s="49" customFormat="1" ht="30" x14ac:dyDescent="0.25">
      <c r="A7275" s="75">
        <v>600075702</v>
      </c>
      <c r="B7275" s="73">
        <f t="shared" si="339"/>
        <v>600075702</v>
      </c>
      <c r="C7275" s="73" t="s">
        <v>13510</v>
      </c>
      <c r="D7275" s="68">
        <v>1</v>
      </c>
      <c r="E7275" s="48">
        <f t="shared" si="340"/>
        <v>72742259</v>
      </c>
      <c r="F7275" s="57" t="s">
        <v>7314</v>
      </c>
      <c r="G7275" s="57" t="s">
        <v>7315</v>
      </c>
      <c r="H7275" s="51">
        <v>25</v>
      </c>
      <c r="I7275" s="51" t="s">
        <v>17309</v>
      </c>
      <c r="J7275" s="69">
        <v>27.49</v>
      </c>
      <c r="K7275" s="69">
        <f t="shared" si="341"/>
        <v>687.25</v>
      </c>
      <c r="L7275" s="90">
        <v>25</v>
      </c>
      <c r="M7275" s="51"/>
      <c r="N7275" s="62" t="s">
        <v>7428</v>
      </c>
      <c r="O7275" s="52" t="s">
        <v>103</v>
      </c>
      <c r="P7275" s="52">
        <v>2757</v>
      </c>
      <c r="Q7275" s="52"/>
      <c r="R7275" s="52" t="s">
        <v>7345</v>
      </c>
      <c r="S7275" s="49" t="s">
        <v>21333</v>
      </c>
      <c r="V7275" s="50" t="s">
        <v>15301</v>
      </c>
      <c r="W7275" s="50" t="s">
        <v>7345</v>
      </c>
      <c r="X7275" s="50" t="s">
        <v>14740</v>
      </c>
      <c r="Y7275" s="70" t="s">
        <v>17320</v>
      </c>
      <c r="Z7275" s="53">
        <v>40747</v>
      </c>
    </row>
    <row r="7276" spans="1:26" s="49" customFormat="1" ht="30" x14ac:dyDescent="0.25">
      <c r="A7276" s="75">
        <v>600075711</v>
      </c>
      <c r="B7276" s="73">
        <f t="shared" si="339"/>
        <v>600075711</v>
      </c>
      <c r="C7276" s="73" t="s">
        <v>13511</v>
      </c>
      <c r="D7276" s="68">
        <v>1</v>
      </c>
      <c r="E7276" s="48">
        <f t="shared" si="340"/>
        <v>72742178</v>
      </c>
      <c r="F7276" s="57" t="s">
        <v>7314</v>
      </c>
      <c r="G7276" s="57" t="s">
        <v>7315</v>
      </c>
      <c r="H7276" s="51">
        <v>0</v>
      </c>
      <c r="I7276" s="51" t="s">
        <v>17309</v>
      </c>
      <c r="J7276" s="69">
        <v>27.49</v>
      </c>
      <c r="K7276" s="69">
        <f t="shared" si="341"/>
        <v>0</v>
      </c>
      <c r="L7276" s="90">
        <v>25</v>
      </c>
      <c r="M7276" s="51">
        <v>25</v>
      </c>
      <c r="N7276" s="62" t="s">
        <v>7429</v>
      </c>
      <c r="O7276" s="52" t="s">
        <v>14</v>
      </c>
      <c r="P7276" s="52">
        <v>1617</v>
      </c>
      <c r="Q7276" s="52"/>
      <c r="R7276" s="52" t="s">
        <v>7345</v>
      </c>
      <c r="S7276" s="49" t="s">
        <v>21333</v>
      </c>
      <c r="V7276" s="50" t="s">
        <v>15301</v>
      </c>
      <c r="W7276" s="50" t="s">
        <v>7345</v>
      </c>
      <c r="X7276" s="50" t="s">
        <v>14740</v>
      </c>
      <c r="Y7276" s="70" t="s">
        <v>17320</v>
      </c>
      <c r="Z7276" s="53">
        <v>40747</v>
      </c>
    </row>
    <row r="7277" spans="1:26" s="49" customFormat="1" ht="30" x14ac:dyDescent="0.25">
      <c r="A7277" s="75">
        <v>600075729</v>
      </c>
      <c r="B7277" s="73">
        <f t="shared" si="339"/>
        <v>600075729</v>
      </c>
      <c r="C7277" s="73" t="s">
        <v>13512</v>
      </c>
      <c r="D7277" s="68">
        <v>1</v>
      </c>
      <c r="E7277" s="48">
        <f t="shared" si="340"/>
        <v>72742330</v>
      </c>
      <c r="F7277" s="57" t="s">
        <v>7314</v>
      </c>
      <c r="G7277" s="57" t="s">
        <v>7315</v>
      </c>
      <c r="H7277" s="51">
        <v>0</v>
      </c>
      <c r="I7277" s="51" t="s">
        <v>17309</v>
      </c>
      <c r="J7277" s="69">
        <v>27.49</v>
      </c>
      <c r="K7277" s="69">
        <f t="shared" si="341"/>
        <v>0</v>
      </c>
      <c r="L7277" s="90">
        <v>25</v>
      </c>
      <c r="M7277" s="51">
        <v>25</v>
      </c>
      <c r="N7277" s="62" t="s">
        <v>7430</v>
      </c>
      <c r="O7277" s="52" t="s">
        <v>2503</v>
      </c>
      <c r="P7277" s="52">
        <v>1428</v>
      </c>
      <c r="Q7277" s="52"/>
      <c r="R7277" s="52" t="s">
        <v>7345</v>
      </c>
      <c r="S7277" s="49" t="s">
        <v>21333</v>
      </c>
      <c r="V7277" s="50" t="s">
        <v>15301</v>
      </c>
      <c r="W7277" s="50" t="s">
        <v>7345</v>
      </c>
      <c r="X7277" s="50" t="s">
        <v>14740</v>
      </c>
      <c r="Y7277" s="70" t="s">
        <v>17320</v>
      </c>
      <c r="Z7277" s="53">
        <v>40747</v>
      </c>
    </row>
    <row r="7278" spans="1:26" s="49" customFormat="1" ht="30" x14ac:dyDescent="0.25">
      <c r="A7278" s="75">
        <v>600075745</v>
      </c>
      <c r="B7278" s="73">
        <f t="shared" si="339"/>
        <v>600075745</v>
      </c>
      <c r="C7278" s="73" t="s">
        <v>13513</v>
      </c>
      <c r="D7278" s="68">
        <v>1</v>
      </c>
      <c r="E7278" s="48">
        <f t="shared" si="340"/>
        <v>72741937</v>
      </c>
      <c r="F7278" s="57" t="s">
        <v>7314</v>
      </c>
      <c r="G7278" s="57" t="s">
        <v>7315</v>
      </c>
      <c r="H7278" s="51">
        <v>0</v>
      </c>
      <c r="I7278" s="51" t="s">
        <v>17309</v>
      </c>
      <c r="J7278" s="69">
        <v>27.49</v>
      </c>
      <c r="K7278" s="69">
        <f t="shared" si="341"/>
        <v>0</v>
      </c>
      <c r="L7278" s="90">
        <v>50</v>
      </c>
      <c r="M7278" s="51">
        <v>50</v>
      </c>
      <c r="N7278" s="62" t="s">
        <v>7431</v>
      </c>
      <c r="O7278" s="52" t="s">
        <v>1152</v>
      </c>
      <c r="P7278" s="52">
        <v>2812</v>
      </c>
      <c r="Q7278" s="52"/>
      <c r="R7278" s="52" t="s">
        <v>7345</v>
      </c>
      <c r="S7278" s="49" t="s">
        <v>21333</v>
      </c>
      <c r="V7278" s="50" t="s">
        <v>15301</v>
      </c>
      <c r="W7278" s="50" t="s">
        <v>7345</v>
      </c>
      <c r="X7278" s="50" t="s">
        <v>14740</v>
      </c>
      <c r="Y7278" s="70" t="s">
        <v>17320</v>
      </c>
      <c r="Z7278" s="53">
        <v>40747</v>
      </c>
    </row>
    <row r="7279" spans="1:26" s="49" customFormat="1" ht="30" x14ac:dyDescent="0.25">
      <c r="A7279" s="75">
        <v>600075851</v>
      </c>
      <c r="B7279" s="73">
        <f t="shared" si="339"/>
        <v>600075851</v>
      </c>
      <c r="C7279" s="73" t="s">
        <v>13514</v>
      </c>
      <c r="D7279" s="68">
        <v>1</v>
      </c>
      <c r="E7279" s="48">
        <f t="shared" si="340"/>
        <v>72742011</v>
      </c>
      <c r="F7279" s="57" t="s">
        <v>7314</v>
      </c>
      <c r="G7279" s="57" t="s">
        <v>7315</v>
      </c>
      <c r="H7279" s="51">
        <v>25</v>
      </c>
      <c r="I7279" s="51" t="s">
        <v>17309</v>
      </c>
      <c r="J7279" s="69">
        <v>27.49</v>
      </c>
      <c r="K7279" s="69">
        <f t="shared" si="341"/>
        <v>687.25</v>
      </c>
      <c r="L7279" s="90">
        <v>25</v>
      </c>
      <c r="M7279" s="51"/>
      <c r="N7279" s="62" t="s">
        <v>7432</v>
      </c>
      <c r="O7279" s="52" t="s">
        <v>399</v>
      </c>
      <c r="P7279" s="52">
        <v>2180</v>
      </c>
      <c r="Q7279" s="52"/>
      <c r="R7279" s="52" t="s">
        <v>7345</v>
      </c>
      <c r="S7279" s="49" t="s">
        <v>21333</v>
      </c>
      <c r="V7279" s="50" t="s">
        <v>15301</v>
      </c>
      <c r="W7279" s="50" t="s">
        <v>7345</v>
      </c>
      <c r="X7279" s="50" t="s">
        <v>14740</v>
      </c>
      <c r="Y7279" s="70" t="s">
        <v>17320</v>
      </c>
      <c r="Z7279" s="53">
        <v>40747</v>
      </c>
    </row>
    <row r="7280" spans="1:26" s="49" customFormat="1" ht="30" x14ac:dyDescent="0.25">
      <c r="A7280" s="75">
        <v>600075869</v>
      </c>
      <c r="B7280" s="73">
        <f t="shared" si="339"/>
        <v>600075869</v>
      </c>
      <c r="C7280" s="73" t="s">
        <v>13515</v>
      </c>
      <c r="D7280" s="68">
        <v>1</v>
      </c>
      <c r="E7280" s="48">
        <f t="shared" si="340"/>
        <v>72742097</v>
      </c>
      <c r="F7280" s="57" t="s">
        <v>7314</v>
      </c>
      <c r="G7280" s="57" t="s">
        <v>7315</v>
      </c>
      <c r="H7280" s="51">
        <v>0</v>
      </c>
      <c r="I7280" s="51" t="s">
        <v>17309</v>
      </c>
      <c r="J7280" s="69">
        <v>27.49</v>
      </c>
      <c r="K7280" s="69">
        <f t="shared" si="341"/>
        <v>0</v>
      </c>
      <c r="L7280" s="90">
        <v>50</v>
      </c>
      <c r="M7280" s="51">
        <v>50</v>
      </c>
      <c r="N7280" s="62" t="s">
        <v>7433</v>
      </c>
      <c r="O7280" s="52" t="s">
        <v>3794</v>
      </c>
      <c r="P7280" s="52">
        <v>2024</v>
      </c>
      <c r="Q7280" s="52"/>
      <c r="R7280" s="52" t="s">
        <v>7345</v>
      </c>
      <c r="S7280" s="49" t="s">
        <v>21333</v>
      </c>
      <c r="V7280" s="50" t="s">
        <v>15301</v>
      </c>
      <c r="W7280" s="50" t="s">
        <v>7345</v>
      </c>
      <c r="X7280" s="50" t="s">
        <v>14740</v>
      </c>
      <c r="Y7280" s="70" t="s">
        <v>17320</v>
      </c>
      <c r="Z7280" s="53">
        <v>40747</v>
      </c>
    </row>
    <row r="7281" spans="1:26" s="49" customFormat="1" ht="30" x14ac:dyDescent="0.25">
      <c r="A7281" s="75">
        <v>600076083</v>
      </c>
      <c r="B7281" s="73">
        <f t="shared" si="339"/>
        <v>600076083</v>
      </c>
      <c r="C7281" s="73" t="s">
        <v>13516</v>
      </c>
      <c r="D7281" s="68">
        <v>1</v>
      </c>
      <c r="E7281" s="48">
        <f t="shared" si="340"/>
        <v>70695296</v>
      </c>
      <c r="F7281" s="57" t="s">
        <v>7314</v>
      </c>
      <c r="G7281" s="57" t="s">
        <v>7315</v>
      </c>
      <c r="H7281" s="51">
        <v>75</v>
      </c>
      <c r="I7281" s="51" t="s">
        <v>17309</v>
      </c>
      <c r="J7281" s="69">
        <v>27.49</v>
      </c>
      <c r="K7281" s="69">
        <f t="shared" si="341"/>
        <v>2061.75</v>
      </c>
      <c r="L7281" s="90">
        <v>75</v>
      </c>
      <c r="M7281" s="51"/>
      <c r="N7281" s="62" t="s">
        <v>7434</v>
      </c>
      <c r="O7281" s="52"/>
      <c r="P7281" s="52">
        <v>170</v>
      </c>
      <c r="Q7281" s="52"/>
      <c r="R7281" s="52" t="s">
        <v>7435</v>
      </c>
      <c r="S7281" s="49" t="s">
        <v>21333</v>
      </c>
      <c r="V7281" s="50" t="s">
        <v>15301</v>
      </c>
      <c r="W7281" s="50" t="s">
        <v>7345</v>
      </c>
      <c r="X7281" s="50" t="s">
        <v>14740</v>
      </c>
      <c r="Y7281" s="70" t="s">
        <v>17320</v>
      </c>
      <c r="Z7281" s="53">
        <v>40751</v>
      </c>
    </row>
    <row r="7282" spans="1:26" s="49" customFormat="1" ht="30" x14ac:dyDescent="0.25">
      <c r="A7282" s="75">
        <v>600076181</v>
      </c>
      <c r="B7282" s="73">
        <f t="shared" si="339"/>
        <v>600076181</v>
      </c>
      <c r="C7282" s="73" t="s">
        <v>13517</v>
      </c>
      <c r="D7282" s="68">
        <v>1</v>
      </c>
      <c r="E7282" s="48">
        <f t="shared" si="340"/>
        <v>70698147</v>
      </c>
      <c r="F7282" s="57" t="s">
        <v>7314</v>
      </c>
      <c r="G7282" s="57" t="s">
        <v>7315</v>
      </c>
      <c r="H7282" s="51">
        <v>250</v>
      </c>
      <c r="I7282" s="51" t="s">
        <v>17309</v>
      </c>
      <c r="J7282" s="69">
        <v>27.49</v>
      </c>
      <c r="K7282" s="69">
        <f t="shared" si="341"/>
        <v>6872.5</v>
      </c>
      <c r="L7282" s="90">
        <v>250</v>
      </c>
      <c r="M7282" s="51"/>
      <c r="N7282" s="62" t="s">
        <v>7436</v>
      </c>
      <c r="O7282" s="52" t="s">
        <v>605</v>
      </c>
      <c r="P7282" s="52">
        <v>1700</v>
      </c>
      <c r="Q7282" s="52"/>
      <c r="R7282" s="52" t="s">
        <v>7345</v>
      </c>
      <c r="S7282" s="49" t="s">
        <v>21333</v>
      </c>
      <c r="V7282" s="50" t="s">
        <v>15301</v>
      </c>
      <c r="W7282" s="50" t="s">
        <v>7345</v>
      </c>
      <c r="X7282" s="50" t="s">
        <v>14740</v>
      </c>
      <c r="Y7282" s="70" t="s">
        <v>17320</v>
      </c>
      <c r="Z7282" s="53">
        <v>40747</v>
      </c>
    </row>
    <row r="7283" spans="1:26" s="49" customFormat="1" ht="30" x14ac:dyDescent="0.25">
      <c r="A7283" s="75">
        <v>600076199</v>
      </c>
      <c r="B7283" s="73">
        <f t="shared" si="339"/>
        <v>600076199</v>
      </c>
      <c r="C7283" s="73" t="s">
        <v>13518</v>
      </c>
      <c r="D7283" s="68">
        <v>1</v>
      </c>
      <c r="E7283" s="48">
        <f t="shared" si="340"/>
        <v>70698198</v>
      </c>
      <c r="F7283" s="57" t="s">
        <v>7314</v>
      </c>
      <c r="G7283" s="57" t="s">
        <v>7315</v>
      </c>
      <c r="H7283" s="51">
        <v>200</v>
      </c>
      <c r="I7283" s="51" t="s">
        <v>17309</v>
      </c>
      <c r="J7283" s="69">
        <v>27.49</v>
      </c>
      <c r="K7283" s="69">
        <f t="shared" si="341"/>
        <v>5498</v>
      </c>
      <c r="L7283" s="90">
        <v>200</v>
      </c>
      <c r="M7283" s="51"/>
      <c r="N7283" s="62" t="s">
        <v>7437</v>
      </c>
      <c r="O7283" s="52" t="s">
        <v>7348</v>
      </c>
      <c r="P7283" s="52">
        <v>994</v>
      </c>
      <c r="Q7283" s="52"/>
      <c r="R7283" s="52" t="s">
        <v>7345</v>
      </c>
      <c r="S7283" s="49" t="s">
        <v>21333</v>
      </c>
      <c r="V7283" s="50" t="s">
        <v>15301</v>
      </c>
      <c r="W7283" s="50" t="s">
        <v>7345</v>
      </c>
      <c r="X7283" s="50" t="s">
        <v>14740</v>
      </c>
      <c r="Y7283" s="70" t="s">
        <v>17320</v>
      </c>
      <c r="Z7283" s="53">
        <v>40747</v>
      </c>
    </row>
    <row r="7284" spans="1:26" s="49" customFormat="1" ht="30" x14ac:dyDescent="0.25">
      <c r="A7284" s="75">
        <v>600076300</v>
      </c>
      <c r="B7284" s="73">
        <f t="shared" si="339"/>
        <v>600076300</v>
      </c>
      <c r="C7284" s="73" t="s">
        <v>13519</v>
      </c>
      <c r="D7284" s="68">
        <v>1</v>
      </c>
      <c r="E7284" s="48">
        <f t="shared" si="340"/>
        <v>72744499</v>
      </c>
      <c r="F7284" s="57" t="s">
        <v>7314</v>
      </c>
      <c r="G7284" s="57" t="s">
        <v>7315</v>
      </c>
      <c r="H7284" s="51">
        <v>300</v>
      </c>
      <c r="I7284" s="51" t="s">
        <v>17309</v>
      </c>
      <c r="J7284" s="69">
        <v>27.49</v>
      </c>
      <c r="K7284" s="69">
        <f t="shared" si="341"/>
        <v>8247</v>
      </c>
      <c r="L7284" s="90">
        <v>300</v>
      </c>
      <c r="M7284" s="51"/>
      <c r="N7284" s="62" t="s">
        <v>7438</v>
      </c>
      <c r="O7284" s="52"/>
      <c r="P7284" s="52">
        <v>280</v>
      </c>
      <c r="Q7284" s="52"/>
      <c r="R7284" s="52" t="s">
        <v>7439</v>
      </c>
      <c r="S7284" s="49" t="s">
        <v>21333</v>
      </c>
      <c r="V7284" s="50" t="s">
        <v>15301</v>
      </c>
      <c r="W7284" s="50" t="s">
        <v>7345</v>
      </c>
      <c r="X7284" s="50" t="s">
        <v>14740</v>
      </c>
      <c r="Y7284" s="70" t="s">
        <v>17320</v>
      </c>
      <c r="Z7284" s="53">
        <v>40744</v>
      </c>
    </row>
    <row r="7285" spans="1:26" s="49" customFormat="1" ht="30" x14ac:dyDescent="0.25">
      <c r="A7285" s="75">
        <v>600076385</v>
      </c>
      <c r="B7285" s="73">
        <f t="shared" si="339"/>
        <v>600076385</v>
      </c>
      <c r="C7285" s="73" t="s">
        <v>13520</v>
      </c>
      <c r="D7285" s="68">
        <v>1</v>
      </c>
      <c r="E7285" s="48">
        <f t="shared" si="340"/>
        <v>70698171</v>
      </c>
      <c r="F7285" s="57" t="s">
        <v>7314</v>
      </c>
      <c r="G7285" s="57" t="s">
        <v>7315</v>
      </c>
      <c r="H7285" s="51">
        <v>675</v>
      </c>
      <c r="I7285" s="51" t="s">
        <v>17309</v>
      </c>
      <c r="J7285" s="69">
        <v>27.49</v>
      </c>
      <c r="K7285" s="69">
        <f t="shared" si="341"/>
        <v>18555.75</v>
      </c>
      <c r="L7285" s="90">
        <v>675</v>
      </c>
      <c r="M7285" s="51"/>
      <c r="N7285" s="62" t="s">
        <v>7440</v>
      </c>
      <c r="O7285" s="52" t="s">
        <v>7441</v>
      </c>
      <c r="P7285" s="52">
        <v>469</v>
      </c>
      <c r="Q7285" s="52"/>
      <c r="R7285" s="52" t="s">
        <v>7345</v>
      </c>
      <c r="S7285" s="49" t="s">
        <v>21333</v>
      </c>
      <c r="V7285" s="50" t="s">
        <v>15301</v>
      </c>
      <c r="W7285" s="50" t="s">
        <v>7345</v>
      </c>
      <c r="X7285" s="50" t="s">
        <v>14740</v>
      </c>
      <c r="Y7285" s="70" t="s">
        <v>17320</v>
      </c>
      <c r="Z7285" s="53">
        <v>40747</v>
      </c>
    </row>
    <row r="7286" spans="1:26" s="49" customFormat="1" ht="30" x14ac:dyDescent="0.25">
      <c r="A7286" s="75">
        <v>600076423</v>
      </c>
      <c r="B7286" s="73">
        <f t="shared" si="339"/>
        <v>600076423</v>
      </c>
      <c r="C7286" s="73" t="s">
        <v>13521</v>
      </c>
      <c r="D7286" s="68">
        <v>1</v>
      </c>
      <c r="E7286" s="48">
        <f t="shared" si="340"/>
        <v>70698180</v>
      </c>
      <c r="F7286" s="57" t="s">
        <v>7314</v>
      </c>
      <c r="G7286" s="57" t="s">
        <v>7315</v>
      </c>
      <c r="H7286" s="51">
        <v>775</v>
      </c>
      <c r="I7286" s="51" t="s">
        <v>17309</v>
      </c>
      <c r="J7286" s="69">
        <v>27.49</v>
      </c>
      <c r="K7286" s="69">
        <f t="shared" si="341"/>
        <v>21304.75</v>
      </c>
      <c r="L7286" s="90">
        <v>775</v>
      </c>
      <c r="M7286" s="51"/>
      <c r="N7286" s="62" t="s">
        <v>7442</v>
      </c>
      <c r="O7286" s="52" t="s">
        <v>5002</v>
      </c>
      <c r="P7286" s="52">
        <v>2821</v>
      </c>
      <c r="Q7286" s="52"/>
      <c r="R7286" s="52" t="s">
        <v>7345</v>
      </c>
      <c r="S7286" s="49" t="s">
        <v>21333</v>
      </c>
      <c r="V7286" s="50" t="s">
        <v>15301</v>
      </c>
      <c r="W7286" s="50" t="s">
        <v>7345</v>
      </c>
      <c r="X7286" s="50" t="s">
        <v>14740</v>
      </c>
      <c r="Y7286" s="70" t="s">
        <v>17320</v>
      </c>
      <c r="Z7286" s="53">
        <v>40747</v>
      </c>
    </row>
    <row r="7287" spans="1:26" s="49" customFormat="1" ht="30" x14ac:dyDescent="0.25">
      <c r="A7287" s="75">
        <v>600076474</v>
      </c>
      <c r="B7287" s="73">
        <f t="shared" si="339"/>
        <v>600076474</v>
      </c>
      <c r="C7287" s="73" t="s">
        <v>13522</v>
      </c>
      <c r="D7287" s="68">
        <v>1</v>
      </c>
      <c r="E7287" s="48">
        <f t="shared" si="340"/>
        <v>70698155</v>
      </c>
      <c r="F7287" s="57" t="s">
        <v>7314</v>
      </c>
      <c r="G7287" s="57" t="s">
        <v>7315</v>
      </c>
      <c r="H7287" s="51">
        <v>400</v>
      </c>
      <c r="I7287" s="51" t="s">
        <v>17309</v>
      </c>
      <c r="J7287" s="69">
        <v>27.49</v>
      </c>
      <c r="K7287" s="69">
        <f t="shared" si="341"/>
        <v>10996</v>
      </c>
      <c r="L7287" s="90">
        <v>400</v>
      </c>
      <c r="M7287" s="51"/>
      <c r="N7287" s="62" t="s">
        <v>7443</v>
      </c>
      <c r="O7287" s="52" t="s">
        <v>3807</v>
      </c>
      <c r="P7287" s="52">
        <v>1602</v>
      </c>
      <c r="Q7287" s="52"/>
      <c r="R7287" s="52" t="s">
        <v>7345</v>
      </c>
      <c r="S7287" s="49" t="s">
        <v>21333</v>
      </c>
      <c r="V7287" s="50" t="s">
        <v>15301</v>
      </c>
      <c r="W7287" s="50" t="s">
        <v>7345</v>
      </c>
      <c r="X7287" s="50" t="s">
        <v>14740</v>
      </c>
      <c r="Y7287" s="70" t="s">
        <v>17320</v>
      </c>
      <c r="Z7287" s="53">
        <v>40747</v>
      </c>
    </row>
    <row r="7288" spans="1:26" s="49" customFormat="1" ht="30" x14ac:dyDescent="0.25">
      <c r="A7288" s="75">
        <v>600076521</v>
      </c>
      <c r="B7288" s="73">
        <f t="shared" si="339"/>
        <v>600076521</v>
      </c>
      <c r="C7288" s="73" t="s">
        <v>13523</v>
      </c>
      <c r="D7288" s="68">
        <v>1</v>
      </c>
      <c r="E7288" s="48">
        <f t="shared" si="340"/>
        <v>70695288</v>
      </c>
      <c r="F7288" s="57" t="s">
        <v>7314</v>
      </c>
      <c r="G7288" s="57" t="s">
        <v>7315</v>
      </c>
      <c r="H7288" s="51">
        <v>425</v>
      </c>
      <c r="I7288" s="51" t="s">
        <v>17309</v>
      </c>
      <c r="J7288" s="69">
        <v>27.49</v>
      </c>
      <c r="K7288" s="69">
        <f t="shared" si="341"/>
        <v>11683.25</v>
      </c>
      <c r="L7288" s="90">
        <v>425</v>
      </c>
      <c r="M7288" s="51"/>
      <c r="N7288" s="62" t="s">
        <v>7444</v>
      </c>
      <c r="O7288" s="52"/>
      <c r="P7288" s="52">
        <v>364</v>
      </c>
      <c r="Q7288" s="52"/>
      <c r="R7288" s="52" t="s">
        <v>7426</v>
      </c>
      <c r="S7288" s="49" t="s">
        <v>21333</v>
      </c>
      <c r="V7288" s="50" t="s">
        <v>15301</v>
      </c>
      <c r="W7288" s="50" t="s">
        <v>7345</v>
      </c>
      <c r="X7288" s="50" t="s">
        <v>14740</v>
      </c>
      <c r="Y7288" s="70" t="s">
        <v>17320</v>
      </c>
      <c r="Z7288" s="53">
        <v>40755</v>
      </c>
    </row>
    <row r="7289" spans="1:26" s="49" customFormat="1" ht="30" x14ac:dyDescent="0.25">
      <c r="A7289" s="75">
        <v>600076628</v>
      </c>
      <c r="B7289" s="73">
        <f t="shared" si="339"/>
        <v>600076628</v>
      </c>
      <c r="C7289" s="73" t="s">
        <v>13524</v>
      </c>
      <c r="D7289" s="68">
        <v>1</v>
      </c>
      <c r="E7289" s="48">
        <f t="shared" si="340"/>
        <v>70698139</v>
      </c>
      <c r="F7289" s="57" t="s">
        <v>7314</v>
      </c>
      <c r="G7289" s="57" t="s">
        <v>7315</v>
      </c>
      <c r="H7289" s="51">
        <v>50</v>
      </c>
      <c r="I7289" s="51" t="s">
        <v>17309</v>
      </c>
      <c r="J7289" s="69">
        <v>27.49</v>
      </c>
      <c r="K7289" s="69">
        <f t="shared" si="341"/>
        <v>1374.5</v>
      </c>
      <c r="L7289" s="90">
        <v>50</v>
      </c>
      <c r="M7289" s="51"/>
      <c r="N7289" s="62" t="s">
        <v>7445</v>
      </c>
      <c r="O7289" s="52" t="s">
        <v>7441</v>
      </c>
      <c r="P7289" s="52">
        <v>2926</v>
      </c>
      <c r="Q7289" s="52"/>
      <c r="R7289" s="52" t="s">
        <v>7345</v>
      </c>
      <c r="S7289" s="49" t="s">
        <v>21333</v>
      </c>
      <c r="V7289" s="50" t="s">
        <v>15301</v>
      </c>
      <c r="W7289" s="50" t="s">
        <v>7345</v>
      </c>
      <c r="X7289" s="50" t="s">
        <v>14740</v>
      </c>
      <c r="Y7289" s="70" t="s">
        <v>17320</v>
      </c>
      <c r="Z7289" s="53">
        <v>40747</v>
      </c>
    </row>
    <row r="7290" spans="1:26" s="49" customFormat="1" ht="30" x14ac:dyDescent="0.25">
      <c r="A7290" s="75">
        <v>600076644</v>
      </c>
      <c r="B7290" s="73">
        <f t="shared" si="339"/>
        <v>600076644</v>
      </c>
      <c r="C7290" s="73" t="s">
        <v>21261</v>
      </c>
      <c r="D7290" s="68">
        <v>1</v>
      </c>
      <c r="E7290" s="48">
        <f t="shared" si="340"/>
        <v>70698121</v>
      </c>
      <c r="F7290" s="57" t="s">
        <v>7314</v>
      </c>
      <c r="G7290" s="57" t="s">
        <v>7315</v>
      </c>
      <c r="H7290" s="51">
        <v>25</v>
      </c>
      <c r="I7290" s="51" t="s">
        <v>17309</v>
      </c>
      <c r="J7290" s="69">
        <v>27.49</v>
      </c>
      <c r="K7290" s="69">
        <f t="shared" si="341"/>
        <v>687.25</v>
      </c>
      <c r="L7290" s="90">
        <v>25</v>
      </c>
      <c r="M7290" s="51"/>
      <c r="N7290" s="62" t="s">
        <v>21262</v>
      </c>
      <c r="O7290" s="52" t="s">
        <v>5002</v>
      </c>
      <c r="P7290" s="52">
        <v>2821</v>
      </c>
      <c r="Q7290" s="52"/>
      <c r="R7290" s="52" t="s">
        <v>7345</v>
      </c>
      <c r="S7290" s="49" t="s">
        <v>21333</v>
      </c>
      <c r="V7290" s="50" t="s">
        <v>15301</v>
      </c>
      <c r="W7290" s="50" t="s">
        <v>7345</v>
      </c>
      <c r="X7290" s="50" t="s">
        <v>14740</v>
      </c>
      <c r="Y7290" s="70" t="s">
        <v>17320</v>
      </c>
      <c r="Z7290" s="53">
        <v>40747</v>
      </c>
    </row>
    <row r="7291" spans="1:26" s="49" customFormat="1" x14ac:dyDescent="0.25">
      <c r="A7291" s="75">
        <v>691008914</v>
      </c>
      <c r="B7291" s="73">
        <f t="shared" si="339"/>
        <v>691008914</v>
      </c>
      <c r="C7291" s="73" t="s">
        <v>13455</v>
      </c>
      <c r="D7291" s="68">
        <v>1</v>
      </c>
      <c r="E7291" s="48">
        <f t="shared" si="340"/>
        <v>4463978</v>
      </c>
      <c r="F7291" s="57" t="s">
        <v>7314</v>
      </c>
      <c r="G7291" s="57" t="s">
        <v>7315</v>
      </c>
      <c r="H7291" s="51">
        <v>300</v>
      </c>
      <c r="I7291" s="51" t="s">
        <v>17309</v>
      </c>
      <c r="J7291" s="69">
        <v>27.49</v>
      </c>
      <c r="K7291" s="69">
        <f t="shared" si="341"/>
        <v>8247</v>
      </c>
      <c r="L7291" s="90">
        <v>300</v>
      </c>
      <c r="M7291" s="51"/>
      <c r="N7291" s="62" t="s">
        <v>7349</v>
      </c>
      <c r="O7291" s="52" t="s">
        <v>7350</v>
      </c>
      <c r="P7291" s="52">
        <v>1774</v>
      </c>
      <c r="Q7291" s="52"/>
      <c r="R7291" s="52" t="s">
        <v>7345</v>
      </c>
      <c r="S7291" s="49" t="s">
        <v>21334</v>
      </c>
      <c r="V7291" s="50" t="s">
        <v>15243</v>
      </c>
      <c r="W7291" s="50" t="s">
        <v>7345</v>
      </c>
      <c r="X7291" s="50" t="s">
        <v>14742</v>
      </c>
      <c r="Y7291" s="70" t="s">
        <v>17320</v>
      </c>
      <c r="Z7291" s="53">
        <v>40747</v>
      </c>
    </row>
    <row r="7292" spans="1:26" s="49" customFormat="1" ht="30" x14ac:dyDescent="0.25">
      <c r="A7292" s="74">
        <v>600010996</v>
      </c>
      <c r="B7292" s="73">
        <f t="shared" si="339"/>
        <v>600010996</v>
      </c>
      <c r="C7292" s="73" t="s">
        <v>13665</v>
      </c>
      <c r="D7292" s="68">
        <v>1</v>
      </c>
      <c r="E7292" s="48">
        <f t="shared" si="340"/>
        <v>47783371</v>
      </c>
      <c r="F7292" s="57" t="s">
        <v>7314</v>
      </c>
      <c r="G7292" s="57" t="s">
        <v>7666</v>
      </c>
      <c r="H7292" s="51">
        <v>275</v>
      </c>
      <c r="I7292" s="51" t="s">
        <v>17309</v>
      </c>
      <c r="J7292" s="69">
        <v>27.49</v>
      </c>
      <c r="K7292" s="69">
        <f t="shared" si="341"/>
        <v>7559.75</v>
      </c>
      <c r="L7292" s="90">
        <v>275</v>
      </c>
      <c r="M7292" s="51"/>
      <c r="N7292" s="62" t="s">
        <v>7679</v>
      </c>
      <c r="O7292" s="52" t="s">
        <v>7680</v>
      </c>
      <c r="P7292" s="52">
        <v>132</v>
      </c>
      <c r="Q7292" s="52"/>
      <c r="R7292" s="52" t="s">
        <v>7678</v>
      </c>
      <c r="S7292" s="49" t="s">
        <v>21334</v>
      </c>
      <c r="V7292" s="50" t="s">
        <v>15243</v>
      </c>
      <c r="W7292" s="50" t="s">
        <v>7678</v>
      </c>
      <c r="X7292" s="50" t="s">
        <v>14742</v>
      </c>
      <c r="Y7292" s="70" t="s">
        <v>17320</v>
      </c>
      <c r="Z7292" s="53">
        <v>43801</v>
      </c>
    </row>
    <row r="7293" spans="1:26" s="49" customFormat="1" ht="30" x14ac:dyDescent="0.25">
      <c r="A7293" s="74">
        <v>600023583</v>
      </c>
      <c r="B7293" s="73">
        <f t="shared" si="339"/>
        <v>600023583</v>
      </c>
      <c r="C7293" s="73" t="s">
        <v>13666</v>
      </c>
      <c r="D7293" s="68">
        <v>1</v>
      </c>
      <c r="E7293" s="48">
        <f t="shared" si="340"/>
        <v>62247859</v>
      </c>
      <c r="F7293" s="57" t="s">
        <v>7314</v>
      </c>
      <c r="G7293" s="57" t="s">
        <v>7666</v>
      </c>
      <c r="H7293" s="51">
        <v>150</v>
      </c>
      <c r="I7293" s="51" t="s">
        <v>17309</v>
      </c>
      <c r="J7293" s="69">
        <v>27.49</v>
      </c>
      <c r="K7293" s="69">
        <f t="shared" si="341"/>
        <v>4123.5</v>
      </c>
      <c r="L7293" s="90">
        <v>150</v>
      </c>
      <c r="M7293" s="51"/>
      <c r="N7293" s="62" t="s">
        <v>7681</v>
      </c>
      <c r="O7293" s="52" t="s">
        <v>1152</v>
      </c>
      <c r="P7293" s="52">
        <v>808</v>
      </c>
      <c r="Q7293" s="52"/>
      <c r="R7293" s="52" t="s">
        <v>7678</v>
      </c>
      <c r="S7293" s="49" t="s">
        <v>21333</v>
      </c>
      <c r="V7293" s="50" t="s">
        <v>15243</v>
      </c>
      <c r="W7293" s="50" t="s">
        <v>7678</v>
      </c>
      <c r="X7293" s="50" t="s">
        <v>14738</v>
      </c>
      <c r="Y7293" s="70" t="s">
        <v>17320</v>
      </c>
      <c r="Z7293" s="53">
        <v>43801</v>
      </c>
    </row>
    <row r="7294" spans="1:26" s="49" customFormat="1" ht="30" x14ac:dyDescent="0.25">
      <c r="A7294" s="74">
        <v>600023591</v>
      </c>
      <c r="B7294" s="73">
        <f t="shared" si="339"/>
        <v>600023591</v>
      </c>
      <c r="C7294" s="73" t="s">
        <v>13667</v>
      </c>
      <c r="D7294" s="68">
        <v>1</v>
      </c>
      <c r="E7294" s="48">
        <f t="shared" si="340"/>
        <v>61357286</v>
      </c>
      <c r="F7294" s="57" t="s">
        <v>7314</v>
      </c>
      <c r="G7294" s="57" t="s">
        <v>7666</v>
      </c>
      <c r="H7294" s="51">
        <v>175</v>
      </c>
      <c r="I7294" s="51" t="s">
        <v>17309</v>
      </c>
      <c r="J7294" s="69">
        <v>27.49</v>
      </c>
      <c r="K7294" s="69">
        <f t="shared" si="341"/>
        <v>4810.75</v>
      </c>
      <c r="L7294" s="90">
        <v>175</v>
      </c>
      <c r="M7294" s="51"/>
      <c r="N7294" s="62" t="s">
        <v>7682</v>
      </c>
      <c r="O7294" s="52"/>
      <c r="P7294" s="52">
        <v>1</v>
      </c>
      <c r="Q7294" s="52"/>
      <c r="R7294" s="52" t="s">
        <v>7683</v>
      </c>
      <c r="S7294" s="49" t="s">
        <v>21333</v>
      </c>
      <c r="V7294" s="50" t="s">
        <v>15243</v>
      </c>
      <c r="W7294" s="50" t="s">
        <v>7678</v>
      </c>
      <c r="X7294" s="50" t="s">
        <v>14738</v>
      </c>
      <c r="Y7294" s="70" t="s">
        <v>17320</v>
      </c>
      <c r="Z7294" s="53">
        <v>43931</v>
      </c>
    </row>
    <row r="7295" spans="1:26" s="49" customFormat="1" x14ac:dyDescent="0.25">
      <c r="A7295" s="74">
        <v>600082342</v>
      </c>
      <c r="B7295" s="73">
        <f t="shared" si="339"/>
        <v>600082342</v>
      </c>
      <c r="C7295" s="73" t="s">
        <v>13710</v>
      </c>
      <c r="D7295" s="68">
        <v>1</v>
      </c>
      <c r="E7295" s="48">
        <f t="shared" si="340"/>
        <v>61357090</v>
      </c>
      <c r="F7295" s="57" t="s">
        <v>7314</v>
      </c>
      <c r="G7295" s="57" t="s">
        <v>7666</v>
      </c>
      <c r="H7295" s="51">
        <v>50</v>
      </c>
      <c r="I7295" s="51" t="s">
        <v>17309</v>
      </c>
      <c r="J7295" s="69">
        <v>27.49</v>
      </c>
      <c r="K7295" s="69">
        <f t="shared" si="341"/>
        <v>1374.5</v>
      </c>
      <c r="L7295" s="90">
        <v>50</v>
      </c>
      <c r="M7295" s="51"/>
      <c r="N7295" s="62" t="s">
        <v>7749</v>
      </c>
      <c r="O7295" s="52" t="s">
        <v>4583</v>
      </c>
      <c r="P7295" s="52">
        <v>2903</v>
      </c>
      <c r="Q7295" s="52"/>
      <c r="R7295" s="52" t="s">
        <v>7678</v>
      </c>
      <c r="S7295" s="49" t="s">
        <v>21333</v>
      </c>
      <c r="V7295" s="50" t="s">
        <v>15302</v>
      </c>
      <c r="W7295" s="50" t="s">
        <v>7678</v>
      </c>
      <c r="X7295" s="50" t="s">
        <v>14740</v>
      </c>
      <c r="Y7295" s="70" t="s">
        <v>17320</v>
      </c>
      <c r="Z7295" s="53">
        <v>43801</v>
      </c>
    </row>
    <row r="7296" spans="1:26" s="49" customFormat="1" x14ac:dyDescent="0.25">
      <c r="A7296" s="74">
        <v>600082920</v>
      </c>
      <c r="B7296" s="73">
        <f t="shared" si="339"/>
        <v>600082920</v>
      </c>
      <c r="C7296" s="73" t="s">
        <v>13711</v>
      </c>
      <c r="D7296" s="68">
        <v>1</v>
      </c>
      <c r="E7296" s="48">
        <f t="shared" si="340"/>
        <v>61357332</v>
      </c>
      <c r="F7296" s="57" t="s">
        <v>7314</v>
      </c>
      <c r="G7296" s="57" t="s">
        <v>7666</v>
      </c>
      <c r="H7296" s="51">
        <v>875</v>
      </c>
      <c r="I7296" s="51" t="s">
        <v>17309</v>
      </c>
      <c r="J7296" s="69">
        <v>27.49</v>
      </c>
      <c r="K7296" s="69">
        <f t="shared" si="341"/>
        <v>24053.75</v>
      </c>
      <c r="L7296" s="90">
        <v>875</v>
      </c>
      <c r="M7296" s="51"/>
      <c r="N7296" s="62" t="s">
        <v>7750</v>
      </c>
      <c r="O7296" s="52" t="s">
        <v>3566</v>
      </c>
      <c r="P7296" s="52">
        <v>2777</v>
      </c>
      <c r="Q7296" s="52"/>
      <c r="R7296" s="52" t="s">
        <v>7678</v>
      </c>
      <c r="S7296" s="49" t="s">
        <v>21333</v>
      </c>
      <c r="V7296" s="50" t="s">
        <v>15302</v>
      </c>
      <c r="W7296" s="50" t="s">
        <v>7678</v>
      </c>
      <c r="X7296" s="50" t="s">
        <v>14740</v>
      </c>
      <c r="Y7296" s="70" t="s">
        <v>17320</v>
      </c>
      <c r="Z7296" s="53">
        <v>43801</v>
      </c>
    </row>
    <row r="7297" spans="1:26" s="49" customFormat="1" x14ac:dyDescent="0.25">
      <c r="A7297" s="74">
        <v>600010953</v>
      </c>
      <c r="B7297" s="73">
        <f t="shared" si="339"/>
        <v>600010953</v>
      </c>
      <c r="C7297" s="73" t="s">
        <v>15303</v>
      </c>
      <c r="D7297" s="68">
        <v>1</v>
      </c>
      <c r="E7297" s="48">
        <f t="shared" si="340"/>
        <v>61357278</v>
      </c>
      <c r="F7297" s="57" t="s">
        <v>7314</v>
      </c>
      <c r="G7297" s="57" t="s">
        <v>7666</v>
      </c>
      <c r="H7297" s="51">
        <v>375</v>
      </c>
      <c r="I7297" s="51" t="s">
        <v>17309</v>
      </c>
      <c r="J7297" s="69">
        <v>27.49</v>
      </c>
      <c r="K7297" s="69">
        <f t="shared" si="341"/>
        <v>10308.75</v>
      </c>
      <c r="L7297" s="90">
        <v>375</v>
      </c>
      <c r="M7297" s="51"/>
      <c r="N7297" s="62" t="s">
        <v>15304</v>
      </c>
      <c r="O7297" s="52" t="s">
        <v>85</v>
      </c>
      <c r="P7297" s="52">
        <v>1075</v>
      </c>
      <c r="Q7297" s="52"/>
      <c r="R7297" s="52" t="s">
        <v>7678</v>
      </c>
      <c r="S7297" s="49" t="s">
        <v>21333</v>
      </c>
      <c r="V7297" s="50" t="s">
        <v>15243</v>
      </c>
      <c r="W7297" s="50" t="s">
        <v>7678</v>
      </c>
      <c r="X7297" s="50" t="s">
        <v>14738</v>
      </c>
      <c r="Y7297" s="70" t="s">
        <v>17320</v>
      </c>
      <c r="Z7297" s="53">
        <v>43801</v>
      </c>
    </row>
    <row r="7298" spans="1:26" s="49" customFormat="1" ht="30" x14ac:dyDescent="0.25">
      <c r="A7298" s="74">
        <v>600011011</v>
      </c>
      <c r="B7298" s="73">
        <f t="shared" si="339"/>
        <v>600011011</v>
      </c>
      <c r="C7298" s="73" t="s">
        <v>13668</v>
      </c>
      <c r="D7298" s="68">
        <v>1</v>
      </c>
      <c r="E7298" s="48">
        <f t="shared" si="340"/>
        <v>61357294</v>
      </c>
      <c r="F7298" s="57" t="s">
        <v>7314</v>
      </c>
      <c r="G7298" s="57" t="s">
        <v>7666</v>
      </c>
      <c r="H7298" s="51">
        <v>475</v>
      </c>
      <c r="I7298" s="51" t="s">
        <v>17309</v>
      </c>
      <c r="J7298" s="69">
        <v>27.49</v>
      </c>
      <c r="K7298" s="69">
        <f t="shared" si="341"/>
        <v>13057.75</v>
      </c>
      <c r="L7298" s="90">
        <v>475</v>
      </c>
      <c r="M7298" s="51"/>
      <c r="N7298" s="62" t="s">
        <v>7684</v>
      </c>
      <c r="O7298" s="52" t="s">
        <v>85</v>
      </c>
      <c r="P7298" s="52">
        <v>1354</v>
      </c>
      <c r="Q7298" s="52"/>
      <c r="R7298" s="52" t="s">
        <v>7678</v>
      </c>
      <c r="S7298" s="49" t="s">
        <v>21333</v>
      </c>
      <c r="V7298" s="50" t="s">
        <v>15243</v>
      </c>
      <c r="W7298" s="50" t="s">
        <v>7678</v>
      </c>
      <c r="X7298" s="50" t="s">
        <v>14738</v>
      </c>
      <c r="Y7298" s="70" t="s">
        <v>17320</v>
      </c>
      <c r="Z7298" s="53">
        <v>43801</v>
      </c>
    </row>
    <row r="7299" spans="1:26" s="49" customFormat="1" x14ac:dyDescent="0.25">
      <c r="A7299" s="74">
        <v>600011020</v>
      </c>
      <c r="B7299" s="73">
        <f t="shared" si="339"/>
        <v>600011020</v>
      </c>
      <c r="C7299" s="73" t="s">
        <v>13669</v>
      </c>
      <c r="D7299" s="68">
        <v>1</v>
      </c>
      <c r="E7299" s="48">
        <f t="shared" si="340"/>
        <v>25124811</v>
      </c>
      <c r="F7299" s="57" t="s">
        <v>7314</v>
      </c>
      <c r="G7299" s="57" t="s">
        <v>7666</v>
      </c>
      <c r="H7299" s="51">
        <v>175</v>
      </c>
      <c r="I7299" s="51" t="s">
        <v>17309</v>
      </c>
      <c r="J7299" s="69">
        <v>27.49</v>
      </c>
      <c r="K7299" s="69">
        <f t="shared" si="341"/>
        <v>4810.75</v>
      </c>
      <c r="L7299" s="90">
        <v>175</v>
      </c>
      <c r="M7299" s="51"/>
      <c r="N7299" s="62" t="s">
        <v>7685</v>
      </c>
      <c r="O7299" s="52" t="s">
        <v>7686</v>
      </c>
      <c r="P7299" s="52">
        <v>1404</v>
      </c>
      <c r="Q7299" s="52"/>
      <c r="R7299" s="52" t="s">
        <v>7678</v>
      </c>
      <c r="S7299" s="49" t="s">
        <v>21334</v>
      </c>
      <c r="V7299" s="50" t="s">
        <v>15243</v>
      </c>
      <c r="W7299" s="50" t="s">
        <v>7678</v>
      </c>
      <c r="X7299" s="50" t="s">
        <v>14742</v>
      </c>
      <c r="Y7299" s="70" t="s">
        <v>17320</v>
      </c>
      <c r="Z7299" s="53">
        <v>43801</v>
      </c>
    </row>
    <row r="7300" spans="1:26" s="49" customFormat="1" ht="30" x14ac:dyDescent="0.25">
      <c r="A7300" s="74">
        <v>600011038</v>
      </c>
      <c r="B7300" s="73">
        <f t="shared" ref="B7300:B7363" si="342">A7300/1</f>
        <v>600011038</v>
      </c>
      <c r="C7300" s="73" t="s">
        <v>13670</v>
      </c>
      <c r="D7300" s="68">
        <v>1</v>
      </c>
      <c r="E7300" s="48">
        <f t="shared" ref="E7300:E7363" si="343">C7300/1</f>
        <v>25115138</v>
      </c>
      <c r="F7300" s="57" t="s">
        <v>7314</v>
      </c>
      <c r="G7300" s="57" t="s">
        <v>7666</v>
      </c>
      <c r="H7300" s="51">
        <v>125</v>
      </c>
      <c r="I7300" s="51" t="s">
        <v>17309</v>
      </c>
      <c r="J7300" s="69">
        <v>27.49</v>
      </c>
      <c r="K7300" s="69">
        <f t="shared" ref="K7300:K7363" si="344">H7300*J7300</f>
        <v>3436.25</v>
      </c>
      <c r="L7300" s="90">
        <v>125</v>
      </c>
      <c r="M7300" s="51"/>
      <c r="N7300" s="62" t="s">
        <v>7687</v>
      </c>
      <c r="O7300" s="52" t="s">
        <v>7686</v>
      </c>
      <c r="P7300" s="52">
        <v>1404</v>
      </c>
      <c r="Q7300" s="52"/>
      <c r="R7300" s="52" t="s">
        <v>7678</v>
      </c>
      <c r="S7300" s="49" t="s">
        <v>21334</v>
      </c>
      <c r="V7300" s="50" t="s">
        <v>15243</v>
      </c>
      <c r="W7300" s="50" t="s">
        <v>7678</v>
      </c>
      <c r="X7300" s="50" t="s">
        <v>14742</v>
      </c>
      <c r="Y7300" s="70" t="s">
        <v>17320</v>
      </c>
      <c r="Z7300" s="53">
        <v>43801</v>
      </c>
    </row>
    <row r="7301" spans="1:26" s="49" customFormat="1" x14ac:dyDescent="0.25">
      <c r="A7301" s="75">
        <v>600082326</v>
      </c>
      <c r="B7301" s="73">
        <f t="shared" si="342"/>
        <v>600082326</v>
      </c>
      <c r="C7301" s="73" t="s">
        <v>13712</v>
      </c>
      <c r="D7301" s="68">
        <v>1</v>
      </c>
      <c r="E7301" s="48">
        <f t="shared" si="343"/>
        <v>60275880</v>
      </c>
      <c r="F7301" s="57" t="s">
        <v>7314</v>
      </c>
      <c r="G7301" s="57" t="s">
        <v>7666</v>
      </c>
      <c r="H7301" s="51">
        <v>25</v>
      </c>
      <c r="I7301" s="51" t="s">
        <v>17309</v>
      </c>
      <c r="J7301" s="69">
        <v>27.49</v>
      </c>
      <c r="K7301" s="69">
        <f t="shared" si="344"/>
        <v>687.25</v>
      </c>
      <c r="L7301" s="90">
        <v>25</v>
      </c>
      <c r="M7301" s="51"/>
      <c r="N7301" s="62" t="s">
        <v>7751</v>
      </c>
      <c r="O7301" s="52" t="s">
        <v>7752</v>
      </c>
      <c r="P7301" s="52">
        <v>2769</v>
      </c>
      <c r="Q7301" s="52"/>
      <c r="R7301" s="52" t="s">
        <v>7678</v>
      </c>
      <c r="S7301" s="49" t="s">
        <v>21333</v>
      </c>
      <c r="V7301" s="50" t="s">
        <v>15302</v>
      </c>
      <c r="W7301" s="50" t="s">
        <v>7678</v>
      </c>
      <c r="X7301" s="50" t="s">
        <v>14740</v>
      </c>
      <c r="Y7301" s="70" t="s">
        <v>17320</v>
      </c>
      <c r="Z7301" s="53">
        <v>43801</v>
      </c>
    </row>
    <row r="7302" spans="1:26" s="49" customFormat="1" x14ac:dyDescent="0.25">
      <c r="A7302" s="75">
        <v>600082946</v>
      </c>
      <c r="B7302" s="73">
        <f t="shared" si="342"/>
        <v>600082946</v>
      </c>
      <c r="C7302" s="73" t="s">
        <v>13713</v>
      </c>
      <c r="D7302" s="68">
        <v>1</v>
      </c>
      <c r="E7302" s="48">
        <f t="shared" si="343"/>
        <v>61357430</v>
      </c>
      <c r="F7302" s="57" t="s">
        <v>7314</v>
      </c>
      <c r="G7302" s="57" t="s">
        <v>7666</v>
      </c>
      <c r="H7302" s="51">
        <v>300</v>
      </c>
      <c r="I7302" s="51" t="s">
        <v>17309</v>
      </c>
      <c r="J7302" s="69">
        <v>27.49</v>
      </c>
      <c r="K7302" s="69">
        <f t="shared" si="344"/>
        <v>8247</v>
      </c>
      <c r="L7302" s="90">
        <v>300</v>
      </c>
      <c r="M7302" s="51"/>
      <c r="N7302" s="62" t="s">
        <v>7753</v>
      </c>
      <c r="O7302" s="52"/>
      <c r="P7302" s="52">
        <v>2</v>
      </c>
      <c r="Q7302" s="52"/>
      <c r="R7302" s="52" t="s">
        <v>7683</v>
      </c>
      <c r="S7302" s="49" t="s">
        <v>21333</v>
      </c>
      <c r="V7302" s="50" t="s">
        <v>15302</v>
      </c>
      <c r="W7302" s="50" t="s">
        <v>7678</v>
      </c>
      <c r="X7302" s="50" t="s">
        <v>14740</v>
      </c>
      <c r="Y7302" s="70" t="s">
        <v>17320</v>
      </c>
      <c r="Z7302" s="53">
        <v>43931</v>
      </c>
    </row>
    <row r="7303" spans="1:26" s="49" customFormat="1" x14ac:dyDescent="0.25">
      <c r="A7303" s="75">
        <v>600082652</v>
      </c>
      <c r="B7303" s="73">
        <f t="shared" si="342"/>
        <v>600082652</v>
      </c>
      <c r="C7303" s="73" t="s">
        <v>13714</v>
      </c>
      <c r="D7303" s="68">
        <v>1</v>
      </c>
      <c r="E7303" s="48">
        <f t="shared" si="343"/>
        <v>60275898</v>
      </c>
      <c r="F7303" s="57" t="s">
        <v>7314</v>
      </c>
      <c r="G7303" s="57" t="s">
        <v>7666</v>
      </c>
      <c r="H7303" s="51">
        <v>50</v>
      </c>
      <c r="I7303" s="51" t="s">
        <v>17309</v>
      </c>
      <c r="J7303" s="69">
        <v>27.49</v>
      </c>
      <c r="K7303" s="69">
        <f t="shared" si="344"/>
        <v>1374.5</v>
      </c>
      <c r="L7303" s="90">
        <v>50</v>
      </c>
      <c r="M7303" s="51"/>
      <c r="N7303" s="62" t="s">
        <v>7754</v>
      </c>
      <c r="O7303" s="52" t="s">
        <v>3188</v>
      </c>
      <c r="P7303" s="52">
        <v>2775</v>
      </c>
      <c r="Q7303" s="52"/>
      <c r="R7303" s="52" t="s">
        <v>7678</v>
      </c>
      <c r="S7303" s="49" t="s">
        <v>21333</v>
      </c>
      <c r="V7303" s="50" t="s">
        <v>15302</v>
      </c>
      <c r="W7303" s="50" t="s">
        <v>7678</v>
      </c>
      <c r="X7303" s="50" t="s">
        <v>14740</v>
      </c>
      <c r="Y7303" s="70" t="s">
        <v>17320</v>
      </c>
      <c r="Z7303" s="53">
        <v>43801</v>
      </c>
    </row>
    <row r="7304" spans="1:26" s="49" customFormat="1" x14ac:dyDescent="0.25">
      <c r="A7304" s="75">
        <v>600082725</v>
      </c>
      <c r="B7304" s="73">
        <f t="shared" si="342"/>
        <v>600082725</v>
      </c>
      <c r="C7304" s="73" t="s">
        <v>13715</v>
      </c>
      <c r="D7304" s="68">
        <v>1</v>
      </c>
      <c r="E7304" s="48">
        <f t="shared" si="343"/>
        <v>60275863</v>
      </c>
      <c r="F7304" s="57" t="s">
        <v>7314</v>
      </c>
      <c r="G7304" s="57" t="s">
        <v>7666</v>
      </c>
      <c r="H7304" s="51">
        <v>25</v>
      </c>
      <c r="I7304" s="51" t="s">
        <v>17309</v>
      </c>
      <c r="J7304" s="69">
        <v>27.49</v>
      </c>
      <c r="K7304" s="69">
        <f t="shared" si="344"/>
        <v>687.25</v>
      </c>
      <c r="L7304" s="90">
        <v>25</v>
      </c>
      <c r="M7304" s="51"/>
      <c r="N7304" s="62" t="s">
        <v>7755</v>
      </c>
      <c r="O7304" s="52" t="s">
        <v>3032</v>
      </c>
      <c r="P7304" s="52">
        <v>2051</v>
      </c>
      <c r="Q7304" s="52"/>
      <c r="R7304" s="52" t="s">
        <v>7678</v>
      </c>
      <c r="S7304" s="49" t="s">
        <v>21333</v>
      </c>
      <c r="V7304" s="50" t="s">
        <v>15302</v>
      </c>
      <c r="W7304" s="50" t="s">
        <v>7678</v>
      </c>
      <c r="X7304" s="50" t="s">
        <v>14740</v>
      </c>
      <c r="Y7304" s="70" t="s">
        <v>17320</v>
      </c>
      <c r="Z7304" s="53">
        <v>43801</v>
      </c>
    </row>
    <row r="7305" spans="1:26" s="49" customFormat="1" x14ac:dyDescent="0.25">
      <c r="A7305" s="75">
        <v>600082857</v>
      </c>
      <c r="B7305" s="73">
        <f t="shared" si="342"/>
        <v>600082857</v>
      </c>
      <c r="C7305" s="73" t="s">
        <v>13716</v>
      </c>
      <c r="D7305" s="68">
        <v>1</v>
      </c>
      <c r="E7305" s="48">
        <f t="shared" si="343"/>
        <v>49123645</v>
      </c>
      <c r="F7305" s="57" t="s">
        <v>7314</v>
      </c>
      <c r="G7305" s="57" t="s">
        <v>7666</v>
      </c>
      <c r="H7305" s="51">
        <v>225</v>
      </c>
      <c r="I7305" s="51" t="s">
        <v>17309</v>
      </c>
      <c r="J7305" s="69">
        <v>27.49</v>
      </c>
      <c r="K7305" s="69">
        <f t="shared" si="344"/>
        <v>6185.25</v>
      </c>
      <c r="L7305" s="90">
        <v>225</v>
      </c>
      <c r="M7305" s="51"/>
      <c r="N7305" s="62" t="s">
        <v>7756</v>
      </c>
      <c r="O7305" s="52"/>
      <c r="P7305" s="52">
        <v>119</v>
      </c>
      <c r="Q7305" s="52"/>
      <c r="R7305" s="52" t="s">
        <v>7757</v>
      </c>
      <c r="S7305" s="49" t="s">
        <v>21333</v>
      </c>
      <c r="V7305" s="50" t="s">
        <v>15302</v>
      </c>
      <c r="W7305" s="50" t="s">
        <v>7678</v>
      </c>
      <c r="X7305" s="50" t="s">
        <v>14740</v>
      </c>
      <c r="Y7305" s="70" t="s">
        <v>17320</v>
      </c>
      <c r="Z7305" s="53">
        <v>44001</v>
      </c>
    </row>
    <row r="7306" spans="1:26" s="49" customFormat="1" x14ac:dyDescent="0.25">
      <c r="A7306" s="75">
        <v>600082768</v>
      </c>
      <c r="B7306" s="73">
        <f t="shared" si="342"/>
        <v>600082768</v>
      </c>
      <c r="C7306" s="73" t="s">
        <v>13717</v>
      </c>
      <c r="D7306" s="68">
        <v>1</v>
      </c>
      <c r="E7306" s="48">
        <f t="shared" si="343"/>
        <v>62247832</v>
      </c>
      <c r="F7306" s="57" t="s">
        <v>7314</v>
      </c>
      <c r="G7306" s="57" t="s">
        <v>7666</v>
      </c>
      <c r="H7306" s="51">
        <v>50</v>
      </c>
      <c r="I7306" s="51" t="s">
        <v>17309</v>
      </c>
      <c r="J7306" s="69">
        <v>27.49</v>
      </c>
      <c r="K7306" s="69">
        <f t="shared" si="344"/>
        <v>1374.5</v>
      </c>
      <c r="L7306" s="90">
        <v>50</v>
      </c>
      <c r="M7306" s="51"/>
      <c r="N7306" s="62" t="s">
        <v>7758</v>
      </c>
      <c r="O7306" s="52" t="s">
        <v>7759</v>
      </c>
      <c r="P7306" s="52">
        <v>100</v>
      </c>
      <c r="Q7306" s="52"/>
      <c r="R7306" s="52" t="s">
        <v>7760</v>
      </c>
      <c r="S7306" s="49" t="s">
        <v>21333</v>
      </c>
      <c r="V7306" s="50" t="s">
        <v>15302</v>
      </c>
      <c r="W7306" s="50" t="s">
        <v>7678</v>
      </c>
      <c r="X7306" s="50" t="s">
        <v>14740</v>
      </c>
      <c r="Y7306" s="70" t="s">
        <v>17320</v>
      </c>
      <c r="Z7306" s="53">
        <v>43949</v>
      </c>
    </row>
    <row r="7307" spans="1:26" s="49" customFormat="1" ht="30" x14ac:dyDescent="0.25">
      <c r="A7307" s="75">
        <v>600082792</v>
      </c>
      <c r="B7307" s="73">
        <f t="shared" si="342"/>
        <v>600082792</v>
      </c>
      <c r="C7307" s="73" t="s">
        <v>13718</v>
      </c>
      <c r="D7307" s="68">
        <v>1</v>
      </c>
      <c r="E7307" s="48">
        <f t="shared" si="343"/>
        <v>72741961</v>
      </c>
      <c r="F7307" s="57" t="s">
        <v>7314</v>
      </c>
      <c r="G7307" s="57" t="s">
        <v>7666</v>
      </c>
      <c r="H7307" s="51">
        <v>75</v>
      </c>
      <c r="I7307" s="51" t="s">
        <v>17309</v>
      </c>
      <c r="J7307" s="69">
        <v>27.49</v>
      </c>
      <c r="K7307" s="69">
        <f t="shared" si="344"/>
        <v>2061.75</v>
      </c>
      <c r="L7307" s="90">
        <v>75</v>
      </c>
      <c r="M7307" s="51"/>
      <c r="N7307" s="62" t="s">
        <v>7761</v>
      </c>
      <c r="O7307" s="52" t="s">
        <v>215</v>
      </c>
      <c r="P7307" s="52">
        <v>6</v>
      </c>
      <c r="Q7307" s="52"/>
      <c r="R7307" s="52" t="s">
        <v>2722</v>
      </c>
      <c r="S7307" s="49" t="s">
        <v>21333</v>
      </c>
      <c r="V7307" s="50" t="s">
        <v>15302</v>
      </c>
      <c r="W7307" s="50" t="s">
        <v>7678</v>
      </c>
      <c r="X7307" s="50" t="s">
        <v>14740</v>
      </c>
      <c r="Y7307" s="70" t="s">
        <v>17320</v>
      </c>
      <c r="Z7307" s="53">
        <v>43801</v>
      </c>
    </row>
    <row r="7308" spans="1:26" s="49" customFormat="1" x14ac:dyDescent="0.25">
      <c r="A7308" s="75">
        <v>600082903</v>
      </c>
      <c r="B7308" s="73">
        <f t="shared" si="342"/>
        <v>600082903</v>
      </c>
      <c r="C7308" s="73" t="s">
        <v>13719</v>
      </c>
      <c r="D7308" s="68">
        <v>1</v>
      </c>
      <c r="E7308" s="48">
        <f t="shared" si="343"/>
        <v>60275839</v>
      </c>
      <c r="F7308" s="57" t="s">
        <v>7314</v>
      </c>
      <c r="G7308" s="57" t="s">
        <v>7666</v>
      </c>
      <c r="H7308" s="51">
        <v>800</v>
      </c>
      <c r="I7308" s="51" t="s">
        <v>17309</v>
      </c>
      <c r="J7308" s="69">
        <v>27.49</v>
      </c>
      <c r="K7308" s="69">
        <f t="shared" si="344"/>
        <v>21992</v>
      </c>
      <c r="L7308" s="90">
        <v>800</v>
      </c>
      <c r="M7308" s="51"/>
      <c r="N7308" s="62" t="s">
        <v>7762</v>
      </c>
      <c r="O7308" s="52" t="s">
        <v>7288</v>
      </c>
      <c r="P7308" s="52">
        <v>2000</v>
      </c>
      <c r="Q7308" s="52"/>
      <c r="R7308" s="52" t="s">
        <v>7678</v>
      </c>
      <c r="S7308" s="49" t="s">
        <v>21333</v>
      </c>
      <c r="V7308" s="50" t="s">
        <v>15302</v>
      </c>
      <c r="W7308" s="50" t="s">
        <v>7678</v>
      </c>
      <c r="X7308" s="50" t="s">
        <v>14740</v>
      </c>
      <c r="Y7308" s="70" t="s">
        <v>17320</v>
      </c>
      <c r="Z7308" s="53">
        <v>43801</v>
      </c>
    </row>
    <row r="7309" spans="1:26" s="49" customFormat="1" x14ac:dyDescent="0.25">
      <c r="A7309" s="75">
        <v>600082997</v>
      </c>
      <c r="B7309" s="73">
        <f t="shared" si="342"/>
        <v>600082997</v>
      </c>
      <c r="C7309" s="73" t="s">
        <v>13720</v>
      </c>
      <c r="D7309" s="68">
        <v>1</v>
      </c>
      <c r="E7309" s="48">
        <f t="shared" si="343"/>
        <v>61357120</v>
      </c>
      <c r="F7309" s="57" t="s">
        <v>7314</v>
      </c>
      <c r="G7309" s="57" t="s">
        <v>7666</v>
      </c>
      <c r="H7309" s="51">
        <v>500</v>
      </c>
      <c r="I7309" s="51" t="s">
        <v>17309</v>
      </c>
      <c r="J7309" s="69">
        <v>27.49</v>
      </c>
      <c r="K7309" s="69">
        <f t="shared" si="344"/>
        <v>13745</v>
      </c>
      <c r="L7309" s="90">
        <v>500</v>
      </c>
      <c r="M7309" s="51"/>
      <c r="N7309" s="62" t="s">
        <v>7763</v>
      </c>
      <c r="O7309" s="52" t="s">
        <v>1439</v>
      </c>
      <c r="P7309" s="52">
        <v>1019</v>
      </c>
      <c r="Q7309" s="52"/>
      <c r="R7309" s="52" t="s">
        <v>7678</v>
      </c>
      <c r="S7309" s="49" t="s">
        <v>21333</v>
      </c>
      <c r="V7309" s="50" t="s">
        <v>15302</v>
      </c>
      <c r="W7309" s="50" t="s">
        <v>7678</v>
      </c>
      <c r="X7309" s="50" t="s">
        <v>14740</v>
      </c>
      <c r="Y7309" s="70" t="s">
        <v>17320</v>
      </c>
      <c r="Z7309" s="53">
        <v>43801</v>
      </c>
    </row>
    <row r="7310" spans="1:26" s="49" customFormat="1" x14ac:dyDescent="0.25">
      <c r="A7310" s="75">
        <v>600083012</v>
      </c>
      <c r="B7310" s="73">
        <f t="shared" si="342"/>
        <v>600083012</v>
      </c>
      <c r="C7310" s="73" t="s">
        <v>13721</v>
      </c>
      <c r="D7310" s="68">
        <v>1</v>
      </c>
      <c r="E7310" s="48">
        <f t="shared" si="343"/>
        <v>61357421</v>
      </c>
      <c r="F7310" s="57" t="s">
        <v>7314</v>
      </c>
      <c r="G7310" s="57" t="s">
        <v>7666</v>
      </c>
      <c r="H7310" s="51">
        <v>1300</v>
      </c>
      <c r="I7310" s="51" t="s">
        <v>17309</v>
      </c>
      <c r="J7310" s="69">
        <v>27.49</v>
      </c>
      <c r="K7310" s="69">
        <f t="shared" si="344"/>
        <v>35737</v>
      </c>
      <c r="L7310" s="90">
        <v>1300</v>
      </c>
      <c r="M7310" s="51"/>
      <c r="N7310" s="62" t="s">
        <v>7764</v>
      </c>
      <c r="O7310" s="52" t="s">
        <v>7765</v>
      </c>
      <c r="P7310" s="52">
        <v>749</v>
      </c>
      <c r="Q7310" s="52"/>
      <c r="R7310" s="52" t="s">
        <v>7678</v>
      </c>
      <c r="S7310" s="49" t="s">
        <v>21333</v>
      </c>
      <c r="V7310" s="50" t="s">
        <v>15302</v>
      </c>
      <c r="W7310" s="50" t="s">
        <v>7678</v>
      </c>
      <c r="X7310" s="50" t="s">
        <v>14740</v>
      </c>
      <c r="Y7310" s="70" t="s">
        <v>17320</v>
      </c>
      <c r="Z7310" s="53">
        <v>43801</v>
      </c>
    </row>
    <row r="7311" spans="1:26" s="49" customFormat="1" x14ac:dyDescent="0.25">
      <c r="A7311" s="75">
        <v>600083055</v>
      </c>
      <c r="B7311" s="73">
        <f t="shared" si="342"/>
        <v>600083055</v>
      </c>
      <c r="C7311" s="73" t="s">
        <v>13722</v>
      </c>
      <c r="D7311" s="68">
        <v>1</v>
      </c>
      <c r="E7311" s="48">
        <f t="shared" si="343"/>
        <v>70980071</v>
      </c>
      <c r="F7311" s="57" t="s">
        <v>7314</v>
      </c>
      <c r="G7311" s="57" t="s">
        <v>7666</v>
      </c>
      <c r="H7311" s="51">
        <v>100</v>
      </c>
      <c r="I7311" s="51" t="s">
        <v>17309</v>
      </c>
      <c r="J7311" s="69">
        <v>27.49</v>
      </c>
      <c r="K7311" s="69">
        <f t="shared" si="344"/>
        <v>2749</v>
      </c>
      <c r="L7311" s="90">
        <v>100</v>
      </c>
      <c r="M7311" s="51"/>
      <c r="N7311" s="62" t="s">
        <v>7766</v>
      </c>
      <c r="O7311" s="52"/>
      <c r="P7311" s="52">
        <v>89</v>
      </c>
      <c r="Q7311" s="52"/>
      <c r="R7311" s="52" t="s">
        <v>7767</v>
      </c>
      <c r="S7311" s="49" t="s">
        <v>21333</v>
      </c>
      <c r="V7311" s="50" t="s">
        <v>15302</v>
      </c>
      <c r="W7311" s="50" t="s">
        <v>7678</v>
      </c>
      <c r="X7311" s="50" t="s">
        <v>14740</v>
      </c>
      <c r="Y7311" s="70" t="s">
        <v>17320</v>
      </c>
      <c r="Z7311" s="53">
        <v>44001</v>
      </c>
    </row>
    <row r="7312" spans="1:26" s="49" customFormat="1" ht="30" x14ac:dyDescent="0.25">
      <c r="A7312" s="75">
        <v>600083080</v>
      </c>
      <c r="B7312" s="73">
        <f t="shared" si="342"/>
        <v>600083080</v>
      </c>
      <c r="C7312" s="73" t="s">
        <v>13723</v>
      </c>
      <c r="D7312" s="68">
        <v>1</v>
      </c>
      <c r="E7312" s="48">
        <f t="shared" si="343"/>
        <v>72741732</v>
      </c>
      <c r="F7312" s="57" t="s">
        <v>7314</v>
      </c>
      <c r="G7312" s="57" t="s">
        <v>7666</v>
      </c>
      <c r="H7312" s="51">
        <v>75</v>
      </c>
      <c r="I7312" s="51" t="s">
        <v>17309</v>
      </c>
      <c r="J7312" s="69">
        <v>27.49</v>
      </c>
      <c r="K7312" s="69">
        <f t="shared" si="344"/>
        <v>2061.75</v>
      </c>
      <c r="L7312" s="90">
        <v>75</v>
      </c>
      <c r="M7312" s="51"/>
      <c r="N7312" s="62" t="s">
        <v>7768</v>
      </c>
      <c r="O7312" s="52"/>
      <c r="P7312" s="52">
        <v>61</v>
      </c>
      <c r="Q7312" s="52"/>
      <c r="R7312" s="52" t="s">
        <v>7597</v>
      </c>
      <c r="S7312" s="49" t="s">
        <v>21333</v>
      </c>
      <c r="V7312" s="50" t="s">
        <v>15302</v>
      </c>
      <c r="W7312" s="50" t="s">
        <v>7678</v>
      </c>
      <c r="X7312" s="50" t="s">
        <v>14740</v>
      </c>
      <c r="Y7312" s="70" t="s">
        <v>17320</v>
      </c>
      <c r="Z7312" s="53">
        <v>43963</v>
      </c>
    </row>
    <row r="7313" spans="1:26" s="49" customFormat="1" x14ac:dyDescent="0.25">
      <c r="A7313" s="75">
        <v>600083098</v>
      </c>
      <c r="B7313" s="73">
        <f t="shared" si="342"/>
        <v>600083098</v>
      </c>
      <c r="C7313" s="73" t="s">
        <v>13724</v>
      </c>
      <c r="D7313" s="68">
        <v>1</v>
      </c>
      <c r="E7313" s="48">
        <f t="shared" si="343"/>
        <v>72742852</v>
      </c>
      <c r="F7313" s="57" t="s">
        <v>7314</v>
      </c>
      <c r="G7313" s="57" t="s">
        <v>7666</v>
      </c>
      <c r="H7313" s="51">
        <v>50</v>
      </c>
      <c r="I7313" s="51" t="s">
        <v>17309</v>
      </c>
      <c r="J7313" s="69">
        <v>27.49</v>
      </c>
      <c r="K7313" s="69">
        <f t="shared" si="344"/>
        <v>1374.5</v>
      </c>
      <c r="L7313" s="90">
        <v>50</v>
      </c>
      <c r="M7313" s="51"/>
      <c r="N7313" s="62" t="s">
        <v>7769</v>
      </c>
      <c r="O7313" s="52"/>
      <c r="P7313" s="52">
        <v>167</v>
      </c>
      <c r="Q7313" s="52"/>
      <c r="R7313" s="52" t="s">
        <v>7770</v>
      </c>
      <c r="S7313" s="49" t="s">
        <v>21333</v>
      </c>
      <c r="V7313" s="50" t="s">
        <v>15302</v>
      </c>
      <c r="W7313" s="50" t="s">
        <v>7678</v>
      </c>
      <c r="X7313" s="50" t="s">
        <v>14740</v>
      </c>
      <c r="Y7313" s="70" t="s">
        <v>17320</v>
      </c>
      <c r="Z7313" s="53">
        <v>43969</v>
      </c>
    </row>
    <row r="7314" spans="1:26" s="49" customFormat="1" ht="30" x14ac:dyDescent="0.25">
      <c r="A7314" s="75">
        <v>600083209</v>
      </c>
      <c r="B7314" s="73">
        <f t="shared" si="342"/>
        <v>600083209</v>
      </c>
      <c r="C7314" s="73" t="s">
        <v>13725</v>
      </c>
      <c r="D7314" s="68">
        <v>1</v>
      </c>
      <c r="E7314" s="48">
        <f t="shared" si="343"/>
        <v>46764593</v>
      </c>
      <c r="F7314" s="57" t="s">
        <v>7314</v>
      </c>
      <c r="G7314" s="57" t="s">
        <v>7666</v>
      </c>
      <c r="H7314" s="51">
        <v>475</v>
      </c>
      <c r="I7314" s="51" t="s">
        <v>17309</v>
      </c>
      <c r="J7314" s="69">
        <v>27.49</v>
      </c>
      <c r="K7314" s="69">
        <f t="shared" si="344"/>
        <v>13057.75</v>
      </c>
      <c r="L7314" s="90">
        <v>475</v>
      </c>
      <c r="M7314" s="51"/>
      <c r="N7314" s="62" t="s">
        <v>7771</v>
      </c>
      <c r="O7314" s="52" t="s">
        <v>2334</v>
      </c>
      <c r="P7314" s="52">
        <v>24</v>
      </c>
      <c r="Q7314" s="52"/>
      <c r="R7314" s="52" t="s">
        <v>7678</v>
      </c>
      <c r="S7314" s="49" t="s">
        <v>21333</v>
      </c>
      <c r="V7314" s="50" t="s">
        <v>15302</v>
      </c>
      <c r="W7314" s="50" t="s">
        <v>7678</v>
      </c>
      <c r="X7314" s="50" t="s">
        <v>14740</v>
      </c>
      <c r="Y7314" s="70" t="s">
        <v>17320</v>
      </c>
      <c r="Z7314" s="53">
        <v>43801</v>
      </c>
    </row>
    <row r="7315" spans="1:26" s="49" customFormat="1" x14ac:dyDescent="0.25">
      <c r="A7315" s="75">
        <v>600083217</v>
      </c>
      <c r="B7315" s="73">
        <f t="shared" si="342"/>
        <v>600083217</v>
      </c>
      <c r="C7315" s="73" t="s">
        <v>13726</v>
      </c>
      <c r="D7315" s="68">
        <v>1</v>
      </c>
      <c r="E7315" s="48">
        <f t="shared" si="343"/>
        <v>60275871</v>
      </c>
      <c r="F7315" s="57" t="s">
        <v>7314</v>
      </c>
      <c r="G7315" s="57" t="s">
        <v>7666</v>
      </c>
      <c r="H7315" s="51">
        <v>25</v>
      </c>
      <c r="I7315" s="51" t="s">
        <v>17309</v>
      </c>
      <c r="J7315" s="69">
        <v>27.49</v>
      </c>
      <c r="K7315" s="69">
        <f t="shared" si="344"/>
        <v>687.25</v>
      </c>
      <c r="L7315" s="90">
        <v>25</v>
      </c>
      <c r="M7315" s="51"/>
      <c r="N7315" s="62" t="s">
        <v>7772</v>
      </c>
      <c r="O7315" s="52" t="s">
        <v>85</v>
      </c>
      <c r="P7315" s="52">
        <v>1416</v>
      </c>
      <c r="Q7315" s="52"/>
      <c r="R7315" s="52" t="s">
        <v>7678</v>
      </c>
      <c r="S7315" s="49" t="s">
        <v>21333</v>
      </c>
      <c r="V7315" s="50" t="s">
        <v>15302</v>
      </c>
      <c r="W7315" s="50" t="s">
        <v>7678</v>
      </c>
      <c r="X7315" s="50" t="s">
        <v>14740</v>
      </c>
      <c r="Y7315" s="70" t="s">
        <v>17320</v>
      </c>
      <c r="Z7315" s="53">
        <v>43801</v>
      </c>
    </row>
    <row r="7316" spans="1:26" s="49" customFormat="1" x14ac:dyDescent="0.25">
      <c r="A7316" s="74">
        <v>600015068</v>
      </c>
      <c r="B7316" s="73">
        <f t="shared" si="342"/>
        <v>600015068</v>
      </c>
      <c r="C7316" s="73" t="s">
        <v>13924</v>
      </c>
      <c r="D7316" s="68">
        <v>1</v>
      </c>
      <c r="E7316" s="48">
        <f t="shared" si="343"/>
        <v>47935952</v>
      </c>
      <c r="F7316" s="57" t="s">
        <v>8075</v>
      </c>
      <c r="G7316" s="57" t="s">
        <v>8076</v>
      </c>
      <c r="H7316" s="51">
        <v>400</v>
      </c>
      <c r="I7316" s="51" t="s">
        <v>17309</v>
      </c>
      <c r="J7316" s="69">
        <v>27.49</v>
      </c>
      <c r="K7316" s="69">
        <f t="shared" si="344"/>
        <v>10996</v>
      </c>
      <c r="L7316" s="90">
        <v>400</v>
      </c>
      <c r="M7316" s="51">
        <v>0</v>
      </c>
      <c r="N7316" s="62" t="s">
        <v>8080</v>
      </c>
      <c r="O7316" s="52" t="s">
        <v>8081</v>
      </c>
      <c r="P7316" s="52">
        <v>394</v>
      </c>
      <c r="Q7316" s="52"/>
      <c r="R7316" s="52" t="s">
        <v>8079</v>
      </c>
      <c r="S7316" s="49" t="s">
        <v>21333</v>
      </c>
      <c r="V7316" s="50" t="s">
        <v>15305</v>
      </c>
      <c r="W7316" s="50" t="s">
        <v>8079</v>
      </c>
      <c r="X7316" s="50" t="s">
        <v>14738</v>
      </c>
      <c r="Y7316" s="70" t="s">
        <v>17320</v>
      </c>
      <c r="Z7316" s="53">
        <v>76861</v>
      </c>
    </row>
    <row r="7317" spans="1:26" s="49" customFormat="1" ht="30" x14ac:dyDescent="0.25">
      <c r="A7317" s="74">
        <v>600117812</v>
      </c>
      <c r="B7317" s="73">
        <f t="shared" si="342"/>
        <v>600117812</v>
      </c>
      <c r="C7317" s="73" t="s">
        <v>13939</v>
      </c>
      <c r="D7317" s="68">
        <v>1</v>
      </c>
      <c r="E7317" s="48">
        <f t="shared" si="343"/>
        <v>70987866</v>
      </c>
      <c r="F7317" s="57" t="s">
        <v>8075</v>
      </c>
      <c r="G7317" s="57" t="s">
        <v>8076</v>
      </c>
      <c r="H7317" s="51">
        <v>25</v>
      </c>
      <c r="I7317" s="51" t="s">
        <v>17309</v>
      </c>
      <c r="J7317" s="69">
        <v>27.49</v>
      </c>
      <c r="K7317" s="69">
        <f t="shared" si="344"/>
        <v>687.25</v>
      </c>
      <c r="L7317" s="90">
        <v>25</v>
      </c>
      <c r="M7317" s="51">
        <v>0</v>
      </c>
      <c r="N7317" s="62" t="s">
        <v>8105</v>
      </c>
      <c r="O7317" s="52"/>
      <c r="P7317" s="52">
        <v>74</v>
      </c>
      <c r="Q7317" s="52"/>
      <c r="R7317" s="52" t="s">
        <v>8106</v>
      </c>
      <c r="S7317" s="49" t="s">
        <v>21333</v>
      </c>
      <c r="V7317" s="50" t="s">
        <v>15306</v>
      </c>
      <c r="W7317" s="50" t="s">
        <v>8079</v>
      </c>
      <c r="X7317" s="50" t="s">
        <v>14740</v>
      </c>
      <c r="Y7317" s="70" t="s">
        <v>17320</v>
      </c>
      <c r="Z7317" s="53">
        <v>76861</v>
      </c>
    </row>
    <row r="7318" spans="1:26" s="49" customFormat="1" x14ac:dyDescent="0.25">
      <c r="A7318" s="74">
        <v>600025586</v>
      </c>
      <c r="B7318" s="73">
        <f t="shared" si="342"/>
        <v>600025586</v>
      </c>
      <c r="C7318" s="73" t="s">
        <v>13925</v>
      </c>
      <c r="D7318" s="68">
        <v>1</v>
      </c>
      <c r="E7318" s="48">
        <f t="shared" si="343"/>
        <v>70859957</v>
      </c>
      <c r="F7318" s="57" t="s">
        <v>8075</v>
      </c>
      <c r="G7318" s="57" t="s">
        <v>8076</v>
      </c>
      <c r="H7318" s="51">
        <v>100</v>
      </c>
      <c r="I7318" s="51" t="s">
        <v>17309</v>
      </c>
      <c r="J7318" s="69">
        <v>27.49</v>
      </c>
      <c r="K7318" s="69">
        <f t="shared" si="344"/>
        <v>2749</v>
      </c>
      <c r="L7318" s="90">
        <v>100</v>
      </c>
      <c r="M7318" s="51">
        <v>0</v>
      </c>
      <c r="N7318" s="62" t="s">
        <v>8082</v>
      </c>
      <c r="O7318" s="52" t="s">
        <v>8083</v>
      </c>
      <c r="P7318" s="52">
        <v>647</v>
      </c>
      <c r="Q7318" s="52"/>
      <c r="R7318" s="52" t="s">
        <v>8079</v>
      </c>
      <c r="S7318" s="49" t="s">
        <v>21333</v>
      </c>
      <c r="V7318" s="50" t="s">
        <v>15305</v>
      </c>
      <c r="W7318" s="50" t="s">
        <v>8079</v>
      </c>
      <c r="X7318" s="50" t="s">
        <v>14738</v>
      </c>
      <c r="Y7318" s="70" t="s">
        <v>17320</v>
      </c>
      <c r="Z7318" s="53">
        <v>76861</v>
      </c>
    </row>
    <row r="7319" spans="1:26" s="49" customFormat="1" ht="30" x14ac:dyDescent="0.25">
      <c r="A7319" s="75">
        <v>600118088</v>
      </c>
      <c r="B7319" s="73">
        <f t="shared" si="342"/>
        <v>600118088</v>
      </c>
      <c r="C7319" s="73" t="s">
        <v>13940</v>
      </c>
      <c r="D7319" s="68">
        <v>1</v>
      </c>
      <c r="E7319" s="48">
        <f t="shared" si="343"/>
        <v>71000020</v>
      </c>
      <c r="F7319" s="57" t="s">
        <v>8075</v>
      </c>
      <c r="G7319" s="57" t="s">
        <v>8076</v>
      </c>
      <c r="H7319" s="51">
        <v>25</v>
      </c>
      <c r="I7319" s="51" t="s">
        <v>17309</v>
      </c>
      <c r="J7319" s="69">
        <v>27.49</v>
      </c>
      <c r="K7319" s="69">
        <f t="shared" si="344"/>
        <v>687.25</v>
      </c>
      <c r="L7319" s="90">
        <v>25</v>
      </c>
      <c r="M7319" s="51">
        <v>0</v>
      </c>
      <c r="N7319" s="62" t="s">
        <v>8107</v>
      </c>
      <c r="O7319" s="52" t="s">
        <v>8108</v>
      </c>
      <c r="P7319" s="52">
        <v>1168</v>
      </c>
      <c r="Q7319" s="52"/>
      <c r="R7319" s="52" t="s">
        <v>8079</v>
      </c>
      <c r="S7319" s="49" t="s">
        <v>21333</v>
      </c>
      <c r="V7319" s="50" t="s">
        <v>15306</v>
      </c>
      <c r="W7319" s="50" t="s">
        <v>8079</v>
      </c>
      <c r="X7319" s="50" t="s">
        <v>14740</v>
      </c>
      <c r="Y7319" s="70" t="s">
        <v>17320</v>
      </c>
      <c r="Z7319" s="53">
        <v>76861</v>
      </c>
    </row>
    <row r="7320" spans="1:26" s="49" customFormat="1" ht="30" x14ac:dyDescent="0.25">
      <c r="A7320" s="75">
        <v>600118096</v>
      </c>
      <c r="B7320" s="73">
        <f t="shared" si="342"/>
        <v>600118096</v>
      </c>
      <c r="C7320" s="73" t="s">
        <v>13941</v>
      </c>
      <c r="D7320" s="68">
        <v>1</v>
      </c>
      <c r="E7320" s="48">
        <f t="shared" si="343"/>
        <v>71000089</v>
      </c>
      <c r="F7320" s="57" t="s">
        <v>8075</v>
      </c>
      <c r="G7320" s="57" t="s">
        <v>8076</v>
      </c>
      <c r="H7320" s="51">
        <v>25</v>
      </c>
      <c r="I7320" s="51" t="s">
        <v>17309</v>
      </c>
      <c r="J7320" s="69">
        <v>27.49</v>
      </c>
      <c r="K7320" s="69">
        <f t="shared" si="344"/>
        <v>687.25</v>
      </c>
      <c r="L7320" s="90">
        <v>25</v>
      </c>
      <c r="M7320" s="51">
        <v>0</v>
      </c>
      <c r="N7320" s="62" t="s">
        <v>8109</v>
      </c>
      <c r="O7320" s="52" t="s">
        <v>8110</v>
      </c>
      <c r="P7320" s="52">
        <v>1365</v>
      </c>
      <c r="Q7320" s="52"/>
      <c r="R7320" s="52" t="s">
        <v>8079</v>
      </c>
      <c r="S7320" s="49" t="s">
        <v>21333</v>
      </c>
      <c r="V7320" s="50" t="s">
        <v>15306</v>
      </c>
      <c r="W7320" s="50" t="s">
        <v>8079</v>
      </c>
      <c r="X7320" s="50" t="s">
        <v>14740</v>
      </c>
      <c r="Y7320" s="70" t="s">
        <v>17320</v>
      </c>
      <c r="Z7320" s="53">
        <v>76861</v>
      </c>
    </row>
    <row r="7321" spans="1:26" s="49" customFormat="1" ht="30" x14ac:dyDescent="0.25">
      <c r="A7321" s="75">
        <v>600118282</v>
      </c>
      <c r="B7321" s="73">
        <f t="shared" si="342"/>
        <v>600118282</v>
      </c>
      <c r="C7321" s="73" t="s">
        <v>13942</v>
      </c>
      <c r="D7321" s="68">
        <v>1</v>
      </c>
      <c r="E7321" s="48">
        <f t="shared" si="343"/>
        <v>70983429</v>
      </c>
      <c r="F7321" s="57" t="s">
        <v>8075</v>
      </c>
      <c r="G7321" s="57" t="s">
        <v>8076</v>
      </c>
      <c r="H7321" s="51">
        <v>75</v>
      </c>
      <c r="I7321" s="51" t="s">
        <v>17309</v>
      </c>
      <c r="J7321" s="69">
        <v>27.49</v>
      </c>
      <c r="K7321" s="69">
        <f t="shared" si="344"/>
        <v>2061.75</v>
      </c>
      <c r="L7321" s="90">
        <v>75</v>
      </c>
      <c r="M7321" s="51">
        <v>0</v>
      </c>
      <c r="N7321" s="62" t="s">
        <v>8111</v>
      </c>
      <c r="O7321" s="52"/>
      <c r="P7321" s="52">
        <v>57</v>
      </c>
      <c r="Q7321" s="52"/>
      <c r="R7321" s="52" t="s">
        <v>8112</v>
      </c>
      <c r="S7321" s="49" t="s">
        <v>21333</v>
      </c>
      <c r="V7321" s="50" t="s">
        <v>15306</v>
      </c>
      <c r="W7321" s="50" t="s">
        <v>8079</v>
      </c>
      <c r="X7321" s="50" t="s">
        <v>14740</v>
      </c>
      <c r="Y7321" s="70" t="s">
        <v>17320</v>
      </c>
      <c r="Z7321" s="53">
        <v>76861</v>
      </c>
    </row>
    <row r="7322" spans="1:26" s="49" customFormat="1" x14ac:dyDescent="0.25">
      <c r="A7322" s="75">
        <v>600118436</v>
      </c>
      <c r="B7322" s="73">
        <f t="shared" si="342"/>
        <v>600118436</v>
      </c>
      <c r="C7322" s="73" t="s">
        <v>13943</v>
      </c>
      <c r="D7322" s="68">
        <v>1</v>
      </c>
      <c r="E7322" s="48">
        <f t="shared" si="343"/>
        <v>70983437</v>
      </c>
      <c r="F7322" s="57" t="s">
        <v>8075</v>
      </c>
      <c r="G7322" s="57" t="s">
        <v>8076</v>
      </c>
      <c r="H7322" s="51">
        <v>75</v>
      </c>
      <c r="I7322" s="51" t="s">
        <v>17309</v>
      </c>
      <c r="J7322" s="69">
        <v>27.49</v>
      </c>
      <c r="K7322" s="69">
        <f t="shared" si="344"/>
        <v>2061.75</v>
      </c>
      <c r="L7322" s="90">
        <v>75</v>
      </c>
      <c r="M7322" s="51">
        <v>0</v>
      </c>
      <c r="N7322" s="62" t="s">
        <v>8113</v>
      </c>
      <c r="O7322" s="52"/>
      <c r="P7322" s="52">
        <v>119</v>
      </c>
      <c r="Q7322" s="52"/>
      <c r="R7322" s="52" t="s">
        <v>8114</v>
      </c>
      <c r="S7322" s="49" t="s">
        <v>21333</v>
      </c>
      <c r="V7322" s="50" t="s">
        <v>15306</v>
      </c>
      <c r="W7322" s="50" t="s">
        <v>8079</v>
      </c>
      <c r="X7322" s="50" t="s">
        <v>14740</v>
      </c>
      <c r="Y7322" s="70" t="s">
        <v>17320</v>
      </c>
      <c r="Z7322" s="53">
        <v>76875</v>
      </c>
    </row>
    <row r="7323" spans="1:26" s="49" customFormat="1" ht="30" x14ac:dyDescent="0.25">
      <c r="A7323" s="75">
        <v>600118444</v>
      </c>
      <c r="B7323" s="73">
        <f t="shared" si="342"/>
        <v>600118444</v>
      </c>
      <c r="C7323" s="73" t="s">
        <v>13944</v>
      </c>
      <c r="D7323" s="68">
        <v>1</v>
      </c>
      <c r="E7323" s="48">
        <f t="shared" si="343"/>
        <v>75023989</v>
      </c>
      <c r="F7323" s="57" t="s">
        <v>8075</v>
      </c>
      <c r="G7323" s="57" t="s">
        <v>8076</v>
      </c>
      <c r="H7323" s="51">
        <v>75</v>
      </c>
      <c r="I7323" s="51" t="s">
        <v>17309</v>
      </c>
      <c r="J7323" s="69">
        <v>27.49</v>
      </c>
      <c r="K7323" s="69">
        <f t="shared" si="344"/>
        <v>2061.75</v>
      </c>
      <c r="L7323" s="90">
        <v>75</v>
      </c>
      <c r="M7323" s="51">
        <v>0</v>
      </c>
      <c r="N7323" s="62" t="s">
        <v>8115</v>
      </c>
      <c r="O7323" s="52"/>
      <c r="P7323" s="52">
        <v>203</v>
      </c>
      <c r="Q7323" s="52"/>
      <c r="R7323" s="52" t="s">
        <v>8116</v>
      </c>
      <c r="S7323" s="49" t="s">
        <v>21333</v>
      </c>
      <c r="V7323" s="50" t="s">
        <v>15306</v>
      </c>
      <c r="W7323" s="50" t="s">
        <v>8079</v>
      </c>
      <c r="X7323" s="50" t="s">
        <v>14740</v>
      </c>
      <c r="Y7323" s="70" t="s">
        <v>17320</v>
      </c>
      <c r="Z7323" s="53">
        <v>76841</v>
      </c>
    </row>
    <row r="7324" spans="1:26" s="49" customFormat="1" ht="30" x14ac:dyDescent="0.25">
      <c r="A7324" s="75">
        <v>600118452</v>
      </c>
      <c r="B7324" s="73">
        <f t="shared" si="342"/>
        <v>600118452</v>
      </c>
      <c r="C7324" s="73" t="s">
        <v>13945</v>
      </c>
      <c r="D7324" s="68">
        <v>1</v>
      </c>
      <c r="E7324" s="48">
        <f t="shared" si="343"/>
        <v>70992258</v>
      </c>
      <c r="F7324" s="57" t="s">
        <v>8075</v>
      </c>
      <c r="G7324" s="57" t="s">
        <v>8076</v>
      </c>
      <c r="H7324" s="51">
        <v>150</v>
      </c>
      <c r="I7324" s="51" t="s">
        <v>17309</v>
      </c>
      <c r="J7324" s="69">
        <v>27.49</v>
      </c>
      <c r="K7324" s="69">
        <f t="shared" si="344"/>
        <v>4123.5</v>
      </c>
      <c r="L7324" s="90">
        <v>150</v>
      </c>
      <c r="M7324" s="51">
        <v>0</v>
      </c>
      <c r="N7324" s="62" t="s">
        <v>8117</v>
      </c>
      <c r="O7324" s="52" t="s">
        <v>60</v>
      </c>
      <c r="P7324" s="52">
        <v>633</v>
      </c>
      <c r="Q7324" s="52"/>
      <c r="R7324" s="52" t="s">
        <v>8118</v>
      </c>
      <c r="S7324" s="49" t="s">
        <v>21333</v>
      </c>
      <c r="V7324" s="50" t="s">
        <v>15306</v>
      </c>
      <c r="W7324" s="50" t="s">
        <v>8079</v>
      </c>
      <c r="X7324" s="50" t="s">
        <v>14740</v>
      </c>
      <c r="Y7324" s="70" t="s">
        <v>17320</v>
      </c>
      <c r="Z7324" s="53">
        <v>76872</v>
      </c>
    </row>
    <row r="7325" spans="1:26" s="49" customFormat="1" ht="30" x14ac:dyDescent="0.25">
      <c r="A7325" s="75">
        <v>600118487</v>
      </c>
      <c r="B7325" s="73">
        <f t="shared" si="342"/>
        <v>600118487</v>
      </c>
      <c r="C7325" s="73" t="s">
        <v>13946</v>
      </c>
      <c r="D7325" s="68">
        <v>1</v>
      </c>
      <c r="E7325" s="48">
        <f t="shared" si="343"/>
        <v>70833672</v>
      </c>
      <c r="F7325" s="57" t="s">
        <v>8075</v>
      </c>
      <c r="G7325" s="57" t="s">
        <v>8076</v>
      </c>
      <c r="H7325" s="51">
        <v>800</v>
      </c>
      <c r="I7325" s="51" t="s">
        <v>17309</v>
      </c>
      <c r="J7325" s="69">
        <v>27.49</v>
      </c>
      <c r="K7325" s="69">
        <f t="shared" si="344"/>
        <v>21992</v>
      </c>
      <c r="L7325" s="90">
        <v>800</v>
      </c>
      <c r="M7325" s="51">
        <v>0</v>
      </c>
      <c r="N7325" s="62" t="s">
        <v>8119</v>
      </c>
      <c r="O7325" s="52" t="s">
        <v>1716</v>
      </c>
      <c r="P7325" s="52">
        <v>56</v>
      </c>
      <c r="Q7325" s="52"/>
      <c r="R7325" s="52" t="s">
        <v>8079</v>
      </c>
      <c r="S7325" s="49" t="s">
        <v>21333</v>
      </c>
      <c r="V7325" s="50" t="s">
        <v>15306</v>
      </c>
      <c r="W7325" s="50" t="s">
        <v>8079</v>
      </c>
      <c r="X7325" s="50" t="s">
        <v>14740</v>
      </c>
      <c r="Y7325" s="70" t="s">
        <v>17320</v>
      </c>
      <c r="Z7325" s="53">
        <v>76861</v>
      </c>
    </row>
    <row r="7326" spans="1:26" s="49" customFormat="1" x14ac:dyDescent="0.25">
      <c r="A7326" s="75">
        <v>600118665</v>
      </c>
      <c r="B7326" s="73">
        <f t="shared" si="342"/>
        <v>600118665</v>
      </c>
      <c r="C7326" s="73" t="s">
        <v>13947</v>
      </c>
      <c r="D7326" s="68">
        <v>1</v>
      </c>
      <c r="E7326" s="48">
        <f t="shared" si="343"/>
        <v>70983453</v>
      </c>
      <c r="F7326" s="57" t="s">
        <v>8075</v>
      </c>
      <c r="G7326" s="57" t="s">
        <v>8076</v>
      </c>
      <c r="H7326" s="51">
        <v>250</v>
      </c>
      <c r="I7326" s="51" t="s">
        <v>17309</v>
      </c>
      <c r="J7326" s="69">
        <v>27.49</v>
      </c>
      <c r="K7326" s="69">
        <f t="shared" si="344"/>
        <v>6872.5</v>
      </c>
      <c r="L7326" s="90">
        <v>250</v>
      </c>
      <c r="M7326" s="51">
        <v>0</v>
      </c>
      <c r="N7326" s="62" t="s">
        <v>8120</v>
      </c>
      <c r="O7326" s="52"/>
      <c r="P7326" s="52">
        <v>188</v>
      </c>
      <c r="Q7326" s="52"/>
      <c r="R7326" s="52" t="s">
        <v>8121</v>
      </c>
      <c r="S7326" s="49" t="s">
        <v>21333</v>
      </c>
      <c r="V7326" s="50" t="s">
        <v>15306</v>
      </c>
      <c r="W7326" s="50" t="s">
        <v>8079</v>
      </c>
      <c r="X7326" s="50" t="s">
        <v>14740</v>
      </c>
      <c r="Y7326" s="70" t="s">
        <v>17320</v>
      </c>
      <c r="Z7326" s="53">
        <v>76871</v>
      </c>
    </row>
    <row r="7327" spans="1:26" s="49" customFormat="1" ht="45" x14ac:dyDescent="0.25">
      <c r="A7327" s="75">
        <v>600118495</v>
      </c>
      <c r="B7327" s="73">
        <f t="shared" si="342"/>
        <v>600118495</v>
      </c>
      <c r="C7327" s="73" t="s">
        <v>13948</v>
      </c>
      <c r="D7327" s="68">
        <v>1</v>
      </c>
      <c r="E7327" s="48">
        <f t="shared" si="343"/>
        <v>70833648</v>
      </c>
      <c r="F7327" s="57" t="s">
        <v>8075</v>
      </c>
      <c r="G7327" s="57" t="s">
        <v>8076</v>
      </c>
      <c r="H7327" s="51">
        <v>875</v>
      </c>
      <c r="I7327" s="51" t="s">
        <v>17309</v>
      </c>
      <c r="J7327" s="69">
        <v>27.49</v>
      </c>
      <c r="K7327" s="69">
        <f t="shared" si="344"/>
        <v>24053.75</v>
      </c>
      <c r="L7327" s="90">
        <v>875</v>
      </c>
      <c r="M7327" s="51">
        <v>0</v>
      </c>
      <c r="N7327" s="62" t="s">
        <v>8122</v>
      </c>
      <c r="O7327" s="52" t="s">
        <v>8123</v>
      </c>
      <c r="P7327" s="52">
        <v>1100</v>
      </c>
      <c r="Q7327" s="52"/>
      <c r="R7327" s="52" t="s">
        <v>8079</v>
      </c>
      <c r="S7327" s="49" t="s">
        <v>21333</v>
      </c>
      <c r="V7327" s="50" t="s">
        <v>15306</v>
      </c>
      <c r="W7327" s="50" t="s">
        <v>8079</v>
      </c>
      <c r="X7327" s="50" t="s">
        <v>14740</v>
      </c>
      <c r="Y7327" s="70" t="s">
        <v>17320</v>
      </c>
      <c r="Z7327" s="53">
        <v>76861</v>
      </c>
    </row>
    <row r="7328" spans="1:26" s="49" customFormat="1" ht="30" x14ac:dyDescent="0.25">
      <c r="A7328" s="75">
        <v>600118690</v>
      </c>
      <c r="B7328" s="73">
        <f t="shared" si="342"/>
        <v>600118690</v>
      </c>
      <c r="C7328" s="73" t="s">
        <v>13949</v>
      </c>
      <c r="D7328" s="68">
        <v>1</v>
      </c>
      <c r="E7328" s="48">
        <f t="shared" si="343"/>
        <v>70983461</v>
      </c>
      <c r="F7328" s="57" t="s">
        <v>8075</v>
      </c>
      <c r="G7328" s="57" t="s">
        <v>8076</v>
      </c>
      <c r="H7328" s="51">
        <v>50</v>
      </c>
      <c r="I7328" s="51" t="s">
        <v>17309</v>
      </c>
      <c r="J7328" s="69">
        <v>27.49</v>
      </c>
      <c r="K7328" s="69">
        <f t="shared" si="344"/>
        <v>1374.5</v>
      </c>
      <c r="L7328" s="90">
        <v>50</v>
      </c>
      <c r="M7328" s="51">
        <v>0</v>
      </c>
      <c r="N7328" s="62" t="s">
        <v>8124</v>
      </c>
      <c r="O7328" s="52"/>
      <c r="P7328" s="52">
        <v>121</v>
      </c>
      <c r="Q7328" s="52"/>
      <c r="R7328" s="52" t="s">
        <v>8125</v>
      </c>
      <c r="S7328" s="49" t="s">
        <v>21333</v>
      </c>
      <c r="V7328" s="50" t="s">
        <v>15306</v>
      </c>
      <c r="W7328" s="50" t="s">
        <v>8079</v>
      </c>
      <c r="X7328" s="50" t="s">
        <v>14740</v>
      </c>
      <c r="Y7328" s="70" t="s">
        <v>17320</v>
      </c>
      <c r="Z7328" s="53">
        <v>76861</v>
      </c>
    </row>
    <row r="7329" spans="1:26" s="49" customFormat="1" ht="30" x14ac:dyDescent="0.25">
      <c r="A7329" s="74">
        <v>600030687</v>
      </c>
      <c r="B7329" s="73">
        <f t="shared" si="342"/>
        <v>600030687</v>
      </c>
      <c r="C7329" s="73" t="s">
        <v>15307</v>
      </c>
      <c r="D7329" s="68">
        <v>1</v>
      </c>
      <c r="E7329" s="48">
        <f t="shared" si="343"/>
        <v>63458896</v>
      </c>
      <c r="F7329" s="57" t="s">
        <v>8075</v>
      </c>
      <c r="G7329" s="57" t="s">
        <v>8076</v>
      </c>
      <c r="H7329" s="51">
        <v>150</v>
      </c>
      <c r="I7329" s="51" t="s">
        <v>17309</v>
      </c>
      <c r="J7329" s="69">
        <v>27.49</v>
      </c>
      <c r="K7329" s="69">
        <f t="shared" si="344"/>
        <v>4123.5</v>
      </c>
      <c r="L7329" s="90">
        <v>150</v>
      </c>
      <c r="M7329" s="51">
        <v>0</v>
      </c>
      <c r="N7329" s="62" t="s">
        <v>15308</v>
      </c>
      <c r="O7329" s="52" t="s">
        <v>1557</v>
      </c>
      <c r="P7329" s="52">
        <v>547</v>
      </c>
      <c r="Q7329" s="52"/>
      <c r="R7329" s="52" t="s">
        <v>8079</v>
      </c>
      <c r="S7329" s="49" t="s">
        <v>21333</v>
      </c>
      <c r="V7329" s="50" t="s">
        <v>14745</v>
      </c>
      <c r="W7329" s="50" t="s">
        <v>8079</v>
      </c>
      <c r="X7329" s="50" t="s">
        <v>14746</v>
      </c>
      <c r="Y7329" s="70" t="s">
        <v>17320</v>
      </c>
      <c r="Z7329" s="53">
        <v>76861</v>
      </c>
    </row>
    <row r="7330" spans="1:26" s="49" customFormat="1" x14ac:dyDescent="0.25">
      <c r="A7330" s="74">
        <v>600118258</v>
      </c>
      <c r="B7330" s="73">
        <f t="shared" si="342"/>
        <v>600118258</v>
      </c>
      <c r="C7330" s="73" t="s">
        <v>13950</v>
      </c>
      <c r="D7330" s="68">
        <v>1</v>
      </c>
      <c r="E7330" s="48">
        <f t="shared" si="343"/>
        <v>75022486</v>
      </c>
      <c r="F7330" s="57" t="s">
        <v>8075</v>
      </c>
      <c r="G7330" s="57" t="s">
        <v>8076</v>
      </c>
      <c r="H7330" s="51">
        <v>25</v>
      </c>
      <c r="I7330" s="51" t="s">
        <v>17309</v>
      </c>
      <c r="J7330" s="69">
        <v>27.49</v>
      </c>
      <c r="K7330" s="69">
        <f t="shared" si="344"/>
        <v>687.25</v>
      </c>
      <c r="L7330" s="90">
        <v>25</v>
      </c>
      <c r="M7330" s="51">
        <v>0</v>
      </c>
      <c r="N7330" s="62" t="s">
        <v>8127</v>
      </c>
      <c r="O7330" s="52"/>
      <c r="P7330" s="52">
        <v>16</v>
      </c>
      <c r="Q7330" s="52"/>
      <c r="R7330" s="52" t="s">
        <v>8128</v>
      </c>
      <c r="S7330" s="49" t="s">
        <v>21333</v>
      </c>
      <c r="V7330" s="50" t="s">
        <v>15309</v>
      </c>
      <c r="W7330" s="50" t="s">
        <v>8078</v>
      </c>
      <c r="X7330" s="50" t="s">
        <v>14740</v>
      </c>
      <c r="Y7330" s="70" t="s">
        <v>17320</v>
      </c>
      <c r="Z7330" s="53">
        <v>76901</v>
      </c>
    </row>
    <row r="7331" spans="1:26" s="49" customFormat="1" x14ac:dyDescent="0.25">
      <c r="A7331" s="74">
        <v>600118754</v>
      </c>
      <c r="B7331" s="73">
        <f t="shared" si="342"/>
        <v>600118754</v>
      </c>
      <c r="C7331" s="73" t="s">
        <v>13951</v>
      </c>
      <c r="D7331" s="68">
        <v>1</v>
      </c>
      <c r="E7331" s="48">
        <f t="shared" si="343"/>
        <v>70876789</v>
      </c>
      <c r="F7331" s="57" t="s">
        <v>8075</v>
      </c>
      <c r="G7331" s="57" t="s">
        <v>8076</v>
      </c>
      <c r="H7331" s="51">
        <v>25</v>
      </c>
      <c r="I7331" s="51" t="s">
        <v>17309</v>
      </c>
      <c r="J7331" s="69">
        <v>27.49</v>
      </c>
      <c r="K7331" s="69">
        <f t="shared" si="344"/>
        <v>687.25</v>
      </c>
      <c r="L7331" s="90">
        <v>25</v>
      </c>
      <c r="M7331" s="51">
        <v>0</v>
      </c>
      <c r="N7331" s="62" t="s">
        <v>8129</v>
      </c>
      <c r="O7331" s="52" t="s">
        <v>8130</v>
      </c>
      <c r="P7331" s="52">
        <v>58</v>
      </c>
      <c r="Q7331" s="52">
        <v>16</v>
      </c>
      <c r="R7331" s="52" t="s">
        <v>8078</v>
      </c>
      <c r="S7331" s="49" t="s">
        <v>21333</v>
      </c>
      <c r="V7331" s="50" t="s">
        <v>15309</v>
      </c>
      <c r="W7331" s="50" t="s">
        <v>8078</v>
      </c>
      <c r="X7331" s="50" t="s">
        <v>14740</v>
      </c>
      <c r="Y7331" s="70" t="s">
        <v>17320</v>
      </c>
      <c r="Z7331" s="53">
        <v>76901</v>
      </c>
    </row>
    <row r="7332" spans="1:26" s="49" customFormat="1" x14ac:dyDescent="0.25">
      <c r="A7332" s="74">
        <v>600015050</v>
      </c>
      <c r="B7332" s="73">
        <f t="shared" si="342"/>
        <v>600015050</v>
      </c>
      <c r="C7332" s="73" t="s">
        <v>15310</v>
      </c>
      <c r="D7332" s="68">
        <v>1</v>
      </c>
      <c r="E7332" s="48">
        <f t="shared" si="343"/>
        <v>47935774</v>
      </c>
      <c r="F7332" s="57" t="s">
        <v>8075</v>
      </c>
      <c r="G7332" s="57" t="s">
        <v>8076</v>
      </c>
      <c r="H7332" s="51">
        <v>450</v>
      </c>
      <c r="I7332" s="51" t="s">
        <v>17309</v>
      </c>
      <c r="J7332" s="69">
        <v>27.49</v>
      </c>
      <c r="K7332" s="69">
        <f t="shared" si="344"/>
        <v>12370.5</v>
      </c>
      <c r="L7332" s="90">
        <v>450</v>
      </c>
      <c r="M7332" s="51">
        <v>0</v>
      </c>
      <c r="N7332" s="62" t="s">
        <v>15311</v>
      </c>
      <c r="O7332" s="52" t="s">
        <v>764</v>
      </c>
      <c r="P7332" s="52">
        <v>524</v>
      </c>
      <c r="Q7332" s="52">
        <v>37</v>
      </c>
      <c r="R7332" s="52" t="s">
        <v>8078</v>
      </c>
      <c r="S7332" s="49" t="s">
        <v>21333</v>
      </c>
      <c r="V7332" s="50" t="s">
        <v>15305</v>
      </c>
      <c r="W7332" s="50" t="s">
        <v>8078</v>
      </c>
      <c r="X7332" s="50" t="s">
        <v>14738</v>
      </c>
      <c r="Y7332" s="70" t="s">
        <v>17320</v>
      </c>
      <c r="Z7332" s="53">
        <v>76901</v>
      </c>
    </row>
    <row r="7333" spans="1:26" s="49" customFormat="1" x14ac:dyDescent="0.25">
      <c r="A7333" s="74">
        <v>600025624</v>
      </c>
      <c r="B7333" s="73">
        <f t="shared" si="342"/>
        <v>600025624</v>
      </c>
      <c r="C7333" s="73" t="s">
        <v>13926</v>
      </c>
      <c r="D7333" s="68">
        <v>1</v>
      </c>
      <c r="E7333" s="48">
        <f t="shared" si="343"/>
        <v>47935910</v>
      </c>
      <c r="F7333" s="57" t="s">
        <v>8075</v>
      </c>
      <c r="G7333" s="57" t="s">
        <v>8076</v>
      </c>
      <c r="H7333" s="51">
        <v>150</v>
      </c>
      <c r="I7333" s="51" t="s">
        <v>17309</v>
      </c>
      <c r="J7333" s="69">
        <v>27.49</v>
      </c>
      <c r="K7333" s="69">
        <f t="shared" si="344"/>
        <v>4123.5</v>
      </c>
      <c r="L7333" s="90">
        <v>150</v>
      </c>
      <c r="M7333" s="51">
        <v>0</v>
      </c>
      <c r="N7333" s="62" t="s">
        <v>8084</v>
      </c>
      <c r="O7333" s="52" t="s">
        <v>1716</v>
      </c>
      <c r="P7333" s="52">
        <v>525</v>
      </c>
      <c r="Q7333" s="52">
        <v>1</v>
      </c>
      <c r="R7333" s="52" t="s">
        <v>8078</v>
      </c>
      <c r="S7333" s="49" t="s">
        <v>21333</v>
      </c>
      <c r="V7333" s="50" t="s">
        <v>15305</v>
      </c>
      <c r="W7333" s="50" t="s">
        <v>8078</v>
      </c>
      <c r="X7333" s="50" t="s">
        <v>14738</v>
      </c>
      <c r="Y7333" s="70" t="s">
        <v>17320</v>
      </c>
      <c r="Z7333" s="53">
        <v>76901</v>
      </c>
    </row>
    <row r="7334" spans="1:26" s="49" customFormat="1" x14ac:dyDescent="0.25">
      <c r="A7334" s="75">
        <v>600118363</v>
      </c>
      <c r="B7334" s="73">
        <f t="shared" si="342"/>
        <v>600118363</v>
      </c>
      <c r="C7334" s="73" t="s">
        <v>13952</v>
      </c>
      <c r="D7334" s="68">
        <v>1</v>
      </c>
      <c r="E7334" s="48">
        <f t="shared" si="343"/>
        <v>75020980</v>
      </c>
      <c r="F7334" s="57" t="s">
        <v>8075</v>
      </c>
      <c r="G7334" s="57" t="s">
        <v>8076</v>
      </c>
      <c r="H7334" s="51">
        <v>100</v>
      </c>
      <c r="I7334" s="51" t="s">
        <v>17309</v>
      </c>
      <c r="J7334" s="69">
        <v>27.49</v>
      </c>
      <c r="K7334" s="69">
        <f t="shared" si="344"/>
        <v>2749</v>
      </c>
      <c r="L7334" s="90">
        <v>100</v>
      </c>
      <c r="M7334" s="51">
        <v>0</v>
      </c>
      <c r="N7334" s="62" t="s">
        <v>8131</v>
      </c>
      <c r="O7334" s="52"/>
      <c r="P7334" s="52">
        <v>90</v>
      </c>
      <c r="Q7334" s="52"/>
      <c r="R7334" s="52" t="s">
        <v>8132</v>
      </c>
      <c r="S7334" s="49" t="s">
        <v>21333</v>
      </c>
      <c r="V7334" s="50" t="s">
        <v>15309</v>
      </c>
      <c r="W7334" s="50" t="s">
        <v>8078</v>
      </c>
      <c r="X7334" s="50" t="s">
        <v>14740</v>
      </c>
      <c r="Y7334" s="70" t="s">
        <v>17320</v>
      </c>
      <c r="Z7334" s="53">
        <v>76852</v>
      </c>
    </row>
    <row r="7335" spans="1:26" s="49" customFormat="1" x14ac:dyDescent="0.25">
      <c r="A7335" s="75">
        <v>600118428</v>
      </c>
      <c r="B7335" s="73">
        <f t="shared" si="342"/>
        <v>600118428</v>
      </c>
      <c r="C7335" s="73" t="s">
        <v>13953</v>
      </c>
      <c r="D7335" s="68">
        <v>1</v>
      </c>
      <c r="E7335" s="48">
        <f t="shared" si="343"/>
        <v>75022494</v>
      </c>
      <c r="F7335" s="57" t="s">
        <v>8075</v>
      </c>
      <c r="G7335" s="57" t="s">
        <v>8076</v>
      </c>
      <c r="H7335" s="51">
        <v>75</v>
      </c>
      <c r="I7335" s="51" t="s">
        <v>17309</v>
      </c>
      <c r="J7335" s="69">
        <v>27.49</v>
      </c>
      <c r="K7335" s="69">
        <f t="shared" si="344"/>
        <v>2061.75</v>
      </c>
      <c r="L7335" s="90">
        <v>75</v>
      </c>
      <c r="M7335" s="51">
        <v>0</v>
      </c>
      <c r="N7335" s="62" t="s">
        <v>8133</v>
      </c>
      <c r="O7335" s="52"/>
      <c r="P7335" s="52">
        <v>70</v>
      </c>
      <c r="Q7335" s="52"/>
      <c r="R7335" s="52" t="s">
        <v>8128</v>
      </c>
      <c r="S7335" s="49" t="s">
        <v>21333</v>
      </c>
      <c r="V7335" s="50" t="s">
        <v>15309</v>
      </c>
      <c r="W7335" s="50" t="s">
        <v>8078</v>
      </c>
      <c r="X7335" s="50" t="s">
        <v>14740</v>
      </c>
      <c r="Y7335" s="70" t="s">
        <v>17320</v>
      </c>
      <c r="Z7335" s="53">
        <v>76901</v>
      </c>
    </row>
    <row r="7336" spans="1:26" s="49" customFormat="1" x14ac:dyDescent="0.25">
      <c r="A7336" s="75">
        <v>600117871</v>
      </c>
      <c r="B7336" s="73">
        <f t="shared" si="342"/>
        <v>600117871</v>
      </c>
      <c r="C7336" s="73" t="s">
        <v>13954</v>
      </c>
      <c r="D7336" s="68">
        <v>1</v>
      </c>
      <c r="E7336" s="48">
        <f t="shared" si="343"/>
        <v>70988391</v>
      </c>
      <c r="F7336" s="57" t="s">
        <v>8075</v>
      </c>
      <c r="G7336" s="57" t="s">
        <v>8076</v>
      </c>
      <c r="H7336" s="51">
        <v>0</v>
      </c>
      <c r="I7336" s="51" t="s">
        <v>17309</v>
      </c>
      <c r="J7336" s="69">
        <v>27.49</v>
      </c>
      <c r="K7336" s="69">
        <f t="shared" si="344"/>
        <v>0</v>
      </c>
      <c r="L7336" s="90">
        <v>25</v>
      </c>
      <c r="M7336" s="51">
        <v>25</v>
      </c>
      <c r="N7336" s="62" t="s">
        <v>8134</v>
      </c>
      <c r="O7336" s="52" t="s">
        <v>8135</v>
      </c>
      <c r="P7336" s="52">
        <v>170</v>
      </c>
      <c r="Q7336" s="52"/>
      <c r="R7336" s="52" t="s">
        <v>8136</v>
      </c>
      <c r="S7336" s="49" t="s">
        <v>21333</v>
      </c>
      <c r="V7336" s="50" t="s">
        <v>15309</v>
      </c>
      <c r="W7336" s="50" t="s">
        <v>8078</v>
      </c>
      <c r="X7336" s="50" t="s">
        <v>14740</v>
      </c>
      <c r="Y7336" s="70" t="s">
        <v>17320</v>
      </c>
      <c r="Z7336" s="53">
        <v>76842</v>
      </c>
    </row>
    <row r="7337" spans="1:26" s="49" customFormat="1" x14ac:dyDescent="0.25">
      <c r="A7337" s="75">
        <v>600118118</v>
      </c>
      <c r="B7337" s="73">
        <f t="shared" si="342"/>
        <v>600118118</v>
      </c>
      <c r="C7337" s="73" t="s">
        <v>13955</v>
      </c>
      <c r="D7337" s="68">
        <v>1</v>
      </c>
      <c r="E7337" s="48">
        <f t="shared" si="343"/>
        <v>70993696</v>
      </c>
      <c r="F7337" s="57" t="s">
        <v>8075</v>
      </c>
      <c r="G7337" s="57" t="s">
        <v>8076</v>
      </c>
      <c r="H7337" s="51">
        <v>75</v>
      </c>
      <c r="I7337" s="51" t="s">
        <v>17309</v>
      </c>
      <c r="J7337" s="69">
        <v>27.49</v>
      </c>
      <c r="K7337" s="69">
        <f t="shared" si="344"/>
        <v>2061.75</v>
      </c>
      <c r="L7337" s="90">
        <v>75</v>
      </c>
      <c r="M7337" s="51">
        <v>0</v>
      </c>
      <c r="N7337" s="62" t="s">
        <v>8137</v>
      </c>
      <c r="O7337" s="52" t="s">
        <v>1557</v>
      </c>
      <c r="P7337" s="52">
        <v>1409</v>
      </c>
      <c r="Q7337" s="52"/>
      <c r="R7337" s="52" t="s">
        <v>8078</v>
      </c>
      <c r="S7337" s="49" t="s">
        <v>21333</v>
      </c>
      <c r="V7337" s="50" t="s">
        <v>15309</v>
      </c>
      <c r="W7337" s="50" t="s">
        <v>8078</v>
      </c>
      <c r="X7337" s="50" t="s">
        <v>14740</v>
      </c>
      <c r="Y7337" s="70" t="s">
        <v>17320</v>
      </c>
      <c r="Z7337" s="53">
        <v>76901</v>
      </c>
    </row>
    <row r="7338" spans="1:26" s="49" customFormat="1" x14ac:dyDescent="0.25">
      <c r="A7338" s="75">
        <v>600118509</v>
      </c>
      <c r="B7338" s="73">
        <f t="shared" si="342"/>
        <v>600118509</v>
      </c>
      <c r="C7338" s="73" t="s">
        <v>13956</v>
      </c>
      <c r="D7338" s="68">
        <v>1</v>
      </c>
      <c r="E7338" s="48">
        <f t="shared" si="343"/>
        <v>63458799</v>
      </c>
      <c r="F7338" s="57" t="s">
        <v>8075</v>
      </c>
      <c r="G7338" s="57" t="s">
        <v>8076</v>
      </c>
      <c r="H7338" s="51">
        <v>350</v>
      </c>
      <c r="I7338" s="51" t="s">
        <v>17309</v>
      </c>
      <c r="J7338" s="69">
        <v>27.49</v>
      </c>
      <c r="K7338" s="69">
        <f t="shared" si="344"/>
        <v>9621.5</v>
      </c>
      <c r="L7338" s="90">
        <v>350</v>
      </c>
      <c r="M7338" s="51">
        <v>0</v>
      </c>
      <c r="N7338" s="62" t="s">
        <v>8139</v>
      </c>
      <c r="O7338" s="52" t="s">
        <v>7502</v>
      </c>
      <c r="P7338" s="52">
        <v>625</v>
      </c>
      <c r="Q7338" s="52">
        <v>4</v>
      </c>
      <c r="R7338" s="52" t="s">
        <v>8078</v>
      </c>
      <c r="S7338" s="49" t="s">
        <v>21333</v>
      </c>
      <c r="V7338" s="50" t="s">
        <v>15309</v>
      </c>
      <c r="W7338" s="50" t="s">
        <v>8078</v>
      </c>
      <c r="X7338" s="50" t="s">
        <v>14740</v>
      </c>
      <c r="Y7338" s="70" t="s">
        <v>17320</v>
      </c>
      <c r="Z7338" s="53">
        <v>76901</v>
      </c>
    </row>
    <row r="7339" spans="1:26" s="49" customFormat="1" x14ac:dyDescent="0.25">
      <c r="A7339" s="75">
        <v>600118517</v>
      </c>
      <c r="B7339" s="73">
        <f t="shared" si="342"/>
        <v>600118517</v>
      </c>
      <c r="C7339" s="73" t="s">
        <v>13957</v>
      </c>
      <c r="D7339" s="68">
        <v>1</v>
      </c>
      <c r="E7339" s="48">
        <f t="shared" si="343"/>
        <v>70879389</v>
      </c>
      <c r="F7339" s="57" t="s">
        <v>8075</v>
      </c>
      <c r="G7339" s="57" t="s">
        <v>8076</v>
      </c>
      <c r="H7339" s="51">
        <v>1050</v>
      </c>
      <c r="I7339" s="51" t="s">
        <v>17309</v>
      </c>
      <c r="J7339" s="69">
        <v>27.49</v>
      </c>
      <c r="K7339" s="69">
        <f t="shared" si="344"/>
        <v>28864.5</v>
      </c>
      <c r="L7339" s="90">
        <v>1050</v>
      </c>
      <c r="M7339" s="51">
        <v>0</v>
      </c>
      <c r="N7339" s="62" t="s">
        <v>8140</v>
      </c>
      <c r="O7339" s="52" t="s">
        <v>7502</v>
      </c>
      <c r="P7339" s="52">
        <v>630</v>
      </c>
      <c r="Q7339" s="52">
        <v>8</v>
      </c>
      <c r="R7339" s="52" t="s">
        <v>8078</v>
      </c>
      <c r="S7339" s="49" t="s">
        <v>21333</v>
      </c>
      <c r="V7339" s="50" t="s">
        <v>15309</v>
      </c>
      <c r="W7339" s="50" t="s">
        <v>8078</v>
      </c>
      <c r="X7339" s="50" t="s">
        <v>14740</v>
      </c>
      <c r="Y7339" s="70" t="s">
        <v>17320</v>
      </c>
      <c r="Z7339" s="53">
        <v>76901</v>
      </c>
    </row>
    <row r="7340" spans="1:26" s="49" customFormat="1" x14ac:dyDescent="0.25">
      <c r="A7340" s="75">
        <v>600118525</v>
      </c>
      <c r="B7340" s="73">
        <f t="shared" si="342"/>
        <v>600118525</v>
      </c>
      <c r="C7340" s="73" t="s">
        <v>13958</v>
      </c>
      <c r="D7340" s="68">
        <v>1</v>
      </c>
      <c r="E7340" s="48">
        <f t="shared" si="343"/>
        <v>70841471</v>
      </c>
      <c r="F7340" s="57" t="s">
        <v>8075</v>
      </c>
      <c r="G7340" s="57" t="s">
        <v>8076</v>
      </c>
      <c r="H7340" s="51">
        <v>1125</v>
      </c>
      <c r="I7340" s="51" t="s">
        <v>17309</v>
      </c>
      <c r="J7340" s="69">
        <v>27.49</v>
      </c>
      <c r="K7340" s="69">
        <f t="shared" si="344"/>
        <v>30926.25</v>
      </c>
      <c r="L7340" s="90">
        <v>1125</v>
      </c>
      <c r="M7340" s="51">
        <v>0</v>
      </c>
      <c r="N7340" s="62" t="s">
        <v>8141</v>
      </c>
      <c r="O7340" s="52" t="s">
        <v>6995</v>
      </c>
      <c r="P7340" s="52">
        <v>329</v>
      </c>
      <c r="Q7340" s="52"/>
      <c r="R7340" s="52" t="s">
        <v>8078</v>
      </c>
      <c r="S7340" s="49" t="s">
        <v>21333</v>
      </c>
      <c r="V7340" s="50" t="s">
        <v>15309</v>
      </c>
      <c r="W7340" s="50" t="s">
        <v>8078</v>
      </c>
      <c r="X7340" s="50" t="s">
        <v>14740</v>
      </c>
      <c r="Y7340" s="70" t="s">
        <v>17320</v>
      </c>
      <c r="Z7340" s="53">
        <v>76901</v>
      </c>
    </row>
    <row r="7341" spans="1:26" s="49" customFormat="1" x14ac:dyDescent="0.25">
      <c r="A7341" s="75">
        <v>600117561</v>
      </c>
      <c r="B7341" s="73">
        <f t="shared" si="342"/>
        <v>600117561</v>
      </c>
      <c r="C7341" s="73" t="s">
        <v>13959</v>
      </c>
      <c r="D7341" s="68">
        <v>1</v>
      </c>
      <c r="E7341" s="48">
        <f t="shared" si="343"/>
        <v>70998892</v>
      </c>
      <c r="F7341" s="57" t="s">
        <v>8075</v>
      </c>
      <c r="G7341" s="57" t="s">
        <v>8076</v>
      </c>
      <c r="H7341" s="51">
        <v>50</v>
      </c>
      <c r="I7341" s="51" t="s">
        <v>17309</v>
      </c>
      <c r="J7341" s="69">
        <v>27.49</v>
      </c>
      <c r="K7341" s="69">
        <f t="shared" si="344"/>
        <v>1374.5</v>
      </c>
      <c r="L7341" s="90">
        <v>50</v>
      </c>
      <c r="M7341" s="51">
        <v>0</v>
      </c>
      <c r="N7341" s="62" t="s">
        <v>8142</v>
      </c>
      <c r="O7341" s="52" t="s">
        <v>1116</v>
      </c>
      <c r="P7341" s="52">
        <v>1392</v>
      </c>
      <c r="Q7341" s="52"/>
      <c r="R7341" s="52" t="s">
        <v>8078</v>
      </c>
      <c r="S7341" s="49" t="s">
        <v>21333</v>
      </c>
      <c r="V7341" s="50" t="s">
        <v>15309</v>
      </c>
      <c r="W7341" s="50" t="s">
        <v>8078</v>
      </c>
      <c r="X7341" s="50" t="s">
        <v>14740</v>
      </c>
      <c r="Y7341" s="70" t="s">
        <v>17320</v>
      </c>
      <c r="Z7341" s="53">
        <v>76901</v>
      </c>
    </row>
    <row r="7342" spans="1:26" s="49" customFormat="1" x14ac:dyDescent="0.25">
      <c r="A7342" s="75">
        <v>600118134</v>
      </c>
      <c r="B7342" s="73">
        <f t="shared" si="342"/>
        <v>600118134</v>
      </c>
      <c r="C7342" s="73" t="s">
        <v>13960</v>
      </c>
      <c r="D7342" s="68">
        <v>1</v>
      </c>
      <c r="E7342" s="48">
        <f t="shared" si="343"/>
        <v>70993335</v>
      </c>
      <c r="F7342" s="57" t="s">
        <v>8075</v>
      </c>
      <c r="G7342" s="57" t="s">
        <v>8076</v>
      </c>
      <c r="H7342" s="51">
        <v>25</v>
      </c>
      <c r="I7342" s="51" t="s">
        <v>17309</v>
      </c>
      <c r="J7342" s="69">
        <v>27.49</v>
      </c>
      <c r="K7342" s="69">
        <f t="shared" si="344"/>
        <v>687.25</v>
      </c>
      <c r="L7342" s="90">
        <v>25</v>
      </c>
      <c r="M7342" s="51">
        <v>0</v>
      </c>
      <c r="N7342" s="62" t="s">
        <v>8143</v>
      </c>
      <c r="O7342" s="52" t="s">
        <v>593</v>
      </c>
      <c r="P7342" s="52">
        <v>636</v>
      </c>
      <c r="Q7342" s="52"/>
      <c r="R7342" s="52" t="s">
        <v>8078</v>
      </c>
      <c r="S7342" s="49" t="s">
        <v>21333</v>
      </c>
      <c r="V7342" s="50" t="s">
        <v>15309</v>
      </c>
      <c r="W7342" s="50" t="s">
        <v>8078</v>
      </c>
      <c r="X7342" s="50" t="s">
        <v>14740</v>
      </c>
      <c r="Y7342" s="70" t="s">
        <v>17320</v>
      </c>
      <c r="Z7342" s="53">
        <v>76901</v>
      </c>
    </row>
    <row r="7343" spans="1:26" s="49" customFormat="1" x14ac:dyDescent="0.25">
      <c r="A7343" s="75">
        <v>600118291</v>
      </c>
      <c r="B7343" s="73">
        <f t="shared" si="342"/>
        <v>600118291</v>
      </c>
      <c r="C7343" s="73" t="s">
        <v>13961</v>
      </c>
      <c r="D7343" s="68">
        <v>1</v>
      </c>
      <c r="E7343" s="48">
        <f t="shared" si="343"/>
        <v>70985065</v>
      </c>
      <c r="F7343" s="57" t="s">
        <v>8075</v>
      </c>
      <c r="G7343" s="57" t="s">
        <v>8076</v>
      </c>
      <c r="H7343" s="51">
        <v>75</v>
      </c>
      <c r="I7343" s="51" t="s">
        <v>17309</v>
      </c>
      <c r="J7343" s="69">
        <v>27.49</v>
      </c>
      <c r="K7343" s="69">
        <f t="shared" si="344"/>
        <v>2061.75</v>
      </c>
      <c r="L7343" s="90">
        <v>75</v>
      </c>
      <c r="M7343" s="51">
        <v>0</v>
      </c>
      <c r="N7343" s="62" t="s">
        <v>8144</v>
      </c>
      <c r="O7343" s="52"/>
      <c r="P7343" s="52">
        <v>39</v>
      </c>
      <c r="Q7343" s="52"/>
      <c r="R7343" s="52" t="s">
        <v>8145</v>
      </c>
      <c r="S7343" s="49" t="s">
        <v>21333</v>
      </c>
      <c r="V7343" s="50" t="s">
        <v>15309</v>
      </c>
      <c r="W7343" s="50" t="s">
        <v>8078</v>
      </c>
      <c r="X7343" s="50" t="s">
        <v>14740</v>
      </c>
      <c r="Y7343" s="70" t="s">
        <v>17320</v>
      </c>
      <c r="Z7343" s="53">
        <v>76901</v>
      </c>
    </row>
    <row r="7344" spans="1:26" s="49" customFormat="1" x14ac:dyDescent="0.25">
      <c r="A7344" s="75">
        <v>600118380</v>
      </c>
      <c r="B7344" s="73">
        <f t="shared" si="342"/>
        <v>600118380</v>
      </c>
      <c r="C7344" s="73" t="s">
        <v>13962</v>
      </c>
      <c r="D7344" s="68">
        <v>1</v>
      </c>
      <c r="E7344" s="48">
        <f t="shared" si="343"/>
        <v>70988421</v>
      </c>
      <c r="F7344" s="57" t="s">
        <v>8075</v>
      </c>
      <c r="G7344" s="57" t="s">
        <v>8076</v>
      </c>
      <c r="H7344" s="51">
        <v>150</v>
      </c>
      <c r="I7344" s="51" t="s">
        <v>17309</v>
      </c>
      <c r="J7344" s="69">
        <v>27.49</v>
      </c>
      <c r="K7344" s="69">
        <f t="shared" si="344"/>
        <v>4123.5</v>
      </c>
      <c r="L7344" s="90">
        <v>150</v>
      </c>
      <c r="M7344" s="51">
        <v>0</v>
      </c>
      <c r="N7344" s="62" t="s">
        <v>8146</v>
      </c>
      <c r="O7344" s="52" t="s">
        <v>215</v>
      </c>
      <c r="P7344" s="52">
        <v>78</v>
      </c>
      <c r="Q7344" s="52"/>
      <c r="R7344" s="52" t="s">
        <v>8136</v>
      </c>
      <c r="S7344" s="49" t="s">
        <v>21333</v>
      </c>
      <c r="V7344" s="50" t="s">
        <v>15309</v>
      </c>
      <c r="W7344" s="50" t="s">
        <v>8078</v>
      </c>
      <c r="X7344" s="50" t="s">
        <v>14740</v>
      </c>
      <c r="Y7344" s="70" t="s">
        <v>17320</v>
      </c>
      <c r="Z7344" s="53">
        <v>76842</v>
      </c>
    </row>
    <row r="7345" spans="1:26" s="49" customFormat="1" x14ac:dyDescent="0.25">
      <c r="A7345" s="75">
        <v>600118703</v>
      </c>
      <c r="B7345" s="73">
        <f t="shared" si="342"/>
        <v>600118703</v>
      </c>
      <c r="C7345" s="73" t="s">
        <v>13963</v>
      </c>
      <c r="D7345" s="68">
        <v>1</v>
      </c>
      <c r="E7345" s="48">
        <f t="shared" si="343"/>
        <v>75023580</v>
      </c>
      <c r="F7345" s="57" t="s">
        <v>8075</v>
      </c>
      <c r="G7345" s="57" t="s">
        <v>8076</v>
      </c>
      <c r="H7345" s="51">
        <v>100</v>
      </c>
      <c r="I7345" s="51" t="s">
        <v>17309</v>
      </c>
      <c r="J7345" s="69">
        <v>27.49</v>
      </c>
      <c r="K7345" s="69">
        <f t="shared" si="344"/>
        <v>2749</v>
      </c>
      <c r="L7345" s="90">
        <v>100</v>
      </c>
      <c r="M7345" s="51">
        <v>0</v>
      </c>
      <c r="N7345" s="62" t="s">
        <v>8147</v>
      </c>
      <c r="O7345" s="52"/>
      <c r="P7345" s="52">
        <v>108</v>
      </c>
      <c r="Q7345" s="52"/>
      <c r="R7345" s="52" t="s">
        <v>8138</v>
      </c>
      <c r="S7345" s="49" t="s">
        <v>21333</v>
      </c>
      <c r="V7345" s="50" t="s">
        <v>15309</v>
      </c>
      <c r="W7345" s="50" t="s">
        <v>8078</v>
      </c>
      <c r="X7345" s="50" t="s">
        <v>14740</v>
      </c>
      <c r="Y7345" s="70" t="s">
        <v>17320</v>
      </c>
      <c r="Z7345" s="53">
        <v>76901</v>
      </c>
    </row>
    <row r="7346" spans="1:26" s="49" customFormat="1" x14ac:dyDescent="0.25">
      <c r="A7346" s="75">
        <v>600118568</v>
      </c>
      <c r="B7346" s="73">
        <f t="shared" si="342"/>
        <v>600118568</v>
      </c>
      <c r="C7346" s="73" t="s">
        <v>13964</v>
      </c>
      <c r="D7346" s="68">
        <v>1</v>
      </c>
      <c r="E7346" s="48">
        <f t="shared" si="343"/>
        <v>70842761</v>
      </c>
      <c r="F7346" s="57" t="s">
        <v>8075</v>
      </c>
      <c r="G7346" s="57" t="s">
        <v>8076</v>
      </c>
      <c r="H7346" s="51">
        <v>375</v>
      </c>
      <c r="I7346" s="51" t="s">
        <v>17309</v>
      </c>
      <c r="J7346" s="69">
        <v>27.49</v>
      </c>
      <c r="K7346" s="69">
        <f t="shared" si="344"/>
        <v>10308.75</v>
      </c>
      <c r="L7346" s="90">
        <v>375</v>
      </c>
      <c r="M7346" s="51">
        <v>0</v>
      </c>
      <c r="N7346" s="62" t="s">
        <v>8148</v>
      </c>
      <c r="O7346" s="52"/>
      <c r="P7346" s="52">
        <v>191</v>
      </c>
      <c r="Q7346" s="52"/>
      <c r="R7346" s="52" t="s">
        <v>8126</v>
      </c>
      <c r="S7346" s="49" t="s">
        <v>21333</v>
      </c>
      <c r="V7346" s="50" t="s">
        <v>15309</v>
      </c>
      <c r="W7346" s="50" t="s">
        <v>8078</v>
      </c>
      <c r="X7346" s="50" t="s">
        <v>14740</v>
      </c>
      <c r="Y7346" s="70" t="s">
        <v>17320</v>
      </c>
      <c r="Z7346" s="53">
        <v>76843</v>
      </c>
    </row>
    <row r="7347" spans="1:26" s="49" customFormat="1" x14ac:dyDescent="0.25">
      <c r="A7347" s="75">
        <v>600118738</v>
      </c>
      <c r="B7347" s="73">
        <f t="shared" si="342"/>
        <v>600118738</v>
      </c>
      <c r="C7347" s="73" t="s">
        <v>13965</v>
      </c>
      <c r="D7347" s="68">
        <v>1</v>
      </c>
      <c r="E7347" s="48">
        <f t="shared" si="343"/>
        <v>75023661</v>
      </c>
      <c r="F7347" s="57" t="s">
        <v>8075</v>
      </c>
      <c r="G7347" s="57" t="s">
        <v>8076</v>
      </c>
      <c r="H7347" s="51">
        <v>75</v>
      </c>
      <c r="I7347" s="51" t="s">
        <v>17309</v>
      </c>
      <c r="J7347" s="69">
        <v>27.49</v>
      </c>
      <c r="K7347" s="69">
        <f t="shared" si="344"/>
        <v>2061.75</v>
      </c>
      <c r="L7347" s="90">
        <v>75</v>
      </c>
      <c r="M7347" s="51">
        <v>0</v>
      </c>
      <c r="N7347" s="62" t="s">
        <v>8149</v>
      </c>
      <c r="O7347" s="52"/>
      <c r="P7347" s="52">
        <v>53</v>
      </c>
      <c r="Q7347" s="52"/>
      <c r="R7347" s="52" t="s">
        <v>8150</v>
      </c>
      <c r="S7347" s="49" t="s">
        <v>21333</v>
      </c>
      <c r="V7347" s="50" t="s">
        <v>15309</v>
      </c>
      <c r="W7347" s="50" t="s">
        <v>8078</v>
      </c>
      <c r="X7347" s="50" t="s">
        <v>14740</v>
      </c>
      <c r="Y7347" s="70" t="s">
        <v>17320</v>
      </c>
      <c r="Z7347" s="53">
        <v>76901</v>
      </c>
    </row>
    <row r="7348" spans="1:26" s="49" customFormat="1" ht="30" x14ac:dyDescent="0.25">
      <c r="A7348" s="74">
        <v>600015106</v>
      </c>
      <c r="B7348" s="73">
        <f t="shared" si="342"/>
        <v>600015106</v>
      </c>
      <c r="C7348" s="73" t="s">
        <v>13927</v>
      </c>
      <c r="D7348" s="68">
        <v>1</v>
      </c>
      <c r="E7348" s="48">
        <f t="shared" si="343"/>
        <v>47935936</v>
      </c>
      <c r="F7348" s="57" t="s">
        <v>8075</v>
      </c>
      <c r="G7348" s="57" t="s">
        <v>8076</v>
      </c>
      <c r="H7348" s="51">
        <v>250</v>
      </c>
      <c r="I7348" s="51" t="s">
        <v>17309</v>
      </c>
      <c r="J7348" s="69">
        <v>27.49</v>
      </c>
      <c r="K7348" s="69">
        <f t="shared" si="344"/>
        <v>6872.5</v>
      </c>
      <c r="L7348" s="90">
        <v>250</v>
      </c>
      <c r="M7348" s="51">
        <v>0</v>
      </c>
      <c r="N7348" s="62" t="s">
        <v>8085</v>
      </c>
      <c r="O7348" s="52" t="s">
        <v>7306</v>
      </c>
      <c r="P7348" s="52">
        <v>4176</v>
      </c>
      <c r="Q7348" s="52" t="s">
        <v>2534</v>
      </c>
      <c r="R7348" s="52" t="s">
        <v>8077</v>
      </c>
      <c r="S7348" s="49" t="s">
        <v>21333</v>
      </c>
      <c r="V7348" s="50" t="s">
        <v>15305</v>
      </c>
      <c r="W7348" s="50" t="s">
        <v>8077</v>
      </c>
      <c r="X7348" s="50" t="s">
        <v>14738</v>
      </c>
      <c r="Y7348" s="70" t="s">
        <v>17320</v>
      </c>
      <c r="Z7348" s="53">
        <v>76701</v>
      </c>
    </row>
    <row r="7349" spans="1:26" s="49" customFormat="1" x14ac:dyDescent="0.25">
      <c r="A7349" s="74">
        <v>600118100</v>
      </c>
      <c r="B7349" s="73">
        <f t="shared" si="342"/>
        <v>600118100</v>
      </c>
      <c r="C7349" s="73" t="s">
        <v>13966</v>
      </c>
      <c r="D7349" s="68">
        <v>1</v>
      </c>
      <c r="E7349" s="48">
        <f t="shared" si="343"/>
        <v>75023130</v>
      </c>
      <c r="F7349" s="57" t="s">
        <v>8075</v>
      </c>
      <c r="G7349" s="57" t="s">
        <v>8076</v>
      </c>
      <c r="H7349" s="51">
        <v>0</v>
      </c>
      <c r="I7349" s="51" t="s">
        <v>17309</v>
      </c>
      <c r="J7349" s="69">
        <v>27.49</v>
      </c>
      <c r="K7349" s="69">
        <f t="shared" si="344"/>
        <v>0</v>
      </c>
      <c r="L7349" s="90">
        <v>25</v>
      </c>
      <c r="M7349" s="51">
        <v>25</v>
      </c>
      <c r="N7349" s="62" t="s">
        <v>8151</v>
      </c>
      <c r="O7349" s="52"/>
      <c r="P7349" s="52">
        <v>24</v>
      </c>
      <c r="Q7349" s="52"/>
      <c r="R7349" s="52" t="s">
        <v>8152</v>
      </c>
      <c r="S7349" s="49" t="s">
        <v>21333</v>
      </c>
      <c r="V7349" s="50" t="s">
        <v>15312</v>
      </c>
      <c r="W7349" s="50" t="s">
        <v>8077</v>
      </c>
      <c r="X7349" s="50" t="s">
        <v>14740</v>
      </c>
      <c r="Y7349" s="70" t="s">
        <v>17320</v>
      </c>
      <c r="Z7349" s="53">
        <v>76811</v>
      </c>
    </row>
    <row r="7350" spans="1:26" s="49" customFormat="1" x14ac:dyDescent="0.25">
      <c r="A7350" s="74">
        <v>600118479</v>
      </c>
      <c r="B7350" s="73">
        <f t="shared" si="342"/>
        <v>600118479</v>
      </c>
      <c r="C7350" s="73" t="s">
        <v>13967</v>
      </c>
      <c r="D7350" s="68">
        <v>1</v>
      </c>
      <c r="E7350" s="48">
        <f t="shared" si="343"/>
        <v>70991251</v>
      </c>
      <c r="F7350" s="57" t="s">
        <v>8075</v>
      </c>
      <c r="G7350" s="57" t="s">
        <v>8076</v>
      </c>
      <c r="H7350" s="51">
        <v>250</v>
      </c>
      <c r="I7350" s="51" t="s">
        <v>17309</v>
      </c>
      <c r="J7350" s="69">
        <v>27.49</v>
      </c>
      <c r="K7350" s="69">
        <f t="shared" si="344"/>
        <v>6872.5</v>
      </c>
      <c r="L7350" s="90">
        <v>250</v>
      </c>
      <c r="M7350" s="51">
        <v>0</v>
      </c>
      <c r="N7350" s="62" t="s">
        <v>8153</v>
      </c>
      <c r="O7350" s="52"/>
      <c r="P7350" s="52">
        <v>61</v>
      </c>
      <c r="Q7350" s="52"/>
      <c r="R7350" s="52" t="s">
        <v>8154</v>
      </c>
      <c r="S7350" s="49" t="s">
        <v>21333</v>
      </c>
      <c r="V7350" s="50" t="s">
        <v>15312</v>
      </c>
      <c r="W7350" s="50" t="s">
        <v>8077</v>
      </c>
      <c r="X7350" s="50" t="s">
        <v>14740</v>
      </c>
      <c r="Y7350" s="70" t="s">
        <v>17320</v>
      </c>
      <c r="Z7350" s="53">
        <v>76823</v>
      </c>
    </row>
    <row r="7351" spans="1:26" s="49" customFormat="1" x14ac:dyDescent="0.25">
      <c r="A7351" s="74">
        <v>600118622</v>
      </c>
      <c r="B7351" s="73">
        <f t="shared" si="342"/>
        <v>600118622</v>
      </c>
      <c r="C7351" s="73" t="s">
        <v>13968</v>
      </c>
      <c r="D7351" s="68">
        <v>1</v>
      </c>
      <c r="E7351" s="48">
        <f t="shared" si="343"/>
        <v>70923329</v>
      </c>
      <c r="F7351" s="57" t="s">
        <v>8075</v>
      </c>
      <c r="G7351" s="57" t="s">
        <v>8076</v>
      </c>
      <c r="H7351" s="51">
        <v>425</v>
      </c>
      <c r="I7351" s="51" t="s">
        <v>17309</v>
      </c>
      <c r="J7351" s="69">
        <v>27.49</v>
      </c>
      <c r="K7351" s="69">
        <f t="shared" si="344"/>
        <v>11683.25</v>
      </c>
      <c r="L7351" s="90">
        <v>425</v>
      </c>
      <c r="M7351" s="51">
        <v>0</v>
      </c>
      <c r="N7351" s="62" t="s">
        <v>8155</v>
      </c>
      <c r="O7351" s="52" t="s">
        <v>478</v>
      </c>
      <c r="P7351" s="52">
        <v>642</v>
      </c>
      <c r="Q7351" s="52"/>
      <c r="R7351" s="52" t="s">
        <v>8156</v>
      </c>
      <c r="S7351" s="49" t="s">
        <v>21333</v>
      </c>
      <c r="V7351" s="50" t="s">
        <v>15312</v>
      </c>
      <c r="W7351" s="50" t="s">
        <v>8077</v>
      </c>
      <c r="X7351" s="50" t="s">
        <v>14740</v>
      </c>
      <c r="Y7351" s="70" t="s">
        <v>17320</v>
      </c>
      <c r="Z7351" s="53">
        <v>76821</v>
      </c>
    </row>
    <row r="7352" spans="1:26" s="49" customFormat="1" x14ac:dyDescent="0.25">
      <c r="A7352" s="74">
        <v>600019942</v>
      </c>
      <c r="B7352" s="73">
        <f t="shared" si="342"/>
        <v>600019942</v>
      </c>
      <c r="C7352" s="73" t="s">
        <v>13928</v>
      </c>
      <c r="D7352" s="68">
        <v>1</v>
      </c>
      <c r="E7352" s="48">
        <f t="shared" si="343"/>
        <v>637939</v>
      </c>
      <c r="F7352" s="57" t="s">
        <v>8075</v>
      </c>
      <c r="G7352" s="57" t="s">
        <v>8076</v>
      </c>
      <c r="H7352" s="51">
        <v>425</v>
      </c>
      <c r="I7352" s="51" t="s">
        <v>17309</v>
      </c>
      <c r="J7352" s="69">
        <v>27.49</v>
      </c>
      <c r="K7352" s="69">
        <f t="shared" si="344"/>
        <v>11683.25</v>
      </c>
      <c r="L7352" s="90">
        <v>425</v>
      </c>
      <c r="M7352" s="51">
        <v>0</v>
      </c>
      <c r="N7352" s="62" t="s">
        <v>8086</v>
      </c>
      <c r="O7352" s="52" t="s">
        <v>8087</v>
      </c>
      <c r="P7352" s="52">
        <v>4261</v>
      </c>
      <c r="Q7352" s="52" t="s">
        <v>1340</v>
      </c>
      <c r="R7352" s="52" t="s">
        <v>8077</v>
      </c>
      <c r="S7352" s="49" t="s">
        <v>21333</v>
      </c>
      <c r="V7352" s="50" t="s">
        <v>15305</v>
      </c>
      <c r="W7352" s="50" t="s">
        <v>8077</v>
      </c>
      <c r="X7352" s="50" t="s">
        <v>14738</v>
      </c>
      <c r="Y7352" s="70" t="s">
        <v>17320</v>
      </c>
      <c r="Z7352" s="53">
        <v>76701</v>
      </c>
    </row>
    <row r="7353" spans="1:26" s="49" customFormat="1" x14ac:dyDescent="0.25">
      <c r="A7353" s="74">
        <v>600014941</v>
      </c>
      <c r="B7353" s="73">
        <f t="shared" si="342"/>
        <v>600014941</v>
      </c>
      <c r="C7353" s="73" t="s">
        <v>15313</v>
      </c>
      <c r="D7353" s="68">
        <v>1</v>
      </c>
      <c r="E7353" s="48">
        <f t="shared" si="343"/>
        <v>70843309</v>
      </c>
      <c r="F7353" s="57" t="s">
        <v>8075</v>
      </c>
      <c r="G7353" s="57" t="s">
        <v>8076</v>
      </c>
      <c r="H7353" s="51">
        <v>575</v>
      </c>
      <c r="I7353" s="51" t="s">
        <v>17309</v>
      </c>
      <c r="J7353" s="69">
        <v>27.49</v>
      </c>
      <c r="K7353" s="69">
        <f t="shared" si="344"/>
        <v>15806.75</v>
      </c>
      <c r="L7353" s="90">
        <v>575</v>
      </c>
      <c r="M7353" s="51">
        <v>0</v>
      </c>
      <c r="N7353" s="62" t="s">
        <v>15314</v>
      </c>
      <c r="O7353" s="52" t="s">
        <v>1709</v>
      </c>
      <c r="P7353" s="52">
        <v>496</v>
      </c>
      <c r="Q7353" s="52">
        <v>13</v>
      </c>
      <c r="R7353" s="52" t="s">
        <v>8077</v>
      </c>
      <c r="S7353" s="49" t="s">
        <v>21333</v>
      </c>
      <c r="V7353" s="50" t="s">
        <v>15305</v>
      </c>
      <c r="W7353" s="50" t="s">
        <v>8077</v>
      </c>
      <c r="X7353" s="50" t="s">
        <v>14738</v>
      </c>
      <c r="Y7353" s="70" t="s">
        <v>17320</v>
      </c>
      <c r="Z7353" s="53">
        <v>76701</v>
      </c>
    </row>
    <row r="7354" spans="1:26" s="49" customFormat="1" x14ac:dyDescent="0.25">
      <c r="A7354" s="74">
        <v>600014959</v>
      </c>
      <c r="B7354" s="73">
        <f t="shared" si="342"/>
        <v>600014959</v>
      </c>
      <c r="C7354" s="73" t="s">
        <v>15315</v>
      </c>
      <c r="D7354" s="68">
        <v>1</v>
      </c>
      <c r="E7354" s="48">
        <f t="shared" si="343"/>
        <v>63458730</v>
      </c>
      <c r="F7354" s="57" t="s">
        <v>8075</v>
      </c>
      <c r="G7354" s="57" t="s">
        <v>8076</v>
      </c>
      <c r="H7354" s="51">
        <v>425</v>
      </c>
      <c r="I7354" s="51" t="s">
        <v>17309</v>
      </c>
      <c r="J7354" s="69">
        <v>27.49</v>
      </c>
      <c r="K7354" s="69">
        <f t="shared" si="344"/>
        <v>11683.25</v>
      </c>
      <c r="L7354" s="90">
        <v>425</v>
      </c>
      <c r="M7354" s="51">
        <v>0</v>
      </c>
      <c r="N7354" s="62" t="s">
        <v>15316</v>
      </c>
      <c r="O7354" s="52" t="s">
        <v>15317</v>
      </c>
      <c r="P7354" s="52">
        <v>3503</v>
      </c>
      <c r="Q7354" s="52">
        <v>7</v>
      </c>
      <c r="R7354" s="52" t="s">
        <v>8077</v>
      </c>
      <c r="S7354" s="49" t="s">
        <v>21333</v>
      </c>
      <c r="V7354" s="50" t="s">
        <v>15305</v>
      </c>
      <c r="W7354" s="50" t="s">
        <v>8077</v>
      </c>
      <c r="X7354" s="50" t="s">
        <v>14738</v>
      </c>
      <c r="Y7354" s="70" t="s">
        <v>17320</v>
      </c>
      <c r="Z7354" s="53">
        <v>76701</v>
      </c>
    </row>
    <row r="7355" spans="1:26" s="49" customFormat="1" x14ac:dyDescent="0.25">
      <c r="A7355" s="74">
        <v>600014967</v>
      </c>
      <c r="B7355" s="73">
        <f t="shared" si="342"/>
        <v>600014967</v>
      </c>
      <c r="C7355" s="73" t="s">
        <v>13929</v>
      </c>
      <c r="D7355" s="68">
        <v>1</v>
      </c>
      <c r="E7355" s="48">
        <f t="shared" si="343"/>
        <v>70844534</v>
      </c>
      <c r="F7355" s="57" t="s">
        <v>8075</v>
      </c>
      <c r="G7355" s="57" t="s">
        <v>8076</v>
      </c>
      <c r="H7355" s="51">
        <v>450</v>
      </c>
      <c r="I7355" s="51" t="s">
        <v>17309</v>
      </c>
      <c r="J7355" s="69">
        <v>27.49</v>
      </c>
      <c r="K7355" s="69">
        <f t="shared" si="344"/>
        <v>12370.5</v>
      </c>
      <c r="L7355" s="90">
        <v>450</v>
      </c>
      <c r="M7355" s="51">
        <v>0</v>
      </c>
      <c r="N7355" s="62" t="s">
        <v>8088</v>
      </c>
      <c r="O7355" s="52" t="s">
        <v>8089</v>
      </c>
      <c r="P7355" s="52">
        <v>7</v>
      </c>
      <c r="Q7355" s="52">
        <v>1</v>
      </c>
      <c r="R7355" s="52" t="s">
        <v>8077</v>
      </c>
      <c r="S7355" s="49" t="s">
        <v>21333</v>
      </c>
      <c r="V7355" s="50" t="s">
        <v>15305</v>
      </c>
      <c r="W7355" s="50" t="s">
        <v>8077</v>
      </c>
      <c r="X7355" s="50" t="s">
        <v>14738</v>
      </c>
      <c r="Y7355" s="70" t="s">
        <v>17320</v>
      </c>
      <c r="Z7355" s="53">
        <v>76701</v>
      </c>
    </row>
    <row r="7356" spans="1:26" s="49" customFormat="1" ht="30" x14ac:dyDescent="0.25">
      <c r="A7356" s="74">
        <v>600014991</v>
      </c>
      <c r="B7356" s="73">
        <f t="shared" si="342"/>
        <v>600014991</v>
      </c>
      <c r="C7356" s="73" t="s">
        <v>13930</v>
      </c>
      <c r="D7356" s="68">
        <v>1</v>
      </c>
      <c r="E7356" s="48">
        <f t="shared" si="343"/>
        <v>65269616</v>
      </c>
      <c r="F7356" s="57" t="s">
        <v>8075</v>
      </c>
      <c r="G7356" s="57" t="s">
        <v>8076</v>
      </c>
      <c r="H7356" s="51">
        <v>700</v>
      </c>
      <c r="I7356" s="51" t="s">
        <v>17309</v>
      </c>
      <c r="J7356" s="69">
        <v>27.49</v>
      </c>
      <c r="K7356" s="69">
        <f t="shared" si="344"/>
        <v>19243</v>
      </c>
      <c r="L7356" s="90">
        <v>700</v>
      </c>
      <c r="M7356" s="51">
        <v>0</v>
      </c>
      <c r="N7356" s="62" t="s">
        <v>8090</v>
      </c>
      <c r="O7356" s="52" t="s">
        <v>439</v>
      </c>
      <c r="P7356" s="52">
        <v>221</v>
      </c>
      <c r="Q7356" s="52">
        <v>10</v>
      </c>
      <c r="R7356" s="52" t="s">
        <v>8077</v>
      </c>
      <c r="S7356" s="49" t="s">
        <v>21333</v>
      </c>
      <c r="V7356" s="50" t="s">
        <v>15305</v>
      </c>
      <c r="W7356" s="50" t="s">
        <v>8077</v>
      </c>
      <c r="X7356" s="50" t="s">
        <v>14738</v>
      </c>
      <c r="Y7356" s="70" t="s">
        <v>17320</v>
      </c>
      <c r="Z7356" s="53">
        <v>76701</v>
      </c>
    </row>
    <row r="7357" spans="1:26" s="49" customFormat="1" x14ac:dyDescent="0.25">
      <c r="A7357" s="74">
        <v>600015033</v>
      </c>
      <c r="B7357" s="73">
        <f t="shared" si="342"/>
        <v>600015033</v>
      </c>
      <c r="C7357" s="73" t="s">
        <v>15318</v>
      </c>
      <c r="D7357" s="68">
        <v>1</v>
      </c>
      <c r="E7357" s="48">
        <f t="shared" si="343"/>
        <v>226611</v>
      </c>
      <c r="F7357" s="57" t="s">
        <v>8075</v>
      </c>
      <c r="G7357" s="57" t="s">
        <v>8076</v>
      </c>
      <c r="H7357" s="51">
        <v>575</v>
      </c>
      <c r="I7357" s="51" t="s">
        <v>17309</v>
      </c>
      <c r="J7357" s="69">
        <v>27.49</v>
      </c>
      <c r="K7357" s="69">
        <f t="shared" si="344"/>
        <v>15806.75</v>
      </c>
      <c r="L7357" s="90">
        <v>575</v>
      </c>
      <c r="M7357" s="51">
        <v>0</v>
      </c>
      <c r="N7357" s="62" t="s">
        <v>15319</v>
      </c>
      <c r="O7357" s="52" t="s">
        <v>8089</v>
      </c>
      <c r="P7357" s="52">
        <v>3</v>
      </c>
      <c r="Q7357" s="52">
        <v>3</v>
      </c>
      <c r="R7357" s="52" t="s">
        <v>8077</v>
      </c>
      <c r="S7357" s="49" t="s">
        <v>21334</v>
      </c>
      <c r="V7357" s="50" t="s">
        <v>15305</v>
      </c>
      <c r="W7357" s="50" t="s">
        <v>8077</v>
      </c>
      <c r="X7357" s="50" t="s">
        <v>14741</v>
      </c>
      <c r="Y7357" s="70" t="s">
        <v>17320</v>
      </c>
      <c r="Z7357" s="53">
        <v>76701</v>
      </c>
    </row>
    <row r="7358" spans="1:26" s="49" customFormat="1" x14ac:dyDescent="0.25">
      <c r="A7358" s="74">
        <v>600015076</v>
      </c>
      <c r="B7358" s="73">
        <f t="shared" si="342"/>
        <v>600015076</v>
      </c>
      <c r="C7358" s="73" t="s">
        <v>13931</v>
      </c>
      <c r="D7358" s="68">
        <v>1</v>
      </c>
      <c r="E7358" s="48">
        <f t="shared" si="343"/>
        <v>63459086</v>
      </c>
      <c r="F7358" s="57" t="s">
        <v>8075</v>
      </c>
      <c r="G7358" s="57" t="s">
        <v>8076</v>
      </c>
      <c r="H7358" s="51">
        <v>0</v>
      </c>
      <c r="I7358" s="51" t="s">
        <v>17309</v>
      </c>
      <c r="J7358" s="69">
        <v>27.49</v>
      </c>
      <c r="K7358" s="69">
        <f t="shared" si="344"/>
        <v>0</v>
      </c>
      <c r="L7358" s="90">
        <v>675</v>
      </c>
      <c r="M7358" s="51">
        <v>675</v>
      </c>
      <c r="N7358" s="62" t="s">
        <v>8091</v>
      </c>
      <c r="O7358" s="52" t="s">
        <v>1194</v>
      </c>
      <c r="P7358" s="52">
        <v>1429</v>
      </c>
      <c r="Q7358" s="52">
        <v>22</v>
      </c>
      <c r="R7358" s="52" t="s">
        <v>8077</v>
      </c>
      <c r="S7358" s="49" t="s">
        <v>21333</v>
      </c>
      <c r="V7358" s="50" t="s">
        <v>15305</v>
      </c>
      <c r="W7358" s="50" t="s">
        <v>8077</v>
      </c>
      <c r="X7358" s="50" t="s">
        <v>14738</v>
      </c>
      <c r="Y7358" s="70" t="s">
        <v>17320</v>
      </c>
      <c r="Z7358" s="53">
        <v>76701</v>
      </c>
    </row>
    <row r="7359" spans="1:26" s="49" customFormat="1" x14ac:dyDescent="0.25">
      <c r="A7359" s="74">
        <v>600015092</v>
      </c>
      <c r="B7359" s="73">
        <f t="shared" si="342"/>
        <v>600015092</v>
      </c>
      <c r="C7359" s="73" t="s">
        <v>21263</v>
      </c>
      <c r="D7359" s="68">
        <v>1</v>
      </c>
      <c r="E7359" s="48">
        <f t="shared" si="343"/>
        <v>47934832</v>
      </c>
      <c r="F7359" s="57" t="s">
        <v>8075</v>
      </c>
      <c r="G7359" s="57" t="s">
        <v>8076</v>
      </c>
      <c r="H7359" s="51">
        <v>1025</v>
      </c>
      <c r="I7359" s="51" t="s">
        <v>17309</v>
      </c>
      <c r="J7359" s="69">
        <v>27.49</v>
      </c>
      <c r="K7359" s="69">
        <f t="shared" si="344"/>
        <v>28177.25</v>
      </c>
      <c r="L7359" s="90">
        <v>1025</v>
      </c>
      <c r="M7359" s="51">
        <v>0</v>
      </c>
      <c r="N7359" s="62" t="s">
        <v>21264</v>
      </c>
      <c r="O7359" s="52" t="s">
        <v>8092</v>
      </c>
      <c r="P7359" s="52">
        <v>1463</v>
      </c>
      <c r="Q7359" s="52">
        <v>1</v>
      </c>
      <c r="R7359" s="52" t="s">
        <v>8077</v>
      </c>
      <c r="S7359" s="49" t="s">
        <v>21333</v>
      </c>
      <c r="V7359" s="50" t="s">
        <v>15305</v>
      </c>
      <c r="W7359" s="50" t="s">
        <v>8077</v>
      </c>
      <c r="X7359" s="50" t="s">
        <v>14738</v>
      </c>
      <c r="Y7359" s="70" t="s">
        <v>17320</v>
      </c>
      <c r="Z7359" s="53">
        <v>76701</v>
      </c>
    </row>
    <row r="7360" spans="1:26" s="49" customFormat="1" ht="30" x14ac:dyDescent="0.25">
      <c r="A7360" s="74">
        <v>600117961</v>
      </c>
      <c r="B7360" s="73">
        <f t="shared" si="342"/>
        <v>600117961</v>
      </c>
      <c r="C7360" s="73" t="s">
        <v>13969</v>
      </c>
      <c r="D7360" s="68">
        <v>1</v>
      </c>
      <c r="E7360" s="48">
        <f t="shared" si="343"/>
        <v>71000437</v>
      </c>
      <c r="F7360" s="57" t="s">
        <v>8075</v>
      </c>
      <c r="G7360" s="57" t="s">
        <v>8076</v>
      </c>
      <c r="H7360" s="51">
        <v>0</v>
      </c>
      <c r="I7360" s="51" t="s">
        <v>17309</v>
      </c>
      <c r="J7360" s="69">
        <v>27.49</v>
      </c>
      <c r="K7360" s="69">
        <f t="shared" si="344"/>
        <v>0</v>
      </c>
      <c r="L7360" s="90">
        <v>25</v>
      </c>
      <c r="M7360" s="51">
        <v>25</v>
      </c>
      <c r="N7360" s="62" t="s">
        <v>8157</v>
      </c>
      <c r="O7360" s="52" t="s">
        <v>8158</v>
      </c>
      <c r="P7360" s="52">
        <v>653</v>
      </c>
      <c r="Q7360" s="52"/>
      <c r="R7360" s="52" t="s">
        <v>8156</v>
      </c>
      <c r="S7360" s="49" t="s">
        <v>21333</v>
      </c>
      <c r="V7360" s="50" t="s">
        <v>15312</v>
      </c>
      <c r="W7360" s="50" t="s">
        <v>8077</v>
      </c>
      <c r="X7360" s="50" t="s">
        <v>14740</v>
      </c>
      <c r="Y7360" s="70" t="s">
        <v>17320</v>
      </c>
      <c r="Z7360" s="53">
        <v>76821</v>
      </c>
    </row>
    <row r="7361" spans="1:26" s="49" customFormat="1" x14ac:dyDescent="0.25">
      <c r="A7361" s="74">
        <v>600118185</v>
      </c>
      <c r="B7361" s="73">
        <f t="shared" si="342"/>
        <v>600118185</v>
      </c>
      <c r="C7361" s="73" t="s">
        <v>13970</v>
      </c>
      <c r="D7361" s="68">
        <v>1</v>
      </c>
      <c r="E7361" s="48">
        <f t="shared" si="343"/>
        <v>70984018</v>
      </c>
      <c r="F7361" s="57" t="s">
        <v>8075</v>
      </c>
      <c r="G7361" s="57" t="s">
        <v>8076</v>
      </c>
      <c r="H7361" s="51">
        <v>25</v>
      </c>
      <c r="I7361" s="51" t="s">
        <v>17309</v>
      </c>
      <c r="J7361" s="69">
        <v>27.49</v>
      </c>
      <c r="K7361" s="69">
        <f t="shared" si="344"/>
        <v>687.25</v>
      </c>
      <c r="L7361" s="90">
        <v>25</v>
      </c>
      <c r="M7361" s="51">
        <v>0</v>
      </c>
      <c r="N7361" s="62" t="s">
        <v>8159</v>
      </c>
      <c r="O7361" s="52" t="s">
        <v>8160</v>
      </c>
      <c r="P7361" s="52">
        <v>761</v>
      </c>
      <c r="Q7361" s="52"/>
      <c r="R7361" s="52" t="s">
        <v>8161</v>
      </c>
      <c r="S7361" s="49" t="s">
        <v>21333</v>
      </c>
      <c r="V7361" s="50" t="s">
        <v>15312</v>
      </c>
      <c r="W7361" s="50" t="s">
        <v>8077</v>
      </c>
      <c r="X7361" s="50" t="s">
        <v>14740</v>
      </c>
      <c r="Y7361" s="70" t="s">
        <v>17320</v>
      </c>
      <c r="Z7361" s="53">
        <v>76805</v>
      </c>
    </row>
    <row r="7362" spans="1:26" s="49" customFormat="1" x14ac:dyDescent="0.25">
      <c r="A7362" s="74">
        <v>600118533</v>
      </c>
      <c r="B7362" s="73">
        <f t="shared" si="342"/>
        <v>600118533</v>
      </c>
      <c r="C7362" s="73" t="s">
        <v>13971</v>
      </c>
      <c r="D7362" s="68">
        <v>1</v>
      </c>
      <c r="E7362" s="48">
        <f t="shared" si="343"/>
        <v>70880263</v>
      </c>
      <c r="F7362" s="57" t="s">
        <v>8075</v>
      </c>
      <c r="G7362" s="57" t="s">
        <v>8076</v>
      </c>
      <c r="H7362" s="51">
        <v>850</v>
      </c>
      <c r="I7362" s="51" t="s">
        <v>17309</v>
      </c>
      <c r="J7362" s="69">
        <v>27.49</v>
      </c>
      <c r="K7362" s="69">
        <f t="shared" si="344"/>
        <v>23366.5</v>
      </c>
      <c r="L7362" s="90">
        <v>850</v>
      </c>
      <c r="M7362" s="51">
        <v>0</v>
      </c>
      <c r="N7362" s="62" t="s">
        <v>8162</v>
      </c>
      <c r="O7362" s="52" t="s">
        <v>7966</v>
      </c>
      <c r="P7362" s="52">
        <v>938</v>
      </c>
      <c r="Q7362" s="52"/>
      <c r="R7362" s="52" t="s">
        <v>8104</v>
      </c>
      <c r="S7362" s="49" t="s">
        <v>21333</v>
      </c>
      <c r="V7362" s="50" t="s">
        <v>15312</v>
      </c>
      <c r="W7362" s="50" t="s">
        <v>8077</v>
      </c>
      <c r="X7362" s="50" t="s">
        <v>14740</v>
      </c>
      <c r="Y7362" s="70" t="s">
        <v>17320</v>
      </c>
      <c r="Z7362" s="53">
        <v>76824</v>
      </c>
    </row>
    <row r="7363" spans="1:26" s="49" customFormat="1" x14ac:dyDescent="0.25">
      <c r="A7363" s="74">
        <v>600025578</v>
      </c>
      <c r="B7363" s="73">
        <f t="shared" si="342"/>
        <v>600025578</v>
      </c>
      <c r="C7363" s="73" t="s">
        <v>13932</v>
      </c>
      <c r="D7363" s="68">
        <v>1</v>
      </c>
      <c r="E7363" s="48">
        <f t="shared" si="343"/>
        <v>47934581</v>
      </c>
      <c r="F7363" s="57" t="s">
        <v>8075</v>
      </c>
      <c r="G7363" s="57" t="s">
        <v>8076</v>
      </c>
      <c r="H7363" s="51">
        <v>125</v>
      </c>
      <c r="I7363" s="51" t="s">
        <v>17309</v>
      </c>
      <c r="J7363" s="69">
        <v>27.49</v>
      </c>
      <c r="K7363" s="69">
        <f t="shared" si="344"/>
        <v>3436.25</v>
      </c>
      <c r="L7363" s="90">
        <v>125</v>
      </c>
      <c r="M7363" s="51">
        <v>0</v>
      </c>
      <c r="N7363" s="62" t="s">
        <v>8093</v>
      </c>
      <c r="O7363" s="52" t="s">
        <v>439</v>
      </c>
      <c r="P7363" s="52">
        <v>209</v>
      </c>
      <c r="Q7363" s="52">
        <v>14</v>
      </c>
      <c r="R7363" s="52" t="s">
        <v>8077</v>
      </c>
      <c r="S7363" s="49" t="s">
        <v>21333</v>
      </c>
      <c r="V7363" s="50" t="s">
        <v>15305</v>
      </c>
      <c r="W7363" s="50" t="s">
        <v>8077</v>
      </c>
      <c r="X7363" s="50" t="s">
        <v>14738</v>
      </c>
      <c r="Y7363" s="70" t="s">
        <v>17320</v>
      </c>
      <c r="Z7363" s="53">
        <v>76701</v>
      </c>
    </row>
    <row r="7364" spans="1:26" s="49" customFormat="1" ht="30" x14ac:dyDescent="0.25">
      <c r="A7364" s="74">
        <v>600025594</v>
      </c>
      <c r="B7364" s="73">
        <f t="shared" ref="B7364:B7427" si="345">A7364/1</f>
        <v>600025594</v>
      </c>
      <c r="C7364" s="73" t="s">
        <v>13933</v>
      </c>
      <c r="D7364" s="68">
        <v>1</v>
      </c>
      <c r="E7364" s="48">
        <f t="shared" ref="E7364:E7427" si="346">C7364/1</f>
        <v>70842884</v>
      </c>
      <c r="F7364" s="57" t="s">
        <v>8075</v>
      </c>
      <c r="G7364" s="57" t="s">
        <v>8076</v>
      </c>
      <c r="H7364" s="51">
        <v>25</v>
      </c>
      <c r="I7364" s="51" t="s">
        <v>17309</v>
      </c>
      <c r="J7364" s="69">
        <v>27.49</v>
      </c>
      <c r="K7364" s="69">
        <f t="shared" ref="K7364:K7427" si="347">H7364*J7364</f>
        <v>687.25</v>
      </c>
      <c r="L7364" s="90">
        <v>25</v>
      </c>
      <c r="M7364" s="51">
        <v>0</v>
      </c>
      <c r="N7364" s="62" t="s">
        <v>8094</v>
      </c>
      <c r="O7364" s="52" t="s">
        <v>1557</v>
      </c>
      <c r="P7364" s="52">
        <v>1265</v>
      </c>
      <c r="Q7364" s="52">
        <v>50</v>
      </c>
      <c r="R7364" s="52" t="s">
        <v>8077</v>
      </c>
      <c r="S7364" s="49" t="s">
        <v>21333</v>
      </c>
      <c r="V7364" s="50" t="s">
        <v>15305</v>
      </c>
      <c r="W7364" s="50" t="s">
        <v>8077</v>
      </c>
      <c r="X7364" s="50" t="s">
        <v>14738</v>
      </c>
      <c r="Y7364" s="70" t="s">
        <v>17320</v>
      </c>
      <c r="Z7364" s="53">
        <v>76701</v>
      </c>
    </row>
    <row r="7365" spans="1:26" s="49" customFormat="1" x14ac:dyDescent="0.25">
      <c r="A7365" s="74">
        <v>600025608</v>
      </c>
      <c r="B7365" s="73">
        <f t="shared" si="345"/>
        <v>600025608</v>
      </c>
      <c r="C7365" s="73" t="s">
        <v>13934</v>
      </c>
      <c r="D7365" s="68">
        <v>1</v>
      </c>
      <c r="E7365" s="48">
        <f t="shared" si="346"/>
        <v>47935928</v>
      </c>
      <c r="F7365" s="57" t="s">
        <v>8075</v>
      </c>
      <c r="G7365" s="57" t="s">
        <v>8076</v>
      </c>
      <c r="H7365" s="51">
        <v>200</v>
      </c>
      <c r="I7365" s="51" t="s">
        <v>17309</v>
      </c>
      <c r="J7365" s="69">
        <v>27.49</v>
      </c>
      <c r="K7365" s="69">
        <f t="shared" si="347"/>
        <v>5498</v>
      </c>
      <c r="L7365" s="90">
        <v>200</v>
      </c>
      <c r="M7365" s="51">
        <v>0</v>
      </c>
      <c r="N7365" s="62" t="s">
        <v>8095</v>
      </c>
      <c r="O7365" s="52" t="s">
        <v>8096</v>
      </c>
      <c r="P7365" s="52">
        <v>3695</v>
      </c>
      <c r="Q7365" s="52">
        <v>2</v>
      </c>
      <c r="R7365" s="52" t="s">
        <v>8077</v>
      </c>
      <c r="S7365" s="49" t="s">
        <v>21333</v>
      </c>
      <c r="V7365" s="50" t="s">
        <v>15305</v>
      </c>
      <c r="W7365" s="50" t="s">
        <v>8077</v>
      </c>
      <c r="X7365" s="50" t="s">
        <v>14738</v>
      </c>
      <c r="Y7365" s="70" t="s">
        <v>17320</v>
      </c>
      <c r="Z7365" s="53">
        <v>76701</v>
      </c>
    </row>
    <row r="7366" spans="1:26" s="49" customFormat="1" x14ac:dyDescent="0.25">
      <c r="A7366" s="74">
        <v>600030661</v>
      </c>
      <c r="B7366" s="73">
        <f t="shared" si="345"/>
        <v>600030661</v>
      </c>
      <c r="C7366" s="73" t="s">
        <v>21265</v>
      </c>
      <c r="D7366" s="68">
        <v>1</v>
      </c>
      <c r="E7366" s="48">
        <f t="shared" si="346"/>
        <v>63458691</v>
      </c>
      <c r="F7366" s="57" t="s">
        <v>8075</v>
      </c>
      <c r="G7366" s="57" t="s">
        <v>8076</v>
      </c>
      <c r="H7366" s="51">
        <v>25</v>
      </c>
      <c r="I7366" s="51" t="s">
        <v>17309</v>
      </c>
      <c r="J7366" s="69">
        <v>27.49</v>
      </c>
      <c r="K7366" s="69">
        <f t="shared" si="347"/>
        <v>687.25</v>
      </c>
      <c r="L7366" s="90">
        <v>25</v>
      </c>
      <c r="M7366" s="51">
        <v>0</v>
      </c>
      <c r="N7366" s="62" t="s">
        <v>21266</v>
      </c>
      <c r="O7366" s="52" t="s">
        <v>8097</v>
      </c>
      <c r="P7366" s="52">
        <v>1306</v>
      </c>
      <c r="Q7366" s="52">
        <v>3</v>
      </c>
      <c r="R7366" s="52" t="s">
        <v>8077</v>
      </c>
      <c r="S7366" s="49" t="s">
        <v>21333</v>
      </c>
      <c r="V7366" s="50" t="s">
        <v>15305</v>
      </c>
      <c r="W7366" s="50" t="s">
        <v>8077</v>
      </c>
      <c r="X7366" s="50" t="s">
        <v>14738</v>
      </c>
      <c r="Y7366" s="70" t="s">
        <v>17320</v>
      </c>
      <c r="Z7366" s="53">
        <v>76701</v>
      </c>
    </row>
    <row r="7367" spans="1:26" s="49" customFormat="1" x14ac:dyDescent="0.25">
      <c r="A7367" s="75">
        <v>600118339</v>
      </c>
      <c r="B7367" s="73">
        <f t="shared" si="345"/>
        <v>600118339</v>
      </c>
      <c r="C7367" s="73" t="s">
        <v>13972</v>
      </c>
      <c r="D7367" s="68">
        <v>1</v>
      </c>
      <c r="E7367" s="48">
        <f t="shared" si="346"/>
        <v>71008586</v>
      </c>
      <c r="F7367" s="57" t="s">
        <v>8075</v>
      </c>
      <c r="G7367" s="57" t="s">
        <v>8076</v>
      </c>
      <c r="H7367" s="51">
        <v>50</v>
      </c>
      <c r="I7367" s="51" t="s">
        <v>17309</v>
      </c>
      <c r="J7367" s="69">
        <v>27.49</v>
      </c>
      <c r="K7367" s="69">
        <f t="shared" si="347"/>
        <v>1374.5</v>
      </c>
      <c r="L7367" s="90">
        <v>50</v>
      </c>
      <c r="M7367" s="51">
        <v>0</v>
      </c>
      <c r="N7367" s="62" t="s">
        <v>8163</v>
      </c>
      <c r="O7367" s="52"/>
      <c r="P7367" s="52">
        <v>82</v>
      </c>
      <c r="Q7367" s="52"/>
      <c r="R7367" s="52" t="s">
        <v>8164</v>
      </c>
      <c r="S7367" s="49" t="s">
        <v>21333</v>
      </c>
      <c r="V7367" s="50" t="s">
        <v>15312</v>
      </c>
      <c r="W7367" s="50" t="s">
        <v>8077</v>
      </c>
      <c r="X7367" s="50" t="s">
        <v>14740</v>
      </c>
      <c r="Y7367" s="70" t="s">
        <v>17320</v>
      </c>
      <c r="Z7367" s="53">
        <v>76823</v>
      </c>
    </row>
    <row r="7368" spans="1:26" s="49" customFormat="1" x14ac:dyDescent="0.25">
      <c r="A7368" s="75">
        <v>600118011</v>
      </c>
      <c r="B7368" s="73">
        <f t="shared" si="345"/>
        <v>600118011</v>
      </c>
      <c r="C7368" s="73" t="s">
        <v>13973</v>
      </c>
      <c r="D7368" s="68">
        <v>1</v>
      </c>
      <c r="E7368" s="48">
        <f t="shared" si="346"/>
        <v>75020785</v>
      </c>
      <c r="F7368" s="57" t="s">
        <v>8075</v>
      </c>
      <c r="G7368" s="57" t="s">
        <v>8076</v>
      </c>
      <c r="H7368" s="51">
        <v>0</v>
      </c>
      <c r="I7368" s="51" t="s">
        <v>17309</v>
      </c>
      <c r="J7368" s="69">
        <v>27.49</v>
      </c>
      <c r="K7368" s="69">
        <f t="shared" si="347"/>
        <v>0</v>
      </c>
      <c r="L7368" s="90">
        <v>25</v>
      </c>
      <c r="M7368" s="51">
        <v>25</v>
      </c>
      <c r="N7368" s="62" t="s">
        <v>8165</v>
      </c>
      <c r="O7368" s="52"/>
      <c r="P7368" s="52">
        <v>28</v>
      </c>
      <c r="Q7368" s="52"/>
      <c r="R7368" s="52" t="s">
        <v>8166</v>
      </c>
      <c r="S7368" s="49" t="s">
        <v>21333</v>
      </c>
      <c r="V7368" s="50" t="s">
        <v>15312</v>
      </c>
      <c r="W7368" s="50" t="s">
        <v>8077</v>
      </c>
      <c r="X7368" s="50" t="s">
        <v>14740</v>
      </c>
      <c r="Y7368" s="70" t="s">
        <v>17320</v>
      </c>
      <c r="Z7368" s="53">
        <v>76802</v>
      </c>
    </row>
    <row r="7369" spans="1:26" s="49" customFormat="1" ht="30" x14ac:dyDescent="0.25">
      <c r="A7369" s="75">
        <v>600117448</v>
      </c>
      <c r="B7369" s="73">
        <f t="shared" si="345"/>
        <v>600117448</v>
      </c>
      <c r="C7369" s="73" t="s">
        <v>13974</v>
      </c>
      <c r="D7369" s="68">
        <v>1</v>
      </c>
      <c r="E7369" s="48">
        <f t="shared" si="346"/>
        <v>70995541</v>
      </c>
      <c r="F7369" s="57" t="s">
        <v>8075</v>
      </c>
      <c r="G7369" s="57" t="s">
        <v>8076</v>
      </c>
      <c r="H7369" s="51">
        <v>50</v>
      </c>
      <c r="I7369" s="51" t="s">
        <v>17309</v>
      </c>
      <c r="J7369" s="69">
        <v>27.49</v>
      </c>
      <c r="K7369" s="69">
        <f t="shared" si="347"/>
        <v>1374.5</v>
      </c>
      <c r="L7369" s="90">
        <v>50</v>
      </c>
      <c r="M7369" s="51">
        <v>0</v>
      </c>
      <c r="N7369" s="62" t="s">
        <v>8167</v>
      </c>
      <c r="O7369" s="52" t="s">
        <v>102</v>
      </c>
      <c r="P7369" s="52">
        <v>3945</v>
      </c>
      <c r="Q7369" s="52">
        <v>2</v>
      </c>
      <c r="R7369" s="52" t="s">
        <v>8077</v>
      </c>
      <c r="S7369" s="49" t="s">
        <v>21333</v>
      </c>
      <c r="V7369" s="50" t="s">
        <v>15312</v>
      </c>
      <c r="W7369" s="50" t="s">
        <v>8077</v>
      </c>
      <c r="X7369" s="50" t="s">
        <v>14740</v>
      </c>
      <c r="Y7369" s="70" t="s">
        <v>17320</v>
      </c>
      <c r="Z7369" s="53">
        <v>76701</v>
      </c>
    </row>
    <row r="7370" spans="1:26" s="49" customFormat="1" ht="30" x14ac:dyDescent="0.25">
      <c r="A7370" s="75">
        <v>600117464</v>
      </c>
      <c r="B7370" s="73">
        <f t="shared" si="345"/>
        <v>600117464</v>
      </c>
      <c r="C7370" s="73" t="s">
        <v>13975</v>
      </c>
      <c r="D7370" s="68">
        <v>1</v>
      </c>
      <c r="E7370" s="48">
        <f t="shared" si="346"/>
        <v>70995699</v>
      </c>
      <c r="F7370" s="57" t="s">
        <v>8075</v>
      </c>
      <c r="G7370" s="57" t="s">
        <v>8076</v>
      </c>
      <c r="H7370" s="51">
        <v>0</v>
      </c>
      <c r="I7370" s="51" t="s">
        <v>17309</v>
      </c>
      <c r="J7370" s="69">
        <v>27.49</v>
      </c>
      <c r="K7370" s="69">
        <f t="shared" si="347"/>
        <v>0</v>
      </c>
      <c r="L7370" s="90">
        <v>25</v>
      </c>
      <c r="M7370" s="51">
        <v>25</v>
      </c>
      <c r="N7370" s="62" t="s">
        <v>8168</v>
      </c>
      <c r="O7370" s="52" t="s">
        <v>354</v>
      </c>
      <c r="P7370" s="52">
        <v>4019</v>
      </c>
      <c r="Q7370" s="52">
        <v>43</v>
      </c>
      <c r="R7370" s="52" t="s">
        <v>8077</v>
      </c>
      <c r="S7370" s="49" t="s">
        <v>21333</v>
      </c>
      <c r="V7370" s="50" t="s">
        <v>15312</v>
      </c>
      <c r="W7370" s="50" t="s">
        <v>8077</v>
      </c>
      <c r="X7370" s="50" t="s">
        <v>14740</v>
      </c>
      <c r="Y7370" s="70" t="s">
        <v>17320</v>
      </c>
      <c r="Z7370" s="53">
        <v>76701</v>
      </c>
    </row>
    <row r="7371" spans="1:26" s="49" customFormat="1" ht="30" x14ac:dyDescent="0.25">
      <c r="A7371" s="75">
        <v>600117651</v>
      </c>
      <c r="B7371" s="73">
        <f t="shared" si="345"/>
        <v>600117651</v>
      </c>
      <c r="C7371" s="73" t="s">
        <v>13976</v>
      </c>
      <c r="D7371" s="68">
        <v>1</v>
      </c>
      <c r="E7371" s="48">
        <f t="shared" si="346"/>
        <v>70995532</v>
      </c>
      <c r="F7371" s="57" t="s">
        <v>8075</v>
      </c>
      <c r="G7371" s="57" t="s">
        <v>8076</v>
      </c>
      <c r="H7371" s="51">
        <v>0</v>
      </c>
      <c r="I7371" s="51" t="s">
        <v>17309</v>
      </c>
      <c r="J7371" s="69">
        <v>27.49</v>
      </c>
      <c r="K7371" s="69">
        <f t="shared" si="347"/>
        <v>0</v>
      </c>
      <c r="L7371" s="90">
        <v>50</v>
      </c>
      <c r="M7371" s="51">
        <v>50</v>
      </c>
      <c r="N7371" s="62" t="s">
        <v>8169</v>
      </c>
      <c r="O7371" s="52" t="s">
        <v>4468</v>
      </c>
      <c r="P7371" s="52">
        <v>2566</v>
      </c>
      <c r="Q7371" s="52">
        <v>1</v>
      </c>
      <c r="R7371" s="52" t="s">
        <v>8077</v>
      </c>
      <c r="S7371" s="49" t="s">
        <v>21333</v>
      </c>
      <c r="V7371" s="50" t="s">
        <v>15312</v>
      </c>
      <c r="W7371" s="50" t="s">
        <v>8077</v>
      </c>
      <c r="X7371" s="50" t="s">
        <v>14740</v>
      </c>
      <c r="Y7371" s="70" t="s">
        <v>17320</v>
      </c>
      <c r="Z7371" s="53">
        <v>76701</v>
      </c>
    </row>
    <row r="7372" spans="1:26" s="49" customFormat="1" ht="30" x14ac:dyDescent="0.25">
      <c r="A7372" s="75">
        <v>600117731</v>
      </c>
      <c r="B7372" s="73">
        <f t="shared" si="345"/>
        <v>600117731</v>
      </c>
      <c r="C7372" s="73" t="s">
        <v>21267</v>
      </c>
      <c r="D7372" s="68">
        <v>1</v>
      </c>
      <c r="E7372" s="48">
        <f t="shared" si="346"/>
        <v>70995672</v>
      </c>
      <c r="F7372" s="57" t="s">
        <v>8075</v>
      </c>
      <c r="G7372" s="57" t="s">
        <v>8076</v>
      </c>
      <c r="H7372" s="51">
        <v>0</v>
      </c>
      <c r="I7372" s="51" t="s">
        <v>17309</v>
      </c>
      <c r="J7372" s="69">
        <v>27.49</v>
      </c>
      <c r="K7372" s="69">
        <f t="shared" si="347"/>
        <v>0</v>
      </c>
      <c r="L7372" s="90">
        <v>25</v>
      </c>
      <c r="M7372" s="51">
        <v>25</v>
      </c>
      <c r="N7372" s="62" t="s">
        <v>21268</v>
      </c>
      <c r="O7372" s="52" t="s">
        <v>125</v>
      </c>
      <c r="P7372" s="52">
        <v>3712</v>
      </c>
      <c r="Q7372" s="52">
        <v>4</v>
      </c>
      <c r="R7372" s="52" t="s">
        <v>8077</v>
      </c>
      <c r="S7372" s="49" t="s">
        <v>21333</v>
      </c>
      <c r="V7372" s="50" t="s">
        <v>15312</v>
      </c>
      <c r="W7372" s="50" t="s">
        <v>8077</v>
      </c>
      <c r="X7372" s="50" t="s">
        <v>14740</v>
      </c>
      <c r="Y7372" s="70" t="s">
        <v>17320</v>
      </c>
      <c r="Z7372" s="53">
        <v>76701</v>
      </c>
    </row>
    <row r="7373" spans="1:26" s="49" customFormat="1" ht="30" x14ac:dyDescent="0.25">
      <c r="A7373" s="75">
        <v>600117855</v>
      </c>
      <c r="B7373" s="73">
        <f t="shared" si="345"/>
        <v>600117855</v>
      </c>
      <c r="C7373" s="73" t="s">
        <v>13977</v>
      </c>
      <c r="D7373" s="68">
        <v>1</v>
      </c>
      <c r="E7373" s="48">
        <f t="shared" si="346"/>
        <v>75022184</v>
      </c>
      <c r="F7373" s="57" t="s">
        <v>8075</v>
      </c>
      <c r="G7373" s="57" t="s">
        <v>8076</v>
      </c>
      <c r="H7373" s="51">
        <v>50</v>
      </c>
      <c r="I7373" s="51" t="s">
        <v>17309</v>
      </c>
      <c r="J7373" s="69">
        <v>27.49</v>
      </c>
      <c r="K7373" s="69">
        <f t="shared" si="347"/>
        <v>1374.5</v>
      </c>
      <c r="L7373" s="90">
        <v>50</v>
      </c>
      <c r="M7373" s="51">
        <v>0</v>
      </c>
      <c r="N7373" s="62" t="s">
        <v>8170</v>
      </c>
      <c r="O7373" s="52" t="s">
        <v>2799</v>
      </c>
      <c r="P7373" s="52">
        <v>720</v>
      </c>
      <c r="Q7373" s="52"/>
      <c r="R7373" s="52" t="s">
        <v>8171</v>
      </c>
      <c r="S7373" s="49" t="s">
        <v>21333</v>
      </c>
      <c r="V7373" s="50" t="s">
        <v>15312</v>
      </c>
      <c r="W7373" s="50" t="s">
        <v>8077</v>
      </c>
      <c r="X7373" s="50" t="s">
        <v>14740</v>
      </c>
      <c r="Y7373" s="70" t="s">
        <v>17320</v>
      </c>
      <c r="Z7373" s="53">
        <v>76833</v>
      </c>
    </row>
    <row r="7374" spans="1:26" s="49" customFormat="1" ht="30" x14ac:dyDescent="0.25">
      <c r="A7374" s="75">
        <v>600118177</v>
      </c>
      <c r="B7374" s="73">
        <f t="shared" si="345"/>
        <v>600118177</v>
      </c>
      <c r="C7374" s="73" t="s">
        <v>13978</v>
      </c>
      <c r="D7374" s="68">
        <v>1</v>
      </c>
      <c r="E7374" s="48">
        <f t="shared" si="346"/>
        <v>70842302</v>
      </c>
      <c r="F7374" s="57" t="s">
        <v>8075</v>
      </c>
      <c r="G7374" s="57" t="s">
        <v>8076</v>
      </c>
      <c r="H7374" s="51">
        <v>50</v>
      </c>
      <c r="I7374" s="51" t="s">
        <v>17309</v>
      </c>
      <c r="J7374" s="69">
        <v>27.49</v>
      </c>
      <c r="K7374" s="69">
        <f t="shared" si="347"/>
        <v>1374.5</v>
      </c>
      <c r="L7374" s="90">
        <v>50</v>
      </c>
      <c r="M7374" s="51">
        <v>0</v>
      </c>
      <c r="N7374" s="62" t="s">
        <v>8172</v>
      </c>
      <c r="O7374" s="52" t="s">
        <v>8173</v>
      </c>
      <c r="P7374" s="52">
        <v>1197</v>
      </c>
      <c r="Q7374" s="52"/>
      <c r="R7374" s="52" t="s">
        <v>8104</v>
      </c>
      <c r="S7374" s="49" t="s">
        <v>21333</v>
      </c>
      <c r="V7374" s="50" t="s">
        <v>15312</v>
      </c>
      <c r="W7374" s="50" t="s">
        <v>8077</v>
      </c>
      <c r="X7374" s="50" t="s">
        <v>14740</v>
      </c>
      <c r="Y7374" s="70" t="s">
        <v>17320</v>
      </c>
      <c r="Z7374" s="53">
        <v>76824</v>
      </c>
    </row>
    <row r="7375" spans="1:26" s="49" customFormat="1" ht="30" x14ac:dyDescent="0.25">
      <c r="A7375" s="75">
        <v>600118193</v>
      </c>
      <c r="B7375" s="73">
        <f t="shared" si="345"/>
        <v>600118193</v>
      </c>
      <c r="C7375" s="73" t="s">
        <v>13979</v>
      </c>
      <c r="D7375" s="68">
        <v>1</v>
      </c>
      <c r="E7375" s="48">
        <f t="shared" si="346"/>
        <v>70995621</v>
      </c>
      <c r="F7375" s="57" t="s">
        <v>8075</v>
      </c>
      <c r="G7375" s="57" t="s">
        <v>8076</v>
      </c>
      <c r="H7375" s="51">
        <v>0</v>
      </c>
      <c r="I7375" s="51" t="s">
        <v>17309</v>
      </c>
      <c r="J7375" s="69">
        <v>27.49</v>
      </c>
      <c r="K7375" s="69">
        <f t="shared" si="347"/>
        <v>0</v>
      </c>
      <c r="L7375" s="90">
        <v>25</v>
      </c>
      <c r="M7375" s="51">
        <v>25</v>
      </c>
      <c r="N7375" s="62" t="s">
        <v>8174</v>
      </c>
      <c r="O7375" s="52" t="s">
        <v>8175</v>
      </c>
      <c r="P7375" s="52">
        <v>3239</v>
      </c>
      <c r="Q7375" s="52">
        <v>18</v>
      </c>
      <c r="R7375" s="52" t="s">
        <v>8077</v>
      </c>
      <c r="S7375" s="49" t="s">
        <v>21333</v>
      </c>
      <c r="V7375" s="50" t="s">
        <v>15312</v>
      </c>
      <c r="W7375" s="50" t="s">
        <v>8077</v>
      </c>
      <c r="X7375" s="50" t="s">
        <v>14740</v>
      </c>
      <c r="Y7375" s="70" t="s">
        <v>17320</v>
      </c>
      <c r="Z7375" s="53">
        <v>76701</v>
      </c>
    </row>
    <row r="7376" spans="1:26" s="49" customFormat="1" ht="30" x14ac:dyDescent="0.25">
      <c r="A7376" s="75">
        <v>600118207</v>
      </c>
      <c r="B7376" s="73">
        <f t="shared" si="345"/>
        <v>600118207</v>
      </c>
      <c r="C7376" s="73" t="s">
        <v>13980</v>
      </c>
      <c r="D7376" s="68">
        <v>1</v>
      </c>
      <c r="E7376" s="48">
        <f t="shared" si="346"/>
        <v>70995591</v>
      </c>
      <c r="F7376" s="57" t="s">
        <v>8075</v>
      </c>
      <c r="G7376" s="57" t="s">
        <v>8076</v>
      </c>
      <c r="H7376" s="51">
        <v>0</v>
      </c>
      <c r="I7376" s="51" t="s">
        <v>17309</v>
      </c>
      <c r="J7376" s="69">
        <v>27.49</v>
      </c>
      <c r="K7376" s="69">
        <f t="shared" si="347"/>
        <v>0</v>
      </c>
      <c r="L7376" s="90">
        <v>25</v>
      </c>
      <c r="M7376" s="51">
        <v>25</v>
      </c>
      <c r="N7376" s="62" t="s">
        <v>8176</v>
      </c>
      <c r="O7376" s="52" t="s">
        <v>8177</v>
      </c>
      <c r="P7376" s="52">
        <v>2851</v>
      </c>
      <c r="Q7376" s="52">
        <v>5</v>
      </c>
      <c r="R7376" s="52" t="s">
        <v>8077</v>
      </c>
      <c r="S7376" s="49" t="s">
        <v>21333</v>
      </c>
      <c r="V7376" s="50" t="s">
        <v>15312</v>
      </c>
      <c r="W7376" s="50" t="s">
        <v>8077</v>
      </c>
      <c r="X7376" s="50" t="s">
        <v>14740</v>
      </c>
      <c r="Y7376" s="70" t="s">
        <v>17320</v>
      </c>
      <c r="Z7376" s="53">
        <v>76701</v>
      </c>
    </row>
    <row r="7377" spans="1:26" s="49" customFormat="1" ht="30" x14ac:dyDescent="0.25">
      <c r="A7377" s="75">
        <v>600118231</v>
      </c>
      <c r="B7377" s="73">
        <f t="shared" si="345"/>
        <v>600118231</v>
      </c>
      <c r="C7377" s="73" t="s">
        <v>13981</v>
      </c>
      <c r="D7377" s="68">
        <v>1</v>
      </c>
      <c r="E7377" s="48">
        <f t="shared" si="346"/>
        <v>75021692</v>
      </c>
      <c r="F7377" s="57" t="s">
        <v>8075</v>
      </c>
      <c r="G7377" s="57" t="s">
        <v>8076</v>
      </c>
      <c r="H7377" s="51">
        <v>25</v>
      </c>
      <c r="I7377" s="51" t="s">
        <v>17309</v>
      </c>
      <c r="J7377" s="69">
        <v>27.49</v>
      </c>
      <c r="K7377" s="69">
        <f t="shared" si="347"/>
        <v>687.25</v>
      </c>
      <c r="L7377" s="90">
        <v>25</v>
      </c>
      <c r="M7377" s="51">
        <v>0</v>
      </c>
      <c r="N7377" s="62" t="s">
        <v>8178</v>
      </c>
      <c r="O7377" s="52" t="s">
        <v>584</v>
      </c>
      <c r="P7377" s="52">
        <v>352</v>
      </c>
      <c r="Q7377" s="52"/>
      <c r="R7377" s="52" t="s">
        <v>8179</v>
      </c>
      <c r="S7377" s="49" t="s">
        <v>21333</v>
      </c>
      <c r="V7377" s="50" t="s">
        <v>15312</v>
      </c>
      <c r="W7377" s="50" t="s">
        <v>8077</v>
      </c>
      <c r="X7377" s="50" t="s">
        <v>14740</v>
      </c>
      <c r="Y7377" s="70" t="s">
        <v>17320</v>
      </c>
      <c r="Z7377" s="53">
        <v>76832</v>
      </c>
    </row>
    <row r="7378" spans="1:26" s="49" customFormat="1" ht="30" x14ac:dyDescent="0.25">
      <c r="A7378" s="75">
        <v>600118240</v>
      </c>
      <c r="B7378" s="73">
        <f t="shared" si="345"/>
        <v>600118240</v>
      </c>
      <c r="C7378" s="73" t="s">
        <v>13982</v>
      </c>
      <c r="D7378" s="68">
        <v>1</v>
      </c>
      <c r="E7378" s="48">
        <f t="shared" si="346"/>
        <v>70995567</v>
      </c>
      <c r="F7378" s="57" t="s">
        <v>8075</v>
      </c>
      <c r="G7378" s="57" t="s">
        <v>8076</v>
      </c>
      <c r="H7378" s="51">
        <v>75</v>
      </c>
      <c r="I7378" s="51" t="s">
        <v>17309</v>
      </c>
      <c r="J7378" s="69">
        <v>27.49</v>
      </c>
      <c r="K7378" s="69">
        <f t="shared" si="347"/>
        <v>2061.75</v>
      </c>
      <c r="L7378" s="90">
        <v>75</v>
      </c>
      <c r="M7378" s="51">
        <v>0</v>
      </c>
      <c r="N7378" s="62" t="s">
        <v>8180</v>
      </c>
      <c r="O7378" s="52" t="s">
        <v>40</v>
      </c>
      <c r="P7378" s="52">
        <v>3880</v>
      </c>
      <c r="Q7378" s="52">
        <v>3</v>
      </c>
      <c r="R7378" s="52" t="s">
        <v>8077</v>
      </c>
      <c r="S7378" s="49" t="s">
        <v>21333</v>
      </c>
      <c r="V7378" s="50" t="s">
        <v>15312</v>
      </c>
      <c r="W7378" s="50" t="s">
        <v>8077</v>
      </c>
      <c r="X7378" s="50" t="s">
        <v>14740</v>
      </c>
      <c r="Y7378" s="70" t="s">
        <v>17320</v>
      </c>
      <c r="Z7378" s="53">
        <v>76701</v>
      </c>
    </row>
    <row r="7379" spans="1:26" s="49" customFormat="1" ht="30" x14ac:dyDescent="0.25">
      <c r="A7379" s="75">
        <v>600118266</v>
      </c>
      <c r="B7379" s="73">
        <f t="shared" si="345"/>
        <v>600118266</v>
      </c>
      <c r="C7379" s="73" t="s">
        <v>21269</v>
      </c>
      <c r="D7379" s="68">
        <v>1</v>
      </c>
      <c r="E7379" s="48">
        <f t="shared" si="346"/>
        <v>75022958</v>
      </c>
      <c r="F7379" s="57" t="s">
        <v>8075</v>
      </c>
      <c r="G7379" s="57" t="s">
        <v>8076</v>
      </c>
      <c r="H7379" s="51">
        <v>0</v>
      </c>
      <c r="I7379" s="51" t="s">
        <v>17309</v>
      </c>
      <c r="J7379" s="69">
        <v>27.49</v>
      </c>
      <c r="K7379" s="69">
        <f t="shared" si="347"/>
        <v>0</v>
      </c>
      <c r="L7379" s="90">
        <v>50</v>
      </c>
      <c r="M7379" s="51">
        <v>50</v>
      </c>
      <c r="N7379" s="62" t="s">
        <v>21270</v>
      </c>
      <c r="O7379" s="52" t="s">
        <v>519</v>
      </c>
      <c r="P7379" s="52">
        <v>570</v>
      </c>
      <c r="Q7379" s="52"/>
      <c r="R7379" s="52" t="s">
        <v>8181</v>
      </c>
      <c r="S7379" s="49" t="s">
        <v>21333</v>
      </c>
      <c r="V7379" s="50" t="s">
        <v>15312</v>
      </c>
      <c r="W7379" s="50" t="s">
        <v>8077</v>
      </c>
      <c r="X7379" s="50" t="s">
        <v>14740</v>
      </c>
      <c r="Y7379" s="70" t="s">
        <v>17320</v>
      </c>
      <c r="Z7379" s="53">
        <v>76811</v>
      </c>
    </row>
    <row r="7380" spans="1:26" s="49" customFormat="1" ht="30" x14ac:dyDescent="0.25">
      <c r="A7380" s="75">
        <v>600118274</v>
      </c>
      <c r="B7380" s="73">
        <f t="shared" si="345"/>
        <v>600118274</v>
      </c>
      <c r="C7380" s="73" t="s">
        <v>13983</v>
      </c>
      <c r="D7380" s="68">
        <v>1</v>
      </c>
      <c r="E7380" s="48">
        <f t="shared" si="346"/>
        <v>70992207</v>
      </c>
      <c r="F7380" s="57" t="s">
        <v>8075</v>
      </c>
      <c r="G7380" s="57" t="s">
        <v>8076</v>
      </c>
      <c r="H7380" s="51">
        <v>25</v>
      </c>
      <c r="I7380" s="51" t="s">
        <v>17309</v>
      </c>
      <c r="J7380" s="69">
        <v>27.49</v>
      </c>
      <c r="K7380" s="69">
        <f t="shared" si="347"/>
        <v>687.25</v>
      </c>
      <c r="L7380" s="90">
        <v>25</v>
      </c>
      <c r="M7380" s="51">
        <v>0</v>
      </c>
      <c r="N7380" s="62" t="s">
        <v>8182</v>
      </c>
      <c r="O7380" s="52"/>
      <c r="P7380" s="52">
        <v>100</v>
      </c>
      <c r="Q7380" s="52"/>
      <c r="R7380" s="52" t="s">
        <v>8183</v>
      </c>
      <c r="S7380" s="49" t="s">
        <v>21333</v>
      </c>
      <c r="V7380" s="50" t="s">
        <v>15312</v>
      </c>
      <c r="W7380" s="50" t="s">
        <v>8077</v>
      </c>
      <c r="X7380" s="50" t="s">
        <v>14740</v>
      </c>
      <c r="Y7380" s="70" t="s">
        <v>17320</v>
      </c>
      <c r="Z7380" s="53">
        <v>76833</v>
      </c>
    </row>
    <row r="7381" spans="1:26" s="49" customFormat="1" x14ac:dyDescent="0.25">
      <c r="A7381" s="75">
        <v>600118304</v>
      </c>
      <c r="B7381" s="73">
        <f t="shared" si="345"/>
        <v>600118304</v>
      </c>
      <c r="C7381" s="73" t="s">
        <v>13984</v>
      </c>
      <c r="D7381" s="68">
        <v>1</v>
      </c>
      <c r="E7381" s="48">
        <f t="shared" si="346"/>
        <v>75023792</v>
      </c>
      <c r="F7381" s="57" t="s">
        <v>8075</v>
      </c>
      <c r="G7381" s="57" t="s">
        <v>8076</v>
      </c>
      <c r="H7381" s="51">
        <v>50</v>
      </c>
      <c r="I7381" s="51" t="s">
        <v>17309</v>
      </c>
      <c r="J7381" s="69">
        <v>27.49</v>
      </c>
      <c r="K7381" s="69">
        <f t="shared" si="347"/>
        <v>1374.5</v>
      </c>
      <c r="L7381" s="90">
        <v>50</v>
      </c>
      <c r="M7381" s="51">
        <v>0</v>
      </c>
      <c r="N7381" s="62" t="s">
        <v>8184</v>
      </c>
      <c r="O7381" s="52"/>
      <c r="P7381" s="52">
        <v>148</v>
      </c>
      <c r="Q7381" s="52"/>
      <c r="R7381" s="52" t="s">
        <v>8185</v>
      </c>
      <c r="S7381" s="49" t="s">
        <v>21333</v>
      </c>
      <c r="V7381" s="50" t="s">
        <v>15312</v>
      </c>
      <c r="W7381" s="50" t="s">
        <v>8077</v>
      </c>
      <c r="X7381" s="50" t="s">
        <v>14740</v>
      </c>
      <c r="Y7381" s="70" t="s">
        <v>17320</v>
      </c>
      <c r="Z7381" s="53">
        <v>76803</v>
      </c>
    </row>
    <row r="7382" spans="1:26" s="49" customFormat="1" x14ac:dyDescent="0.25">
      <c r="A7382" s="75">
        <v>600118312</v>
      </c>
      <c r="B7382" s="73">
        <f t="shared" si="345"/>
        <v>600118312</v>
      </c>
      <c r="C7382" s="73" t="s">
        <v>13985</v>
      </c>
      <c r="D7382" s="68">
        <v>1</v>
      </c>
      <c r="E7382" s="48">
        <f t="shared" si="346"/>
        <v>75022249</v>
      </c>
      <c r="F7382" s="57" t="s">
        <v>8075</v>
      </c>
      <c r="G7382" s="57" t="s">
        <v>8076</v>
      </c>
      <c r="H7382" s="51">
        <v>50</v>
      </c>
      <c r="I7382" s="51" t="s">
        <v>17309</v>
      </c>
      <c r="J7382" s="69">
        <v>27.49</v>
      </c>
      <c r="K7382" s="69">
        <f t="shared" si="347"/>
        <v>1374.5</v>
      </c>
      <c r="L7382" s="90">
        <v>50</v>
      </c>
      <c r="M7382" s="51">
        <v>0</v>
      </c>
      <c r="N7382" s="62" t="s">
        <v>8186</v>
      </c>
      <c r="O7382" s="52"/>
      <c r="P7382" s="52">
        <v>107</v>
      </c>
      <c r="Q7382" s="52"/>
      <c r="R7382" s="52" t="s">
        <v>8187</v>
      </c>
      <c r="S7382" s="49" t="s">
        <v>21333</v>
      </c>
      <c r="V7382" s="50" t="s">
        <v>15312</v>
      </c>
      <c r="W7382" s="50" t="s">
        <v>8077</v>
      </c>
      <c r="X7382" s="50" t="s">
        <v>14740</v>
      </c>
      <c r="Y7382" s="70" t="s">
        <v>17320</v>
      </c>
      <c r="Z7382" s="53">
        <v>76701</v>
      </c>
    </row>
    <row r="7383" spans="1:26" s="49" customFormat="1" x14ac:dyDescent="0.25">
      <c r="A7383" s="75">
        <v>600118347</v>
      </c>
      <c r="B7383" s="73">
        <f t="shared" si="345"/>
        <v>600118347</v>
      </c>
      <c r="C7383" s="73" t="s">
        <v>13986</v>
      </c>
      <c r="D7383" s="68">
        <v>1</v>
      </c>
      <c r="E7383" s="48">
        <f t="shared" si="346"/>
        <v>70982406</v>
      </c>
      <c r="F7383" s="57" t="s">
        <v>8075</v>
      </c>
      <c r="G7383" s="57" t="s">
        <v>8076</v>
      </c>
      <c r="H7383" s="51">
        <v>75</v>
      </c>
      <c r="I7383" s="51" t="s">
        <v>17309</v>
      </c>
      <c r="J7383" s="69">
        <v>27.49</v>
      </c>
      <c r="K7383" s="69">
        <f t="shared" si="347"/>
        <v>2061.75</v>
      </c>
      <c r="L7383" s="90">
        <v>75</v>
      </c>
      <c r="M7383" s="51">
        <v>0</v>
      </c>
      <c r="N7383" s="62" t="s">
        <v>8188</v>
      </c>
      <c r="O7383" s="52"/>
      <c r="P7383" s="52">
        <v>31</v>
      </c>
      <c r="Q7383" s="52"/>
      <c r="R7383" s="52" t="s">
        <v>8189</v>
      </c>
      <c r="S7383" s="49" t="s">
        <v>21333</v>
      </c>
      <c r="V7383" s="50" t="s">
        <v>15312</v>
      </c>
      <c r="W7383" s="50" t="s">
        <v>8077</v>
      </c>
      <c r="X7383" s="50" t="s">
        <v>14740</v>
      </c>
      <c r="Y7383" s="70" t="s">
        <v>17320</v>
      </c>
      <c r="Z7383" s="53">
        <v>76812</v>
      </c>
    </row>
    <row r="7384" spans="1:26" s="49" customFormat="1" ht="30" x14ac:dyDescent="0.25">
      <c r="A7384" s="75">
        <v>600118371</v>
      </c>
      <c r="B7384" s="73">
        <f t="shared" si="345"/>
        <v>600118371</v>
      </c>
      <c r="C7384" s="73" t="s">
        <v>13987</v>
      </c>
      <c r="D7384" s="68">
        <v>1</v>
      </c>
      <c r="E7384" s="48">
        <f t="shared" si="346"/>
        <v>70993262</v>
      </c>
      <c r="F7384" s="57" t="s">
        <v>8075</v>
      </c>
      <c r="G7384" s="57" t="s">
        <v>8076</v>
      </c>
      <c r="H7384" s="51">
        <v>75</v>
      </c>
      <c r="I7384" s="51" t="s">
        <v>17309</v>
      </c>
      <c r="J7384" s="69">
        <v>27.49</v>
      </c>
      <c r="K7384" s="69">
        <f t="shared" si="347"/>
        <v>2061.75</v>
      </c>
      <c r="L7384" s="90">
        <v>75</v>
      </c>
      <c r="M7384" s="51">
        <v>0</v>
      </c>
      <c r="N7384" s="62" t="s">
        <v>8190</v>
      </c>
      <c r="O7384" s="52"/>
      <c r="P7384" s="52">
        <v>34</v>
      </c>
      <c r="Q7384" s="52"/>
      <c r="R7384" s="52" t="s">
        <v>8191</v>
      </c>
      <c r="S7384" s="49" t="s">
        <v>21333</v>
      </c>
      <c r="V7384" s="50" t="s">
        <v>15312</v>
      </c>
      <c r="W7384" s="50" t="s">
        <v>8077</v>
      </c>
      <c r="X7384" s="50" t="s">
        <v>14740</v>
      </c>
      <c r="Y7384" s="70" t="s">
        <v>17320</v>
      </c>
      <c r="Z7384" s="53">
        <v>76833</v>
      </c>
    </row>
    <row r="7385" spans="1:26" s="49" customFormat="1" x14ac:dyDescent="0.25">
      <c r="A7385" s="75">
        <v>600118398</v>
      </c>
      <c r="B7385" s="73">
        <f t="shared" si="345"/>
        <v>600118398</v>
      </c>
      <c r="C7385" s="73" t="s">
        <v>13988</v>
      </c>
      <c r="D7385" s="68">
        <v>1</v>
      </c>
      <c r="E7385" s="48">
        <f t="shared" si="346"/>
        <v>70876487</v>
      </c>
      <c r="F7385" s="57" t="s">
        <v>8075</v>
      </c>
      <c r="G7385" s="57" t="s">
        <v>8076</v>
      </c>
      <c r="H7385" s="51">
        <v>350</v>
      </c>
      <c r="I7385" s="51" t="s">
        <v>17309</v>
      </c>
      <c r="J7385" s="69">
        <v>27.49</v>
      </c>
      <c r="K7385" s="69">
        <f t="shared" si="347"/>
        <v>9621.5</v>
      </c>
      <c r="L7385" s="90">
        <v>350</v>
      </c>
      <c r="M7385" s="51">
        <v>0</v>
      </c>
      <c r="N7385" s="62" t="s">
        <v>8192</v>
      </c>
      <c r="O7385" s="52" t="s">
        <v>8193</v>
      </c>
      <c r="P7385" s="52">
        <v>2077</v>
      </c>
      <c r="Q7385" s="52">
        <v>27</v>
      </c>
      <c r="R7385" s="52" t="s">
        <v>8077</v>
      </c>
      <c r="S7385" s="49" t="s">
        <v>21333</v>
      </c>
      <c r="V7385" s="50" t="s">
        <v>15312</v>
      </c>
      <c r="W7385" s="50" t="s">
        <v>8077</v>
      </c>
      <c r="X7385" s="50" t="s">
        <v>14740</v>
      </c>
      <c r="Y7385" s="70" t="s">
        <v>17320</v>
      </c>
      <c r="Z7385" s="53">
        <v>76701</v>
      </c>
    </row>
    <row r="7386" spans="1:26" s="49" customFormat="1" ht="30" x14ac:dyDescent="0.25">
      <c r="A7386" s="75">
        <v>600118461</v>
      </c>
      <c r="B7386" s="73">
        <f t="shared" si="345"/>
        <v>600118461</v>
      </c>
      <c r="C7386" s="73" t="s">
        <v>13989</v>
      </c>
      <c r="D7386" s="68">
        <v>1</v>
      </c>
      <c r="E7386" s="48">
        <f t="shared" si="346"/>
        <v>70992916</v>
      </c>
      <c r="F7386" s="57" t="s">
        <v>8075</v>
      </c>
      <c r="G7386" s="57" t="s">
        <v>8076</v>
      </c>
      <c r="H7386" s="51">
        <v>100</v>
      </c>
      <c r="I7386" s="51" t="s">
        <v>17309</v>
      </c>
      <c r="J7386" s="69">
        <v>27.49</v>
      </c>
      <c r="K7386" s="69">
        <f t="shared" si="347"/>
        <v>2749</v>
      </c>
      <c r="L7386" s="90">
        <v>100</v>
      </c>
      <c r="M7386" s="51">
        <v>0</v>
      </c>
      <c r="N7386" s="62" t="s">
        <v>8194</v>
      </c>
      <c r="O7386" s="52"/>
      <c r="P7386" s="52">
        <v>165</v>
      </c>
      <c r="Q7386" s="52"/>
      <c r="R7386" s="52" t="s">
        <v>8195</v>
      </c>
      <c r="S7386" s="49" t="s">
        <v>21333</v>
      </c>
      <c r="V7386" s="50" t="s">
        <v>15312</v>
      </c>
      <c r="W7386" s="50" t="s">
        <v>8077</v>
      </c>
      <c r="X7386" s="50" t="s">
        <v>14740</v>
      </c>
      <c r="Y7386" s="70" t="s">
        <v>17320</v>
      </c>
      <c r="Z7386" s="53">
        <v>76701</v>
      </c>
    </row>
    <row r="7387" spans="1:26" s="49" customFormat="1" ht="30" x14ac:dyDescent="0.25">
      <c r="A7387" s="75">
        <v>600118541</v>
      </c>
      <c r="B7387" s="73">
        <f t="shared" si="345"/>
        <v>600118541</v>
      </c>
      <c r="C7387" s="73" t="s">
        <v>13990</v>
      </c>
      <c r="D7387" s="68">
        <v>1</v>
      </c>
      <c r="E7387" s="48">
        <f t="shared" si="346"/>
        <v>70943923</v>
      </c>
      <c r="F7387" s="57" t="s">
        <v>8075</v>
      </c>
      <c r="G7387" s="57" t="s">
        <v>8076</v>
      </c>
      <c r="H7387" s="51">
        <v>750</v>
      </c>
      <c r="I7387" s="51" t="s">
        <v>17309</v>
      </c>
      <c r="J7387" s="69">
        <v>27.49</v>
      </c>
      <c r="K7387" s="69">
        <f t="shared" si="347"/>
        <v>20617.5</v>
      </c>
      <c r="L7387" s="90">
        <v>750</v>
      </c>
      <c r="M7387" s="51">
        <v>0</v>
      </c>
      <c r="N7387" s="62" t="s">
        <v>8196</v>
      </c>
      <c r="O7387" s="52" t="s">
        <v>340</v>
      </c>
      <c r="P7387" s="52">
        <v>335</v>
      </c>
      <c r="Q7387" s="52"/>
      <c r="R7387" s="52" t="s">
        <v>8181</v>
      </c>
      <c r="S7387" s="49" t="s">
        <v>21333</v>
      </c>
      <c r="V7387" s="50" t="s">
        <v>15312</v>
      </c>
      <c r="W7387" s="50" t="s">
        <v>8077</v>
      </c>
      <c r="X7387" s="50" t="s">
        <v>14740</v>
      </c>
      <c r="Y7387" s="70" t="s">
        <v>17320</v>
      </c>
      <c r="Z7387" s="53">
        <v>76811</v>
      </c>
    </row>
    <row r="7388" spans="1:26" s="49" customFormat="1" x14ac:dyDescent="0.25">
      <c r="A7388" s="75">
        <v>600118550</v>
      </c>
      <c r="B7388" s="73">
        <f t="shared" si="345"/>
        <v>600118550</v>
      </c>
      <c r="C7388" s="73" t="s">
        <v>13991</v>
      </c>
      <c r="D7388" s="68">
        <v>1</v>
      </c>
      <c r="E7388" s="48">
        <f t="shared" si="346"/>
        <v>47935391</v>
      </c>
      <c r="F7388" s="57" t="s">
        <v>8075</v>
      </c>
      <c r="G7388" s="57" t="s">
        <v>8076</v>
      </c>
      <c r="H7388" s="51">
        <v>400</v>
      </c>
      <c r="I7388" s="51" t="s">
        <v>17309</v>
      </c>
      <c r="J7388" s="69">
        <v>27.49</v>
      </c>
      <c r="K7388" s="69">
        <f t="shared" si="347"/>
        <v>10996</v>
      </c>
      <c r="L7388" s="90">
        <v>400</v>
      </c>
      <c r="M7388" s="51">
        <v>0</v>
      </c>
      <c r="N7388" s="62" t="s">
        <v>8197</v>
      </c>
      <c r="O7388" s="52" t="s">
        <v>593</v>
      </c>
      <c r="P7388" s="52">
        <v>161</v>
      </c>
      <c r="Q7388" s="52"/>
      <c r="R7388" s="52" t="s">
        <v>8161</v>
      </c>
      <c r="S7388" s="49" t="s">
        <v>21333</v>
      </c>
      <c r="V7388" s="50" t="s">
        <v>15312</v>
      </c>
      <c r="W7388" s="50" t="s">
        <v>8077</v>
      </c>
      <c r="X7388" s="50" t="s">
        <v>14740</v>
      </c>
      <c r="Y7388" s="70" t="s">
        <v>17320</v>
      </c>
      <c r="Z7388" s="53">
        <v>76805</v>
      </c>
    </row>
    <row r="7389" spans="1:26" s="49" customFormat="1" ht="30" x14ac:dyDescent="0.25">
      <c r="A7389" s="75">
        <v>600118576</v>
      </c>
      <c r="B7389" s="73">
        <f t="shared" si="345"/>
        <v>600118576</v>
      </c>
      <c r="C7389" s="73" t="s">
        <v>13992</v>
      </c>
      <c r="D7389" s="68">
        <v>1</v>
      </c>
      <c r="E7389" s="48">
        <f t="shared" si="346"/>
        <v>70879940</v>
      </c>
      <c r="F7389" s="57" t="s">
        <v>8075</v>
      </c>
      <c r="G7389" s="57" t="s">
        <v>8076</v>
      </c>
      <c r="H7389" s="51">
        <v>725</v>
      </c>
      <c r="I7389" s="51" t="s">
        <v>17309</v>
      </c>
      <c r="J7389" s="69">
        <v>27.49</v>
      </c>
      <c r="K7389" s="69">
        <f t="shared" si="347"/>
        <v>19930.25</v>
      </c>
      <c r="L7389" s="90">
        <v>725</v>
      </c>
      <c r="M7389" s="51">
        <v>0</v>
      </c>
      <c r="N7389" s="62" t="s">
        <v>8198</v>
      </c>
      <c r="O7389" s="52" t="s">
        <v>48</v>
      </c>
      <c r="P7389" s="52">
        <v>440</v>
      </c>
      <c r="Q7389" s="52">
        <v>2</v>
      </c>
      <c r="R7389" s="52" t="s">
        <v>8077</v>
      </c>
      <c r="S7389" s="49" t="s">
        <v>21333</v>
      </c>
      <c r="V7389" s="50" t="s">
        <v>15312</v>
      </c>
      <c r="W7389" s="50" t="s">
        <v>8077</v>
      </c>
      <c r="X7389" s="50" t="s">
        <v>14740</v>
      </c>
      <c r="Y7389" s="70" t="s">
        <v>17320</v>
      </c>
      <c r="Z7389" s="53">
        <v>76701</v>
      </c>
    </row>
    <row r="7390" spans="1:26" s="49" customFormat="1" ht="30" x14ac:dyDescent="0.25">
      <c r="A7390" s="75">
        <v>600118584</v>
      </c>
      <c r="B7390" s="73">
        <f t="shared" si="345"/>
        <v>600118584</v>
      </c>
      <c r="C7390" s="73" t="s">
        <v>13993</v>
      </c>
      <c r="D7390" s="68">
        <v>1</v>
      </c>
      <c r="E7390" s="48">
        <f t="shared" si="346"/>
        <v>70877017</v>
      </c>
      <c r="F7390" s="57" t="s">
        <v>8075</v>
      </c>
      <c r="G7390" s="57" t="s">
        <v>8076</v>
      </c>
      <c r="H7390" s="51">
        <v>625</v>
      </c>
      <c r="I7390" s="51" t="s">
        <v>17309</v>
      </c>
      <c r="J7390" s="69">
        <v>27.49</v>
      </c>
      <c r="K7390" s="69">
        <f t="shared" si="347"/>
        <v>17181.25</v>
      </c>
      <c r="L7390" s="90">
        <v>625</v>
      </c>
      <c r="M7390" s="51">
        <v>0</v>
      </c>
      <c r="N7390" s="62" t="s">
        <v>8199</v>
      </c>
      <c r="O7390" s="52" t="s">
        <v>8097</v>
      </c>
      <c r="P7390" s="52">
        <v>1462</v>
      </c>
      <c r="Q7390" s="52">
        <v>2</v>
      </c>
      <c r="R7390" s="52" t="s">
        <v>8077</v>
      </c>
      <c r="S7390" s="49" t="s">
        <v>21333</v>
      </c>
      <c r="V7390" s="50" t="s">
        <v>15312</v>
      </c>
      <c r="W7390" s="50" t="s">
        <v>8077</v>
      </c>
      <c r="X7390" s="50" t="s">
        <v>14740</v>
      </c>
      <c r="Y7390" s="70" t="s">
        <v>17320</v>
      </c>
      <c r="Z7390" s="53">
        <v>76701</v>
      </c>
    </row>
    <row r="7391" spans="1:26" s="49" customFormat="1" x14ac:dyDescent="0.25">
      <c r="A7391" s="75">
        <v>600118592</v>
      </c>
      <c r="B7391" s="73">
        <f t="shared" si="345"/>
        <v>600118592</v>
      </c>
      <c r="C7391" s="73" t="s">
        <v>13935</v>
      </c>
      <c r="D7391" s="68">
        <v>1</v>
      </c>
      <c r="E7391" s="48">
        <f t="shared" si="346"/>
        <v>67007813</v>
      </c>
      <c r="F7391" s="57" t="s">
        <v>8075</v>
      </c>
      <c r="G7391" s="57" t="s">
        <v>8076</v>
      </c>
      <c r="H7391" s="51">
        <v>325</v>
      </c>
      <c r="I7391" s="51" t="s">
        <v>17309</v>
      </c>
      <c r="J7391" s="69">
        <v>27.49</v>
      </c>
      <c r="K7391" s="69">
        <f t="shared" si="347"/>
        <v>8934.25</v>
      </c>
      <c r="L7391" s="90">
        <v>325</v>
      </c>
      <c r="M7391" s="51">
        <v>0</v>
      </c>
      <c r="N7391" s="62" t="s">
        <v>8098</v>
      </c>
      <c r="O7391" s="52" t="s">
        <v>8099</v>
      </c>
      <c r="P7391" s="52">
        <v>49</v>
      </c>
      <c r="Q7391" s="52">
        <v>43</v>
      </c>
      <c r="R7391" s="52" t="s">
        <v>8077</v>
      </c>
      <c r="S7391" s="49" t="s">
        <v>21334</v>
      </c>
      <c r="V7391" s="50" t="s">
        <v>15305</v>
      </c>
      <c r="W7391" s="50" t="s">
        <v>8077</v>
      </c>
      <c r="X7391" s="50" t="s">
        <v>14741</v>
      </c>
      <c r="Y7391" s="70" t="s">
        <v>17320</v>
      </c>
      <c r="Z7391" s="53">
        <v>76701</v>
      </c>
    </row>
    <row r="7392" spans="1:26" s="49" customFormat="1" x14ac:dyDescent="0.25">
      <c r="A7392" s="75">
        <v>600118606</v>
      </c>
      <c r="B7392" s="73">
        <f t="shared" si="345"/>
        <v>600118606</v>
      </c>
      <c r="C7392" s="73" t="s">
        <v>13994</v>
      </c>
      <c r="D7392" s="68">
        <v>1</v>
      </c>
      <c r="E7392" s="48">
        <f t="shared" si="346"/>
        <v>47934409</v>
      </c>
      <c r="F7392" s="57" t="s">
        <v>8075</v>
      </c>
      <c r="G7392" s="57" t="s">
        <v>8076</v>
      </c>
      <c r="H7392" s="51">
        <v>1600</v>
      </c>
      <c r="I7392" s="51" t="s">
        <v>17309</v>
      </c>
      <c r="J7392" s="69">
        <v>27.49</v>
      </c>
      <c r="K7392" s="69">
        <f t="shared" si="347"/>
        <v>43984</v>
      </c>
      <c r="L7392" s="90">
        <v>1600</v>
      </c>
      <c r="M7392" s="51">
        <v>0</v>
      </c>
      <c r="N7392" s="62" t="s">
        <v>8200</v>
      </c>
      <c r="O7392" s="52" t="s">
        <v>243</v>
      </c>
      <c r="P7392" s="52">
        <v>3354</v>
      </c>
      <c r="Q7392" s="52">
        <v>2</v>
      </c>
      <c r="R7392" s="52" t="s">
        <v>8077</v>
      </c>
      <c r="S7392" s="49" t="s">
        <v>21333</v>
      </c>
      <c r="V7392" s="50" t="s">
        <v>15312</v>
      </c>
      <c r="W7392" s="50" t="s">
        <v>8077</v>
      </c>
      <c r="X7392" s="50" t="s">
        <v>14740</v>
      </c>
      <c r="Y7392" s="70" t="s">
        <v>17320</v>
      </c>
      <c r="Z7392" s="53">
        <v>76701</v>
      </c>
    </row>
    <row r="7393" spans="1:26" s="49" customFormat="1" x14ac:dyDescent="0.25">
      <c r="A7393" s="75">
        <v>600118614</v>
      </c>
      <c r="B7393" s="73">
        <f t="shared" si="345"/>
        <v>600118614</v>
      </c>
      <c r="C7393" s="73" t="s">
        <v>13995</v>
      </c>
      <c r="D7393" s="68">
        <v>1</v>
      </c>
      <c r="E7393" s="48">
        <f t="shared" si="346"/>
        <v>70876649</v>
      </c>
      <c r="F7393" s="57" t="s">
        <v>8075</v>
      </c>
      <c r="G7393" s="57" t="s">
        <v>8076</v>
      </c>
      <c r="H7393" s="51">
        <v>1150</v>
      </c>
      <c r="I7393" s="51" t="s">
        <v>17309</v>
      </c>
      <c r="J7393" s="69">
        <v>27.49</v>
      </c>
      <c r="K7393" s="69">
        <f t="shared" si="347"/>
        <v>31613.5</v>
      </c>
      <c r="L7393" s="90">
        <v>1150</v>
      </c>
      <c r="M7393" s="51">
        <v>0</v>
      </c>
      <c r="N7393" s="62" t="s">
        <v>8201</v>
      </c>
      <c r="O7393" s="52" t="s">
        <v>40</v>
      </c>
      <c r="P7393" s="52">
        <v>3861</v>
      </c>
      <c r="Q7393" s="52">
        <v>5</v>
      </c>
      <c r="R7393" s="52" t="s">
        <v>8077</v>
      </c>
      <c r="S7393" s="49" t="s">
        <v>21333</v>
      </c>
      <c r="V7393" s="50" t="s">
        <v>15312</v>
      </c>
      <c r="W7393" s="50" t="s">
        <v>8077</v>
      </c>
      <c r="X7393" s="50" t="s">
        <v>14740</v>
      </c>
      <c r="Y7393" s="70" t="s">
        <v>17320</v>
      </c>
      <c r="Z7393" s="53">
        <v>76701</v>
      </c>
    </row>
    <row r="7394" spans="1:26" s="49" customFormat="1" ht="30" x14ac:dyDescent="0.25">
      <c r="A7394" s="75">
        <v>600118631</v>
      </c>
      <c r="B7394" s="73">
        <f t="shared" si="345"/>
        <v>600118631</v>
      </c>
      <c r="C7394" s="73" t="s">
        <v>13996</v>
      </c>
      <c r="D7394" s="68">
        <v>1</v>
      </c>
      <c r="E7394" s="48">
        <f t="shared" si="346"/>
        <v>75022729</v>
      </c>
      <c r="F7394" s="57" t="s">
        <v>8075</v>
      </c>
      <c r="G7394" s="57" t="s">
        <v>8076</v>
      </c>
      <c r="H7394" s="51">
        <v>200</v>
      </c>
      <c r="I7394" s="51" t="s">
        <v>17309</v>
      </c>
      <c r="J7394" s="69">
        <v>27.49</v>
      </c>
      <c r="K7394" s="69">
        <f t="shared" si="347"/>
        <v>5498</v>
      </c>
      <c r="L7394" s="90">
        <v>200</v>
      </c>
      <c r="M7394" s="51">
        <v>0</v>
      </c>
      <c r="N7394" s="62" t="s">
        <v>8202</v>
      </c>
      <c r="O7394" s="52"/>
      <c r="P7394" s="52">
        <v>165</v>
      </c>
      <c r="Q7394" s="52"/>
      <c r="R7394" s="52" t="s">
        <v>8203</v>
      </c>
      <c r="S7394" s="49" t="s">
        <v>21333</v>
      </c>
      <c r="V7394" s="50" t="s">
        <v>15312</v>
      </c>
      <c r="W7394" s="50" t="s">
        <v>8077</v>
      </c>
      <c r="X7394" s="50" t="s">
        <v>14740</v>
      </c>
      <c r="Y7394" s="70" t="s">
        <v>17320</v>
      </c>
      <c r="Z7394" s="53">
        <v>76813</v>
      </c>
    </row>
    <row r="7395" spans="1:26" s="49" customFormat="1" x14ac:dyDescent="0.25">
      <c r="A7395" s="75">
        <v>600118649</v>
      </c>
      <c r="B7395" s="73">
        <f t="shared" si="345"/>
        <v>600118649</v>
      </c>
      <c r="C7395" s="73" t="s">
        <v>13997</v>
      </c>
      <c r="D7395" s="68">
        <v>1</v>
      </c>
      <c r="E7395" s="48">
        <f t="shared" si="346"/>
        <v>70874930</v>
      </c>
      <c r="F7395" s="57" t="s">
        <v>8075</v>
      </c>
      <c r="G7395" s="57" t="s">
        <v>8076</v>
      </c>
      <c r="H7395" s="51">
        <v>750</v>
      </c>
      <c r="I7395" s="51" t="s">
        <v>17309</v>
      </c>
      <c r="J7395" s="69">
        <v>27.49</v>
      </c>
      <c r="K7395" s="69">
        <f t="shared" si="347"/>
        <v>20617.5</v>
      </c>
      <c r="L7395" s="90">
        <v>750</v>
      </c>
      <c r="M7395" s="51">
        <v>0</v>
      </c>
      <c r="N7395" s="62" t="s">
        <v>8204</v>
      </c>
      <c r="O7395" s="52" t="s">
        <v>2799</v>
      </c>
      <c r="P7395" s="52">
        <v>416</v>
      </c>
      <c r="Q7395" s="52"/>
      <c r="R7395" s="52" t="s">
        <v>8171</v>
      </c>
      <c r="S7395" s="49" t="s">
        <v>21333</v>
      </c>
      <c r="V7395" s="50" t="s">
        <v>15312</v>
      </c>
      <c r="W7395" s="50" t="s">
        <v>8077</v>
      </c>
      <c r="X7395" s="50" t="s">
        <v>14740</v>
      </c>
      <c r="Y7395" s="70" t="s">
        <v>17320</v>
      </c>
      <c r="Z7395" s="53">
        <v>76833</v>
      </c>
    </row>
    <row r="7396" spans="1:26" s="49" customFormat="1" x14ac:dyDescent="0.25">
      <c r="A7396" s="75">
        <v>600118657</v>
      </c>
      <c r="B7396" s="73">
        <f t="shared" si="345"/>
        <v>600118657</v>
      </c>
      <c r="C7396" s="73" t="s">
        <v>13998</v>
      </c>
      <c r="D7396" s="68">
        <v>1</v>
      </c>
      <c r="E7396" s="48">
        <f t="shared" si="346"/>
        <v>70980489</v>
      </c>
      <c r="F7396" s="57" t="s">
        <v>8075</v>
      </c>
      <c r="G7396" s="57" t="s">
        <v>8076</v>
      </c>
      <c r="H7396" s="51">
        <v>175</v>
      </c>
      <c r="I7396" s="51" t="s">
        <v>17309</v>
      </c>
      <c r="J7396" s="69">
        <v>27.49</v>
      </c>
      <c r="K7396" s="69">
        <f t="shared" si="347"/>
        <v>4810.75</v>
      </c>
      <c r="L7396" s="90">
        <v>175</v>
      </c>
      <c r="M7396" s="51">
        <v>0</v>
      </c>
      <c r="N7396" s="62" t="s">
        <v>8205</v>
      </c>
      <c r="O7396" s="52" t="s">
        <v>8206</v>
      </c>
      <c r="P7396" s="52">
        <v>47</v>
      </c>
      <c r="Q7396" s="52"/>
      <c r="R7396" s="52" t="s">
        <v>8207</v>
      </c>
      <c r="S7396" s="49" t="s">
        <v>21333</v>
      </c>
      <c r="V7396" s="50" t="s">
        <v>15312</v>
      </c>
      <c r="W7396" s="50" t="s">
        <v>8077</v>
      </c>
      <c r="X7396" s="50" t="s">
        <v>14740</v>
      </c>
      <c r="Y7396" s="70" t="s">
        <v>17320</v>
      </c>
      <c r="Z7396" s="53">
        <v>76804</v>
      </c>
    </row>
    <row r="7397" spans="1:26" s="49" customFormat="1" ht="30" x14ac:dyDescent="0.25">
      <c r="A7397" s="75">
        <v>600118673</v>
      </c>
      <c r="B7397" s="73">
        <f t="shared" si="345"/>
        <v>600118673</v>
      </c>
      <c r="C7397" s="73" t="s">
        <v>13999</v>
      </c>
      <c r="D7397" s="68">
        <v>1</v>
      </c>
      <c r="E7397" s="48">
        <f t="shared" si="346"/>
        <v>70839425</v>
      </c>
      <c r="F7397" s="57" t="s">
        <v>8075</v>
      </c>
      <c r="G7397" s="57" t="s">
        <v>8076</v>
      </c>
      <c r="H7397" s="51">
        <v>250</v>
      </c>
      <c r="I7397" s="51" t="s">
        <v>17309</v>
      </c>
      <c r="J7397" s="69">
        <v>27.49</v>
      </c>
      <c r="K7397" s="69">
        <f t="shared" si="347"/>
        <v>6872.5</v>
      </c>
      <c r="L7397" s="90">
        <v>250</v>
      </c>
      <c r="M7397" s="51">
        <v>0</v>
      </c>
      <c r="N7397" s="62" t="s">
        <v>8208</v>
      </c>
      <c r="O7397" s="52" t="s">
        <v>584</v>
      </c>
      <c r="P7397" s="52">
        <v>211</v>
      </c>
      <c r="Q7397" s="52"/>
      <c r="R7397" s="52" t="s">
        <v>8179</v>
      </c>
      <c r="S7397" s="49" t="s">
        <v>21333</v>
      </c>
      <c r="V7397" s="50" t="s">
        <v>15312</v>
      </c>
      <c r="W7397" s="50" t="s">
        <v>8077</v>
      </c>
      <c r="X7397" s="50" t="s">
        <v>14740</v>
      </c>
      <c r="Y7397" s="70" t="s">
        <v>17320</v>
      </c>
      <c r="Z7397" s="53">
        <v>76832</v>
      </c>
    </row>
    <row r="7398" spans="1:26" s="49" customFormat="1" ht="30" x14ac:dyDescent="0.25">
      <c r="A7398" s="75">
        <v>600118681</v>
      </c>
      <c r="B7398" s="73">
        <f t="shared" si="345"/>
        <v>600118681</v>
      </c>
      <c r="C7398" s="73" t="s">
        <v>14000</v>
      </c>
      <c r="D7398" s="68">
        <v>1</v>
      </c>
      <c r="E7398" s="48">
        <f t="shared" si="346"/>
        <v>75020793</v>
      </c>
      <c r="F7398" s="57" t="s">
        <v>8075</v>
      </c>
      <c r="G7398" s="57" t="s">
        <v>8076</v>
      </c>
      <c r="H7398" s="51">
        <v>350</v>
      </c>
      <c r="I7398" s="51" t="s">
        <v>17309</v>
      </c>
      <c r="J7398" s="69">
        <v>27.49</v>
      </c>
      <c r="K7398" s="69">
        <f t="shared" si="347"/>
        <v>9621.5</v>
      </c>
      <c r="L7398" s="90">
        <v>350</v>
      </c>
      <c r="M7398" s="51">
        <v>0</v>
      </c>
      <c r="N7398" s="62" t="s">
        <v>8209</v>
      </c>
      <c r="O7398" s="52"/>
      <c r="P7398" s="52">
        <v>59</v>
      </c>
      <c r="Q7398" s="52"/>
      <c r="R7398" s="52" t="s">
        <v>8166</v>
      </c>
      <c r="S7398" s="49" t="s">
        <v>21333</v>
      </c>
      <c r="V7398" s="50" t="s">
        <v>15312</v>
      </c>
      <c r="W7398" s="50" t="s">
        <v>8077</v>
      </c>
      <c r="X7398" s="50" t="s">
        <v>14740</v>
      </c>
      <c r="Y7398" s="70" t="s">
        <v>17320</v>
      </c>
      <c r="Z7398" s="53">
        <v>76802</v>
      </c>
    </row>
    <row r="7399" spans="1:26" s="49" customFormat="1" x14ac:dyDescent="0.25">
      <c r="A7399" s="75">
        <v>600118711</v>
      </c>
      <c r="B7399" s="73">
        <f t="shared" si="345"/>
        <v>600118711</v>
      </c>
      <c r="C7399" s="73" t="s">
        <v>14001</v>
      </c>
      <c r="D7399" s="68">
        <v>1</v>
      </c>
      <c r="E7399" s="48">
        <f t="shared" si="346"/>
        <v>70997870</v>
      </c>
      <c r="F7399" s="57" t="s">
        <v>8075</v>
      </c>
      <c r="G7399" s="57" t="s">
        <v>8076</v>
      </c>
      <c r="H7399" s="51">
        <v>50</v>
      </c>
      <c r="I7399" s="51" t="s">
        <v>17309</v>
      </c>
      <c r="J7399" s="69">
        <v>27.49</v>
      </c>
      <c r="K7399" s="69">
        <f t="shared" si="347"/>
        <v>1374.5</v>
      </c>
      <c r="L7399" s="90">
        <v>50</v>
      </c>
      <c r="M7399" s="51">
        <v>0</v>
      </c>
      <c r="N7399" s="62" t="s">
        <v>8210</v>
      </c>
      <c r="O7399" s="52"/>
      <c r="P7399" s="52">
        <v>148</v>
      </c>
      <c r="Q7399" s="52"/>
      <c r="R7399" s="52" t="s">
        <v>8211</v>
      </c>
      <c r="S7399" s="49" t="s">
        <v>21333</v>
      </c>
      <c r="V7399" s="50" t="s">
        <v>15312</v>
      </c>
      <c r="W7399" s="50" t="s">
        <v>8077</v>
      </c>
      <c r="X7399" s="50" t="s">
        <v>14740</v>
      </c>
      <c r="Y7399" s="70" t="s">
        <v>17320</v>
      </c>
      <c r="Z7399" s="53">
        <v>76824</v>
      </c>
    </row>
    <row r="7400" spans="1:26" s="49" customFormat="1" x14ac:dyDescent="0.25">
      <c r="A7400" s="75">
        <v>600118720</v>
      </c>
      <c r="B7400" s="73">
        <f t="shared" si="345"/>
        <v>600118720</v>
      </c>
      <c r="C7400" s="73" t="s">
        <v>14002</v>
      </c>
      <c r="D7400" s="68">
        <v>1</v>
      </c>
      <c r="E7400" s="48">
        <f t="shared" si="346"/>
        <v>47933810</v>
      </c>
      <c r="F7400" s="57" t="s">
        <v>8075</v>
      </c>
      <c r="G7400" s="57" t="s">
        <v>8076</v>
      </c>
      <c r="H7400" s="51">
        <v>950</v>
      </c>
      <c r="I7400" s="51" t="s">
        <v>17309</v>
      </c>
      <c r="J7400" s="69">
        <v>27.49</v>
      </c>
      <c r="K7400" s="69">
        <f t="shared" si="347"/>
        <v>26115.5</v>
      </c>
      <c r="L7400" s="90">
        <v>950</v>
      </c>
      <c r="M7400" s="51">
        <v>0</v>
      </c>
      <c r="N7400" s="62" t="s">
        <v>8212</v>
      </c>
      <c r="O7400" s="52" t="s">
        <v>8087</v>
      </c>
      <c r="P7400" s="52">
        <v>4062</v>
      </c>
      <c r="Q7400" s="52">
        <v>8</v>
      </c>
      <c r="R7400" s="52" t="s">
        <v>8077</v>
      </c>
      <c r="S7400" s="49" t="s">
        <v>21333</v>
      </c>
      <c r="V7400" s="50" t="s">
        <v>15312</v>
      </c>
      <c r="W7400" s="50" t="s">
        <v>8077</v>
      </c>
      <c r="X7400" s="50" t="s">
        <v>14740</v>
      </c>
      <c r="Y7400" s="70" t="s">
        <v>17320</v>
      </c>
      <c r="Z7400" s="53">
        <v>76701</v>
      </c>
    </row>
    <row r="7401" spans="1:26" s="49" customFormat="1" ht="30" x14ac:dyDescent="0.25">
      <c r="A7401" s="75">
        <v>600118991</v>
      </c>
      <c r="B7401" s="73">
        <f t="shared" si="345"/>
        <v>600118991</v>
      </c>
      <c r="C7401" s="73" t="s">
        <v>14003</v>
      </c>
      <c r="D7401" s="68">
        <v>1</v>
      </c>
      <c r="E7401" s="48">
        <f t="shared" si="346"/>
        <v>75022940</v>
      </c>
      <c r="F7401" s="57" t="s">
        <v>8075</v>
      </c>
      <c r="G7401" s="57" t="s">
        <v>8076</v>
      </c>
      <c r="H7401" s="51">
        <v>25</v>
      </c>
      <c r="I7401" s="51" t="s">
        <v>17309</v>
      </c>
      <c r="J7401" s="69">
        <v>27.49</v>
      </c>
      <c r="K7401" s="69">
        <f t="shared" si="347"/>
        <v>687.25</v>
      </c>
      <c r="L7401" s="90">
        <v>25</v>
      </c>
      <c r="M7401" s="51">
        <v>0</v>
      </c>
      <c r="N7401" s="62" t="s">
        <v>8213</v>
      </c>
      <c r="O7401" s="52" t="s">
        <v>8214</v>
      </c>
      <c r="P7401" s="52">
        <v>270</v>
      </c>
      <c r="Q7401" s="52"/>
      <c r="R7401" s="52" t="s">
        <v>8181</v>
      </c>
      <c r="S7401" s="49" t="s">
        <v>21333</v>
      </c>
      <c r="V7401" s="50" t="s">
        <v>15312</v>
      </c>
      <c r="W7401" s="50" t="s">
        <v>8077</v>
      </c>
      <c r="X7401" s="50" t="s">
        <v>14740</v>
      </c>
      <c r="Y7401" s="70" t="s">
        <v>17320</v>
      </c>
      <c r="Z7401" s="53">
        <v>76811</v>
      </c>
    </row>
    <row r="7402" spans="1:26" s="49" customFormat="1" x14ac:dyDescent="0.25">
      <c r="A7402" s="75">
        <v>600171124</v>
      </c>
      <c r="B7402" s="73">
        <f t="shared" si="345"/>
        <v>600171124</v>
      </c>
      <c r="C7402" s="73" t="s">
        <v>13936</v>
      </c>
      <c r="D7402" s="68">
        <v>1</v>
      </c>
      <c r="E7402" s="48">
        <f t="shared" si="346"/>
        <v>568945</v>
      </c>
      <c r="F7402" s="57" t="s">
        <v>8075</v>
      </c>
      <c r="G7402" s="57" t="s">
        <v>8076</v>
      </c>
      <c r="H7402" s="51">
        <v>1000</v>
      </c>
      <c r="I7402" s="51" t="s">
        <v>17309</v>
      </c>
      <c r="J7402" s="69">
        <v>27.49</v>
      </c>
      <c r="K7402" s="69">
        <f t="shared" si="347"/>
        <v>27490</v>
      </c>
      <c r="L7402" s="90">
        <v>1000</v>
      </c>
      <c r="M7402" s="51">
        <v>0</v>
      </c>
      <c r="N7402" s="62" t="s">
        <v>8100</v>
      </c>
      <c r="O7402" s="52" t="s">
        <v>8101</v>
      </c>
      <c r="P7402" s="52">
        <v>539</v>
      </c>
      <c r="Q7402" s="52">
        <v>3</v>
      </c>
      <c r="R7402" s="52" t="s">
        <v>8077</v>
      </c>
      <c r="S7402" s="49" t="s">
        <v>21333</v>
      </c>
      <c r="V7402" s="50" t="s">
        <v>15305</v>
      </c>
      <c r="W7402" s="50" t="s">
        <v>8077</v>
      </c>
      <c r="X7402" s="50" t="s">
        <v>14738</v>
      </c>
      <c r="Y7402" s="70" t="s">
        <v>17320</v>
      </c>
      <c r="Z7402" s="53">
        <v>76701</v>
      </c>
    </row>
    <row r="7403" spans="1:26" s="49" customFormat="1" ht="30" x14ac:dyDescent="0.25">
      <c r="A7403" s="75">
        <v>680000054</v>
      </c>
      <c r="B7403" s="73">
        <f t="shared" si="345"/>
        <v>680000054</v>
      </c>
      <c r="C7403" s="73" t="s">
        <v>21271</v>
      </c>
      <c r="D7403" s="68">
        <v>1</v>
      </c>
      <c r="E7403" s="48">
        <f t="shared" si="346"/>
        <v>64422402</v>
      </c>
      <c r="F7403" s="57" t="s">
        <v>8075</v>
      </c>
      <c r="G7403" s="57" t="s">
        <v>8076</v>
      </c>
      <c r="H7403" s="51">
        <v>1150</v>
      </c>
      <c r="I7403" s="51" t="s">
        <v>17309</v>
      </c>
      <c r="J7403" s="69">
        <v>27.49</v>
      </c>
      <c r="K7403" s="69">
        <f t="shared" si="347"/>
        <v>31613.5</v>
      </c>
      <c r="L7403" s="90">
        <v>1150</v>
      </c>
      <c r="M7403" s="51">
        <v>0</v>
      </c>
      <c r="N7403" s="62" t="s">
        <v>21272</v>
      </c>
      <c r="O7403" s="52" t="s">
        <v>21273</v>
      </c>
      <c r="P7403" s="52">
        <v>991</v>
      </c>
      <c r="Q7403" s="52"/>
      <c r="R7403" s="52" t="s">
        <v>8078</v>
      </c>
      <c r="S7403" s="49" t="s">
        <v>21333</v>
      </c>
      <c r="V7403" s="50" t="s">
        <v>14743</v>
      </c>
      <c r="W7403" s="50" t="s">
        <v>8077</v>
      </c>
      <c r="X7403" s="50" t="s">
        <v>14744</v>
      </c>
      <c r="Y7403" s="70" t="s">
        <v>17320</v>
      </c>
      <c r="Z7403" s="53">
        <v>76901</v>
      </c>
    </row>
    <row r="7404" spans="1:26" s="49" customFormat="1" x14ac:dyDescent="0.25">
      <c r="A7404" s="75">
        <v>691012105</v>
      </c>
      <c r="B7404" s="73">
        <f t="shared" si="345"/>
        <v>691012105</v>
      </c>
      <c r="C7404" s="73" t="s">
        <v>13937</v>
      </c>
      <c r="D7404" s="68">
        <v>1</v>
      </c>
      <c r="E7404" s="48">
        <f t="shared" si="346"/>
        <v>7037872</v>
      </c>
      <c r="F7404" s="57" t="s">
        <v>8075</v>
      </c>
      <c r="G7404" s="57" t="s">
        <v>8076</v>
      </c>
      <c r="H7404" s="51">
        <v>100</v>
      </c>
      <c r="I7404" s="51" t="s">
        <v>17309</v>
      </c>
      <c r="J7404" s="69">
        <v>27.49</v>
      </c>
      <c r="K7404" s="69">
        <f t="shared" si="347"/>
        <v>2749</v>
      </c>
      <c r="L7404" s="90">
        <v>100</v>
      </c>
      <c r="M7404" s="51">
        <v>0</v>
      </c>
      <c r="N7404" s="62" t="s">
        <v>8102</v>
      </c>
      <c r="O7404" s="52" t="s">
        <v>8092</v>
      </c>
      <c r="P7404" s="52">
        <v>1463</v>
      </c>
      <c r="Q7404" s="52">
        <v>1</v>
      </c>
      <c r="R7404" s="52" t="s">
        <v>8077</v>
      </c>
      <c r="S7404" s="49" t="s">
        <v>21334</v>
      </c>
      <c r="V7404" s="50" t="s">
        <v>15305</v>
      </c>
      <c r="W7404" s="50" t="s">
        <v>8077</v>
      </c>
      <c r="X7404" s="50" t="s">
        <v>14741</v>
      </c>
      <c r="Y7404" s="70" t="s">
        <v>17320</v>
      </c>
      <c r="Z7404" s="53">
        <v>76701</v>
      </c>
    </row>
    <row r="7405" spans="1:26" s="49" customFormat="1" x14ac:dyDescent="0.25">
      <c r="A7405" s="75">
        <v>691012644</v>
      </c>
      <c r="B7405" s="73">
        <f t="shared" si="345"/>
        <v>691012644</v>
      </c>
      <c r="C7405" s="73" t="s">
        <v>13938</v>
      </c>
      <c r="D7405" s="68">
        <v>1</v>
      </c>
      <c r="E7405" s="48">
        <f t="shared" si="346"/>
        <v>6471331</v>
      </c>
      <c r="F7405" s="57" t="s">
        <v>8075</v>
      </c>
      <c r="G7405" s="57" t="s">
        <v>8076</v>
      </c>
      <c r="H7405" s="51">
        <v>0</v>
      </c>
      <c r="I7405" s="51" t="s">
        <v>17309</v>
      </c>
      <c r="J7405" s="69">
        <v>27.49</v>
      </c>
      <c r="K7405" s="69">
        <f t="shared" si="347"/>
        <v>0</v>
      </c>
      <c r="L7405" s="90">
        <v>75</v>
      </c>
      <c r="M7405" s="51">
        <v>75</v>
      </c>
      <c r="N7405" s="62" t="s">
        <v>8103</v>
      </c>
      <c r="O7405" s="52" t="s">
        <v>340</v>
      </c>
      <c r="P7405" s="52">
        <v>604</v>
      </c>
      <c r="Q7405" s="52"/>
      <c r="R7405" s="52" t="s">
        <v>8104</v>
      </c>
      <c r="S7405" s="49" t="s">
        <v>21334</v>
      </c>
      <c r="V7405" s="50" t="s">
        <v>15305</v>
      </c>
      <c r="W7405" s="50" t="s">
        <v>8077</v>
      </c>
      <c r="X7405" s="50" t="s">
        <v>14742</v>
      </c>
      <c r="Y7405" s="70" t="s">
        <v>17320</v>
      </c>
      <c r="Z7405" s="53">
        <v>76824</v>
      </c>
    </row>
    <row r="7406" spans="1:26" s="49" customFormat="1" ht="30" x14ac:dyDescent="0.25">
      <c r="A7406" s="74">
        <v>600030695</v>
      </c>
      <c r="B7406" s="73">
        <f t="shared" si="345"/>
        <v>600030695</v>
      </c>
      <c r="C7406" s="73" t="s">
        <v>15320</v>
      </c>
      <c r="D7406" s="68">
        <v>1</v>
      </c>
      <c r="E7406" s="48">
        <f t="shared" si="346"/>
        <v>47935740</v>
      </c>
      <c r="F7406" s="57" t="s">
        <v>8075</v>
      </c>
      <c r="G7406" s="57" t="s">
        <v>8076</v>
      </c>
      <c r="H7406" s="51">
        <v>200</v>
      </c>
      <c r="I7406" s="51" t="s">
        <v>17309</v>
      </c>
      <c r="J7406" s="69">
        <v>27.49</v>
      </c>
      <c r="K7406" s="69">
        <f t="shared" si="347"/>
        <v>5498</v>
      </c>
      <c r="L7406" s="90">
        <v>200</v>
      </c>
      <c r="M7406" s="51">
        <v>0</v>
      </c>
      <c r="N7406" s="63" t="s">
        <v>15321</v>
      </c>
      <c r="O7406" s="50" t="s">
        <v>1042</v>
      </c>
      <c r="P7406" s="50">
        <v>107</v>
      </c>
      <c r="Q7406" s="50"/>
      <c r="R7406" s="50" t="s">
        <v>8207</v>
      </c>
      <c r="S7406" s="49" t="s">
        <v>21333</v>
      </c>
      <c r="V7406" s="50" t="s">
        <v>14745</v>
      </c>
      <c r="W7406" s="50" t="s">
        <v>8077</v>
      </c>
      <c r="X7406" s="50" t="s">
        <v>14746</v>
      </c>
      <c r="Y7406" s="70" t="s">
        <v>17320</v>
      </c>
      <c r="Z7406" s="53">
        <v>76804</v>
      </c>
    </row>
    <row r="7407" spans="1:26" s="49" customFormat="1" x14ac:dyDescent="0.25">
      <c r="A7407" s="74">
        <v>600014321</v>
      </c>
      <c r="B7407" s="73">
        <f t="shared" si="345"/>
        <v>600014321</v>
      </c>
      <c r="C7407" s="73" t="s">
        <v>14227</v>
      </c>
      <c r="D7407" s="68">
        <v>1</v>
      </c>
      <c r="E7407" s="48">
        <f t="shared" si="346"/>
        <v>46276327</v>
      </c>
      <c r="F7407" s="57" t="s">
        <v>8075</v>
      </c>
      <c r="G7407" s="57" t="s">
        <v>8578</v>
      </c>
      <c r="H7407" s="51">
        <v>700</v>
      </c>
      <c r="I7407" s="51" t="s">
        <v>17309</v>
      </c>
      <c r="J7407" s="69">
        <v>27.49</v>
      </c>
      <c r="K7407" s="69">
        <f t="shared" si="347"/>
        <v>19243</v>
      </c>
      <c r="L7407" s="90">
        <v>700</v>
      </c>
      <c r="M7407" s="51">
        <v>0</v>
      </c>
      <c r="N7407" s="62" t="s">
        <v>8580</v>
      </c>
      <c r="O7407" s="52" t="s">
        <v>60</v>
      </c>
      <c r="P7407" s="52">
        <v>822</v>
      </c>
      <c r="Q7407" s="52"/>
      <c r="R7407" s="52" t="s">
        <v>8581</v>
      </c>
      <c r="S7407" s="49" t="s">
        <v>21333</v>
      </c>
      <c r="V7407" s="50" t="s">
        <v>15305</v>
      </c>
      <c r="W7407" s="50" t="s">
        <v>8579</v>
      </c>
      <c r="X7407" s="50" t="s">
        <v>14738</v>
      </c>
      <c r="Y7407" s="70" t="s">
        <v>17320</v>
      </c>
      <c r="Z7407" s="53">
        <v>76321</v>
      </c>
    </row>
    <row r="7408" spans="1:26" s="49" customFormat="1" x14ac:dyDescent="0.25">
      <c r="A7408" s="74">
        <v>600025365</v>
      </c>
      <c r="B7408" s="73">
        <f t="shared" si="345"/>
        <v>600025365</v>
      </c>
      <c r="C7408" s="73" t="s">
        <v>14228</v>
      </c>
      <c r="D7408" s="68">
        <v>1</v>
      </c>
      <c r="E7408" s="48">
        <f t="shared" si="346"/>
        <v>61716472</v>
      </c>
      <c r="F7408" s="57" t="s">
        <v>8075</v>
      </c>
      <c r="G7408" s="57" t="s">
        <v>8578</v>
      </c>
      <c r="H7408" s="51">
        <v>50</v>
      </c>
      <c r="I7408" s="51" t="s">
        <v>17309</v>
      </c>
      <c r="J7408" s="69">
        <v>27.49</v>
      </c>
      <c r="K7408" s="69">
        <f t="shared" si="347"/>
        <v>1374.5</v>
      </c>
      <c r="L7408" s="90">
        <v>50</v>
      </c>
      <c r="M7408" s="51">
        <v>0</v>
      </c>
      <c r="N7408" s="62" t="s">
        <v>8582</v>
      </c>
      <c r="O7408" s="52" t="s">
        <v>8583</v>
      </c>
      <c r="P7408" s="52">
        <v>76</v>
      </c>
      <c r="Q7408" s="52"/>
      <c r="R7408" s="52" t="s">
        <v>8581</v>
      </c>
      <c r="S7408" s="49" t="s">
        <v>21333</v>
      </c>
      <c r="V7408" s="50" t="s">
        <v>15305</v>
      </c>
      <c r="W7408" s="50" t="s">
        <v>8579</v>
      </c>
      <c r="X7408" s="50" t="s">
        <v>14738</v>
      </c>
      <c r="Y7408" s="70" t="s">
        <v>17320</v>
      </c>
      <c r="Z7408" s="53">
        <v>76321</v>
      </c>
    </row>
    <row r="7409" spans="1:26" s="49" customFormat="1" x14ac:dyDescent="0.25">
      <c r="A7409" s="75">
        <v>600113051</v>
      </c>
      <c r="B7409" s="73">
        <f t="shared" si="345"/>
        <v>600113051</v>
      </c>
      <c r="C7409" s="73" t="s">
        <v>14310</v>
      </c>
      <c r="D7409" s="68">
        <v>1</v>
      </c>
      <c r="E7409" s="48">
        <f t="shared" si="346"/>
        <v>70997951</v>
      </c>
      <c r="F7409" s="57" t="s">
        <v>8075</v>
      </c>
      <c r="G7409" s="57" t="s">
        <v>8578</v>
      </c>
      <c r="H7409" s="51">
        <v>25</v>
      </c>
      <c r="I7409" s="51" t="s">
        <v>17309</v>
      </c>
      <c r="J7409" s="69">
        <v>27.49</v>
      </c>
      <c r="K7409" s="69">
        <f t="shared" si="347"/>
        <v>687.25</v>
      </c>
      <c r="L7409" s="90">
        <v>25</v>
      </c>
      <c r="M7409" s="51">
        <v>0</v>
      </c>
      <c r="N7409" s="62" t="s">
        <v>8716</v>
      </c>
      <c r="O7409" s="52" t="s">
        <v>340</v>
      </c>
      <c r="P7409" s="52">
        <v>301</v>
      </c>
      <c r="Q7409" s="52"/>
      <c r="R7409" s="52" t="s">
        <v>8579</v>
      </c>
      <c r="S7409" s="49" t="s">
        <v>21333</v>
      </c>
      <c r="V7409" s="50" t="s">
        <v>15322</v>
      </c>
      <c r="W7409" s="50" t="s">
        <v>8579</v>
      </c>
      <c r="X7409" s="50" t="s">
        <v>14740</v>
      </c>
      <c r="Y7409" s="70" t="s">
        <v>17320</v>
      </c>
      <c r="Z7409" s="53">
        <v>76326</v>
      </c>
    </row>
    <row r="7410" spans="1:26" s="49" customFormat="1" x14ac:dyDescent="0.25">
      <c r="A7410" s="75">
        <v>600113183</v>
      </c>
      <c r="B7410" s="73">
        <f t="shared" si="345"/>
        <v>600113183</v>
      </c>
      <c r="C7410" s="73" t="s">
        <v>14311</v>
      </c>
      <c r="D7410" s="68">
        <v>1</v>
      </c>
      <c r="E7410" s="48">
        <f t="shared" si="346"/>
        <v>70983895</v>
      </c>
      <c r="F7410" s="57" t="s">
        <v>8075</v>
      </c>
      <c r="G7410" s="57" t="s">
        <v>8578</v>
      </c>
      <c r="H7410" s="51">
        <v>50</v>
      </c>
      <c r="I7410" s="51" t="s">
        <v>17309</v>
      </c>
      <c r="J7410" s="69">
        <v>27.49</v>
      </c>
      <c r="K7410" s="69">
        <f t="shared" si="347"/>
        <v>1374.5</v>
      </c>
      <c r="L7410" s="90">
        <v>50</v>
      </c>
      <c r="M7410" s="51">
        <v>0</v>
      </c>
      <c r="N7410" s="62" t="s">
        <v>8717</v>
      </c>
      <c r="O7410" s="52" t="s">
        <v>8718</v>
      </c>
      <c r="P7410" s="52">
        <v>351</v>
      </c>
      <c r="Q7410" s="52"/>
      <c r="R7410" s="52" t="s">
        <v>8581</v>
      </c>
      <c r="S7410" s="49" t="s">
        <v>21333</v>
      </c>
      <c r="V7410" s="50" t="s">
        <v>15322</v>
      </c>
      <c r="W7410" s="50" t="s">
        <v>8579</v>
      </c>
      <c r="X7410" s="50" t="s">
        <v>14740</v>
      </c>
      <c r="Y7410" s="70" t="s">
        <v>17320</v>
      </c>
      <c r="Z7410" s="53">
        <v>76321</v>
      </c>
    </row>
    <row r="7411" spans="1:26" s="49" customFormat="1" x14ac:dyDescent="0.25">
      <c r="A7411" s="75">
        <v>600113493</v>
      </c>
      <c r="B7411" s="73">
        <f t="shared" si="345"/>
        <v>600113493</v>
      </c>
      <c r="C7411" s="73" t="s">
        <v>14312</v>
      </c>
      <c r="D7411" s="68">
        <v>1</v>
      </c>
      <c r="E7411" s="48">
        <f t="shared" si="346"/>
        <v>70871531</v>
      </c>
      <c r="F7411" s="57" t="s">
        <v>8075</v>
      </c>
      <c r="G7411" s="57" t="s">
        <v>8578</v>
      </c>
      <c r="H7411" s="51">
        <v>25</v>
      </c>
      <c r="I7411" s="51" t="s">
        <v>17309</v>
      </c>
      <c r="J7411" s="69">
        <v>27.49</v>
      </c>
      <c r="K7411" s="69">
        <f t="shared" si="347"/>
        <v>687.25</v>
      </c>
      <c r="L7411" s="90">
        <v>25</v>
      </c>
      <c r="M7411" s="51">
        <v>0</v>
      </c>
      <c r="N7411" s="62" t="s">
        <v>8719</v>
      </c>
      <c r="O7411" s="52" t="s">
        <v>202</v>
      </c>
      <c r="P7411" s="52">
        <v>470</v>
      </c>
      <c r="Q7411" s="52"/>
      <c r="R7411" s="52" t="s">
        <v>8581</v>
      </c>
      <c r="S7411" s="49" t="s">
        <v>21333</v>
      </c>
      <c r="V7411" s="50" t="s">
        <v>15322</v>
      </c>
      <c r="W7411" s="50" t="s">
        <v>8579</v>
      </c>
      <c r="X7411" s="50" t="s">
        <v>14740</v>
      </c>
      <c r="Y7411" s="70" t="s">
        <v>17320</v>
      </c>
      <c r="Z7411" s="53">
        <v>76321</v>
      </c>
    </row>
    <row r="7412" spans="1:26" s="49" customFormat="1" x14ac:dyDescent="0.25">
      <c r="A7412" s="75">
        <v>600114058</v>
      </c>
      <c r="B7412" s="73">
        <f t="shared" si="345"/>
        <v>600114058</v>
      </c>
      <c r="C7412" s="73" t="s">
        <v>14313</v>
      </c>
      <c r="D7412" s="68">
        <v>1</v>
      </c>
      <c r="E7412" s="48">
        <f t="shared" si="346"/>
        <v>75020637</v>
      </c>
      <c r="F7412" s="57" t="s">
        <v>8075</v>
      </c>
      <c r="G7412" s="57" t="s">
        <v>8578</v>
      </c>
      <c r="H7412" s="51">
        <v>75</v>
      </c>
      <c r="I7412" s="51" t="s">
        <v>17309</v>
      </c>
      <c r="J7412" s="69">
        <v>27.49</v>
      </c>
      <c r="K7412" s="69">
        <f t="shared" si="347"/>
        <v>2061.75</v>
      </c>
      <c r="L7412" s="90">
        <v>75</v>
      </c>
      <c r="M7412" s="51">
        <v>0</v>
      </c>
      <c r="N7412" s="62" t="s">
        <v>8720</v>
      </c>
      <c r="O7412" s="52"/>
      <c r="P7412" s="52">
        <v>97</v>
      </c>
      <c r="Q7412" s="52"/>
      <c r="R7412" s="52" t="s">
        <v>2457</v>
      </c>
      <c r="S7412" s="49" t="s">
        <v>21333</v>
      </c>
      <c r="V7412" s="50" t="s">
        <v>15322</v>
      </c>
      <c r="W7412" s="50" t="s">
        <v>8579</v>
      </c>
      <c r="X7412" s="50" t="s">
        <v>14740</v>
      </c>
      <c r="Y7412" s="70" t="s">
        <v>17320</v>
      </c>
      <c r="Z7412" s="53">
        <v>76321</v>
      </c>
    </row>
    <row r="7413" spans="1:26" s="49" customFormat="1" ht="30" x14ac:dyDescent="0.25">
      <c r="A7413" s="75">
        <v>600113876</v>
      </c>
      <c r="B7413" s="73">
        <f t="shared" si="345"/>
        <v>600113876</v>
      </c>
      <c r="C7413" s="73" t="s">
        <v>14314</v>
      </c>
      <c r="D7413" s="68">
        <v>1</v>
      </c>
      <c r="E7413" s="48">
        <f t="shared" si="346"/>
        <v>70980039</v>
      </c>
      <c r="F7413" s="57" t="s">
        <v>8075</v>
      </c>
      <c r="G7413" s="57" t="s">
        <v>8578</v>
      </c>
      <c r="H7413" s="51">
        <v>75</v>
      </c>
      <c r="I7413" s="51" t="s">
        <v>17309</v>
      </c>
      <c r="J7413" s="69">
        <v>27.49</v>
      </c>
      <c r="K7413" s="69">
        <f t="shared" si="347"/>
        <v>2061.75</v>
      </c>
      <c r="L7413" s="90">
        <v>75</v>
      </c>
      <c r="M7413" s="51">
        <v>0</v>
      </c>
      <c r="N7413" s="62" t="s">
        <v>8721</v>
      </c>
      <c r="O7413" s="52"/>
      <c r="P7413" s="52">
        <v>18</v>
      </c>
      <c r="Q7413" s="52"/>
      <c r="R7413" s="52" t="s">
        <v>8722</v>
      </c>
      <c r="S7413" s="49" t="s">
        <v>21333</v>
      </c>
      <c r="V7413" s="50" t="s">
        <v>15322</v>
      </c>
      <c r="W7413" s="50" t="s">
        <v>8579</v>
      </c>
      <c r="X7413" s="50" t="s">
        <v>14740</v>
      </c>
      <c r="Y7413" s="70" t="s">
        <v>17320</v>
      </c>
      <c r="Z7413" s="53">
        <v>76323</v>
      </c>
    </row>
    <row r="7414" spans="1:26" s="49" customFormat="1" ht="30" x14ac:dyDescent="0.25">
      <c r="A7414" s="75">
        <v>600113906</v>
      </c>
      <c r="B7414" s="73">
        <f t="shared" si="345"/>
        <v>600113906</v>
      </c>
      <c r="C7414" s="73" t="s">
        <v>14315</v>
      </c>
      <c r="D7414" s="68">
        <v>1</v>
      </c>
      <c r="E7414" s="48">
        <f t="shared" si="346"/>
        <v>75023156</v>
      </c>
      <c r="F7414" s="57" t="s">
        <v>8075</v>
      </c>
      <c r="G7414" s="57" t="s">
        <v>8578</v>
      </c>
      <c r="H7414" s="51">
        <v>75</v>
      </c>
      <c r="I7414" s="51" t="s">
        <v>17309</v>
      </c>
      <c r="J7414" s="69">
        <v>27.49</v>
      </c>
      <c r="K7414" s="69">
        <f t="shared" si="347"/>
        <v>2061.75</v>
      </c>
      <c r="L7414" s="90">
        <v>75</v>
      </c>
      <c r="M7414" s="51">
        <v>0</v>
      </c>
      <c r="N7414" s="62" t="s">
        <v>8723</v>
      </c>
      <c r="O7414" s="52"/>
      <c r="P7414" s="52">
        <v>62</v>
      </c>
      <c r="Q7414" s="52"/>
      <c r="R7414" s="52" t="s">
        <v>5562</v>
      </c>
      <c r="S7414" s="49" t="s">
        <v>21333</v>
      </c>
      <c r="V7414" s="50" t="s">
        <v>15322</v>
      </c>
      <c r="W7414" s="50" t="s">
        <v>8579</v>
      </c>
      <c r="X7414" s="50" t="s">
        <v>14740</v>
      </c>
      <c r="Y7414" s="70" t="s">
        <v>17320</v>
      </c>
      <c r="Z7414" s="53">
        <v>76341</v>
      </c>
    </row>
    <row r="7415" spans="1:26" s="49" customFormat="1" x14ac:dyDescent="0.25">
      <c r="A7415" s="75">
        <v>600113957</v>
      </c>
      <c r="B7415" s="73">
        <f t="shared" si="345"/>
        <v>600113957</v>
      </c>
      <c r="C7415" s="73" t="s">
        <v>14316</v>
      </c>
      <c r="D7415" s="68">
        <v>1</v>
      </c>
      <c r="E7415" s="48">
        <f t="shared" si="346"/>
        <v>70998167</v>
      </c>
      <c r="F7415" s="57" t="s">
        <v>8075</v>
      </c>
      <c r="G7415" s="57" t="s">
        <v>8578</v>
      </c>
      <c r="H7415" s="51">
        <v>225</v>
      </c>
      <c r="I7415" s="51" t="s">
        <v>17309</v>
      </c>
      <c r="J7415" s="69">
        <v>27.49</v>
      </c>
      <c r="K7415" s="69">
        <f t="shared" si="347"/>
        <v>6185.25</v>
      </c>
      <c r="L7415" s="90">
        <v>225</v>
      </c>
      <c r="M7415" s="51">
        <v>0</v>
      </c>
      <c r="N7415" s="62" t="s">
        <v>8724</v>
      </c>
      <c r="O7415" s="52" t="s">
        <v>215</v>
      </c>
      <c r="P7415" s="52">
        <v>59</v>
      </c>
      <c r="Q7415" s="52"/>
      <c r="R7415" s="52" t="s">
        <v>8725</v>
      </c>
      <c r="S7415" s="49" t="s">
        <v>21333</v>
      </c>
      <c r="V7415" s="50" t="s">
        <v>15322</v>
      </c>
      <c r="W7415" s="50" t="s">
        <v>8579</v>
      </c>
      <c r="X7415" s="50" t="s">
        <v>14740</v>
      </c>
      <c r="Y7415" s="70" t="s">
        <v>17320</v>
      </c>
      <c r="Z7415" s="53">
        <v>76326</v>
      </c>
    </row>
    <row r="7416" spans="1:26" s="49" customFormat="1" ht="30" x14ac:dyDescent="0.25">
      <c r="A7416" s="75">
        <v>600114023</v>
      </c>
      <c r="B7416" s="73">
        <f t="shared" si="345"/>
        <v>600114023</v>
      </c>
      <c r="C7416" s="73" t="s">
        <v>14317</v>
      </c>
      <c r="D7416" s="68">
        <v>1</v>
      </c>
      <c r="E7416" s="48">
        <f t="shared" si="346"/>
        <v>70996962</v>
      </c>
      <c r="F7416" s="57" t="s">
        <v>8075</v>
      </c>
      <c r="G7416" s="57" t="s">
        <v>8578</v>
      </c>
      <c r="H7416" s="51">
        <v>50</v>
      </c>
      <c r="I7416" s="51" t="s">
        <v>17309</v>
      </c>
      <c r="J7416" s="69">
        <v>27.49</v>
      </c>
      <c r="K7416" s="69">
        <f t="shared" si="347"/>
        <v>1374.5</v>
      </c>
      <c r="L7416" s="90">
        <v>50</v>
      </c>
      <c r="M7416" s="51">
        <v>0</v>
      </c>
      <c r="N7416" s="62" t="s">
        <v>8726</v>
      </c>
      <c r="O7416" s="52"/>
      <c r="P7416" s="52">
        <v>7</v>
      </c>
      <c r="Q7416" s="52"/>
      <c r="R7416" s="52" t="s">
        <v>8727</v>
      </c>
      <c r="S7416" s="49" t="s">
        <v>21333</v>
      </c>
      <c r="V7416" s="50" t="s">
        <v>15322</v>
      </c>
      <c r="W7416" s="50" t="s">
        <v>8579</v>
      </c>
      <c r="X7416" s="50" t="s">
        <v>14740</v>
      </c>
      <c r="Y7416" s="70" t="s">
        <v>17320</v>
      </c>
      <c r="Z7416" s="53">
        <v>76341</v>
      </c>
    </row>
    <row r="7417" spans="1:26" s="49" customFormat="1" x14ac:dyDescent="0.25">
      <c r="A7417" s="75">
        <v>600114031</v>
      </c>
      <c r="B7417" s="73">
        <f t="shared" si="345"/>
        <v>600114031</v>
      </c>
      <c r="C7417" s="73" t="s">
        <v>14318</v>
      </c>
      <c r="D7417" s="68">
        <v>1</v>
      </c>
      <c r="E7417" s="48">
        <f t="shared" si="346"/>
        <v>49156608</v>
      </c>
      <c r="F7417" s="57" t="s">
        <v>8075</v>
      </c>
      <c r="G7417" s="57" t="s">
        <v>8578</v>
      </c>
      <c r="H7417" s="51">
        <v>950</v>
      </c>
      <c r="I7417" s="51" t="s">
        <v>17309</v>
      </c>
      <c r="J7417" s="69">
        <v>27.49</v>
      </c>
      <c r="K7417" s="69">
        <f t="shared" si="347"/>
        <v>26115.5</v>
      </c>
      <c r="L7417" s="90">
        <v>950</v>
      </c>
      <c r="M7417" s="51">
        <v>0</v>
      </c>
      <c r="N7417" s="62" t="s">
        <v>8728</v>
      </c>
      <c r="O7417" s="52" t="s">
        <v>60</v>
      </c>
      <c r="P7417" s="52">
        <v>666</v>
      </c>
      <c r="Q7417" s="52"/>
      <c r="R7417" s="52" t="s">
        <v>8579</v>
      </c>
      <c r="S7417" s="49" t="s">
        <v>21333</v>
      </c>
      <c r="V7417" s="50" t="s">
        <v>15322</v>
      </c>
      <c r="W7417" s="50" t="s">
        <v>8579</v>
      </c>
      <c r="X7417" s="50" t="s">
        <v>14740</v>
      </c>
      <c r="Y7417" s="70" t="s">
        <v>17320</v>
      </c>
      <c r="Z7417" s="53">
        <v>76326</v>
      </c>
    </row>
    <row r="7418" spans="1:26" s="49" customFormat="1" ht="30" x14ac:dyDescent="0.25">
      <c r="A7418" s="75">
        <v>600114074</v>
      </c>
      <c r="B7418" s="73">
        <f t="shared" si="345"/>
        <v>600114074</v>
      </c>
      <c r="C7418" s="73" t="s">
        <v>14319</v>
      </c>
      <c r="D7418" s="68">
        <v>1</v>
      </c>
      <c r="E7418" s="48">
        <f t="shared" si="346"/>
        <v>75020483</v>
      </c>
      <c r="F7418" s="57" t="s">
        <v>8075</v>
      </c>
      <c r="G7418" s="57" t="s">
        <v>8578</v>
      </c>
      <c r="H7418" s="51">
        <v>75</v>
      </c>
      <c r="I7418" s="51" t="s">
        <v>17309</v>
      </c>
      <c r="J7418" s="69">
        <v>27.49</v>
      </c>
      <c r="K7418" s="69">
        <f t="shared" si="347"/>
        <v>2061.75</v>
      </c>
      <c r="L7418" s="90">
        <v>75</v>
      </c>
      <c r="M7418" s="51">
        <v>0</v>
      </c>
      <c r="N7418" s="62" t="s">
        <v>8729</v>
      </c>
      <c r="O7418" s="52"/>
      <c r="P7418" s="52">
        <v>95</v>
      </c>
      <c r="Q7418" s="52"/>
      <c r="R7418" s="52" t="s">
        <v>8730</v>
      </c>
      <c r="S7418" s="49" t="s">
        <v>21333</v>
      </c>
      <c r="V7418" s="50" t="s">
        <v>15322</v>
      </c>
      <c r="W7418" s="50" t="s">
        <v>8579</v>
      </c>
      <c r="X7418" s="50" t="s">
        <v>14740</v>
      </c>
      <c r="Y7418" s="70" t="s">
        <v>17320</v>
      </c>
      <c r="Z7418" s="53">
        <v>76323</v>
      </c>
    </row>
    <row r="7419" spans="1:26" s="49" customFormat="1" x14ac:dyDescent="0.25">
      <c r="A7419" s="75">
        <v>600114295</v>
      </c>
      <c r="B7419" s="73">
        <f t="shared" si="345"/>
        <v>600114295</v>
      </c>
      <c r="C7419" s="73" t="s">
        <v>14320</v>
      </c>
      <c r="D7419" s="68">
        <v>1</v>
      </c>
      <c r="E7419" s="48">
        <f t="shared" si="346"/>
        <v>70882134</v>
      </c>
      <c r="F7419" s="57" t="s">
        <v>8075</v>
      </c>
      <c r="G7419" s="57" t="s">
        <v>8578</v>
      </c>
      <c r="H7419" s="51">
        <v>250</v>
      </c>
      <c r="I7419" s="51" t="s">
        <v>17309</v>
      </c>
      <c r="J7419" s="69">
        <v>27.49</v>
      </c>
      <c r="K7419" s="69">
        <f t="shared" si="347"/>
        <v>6872.5</v>
      </c>
      <c r="L7419" s="90">
        <v>250</v>
      </c>
      <c r="M7419" s="51">
        <v>0</v>
      </c>
      <c r="N7419" s="62" t="s">
        <v>8731</v>
      </c>
      <c r="O7419" s="52" t="s">
        <v>930</v>
      </c>
      <c r="P7419" s="52">
        <v>8</v>
      </c>
      <c r="Q7419" s="52"/>
      <c r="R7419" s="52" t="s">
        <v>8581</v>
      </c>
      <c r="S7419" s="49" t="s">
        <v>21333</v>
      </c>
      <c r="V7419" s="50" t="s">
        <v>15322</v>
      </c>
      <c r="W7419" s="50" t="s">
        <v>8579</v>
      </c>
      <c r="X7419" s="50" t="s">
        <v>14740</v>
      </c>
      <c r="Y7419" s="70" t="s">
        <v>17320</v>
      </c>
      <c r="Z7419" s="53">
        <v>76321</v>
      </c>
    </row>
    <row r="7420" spans="1:26" s="49" customFormat="1" ht="30" x14ac:dyDescent="0.25">
      <c r="A7420" s="75">
        <v>600114414</v>
      </c>
      <c r="B7420" s="73">
        <f t="shared" si="345"/>
        <v>600114414</v>
      </c>
      <c r="C7420" s="73" t="s">
        <v>14321</v>
      </c>
      <c r="D7420" s="68">
        <v>1</v>
      </c>
      <c r="E7420" s="48">
        <f t="shared" si="346"/>
        <v>75020939</v>
      </c>
      <c r="F7420" s="57" t="s">
        <v>8075</v>
      </c>
      <c r="G7420" s="57" t="s">
        <v>8578</v>
      </c>
      <c r="H7420" s="51">
        <v>150</v>
      </c>
      <c r="I7420" s="51" t="s">
        <v>17309</v>
      </c>
      <c r="J7420" s="69">
        <v>27.49</v>
      </c>
      <c r="K7420" s="69">
        <f t="shared" si="347"/>
        <v>4123.5</v>
      </c>
      <c r="L7420" s="90">
        <v>150</v>
      </c>
      <c r="M7420" s="51">
        <v>0</v>
      </c>
      <c r="N7420" s="62" t="s">
        <v>8732</v>
      </c>
      <c r="O7420" s="52"/>
      <c r="P7420" s="52">
        <v>80</v>
      </c>
      <c r="Q7420" s="52"/>
      <c r="R7420" s="52" t="s">
        <v>5042</v>
      </c>
      <c r="S7420" s="49" t="s">
        <v>21333</v>
      </c>
      <c r="V7420" s="50" t="s">
        <v>15322</v>
      </c>
      <c r="W7420" s="50" t="s">
        <v>8579</v>
      </c>
      <c r="X7420" s="50" t="s">
        <v>14740</v>
      </c>
      <c r="Y7420" s="70" t="s">
        <v>17320</v>
      </c>
      <c r="Z7420" s="53">
        <v>76323</v>
      </c>
    </row>
    <row r="7421" spans="1:26" s="49" customFormat="1" x14ac:dyDescent="0.25">
      <c r="A7421" s="75">
        <v>600114473</v>
      </c>
      <c r="B7421" s="73">
        <f t="shared" si="345"/>
        <v>600114473</v>
      </c>
      <c r="C7421" s="73" t="s">
        <v>14322</v>
      </c>
      <c r="D7421" s="68">
        <v>1</v>
      </c>
      <c r="E7421" s="48">
        <f t="shared" si="346"/>
        <v>70871540</v>
      </c>
      <c r="F7421" s="57" t="s">
        <v>8075</v>
      </c>
      <c r="G7421" s="57" t="s">
        <v>8578</v>
      </c>
      <c r="H7421" s="51">
        <v>900</v>
      </c>
      <c r="I7421" s="51" t="s">
        <v>17309</v>
      </c>
      <c r="J7421" s="69">
        <v>27.49</v>
      </c>
      <c r="K7421" s="69">
        <f t="shared" si="347"/>
        <v>24741</v>
      </c>
      <c r="L7421" s="90">
        <v>900</v>
      </c>
      <c r="M7421" s="51">
        <v>0</v>
      </c>
      <c r="N7421" s="62" t="s">
        <v>8733</v>
      </c>
      <c r="O7421" s="52" t="s">
        <v>60</v>
      </c>
      <c r="P7421" s="52">
        <v>403</v>
      </c>
      <c r="Q7421" s="52"/>
      <c r="R7421" s="52" t="s">
        <v>8581</v>
      </c>
      <c r="S7421" s="49" t="s">
        <v>21333</v>
      </c>
      <c r="V7421" s="50" t="s">
        <v>15322</v>
      </c>
      <c r="W7421" s="50" t="s">
        <v>8579</v>
      </c>
      <c r="X7421" s="50" t="s">
        <v>14740</v>
      </c>
      <c r="Y7421" s="70" t="s">
        <v>17320</v>
      </c>
      <c r="Z7421" s="53">
        <v>76321</v>
      </c>
    </row>
    <row r="7422" spans="1:26" s="49" customFormat="1" x14ac:dyDescent="0.25">
      <c r="A7422" s="75">
        <v>600171078</v>
      </c>
      <c r="B7422" s="73">
        <f t="shared" si="345"/>
        <v>600171078</v>
      </c>
      <c r="C7422" s="73" t="s">
        <v>14229</v>
      </c>
      <c r="D7422" s="68">
        <v>1</v>
      </c>
      <c r="E7422" s="48">
        <f t="shared" si="346"/>
        <v>61715999</v>
      </c>
      <c r="F7422" s="57" t="s">
        <v>8075</v>
      </c>
      <c r="G7422" s="57" t="s">
        <v>8578</v>
      </c>
      <c r="H7422" s="51">
        <v>500</v>
      </c>
      <c r="I7422" s="51" t="s">
        <v>17309</v>
      </c>
      <c r="J7422" s="69">
        <v>27.49</v>
      </c>
      <c r="K7422" s="69">
        <f t="shared" si="347"/>
        <v>13745</v>
      </c>
      <c r="L7422" s="90">
        <v>500</v>
      </c>
      <c r="M7422" s="51">
        <v>0</v>
      </c>
      <c r="N7422" s="62" t="s">
        <v>8584</v>
      </c>
      <c r="O7422" s="52" t="s">
        <v>593</v>
      </c>
      <c r="P7422" s="52">
        <v>101</v>
      </c>
      <c r="Q7422" s="52"/>
      <c r="R7422" s="52" t="s">
        <v>8579</v>
      </c>
      <c r="S7422" s="49" t="s">
        <v>21333</v>
      </c>
      <c r="V7422" s="50" t="s">
        <v>15305</v>
      </c>
      <c r="W7422" s="50" t="s">
        <v>8579</v>
      </c>
      <c r="X7422" s="50" t="s">
        <v>14738</v>
      </c>
      <c r="Y7422" s="70" t="s">
        <v>17320</v>
      </c>
      <c r="Z7422" s="53">
        <v>76326</v>
      </c>
    </row>
    <row r="7423" spans="1:26" s="49" customFormat="1" x14ac:dyDescent="0.25">
      <c r="A7423" s="74">
        <v>600014312</v>
      </c>
      <c r="B7423" s="73">
        <f t="shared" si="345"/>
        <v>600014312</v>
      </c>
      <c r="C7423" s="73" t="s">
        <v>21274</v>
      </c>
      <c r="D7423" s="68">
        <v>1</v>
      </c>
      <c r="E7423" s="48">
        <f t="shared" si="346"/>
        <v>61716693</v>
      </c>
      <c r="F7423" s="57" t="s">
        <v>8075</v>
      </c>
      <c r="G7423" s="57" t="s">
        <v>8578</v>
      </c>
      <c r="H7423" s="51">
        <v>375</v>
      </c>
      <c r="I7423" s="51" t="s">
        <v>17309</v>
      </c>
      <c r="J7423" s="69">
        <v>27.49</v>
      </c>
      <c r="K7423" s="69">
        <f t="shared" si="347"/>
        <v>10308.75</v>
      </c>
      <c r="L7423" s="90">
        <v>375</v>
      </c>
      <c r="M7423" s="51">
        <v>0</v>
      </c>
      <c r="N7423" s="62" t="s">
        <v>21275</v>
      </c>
      <c r="O7423" s="52" t="s">
        <v>5361</v>
      </c>
      <c r="P7423" s="52">
        <v>907</v>
      </c>
      <c r="Q7423" s="52"/>
      <c r="R7423" s="52" t="s">
        <v>8585</v>
      </c>
      <c r="S7423" s="49" t="s">
        <v>21333</v>
      </c>
      <c r="V7423" s="50" t="s">
        <v>15305</v>
      </c>
      <c r="W7423" s="50" t="s">
        <v>8585</v>
      </c>
      <c r="X7423" s="50" t="s">
        <v>14738</v>
      </c>
      <c r="Y7423" s="70" t="s">
        <v>17320</v>
      </c>
      <c r="Z7423" s="53">
        <v>76502</v>
      </c>
    </row>
    <row r="7424" spans="1:26" s="49" customFormat="1" x14ac:dyDescent="0.25">
      <c r="A7424" s="74">
        <v>600014495</v>
      </c>
      <c r="B7424" s="73">
        <f t="shared" si="345"/>
        <v>600014495</v>
      </c>
      <c r="C7424" s="73" t="s">
        <v>14230</v>
      </c>
      <c r="D7424" s="68">
        <v>1</v>
      </c>
      <c r="E7424" s="48">
        <f t="shared" si="346"/>
        <v>128198</v>
      </c>
      <c r="F7424" s="57" t="s">
        <v>8075</v>
      </c>
      <c r="G7424" s="57" t="s">
        <v>8578</v>
      </c>
      <c r="H7424" s="51">
        <v>875</v>
      </c>
      <c r="I7424" s="51" t="s">
        <v>17309</v>
      </c>
      <c r="J7424" s="69">
        <v>27.49</v>
      </c>
      <c r="K7424" s="69">
        <f t="shared" si="347"/>
        <v>24053.75</v>
      </c>
      <c r="L7424" s="90">
        <v>875</v>
      </c>
      <c r="M7424" s="51">
        <v>0</v>
      </c>
      <c r="N7424" s="62" t="s">
        <v>8586</v>
      </c>
      <c r="O7424" s="52" t="s">
        <v>8587</v>
      </c>
      <c r="P7424" s="52">
        <v>1266</v>
      </c>
      <c r="Q7424" s="52"/>
      <c r="R7424" s="52" t="s">
        <v>8585</v>
      </c>
      <c r="S7424" s="49" t="s">
        <v>21333</v>
      </c>
      <c r="V7424" s="50" t="s">
        <v>15305</v>
      </c>
      <c r="W7424" s="50" t="s">
        <v>8585</v>
      </c>
      <c r="X7424" s="50" t="s">
        <v>14738</v>
      </c>
      <c r="Y7424" s="70" t="s">
        <v>17320</v>
      </c>
      <c r="Z7424" s="53">
        <v>76502</v>
      </c>
    </row>
    <row r="7425" spans="1:26" s="49" customFormat="1" x14ac:dyDescent="0.25">
      <c r="A7425" s="74">
        <v>600025349</v>
      </c>
      <c r="B7425" s="73">
        <f t="shared" si="345"/>
        <v>600025349</v>
      </c>
      <c r="C7425" s="73" t="s">
        <v>14231</v>
      </c>
      <c r="D7425" s="68">
        <v>1</v>
      </c>
      <c r="E7425" s="48">
        <f t="shared" si="346"/>
        <v>61716413</v>
      </c>
      <c r="F7425" s="57" t="s">
        <v>8075</v>
      </c>
      <c r="G7425" s="57" t="s">
        <v>8578</v>
      </c>
      <c r="H7425" s="51">
        <v>175</v>
      </c>
      <c r="I7425" s="51" t="s">
        <v>17309</v>
      </c>
      <c r="J7425" s="69">
        <v>27.49</v>
      </c>
      <c r="K7425" s="69">
        <f t="shared" si="347"/>
        <v>4810.75</v>
      </c>
      <c r="L7425" s="90">
        <v>175</v>
      </c>
      <c r="M7425" s="51">
        <v>0</v>
      </c>
      <c r="N7425" s="62" t="s">
        <v>8588</v>
      </c>
      <c r="O7425" s="52" t="s">
        <v>340</v>
      </c>
      <c r="P7425" s="52">
        <v>1855</v>
      </c>
      <c r="Q7425" s="52"/>
      <c r="R7425" s="52" t="s">
        <v>8585</v>
      </c>
      <c r="S7425" s="49" t="s">
        <v>21333</v>
      </c>
      <c r="V7425" s="50" t="s">
        <v>15305</v>
      </c>
      <c r="W7425" s="50" t="s">
        <v>8585</v>
      </c>
      <c r="X7425" s="50" t="s">
        <v>14738</v>
      </c>
      <c r="Y7425" s="70" t="s">
        <v>17320</v>
      </c>
      <c r="Z7425" s="53">
        <v>76502</v>
      </c>
    </row>
    <row r="7426" spans="1:26" s="49" customFormat="1" ht="30" x14ac:dyDescent="0.25">
      <c r="A7426" s="75">
        <v>600113434</v>
      </c>
      <c r="B7426" s="73">
        <f t="shared" si="345"/>
        <v>600113434</v>
      </c>
      <c r="C7426" s="73" t="s">
        <v>14323</v>
      </c>
      <c r="D7426" s="68">
        <v>1</v>
      </c>
      <c r="E7426" s="48">
        <f t="shared" si="346"/>
        <v>70979995</v>
      </c>
      <c r="F7426" s="57" t="s">
        <v>8075</v>
      </c>
      <c r="G7426" s="57" t="s">
        <v>8578</v>
      </c>
      <c r="H7426" s="51">
        <v>50</v>
      </c>
      <c r="I7426" s="51" t="s">
        <v>17309</v>
      </c>
      <c r="J7426" s="69">
        <v>27.49</v>
      </c>
      <c r="K7426" s="69">
        <f t="shared" si="347"/>
        <v>1374.5</v>
      </c>
      <c r="L7426" s="90">
        <v>50</v>
      </c>
      <c r="M7426" s="51">
        <v>0</v>
      </c>
      <c r="N7426" s="62" t="s">
        <v>8734</v>
      </c>
      <c r="O7426" s="52" t="s">
        <v>340</v>
      </c>
      <c r="P7426" s="52">
        <v>1159</v>
      </c>
      <c r="Q7426" s="52"/>
      <c r="R7426" s="52" t="s">
        <v>8735</v>
      </c>
      <c r="S7426" s="49" t="s">
        <v>21333</v>
      </c>
      <c r="V7426" s="50" t="s">
        <v>15323</v>
      </c>
      <c r="W7426" s="50" t="s">
        <v>8585</v>
      </c>
      <c r="X7426" s="50" t="s">
        <v>14740</v>
      </c>
      <c r="Y7426" s="70" t="s">
        <v>17320</v>
      </c>
      <c r="Z7426" s="53">
        <v>76361</v>
      </c>
    </row>
    <row r="7427" spans="1:26" s="49" customFormat="1" x14ac:dyDescent="0.25">
      <c r="A7427" s="75">
        <v>600113574</v>
      </c>
      <c r="B7427" s="73">
        <f t="shared" si="345"/>
        <v>600113574</v>
      </c>
      <c r="C7427" s="73" t="s">
        <v>14324</v>
      </c>
      <c r="D7427" s="68">
        <v>1</v>
      </c>
      <c r="E7427" s="48">
        <f t="shared" si="346"/>
        <v>75020203</v>
      </c>
      <c r="F7427" s="57" t="s">
        <v>8075</v>
      </c>
      <c r="G7427" s="57" t="s">
        <v>8578</v>
      </c>
      <c r="H7427" s="51">
        <v>125</v>
      </c>
      <c r="I7427" s="51" t="s">
        <v>17309</v>
      </c>
      <c r="J7427" s="69">
        <v>27.49</v>
      </c>
      <c r="K7427" s="69">
        <f t="shared" si="347"/>
        <v>3436.25</v>
      </c>
      <c r="L7427" s="90">
        <v>125</v>
      </c>
      <c r="M7427" s="51">
        <v>0</v>
      </c>
      <c r="N7427" s="62" t="s">
        <v>8736</v>
      </c>
      <c r="O7427" s="52" t="s">
        <v>510</v>
      </c>
      <c r="P7427" s="52">
        <v>1356</v>
      </c>
      <c r="Q7427" s="52"/>
      <c r="R7427" s="52" t="s">
        <v>8585</v>
      </c>
      <c r="S7427" s="49" t="s">
        <v>21333</v>
      </c>
      <c r="V7427" s="50" t="s">
        <v>15323</v>
      </c>
      <c r="W7427" s="50" t="s">
        <v>8585</v>
      </c>
      <c r="X7427" s="50" t="s">
        <v>14740</v>
      </c>
      <c r="Y7427" s="70" t="s">
        <v>17320</v>
      </c>
      <c r="Z7427" s="53">
        <v>76502</v>
      </c>
    </row>
    <row r="7428" spans="1:26" s="49" customFormat="1" x14ac:dyDescent="0.25">
      <c r="A7428" s="75">
        <v>600113752</v>
      </c>
      <c r="B7428" s="73">
        <f t="shared" ref="B7428:B7491" si="348">A7428/1</f>
        <v>600113752</v>
      </c>
      <c r="C7428" s="73" t="s">
        <v>14325</v>
      </c>
      <c r="D7428" s="68">
        <v>1</v>
      </c>
      <c r="E7428" s="48">
        <f t="shared" ref="E7428:E7491" si="349">C7428/1</f>
        <v>70988692</v>
      </c>
      <c r="F7428" s="57" t="s">
        <v>8075</v>
      </c>
      <c r="G7428" s="57" t="s">
        <v>8578</v>
      </c>
      <c r="H7428" s="51">
        <v>25</v>
      </c>
      <c r="I7428" s="51" t="s">
        <v>17309</v>
      </c>
      <c r="J7428" s="69">
        <v>27.49</v>
      </c>
      <c r="K7428" s="69">
        <f t="shared" ref="K7428:K7491" si="350">H7428*J7428</f>
        <v>687.25</v>
      </c>
      <c r="L7428" s="90">
        <v>25</v>
      </c>
      <c r="M7428" s="51">
        <v>0</v>
      </c>
      <c r="N7428" s="62" t="s">
        <v>8737</v>
      </c>
      <c r="O7428" s="52" t="s">
        <v>593</v>
      </c>
      <c r="P7428" s="52">
        <v>63</v>
      </c>
      <c r="Q7428" s="52"/>
      <c r="R7428" s="52" t="s">
        <v>6690</v>
      </c>
      <c r="S7428" s="49" t="s">
        <v>21333</v>
      </c>
      <c r="V7428" s="50" t="s">
        <v>15323</v>
      </c>
      <c r="W7428" s="50" t="s">
        <v>8585</v>
      </c>
      <c r="X7428" s="50" t="s">
        <v>14740</v>
      </c>
      <c r="Y7428" s="70" t="s">
        <v>17320</v>
      </c>
      <c r="Z7428" s="53">
        <v>76362</v>
      </c>
    </row>
    <row r="7429" spans="1:26" s="49" customFormat="1" ht="30" x14ac:dyDescent="0.25">
      <c r="A7429" s="75">
        <v>600113892</v>
      </c>
      <c r="B7429" s="73">
        <f t="shared" si="348"/>
        <v>600113892</v>
      </c>
      <c r="C7429" s="73" t="s">
        <v>14326</v>
      </c>
      <c r="D7429" s="68">
        <v>1</v>
      </c>
      <c r="E7429" s="48">
        <f t="shared" si="349"/>
        <v>70989826</v>
      </c>
      <c r="F7429" s="57" t="s">
        <v>8075</v>
      </c>
      <c r="G7429" s="57" t="s">
        <v>8578</v>
      </c>
      <c r="H7429" s="51">
        <v>150</v>
      </c>
      <c r="I7429" s="51" t="s">
        <v>17309</v>
      </c>
      <c r="J7429" s="69">
        <v>27.49</v>
      </c>
      <c r="K7429" s="69">
        <f t="shared" si="350"/>
        <v>4123.5</v>
      </c>
      <c r="L7429" s="90">
        <v>150</v>
      </c>
      <c r="M7429" s="51">
        <v>0</v>
      </c>
      <c r="N7429" s="62" t="s">
        <v>8738</v>
      </c>
      <c r="O7429" s="52"/>
      <c r="P7429" s="52">
        <v>123</v>
      </c>
      <c r="Q7429" s="52"/>
      <c r="R7429" s="52" t="s">
        <v>8739</v>
      </c>
      <c r="S7429" s="49" t="s">
        <v>21333</v>
      </c>
      <c r="V7429" s="50" t="s">
        <v>15323</v>
      </c>
      <c r="W7429" s="50" t="s">
        <v>8585</v>
      </c>
      <c r="X7429" s="50" t="s">
        <v>14740</v>
      </c>
      <c r="Y7429" s="70" t="s">
        <v>17320</v>
      </c>
      <c r="Z7429" s="53">
        <v>76361</v>
      </c>
    </row>
    <row r="7430" spans="1:26" s="49" customFormat="1" x14ac:dyDescent="0.25">
      <c r="A7430" s="75">
        <v>600114040</v>
      </c>
      <c r="B7430" s="73">
        <f t="shared" si="348"/>
        <v>600114040</v>
      </c>
      <c r="C7430" s="73" t="s">
        <v>14327</v>
      </c>
      <c r="D7430" s="68">
        <v>1</v>
      </c>
      <c r="E7430" s="48">
        <f t="shared" si="349"/>
        <v>75020211</v>
      </c>
      <c r="F7430" s="57" t="s">
        <v>8075</v>
      </c>
      <c r="G7430" s="57" t="s">
        <v>8578</v>
      </c>
      <c r="H7430" s="51">
        <v>775</v>
      </c>
      <c r="I7430" s="51" t="s">
        <v>17309</v>
      </c>
      <c r="J7430" s="69">
        <v>27.49</v>
      </c>
      <c r="K7430" s="69">
        <f t="shared" si="350"/>
        <v>21304.75</v>
      </c>
      <c r="L7430" s="90">
        <v>775</v>
      </c>
      <c r="M7430" s="51">
        <v>0</v>
      </c>
      <c r="N7430" s="62" t="s">
        <v>8740</v>
      </c>
      <c r="O7430" s="52" t="s">
        <v>215</v>
      </c>
      <c r="P7430" s="52">
        <v>1160</v>
      </c>
      <c r="Q7430" s="52"/>
      <c r="R7430" s="52" t="s">
        <v>8585</v>
      </c>
      <c r="S7430" s="49" t="s">
        <v>21333</v>
      </c>
      <c r="V7430" s="50" t="s">
        <v>15323</v>
      </c>
      <c r="W7430" s="50" t="s">
        <v>8585</v>
      </c>
      <c r="X7430" s="50" t="s">
        <v>14740</v>
      </c>
      <c r="Y7430" s="70" t="s">
        <v>17320</v>
      </c>
      <c r="Z7430" s="53">
        <v>76502</v>
      </c>
    </row>
    <row r="7431" spans="1:26" s="49" customFormat="1" ht="30" x14ac:dyDescent="0.25">
      <c r="A7431" s="75">
        <v>600114082</v>
      </c>
      <c r="B7431" s="73">
        <f t="shared" si="348"/>
        <v>600114082</v>
      </c>
      <c r="C7431" s="73" t="s">
        <v>14328</v>
      </c>
      <c r="D7431" s="68">
        <v>1</v>
      </c>
      <c r="E7431" s="48">
        <f t="shared" si="349"/>
        <v>75020238</v>
      </c>
      <c r="F7431" s="57" t="s">
        <v>8075</v>
      </c>
      <c r="G7431" s="57" t="s">
        <v>8578</v>
      </c>
      <c r="H7431" s="51">
        <v>850</v>
      </c>
      <c r="I7431" s="51" t="s">
        <v>17309</v>
      </c>
      <c r="J7431" s="69">
        <v>27.49</v>
      </c>
      <c r="K7431" s="69">
        <f t="shared" si="350"/>
        <v>23366.5</v>
      </c>
      <c r="L7431" s="90">
        <v>850</v>
      </c>
      <c r="M7431" s="51">
        <v>0</v>
      </c>
      <c r="N7431" s="62" t="s">
        <v>8741</v>
      </c>
      <c r="O7431" s="52" t="s">
        <v>510</v>
      </c>
      <c r="P7431" s="52">
        <v>1355</v>
      </c>
      <c r="Q7431" s="52"/>
      <c r="R7431" s="52" t="s">
        <v>8585</v>
      </c>
      <c r="S7431" s="49" t="s">
        <v>21333</v>
      </c>
      <c r="V7431" s="50" t="s">
        <v>15323</v>
      </c>
      <c r="W7431" s="50" t="s">
        <v>8585</v>
      </c>
      <c r="X7431" s="50" t="s">
        <v>14740</v>
      </c>
      <c r="Y7431" s="70" t="s">
        <v>17320</v>
      </c>
      <c r="Z7431" s="53">
        <v>76502</v>
      </c>
    </row>
    <row r="7432" spans="1:26" s="49" customFormat="1" x14ac:dyDescent="0.25">
      <c r="A7432" s="75">
        <v>600114121</v>
      </c>
      <c r="B7432" s="73">
        <f t="shared" si="348"/>
        <v>600114121</v>
      </c>
      <c r="C7432" s="73" t="s">
        <v>14329</v>
      </c>
      <c r="D7432" s="68">
        <v>1</v>
      </c>
      <c r="E7432" s="48">
        <f t="shared" si="349"/>
        <v>70941572</v>
      </c>
      <c r="F7432" s="57" t="s">
        <v>8075</v>
      </c>
      <c r="G7432" s="57" t="s">
        <v>8578</v>
      </c>
      <c r="H7432" s="51">
        <v>875</v>
      </c>
      <c r="I7432" s="51" t="s">
        <v>17309</v>
      </c>
      <c r="J7432" s="69">
        <v>27.49</v>
      </c>
      <c r="K7432" s="69">
        <f t="shared" si="350"/>
        <v>24053.75</v>
      </c>
      <c r="L7432" s="90">
        <v>875</v>
      </c>
      <c r="M7432" s="51">
        <v>0</v>
      </c>
      <c r="N7432" s="62" t="s">
        <v>8742</v>
      </c>
      <c r="O7432" s="52" t="s">
        <v>340</v>
      </c>
      <c r="P7432" s="52">
        <v>298</v>
      </c>
      <c r="Q7432" s="52"/>
      <c r="R7432" s="52" t="s">
        <v>8735</v>
      </c>
      <c r="S7432" s="49" t="s">
        <v>21333</v>
      </c>
      <c r="V7432" s="50" t="s">
        <v>15323</v>
      </c>
      <c r="W7432" s="50" t="s">
        <v>8585</v>
      </c>
      <c r="X7432" s="50" t="s">
        <v>14740</v>
      </c>
      <c r="Y7432" s="70" t="s">
        <v>17320</v>
      </c>
      <c r="Z7432" s="53">
        <v>76361</v>
      </c>
    </row>
    <row r="7433" spans="1:26" s="49" customFormat="1" ht="30" x14ac:dyDescent="0.25">
      <c r="A7433" s="75">
        <v>600114163</v>
      </c>
      <c r="B7433" s="73">
        <f t="shared" si="348"/>
        <v>600114163</v>
      </c>
      <c r="C7433" s="73" t="s">
        <v>14330</v>
      </c>
      <c r="D7433" s="68">
        <v>1</v>
      </c>
      <c r="E7433" s="48">
        <f t="shared" si="349"/>
        <v>75024268</v>
      </c>
      <c r="F7433" s="57" t="s">
        <v>8075</v>
      </c>
      <c r="G7433" s="57" t="s">
        <v>8578</v>
      </c>
      <c r="H7433" s="51">
        <v>150</v>
      </c>
      <c r="I7433" s="51" t="s">
        <v>17309</v>
      </c>
      <c r="J7433" s="69">
        <v>27.49</v>
      </c>
      <c r="K7433" s="69">
        <f t="shared" si="350"/>
        <v>4123.5</v>
      </c>
      <c r="L7433" s="90">
        <v>150</v>
      </c>
      <c r="M7433" s="51">
        <v>0</v>
      </c>
      <c r="N7433" s="62" t="s">
        <v>8743</v>
      </c>
      <c r="O7433" s="52" t="s">
        <v>60</v>
      </c>
      <c r="P7433" s="52">
        <v>126</v>
      </c>
      <c r="Q7433" s="52"/>
      <c r="R7433" s="52" t="s">
        <v>1558</v>
      </c>
      <c r="S7433" s="49" t="s">
        <v>21333</v>
      </c>
      <c r="V7433" s="50" t="s">
        <v>15323</v>
      </c>
      <c r="W7433" s="50" t="s">
        <v>8585</v>
      </c>
      <c r="X7433" s="50" t="s">
        <v>14740</v>
      </c>
      <c r="Y7433" s="70" t="s">
        <v>17320</v>
      </c>
      <c r="Z7433" s="53">
        <v>76361</v>
      </c>
    </row>
    <row r="7434" spans="1:26" s="49" customFormat="1" ht="30" x14ac:dyDescent="0.25">
      <c r="A7434" s="75">
        <v>600114180</v>
      </c>
      <c r="B7434" s="73">
        <f t="shared" si="348"/>
        <v>600114180</v>
      </c>
      <c r="C7434" s="73" t="s">
        <v>14331</v>
      </c>
      <c r="D7434" s="68">
        <v>1</v>
      </c>
      <c r="E7434" s="48">
        <f t="shared" si="349"/>
        <v>75021331</v>
      </c>
      <c r="F7434" s="57" t="s">
        <v>8075</v>
      </c>
      <c r="G7434" s="57" t="s">
        <v>8578</v>
      </c>
      <c r="H7434" s="51">
        <v>375</v>
      </c>
      <c r="I7434" s="51" t="s">
        <v>17309</v>
      </c>
      <c r="J7434" s="69">
        <v>27.49</v>
      </c>
      <c r="K7434" s="69">
        <f t="shared" si="350"/>
        <v>10308.75</v>
      </c>
      <c r="L7434" s="90">
        <v>375</v>
      </c>
      <c r="M7434" s="51">
        <v>0</v>
      </c>
      <c r="N7434" s="62" t="s">
        <v>8744</v>
      </c>
      <c r="O7434" s="52"/>
      <c r="P7434" s="52">
        <v>550</v>
      </c>
      <c r="Q7434" s="52"/>
      <c r="R7434" s="52" t="s">
        <v>8593</v>
      </c>
      <c r="S7434" s="49" t="s">
        <v>21333</v>
      </c>
      <c r="V7434" s="50" t="s">
        <v>15323</v>
      </c>
      <c r="W7434" s="50" t="s">
        <v>8585</v>
      </c>
      <c r="X7434" s="50" t="s">
        <v>14740</v>
      </c>
      <c r="Y7434" s="70" t="s">
        <v>17320</v>
      </c>
      <c r="Z7434" s="53">
        <v>76363</v>
      </c>
    </row>
    <row r="7435" spans="1:26" s="49" customFormat="1" x14ac:dyDescent="0.25">
      <c r="A7435" s="75">
        <v>600114198</v>
      </c>
      <c r="B7435" s="73">
        <f t="shared" si="348"/>
        <v>600114198</v>
      </c>
      <c r="C7435" s="73" t="s">
        <v>14332</v>
      </c>
      <c r="D7435" s="68">
        <v>1</v>
      </c>
      <c r="E7435" s="48">
        <f t="shared" si="349"/>
        <v>70917043</v>
      </c>
      <c r="F7435" s="57" t="s">
        <v>8075</v>
      </c>
      <c r="G7435" s="57" t="s">
        <v>8578</v>
      </c>
      <c r="H7435" s="51">
        <v>550</v>
      </c>
      <c r="I7435" s="51" t="s">
        <v>17309</v>
      </c>
      <c r="J7435" s="69">
        <v>27.49</v>
      </c>
      <c r="K7435" s="69">
        <f t="shared" si="350"/>
        <v>15119.5</v>
      </c>
      <c r="L7435" s="90">
        <v>550</v>
      </c>
      <c r="M7435" s="51">
        <v>0</v>
      </c>
      <c r="N7435" s="62" t="s">
        <v>8745</v>
      </c>
      <c r="O7435" s="52" t="s">
        <v>340</v>
      </c>
      <c r="P7435" s="52">
        <v>268</v>
      </c>
      <c r="Q7435" s="52"/>
      <c r="R7435" s="52" t="s">
        <v>8735</v>
      </c>
      <c r="S7435" s="49" t="s">
        <v>21333</v>
      </c>
      <c r="V7435" s="50" t="s">
        <v>15323</v>
      </c>
      <c r="W7435" s="50" t="s">
        <v>8585</v>
      </c>
      <c r="X7435" s="50" t="s">
        <v>14740</v>
      </c>
      <c r="Y7435" s="70" t="s">
        <v>17320</v>
      </c>
      <c r="Z7435" s="53">
        <v>76361</v>
      </c>
    </row>
    <row r="7436" spans="1:26" s="49" customFormat="1" x14ac:dyDescent="0.25">
      <c r="A7436" s="75">
        <v>600114279</v>
      </c>
      <c r="B7436" s="73">
        <f t="shared" si="348"/>
        <v>600114279</v>
      </c>
      <c r="C7436" s="73" t="s">
        <v>14333</v>
      </c>
      <c r="D7436" s="68">
        <v>1</v>
      </c>
      <c r="E7436" s="48">
        <f t="shared" si="349"/>
        <v>70988684</v>
      </c>
      <c r="F7436" s="57" t="s">
        <v>8075</v>
      </c>
      <c r="G7436" s="57" t="s">
        <v>8578</v>
      </c>
      <c r="H7436" s="51">
        <v>375</v>
      </c>
      <c r="I7436" s="51" t="s">
        <v>17309</v>
      </c>
      <c r="J7436" s="69">
        <v>27.49</v>
      </c>
      <c r="K7436" s="69">
        <f t="shared" si="350"/>
        <v>10308.75</v>
      </c>
      <c r="L7436" s="90">
        <v>375</v>
      </c>
      <c r="M7436" s="51">
        <v>0</v>
      </c>
      <c r="N7436" s="62" t="s">
        <v>8746</v>
      </c>
      <c r="O7436" s="52" t="s">
        <v>593</v>
      </c>
      <c r="P7436" s="52">
        <v>63</v>
      </c>
      <c r="Q7436" s="52"/>
      <c r="R7436" s="52" t="s">
        <v>6690</v>
      </c>
      <c r="S7436" s="49" t="s">
        <v>21333</v>
      </c>
      <c r="V7436" s="50" t="s">
        <v>15323</v>
      </c>
      <c r="W7436" s="50" t="s">
        <v>8585</v>
      </c>
      <c r="X7436" s="50" t="s">
        <v>14740</v>
      </c>
      <c r="Y7436" s="70" t="s">
        <v>17320</v>
      </c>
      <c r="Z7436" s="53">
        <v>76362</v>
      </c>
    </row>
    <row r="7437" spans="1:26" s="49" customFormat="1" ht="30" x14ac:dyDescent="0.25">
      <c r="A7437" s="75">
        <v>600114406</v>
      </c>
      <c r="B7437" s="73">
        <f t="shared" si="348"/>
        <v>600114406</v>
      </c>
      <c r="C7437" s="73" t="s">
        <v>14334</v>
      </c>
      <c r="D7437" s="68">
        <v>1</v>
      </c>
      <c r="E7437" s="48">
        <f t="shared" si="349"/>
        <v>71005056</v>
      </c>
      <c r="F7437" s="57" t="s">
        <v>8075</v>
      </c>
      <c r="G7437" s="57" t="s">
        <v>8578</v>
      </c>
      <c r="H7437" s="51">
        <v>125</v>
      </c>
      <c r="I7437" s="51" t="s">
        <v>17309</v>
      </c>
      <c r="J7437" s="69">
        <v>27.49</v>
      </c>
      <c r="K7437" s="69">
        <f t="shared" si="350"/>
        <v>3436.25</v>
      </c>
      <c r="L7437" s="90">
        <v>125</v>
      </c>
      <c r="M7437" s="51">
        <v>0</v>
      </c>
      <c r="N7437" s="62" t="s">
        <v>8747</v>
      </c>
      <c r="O7437" s="52"/>
      <c r="P7437" s="52">
        <v>216</v>
      </c>
      <c r="Q7437" s="52"/>
      <c r="R7437" s="52" t="s">
        <v>8748</v>
      </c>
      <c r="S7437" s="49" t="s">
        <v>21333</v>
      </c>
      <c r="V7437" s="50" t="s">
        <v>15323</v>
      </c>
      <c r="W7437" s="50" t="s">
        <v>8585</v>
      </c>
      <c r="X7437" s="50" t="s">
        <v>14740</v>
      </c>
      <c r="Y7437" s="70" t="s">
        <v>17320</v>
      </c>
      <c r="Z7437" s="53">
        <v>76364</v>
      </c>
    </row>
    <row r="7438" spans="1:26" s="49" customFormat="1" x14ac:dyDescent="0.25">
      <c r="A7438" s="75">
        <v>600114465</v>
      </c>
      <c r="B7438" s="73">
        <f t="shared" si="348"/>
        <v>600114465</v>
      </c>
      <c r="C7438" s="73" t="s">
        <v>14335</v>
      </c>
      <c r="D7438" s="68">
        <v>1</v>
      </c>
      <c r="E7438" s="48">
        <f t="shared" si="349"/>
        <v>75020220</v>
      </c>
      <c r="F7438" s="57" t="s">
        <v>8075</v>
      </c>
      <c r="G7438" s="57" t="s">
        <v>8578</v>
      </c>
      <c r="H7438" s="51">
        <v>1000</v>
      </c>
      <c r="I7438" s="51" t="s">
        <v>17309</v>
      </c>
      <c r="J7438" s="69">
        <v>27.49</v>
      </c>
      <c r="K7438" s="69">
        <f t="shared" si="350"/>
        <v>27490</v>
      </c>
      <c r="L7438" s="90">
        <v>1000</v>
      </c>
      <c r="M7438" s="51">
        <v>0</v>
      </c>
      <c r="N7438" s="62" t="s">
        <v>8749</v>
      </c>
      <c r="O7438" s="52" t="s">
        <v>40</v>
      </c>
      <c r="P7438" s="52">
        <v>908</v>
      </c>
      <c r="Q7438" s="52"/>
      <c r="R7438" s="52" t="s">
        <v>8585</v>
      </c>
      <c r="S7438" s="49" t="s">
        <v>21333</v>
      </c>
      <c r="V7438" s="50" t="s">
        <v>15323</v>
      </c>
      <c r="W7438" s="50" t="s">
        <v>8585</v>
      </c>
      <c r="X7438" s="50" t="s">
        <v>14740</v>
      </c>
      <c r="Y7438" s="70" t="s">
        <v>17320</v>
      </c>
      <c r="Z7438" s="53">
        <v>76502</v>
      </c>
    </row>
    <row r="7439" spans="1:26" s="49" customFormat="1" x14ac:dyDescent="0.25">
      <c r="A7439" s="75">
        <v>610500627</v>
      </c>
      <c r="B7439" s="73">
        <f t="shared" si="348"/>
        <v>610500627</v>
      </c>
      <c r="C7439" s="73" t="s">
        <v>14232</v>
      </c>
      <c r="D7439" s="68">
        <v>1</v>
      </c>
      <c r="E7439" s="48">
        <f t="shared" si="349"/>
        <v>25571079</v>
      </c>
      <c r="F7439" s="57" t="s">
        <v>8075</v>
      </c>
      <c r="G7439" s="57" t="s">
        <v>8578</v>
      </c>
      <c r="H7439" s="51">
        <v>25</v>
      </c>
      <c r="I7439" s="51" t="s">
        <v>17309</v>
      </c>
      <c r="J7439" s="69">
        <v>27.49</v>
      </c>
      <c r="K7439" s="69">
        <f t="shared" si="350"/>
        <v>687.25</v>
      </c>
      <c r="L7439" s="90">
        <v>25</v>
      </c>
      <c r="M7439" s="51">
        <v>0</v>
      </c>
      <c r="N7439" s="62" t="s">
        <v>8589</v>
      </c>
      <c r="O7439" s="52" t="s">
        <v>8590</v>
      </c>
      <c r="P7439" s="52">
        <v>336</v>
      </c>
      <c r="Q7439" s="52"/>
      <c r="R7439" s="52" t="s">
        <v>6690</v>
      </c>
      <c r="S7439" s="49" t="s">
        <v>21334</v>
      </c>
      <c r="V7439" s="50" t="s">
        <v>15305</v>
      </c>
      <c r="W7439" s="50" t="s">
        <v>8585</v>
      </c>
      <c r="X7439" s="50" t="s">
        <v>14742</v>
      </c>
      <c r="Y7439" s="70" t="s">
        <v>17320</v>
      </c>
      <c r="Z7439" s="53">
        <v>76362</v>
      </c>
    </row>
    <row r="7440" spans="1:26" s="49" customFormat="1" x14ac:dyDescent="0.25">
      <c r="A7440" s="75">
        <v>691007454</v>
      </c>
      <c r="B7440" s="73">
        <f t="shared" si="348"/>
        <v>691007454</v>
      </c>
      <c r="C7440" s="73" t="s">
        <v>14233</v>
      </c>
      <c r="D7440" s="68">
        <v>1</v>
      </c>
      <c r="E7440" s="48">
        <f t="shared" si="349"/>
        <v>25519506</v>
      </c>
      <c r="F7440" s="57" t="s">
        <v>8075</v>
      </c>
      <c r="G7440" s="57" t="s">
        <v>8578</v>
      </c>
      <c r="H7440" s="51">
        <v>25</v>
      </c>
      <c r="I7440" s="51" t="s">
        <v>17309</v>
      </c>
      <c r="J7440" s="69">
        <v>27.49</v>
      </c>
      <c r="K7440" s="69">
        <f t="shared" si="350"/>
        <v>687.25</v>
      </c>
      <c r="L7440" s="90">
        <v>25</v>
      </c>
      <c r="M7440" s="51">
        <v>0</v>
      </c>
      <c r="N7440" s="62" t="s">
        <v>8591</v>
      </c>
      <c r="O7440" s="52" t="s">
        <v>5669</v>
      </c>
      <c r="P7440" s="52">
        <v>315</v>
      </c>
      <c r="Q7440" s="52"/>
      <c r="R7440" s="52" t="s">
        <v>8585</v>
      </c>
      <c r="S7440" s="49" t="s">
        <v>21334</v>
      </c>
      <c r="V7440" s="50" t="s">
        <v>15305</v>
      </c>
      <c r="W7440" s="50" t="s">
        <v>8585</v>
      </c>
      <c r="X7440" s="50" t="s">
        <v>14742</v>
      </c>
      <c r="Y7440" s="70" t="s">
        <v>17320</v>
      </c>
      <c r="Z7440" s="53">
        <v>76502</v>
      </c>
    </row>
    <row r="7441" spans="1:26" s="49" customFormat="1" x14ac:dyDescent="0.25">
      <c r="A7441" s="75">
        <v>691010846</v>
      </c>
      <c r="B7441" s="73">
        <f t="shared" si="348"/>
        <v>691010846</v>
      </c>
      <c r="C7441" s="73" t="s">
        <v>14234</v>
      </c>
      <c r="D7441" s="68">
        <v>1</v>
      </c>
      <c r="E7441" s="48">
        <f t="shared" si="349"/>
        <v>4605021</v>
      </c>
      <c r="F7441" s="57" t="s">
        <v>8075</v>
      </c>
      <c r="G7441" s="57" t="s">
        <v>8578</v>
      </c>
      <c r="H7441" s="51">
        <v>75</v>
      </c>
      <c r="I7441" s="51" t="s">
        <v>17309</v>
      </c>
      <c r="J7441" s="69">
        <v>27.49</v>
      </c>
      <c r="K7441" s="69">
        <f t="shared" si="350"/>
        <v>2061.75</v>
      </c>
      <c r="L7441" s="90">
        <v>75</v>
      </c>
      <c r="M7441" s="51">
        <v>0</v>
      </c>
      <c r="N7441" s="62" t="s">
        <v>8592</v>
      </c>
      <c r="O7441" s="52"/>
      <c r="P7441" s="52">
        <v>680</v>
      </c>
      <c r="Q7441" s="52"/>
      <c r="R7441" s="52" t="s">
        <v>8593</v>
      </c>
      <c r="S7441" s="49" t="s">
        <v>21334</v>
      </c>
      <c r="V7441" s="50" t="s">
        <v>15305</v>
      </c>
      <c r="W7441" s="50" t="s">
        <v>8585</v>
      </c>
      <c r="X7441" s="50" t="s">
        <v>14742</v>
      </c>
      <c r="Y7441" s="70" t="s">
        <v>17320</v>
      </c>
      <c r="Z7441" s="53">
        <v>76363</v>
      </c>
    </row>
    <row r="7442" spans="1:26" s="49" customFormat="1" x14ac:dyDescent="0.25">
      <c r="A7442" s="74">
        <v>600001806</v>
      </c>
      <c r="B7442" s="73">
        <f t="shared" si="348"/>
        <v>600001806</v>
      </c>
      <c r="C7442" s="73" t="s">
        <v>14111</v>
      </c>
      <c r="D7442" s="68">
        <v>1</v>
      </c>
      <c r="E7442" s="48">
        <f t="shared" si="349"/>
        <v>25853708</v>
      </c>
      <c r="F7442" s="57" t="s">
        <v>8075</v>
      </c>
      <c r="G7442" s="57" t="s">
        <v>8391</v>
      </c>
      <c r="H7442" s="51">
        <v>300</v>
      </c>
      <c r="I7442" s="51" t="s">
        <v>17309</v>
      </c>
      <c r="J7442" s="69">
        <v>27.49</v>
      </c>
      <c r="K7442" s="69">
        <f t="shared" si="350"/>
        <v>8247</v>
      </c>
      <c r="L7442" s="90">
        <v>300</v>
      </c>
      <c r="M7442" s="51">
        <v>0</v>
      </c>
      <c r="N7442" s="62" t="s">
        <v>8393</v>
      </c>
      <c r="O7442" s="52" t="s">
        <v>956</v>
      </c>
      <c r="P7442" s="52">
        <v>293</v>
      </c>
      <c r="Q7442" s="52"/>
      <c r="R7442" s="52" t="s">
        <v>8392</v>
      </c>
      <c r="S7442" s="49" t="s">
        <v>21334</v>
      </c>
      <c r="V7442" s="50" t="s">
        <v>15305</v>
      </c>
      <c r="W7442" s="50" t="s">
        <v>8392</v>
      </c>
      <c r="X7442" s="50" t="s">
        <v>14742</v>
      </c>
      <c r="Y7442" s="70" t="s">
        <v>17320</v>
      </c>
      <c r="Z7442" s="53">
        <v>75661</v>
      </c>
    </row>
    <row r="7443" spans="1:26" s="49" customFormat="1" ht="30" x14ac:dyDescent="0.25">
      <c r="A7443" s="74">
        <v>600018181</v>
      </c>
      <c r="B7443" s="73">
        <f t="shared" si="348"/>
        <v>600018181</v>
      </c>
      <c r="C7443" s="73" t="s">
        <v>14112</v>
      </c>
      <c r="D7443" s="68">
        <v>1</v>
      </c>
      <c r="E7443" s="48">
        <f t="shared" si="349"/>
        <v>25364359</v>
      </c>
      <c r="F7443" s="57" t="s">
        <v>8075</v>
      </c>
      <c r="G7443" s="57" t="s">
        <v>8391</v>
      </c>
      <c r="H7443" s="51">
        <v>150</v>
      </c>
      <c r="I7443" s="51" t="s">
        <v>17309</v>
      </c>
      <c r="J7443" s="69">
        <v>27.49</v>
      </c>
      <c r="K7443" s="69">
        <f t="shared" si="350"/>
        <v>4123.5</v>
      </c>
      <c r="L7443" s="90">
        <v>150</v>
      </c>
      <c r="M7443" s="51">
        <v>0</v>
      </c>
      <c r="N7443" s="62" t="s">
        <v>8394</v>
      </c>
      <c r="O7443" s="52" t="s">
        <v>8395</v>
      </c>
      <c r="P7443" s="52">
        <v>406</v>
      </c>
      <c r="Q7443" s="52"/>
      <c r="R7443" s="52" t="s">
        <v>8392</v>
      </c>
      <c r="S7443" s="49" t="s">
        <v>21334</v>
      </c>
      <c r="V7443" s="50" t="s">
        <v>15305</v>
      </c>
      <c r="W7443" s="50" t="s">
        <v>8392</v>
      </c>
      <c r="X7443" s="50" t="s">
        <v>14742</v>
      </c>
      <c r="Y7443" s="70" t="s">
        <v>17320</v>
      </c>
      <c r="Z7443" s="53">
        <v>75661</v>
      </c>
    </row>
    <row r="7444" spans="1:26" s="49" customFormat="1" ht="30" x14ac:dyDescent="0.25">
      <c r="A7444" s="74">
        <v>600018156</v>
      </c>
      <c r="B7444" s="73">
        <f t="shared" si="348"/>
        <v>600018156</v>
      </c>
      <c r="C7444" s="73" t="s">
        <v>14113</v>
      </c>
      <c r="D7444" s="68">
        <v>1</v>
      </c>
      <c r="E7444" s="48">
        <f t="shared" si="349"/>
        <v>843474</v>
      </c>
      <c r="F7444" s="57" t="s">
        <v>8075</v>
      </c>
      <c r="G7444" s="57" t="s">
        <v>8391</v>
      </c>
      <c r="H7444" s="51">
        <v>1150</v>
      </c>
      <c r="I7444" s="51" t="s">
        <v>17309</v>
      </c>
      <c r="J7444" s="69">
        <v>27.49</v>
      </c>
      <c r="K7444" s="69">
        <f t="shared" si="350"/>
        <v>31613.5</v>
      </c>
      <c r="L7444" s="90">
        <v>1150</v>
      </c>
      <c r="M7444" s="51">
        <v>0</v>
      </c>
      <c r="N7444" s="62" t="s">
        <v>8396</v>
      </c>
      <c r="O7444" s="52" t="s">
        <v>60</v>
      </c>
      <c r="P7444" s="52">
        <v>1610</v>
      </c>
      <c r="Q7444" s="52"/>
      <c r="R7444" s="52" t="s">
        <v>8392</v>
      </c>
      <c r="S7444" s="49" t="s">
        <v>21333</v>
      </c>
      <c r="V7444" s="50" t="s">
        <v>15305</v>
      </c>
      <c r="W7444" s="50" t="s">
        <v>8392</v>
      </c>
      <c r="X7444" s="50" t="s">
        <v>14738</v>
      </c>
      <c r="Y7444" s="70" t="s">
        <v>17320</v>
      </c>
      <c r="Z7444" s="53">
        <v>75661</v>
      </c>
    </row>
    <row r="7445" spans="1:26" s="49" customFormat="1" ht="30" x14ac:dyDescent="0.25">
      <c r="A7445" s="74">
        <v>600018202</v>
      </c>
      <c r="B7445" s="73">
        <f t="shared" si="348"/>
        <v>600018202</v>
      </c>
      <c r="C7445" s="73" t="s">
        <v>14114</v>
      </c>
      <c r="D7445" s="68">
        <v>1</v>
      </c>
      <c r="E7445" s="48">
        <f t="shared" si="349"/>
        <v>843547</v>
      </c>
      <c r="F7445" s="57" t="s">
        <v>8075</v>
      </c>
      <c r="G7445" s="57" t="s">
        <v>8391</v>
      </c>
      <c r="H7445" s="51">
        <v>425</v>
      </c>
      <c r="I7445" s="51" t="s">
        <v>17309</v>
      </c>
      <c r="J7445" s="69">
        <v>27.49</v>
      </c>
      <c r="K7445" s="69">
        <f t="shared" si="350"/>
        <v>11683.25</v>
      </c>
      <c r="L7445" s="90">
        <v>425</v>
      </c>
      <c r="M7445" s="51">
        <v>0</v>
      </c>
      <c r="N7445" s="62" t="s">
        <v>8397</v>
      </c>
      <c r="O7445" s="52" t="s">
        <v>8398</v>
      </c>
      <c r="P7445" s="52">
        <v>570</v>
      </c>
      <c r="Q7445" s="52"/>
      <c r="R7445" s="52" t="s">
        <v>8392</v>
      </c>
      <c r="S7445" s="49" t="s">
        <v>21333</v>
      </c>
      <c r="V7445" s="50" t="s">
        <v>15305</v>
      </c>
      <c r="W7445" s="50" t="s">
        <v>8392</v>
      </c>
      <c r="X7445" s="50" t="s">
        <v>14738</v>
      </c>
      <c r="Y7445" s="70" t="s">
        <v>17320</v>
      </c>
      <c r="Z7445" s="53">
        <v>75661</v>
      </c>
    </row>
    <row r="7446" spans="1:26" s="49" customFormat="1" x14ac:dyDescent="0.25">
      <c r="A7446" s="74">
        <v>600018211</v>
      </c>
      <c r="B7446" s="73">
        <f t="shared" si="348"/>
        <v>600018211</v>
      </c>
      <c r="C7446" s="73" t="s">
        <v>21276</v>
      </c>
      <c r="D7446" s="68">
        <v>1</v>
      </c>
      <c r="E7446" s="48">
        <f t="shared" si="349"/>
        <v>843393</v>
      </c>
      <c r="F7446" s="57" t="s">
        <v>8075</v>
      </c>
      <c r="G7446" s="57" t="s">
        <v>8391</v>
      </c>
      <c r="H7446" s="51">
        <v>475</v>
      </c>
      <c r="I7446" s="51" t="s">
        <v>17309</v>
      </c>
      <c r="J7446" s="69">
        <v>27.49</v>
      </c>
      <c r="K7446" s="69">
        <f t="shared" si="350"/>
        <v>13057.75</v>
      </c>
      <c r="L7446" s="90">
        <v>475</v>
      </c>
      <c r="M7446" s="51">
        <v>0</v>
      </c>
      <c r="N7446" s="62" t="s">
        <v>21277</v>
      </c>
      <c r="O7446" s="52" t="s">
        <v>21278</v>
      </c>
      <c r="P7446" s="52">
        <v>1725</v>
      </c>
      <c r="Q7446" s="52"/>
      <c r="R7446" s="52" t="s">
        <v>8392</v>
      </c>
      <c r="S7446" s="49" t="s">
        <v>21333</v>
      </c>
      <c r="V7446" s="50" t="s">
        <v>15305</v>
      </c>
      <c r="W7446" s="50" t="s">
        <v>8392</v>
      </c>
      <c r="X7446" s="50" t="s">
        <v>14738</v>
      </c>
      <c r="Y7446" s="70" t="s">
        <v>17320</v>
      </c>
      <c r="Z7446" s="53">
        <v>75661</v>
      </c>
    </row>
    <row r="7447" spans="1:26" s="49" customFormat="1" x14ac:dyDescent="0.25">
      <c r="A7447" s="74">
        <v>600149382</v>
      </c>
      <c r="B7447" s="73">
        <f t="shared" si="348"/>
        <v>600149382</v>
      </c>
      <c r="C7447" s="73" t="s">
        <v>14129</v>
      </c>
      <c r="D7447" s="68">
        <v>1</v>
      </c>
      <c r="E7447" s="48">
        <f t="shared" si="349"/>
        <v>70936366</v>
      </c>
      <c r="F7447" s="57" t="s">
        <v>8075</v>
      </c>
      <c r="G7447" s="57" t="s">
        <v>8391</v>
      </c>
      <c r="H7447" s="51">
        <v>25</v>
      </c>
      <c r="I7447" s="51" t="s">
        <v>17309</v>
      </c>
      <c r="J7447" s="69">
        <v>27.49</v>
      </c>
      <c r="K7447" s="69">
        <f t="shared" si="350"/>
        <v>687.25</v>
      </c>
      <c r="L7447" s="90">
        <v>25</v>
      </c>
      <c r="M7447" s="51">
        <v>0</v>
      </c>
      <c r="N7447" s="62" t="s">
        <v>8426</v>
      </c>
      <c r="O7447" s="52"/>
      <c r="P7447" s="52">
        <v>460</v>
      </c>
      <c r="Q7447" s="52"/>
      <c r="R7447" s="52" t="s">
        <v>8427</v>
      </c>
      <c r="S7447" s="49" t="s">
        <v>21333</v>
      </c>
      <c r="V7447" s="50" t="s">
        <v>15324</v>
      </c>
      <c r="W7447" s="50" t="s">
        <v>8392</v>
      </c>
      <c r="X7447" s="50" t="s">
        <v>14740</v>
      </c>
      <c r="Y7447" s="70" t="s">
        <v>17320</v>
      </c>
      <c r="Z7447" s="53">
        <v>75653</v>
      </c>
    </row>
    <row r="7448" spans="1:26" s="49" customFormat="1" x14ac:dyDescent="0.25">
      <c r="A7448" s="74">
        <v>600150089</v>
      </c>
      <c r="B7448" s="73">
        <f t="shared" si="348"/>
        <v>600150089</v>
      </c>
      <c r="C7448" s="73" t="s">
        <v>14130</v>
      </c>
      <c r="D7448" s="68">
        <v>1</v>
      </c>
      <c r="E7448" s="48">
        <f t="shared" si="349"/>
        <v>70874603</v>
      </c>
      <c r="F7448" s="57" t="s">
        <v>8075</v>
      </c>
      <c r="G7448" s="57" t="s">
        <v>8391</v>
      </c>
      <c r="H7448" s="51">
        <v>975</v>
      </c>
      <c r="I7448" s="51" t="s">
        <v>17309</v>
      </c>
      <c r="J7448" s="69">
        <v>27.49</v>
      </c>
      <c r="K7448" s="69">
        <f t="shared" si="350"/>
        <v>26802.75</v>
      </c>
      <c r="L7448" s="90">
        <v>975</v>
      </c>
      <c r="M7448" s="51">
        <v>0</v>
      </c>
      <c r="N7448" s="62" t="s">
        <v>8428</v>
      </c>
      <c r="O7448" s="52" t="s">
        <v>215</v>
      </c>
      <c r="P7448" s="52">
        <v>70</v>
      </c>
      <c r="Q7448" s="52"/>
      <c r="R7448" s="52" t="s">
        <v>8429</v>
      </c>
      <c r="S7448" s="49" t="s">
        <v>21333</v>
      </c>
      <c r="V7448" s="50" t="s">
        <v>15324</v>
      </c>
      <c r="W7448" s="50" t="s">
        <v>8392</v>
      </c>
      <c r="X7448" s="50" t="s">
        <v>14740</v>
      </c>
      <c r="Y7448" s="70" t="s">
        <v>17320</v>
      </c>
      <c r="Z7448" s="53">
        <v>75654</v>
      </c>
    </row>
    <row r="7449" spans="1:26" s="49" customFormat="1" x14ac:dyDescent="0.25">
      <c r="A7449" s="74">
        <v>600027228</v>
      </c>
      <c r="B7449" s="73">
        <f t="shared" si="348"/>
        <v>600027228</v>
      </c>
      <c r="C7449" s="73" t="s">
        <v>14115</v>
      </c>
      <c r="D7449" s="68">
        <v>1</v>
      </c>
      <c r="E7449" s="48">
        <f t="shared" si="349"/>
        <v>70238910</v>
      </c>
      <c r="F7449" s="57" t="s">
        <v>8075</v>
      </c>
      <c r="G7449" s="57" t="s">
        <v>8391</v>
      </c>
      <c r="H7449" s="51">
        <v>150</v>
      </c>
      <c r="I7449" s="51" t="s">
        <v>17309</v>
      </c>
      <c r="J7449" s="69">
        <v>27.49</v>
      </c>
      <c r="K7449" s="69">
        <f t="shared" si="350"/>
        <v>4123.5</v>
      </c>
      <c r="L7449" s="90">
        <v>150</v>
      </c>
      <c r="M7449" s="51">
        <v>0</v>
      </c>
      <c r="N7449" s="62" t="s">
        <v>8399</v>
      </c>
      <c r="O7449" s="52" t="s">
        <v>8400</v>
      </c>
      <c r="P7449" s="52">
        <v>649</v>
      </c>
      <c r="Q7449" s="52"/>
      <c r="R7449" s="52" t="s">
        <v>8392</v>
      </c>
      <c r="S7449" s="49" t="s">
        <v>21333</v>
      </c>
      <c r="V7449" s="50" t="s">
        <v>15305</v>
      </c>
      <c r="W7449" s="50" t="s">
        <v>8392</v>
      </c>
      <c r="X7449" s="50" t="s">
        <v>14738</v>
      </c>
      <c r="Y7449" s="70" t="s">
        <v>17320</v>
      </c>
      <c r="Z7449" s="53">
        <v>75661</v>
      </c>
    </row>
    <row r="7450" spans="1:26" s="49" customFormat="1" x14ac:dyDescent="0.25">
      <c r="A7450" s="75">
        <v>600149463</v>
      </c>
      <c r="B7450" s="73">
        <f t="shared" si="348"/>
        <v>600149463</v>
      </c>
      <c r="C7450" s="73" t="s">
        <v>14131</v>
      </c>
      <c r="D7450" s="68">
        <v>1</v>
      </c>
      <c r="E7450" s="48">
        <f t="shared" si="349"/>
        <v>70874590</v>
      </c>
      <c r="F7450" s="57" t="s">
        <v>8075</v>
      </c>
      <c r="G7450" s="57" t="s">
        <v>8391</v>
      </c>
      <c r="H7450" s="51">
        <v>25</v>
      </c>
      <c r="I7450" s="51" t="s">
        <v>17309</v>
      </c>
      <c r="J7450" s="69">
        <v>27.49</v>
      </c>
      <c r="K7450" s="69">
        <f t="shared" si="350"/>
        <v>687.25</v>
      </c>
      <c r="L7450" s="90">
        <v>25</v>
      </c>
      <c r="M7450" s="51">
        <v>0</v>
      </c>
      <c r="N7450" s="62" t="s">
        <v>8430</v>
      </c>
      <c r="O7450" s="52" t="s">
        <v>8431</v>
      </c>
      <c r="P7450" s="52">
        <v>369</v>
      </c>
      <c r="Q7450" s="52"/>
      <c r="R7450" s="52" t="s">
        <v>8429</v>
      </c>
      <c r="S7450" s="49" t="s">
        <v>21333</v>
      </c>
      <c r="V7450" s="50" t="s">
        <v>15324</v>
      </c>
      <c r="W7450" s="50" t="s">
        <v>8392</v>
      </c>
      <c r="X7450" s="50" t="s">
        <v>14740</v>
      </c>
      <c r="Y7450" s="70" t="s">
        <v>17320</v>
      </c>
      <c r="Z7450" s="53">
        <v>75654</v>
      </c>
    </row>
    <row r="7451" spans="1:26" s="49" customFormat="1" x14ac:dyDescent="0.25">
      <c r="A7451" s="75">
        <v>600149196</v>
      </c>
      <c r="B7451" s="73">
        <f t="shared" si="348"/>
        <v>600149196</v>
      </c>
      <c r="C7451" s="73" t="s">
        <v>14132</v>
      </c>
      <c r="D7451" s="68">
        <v>1</v>
      </c>
      <c r="E7451" s="48">
        <f t="shared" si="349"/>
        <v>70887659</v>
      </c>
      <c r="F7451" s="57" t="s">
        <v>8075</v>
      </c>
      <c r="G7451" s="57" t="s">
        <v>8391</v>
      </c>
      <c r="H7451" s="51">
        <v>50</v>
      </c>
      <c r="I7451" s="51" t="s">
        <v>17309</v>
      </c>
      <c r="J7451" s="69">
        <v>27.49</v>
      </c>
      <c r="K7451" s="69">
        <f t="shared" si="350"/>
        <v>1374.5</v>
      </c>
      <c r="L7451" s="90">
        <v>50</v>
      </c>
      <c r="M7451" s="51">
        <v>0</v>
      </c>
      <c r="N7451" s="62" t="s">
        <v>8432</v>
      </c>
      <c r="O7451" s="52" t="s">
        <v>55</v>
      </c>
      <c r="P7451" s="52">
        <v>1701</v>
      </c>
      <c r="Q7451" s="52"/>
      <c r="R7451" s="52" t="s">
        <v>8392</v>
      </c>
      <c r="S7451" s="49" t="s">
        <v>21333</v>
      </c>
      <c r="V7451" s="50" t="s">
        <v>15324</v>
      </c>
      <c r="W7451" s="50" t="s">
        <v>8392</v>
      </c>
      <c r="X7451" s="50" t="s">
        <v>14740</v>
      </c>
      <c r="Y7451" s="70" t="s">
        <v>17320</v>
      </c>
      <c r="Z7451" s="53">
        <v>75661</v>
      </c>
    </row>
    <row r="7452" spans="1:26" s="49" customFormat="1" ht="30" x14ac:dyDescent="0.25">
      <c r="A7452" s="75">
        <v>600149200</v>
      </c>
      <c r="B7452" s="73">
        <f t="shared" si="348"/>
        <v>600149200</v>
      </c>
      <c r="C7452" s="73" t="s">
        <v>14133</v>
      </c>
      <c r="D7452" s="68">
        <v>1</v>
      </c>
      <c r="E7452" s="48">
        <f t="shared" si="349"/>
        <v>70918678</v>
      </c>
      <c r="F7452" s="57" t="s">
        <v>8075</v>
      </c>
      <c r="G7452" s="57" t="s">
        <v>8391</v>
      </c>
      <c r="H7452" s="51">
        <v>50</v>
      </c>
      <c r="I7452" s="51" t="s">
        <v>17309</v>
      </c>
      <c r="J7452" s="69">
        <v>27.49</v>
      </c>
      <c r="K7452" s="69">
        <f t="shared" si="350"/>
        <v>1374.5</v>
      </c>
      <c r="L7452" s="90">
        <v>50</v>
      </c>
      <c r="M7452" s="51">
        <v>0</v>
      </c>
      <c r="N7452" s="62" t="s">
        <v>8433</v>
      </c>
      <c r="O7452" s="52" t="s">
        <v>8434</v>
      </c>
      <c r="P7452" s="52">
        <v>644</v>
      </c>
      <c r="Q7452" s="52"/>
      <c r="R7452" s="52" t="s">
        <v>8392</v>
      </c>
      <c r="S7452" s="49" t="s">
        <v>21333</v>
      </c>
      <c r="V7452" s="50" t="s">
        <v>15324</v>
      </c>
      <c r="W7452" s="50" t="s">
        <v>8392</v>
      </c>
      <c r="X7452" s="50" t="s">
        <v>14740</v>
      </c>
      <c r="Y7452" s="70" t="s">
        <v>17320</v>
      </c>
      <c r="Z7452" s="53">
        <v>75661</v>
      </c>
    </row>
    <row r="7453" spans="1:26" s="49" customFormat="1" x14ac:dyDescent="0.25">
      <c r="A7453" s="75">
        <v>600149277</v>
      </c>
      <c r="B7453" s="73">
        <f t="shared" si="348"/>
        <v>600149277</v>
      </c>
      <c r="C7453" s="73" t="s">
        <v>14134</v>
      </c>
      <c r="D7453" s="68">
        <v>1</v>
      </c>
      <c r="E7453" s="48">
        <f t="shared" si="349"/>
        <v>70938067</v>
      </c>
      <c r="F7453" s="57" t="s">
        <v>8075</v>
      </c>
      <c r="G7453" s="57" t="s">
        <v>8391</v>
      </c>
      <c r="H7453" s="51">
        <v>25</v>
      </c>
      <c r="I7453" s="51" t="s">
        <v>17309</v>
      </c>
      <c r="J7453" s="69">
        <v>27.49</v>
      </c>
      <c r="K7453" s="69">
        <f t="shared" si="350"/>
        <v>687.25</v>
      </c>
      <c r="L7453" s="90">
        <v>25</v>
      </c>
      <c r="M7453" s="51">
        <v>0</v>
      </c>
      <c r="N7453" s="62" t="s">
        <v>8435</v>
      </c>
      <c r="O7453" s="52"/>
      <c r="P7453" s="52">
        <v>155</v>
      </c>
      <c r="Q7453" s="52"/>
      <c r="R7453" s="52" t="s">
        <v>8436</v>
      </c>
      <c r="S7453" s="49" t="s">
        <v>21333</v>
      </c>
      <c r="V7453" s="50" t="s">
        <v>15324</v>
      </c>
      <c r="W7453" s="50" t="s">
        <v>8392</v>
      </c>
      <c r="X7453" s="50" t="s">
        <v>14740</v>
      </c>
      <c r="Y7453" s="70" t="s">
        <v>17320</v>
      </c>
      <c r="Z7453" s="53">
        <v>75627</v>
      </c>
    </row>
    <row r="7454" spans="1:26" s="49" customFormat="1" ht="30" x14ac:dyDescent="0.25">
      <c r="A7454" s="75">
        <v>600149471</v>
      </c>
      <c r="B7454" s="73">
        <f t="shared" si="348"/>
        <v>600149471</v>
      </c>
      <c r="C7454" s="73" t="s">
        <v>14135</v>
      </c>
      <c r="D7454" s="68">
        <v>1</v>
      </c>
      <c r="E7454" s="48">
        <f t="shared" si="349"/>
        <v>70918694</v>
      </c>
      <c r="F7454" s="57" t="s">
        <v>8075</v>
      </c>
      <c r="G7454" s="57" t="s">
        <v>8391</v>
      </c>
      <c r="H7454" s="51">
        <v>25</v>
      </c>
      <c r="I7454" s="51" t="s">
        <v>17309</v>
      </c>
      <c r="J7454" s="69">
        <v>27.49</v>
      </c>
      <c r="K7454" s="69">
        <f t="shared" si="350"/>
        <v>687.25</v>
      </c>
      <c r="L7454" s="90">
        <v>25</v>
      </c>
      <c r="M7454" s="51">
        <v>0</v>
      </c>
      <c r="N7454" s="62" t="s">
        <v>8437</v>
      </c>
      <c r="O7454" s="52" t="s">
        <v>55</v>
      </c>
      <c r="P7454" s="52">
        <v>1527</v>
      </c>
      <c r="Q7454" s="52"/>
      <c r="R7454" s="52" t="s">
        <v>8392</v>
      </c>
      <c r="S7454" s="49" t="s">
        <v>21333</v>
      </c>
      <c r="V7454" s="50" t="s">
        <v>15324</v>
      </c>
      <c r="W7454" s="50" t="s">
        <v>8392</v>
      </c>
      <c r="X7454" s="50" t="s">
        <v>14740</v>
      </c>
      <c r="Y7454" s="70" t="s">
        <v>17320</v>
      </c>
      <c r="Z7454" s="53">
        <v>75661</v>
      </c>
    </row>
    <row r="7455" spans="1:26" s="49" customFormat="1" ht="30" x14ac:dyDescent="0.25">
      <c r="A7455" s="75">
        <v>600149498</v>
      </c>
      <c r="B7455" s="73">
        <f t="shared" si="348"/>
        <v>600149498</v>
      </c>
      <c r="C7455" s="73" t="s">
        <v>14136</v>
      </c>
      <c r="D7455" s="68">
        <v>1</v>
      </c>
      <c r="E7455" s="48">
        <f t="shared" si="349"/>
        <v>64123294</v>
      </c>
      <c r="F7455" s="57" t="s">
        <v>8075</v>
      </c>
      <c r="G7455" s="57" t="s">
        <v>8391</v>
      </c>
      <c r="H7455" s="51">
        <v>75</v>
      </c>
      <c r="I7455" s="51" t="s">
        <v>17309</v>
      </c>
      <c r="J7455" s="69">
        <v>27.49</v>
      </c>
      <c r="K7455" s="69">
        <f t="shared" si="350"/>
        <v>2061.75</v>
      </c>
      <c r="L7455" s="90">
        <v>75</v>
      </c>
      <c r="M7455" s="51">
        <v>0</v>
      </c>
      <c r="N7455" s="62" t="s">
        <v>8438</v>
      </c>
      <c r="O7455" s="52" t="s">
        <v>439</v>
      </c>
      <c r="P7455" s="52">
        <v>1153</v>
      </c>
      <c r="Q7455" s="52"/>
      <c r="R7455" s="52" t="s">
        <v>8392</v>
      </c>
      <c r="S7455" s="49" t="s">
        <v>21333</v>
      </c>
      <c r="V7455" s="50" t="s">
        <v>15324</v>
      </c>
      <c r="W7455" s="50" t="s">
        <v>8392</v>
      </c>
      <c r="X7455" s="50" t="s">
        <v>14740</v>
      </c>
      <c r="Y7455" s="70" t="s">
        <v>17320</v>
      </c>
      <c r="Z7455" s="53">
        <v>75661</v>
      </c>
    </row>
    <row r="7456" spans="1:26" s="49" customFormat="1" x14ac:dyDescent="0.25">
      <c r="A7456" s="75">
        <v>600149501</v>
      </c>
      <c r="B7456" s="73">
        <f t="shared" si="348"/>
        <v>600149501</v>
      </c>
      <c r="C7456" s="73" t="s">
        <v>14137</v>
      </c>
      <c r="D7456" s="68">
        <v>1</v>
      </c>
      <c r="E7456" s="48">
        <f t="shared" si="349"/>
        <v>70874581</v>
      </c>
      <c r="F7456" s="57" t="s">
        <v>8075</v>
      </c>
      <c r="G7456" s="57" t="s">
        <v>8391</v>
      </c>
      <c r="H7456" s="51">
        <v>25</v>
      </c>
      <c r="I7456" s="51" t="s">
        <v>17309</v>
      </c>
      <c r="J7456" s="69">
        <v>27.49</v>
      </c>
      <c r="K7456" s="69">
        <f t="shared" si="350"/>
        <v>687.25</v>
      </c>
      <c r="L7456" s="90">
        <v>25</v>
      </c>
      <c r="M7456" s="51">
        <v>0</v>
      </c>
      <c r="N7456" s="62" t="s">
        <v>8439</v>
      </c>
      <c r="O7456" s="52" t="s">
        <v>8440</v>
      </c>
      <c r="P7456" s="52">
        <v>1109</v>
      </c>
      <c r="Q7456" s="52"/>
      <c r="R7456" s="52" t="s">
        <v>8429</v>
      </c>
      <c r="S7456" s="49" t="s">
        <v>21333</v>
      </c>
      <c r="V7456" s="50" t="s">
        <v>15324</v>
      </c>
      <c r="W7456" s="50" t="s">
        <v>8392</v>
      </c>
      <c r="X7456" s="50" t="s">
        <v>14740</v>
      </c>
      <c r="Y7456" s="70" t="s">
        <v>17320</v>
      </c>
      <c r="Z7456" s="53">
        <v>75654</v>
      </c>
    </row>
    <row r="7457" spans="1:26" s="49" customFormat="1" x14ac:dyDescent="0.25">
      <c r="A7457" s="75">
        <v>600149625</v>
      </c>
      <c r="B7457" s="73">
        <f t="shared" si="348"/>
        <v>600149625</v>
      </c>
      <c r="C7457" s="73" t="s">
        <v>14138</v>
      </c>
      <c r="D7457" s="68">
        <v>1</v>
      </c>
      <c r="E7457" s="48">
        <f t="shared" si="349"/>
        <v>45211604</v>
      </c>
      <c r="F7457" s="57" t="s">
        <v>8075</v>
      </c>
      <c r="G7457" s="57" t="s">
        <v>8391</v>
      </c>
      <c r="H7457" s="51">
        <v>350</v>
      </c>
      <c r="I7457" s="51" t="s">
        <v>17309</v>
      </c>
      <c r="J7457" s="69">
        <v>27.49</v>
      </c>
      <c r="K7457" s="69">
        <f t="shared" si="350"/>
        <v>9621.5</v>
      </c>
      <c r="L7457" s="90">
        <v>350</v>
      </c>
      <c r="M7457" s="51">
        <v>0</v>
      </c>
      <c r="N7457" s="62" t="s">
        <v>8441</v>
      </c>
      <c r="O7457" s="52"/>
      <c r="P7457" s="52">
        <v>181</v>
      </c>
      <c r="Q7457" s="52"/>
      <c r="R7457" s="52" t="s">
        <v>8427</v>
      </c>
      <c r="S7457" s="49" t="s">
        <v>21333</v>
      </c>
      <c r="V7457" s="50" t="s">
        <v>15324</v>
      </c>
      <c r="W7457" s="50" t="s">
        <v>8392</v>
      </c>
      <c r="X7457" s="50" t="s">
        <v>14740</v>
      </c>
      <c r="Y7457" s="70" t="s">
        <v>17320</v>
      </c>
      <c r="Z7457" s="53">
        <v>75653</v>
      </c>
    </row>
    <row r="7458" spans="1:26" s="49" customFormat="1" ht="30" x14ac:dyDescent="0.25">
      <c r="A7458" s="75">
        <v>600149641</v>
      </c>
      <c r="B7458" s="73">
        <f t="shared" si="348"/>
        <v>600149641</v>
      </c>
      <c r="C7458" s="73" t="s">
        <v>14139</v>
      </c>
      <c r="D7458" s="68">
        <v>1</v>
      </c>
      <c r="E7458" s="48">
        <f t="shared" si="349"/>
        <v>45211761</v>
      </c>
      <c r="F7458" s="57" t="s">
        <v>8075</v>
      </c>
      <c r="G7458" s="57" t="s">
        <v>8391</v>
      </c>
      <c r="H7458" s="51">
        <v>625</v>
      </c>
      <c r="I7458" s="51" t="s">
        <v>17309</v>
      </c>
      <c r="J7458" s="69">
        <v>27.49</v>
      </c>
      <c r="K7458" s="69">
        <f t="shared" si="350"/>
        <v>17181.25</v>
      </c>
      <c r="L7458" s="90">
        <v>625</v>
      </c>
      <c r="M7458" s="51">
        <v>0</v>
      </c>
      <c r="N7458" s="62" t="s">
        <v>8442</v>
      </c>
      <c r="O7458" s="52" t="s">
        <v>956</v>
      </c>
      <c r="P7458" s="52">
        <v>293</v>
      </c>
      <c r="Q7458" s="52"/>
      <c r="R7458" s="52" t="s">
        <v>8392</v>
      </c>
      <c r="S7458" s="49" t="s">
        <v>21333</v>
      </c>
      <c r="V7458" s="50" t="s">
        <v>15324</v>
      </c>
      <c r="W7458" s="50" t="s">
        <v>8392</v>
      </c>
      <c r="X7458" s="50" t="s">
        <v>14740</v>
      </c>
      <c r="Y7458" s="70" t="s">
        <v>17320</v>
      </c>
      <c r="Z7458" s="53">
        <v>75661</v>
      </c>
    </row>
    <row r="7459" spans="1:26" s="49" customFormat="1" x14ac:dyDescent="0.25">
      <c r="A7459" s="75">
        <v>600149684</v>
      </c>
      <c r="B7459" s="73">
        <f t="shared" si="348"/>
        <v>600149684</v>
      </c>
      <c r="C7459" s="73" t="s">
        <v>14140</v>
      </c>
      <c r="D7459" s="68">
        <v>1</v>
      </c>
      <c r="E7459" s="48">
        <f t="shared" si="349"/>
        <v>48773689</v>
      </c>
      <c r="F7459" s="57" t="s">
        <v>8075</v>
      </c>
      <c r="G7459" s="57" t="s">
        <v>8391</v>
      </c>
      <c r="H7459" s="51">
        <v>400</v>
      </c>
      <c r="I7459" s="51" t="s">
        <v>17309</v>
      </c>
      <c r="J7459" s="69">
        <v>27.49</v>
      </c>
      <c r="K7459" s="69">
        <f t="shared" si="350"/>
        <v>10996</v>
      </c>
      <c r="L7459" s="90">
        <v>400</v>
      </c>
      <c r="M7459" s="51">
        <v>0</v>
      </c>
      <c r="N7459" s="62" t="s">
        <v>8443</v>
      </c>
      <c r="O7459" s="52"/>
      <c r="P7459" s="52">
        <v>360</v>
      </c>
      <c r="Q7459" s="52"/>
      <c r="R7459" s="52" t="s">
        <v>8436</v>
      </c>
      <c r="S7459" s="49" t="s">
        <v>21333</v>
      </c>
      <c r="V7459" s="50" t="s">
        <v>15324</v>
      </c>
      <c r="W7459" s="50" t="s">
        <v>8392</v>
      </c>
      <c r="X7459" s="50" t="s">
        <v>14740</v>
      </c>
      <c r="Y7459" s="70" t="s">
        <v>17320</v>
      </c>
      <c r="Z7459" s="53">
        <v>75627</v>
      </c>
    </row>
    <row r="7460" spans="1:26" s="49" customFormat="1" ht="30" x14ac:dyDescent="0.25">
      <c r="A7460" s="75">
        <v>600149692</v>
      </c>
      <c r="B7460" s="73">
        <f t="shared" si="348"/>
        <v>600149692</v>
      </c>
      <c r="C7460" s="73" t="s">
        <v>14141</v>
      </c>
      <c r="D7460" s="68">
        <v>1</v>
      </c>
      <c r="E7460" s="48">
        <f t="shared" si="349"/>
        <v>48773824</v>
      </c>
      <c r="F7460" s="57" t="s">
        <v>8075</v>
      </c>
      <c r="G7460" s="57" t="s">
        <v>8391</v>
      </c>
      <c r="H7460" s="51">
        <v>450</v>
      </c>
      <c r="I7460" s="51" t="s">
        <v>17309</v>
      </c>
      <c r="J7460" s="69">
        <v>27.49</v>
      </c>
      <c r="K7460" s="69">
        <f t="shared" si="350"/>
        <v>12370.5</v>
      </c>
      <c r="L7460" s="90">
        <v>450</v>
      </c>
      <c r="M7460" s="51">
        <v>0</v>
      </c>
      <c r="N7460" s="62" t="s">
        <v>8444</v>
      </c>
      <c r="O7460" s="52"/>
      <c r="P7460" s="52">
        <v>605</v>
      </c>
      <c r="Q7460" s="52"/>
      <c r="R7460" s="52" t="s">
        <v>8445</v>
      </c>
      <c r="S7460" s="49" t="s">
        <v>21333</v>
      </c>
      <c r="V7460" s="50" t="s">
        <v>15324</v>
      </c>
      <c r="W7460" s="50" t="s">
        <v>8392</v>
      </c>
      <c r="X7460" s="50" t="s">
        <v>14740</v>
      </c>
      <c r="Y7460" s="70" t="s">
        <v>17320</v>
      </c>
      <c r="Z7460" s="53">
        <v>75662</v>
      </c>
    </row>
    <row r="7461" spans="1:26" s="49" customFormat="1" x14ac:dyDescent="0.25">
      <c r="A7461" s="75">
        <v>600149714</v>
      </c>
      <c r="B7461" s="73">
        <f t="shared" si="348"/>
        <v>600149714</v>
      </c>
      <c r="C7461" s="73" t="s">
        <v>14142</v>
      </c>
      <c r="D7461" s="68">
        <v>1</v>
      </c>
      <c r="E7461" s="48">
        <f t="shared" si="349"/>
        <v>48773981</v>
      </c>
      <c r="F7461" s="57" t="s">
        <v>8075</v>
      </c>
      <c r="G7461" s="57" t="s">
        <v>8391</v>
      </c>
      <c r="H7461" s="51">
        <v>350</v>
      </c>
      <c r="I7461" s="51" t="s">
        <v>17309</v>
      </c>
      <c r="J7461" s="69">
        <v>27.49</v>
      </c>
      <c r="K7461" s="69">
        <f t="shared" si="350"/>
        <v>9621.5</v>
      </c>
      <c r="L7461" s="90">
        <v>350</v>
      </c>
      <c r="M7461" s="51">
        <v>0</v>
      </c>
      <c r="N7461" s="62" t="s">
        <v>8446</v>
      </c>
      <c r="O7461" s="52"/>
      <c r="P7461" s="52">
        <v>578</v>
      </c>
      <c r="Q7461" s="52"/>
      <c r="R7461" s="52" t="s">
        <v>8447</v>
      </c>
      <c r="S7461" s="49" t="s">
        <v>21333</v>
      </c>
      <c r="V7461" s="50" t="s">
        <v>15324</v>
      </c>
      <c r="W7461" s="50" t="s">
        <v>8392</v>
      </c>
      <c r="X7461" s="50" t="s">
        <v>14740</v>
      </c>
      <c r="Y7461" s="70" t="s">
        <v>17320</v>
      </c>
      <c r="Z7461" s="53">
        <v>75655</v>
      </c>
    </row>
    <row r="7462" spans="1:26" s="49" customFormat="1" x14ac:dyDescent="0.25">
      <c r="A7462" s="75">
        <v>600149731</v>
      </c>
      <c r="B7462" s="73">
        <f t="shared" si="348"/>
        <v>600149731</v>
      </c>
      <c r="C7462" s="73" t="s">
        <v>14143</v>
      </c>
      <c r="D7462" s="68">
        <v>1</v>
      </c>
      <c r="E7462" s="48">
        <f t="shared" si="349"/>
        <v>60990376</v>
      </c>
      <c r="F7462" s="57" t="s">
        <v>8075</v>
      </c>
      <c r="G7462" s="57" t="s">
        <v>8391</v>
      </c>
      <c r="H7462" s="51">
        <v>625</v>
      </c>
      <c r="I7462" s="51" t="s">
        <v>17309</v>
      </c>
      <c r="J7462" s="69">
        <v>27.49</v>
      </c>
      <c r="K7462" s="69">
        <f t="shared" si="350"/>
        <v>17181.25</v>
      </c>
      <c r="L7462" s="90">
        <v>625</v>
      </c>
      <c r="M7462" s="51">
        <v>0</v>
      </c>
      <c r="N7462" s="62" t="s">
        <v>8448</v>
      </c>
      <c r="O7462" s="52" t="s">
        <v>8449</v>
      </c>
      <c r="P7462" s="52">
        <v>63</v>
      </c>
      <c r="Q7462" s="52"/>
      <c r="R7462" s="52" t="s">
        <v>8392</v>
      </c>
      <c r="S7462" s="49" t="s">
        <v>21333</v>
      </c>
      <c r="V7462" s="50" t="s">
        <v>15324</v>
      </c>
      <c r="W7462" s="50" t="s">
        <v>8392</v>
      </c>
      <c r="X7462" s="50" t="s">
        <v>14740</v>
      </c>
      <c r="Y7462" s="70" t="s">
        <v>17320</v>
      </c>
      <c r="Z7462" s="53">
        <v>75661</v>
      </c>
    </row>
    <row r="7463" spans="1:26" s="49" customFormat="1" ht="30" x14ac:dyDescent="0.25">
      <c r="A7463" s="75">
        <v>600149846</v>
      </c>
      <c r="B7463" s="73">
        <f t="shared" si="348"/>
        <v>600149846</v>
      </c>
      <c r="C7463" s="73" t="s">
        <v>14144</v>
      </c>
      <c r="D7463" s="68">
        <v>1</v>
      </c>
      <c r="E7463" s="48">
        <f t="shared" si="349"/>
        <v>70918643</v>
      </c>
      <c r="F7463" s="57" t="s">
        <v>8075</v>
      </c>
      <c r="G7463" s="57" t="s">
        <v>8391</v>
      </c>
      <c r="H7463" s="51">
        <v>175</v>
      </c>
      <c r="I7463" s="51" t="s">
        <v>17309</v>
      </c>
      <c r="J7463" s="69">
        <v>27.49</v>
      </c>
      <c r="K7463" s="69">
        <f t="shared" si="350"/>
        <v>4810.75</v>
      </c>
      <c r="L7463" s="90">
        <v>175</v>
      </c>
      <c r="M7463" s="51">
        <v>0</v>
      </c>
      <c r="N7463" s="62" t="s">
        <v>8450</v>
      </c>
      <c r="O7463" s="52" t="s">
        <v>8451</v>
      </c>
      <c r="P7463" s="52">
        <v>467</v>
      </c>
      <c r="Q7463" s="52"/>
      <c r="R7463" s="52" t="s">
        <v>8392</v>
      </c>
      <c r="S7463" s="49" t="s">
        <v>21333</v>
      </c>
      <c r="V7463" s="50" t="s">
        <v>15324</v>
      </c>
      <c r="W7463" s="50" t="s">
        <v>8392</v>
      </c>
      <c r="X7463" s="50" t="s">
        <v>14740</v>
      </c>
      <c r="Y7463" s="70" t="s">
        <v>17320</v>
      </c>
      <c r="Z7463" s="53">
        <v>75661</v>
      </c>
    </row>
    <row r="7464" spans="1:26" s="49" customFormat="1" ht="30" x14ac:dyDescent="0.25">
      <c r="A7464" s="75">
        <v>600149951</v>
      </c>
      <c r="B7464" s="73">
        <f t="shared" si="348"/>
        <v>600149951</v>
      </c>
      <c r="C7464" s="73" t="s">
        <v>14145</v>
      </c>
      <c r="D7464" s="68">
        <v>1</v>
      </c>
      <c r="E7464" s="48">
        <f t="shared" si="349"/>
        <v>70936994</v>
      </c>
      <c r="F7464" s="57" t="s">
        <v>8075</v>
      </c>
      <c r="G7464" s="57" t="s">
        <v>8391</v>
      </c>
      <c r="H7464" s="51">
        <v>175</v>
      </c>
      <c r="I7464" s="51" t="s">
        <v>17309</v>
      </c>
      <c r="J7464" s="69">
        <v>27.49</v>
      </c>
      <c r="K7464" s="69">
        <f t="shared" si="350"/>
        <v>4810.75</v>
      </c>
      <c r="L7464" s="90">
        <v>175</v>
      </c>
      <c r="M7464" s="51">
        <v>0</v>
      </c>
      <c r="N7464" s="62" t="s">
        <v>8452</v>
      </c>
      <c r="O7464" s="52"/>
      <c r="P7464" s="52">
        <v>207</v>
      </c>
      <c r="Q7464" s="52"/>
      <c r="R7464" s="52" t="s">
        <v>8453</v>
      </c>
      <c r="S7464" s="49" t="s">
        <v>21333</v>
      </c>
      <c r="V7464" s="50" t="s">
        <v>15324</v>
      </c>
      <c r="W7464" s="50" t="s">
        <v>8392</v>
      </c>
      <c r="X7464" s="50" t="s">
        <v>14740</v>
      </c>
      <c r="Y7464" s="70" t="s">
        <v>17320</v>
      </c>
      <c r="Z7464" s="53">
        <v>75656</v>
      </c>
    </row>
    <row r="7465" spans="1:26" s="49" customFormat="1" ht="30" x14ac:dyDescent="0.25">
      <c r="A7465" s="75">
        <v>600149986</v>
      </c>
      <c r="B7465" s="73">
        <f t="shared" si="348"/>
        <v>600149986</v>
      </c>
      <c r="C7465" s="73" t="s">
        <v>14146</v>
      </c>
      <c r="D7465" s="68">
        <v>1</v>
      </c>
      <c r="E7465" s="48">
        <f t="shared" si="349"/>
        <v>71006150</v>
      </c>
      <c r="F7465" s="57" t="s">
        <v>8075</v>
      </c>
      <c r="G7465" s="57" t="s">
        <v>8391</v>
      </c>
      <c r="H7465" s="51">
        <v>50</v>
      </c>
      <c r="I7465" s="51" t="s">
        <v>17309</v>
      </c>
      <c r="J7465" s="69">
        <v>27.49</v>
      </c>
      <c r="K7465" s="69">
        <f t="shared" si="350"/>
        <v>1374.5</v>
      </c>
      <c r="L7465" s="90">
        <v>50</v>
      </c>
      <c r="M7465" s="51">
        <v>0</v>
      </c>
      <c r="N7465" s="62" t="s">
        <v>8454</v>
      </c>
      <c r="O7465" s="52"/>
      <c r="P7465" s="52">
        <v>88</v>
      </c>
      <c r="Q7465" s="52"/>
      <c r="R7465" s="52" t="s">
        <v>8455</v>
      </c>
      <c r="S7465" s="49" t="s">
        <v>21333</v>
      </c>
      <c r="V7465" s="50" t="s">
        <v>15324</v>
      </c>
      <c r="W7465" s="50" t="s">
        <v>8392</v>
      </c>
      <c r="X7465" s="50" t="s">
        <v>14740</v>
      </c>
      <c r="Y7465" s="70" t="s">
        <v>17320</v>
      </c>
      <c r="Z7465" s="53">
        <v>75661</v>
      </c>
    </row>
    <row r="7466" spans="1:26" s="49" customFormat="1" ht="30" x14ac:dyDescent="0.25">
      <c r="A7466" s="75">
        <v>600150038</v>
      </c>
      <c r="B7466" s="73">
        <f t="shared" si="348"/>
        <v>600150038</v>
      </c>
      <c r="C7466" s="73" t="s">
        <v>14147</v>
      </c>
      <c r="D7466" s="68">
        <v>1</v>
      </c>
      <c r="E7466" s="48">
        <f t="shared" si="349"/>
        <v>70238847</v>
      </c>
      <c r="F7466" s="57" t="s">
        <v>8075</v>
      </c>
      <c r="G7466" s="57" t="s">
        <v>8391</v>
      </c>
      <c r="H7466" s="51">
        <v>475</v>
      </c>
      <c r="I7466" s="51" t="s">
        <v>17309</v>
      </c>
      <c r="J7466" s="69">
        <v>27.49</v>
      </c>
      <c r="K7466" s="69">
        <f t="shared" si="350"/>
        <v>13057.75</v>
      </c>
      <c r="L7466" s="90">
        <v>475</v>
      </c>
      <c r="M7466" s="51">
        <v>0</v>
      </c>
      <c r="N7466" s="62" t="s">
        <v>8456</v>
      </c>
      <c r="O7466" s="52"/>
      <c r="P7466" s="52">
        <v>544</v>
      </c>
      <c r="Q7466" s="52"/>
      <c r="R7466" s="52" t="s">
        <v>8457</v>
      </c>
      <c r="S7466" s="49" t="s">
        <v>21333</v>
      </c>
      <c r="V7466" s="50" t="s">
        <v>15324</v>
      </c>
      <c r="W7466" s="50" t="s">
        <v>8392</v>
      </c>
      <c r="X7466" s="50" t="s">
        <v>14740</v>
      </c>
      <c r="Y7466" s="70" t="s">
        <v>17320</v>
      </c>
      <c r="Z7466" s="53">
        <v>75657</v>
      </c>
    </row>
    <row r="7467" spans="1:26" s="49" customFormat="1" x14ac:dyDescent="0.25">
      <c r="A7467" s="75">
        <v>600150097</v>
      </c>
      <c r="B7467" s="73">
        <f t="shared" si="348"/>
        <v>600150097</v>
      </c>
      <c r="C7467" s="73" t="s">
        <v>14148</v>
      </c>
      <c r="D7467" s="68">
        <v>1</v>
      </c>
      <c r="E7467" s="48">
        <f t="shared" si="349"/>
        <v>70918651</v>
      </c>
      <c r="F7467" s="57" t="s">
        <v>8075</v>
      </c>
      <c r="G7467" s="57" t="s">
        <v>8391</v>
      </c>
      <c r="H7467" s="51">
        <v>125</v>
      </c>
      <c r="I7467" s="51" t="s">
        <v>17309</v>
      </c>
      <c r="J7467" s="69">
        <v>27.49</v>
      </c>
      <c r="K7467" s="69">
        <f t="shared" si="350"/>
        <v>3436.25</v>
      </c>
      <c r="L7467" s="90">
        <v>125</v>
      </c>
      <c r="M7467" s="51">
        <v>0</v>
      </c>
      <c r="N7467" s="62" t="s">
        <v>8458</v>
      </c>
      <c r="O7467" s="52" t="s">
        <v>3345</v>
      </c>
      <c r="P7467" s="52">
        <v>1180</v>
      </c>
      <c r="Q7467" s="52"/>
      <c r="R7467" s="52" t="s">
        <v>8392</v>
      </c>
      <c r="S7467" s="49" t="s">
        <v>21333</v>
      </c>
      <c r="V7467" s="50" t="s">
        <v>15324</v>
      </c>
      <c r="W7467" s="50" t="s">
        <v>8392</v>
      </c>
      <c r="X7467" s="50" t="s">
        <v>14740</v>
      </c>
      <c r="Y7467" s="70" t="s">
        <v>17320</v>
      </c>
      <c r="Z7467" s="53">
        <v>75661</v>
      </c>
    </row>
    <row r="7468" spans="1:26" s="49" customFormat="1" x14ac:dyDescent="0.25">
      <c r="A7468" s="75">
        <v>600150143</v>
      </c>
      <c r="B7468" s="73">
        <f t="shared" si="348"/>
        <v>600150143</v>
      </c>
      <c r="C7468" s="73" t="s">
        <v>14149</v>
      </c>
      <c r="D7468" s="68">
        <v>1</v>
      </c>
      <c r="E7468" s="48">
        <f t="shared" si="349"/>
        <v>60990384</v>
      </c>
      <c r="F7468" s="57" t="s">
        <v>8075</v>
      </c>
      <c r="G7468" s="57" t="s">
        <v>8391</v>
      </c>
      <c r="H7468" s="51">
        <v>850</v>
      </c>
      <c r="I7468" s="51" t="s">
        <v>17309</v>
      </c>
      <c r="J7468" s="69">
        <v>27.49</v>
      </c>
      <c r="K7468" s="69">
        <f t="shared" si="350"/>
        <v>23366.5</v>
      </c>
      <c r="L7468" s="90">
        <v>850</v>
      </c>
      <c r="M7468" s="51">
        <v>0</v>
      </c>
      <c r="N7468" s="62" t="s">
        <v>8459</v>
      </c>
      <c r="O7468" s="52" t="s">
        <v>55</v>
      </c>
      <c r="P7468" s="52">
        <v>1700</v>
      </c>
      <c r="Q7468" s="52"/>
      <c r="R7468" s="52" t="s">
        <v>8392</v>
      </c>
      <c r="S7468" s="49" t="s">
        <v>21333</v>
      </c>
      <c r="V7468" s="50" t="s">
        <v>15324</v>
      </c>
      <c r="W7468" s="50" t="s">
        <v>8392</v>
      </c>
      <c r="X7468" s="50" t="s">
        <v>14740</v>
      </c>
      <c r="Y7468" s="70" t="s">
        <v>17320</v>
      </c>
      <c r="Z7468" s="53">
        <v>75661</v>
      </c>
    </row>
    <row r="7469" spans="1:26" s="49" customFormat="1" x14ac:dyDescent="0.25">
      <c r="A7469" s="74">
        <v>600015581</v>
      </c>
      <c r="B7469" s="73">
        <f t="shared" si="348"/>
        <v>600015581</v>
      </c>
      <c r="C7469" s="73" t="s">
        <v>21279</v>
      </c>
      <c r="D7469" s="68">
        <v>1</v>
      </c>
      <c r="E7469" s="48">
        <f t="shared" si="349"/>
        <v>25500091</v>
      </c>
      <c r="F7469" s="57" t="s">
        <v>8075</v>
      </c>
      <c r="G7469" s="57" t="s">
        <v>8215</v>
      </c>
      <c r="H7469" s="51">
        <v>375</v>
      </c>
      <c r="I7469" s="51" t="s">
        <v>17309</v>
      </c>
      <c r="J7469" s="69">
        <v>27.49</v>
      </c>
      <c r="K7469" s="69">
        <f t="shared" si="350"/>
        <v>10308.75</v>
      </c>
      <c r="L7469" s="90">
        <v>375</v>
      </c>
      <c r="M7469" s="51">
        <v>0</v>
      </c>
      <c r="N7469" s="62" t="s">
        <v>21280</v>
      </c>
      <c r="O7469" s="52" t="s">
        <v>8217</v>
      </c>
      <c r="P7469" s="52">
        <v>1156</v>
      </c>
      <c r="Q7469" s="52"/>
      <c r="R7469" s="52" t="s">
        <v>8216</v>
      </c>
      <c r="S7469" s="49" t="s">
        <v>21334</v>
      </c>
      <c r="V7469" s="50" t="s">
        <v>15305</v>
      </c>
      <c r="W7469" s="50" t="s">
        <v>8216</v>
      </c>
      <c r="X7469" s="50" t="s">
        <v>14742</v>
      </c>
      <c r="Y7469" s="70" t="s">
        <v>17320</v>
      </c>
      <c r="Z7469" s="53">
        <v>68606</v>
      </c>
    </row>
    <row r="7470" spans="1:26" s="49" customFormat="1" ht="30" x14ac:dyDescent="0.25">
      <c r="A7470" s="74">
        <v>600015459</v>
      </c>
      <c r="B7470" s="73">
        <f t="shared" si="348"/>
        <v>600015459</v>
      </c>
      <c r="C7470" s="73" t="s">
        <v>14004</v>
      </c>
      <c r="D7470" s="68">
        <v>1</v>
      </c>
      <c r="E7470" s="48">
        <f t="shared" si="349"/>
        <v>559644</v>
      </c>
      <c r="F7470" s="57" t="s">
        <v>8075</v>
      </c>
      <c r="G7470" s="57" t="s">
        <v>8215</v>
      </c>
      <c r="H7470" s="51">
        <v>1675</v>
      </c>
      <c r="I7470" s="51" t="s">
        <v>17309</v>
      </c>
      <c r="J7470" s="69">
        <v>27.49</v>
      </c>
      <c r="K7470" s="69">
        <f t="shared" si="350"/>
        <v>46045.75</v>
      </c>
      <c r="L7470" s="90">
        <v>1675</v>
      </c>
      <c r="M7470" s="51">
        <v>0</v>
      </c>
      <c r="N7470" s="62" t="s">
        <v>8218</v>
      </c>
      <c r="O7470" s="52" t="s">
        <v>102</v>
      </c>
      <c r="P7470" s="52">
        <v>617</v>
      </c>
      <c r="Q7470" s="52"/>
      <c r="R7470" s="52" t="s">
        <v>8216</v>
      </c>
      <c r="S7470" s="49" t="s">
        <v>21333</v>
      </c>
      <c r="V7470" s="50" t="s">
        <v>15305</v>
      </c>
      <c r="W7470" s="50" t="s">
        <v>8216</v>
      </c>
      <c r="X7470" s="50" t="s">
        <v>14738</v>
      </c>
      <c r="Y7470" s="70" t="s">
        <v>17320</v>
      </c>
      <c r="Z7470" s="53">
        <v>68601</v>
      </c>
    </row>
    <row r="7471" spans="1:26" s="49" customFormat="1" x14ac:dyDescent="0.25">
      <c r="A7471" s="74">
        <v>600015467</v>
      </c>
      <c r="B7471" s="73">
        <f t="shared" si="348"/>
        <v>600015467</v>
      </c>
      <c r="C7471" s="73" t="s">
        <v>15325</v>
      </c>
      <c r="D7471" s="68">
        <v>1</v>
      </c>
      <c r="E7471" s="48">
        <f t="shared" si="349"/>
        <v>60371684</v>
      </c>
      <c r="F7471" s="57" t="s">
        <v>8075</v>
      </c>
      <c r="G7471" s="57" t="s">
        <v>8215</v>
      </c>
      <c r="H7471" s="51">
        <v>925</v>
      </c>
      <c r="I7471" s="51" t="s">
        <v>17309</v>
      </c>
      <c r="J7471" s="69">
        <v>27.49</v>
      </c>
      <c r="K7471" s="69">
        <f t="shared" si="350"/>
        <v>25428.25</v>
      </c>
      <c r="L7471" s="90">
        <v>925</v>
      </c>
      <c r="M7471" s="51">
        <v>0</v>
      </c>
      <c r="N7471" s="62" t="s">
        <v>15326</v>
      </c>
      <c r="O7471" s="52" t="s">
        <v>15327</v>
      </c>
      <c r="P7471" s="52">
        <v>218</v>
      </c>
      <c r="Q7471" s="52"/>
      <c r="R7471" s="52" t="s">
        <v>8216</v>
      </c>
      <c r="S7471" s="49" t="s">
        <v>21333</v>
      </c>
      <c r="V7471" s="50" t="s">
        <v>15305</v>
      </c>
      <c r="W7471" s="50" t="s">
        <v>8216</v>
      </c>
      <c r="X7471" s="50" t="s">
        <v>14738</v>
      </c>
      <c r="Y7471" s="70" t="s">
        <v>17320</v>
      </c>
      <c r="Z7471" s="53">
        <v>68601</v>
      </c>
    </row>
    <row r="7472" spans="1:26" s="49" customFormat="1" x14ac:dyDescent="0.25">
      <c r="A7472" s="74">
        <v>600015475</v>
      </c>
      <c r="B7472" s="73">
        <f t="shared" si="348"/>
        <v>600015475</v>
      </c>
      <c r="C7472" s="73" t="s">
        <v>14005</v>
      </c>
      <c r="D7472" s="68">
        <v>1</v>
      </c>
      <c r="E7472" s="48">
        <f t="shared" si="349"/>
        <v>60371749</v>
      </c>
      <c r="F7472" s="57" t="s">
        <v>8075</v>
      </c>
      <c r="G7472" s="57" t="s">
        <v>8215</v>
      </c>
      <c r="H7472" s="51">
        <v>575</v>
      </c>
      <c r="I7472" s="51" t="s">
        <v>17309</v>
      </c>
      <c r="J7472" s="69">
        <v>27.49</v>
      </c>
      <c r="K7472" s="69">
        <f t="shared" si="350"/>
        <v>15806.75</v>
      </c>
      <c r="L7472" s="90">
        <v>575</v>
      </c>
      <c r="M7472" s="51">
        <v>0</v>
      </c>
      <c r="N7472" s="62" t="s">
        <v>8219</v>
      </c>
      <c r="O7472" s="52" t="s">
        <v>7608</v>
      </c>
      <c r="P7472" s="52">
        <v>267</v>
      </c>
      <c r="Q7472" s="52"/>
      <c r="R7472" s="52" t="s">
        <v>8216</v>
      </c>
      <c r="S7472" s="49" t="s">
        <v>21333</v>
      </c>
      <c r="V7472" s="50" t="s">
        <v>15305</v>
      </c>
      <c r="W7472" s="50" t="s">
        <v>8216</v>
      </c>
      <c r="X7472" s="50" t="s">
        <v>14738</v>
      </c>
      <c r="Y7472" s="70" t="s">
        <v>17320</v>
      </c>
      <c r="Z7472" s="53">
        <v>68601</v>
      </c>
    </row>
    <row r="7473" spans="1:26" s="49" customFormat="1" x14ac:dyDescent="0.25">
      <c r="A7473" s="74">
        <v>600015505</v>
      </c>
      <c r="B7473" s="73">
        <f t="shared" si="348"/>
        <v>600015505</v>
      </c>
      <c r="C7473" s="73" t="s">
        <v>14006</v>
      </c>
      <c r="D7473" s="68">
        <v>1</v>
      </c>
      <c r="E7473" s="48">
        <f t="shared" si="349"/>
        <v>25322834</v>
      </c>
      <c r="F7473" s="57" t="s">
        <v>8075</v>
      </c>
      <c r="G7473" s="57" t="s">
        <v>8215</v>
      </c>
      <c r="H7473" s="51">
        <v>100</v>
      </c>
      <c r="I7473" s="51" t="s">
        <v>17309</v>
      </c>
      <c r="J7473" s="69">
        <v>27.49</v>
      </c>
      <c r="K7473" s="69">
        <f t="shared" si="350"/>
        <v>2749</v>
      </c>
      <c r="L7473" s="90">
        <v>100</v>
      </c>
      <c r="M7473" s="51">
        <v>0</v>
      </c>
      <c r="N7473" s="62" t="s">
        <v>8220</v>
      </c>
      <c r="O7473" s="52" t="s">
        <v>8217</v>
      </c>
      <c r="P7473" s="52">
        <v>1188</v>
      </c>
      <c r="Q7473" s="52"/>
      <c r="R7473" s="52" t="s">
        <v>8216</v>
      </c>
      <c r="S7473" s="49" t="s">
        <v>21334</v>
      </c>
      <c r="V7473" s="50" t="s">
        <v>15305</v>
      </c>
      <c r="W7473" s="50" t="s">
        <v>8216</v>
      </c>
      <c r="X7473" s="50" t="s">
        <v>14742</v>
      </c>
      <c r="Y7473" s="70" t="s">
        <v>17320</v>
      </c>
      <c r="Z7473" s="53">
        <v>68606</v>
      </c>
    </row>
    <row r="7474" spans="1:26" s="49" customFormat="1" ht="30" x14ac:dyDescent="0.25">
      <c r="A7474" s="74">
        <v>600015513</v>
      </c>
      <c r="B7474" s="73">
        <f t="shared" si="348"/>
        <v>600015513</v>
      </c>
      <c r="C7474" s="73" t="s">
        <v>21281</v>
      </c>
      <c r="D7474" s="68">
        <v>1</v>
      </c>
      <c r="E7474" s="48">
        <f t="shared" si="349"/>
        <v>60371731</v>
      </c>
      <c r="F7474" s="57" t="s">
        <v>8075</v>
      </c>
      <c r="G7474" s="57" t="s">
        <v>8215</v>
      </c>
      <c r="H7474" s="51">
        <v>950</v>
      </c>
      <c r="I7474" s="51" t="s">
        <v>17309</v>
      </c>
      <c r="J7474" s="69">
        <v>27.49</v>
      </c>
      <c r="K7474" s="69">
        <f t="shared" si="350"/>
        <v>26115.5</v>
      </c>
      <c r="L7474" s="90">
        <v>950</v>
      </c>
      <c r="M7474" s="51">
        <v>0</v>
      </c>
      <c r="N7474" s="62" t="s">
        <v>21282</v>
      </c>
      <c r="O7474" s="52" t="s">
        <v>1716</v>
      </c>
      <c r="P7474" s="52">
        <v>22</v>
      </c>
      <c r="Q7474" s="52"/>
      <c r="R7474" s="52" t="s">
        <v>8216</v>
      </c>
      <c r="S7474" s="49" t="s">
        <v>21333</v>
      </c>
      <c r="V7474" s="50" t="s">
        <v>15305</v>
      </c>
      <c r="W7474" s="50" t="s">
        <v>8216</v>
      </c>
      <c r="X7474" s="50" t="s">
        <v>14738</v>
      </c>
      <c r="Y7474" s="70" t="s">
        <v>17320</v>
      </c>
      <c r="Z7474" s="53">
        <v>68601</v>
      </c>
    </row>
    <row r="7475" spans="1:26" s="49" customFormat="1" x14ac:dyDescent="0.25">
      <c r="A7475" s="74">
        <v>600015556</v>
      </c>
      <c r="B7475" s="73">
        <f t="shared" si="348"/>
        <v>600015556</v>
      </c>
      <c r="C7475" s="73" t="s">
        <v>14007</v>
      </c>
      <c r="D7475" s="68">
        <v>1</v>
      </c>
      <c r="E7475" s="48">
        <f t="shared" si="349"/>
        <v>60371790</v>
      </c>
      <c r="F7475" s="57" t="s">
        <v>8075</v>
      </c>
      <c r="G7475" s="57" t="s">
        <v>8215</v>
      </c>
      <c r="H7475" s="51">
        <v>1175</v>
      </c>
      <c r="I7475" s="51" t="s">
        <v>17309</v>
      </c>
      <c r="J7475" s="69">
        <v>27.49</v>
      </c>
      <c r="K7475" s="69">
        <f t="shared" si="350"/>
        <v>32300.749999999996</v>
      </c>
      <c r="L7475" s="90">
        <v>1175</v>
      </c>
      <c r="M7475" s="51">
        <v>0</v>
      </c>
      <c r="N7475" s="62" t="s">
        <v>8221</v>
      </c>
      <c r="O7475" s="52" t="s">
        <v>8222</v>
      </c>
      <c r="P7475" s="52">
        <v>1527</v>
      </c>
      <c r="Q7475" s="52"/>
      <c r="R7475" s="52" t="s">
        <v>4087</v>
      </c>
      <c r="S7475" s="49" t="s">
        <v>21333</v>
      </c>
      <c r="V7475" s="50" t="s">
        <v>15305</v>
      </c>
      <c r="W7475" s="50" t="s">
        <v>8216</v>
      </c>
      <c r="X7475" s="50" t="s">
        <v>14738</v>
      </c>
      <c r="Y7475" s="70" t="s">
        <v>17320</v>
      </c>
      <c r="Z7475" s="53">
        <v>68603</v>
      </c>
    </row>
    <row r="7476" spans="1:26" s="49" customFormat="1" ht="30" x14ac:dyDescent="0.25">
      <c r="A7476" s="74">
        <v>600015572</v>
      </c>
      <c r="B7476" s="73">
        <f t="shared" si="348"/>
        <v>600015572</v>
      </c>
      <c r="C7476" s="73" t="s">
        <v>21283</v>
      </c>
      <c r="D7476" s="68">
        <v>1</v>
      </c>
      <c r="E7476" s="48">
        <f t="shared" si="349"/>
        <v>25323822</v>
      </c>
      <c r="F7476" s="57" t="s">
        <v>8075</v>
      </c>
      <c r="G7476" s="57" t="s">
        <v>8215</v>
      </c>
      <c r="H7476" s="51">
        <v>75</v>
      </c>
      <c r="I7476" s="51" t="s">
        <v>17309</v>
      </c>
      <c r="J7476" s="69">
        <v>27.49</v>
      </c>
      <c r="K7476" s="69">
        <f t="shared" si="350"/>
        <v>2061.75</v>
      </c>
      <c r="L7476" s="90">
        <v>75</v>
      </c>
      <c r="M7476" s="51">
        <v>0</v>
      </c>
      <c r="N7476" s="62" t="s">
        <v>21284</v>
      </c>
      <c r="O7476" s="52" t="s">
        <v>930</v>
      </c>
      <c r="P7476" s="52">
        <v>699</v>
      </c>
      <c r="Q7476" s="52"/>
      <c r="R7476" s="52" t="s">
        <v>8223</v>
      </c>
      <c r="S7476" s="49" t="s">
        <v>21334</v>
      </c>
      <c r="V7476" s="50" t="s">
        <v>15305</v>
      </c>
      <c r="W7476" s="50" t="s">
        <v>8216</v>
      </c>
      <c r="X7476" s="50" t="s">
        <v>14742</v>
      </c>
      <c r="Y7476" s="70" t="s">
        <v>17320</v>
      </c>
      <c r="Z7476" s="53">
        <v>68604</v>
      </c>
    </row>
    <row r="7477" spans="1:26" s="49" customFormat="1" x14ac:dyDescent="0.25">
      <c r="A7477" s="74">
        <v>600015611</v>
      </c>
      <c r="B7477" s="73">
        <f t="shared" si="348"/>
        <v>600015611</v>
      </c>
      <c r="C7477" s="73" t="s">
        <v>14008</v>
      </c>
      <c r="D7477" s="68">
        <v>1</v>
      </c>
      <c r="E7477" s="48">
        <f t="shared" si="349"/>
        <v>25318390</v>
      </c>
      <c r="F7477" s="57" t="s">
        <v>8075</v>
      </c>
      <c r="G7477" s="57" t="s">
        <v>8215</v>
      </c>
      <c r="H7477" s="51">
        <v>525</v>
      </c>
      <c r="I7477" s="51" t="s">
        <v>17309</v>
      </c>
      <c r="J7477" s="69">
        <v>27.49</v>
      </c>
      <c r="K7477" s="69">
        <f t="shared" si="350"/>
        <v>14432.25</v>
      </c>
      <c r="L7477" s="90">
        <v>525</v>
      </c>
      <c r="M7477" s="51">
        <v>0</v>
      </c>
      <c r="N7477" s="62" t="s">
        <v>8224</v>
      </c>
      <c r="O7477" s="52" t="s">
        <v>448</v>
      </c>
      <c r="P7477" s="52">
        <v>818</v>
      </c>
      <c r="Q7477" s="52"/>
      <c r="R7477" s="52" t="s">
        <v>8216</v>
      </c>
      <c r="S7477" s="49" t="s">
        <v>21334</v>
      </c>
      <c r="V7477" s="50" t="s">
        <v>15305</v>
      </c>
      <c r="W7477" s="50" t="s">
        <v>8216</v>
      </c>
      <c r="X7477" s="50" t="s">
        <v>14742</v>
      </c>
      <c r="Y7477" s="70" t="s">
        <v>17320</v>
      </c>
      <c r="Z7477" s="53">
        <v>68605</v>
      </c>
    </row>
    <row r="7478" spans="1:26" s="49" customFormat="1" x14ac:dyDescent="0.25">
      <c r="A7478" s="74">
        <v>600001661</v>
      </c>
      <c r="B7478" s="73">
        <f t="shared" si="348"/>
        <v>600001661</v>
      </c>
      <c r="C7478" s="73" t="s">
        <v>14009</v>
      </c>
      <c r="D7478" s="68">
        <v>1</v>
      </c>
      <c r="E7478" s="48">
        <f t="shared" si="349"/>
        <v>25349520</v>
      </c>
      <c r="F7478" s="57" t="s">
        <v>8075</v>
      </c>
      <c r="G7478" s="57" t="s">
        <v>8215</v>
      </c>
      <c r="H7478" s="51">
        <v>0</v>
      </c>
      <c r="I7478" s="51" t="s">
        <v>17320</v>
      </c>
      <c r="J7478" s="69">
        <v>27.49</v>
      </c>
      <c r="K7478" s="69">
        <f t="shared" si="350"/>
        <v>0</v>
      </c>
      <c r="L7478" s="90">
        <v>0</v>
      </c>
      <c r="M7478" s="51"/>
      <c r="N7478" s="62" t="s">
        <v>8225</v>
      </c>
      <c r="O7478" s="52" t="s">
        <v>8226</v>
      </c>
      <c r="P7478" s="52">
        <v>1531</v>
      </c>
      <c r="Q7478" s="52"/>
      <c r="R7478" s="52" t="s">
        <v>8216</v>
      </c>
      <c r="S7478" s="49" t="s">
        <v>21334</v>
      </c>
      <c r="V7478" s="50" t="s">
        <v>15305</v>
      </c>
      <c r="W7478" s="50" t="s">
        <v>8216</v>
      </c>
      <c r="X7478" s="50" t="s">
        <v>14742</v>
      </c>
      <c r="Y7478" s="70">
        <v>44333</v>
      </c>
      <c r="Z7478" s="53">
        <v>68601</v>
      </c>
    </row>
    <row r="7479" spans="1:26" s="49" customFormat="1" ht="30" x14ac:dyDescent="0.25">
      <c r="A7479" s="74">
        <v>600025730</v>
      </c>
      <c r="B7479" s="73">
        <f t="shared" si="348"/>
        <v>600025730</v>
      </c>
      <c r="C7479" s="73" t="s">
        <v>14010</v>
      </c>
      <c r="D7479" s="68">
        <v>1</v>
      </c>
      <c r="E7479" s="48">
        <f t="shared" si="349"/>
        <v>60371668</v>
      </c>
      <c r="F7479" s="57" t="s">
        <v>8075</v>
      </c>
      <c r="G7479" s="57" t="s">
        <v>8215</v>
      </c>
      <c r="H7479" s="51">
        <v>100</v>
      </c>
      <c r="I7479" s="51" t="s">
        <v>17309</v>
      </c>
      <c r="J7479" s="69">
        <v>27.49</v>
      </c>
      <c r="K7479" s="69">
        <f t="shared" si="350"/>
        <v>2749</v>
      </c>
      <c r="L7479" s="90">
        <v>100</v>
      </c>
      <c r="M7479" s="51">
        <v>0</v>
      </c>
      <c r="N7479" s="62" t="s">
        <v>8227</v>
      </c>
      <c r="O7479" s="52" t="s">
        <v>972</v>
      </c>
      <c r="P7479" s="52">
        <v>238</v>
      </c>
      <c r="Q7479" s="52"/>
      <c r="R7479" s="52" t="s">
        <v>8216</v>
      </c>
      <c r="S7479" s="49" t="s">
        <v>21333</v>
      </c>
      <c r="V7479" s="50" t="s">
        <v>15305</v>
      </c>
      <c r="W7479" s="50" t="s">
        <v>8216</v>
      </c>
      <c r="X7479" s="50" t="s">
        <v>14738</v>
      </c>
      <c r="Y7479" s="70" t="s">
        <v>17320</v>
      </c>
      <c r="Z7479" s="53">
        <v>68601</v>
      </c>
    </row>
    <row r="7480" spans="1:26" s="49" customFormat="1" x14ac:dyDescent="0.25">
      <c r="A7480" s="74">
        <v>600025772</v>
      </c>
      <c r="B7480" s="73">
        <f t="shared" si="348"/>
        <v>600025772</v>
      </c>
      <c r="C7480" s="73" t="s">
        <v>14011</v>
      </c>
      <c r="D7480" s="68">
        <v>1</v>
      </c>
      <c r="E7480" s="48">
        <f t="shared" si="349"/>
        <v>60370432</v>
      </c>
      <c r="F7480" s="57" t="s">
        <v>8075</v>
      </c>
      <c r="G7480" s="57" t="s">
        <v>8215</v>
      </c>
      <c r="H7480" s="51">
        <v>0</v>
      </c>
      <c r="I7480" s="51" t="s">
        <v>17309</v>
      </c>
      <c r="J7480" s="69">
        <v>27.49</v>
      </c>
      <c r="K7480" s="69">
        <f t="shared" si="350"/>
        <v>0</v>
      </c>
      <c r="L7480" s="90">
        <v>200</v>
      </c>
      <c r="M7480" s="51">
        <v>200</v>
      </c>
      <c r="N7480" s="62" t="s">
        <v>8228</v>
      </c>
      <c r="O7480" s="52" t="s">
        <v>1867</v>
      </c>
      <c r="P7480" s="52">
        <v>961</v>
      </c>
      <c r="Q7480" s="52"/>
      <c r="R7480" s="52" t="s">
        <v>8216</v>
      </c>
      <c r="S7480" s="49" t="s">
        <v>21333</v>
      </c>
      <c r="V7480" s="50" t="s">
        <v>15305</v>
      </c>
      <c r="W7480" s="50" t="s">
        <v>8216</v>
      </c>
      <c r="X7480" s="50" t="s">
        <v>14738</v>
      </c>
      <c r="Y7480" s="70" t="s">
        <v>17320</v>
      </c>
      <c r="Z7480" s="53">
        <v>68601</v>
      </c>
    </row>
    <row r="7481" spans="1:26" s="49" customFormat="1" x14ac:dyDescent="0.25">
      <c r="A7481" s="74">
        <v>600030865</v>
      </c>
      <c r="B7481" s="73">
        <f t="shared" si="348"/>
        <v>600030865</v>
      </c>
      <c r="C7481" s="73" t="s">
        <v>21285</v>
      </c>
      <c r="D7481" s="68">
        <v>1</v>
      </c>
      <c r="E7481" s="48">
        <f t="shared" si="349"/>
        <v>60371773</v>
      </c>
      <c r="F7481" s="57" t="s">
        <v>8075</v>
      </c>
      <c r="G7481" s="57" t="s">
        <v>8215</v>
      </c>
      <c r="H7481" s="51">
        <v>25</v>
      </c>
      <c r="I7481" s="51" t="s">
        <v>17309</v>
      </c>
      <c r="J7481" s="69">
        <v>27.49</v>
      </c>
      <c r="K7481" s="69">
        <f t="shared" si="350"/>
        <v>687.25</v>
      </c>
      <c r="L7481" s="90">
        <v>25</v>
      </c>
      <c r="M7481" s="51">
        <v>0</v>
      </c>
      <c r="N7481" s="62" t="s">
        <v>21286</v>
      </c>
      <c r="O7481" s="52" t="s">
        <v>4246</v>
      </c>
      <c r="P7481" s="52">
        <v>313</v>
      </c>
      <c r="Q7481" s="52"/>
      <c r="R7481" s="52" t="s">
        <v>8216</v>
      </c>
      <c r="S7481" s="49" t="s">
        <v>21333</v>
      </c>
      <c r="V7481" s="50" t="s">
        <v>15305</v>
      </c>
      <c r="W7481" s="50" t="s">
        <v>8216</v>
      </c>
      <c r="X7481" s="50" t="s">
        <v>14738</v>
      </c>
      <c r="Y7481" s="70" t="s">
        <v>17320</v>
      </c>
      <c r="Z7481" s="53">
        <v>68601</v>
      </c>
    </row>
    <row r="7482" spans="1:26" s="49" customFormat="1" x14ac:dyDescent="0.25">
      <c r="A7482" s="74">
        <v>600030873</v>
      </c>
      <c r="B7482" s="73">
        <f t="shared" si="348"/>
        <v>600030873</v>
      </c>
      <c r="C7482" s="73" t="s">
        <v>21287</v>
      </c>
      <c r="D7482" s="68">
        <v>1</v>
      </c>
      <c r="E7482" s="48">
        <f t="shared" si="349"/>
        <v>60371811</v>
      </c>
      <c r="F7482" s="57" t="s">
        <v>8075</v>
      </c>
      <c r="G7482" s="57" t="s">
        <v>8215</v>
      </c>
      <c r="H7482" s="51">
        <v>25</v>
      </c>
      <c r="I7482" s="51" t="s">
        <v>17309</v>
      </c>
      <c r="J7482" s="69">
        <v>27.49</v>
      </c>
      <c r="K7482" s="69">
        <f t="shared" si="350"/>
        <v>687.25</v>
      </c>
      <c r="L7482" s="90">
        <v>25</v>
      </c>
      <c r="M7482" s="51">
        <v>0</v>
      </c>
      <c r="N7482" s="62" t="s">
        <v>21288</v>
      </c>
      <c r="O7482" s="52" t="s">
        <v>105</v>
      </c>
      <c r="P7482" s="52">
        <v>620</v>
      </c>
      <c r="Q7482" s="52"/>
      <c r="R7482" s="52" t="s">
        <v>8229</v>
      </c>
      <c r="S7482" s="49" t="s">
        <v>21333</v>
      </c>
      <c r="V7482" s="50" t="s">
        <v>15305</v>
      </c>
      <c r="W7482" s="50" t="s">
        <v>8216</v>
      </c>
      <c r="X7482" s="50" t="s">
        <v>14738</v>
      </c>
      <c r="Y7482" s="70" t="s">
        <v>17320</v>
      </c>
      <c r="Z7482" s="53">
        <v>68724</v>
      </c>
    </row>
    <row r="7483" spans="1:26" s="49" customFormat="1" ht="30" x14ac:dyDescent="0.25">
      <c r="A7483" s="75">
        <v>600123090</v>
      </c>
      <c r="B7483" s="73">
        <f t="shared" si="348"/>
        <v>600123090</v>
      </c>
      <c r="C7483" s="73" t="s">
        <v>14022</v>
      </c>
      <c r="D7483" s="68">
        <v>1</v>
      </c>
      <c r="E7483" s="48">
        <f t="shared" si="349"/>
        <v>70993360</v>
      </c>
      <c r="F7483" s="57" t="s">
        <v>8075</v>
      </c>
      <c r="G7483" s="57" t="s">
        <v>8215</v>
      </c>
      <c r="H7483" s="51">
        <v>0</v>
      </c>
      <c r="I7483" s="51" t="s">
        <v>17309</v>
      </c>
      <c r="J7483" s="69">
        <v>27.49</v>
      </c>
      <c r="K7483" s="69">
        <f t="shared" si="350"/>
        <v>0</v>
      </c>
      <c r="L7483" s="90">
        <v>200</v>
      </c>
      <c r="M7483" s="51">
        <v>200</v>
      </c>
      <c r="N7483" s="62" t="s">
        <v>8248</v>
      </c>
      <c r="O7483" s="52" t="s">
        <v>7686</v>
      </c>
      <c r="P7483" s="52">
        <v>943</v>
      </c>
      <c r="Q7483" s="52"/>
      <c r="R7483" s="52" t="s">
        <v>8216</v>
      </c>
      <c r="S7483" s="49" t="s">
        <v>21333</v>
      </c>
      <c r="V7483" s="50" t="s">
        <v>15328</v>
      </c>
      <c r="W7483" s="50" t="s">
        <v>8216</v>
      </c>
      <c r="X7483" s="50" t="s">
        <v>14740</v>
      </c>
      <c r="Y7483" s="70" t="s">
        <v>17320</v>
      </c>
      <c r="Z7483" s="53">
        <v>68601</v>
      </c>
    </row>
    <row r="7484" spans="1:26" s="49" customFormat="1" ht="30" x14ac:dyDescent="0.25">
      <c r="A7484" s="75">
        <v>600123111</v>
      </c>
      <c r="B7484" s="73">
        <f t="shared" si="348"/>
        <v>600123111</v>
      </c>
      <c r="C7484" s="73" t="s">
        <v>14023</v>
      </c>
      <c r="D7484" s="68">
        <v>1</v>
      </c>
      <c r="E7484" s="48">
        <f t="shared" si="349"/>
        <v>75020912</v>
      </c>
      <c r="F7484" s="57" t="s">
        <v>8075</v>
      </c>
      <c r="G7484" s="57" t="s">
        <v>8215</v>
      </c>
      <c r="H7484" s="51">
        <v>0</v>
      </c>
      <c r="I7484" s="51" t="s">
        <v>17309</v>
      </c>
      <c r="J7484" s="69">
        <v>27.49</v>
      </c>
      <c r="K7484" s="69">
        <f t="shared" si="350"/>
        <v>0</v>
      </c>
      <c r="L7484" s="90">
        <v>25</v>
      </c>
      <c r="M7484" s="51">
        <v>25</v>
      </c>
      <c r="N7484" s="62" t="s">
        <v>8249</v>
      </c>
      <c r="O7484" s="52"/>
      <c r="P7484" s="52">
        <v>60</v>
      </c>
      <c r="Q7484" s="52"/>
      <c r="R7484" s="52" t="s">
        <v>5502</v>
      </c>
      <c r="S7484" s="49" t="s">
        <v>21333</v>
      </c>
      <c r="V7484" s="50" t="s">
        <v>15328</v>
      </c>
      <c r="W7484" s="50" t="s">
        <v>8216</v>
      </c>
      <c r="X7484" s="50" t="s">
        <v>14740</v>
      </c>
      <c r="Y7484" s="70" t="s">
        <v>17320</v>
      </c>
      <c r="Z7484" s="53">
        <v>68703</v>
      </c>
    </row>
    <row r="7485" spans="1:26" s="49" customFormat="1" ht="30" x14ac:dyDescent="0.25">
      <c r="A7485" s="75">
        <v>600123154</v>
      </c>
      <c r="B7485" s="73">
        <f t="shared" si="348"/>
        <v>600123154</v>
      </c>
      <c r="C7485" s="73" t="s">
        <v>14024</v>
      </c>
      <c r="D7485" s="68">
        <v>1</v>
      </c>
      <c r="E7485" s="48">
        <f t="shared" si="349"/>
        <v>75021013</v>
      </c>
      <c r="F7485" s="57" t="s">
        <v>8075</v>
      </c>
      <c r="G7485" s="57" t="s">
        <v>8215</v>
      </c>
      <c r="H7485" s="51">
        <v>25</v>
      </c>
      <c r="I7485" s="51" t="s">
        <v>17309</v>
      </c>
      <c r="J7485" s="69">
        <v>27.49</v>
      </c>
      <c r="K7485" s="69">
        <f t="shared" si="350"/>
        <v>687.25</v>
      </c>
      <c r="L7485" s="90">
        <v>25</v>
      </c>
      <c r="M7485" s="51">
        <v>0</v>
      </c>
      <c r="N7485" s="62" t="s">
        <v>8250</v>
      </c>
      <c r="O7485" s="52"/>
      <c r="P7485" s="52">
        <v>368</v>
      </c>
      <c r="Q7485" s="52"/>
      <c r="R7485" s="52" t="s">
        <v>8251</v>
      </c>
      <c r="S7485" s="49" t="s">
        <v>21333</v>
      </c>
      <c r="V7485" s="50" t="s">
        <v>15328</v>
      </c>
      <c r="W7485" s="50" t="s">
        <v>8216</v>
      </c>
      <c r="X7485" s="50" t="s">
        <v>14740</v>
      </c>
      <c r="Y7485" s="70" t="s">
        <v>17320</v>
      </c>
      <c r="Z7485" s="53">
        <v>68712</v>
      </c>
    </row>
    <row r="7486" spans="1:26" s="49" customFormat="1" ht="30" x14ac:dyDescent="0.25">
      <c r="A7486" s="75">
        <v>600123278</v>
      </c>
      <c r="B7486" s="73">
        <f t="shared" si="348"/>
        <v>600123278</v>
      </c>
      <c r="C7486" s="73" t="s">
        <v>14025</v>
      </c>
      <c r="D7486" s="68">
        <v>1</v>
      </c>
      <c r="E7486" s="48">
        <f t="shared" si="349"/>
        <v>71008730</v>
      </c>
      <c r="F7486" s="57" t="s">
        <v>8075</v>
      </c>
      <c r="G7486" s="57" t="s">
        <v>8215</v>
      </c>
      <c r="H7486" s="51">
        <v>25</v>
      </c>
      <c r="I7486" s="51" t="s">
        <v>17309</v>
      </c>
      <c r="J7486" s="69">
        <v>27.49</v>
      </c>
      <c r="K7486" s="69">
        <f t="shared" si="350"/>
        <v>687.25</v>
      </c>
      <c r="L7486" s="90">
        <v>25</v>
      </c>
      <c r="M7486" s="51">
        <v>0</v>
      </c>
      <c r="N7486" s="62" t="s">
        <v>8252</v>
      </c>
      <c r="O7486" s="52" t="s">
        <v>8253</v>
      </c>
      <c r="P7486" s="52">
        <v>142</v>
      </c>
      <c r="Q7486" s="52"/>
      <c r="R7486" s="52" t="s">
        <v>8254</v>
      </c>
      <c r="S7486" s="49" t="s">
        <v>21333</v>
      </c>
      <c r="V7486" s="50" t="s">
        <v>15328</v>
      </c>
      <c r="W7486" s="50" t="s">
        <v>8216</v>
      </c>
      <c r="X7486" s="50" t="s">
        <v>14740</v>
      </c>
      <c r="Y7486" s="70" t="s">
        <v>17320</v>
      </c>
      <c r="Z7486" s="53">
        <v>68725</v>
      </c>
    </row>
    <row r="7487" spans="1:26" s="49" customFormat="1" ht="30" x14ac:dyDescent="0.25">
      <c r="A7487" s="75">
        <v>600123359</v>
      </c>
      <c r="B7487" s="73">
        <f t="shared" si="348"/>
        <v>600123359</v>
      </c>
      <c r="C7487" s="73" t="s">
        <v>14026</v>
      </c>
      <c r="D7487" s="68">
        <v>1</v>
      </c>
      <c r="E7487" s="48">
        <f t="shared" si="349"/>
        <v>75022991</v>
      </c>
      <c r="F7487" s="57" t="s">
        <v>8075</v>
      </c>
      <c r="G7487" s="57" t="s">
        <v>8215</v>
      </c>
      <c r="H7487" s="51">
        <v>25</v>
      </c>
      <c r="I7487" s="51" t="s">
        <v>17309</v>
      </c>
      <c r="J7487" s="69">
        <v>27.49</v>
      </c>
      <c r="K7487" s="69">
        <f t="shared" si="350"/>
        <v>687.25</v>
      </c>
      <c r="L7487" s="90">
        <v>25</v>
      </c>
      <c r="M7487" s="51">
        <v>0</v>
      </c>
      <c r="N7487" s="62" t="s">
        <v>8255</v>
      </c>
      <c r="O7487" s="52"/>
      <c r="P7487" s="52">
        <v>236</v>
      </c>
      <c r="Q7487" s="52"/>
      <c r="R7487" s="52" t="s">
        <v>8256</v>
      </c>
      <c r="S7487" s="49" t="s">
        <v>21333</v>
      </c>
      <c r="V7487" s="50" t="s">
        <v>15328</v>
      </c>
      <c r="W7487" s="50" t="s">
        <v>8216</v>
      </c>
      <c r="X7487" s="50" t="s">
        <v>14740</v>
      </c>
      <c r="Y7487" s="70" t="s">
        <v>17320</v>
      </c>
      <c r="Z7487" s="53">
        <v>68738</v>
      </c>
    </row>
    <row r="7488" spans="1:26" s="49" customFormat="1" ht="30" x14ac:dyDescent="0.25">
      <c r="A7488" s="75">
        <v>600123405</v>
      </c>
      <c r="B7488" s="73">
        <f t="shared" si="348"/>
        <v>600123405</v>
      </c>
      <c r="C7488" s="73" t="s">
        <v>14027</v>
      </c>
      <c r="D7488" s="68">
        <v>1</v>
      </c>
      <c r="E7488" s="48">
        <f t="shared" si="349"/>
        <v>70299889</v>
      </c>
      <c r="F7488" s="57" t="s">
        <v>8075</v>
      </c>
      <c r="G7488" s="57" t="s">
        <v>8215</v>
      </c>
      <c r="H7488" s="51">
        <v>25</v>
      </c>
      <c r="I7488" s="51" t="s">
        <v>17309</v>
      </c>
      <c r="J7488" s="69">
        <v>27.49</v>
      </c>
      <c r="K7488" s="69">
        <f t="shared" si="350"/>
        <v>687.25</v>
      </c>
      <c r="L7488" s="90">
        <v>25</v>
      </c>
      <c r="M7488" s="51">
        <v>0</v>
      </c>
      <c r="N7488" s="62" t="s">
        <v>8257</v>
      </c>
      <c r="O7488" s="52" t="s">
        <v>60</v>
      </c>
      <c r="P7488" s="52">
        <v>833</v>
      </c>
      <c r="Q7488" s="52"/>
      <c r="R7488" s="52" t="s">
        <v>8233</v>
      </c>
      <c r="S7488" s="49" t="s">
        <v>21333</v>
      </c>
      <c r="V7488" s="50" t="s">
        <v>15328</v>
      </c>
      <c r="W7488" s="50" t="s">
        <v>8216</v>
      </c>
      <c r="X7488" s="50" t="s">
        <v>14740</v>
      </c>
      <c r="Y7488" s="70" t="s">
        <v>17320</v>
      </c>
      <c r="Z7488" s="53">
        <v>68722</v>
      </c>
    </row>
    <row r="7489" spans="1:26" s="49" customFormat="1" ht="30" x14ac:dyDescent="0.25">
      <c r="A7489" s="75">
        <v>600123430</v>
      </c>
      <c r="B7489" s="73">
        <f t="shared" si="348"/>
        <v>600123430</v>
      </c>
      <c r="C7489" s="73" t="s">
        <v>14028</v>
      </c>
      <c r="D7489" s="68">
        <v>1</v>
      </c>
      <c r="E7489" s="48">
        <f t="shared" si="349"/>
        <v>75022923</v>
      </c>
      <c r="F7489" s="57" t="s">
        <v>8075</v>
      </c>
      <c r="G7489" s="57" t="s">
        <v>8215</v>
      </c>
      <c r="H7489" s="51">
        <v>0</v>
      </c>
      <c r="I7489" s="51" t="s">
        <v>17309</v>
      </c>
      <c r="J7489" s="69">
        <v>27.49</v>
      </c>
      <c r="K7489" s="69">
        <f t="shared" si="350"/>
        <v>0</v>
      </c>
      <c r="L7489" s="90">
        <v>25</v>
      </c>
      <c r="M7489" s="51">
        <v>25</v>
      </c>
      <c r="N7489" s="62" t="s">
        <v>8258</v>
      </c>
      <c r="O7489" s="52"/>
      <c r="P7489" s="52">
        <v>822</v>
      </c>
      <c r="Q7489" s="52"/>
      <c r="R7489" s="52" t="s">
        <v>8259</v>
      </c>
      <c r="S7489" s="49" t="s">
        <v>21333</v>
      </c>
      <c r="V7489" s="50" t="s">
        <v>15328</v>
      </c>
      <c r="W7489" s="50" t="s">
        <v>8216</v>
      </c>
      <c r="X7489" s="50" t="s">
        <v>14740</v>
      </c>
      <c r="Y7489" s="70" t="s">
        <v>17320</v>
      </c>
      <c r="Z7489" s="53">
        <v>68737</v>
      </c>
    </row>
    <row r="7490" spans="1:26" s="49" customFormat="1" ht="30" x14ac:dyDescent="0.25">
      <c r="A7490" s="75">
        <v>600123511</v>
      </c>
      <c r="B7490" s="73">
        <f t="shared" si="348"/>
        <v>600123511</v>
      </c>
      <c r="C7490" s="73" t="s">
        <v>14029</v>
      </c>
      <c r="D7490" s="68">
        <v>1</v>
      </c>
      <c r="E7490" s="48">
        <f t="shared" si="349"/>
        <v>75021901</v>
      </c>
      <c r="F7490" s="57" t="s">
        <v>8075</v>
      </c>
      <c r="G7490" s="57" t="s">
        <v>8215</v>
      </c>
      <c r="H7490" s="51">
        <v>0</v>
      </c>
      <c r="I7490" s="51" t="s">
        <v>17309</v>
      </c>
      <c r="J7490" s="69">
        <v>27.49</v>
      </c>
      <c r="K7490" s="69">
        <f t="shared" si="350"/>
        <v>0</v>
      </c>
      <c r="L7490" s="90">
        <v>25</v>
      </c>
      <c r="M7490" s="51">
        <v>25</v>
      </c>
      <c r="N7490" s="62" t="s">
        <v>8260</v>
      </c>
      <c r="O7490" s="52"/>
      <c r="P7490" s="52">
        <v>460</v>
      </c>
      <c r="Q7490" s="52"/>
      <c r="R7490" s="52" t="s">
        <v>8261</v>
      </c>
      <c r="S7490" s="49" t="s">
        <v>21333</v>
      </c>
      <c r="V7490" s="50" t="s">
        <v>15328</v>
      </c>
      <c r="W7490" s="50" t="s">
        <v>8216</v>
      </c>
      <c r="X7490" s="50" t="s">
        <v>14740</v>
      </c>
      <c r="Y7490" s="70" t="s">
        <v>17320</v>
      </c>
      <c r="Z7490" s="53">
        <v>68711</v>
      </c>
    </row>
    <row r="7491" spans="1:26" s="49" customFormat="1" ht="30" x14ac:dyDescent="0.25">
      <c r="A7491" s="75">
        <v>600123588</v>
      </c>
      <c r="B7491" s="73">
        <f t="shared" si="348"/>
        <v>600123588</v>
      </c>
      <c r="C7491" s="73" t="s">
        <v>14030</v>
      </c>
      <c r="D7491" s="68">
        <v>1</v>
      </c>
      <c r="E7491" s="48">
        <f t="shared" si="349"/>
        <v>70982708</v>
      </c>
      <c r="F7491" s="57" t="s">
        <v>8075</v>
      </c>
      <c r="G7491" s="57" t="s">
        <v>8215</v>
      </c>
      <c r="H7491" s="51">
        <v>0</v>
      </c>
      <c r="I7491" s="51" t="s">
        <v>17309</v>
      </c>
      <c r="J7491" s="69">
        <v>27.49</v>
      </c>
      <c r="K7491" s="69">
        <f t="shared" si="350"/>
        <v>0</v>
      </c>
      <c r="L7491" s="90">
        <v>25</v>
      </c>
      <c r="M7491" s="51">
        <v>25</v>
      </c>
      <c r="N7491" s="62" t="s">
        <v>8262</v>
      </c>
      <c r="O7491" s="52"/>
      <c r="P7491" s="52">
        <v>151</v>
      </c>
      <c r="Q7491" s="52"/>
      <c r="R7491" s="52" t="s">
        <v>8263</v>
      </c>
      <c r="S7491" s="49" t="s">
        <v>21333</v>
      </c>
      <c r="V7491" s="50" t="s">
        <v>15328</v>
      </c>
      <c r="W7491" s="50" t="s">
        <v>8216</v>
      </c>
      <c r="X7491" s="50" t="s">
        <v>14740</v>
      </c>
      <c r="Y7491" s="70" t="s">
        <v>17320</v>
      </c>
      <c r="Z7491" s="53">
        <v>68601</v>
      </c>
    </row>
    <row r="7492" spans="1:26" s="49" customFormat="1" ht="30" x14ac:dyDescent="0.25">
      <c r="A7492" s="75">
        <v>600123596</v>
      </c>
      <c r="B7492" s="73">
        <f t="shared" ref="B7492:B7555" si="351">A7492/1</f>
        <v>600123596</v>
      </c>
      <c r="C7492" s="73" t="s">
        <v>14031</v>
      </c>
      <c r="D7492" s="68">
        <v>1</v>
      </c>
      <c r="E7492" s="48">
        <f t="shared" ref="E7492:E7555" si="352">C7492/1</f>
        <v>75022532</v>
      </c>
      <c r="F7492" s="57" t="s">
        <v>8075</v>
      </c>
      <c r="G7492" s="57" t="s">
        <v>8215</v>
      </c>
      <c r="H7492" s="51">
        <v>25</v>
      </c>
      <c r="I7492" s="51" t="s">
        <v>17309</v>
      </c>
      <c r="J7492" s="69">
        <v>27.49</v>
      </c>
      <c r="K7492" s="69">
        <f t="shared" ref="K7492:K7555" si="353">H7492*J7492</f>
        <v>687.25</v>
      </c>
      <c r="L7492" s="90">
        <v>25</v>
      </c>
      <c r="M7492" s="51">
        <v>0</v>
      </c>
      <c r="N7492" s="62" t="s">
        <v>8264</v>
      </c>
      <c r="O7492" s="52" t="s">
        <v>340</v>
      </c>
      <c r="P7492" s="52">
        <v>1721</v>
      </c>
      <c r="Q7492" s="52"/>
      <c r="R7492" s="52" t="s">
        <v>4087</v>
      </c>
      <c r="S7492" s="49" t="s">
        <v>21333</v>
      </c>
      <c r="V7492" s="50" t="s">
        <v>15328</v>
      </c>
      <c r="W7492" s="50" t="s">
        <v>8216</v>
      </c>
      <c r="X7492" s="50" t="s">
        <v>14740</v>
      </c>
      <c r="Y7492" s="70" t="s">
        <v>17320</v>
      </c>
      <c r="Z7492" s="53">
        <v>68603</v>
      </c>
    </row>
    <row r="7493" spans="1:26" s="49" customFormat="1" x14ac:dyDescent="0.25">
      <c r="A7493" s="75">
        <v>600123677</v>
      </c>
      <c r="B7493" s="73">
        <f t="shared" si="351"/>
        <v>600123677</v>
      </c>
      <c r="C7493" s="73" t="s">
        <v>14032</v>
      </c>
      <c r="D7493" s="68">
        <v>1</v>
      </c>
      <c r="E7493" s="48">
        <f t="shared" si="352"/>
        <v>75020602</v>
      </c>
      <c r="F7493" s="57" t="s">
        <v>8075</v>
      </c>
      <c r="G7493" s="57" t="s">
        <v>8215</v>
      </c>
      <c r="H7493" s="51">
        <v>25</v>
      </c>
      <c r="I7493" s="51" t="s">
        <v>17309</v>
      </c>
      <c r="J7493" s="69">
        <v>27.49</v>
      </c>
      <c r="K7493" s="69">
        <f t="shared" si="353"/>
        <v>687.25</v>
      </c>
      <c r="L7493" s="90">
        <v>25</v>
      </c>
      <c r="M7493" s="51">
        <v>0</v>
      </c>
      <c r="N7493" s="62" t="s">
        <v>8265</v>
      </c>
      <c r="O7493" s="52" t="s">
        <v>8266</v>
      </c>
      <c r="P7493" s="52">
        <v>100</v>
      </c>
      <c r="Q7493" s="52"/>
      <c r="R7493" s="52" t="s">
        <v>8267</v>
      </c>
      <c r="S7493" s="49" t="s">
        <v>21333</v>
      </c>
      <c r="V7493" s="50" t="s">
        <v>15328</v>
      </c>
      <c r="W7493" s="50" t="s">
        <v>8216</v>
      </c>
      <c r="X7493" s="50" t="s">
        <v>14740</v>
      </c>
      <c r="Y7493" s="70" t="s">
        <v>17320</v>
      </c>
      <c r="Z7493" s="53">
        <v>68706</v>
      </c>
    </row>
    <row r="7494" spans="1:26" s="49" customFormat="1" ht="30" x14ac:dyDescent="0.25">
      <c r="A7494" s="75">
        <v>600123723</v>
      </c>
      <c r="B7494" s="73">
        <f t="shared" si="351"/>
        <v>600123723</v>
      </c>
      <c r="C7494" s="73" t="s">
        <v>14033</v>
      </c>
      <c r="D7494" s="68">
        <v>1</v>
      </c>
      <c r="E7494" s="48">
        <f t="shared" si="352"/>
        <v>75022575</v>
      </c>
      <c r="F7494" s="57" t="s">
        <v>8075</v>
      </c>
      <c r="G7494" s="57" t="s">
        <v>8215</v>
      </c>
      <c r="H7494" s="51">
        <v>0</v>
      </c>
      <c r="I7494" s="51" t="s">
        <v>17309</v>
      </c>
      <c r="J7494" s="69">
        <v>27.49</v>
      </c>
      <c r="K7494" s="69">
        <f t="shared" si="353"/>
        <v>0</v>
      </c>
      <c r="L7494" s="90">
        <v>25</v>
      </c>
      <c r="M7494" s="51">
        <v>25</v>
      </c>
      <c r="N7494" s="62" t="s">
        <v>8268</v>
      </c>
      <c r="O7494" s="52"/>
      <c r="P7494" s="52">
        <v>59</v>
      </c>
      <c r="Q7494" s="52"/>
      <c r="R7494" s="52" t="s">
        <v>8269</v>
      </c>
      <c r="S7494" s="49" t="s">
        <v>21333</v>
      </c>
      <c r="V7494" s="50" t="s">
        <v>15328</v>
      </c>
      <c r="W7494" s="50" t="s">
        <v>8216</v>
      </c>
      <c r="X7494" s="50" t="s">
        <v>14740</v>
      </c>
      <c r="Y7494" s="70" t="s">
        <v>17320</v>
      </c>
      <c r="Z7494" s="53">
        <v>68763</v>
      </c>
    </row>
    <row r="7495" spans="1:26" s="49" customFormat="1" ht="30" x14ac:dyDescent="0.25">
      <c r="A7495" s="75">
        <v>600123855</v>
      </c>
      <c r="B7495" s="73">
        <f t="shared" si="351"/>
        <v>600123855</v>
      </c>
      <c r="C7495" s="73" t="s">
        <v>21289</v>
      </c>
      <c r="D7495" s="68">
        <v>1</v>
      </c>
      <c r="E7495" s="48">
        <f t="shared" si="352"/>
        <v>70989923</v>
      </c>
      <c r="F7495" s="57" t="s">
        <v>8075</v>
      </c>
      <c r="G7495" s="57" t="s">
        <v>8215</v>
      </c>
      <c r="H7495" s="51">
        <v>0</v>
      </c>
      <c r="I7495" s="51" t="s">
        <v>17309</v>
      </c>
      <c r="J7495" s="69">
        <v>27.49</v>
      </c>
      <c r="K7495" s="69">
        <f t="shared" si="353"/>
        <v>0</v>
      </c>
      <c r="L7495" s="90">
        <v>25</v>
      </c>
      <c r="M7495" s="51">
        <v>25</v>
      </c>
      <c r="N7495" s="62" t="s">
        <v>21290</v>
      </c>
      <c r="O7495" s="52" t="s">
        <v>28</v>
      </c>
      <c r="P7495" s="52">
        <v>1321</v>
      </c>
      <c r="Q7495" s="52"/>
      <c r="R7495" s="52" t="s">
        <v>8223</v>
      </c>
      <c r="S7495" s="49" t="s">
        <v>21333</v>
      </c>
      <c r="V7495" s="50" t="s">
        <v>15328</v>
      </c>
      <c r="W7495" s="50" t="s">
        <v>8216</v>
      </c>
      <c r="X7495" s="50" t="s">
        <v>14740</v>
      </c>
      <c r="Y7495" s="70" t="s">
        <v>17320</v>
      </c>
      <c r="Z7495" s="53">
        <v>68604</v>
      </c>
    </row>
    <row r="7496" spans="1:26" s="49" customFormat="1" ht="30" x14ac:dyDescent="0.25">
      <c r="A7496" s="75">
        <v>600123880</v>
      </c>
      <c r="B7496" s="73">
        <f t="shared" si="351"/>
        <v>600123880</v>
      </c>
      <c r="C7496" s="73" t="s">
        <v>14034</v>
      </c>
      <c r="D7496" s="68">
        <v>1</v>
      </c>
      <c r="E7496" s="48">
        <f t="shared" si="352"/>
        <v>75022541</v>
      </c>
      <c r="F7496" s="57" t="s">
        <v>8075</v>
      </c>
      <c r="G7496" s="57" t="s">
        <v>8215</v>
      </c>
      <c r="H7496" s="51">
        <v>0</v>
      </c>
      <c r="I7496" s="51" t="s">
        <v>17309</v>
      </c>
      <c r="J7496" s="69">
        <v>27.49</v>
      </c>
      <c r="K7496" s="69">
        <f t="shared" si="353"/>
        <v>0</v>
      </c>
      <c r="L7496" s="90">
        <v>25</v>
      </c>
      <c r="M7496" s="51">
        <v>25</v>
      </c>
      <c r="N7496" s="62" t="s">
        <v>8270</v>
      </c>
      <c r="O7496" s="52" t="s">
        <v>8271</v>
      </c>
      <c r="P7496" s="52">
        <v>1800</v>
      </c>
      <c r="Q7496" s="52"/>
      <c r="R7496" s="52" t="s">
        <v>4087</v>
      </c>
      <c r="S7496" s="49" t="s">
        <v>21333</v>
      </c>
      <c r="V7496" s="50" t="s">
        <v>15328</v>
      </c>
      <c r="W7496" s="50" t="s">
        <v>8216</v>
      </c>
      <c r="X7496" s="50" t="s">
        <v>14740</v>
      </c>
      <c r="Y7496" s="70" t="s">
        <v>17320</v>
      </c>
      <c r="Z7496" s="53">
        <v>68603</v>
      </c>
    </row>
    <row r="7497" spans="1:26" s="49" customFormat="1" ht="30" x14ac:dyDescent="0.25">
      <c r="A7497" s="75">
        <v>600123928</v>
      </c>
      <c r="B7497" s="73">
        <f t="shared" si="351"/>
        <v>600123928</v>
      </c>
      <c r="C7497" s="73" t="s">
        <v>14035</v>
      </c>
      <c r="D7497" s="68">
        <v>1</v>
      </c>
      <c r="E7497" s="48">
        <f t="shared" si="352"/>
        <v>70938156</v>
      </c>
      <c r="F7497" s="57" t="s">
        <v>8075</v>
      </c>
      <c r="G7497" s="57" t="s">
        <v>8215</v>
      </c>
      <c r="H7497" s="51">
        <v>0</v>
      </c>
      <c r="I7497" s="51" t="s">
        <v>17309</v>
      </c>
      <c r="J7497" s="69">
        <v>27.49</v>
      </c>
      <c r="K7497" s="69">
        <f t="shared" si="353"/>
        <v>0</v>
      </c>
      <c r="L7497" s="90">
        <v>25</v>
      </c>
      <c r="M7497" s="51">
        <v>25</v>
      </c>
      <c r="N7497" s="62" t="s">
        <v>8272</v>
      </c>
      <c r="O7497" s="52" t="s">
        <v>329</v>
      </c>
      <c r="P7497" s="52">
        <v>836</v>
      </c>
      <c r="Q7497" s="52"/>
      <c r="R7497" s="52" t="s">
        <v>8229</v>
      </c>
      <c r="S7497" s="49" t="s">
        <v>21333</v>
      </c>
      <c r="V7497" s="50" t="s">
        <v>15328</v>
      </c>
      <c r="W7497" s="50" t="s">
        <v>8216</v>
      </c>
      <c r="X7497" s="50" t="s">
        <v>14740</v>
      </c>
      <c r="Y7497" s="70" t="s">
        <v>17320</v>
      </c>
      <c r="Z7497" s="53">
        <v>68724</v>
      </c>
    </row>
    <row r="7498" spans="1:26" s="49" customFormat="1" ht="30" x14ac:dyDescent="0.25">
      <c r="A7498" s="75">
        <v>600123936</v>
      </c>
      <c r="B7498" s="73">
        <f t="shared" si="351"/>
        <v>600123936</v>
      </c>
      <c r="C7498" s="73" t="s">
        <v>14036</v>
      </c>
      <c r="D7498" s="68">
        <v>1</v>
      </c>
      <c r="E7498" s="48">
        <f t="shared" si="352"/>
        <v>70938164</v>
      </c>
      <c r="F7498" s="57" t="s">
        <v>8075</v>
      </c>
      <c r="G7498" s="57" t="s">
        <v>8215</v>
      </c>
      <c r="H7498" s="51">
        <v>0</v>
      </c>
      <c r="I7498" s="51" t="s">
        <v>17309</v>
      </c>
      <c r="J7498" s="69">
        <v>27.49</v>
      </c>
      <c r="K7498" s="69">
        <f t="shared" si="353"/>
        <v>0</v>
      </c>
      <c r="L7498" s="90">
        <v>25</v>
      </c>
      <c r="M7498" s="51">
        <v>25</v>
      </c>
      <c r="N7498" s="62" t="s">
        <v>8273</v>
      </c>
      <c r="O7498" s="52" t="s">
        <v>60</v>
      </c>
      <c r="P7498" s="52">
        <v>679</v>
      </c>
      <c r="Q7498" s="52"/>
      <c r="R7498" s="52" t="s">
        <v>8229</v>
      </c>
      <c r="S7498" s="49" t="s">
        <v>21333</v>
      </c>
      <c r="V7498" s="50" t="s">
        <v>15328</v>
      </c>
      <c r="W7498" s="50" t="s">
        <v>8216</v>
      </c>
      <c r="X7498" s="50" t="s">
        <v>14740</v>
      </c>
      <c r="Y7498" s="70" t="s">
        <v>17320</v>
      </c>
      <c r="Z7498" s="53">
        <v>68724</v>
      </c>
    </row>
    <row r="7499" spans="1:26" s="49" customFormat="1" ht="30" x14ac:dyDescent="0.25">
      <c r="A7499" s="75">
        <v>600123961</v>
      </c>
      <c r="B7499" s="73">
        <f t="shared" si="351"/>
        <v>600123961</v>
      </c>
      <c r="C7499" s="73" t="s">
        <v>14037</v>
      </c>
      <c r="D7499" s="68">
        <v>1</v>
      </c>
      <c r="E7499" s="48">
        <f t="shared" si="352"/>
        <v>75022559</v>
      </c>
      <c r="F7499" s="57" t="s">
        <v>8075</v>
      </c>
      <c r="G7499" s="57" t="s">
        <v>8215</v>
      </c>
      <c r="H7499" s="51">
        <v>0</v>
      </c>
      <c r="I7499" s="51" t="s">
        <v>17309</v>
      </c>
      <c r="J7499" s="69">
        <v>27.49</v>
      </c>
      <c r="K7499" s="69">
        <f t="shared" si="353"/>
        <v>0</v>
      </c>
      <c r="L7499" s="90">
        <v>25</v>
      </c>
      <c r="M7499" s="51">
        <v>25</v>
      </c>
      <c r="N7499" s="62" t="s">
        <v>8274</v>
      </c>
      <c r="O7499" s="52" t="s">
        <v>8275</v>
      </c>
      <c r="P7499" s="52">
        <v>1823</v>
      </c>
      <c r="Q7499" s="52"/>
      <c r="R7499" s="52" t="s">
        <v>4087</v>
      </c>
      <c r="S7499" s="49" t="s">
        <v>21333</v>
      </c>
      <c r="V7499" s="50" t="s">
        <v>15328</v>
      </c>
      <c r="W7499" s="50" t="s">
        <v>8216</v>
      </c>
      <c r="X7499" s="50" t="s">
        <v>14740</v>
      </c>
      <c r="Y7499" s="70" t="s">
        <v>17320</v>
      </c>
      <c r="Z7499" s="53">
        <v>68603</v>
      </c>
    </row>
    <row r="7500" spans="1:26" s="49" customFormat="1" ht="30" x14ac:dyDescent="0.25">
      <c r="A7500" s="75">
        <v>600123987</v>
      </c>
      <c r="B7500" s="73">
        <f t="shared" si="351"/>
        <v>600123987</v>
      </c>
      <c r="C7500" s="73" t="s">
        <v>14038</v>
      </c>
      <c r="D7500" s="68">
        <v>1</v>
      </c>
      <c r="E7500" s="48">
        <f t="shared" si="352"/>
        <v>395404</v>
      </c>
      <c r="F7500" s="57" t="s">
        <v>8075</v>
      </c>
      <c r="G7500" s="57" t="s">
        <v>8215</v>
      </c>
      <c r="H7500" s="51">
        <v>325</v>
      </c>
      <c r="I7500" s="51" t="s">
        <v>17309</v>
      </c>
      <c r="J7500" s="69">
        <v>27.49</v>
      </c>
      <c r="K7500" s="69">
        <f t="shared" si="353"/>
        <v>8934.25</v>
      </c>
      <c r="L7500" s="90">
        <v>325</v>
      </c>
      <c r="M7500" s="51">
        <v>0</v>
      </c>
      <c r="N7500" s="62" t="s">
        <v>8276</v>
      </c>
      <c r="O7500" s="52"/>
      <c r="P7500" s="52">
        <v>375</v>
      </c>
      <c r="Q7500" s="52"/>
      <c r="R7500" s="52" t="s">
        <v>8277</v>
      </c>
      <c r="S7500" s="49" t="s">
        <v>21333</v>
      </c>
      <c r="V7500" s="50" t="s">
        <v>15328</v>
      </c>
      <c r="W7500" s="50" t="s">
        <v>8216</v>
      </c>
      <c r="X7500" s="50" t="s">
        <v>14740</v>
      </c>
      <c r="Y7500" s="70" t="s">
        <v>17320</v>
      </c>
      <c r="Z7500" s="53">
        <v>68704</v>
      </c>
    </row>
    <row r="7501" spans="1:26" s="49" customFormat="1" x14ac:dyDescent="0.25">
      <c r="A7501" s="75">
        <v>600124011</v>
      </c>
      <c r="B7501" s="73">
        <f t="shared" si="351"/>
        <v>600124011</v>
      </c>
      <c r="C7501" s="73" t="s">
        <v>14039</v>
      </c>
      <c r="D7501" s="68">
        <v>1</v>
      </c>
      <c r="E7501" s="48">
        <f t="shared" si="352"/>
        <v>46956735</v>
      </c>
      <c r="F7501" s="57" t="s">
        <v>8075</v>
      </c>
      <c r="G7501" s="57" t="s">
        <v>8215</v>
      </c>
      <c r="H7501" s="51">
        <v>350</v>
      </c>
      <c r="I7501" s="51" t="s">
        <v>17309</v>
      </c>
      <c r="J7501" s="69">
        <v>27.49</v>
      </c>
      <c r="K7501" s="69">
        <f t="shared" si="353"/>
        <v>9621.5</v>
      </c>
      <c r="L7501" s="90">
        <v>350</v>
      </c>
      <c r="M7501" s="51">
        <v>0</v>
      </c>
      <c r="N7501" s="62" t="s">
        <v>8278</v>
      </c>
      <c r="O7501" s="52" t="s">
        <v>8279</v>
      </c>
      <c r="P7501" s="52">
        <v>300</v>
      </c>
      <c r="Q7501" s="52"/>
      <c r="R7501" s="52" t="s">
        <v>8267</v>
      </c>
      <c r="S7501" s="49" t="s">
        <v>21333</v>
      </c>
      <c r="V7501" s="50" t="s">
        <v>15328</v>
      </c>
      <c r="W7501" s="50" t="s">
        <v>8216</v>
      </c>
      <c r="X7501" s="50" t="s">
        <v>14740</v>
      </c>
      <c r="Y7501" s="70" t="s">
        <v>17320</v>
      </c>
      <c r="Z7501" s="53">
        <v>68706</v>
      </c>
    </row>
    <row r="7502" spans="1:26" s="49" customFormat="1" ht="30" x14ac:dyDescent="0.25">
      <c r="A7502" s="75">
        <v>600124029</v>
      </c>
      <c r="B7502" s="73">
        <f t="shared" si="351"/>
        <v>600124029</v>
      </c>
      <c r="C7502" s="73" t="s">
        <v>14040</v>
      </c>
      <c r="D7502" s="68">
        <v>1</v>
      </c>
      <c r="E7502" s="48">
        <f t="shared" si="352"/>
        <v>46956786</v>
      </c>
      <c r="F7502" s="57" t="s">
        <v>8075</v>
      </c>
      <c r="G7502" s="57" t="s">
        <v>8215</v>
      </c>
      <c r="H7502" s="51">
        <v>675</v>
      </c>
      <c r="I7502" s="51" t="s">
        <v>17309</v>
      </c>
      <c r="J7502" s="69">
        <v>27.49</v>
      </c>
      <c r="K7502" s="69">
        <f t="shared" si="353"/>
        <v>18555.75</v>
      </c>
      <c r="L7502" s="90">
        <v>675</v>
      </c>
      <c r="M7502" s="51">
        <v>0</v>
      </c>
      <c r="N7502" s="62" t="s">
        <v>8280</v>
      </c>
      <c r="O7502" s="52"/>
      <c r="P7502" s="52">
        <v>440</v>
      </c>
      <c r="Q7502" s="52"/>
      <c r="R7502" s="52" t="s">
        <v>8281</v>
      </c>
      <c r="S7502" s="49" t="s">
        <v>21333</v>
      </c>
      <c r="V7502" s="50" t="s">
        <v>15328</v>
      </c>
      <c r="W7502" s="50" t="s">
        <v>8216</v>
      </c>
      <c r="X7502" s="50" t="s">
        <v>14740</v>
      </c>
      <c r="Y7502" s="70" t="s">
        <v>17320</v>
      </c>
      <c r="Z7502" s="53">
        <v>68712</v>
      </c>
    </row>
    <row r="7503" spans="1:26" s="49" customFormat="1" x14ac:dyDescent="0.25">
      <c r="A7503" s="75">
        <v>600124037</v>
      </c>
      <c r="B7503" s="73">
        <f t="shared" si="351"/>
        <v>600124037</v>
      </c>
      <c r="C7503" s="73" t="s">
        <v>14041</v>
      </c>
      <c r="D7503" s="68">
        <v>1</v>
      </c>
      <c r="E7503" s="48">
        <f t="shared" si="352"/>
        <v>46956981</v>
      </c>
      <c r="F7503" s="57" t="s">
        <v>8075</v>
      </c>
      <c r="G7503" s="57" t="s">
        <v>8215</v>
      </c>
      <c r="H7503" s="51">
        <v>375</v>
      </c>
      <c r="I7503" s="51" t="s">
        <v>17309</v>
      </c>
      <c r="J7503" s="69">
        <v>27.49</v>
      </c>
      <c r="K7503" s="69">
        <f t="shared" si="353"/>
        <v>10308.75</v>
      </c>
      <c r="L7503" s="90">
        <v>375</v>
      </c>
      <c r="M7503" s="51">
        <v>0</v>
      </c>
      <c r="N7503" s="62" t="s">
        <v>8282</v>
      </c>
      <c r="O7503" s="52" t="s">
        <v>340</v>
      </c>
      <c r="P7503" s="52">
        <v>483</v>
      </c>
      <c r="Q7503" s="52"/>
      <c r="R7503" s="52" t="s">
        <v>8283</v>
      </c>
      <c r="S7503" s="49" t="s">
        <v>21333</v>
      </c>
      <c r="V7503" s="50" t="s">
        <v>15328</v>
      </c>
      <c r="W7503" s="50" t="s">
        <v>8216</v>
      </c>
      <c r="X7503" s="50" t="s">
        <v>14740</v>
      </c>
      <c r="Y7503" s="70" t="s">
        <v>17320</v>
      </c>
      <c r="Z7503" s="53">
        <v>68708</v>
      </c>
    </row>
    <row r="7504" spans="1:26" s="49" customFormat="1" x14ac:dyDescent="0.25">
      <c r="A7504" s="75">
        <v>600124045</v>
      </c>
      <c r="B7504" s="73">
        <f t="shared" si="351"/>
        <v>600124045</v>
      </c>
      <c r="C7504" s="73" t="s">
        <v>14042</v>
      </c>
      <c r="D7504" s="68">
        <v>1</v>
      </c>
      <c r="E7504" s="48">
        <f t="shared" si="352"/>
        <v>46956999</v>
      </c>
      <c r="F7504" s="57" t="s">
        <v>8075</v>
      </c>
      <c r="G7504" s="57" t="s">
        <v>8215</v>
      </c>
      <c r="H7504" s="51">
        <v>275</v>
      </c>
      <c r="I7504" s="51" t="s">
        <v>17309</v>
      </c>
      <c r="J7504" s="69">
        <v>27.49</v>
      </c>
      <c r="K7504" s="69">
        <f t="shared" si="353"/>
        <v>7559.75</v>
      </c>
      <c r="L7504" s="90">
        <v>275</v>
      </c>
      <c r="M7504" s="51">
        <v>0</v>
      </c>
      <c r="N7504" s="62" t="s">
        <v>8284</v>
      </c>
      <c r="O7504" s="52"/>
      <c r="P7504" s="52">
        <v>282</v>
      </c>
      <c r="Q7504" s="52"/>
      <c r="R7504" s="52" t="s">
        <v>8285</v>
      </c>
      <c r="S7504" s="49" t="s">
        <v>21333</v>
      </c>
      <c r="V7504" s="50" t="s">
        <v>15328</v>
      </c>
      <c r="W7504" s="50" t="s">
        <v>8216</v>
      </c>
      <c r="X7504" s="50" t="s">
        <v>14740</v>
      </c>
      <c r="Y7504" s="70" t="s">
        <v>17320</v>
      </c>
      <c r="Z7504" s="53">
        <v>68742</v>
      </c>
    </row>
    <row r="7505" spans="1:26" s="49" customFormat="1" ht="30" x14ac:dyDescent="0.25">
      <c r="A7505" s="75">
        <v>600124088</v>
      </c>
      <c r="B7505" s="73">
        <f t="shared" si="351"/>
        <v>600124088</v>
      </c>
      <c r="C7505" s="73" t="s">
        <v>14043</v>
      </c>
      <c r="D7505" s="68">
        <v>1</v>
      </c>
      <c r="E7505" s="48">
        <f t="shared" si="352"/>
        <v>75023601</v>
      </c>
      <c r="F7505" s="57" t="s">
        <v>8075</v>
      </c>
      <c r="G7505" s="57" t="s">
        <v>8215</v>
      </c>
      <c r="H7505" s="51">
        <v>100</v>
      </c>
      <c r="I7505" s="51" t="s">
        <v>17309</v>
      </c>
      <c r="J7505" s="69">
        <v>27.49</v>
      </c>
      <c r="K7505" s="69">
        <f t="shared" si="353"/>
        <v>2749</v>
      </c>
      <c r="L7505" s="90">
        <v>100</v>
      </c>
      <c r="M7505" s="51">
        <v>0</v>
      </c>
      <c r="N7505" s="62" t="s">
        <v>8286</v>
      </c>
      <c r="O7505" s="52"/>
      <c r="P7505" s="52">
        <v>100</v>
      </c>
      <c r="Q7505" s="52"/>
      <c r="R7505" s="52" t="s">
        <v>8287</v>
      </c>
      <c r="S7505" s="49" t="s">
        <v>21333</v>
      </c>
      <c r="V7505" s="50" t="s">
        <v>15328</v>
      </c>
      <c r="W7505" s="50" t="s">
        <v>8216</v>
      </c>
      <c r="X7505" s="50" t="s">
        <v>14740</v>
      </c>
      <c r="Y7505" s="70" t="s">
        <v>17320</v>
      </c>
      <c r="Z7505" s="53">
        <v>68712</v>
      </c>
    </row>
    <row r="7506" spans="1:26" s="49" customFormat="1" ht="30" x14ac:dyDescent="0.25">
      <c r="A7506" s="75">
        <v>600124096</v>
      </c>
      <c r="B7506" s="73">
        <f t="shared" si="351"/>
        <v>600124096</v>
      </c>
      <c r="C7506" s="73" t="s">
        <v>14044</v>
      </c>
      <c r="D7506" s="68">
        <v>1</v>
      </c>
      <c r="E7506" s="48">
        <f t="shared" si="352"/>
        <v>75021536</v>
      </c>
      <c r="F7506" s="57" t="s">
        <v>8075</v>
      </c>
      <c r="G7506" s="57" t="s">
        <v>8215</v>
      </c>
      <c r="H7506" s="51">
        <v>75</v>
      </c>
      <c r="I7506" s="51" t="s">
        <v>17309</v>
      </c>
      <c r="J7506" s="69">
        <v>27.49</v>
      </c>
      <c r="K7506" s="69">
        <f t="shared" si="353"/>
        <v>2061.75</v>
      </c>
      <c r="L7506" s="90">
        <v>75</v>
      </c>
      <c r="M7506" s="51">
        <v>0</v>
      </c>
      <c r="N7506" s="62" t="s">
        <v>8288</v>
      </c>
      <c r="O7506" s="52"/>
      <c r="P7506" s="52">
        <v>105</v>
      </c>
      <c r="Q7506" s="52"/>
      <c r="R7506" s="52" t="s">
        <v>8289</v>
      </c>
      <c r="S7506" s="49" t="s">
        <v>21333</v>
      </c>
      <c r="V7506" s="50" t="s">
        <v>15328</v>
      </c>
      <c r="W7506" s="50" t="s">
        <v>8216</v>
      </c>
      <c r="X7506" s="50" t="s">
        <v>14740</v>
      </c>
      <c r="Y7506" s="70" t="s">
        <v>17320</v>
      </c>
      <c r="Z7506" s="53">
        <v>68703</v>
      </c>
    </row>
    <row r="7507" spans="1:26" s="49" customFormat="1" ht="30" x14ac:dyDescent="0.25">
      <c r="A7507" s="75">
        <v>600124118</v>
      </c>
      <c r="B7507" s="73">
        <f t="shared" si="351"/>
        <v>600124118</v>
      </c>
      <c r="C7507" s="73" t="s">
        <v>14045</v>
      </c>
      <c r="D7507" s="68">
        <v>1</v>
      </c>
      <c r="E7507" s="48">
        <f t="shared" si="352"/>
        <v>75020033</v>
      </c>
      <c r="F7507" s="57" t="s">
        <v>8075</v>
      </c>
      <c r="G7507" s="57" t="s">
        <v>8215</v>
      </c>
      <c r="H7507" s="51">
        <v>100</v>
      </c>
      <c r="I7507" s="51" t="s">
        <v>17309</v>
      </c>
      <c r="J7507" s="69">
        <v>27.49</v>
      </c>
      <c r="K7507" s="69">
        <f t="shared" si="353"/>
        <v>2749</v>
      </c>
      <c r="L7507" s="90">
        <v>100</v>
      </c>
      <c r="M7507" s="51">
        <v>0</v>
      </c>
      <c r="N7507" s="62" t="s">
        <v>8290</v>
      </c>
      <c r="O7507" s="52"/>
      <c r="P7507" s="52">
        <v>72</v>
      </c>
      <c r="Q7507" s="52"/>
      <c r="R7507" s="52" t="s">
        <v>8291</v>
      </c>
      <c r="S7507" s="49" t="s">
        <v>21333</v>
      </c>
      <c r="V7507" s="50" t="s">
        <v>15328</v>
      </c>
      <c r="W7507" s="50" t="s">
        <v>8216</v>
      </c>
      <c r="X7507" s="50" t="s">
        <v>14740</v>
      </c>
      <c r="Y7507" s="70" t="s">
        <v>17320</v>
      </c>
      <c r="Z7507" s="53">
        <v>68703</v>
      </c>
    </row>
    <row r="7508" spans="1:26" s="49" customFormat="1" ht="30" x14ac:dyDescent="0.25">
      <c r="A7508" s="75">
        <v>600124126</v>
      </c>
      <c r="B7508" s="73">
        <f t="shared" si="351"/>
        <v>600124126</v>
      </c>
      <c r="C7508" s="73" t="s">
        <v>14046</v>
      </c>
      <c r="D7508" s="68">
        <v>1</v>
      </c>
      <c r="E7508" s="48">
        <f t="shared" si="352"/>
        <v>75021021</v>
      </c>
      <c r="F7508" s="57" t="s">
        <v>8075</v>
      </c>
      <c r="G7508" s="57" t="s">
        <v>8215</v>
      </c>
      <c r="H7508" s="51">
        <v>0</v>
      </c>
      <c r="I7508" s="51" t="s">
        <v>17320</v>
      </c>
      <c r="J7508" s="69">
        <v>27.49</v>
      </c>
      <c r="K7508" s="69">
        <f t="shared" si="353"/>
        <v>0</v>
      </c>
      <c r="L7508" s="90">
        <v>0</v>
      </c>
      <c r="M7508" s="51"/>
      <c r="N7508" s="62" t="s">
        <v>8292</v>
      </c>
      <c r="O7508" s="52"/>
      <c r="P7508" s="52">
        <v>1</v>
      </c>
      <c r="Q7508" s="52"/>
      <c r="R7508" s="52" t="s">
        <v>8251</v>
      </c>
      <c r="S7508" s="49" t="s">
        <v>21333</v>
      </c>
      <c r="V7508" s="50" t="s">
        <v>15328</v>
      </c>
      <c r="W7508" s="50" t="s">
        <v>8216</v>
      </c>
      <c r="X7508" s="50" t="s">
        <v>14740</v>
      </c>
      <c r="Y7508" s="70">
        <v>44326</v>
      </c>
      <c r="Z7508" s="53">
        <v>68712</v>
      </c>
    </row>
    <row r="7509" spans="1:26" s="49" customFormat="1" ht="30" x14ac:dyDescent="0.25">
      <c r="A7509" s="75">
        <v>600124134</v>
      </c>
      <c r="B7509" s="73">
        <f t="shared" si="351"/>
        <v>600124134</v>
      </c>
      <c r="C7509" s="73" t="s">
        <v>14047</v>
      </c>
      <c r="D7509" s="68">
        <v>1</v>
      </c>
      <c r="E7509" s="48">
        <f t="shared" si="352"/>
        <v>75022982</v>
      </c>
      <c r="F7509" s="57" t="s">
        <v>8075</v>
      </c>
      <c r="G7509" s="57" t="s">
        <v>8215</v>
      </c>
      <c r="H7509" s="51">
        <v>150</v>
      </c>
      <c r="I7509" s="51" t="s">
        <v>17309</v>
      </c>
      <c r="J7509" s="69">
        <v>27.49</v>
      </c>
      <c r="K7509" s="69">
        <f t="shared" si="353"/>
        <v>4123.5</v>
      </c>
      <c r="L7509" s="90">
        <v>150</v>
      </c>
      <c r="M7509" s="51">
        <v>0</v>
      </c>
      <c r="N7509" s="62" t="s">
        <v>8293</v>
      </c>
      <c r="O7509" s="52"/>
      <c r="P7509" s="52">
        <v>142</v>
      </c>
      <c r="Q7509" s="52"/>
      <c r="R7509" s="52" t="s">
        <v>8256</v>
      </c>
      <c r="S7509" s="49" t="s">
        <v>21333</v>
      </c>
      <c r="V7509" s="50" t="s">
        <v>15328</v>
      </c>
      <c r="W7509" s="50" t="s">
        <v>8216</v>
      </c>
      <c r="X7509" s="50" t="s">
        <v>14740</v>
      </c>
      <c r="Y7509" s="70" t="s">
        <v>17320</v>
      </c>
      <c r="Z7509" s="53">
        <v>68738</v>
      </c>
    </row>
    <row r="7510" spans="1:26" s="49" customFormat="1" ht="30" x14ac:dyDescent="0.25">
      <c r="A7510" s="75">
        <v>600124142</v>
      </c>
      <c r="B7510" s="73">
        <f t="shared" si="351"/>
        <v>600124142</v>
      </c>
      <c r="C7510" s="73" t="s">
        <v>14048</v>
      </c>
      <c r="D7510" s="68">
        <v>1</v>
      </c>
      <c r="E7510" s="48">
        <f t="shared" si="352"/>
        <v>70993891</v>
      </c>
      <c r="F7510" s="57" t="s">
        <v>8075</v>
      </c>
      <c r="G7510" s="57" t="s">
        <v>8215</v>
      </c>
      <c r="H7510" s="51">
        <v>75</v>
      </c>
      <c r="I7510" s="51" t="s">
        <v>17309</v>
      </c>
      <c r="J7510" s="69">
        <v>27.49</v>
      </c>
      <c r="K7510" s="69">
        <f t="shared" si="353"/>
        <v>2061.75</v>
      </c>
      <c r="L7510" s="90">
        <v>75</v>
      </c>
      <c r="M7510" s="51">
        <v>0</v>
      </c>
      <c r="N7510" s="62" t="s">
        <v>8294</v>
      </c>
      <c r="O7510" s="52"/>
      <c r="P7510" s="52">
        <v>53</v>
      </c>
      <c r="Q7510" s="52"/>
      <c r="R7510" s="52" t="s">
        <v>1721</v>
      </c>
      <c r="S7510" s="49" t="s">
        <v>21333</v>
      </c>
      <c r="V7510" s="50" t="s">
        <v>15328</v>
      </c>
      <c r="W7510" s="50" t="s">
        <v>8216</v>
      </c>
      <c r="X7510" s="50" t="s">
        <v>14740</v>
      </c>
      <c r="Y7510" s="70" t="s">
        <v>17320</v>
      </c>
      <c r="Z7510" s="53">
        <v>68604</v>
      </c>
    </row>
    <row r="7511" spans="1:26" s="49" customFormat="1" ht="30" x14ac:dyDescent="0.25">
      <c r="A7511" s="75">
        <v>600124151</v>
      </c>
      <c r="B7511" s="73">
        <f t="shared" si="351"/>
        <v>600124151</v>
      </c>
      <c r="C7511" s="73" t="s">
        <v>14049</v>
      </c>
      <c r="D7511" s="68">
        <v>1</v>
      </c>
      <c r="E7511" s="48">
        <f t="shared" si="352"/>
        <v>70980993</v>
      </c>
      <c r="F7511" s="57" t="s">
        <v>8075</v>
      </c>
      <c r="G7511" s="57" t="s">
        <v>8215</v>
      </c>
      <c r="H7511" s="51">
        <v>50</v>
      </c>
      <c r="I7511" s="51" t="s">
        <v>17309</v>
      </c>
      <c r="J7511" s="69">
        <v>27.49</v>
      </c>
      <c r="K7511" s="69">
        <f t="shared" si="353"/>
        <v>1374.5</v>
      </c>
      <c r="L7511" s="90">
        <v>50</v>
      </c>
      <c r="M7511" s="51">
        <v>0</v>
      </c>
      <c r="N7511" s="62" t="s">
        <v>8295</v>
      </c>
      <c r="O7511" s="52"/>
      <c r="P7511" s="52">
        <v>150</v>
      </c>
      <c r="Q7511" s="52"/>
      <c r="R7511" s="52" t="s">
        <v>8296</v>
      </c>
      <c r="S7511" s="49" t="s">
        <v>21333</v>
      </c>
      <c r="V7511" s="50" t="s">
        <v>15328</v>
      </c>
      <c r="W7511" s="50" t="s">
        <v>8216</v>
      </c>
      <c r="X7511" s="50" t="s">
        <v>14740</v>
      </c>
      <c r="Y7511" s="70" t="s">
        <v>17320</v>
      </c>
      <c r="Z7511" s="53">
        <v>68604</v>
      </c>
    </row>
    <row r="7512" spans="1:26" s="49" customFormat="1" ht="30" x14ac:dyDescent="0.25">
      <c r="A7512" s="75">
        <v>600124169</v>
      </c>
      <c r="B7512" s="73">
        <f t="shared" si="351"/>
        <v>600124169</v>
      </c>
      <c r="C7512" s="73" t="s">
        <v>14050</v>
      </c>
      <c r="D7512" s="68">
        <v>1</v>
      </c>
      <c r="E7512" s="48">
        <f t="shared" si="352"/>
        <v>75021919</v>
      </c>
      <c r="F7512" s="57" t="s">
        <v>8075</v>
      </c>
      <c r="G7512" s="57" t="s">
        <v>8215</v>
      </c>
      <c r="H7512" s="51">
        <v>150</v>
      </c>
      <c r="I7512" s="51" t="s">
        <v>17309</v>
      </c>
      <c r="J7512" s="69">
        <v>27.49</v>
      </c>
      <c r="K7512" s="69">
        <f t="shared" si="353"/>
        <v>4123.5</v>
      </c>
      <c r="L7512" s="90">
        <v>150</v>
      </c>
      <c r="M7512" s="51">
        <v>0</v>
      </c>
      <c r="N7512" s="62" t="s">
        <v>8297</v>
      </c>
      <c r="O7512" s="52"/>
      <c r="P7512" s="52">
        <v>101</v>
      </c>
      <c r="Q7512" s="52"/>
      <c r="R7512" s="52" t="s">
        <v>8261</v>
      </c>
      <c r="S7512" s="49" t="s">
        <v>21333</v>
      </c>
      <c r="V7512" s="50" t="s">
        <v>15328</v>
      </c>
      <c r="W7512" s="50" t="s">
        <v>8216</v>
      </c>
      <c r="X7512" s="50" t="s">
        <v>14740</v>
      </c>
      <c r="Y7512" s="70" t="s">
        <v>17320</v>
      </c>
      <c r="Z7512" s="53">
        <v>68711</v>
      </c>
    </row>
    <row r="7513" spans="1:26" s="49" customFormat="1" ht="30" x14ac:dyDescent="0.25">
      <c r="A7513" s="75">
        <v>600124185</v>
      </c>
      <c r="B7513" s="73">
        <f t="shared" si="351"/>
        <v>600124185</v>
      </c>
      <c r="C7513" s="73" t="s">
        <v>14051</v>
      </c>
      <c r="D7513" s="68">
        <v>1</v>
      </c>
      <c r="E7513" s="48">
        <f t="shared" si="352"/>
        <v>70993343</v>
      </c>
      <c r="F7513" s="57" t="s">
        <v>8075</v>
      </c>
      <c r="G7513" s="57" t="s">
        <v>8215</v>
      </c>
      <c r="H7513" s="51">
        <v>375</v>
      </c>
      <c r="I7513" s="51" t="s">
        <v>17309</v>
      </c>
      <c r="J7513" s="69">
        <v>27.49</v>
      </c>
      <c r="K7513" s="69">
        <f t="shared" si="353"/>
        <v>10308.75</v>
      </c>
      <c r="L7513" s="90">
        <v>375</v>
      </c>
      <c r="M7513" s="51">
        <v>0</v>
      </c>
      <c r="N7513" s="62" t="s">
        <v>8298</v>
      </c>
      <c r="O7513" s="52" t="s">
        <v>439</v>
      </c>
      <c r="P7513" s="52">
        <v>55</v>
      </c>
      <c r="Q7513" s="52"/>
      <c r="R7513" s="52" t="s">
        <v>8216</v>
      </c>
      <c r="S7513" s="49" t="s">
        <v>21333</v>
      </c>
      <c r="V7513" s="50" t="s">
        <v>15328</v>
      </c>
      <c r="W7513" s="50" t="s">
        <v>8216</v>
      </c>
      <c r="X7513" s="50" t="s">
        <v>14740</v>
      </c>
      <c r="Y7513" s="70" t="s">
        <v>17320</v>
      </c>
      <c r="Z7513" s="53">
        <v>68605</v>
      </c>
    </row>
    <row r="7514" spans="1:26" s="49" customFormat="1" ht="30" x14ac:dyDescent="0.25">
      <c r="A7514" s="75">
        <v>600124193</v>
      </c>
      <c r="B7514" s="73">
        <f t="shared" si="351"/>
        <v>600124193</v>
      </c>
      <c r="C7514" s="73" t="s">
        <v>14052</v>
      </c>
      <c r="D7514" s="68">
        <v>1</v>
      </c>
      <c r="E7514" s="48">
        <f t="shared" si="352"/>
        <v>70299749</v>
      </c>
      <c r="F7514" s="57" t="s">
        <v>8075</v>
      </c>
      <c r="G7514" s="57" t="s">
        <v>8215</v>
      </c>
      <c r="H7514" s="51">
        <v>150</v>
      </c>
      <c r="I7514" s="51" t="s">
        <v>17309</v>
      </c>
      <c r="J7514" s="69">
        <v>27.49</v>
      </c>
      <c r="K7514" s="69">
        <f t="shared" si="353"/>
        <v>4123.5</v>
      </c>
      <c r="L7514" s="90">
        <v>150</v>
      </c>
      <c r="M7514" s="51">
        <v>0</v>
      </c>
      <c r="N7514" s="62" t="s">
        <v>8299</v>
      </c>
      <c r="O7514" s="52"/>
      <c r="P7514" s="52">
        <v>229</v>
      </c>
      <c r="Q7514" s="52"/>
      <c r="R7514" s="52" t="s">
        <v>8300</v>
      </c>
      <c r="S7514" s="49" t="s">
        <v>21333</v>
      </c>
      <c r="V7514" s="50" t="s">
        <v>15328</v>
      </c>
      <c r="W7514" s="50" t="s">
        <v>8216</v>
      </c>
      <c r="X7514" s="50" t="s">
        <v>14740</v>
      </c>
      <c r="Y7514" s="70" t="s">
        <v>17320</v>
      </c>
      <c r="Z7514" s="53">
        <v>68710</v>
      </c>
    </row>
    <row r="7515" spans="1:26" s="49" customFormat="1" x14ac:dyDescent="0.25">
      <c r="A7515" s="75">
        <v>600124258</v>
      </c>
      <c r="B7515" s="73">
        <f t="shared" si="351"/>
        <v>600124258</v>
      </c>
      <c r="C7515" s="73" t="s">
        <v>14053</v>
      </c>
      <c r="D7515" s="68">
        <v>1</v>
      </c>
      <c r="E7515" s="48">
        <f t="shared" si="352"/>
        <v>75022311</v>
      </c>
      <c r="F7515" s="57" t="s">
        <v>8075</v>
      </c>
      <c r="G7515" s="57" t="s">
        <v>8215</v>
      </c>
      <c r="H7515" s="51">
        <v>200</v>
      </c>
      <c r="I7515" s="51" t="s">
        <v>17309</v>
      </c>
      <c r="J7515" s="69">
        <v>27.49</v>
      </c>
      <c r="K7515" s="69">
        <f t="shared" si="353"/>
        <v>5498</v>
      </c>
      <c r="L7515" s="90">
        <v>200</v>
      </c>
      <c r="M7515" s="51">
        <v>0</v>
      </c>
      <c r="N7515" s="62" t="s">
        <v>8301</v>
      </c>
      <c r="O7515" s="52"/>
      <c r="P7515" s="52">
        <v>514</v>
      </c>
      <c r="Q7515" s="52"/>
      <c r="R7515" s="52" t="s">
        <v>8302</v>
      </c>
      <c r="S7515" s="49" t="s">
        <v>21333</v>
      </c>
      <c r="V7515" s="50" t="s">
        <v>15328</v>
      </c>
      <c r="W7515" s="50" t="s">
        <v>8216</v>
      </c>
      <c r="X7515" s="50" t="s">
        <v>14740</v>
      </c>
      <c r="Y7515" s="70" t="s">
        <v>17320</v>
      </c>
      <c r="Z7515" s="53">
        <v>68705</v>
      </c>
    </row>
    <row r="7516" spans="1:26" s="49" customFormat="1" ht="30" x14ac:dyDescent="0.25">
      <c r="A7516" s="75">
        <v>600124312</v>
      </c>
      <c r="B7516" s="73">
        <f t="shared" si="351"/>
        <v>600124312</v>
      </c>
      <c r="C7516" s="73" t="s">
        <v>14054</v>
      </c>
      <c r="D7516" s="68">
        <v>1</v>
      </c>
      <c r="E7516" s="48">
        <f t="shared" si="352"/>
        <v>70993327</v>
      </c>
      <c r="F7516" s="57" t="s">
        <v>8075</v>
      </c>
      <c r="G7516" s="57" t="s">
        <v>8215</v>
      </c>
      <c r="H7516" s="51">
        <v>200</v>
      </c>
      <c r="I7516" s="51" t="s">
        <v>17309</v>
      </c>
      <c r="J7516" s="69">
        <v>27.49</v>
      </c>
      <c r="K7516" s="69">
        <f t="shared" si="353"/>
        <v>5498</v>
      </c>
      <c r="L7516" s="90">
        <v>200</v>
      </c>
      <c r="M7516" s="51">
        <v>0</v>
      </c>
      <c r="N7516" s="62" t="s">
        <v>8303</v>
      </c>
      <c r="O7516" s="52" t="s">
        <v>675</v>
      </c>
      <c r="P7516" s="52">
        <v>200</v>
      </c>
      <c r="Q7516" s="52"/>
      <c r="R7516" s="52" t="s">
        <v>8216</v>
      </c>
      <c r="S7516" s="49" t="s">
        <v>21333</v>
      </c>
      <c r="V7516" s="50" t="s">
        <v>15328</v>
      </c>
      <c r="W7516" s="50" t="s">
        <v>8216</v>
      </c>
      <c r="X7516" s="50" t="s">
        <v>14740</v>
      </c>
      <c r="Y7516" s="70" t="s">
        <v>17320</v>
      </c>
      <c r="Z7516" s="53">
        <v>68601</v>
      </c>
    </row>
    <row r="7517" spans="1:26" s="49" customFormat="1" ht="30" x14ac:dyDescent="0.25">
      <c r="A7517" s="75">
        <v>600124339</v>
      </c>
      <c r="B7517" s="73">
        <f t="shared" si="351"/>
        <v>600124339</v>
      </c>
      <c r="C7517" s="73" t="s">
        <v>14055</v>
      </c>
      <c r="D7517" s="68">
        <v>1</v>
      </c>
      <c r="E7517" s="48">
        <f t="shared" si="352"/>
        <v>75020904</v>
      </c>
      <c r="F7517" s="57" t="s">
        <v>8075</v>
      </c>
      <c r="G7517" s="57" t="s">
        <v>8215</v>
      </c>
      <c r="H7517" s="51">
        <v>375</v>
      </c>
      <c r="I7517" s="51" t="s">
        <v>17309</v>
      </c>
      <c r="J7517" s="69">
        <v>27.49</v>
      </c>
      <c r="K7517" s="69">
        <f t="shared" si="353"/>
        <v>10308.75</v>
      </c>
      <c r="L7517" s="90">
        <v>375</v>
      </c>
      <c r="M7517" s="51">
        <v>0</v>
      </c>
      <c r="N7517" s="62" t="s">
        <v>8304</v>
      </c>
      <c r="O7517" s="52"/>
      <c r="P7517" s="52">
        <v>377</v>
      </c>
      <c r="Q7517" s="52"/>
      <c r="R7517" s="52" t="s">
        <v>5502</v>
      </c>
      <c r="S7517" s="49" t="s">
        <v>21333</v>
      </c>
      <c r="V7517" s="50" t="s">
        <v>15328</v>
      </c>
      <c r="W7517" s="50" t="s">
        <v>8216</v>
      </c>
      <c r="X7517" s="50" t="s">
        <v>14740</v>
      </c>
      <c r="Y7517" s="70" t="s">
        <v>17320</v>
      </c>
      <c r="Z7517" s="53">
        <v>68703</v>
      </c>
    </row>
    <row r="7518" spans="1:26" s="49" customFormat="1" ht="30" x14ac:dyDescent="0.25">
      <c r="A7518" s="75">
        <v>600124355</v>
      </c>
      <c r="B7518" s="73">
        <f t="shared" si="351"/>
        <v>600124355</v>
      </c>
      <c r="C7518" s="73" t="s">
        <v>21291</v>
      </c>
      <c r="D7518" s="68">
        <v>1</v>
      </c>
      <c r="E7518" s="48">
        <f t="shared" si="352"/>
        <v>75023547</v>
      </c>
      <c r="F7518" s="57" t="s">
        <v>8075</v>
      </c>
      <c r="G7518" s="57" t="s">
        <v>8215</v>
      </c>
      <c r="H7518" s="51">
        <v>400</v>
      </c>
      <c r="I7518" s="51" t="s">
        <v>17309</v>
      </c>
      <c r="J7518" s="69">
        <v>27.49</v>
      </c>
      <c r="K7518" s="69">
        <f t="shared" si="353"/>
        <v>10996</v>
      </c>
      <c r="L7518" s="90">
        <v>400</v>
      </c>
      <c r="M7518" s="51">
        <v>0</v>
      </c>
      <c r="N7518" s="62" t="s">
        <v>21292</v>
      </c>
      <c r="O7518" s="52"/>
      <c r="P7518" s="52">
        <v>540</v>
      </c>
      <c r="Q7518" s="52"/>
      <c r="R7518" s="52" t="s">
        <v>8305</v>
      </c>
      <c r="S7518" s="49" t="s">
        <v>21333</v>
      </c>
      <c r="V7518" s="50" t="s">
        <v>15328</v>
      </c>
      <c r="W7518" s="50" t="s">
        <v>8216</v>
      </c>
      <c r="X7518" s="50" t="s">
        <v>14740</v>
      </c>
      <c r="Y7518" s="70" t="s">
        <v>17320</v>
      </c>
      <c r="Z7518" s="53">
        <v>68709</v>
      </c>
    </row>
    <row r="7519" spans="1:26" s="49" customFormat="1" ht="30" x14ac:dyDescent="0.25">
      <c r="A7519" s="75">
        <v>600124363</v>
      </c>
      <c r="B7519" s="73">
        <f t="shared" si="351"/>
        <v>600124363</v>
      </c>
      <c r="C7519" s="73" t="s">
        <v>14056</v>
      </c>
      <c r="D7519" s="68">
        <v>1</v>
      </c>
      <c r="E7519" s="48">
        <f t="shared" si="352"/>
        <v>75020491</v>
      </c>
      <c r="F7519" s="57" t="s">
        <v>8075</v>
      </c>
      <c r="G7519" s="57" t="s">
        <v>8215</v>
      </c>
      <c r="H7519" s="51">
        <v>375</v>
      </c>
      <c r="I7519" s="51" t="s">
        <v>17309</v>
      </c>
      <c r="J7519" s="69">
        <v>27.49</v>
      </c>
      <c r="K7519" s="69">
        <f t="shared" si="353"/>
        <v>10308.75</v>
      </c>
      <c r="L7519" s="90">
        <v>375</v>
      </c>
      <c r="M7519" s="51">
        <v>0</v>
      </c>
      <c r="N7519" s="62" t="s">
        <v>8306</v>
      </c>
      <c r="O7519" s="52"/>
      <c r="P7519" s="52">
        <v>134</v>
      </c>
      <c r="Q7519" s="52"/>
      <c r="R7519" s="52" t="s">
        <v>8307</v>
      </c>
      <c r="S7519" s="49" t="s">
        <v>21333</v>
      </c>
      <c r="V7519" s="50" t="s">
        <v>15328</v>
      </c>
      <c r="W7519" s="50" t="s">
        <v>8216</v>
      </c>
      <c r="X7519" s="50" t="s">
        <v>14740</v>
      </c>
      <c r="Y7519" s="70" t="s">
        <v>17320</v>
      </c>
      <c r="Z7519" s="53">
        <v>68713</v>
      </c>
    </row>
    <row r="7520" spans="1:26" s="49" customFormat="1" ht="30" x14ac:dyDescent="0.25">
      <c r="A7520" s="75">
        <v>600124371</v>
      </c>
      <c r="B7520" s="73">
        <f t="shared" si="351"/>
        <v>600124371</v>
      </c>
      <c r="C7520" s="73" t="s">
        <v>14057</v>
      </c>
      <c r="D7520" s="68">
        <v>1</v>
      </c>
      <c r="E7520" s="48">
        <f t="shared" si="352"/>
        <v>71008748</v>
      </c>
      <c r="F7520" s="57" t="s">
        <v>8075</v>
      </c>
      <c r="G7520" s="57" t="s">
        <v>8215</v>
      </c>
      <c r="H7520" s="51">
        <v>625</v>
      </c>
      <c r="I7520" s="51" t="s">
        <v>17309</v>
      </c>
      <c r="J7520" s="69">
        <v>27.49</v>
      </c>
      <c r="K7520" s="69">
        <f t="shared" si="353"/>
        <v>17181.25</v>
      </c>
      <c r="L7520" s="90">
        <v>625</v>
      </c>
      <c r="M7520" s="51">
        <v>0</v>
      </c>
      <c r="N7520" s="62" t="s">
        <v>8308</v>
      </c>
      <c r="O7520" s="52" t="s">
        <v>7296</v>
      </c>
      <c r="P7520" s="52">
        <v>950</v>
      </c>
      <c r="Q7520" s="52"/>
      <c r="R7520" s="52" t="s">
        <v>8254</v>
      </c>
      <c r="S7520" s="49" t="s">
        <v>21333</v>
      </c>
      <c r="V7520" s="50" t="s">
        <v>15328</v>
      </c>
      <c r="W7520" s="50" t="s">
        <v>8216</v>
      </c>
      <c r="X7520" s="50" t="s">
        <v>14740</v>
      </c>
      <c r="Y7520" s="70" t="s">
        <v>17320</v>
      </c>
      <c r="Z7520" s="53">
        <v>68725</v>
      </c>
    </row>
    <row r="7521" spans="1:26" s="49" customFormat="1" ht="30" x14ac:dyDescent="0.25">
      <c r="A7521" s="75">
        <v>600124380</v>
      </c>
      <c r="B7521" s="73">
        <f t="shared" si="351"/>
        <v>600124380</v>
      </c>
      <c r="C7521" s="73" t="s">
        <v>14058</v>
      </c>
      <c r="D7521" s="68">
        <v>1</v>
      </c>
      <c r="E7521" s="48">
        <f t="shared" si="352"/>
        <v>70938491</v>
      </c>
      <c r="F7521" s="57" t="s">
        <v>8075</v>
      </c>
      <c r="G7521" s="57" t="s">
        <v>8215</v>
      </c>
      <c r="H7521" s="51">
        <v>225</v>
      </c>
      <c r="I7521" s="51" t="s">
        <v>17309</v>
      </c>
      <c r="J7521" s="69">
        <v>27.49</v>
      </c>
      <c r="K7521" s="69">
        <f t="shared" si="353"/>
        <v>6185.25</v>
      </c>
      <c r="L7521" s="90">
        <v>225</v>
      </c>
      <c r="M7521" s="51">
        <v>0</v>
      </c>
      <c r="N7521" s="62" t="s">
        <v>8309</v>
      </c>
      <c r="O7521" s="52"/>
      <c r="P7521" s="52">
        <v>306</v>
      </c>
      <c r="Q7521" s="52"/>
      <c r="R7521" s="52" t="s">
        <v>8310</v>
      </c>
      <c r="S7521" s="49" t="s">
        <v>21333</v>
      </c>
      <c r="V7521" s="50" t="s">
        <v>15328</v>
      </c>
      <c r="W7521" s="50" t="s">
        <v>8216</v>
      </c>
      <c r="X7521" s="50" t="s">
        <v>14740</v>
      </c>
      <c r="Y7521" s="70" t="s">
        <v>17320</v>
      </c>
      <c r="Z7521" s="53">
        <v>68723</v>
      </c>
    </row>
    <row r="7522" spans="1:26" s="49" customFormat="1" ht="30" x14ac:dyDescent="0.25">
      <c r="A7522" s="75">
        <v>600124398</v>
      </c>
      <c r="B7522" s="73">
        <f t="shared" si="351"/>
        <v>600124398</v>
      </c>
      <c r="C7522" s="73" t="s">
        <v>14059</v>
      </c>
      <c r="D7522" s="68">
        <v>1</v>
      </c>
      <c r="E7522" s="48">
        <f t="shared" si="352"/>
        <v>70930881</v>
      </c>
      <c r="F7522" s="57" t="s">
        <v>8075</v>
      </c>
      <c r="G7522" s="57" t="s">
        <v>8215</v>
      </c>
      <c r="H7522" s="51">
        <v>500</v>
      </c>
      <c r="I7522" s="51" t="s">
        <v>17309</v>
      </c>
      <c r="J7522" s="69">
        <v>27.49</v>
      </c>
      <c r="K7522" s="69">
        <f t="shared" si="353"/>
        <v>13745</v>
      </c>
      <c r="L7522" s="90">
        <v>500</v>
      </c>
      <c r="M7522" s="51">
        <v>0</v>
      </c>
      <c r="N7522" s="62" t="s">
        <v>8311</v>
      </c>
      <c r="O7522" s="52" t="s">
        <v>8312</v>
      </c>
      <c r="P7522" s="52">
        <v>500</v>
      </c>
      <c r="Q7522" s="52"/>
      <c r="R7522" s="52" t="s">
        <v>8233</v>
      </c>
      <c r="S7522" s="49" t="s">
        <v>21333</v>
      </c>
      <c r="V7522" s="50" t="s">
        <v>15328</v>
      </c>
      <c r="W7522" s="50" t="s">
        <v>8216</v>
      </c>
      <c r="X7522" s="50" t="s">
        <v>14740</v>
      </c>
      <c r="Y7522" s="70" t="s">
        <v>17320</v>
      </c>
      <c r="Z7522" s="53">
        <v>68722</v>
      </c>
    </row>
    <row r="7523" spans="1:26" s="49" customFormat="1" ht="30" x14ac:dyDescent="0.25">
      <c r="A7523" s="75">
        <v>600124401</v>
      </c>
      <c r="B7523" s="73">
        <f t="shared" si="351"/>
        <v>600124401</v>
      </c>
      <c r="C7523" s="73" t="s">
        <v>14060</v>
      </c>
      <c r="D7523" s="68">
        <v>1</v>
      </c>
      <c r="E7523" s="48">
        <f t="shared" si="352"/>
        <v>75022966</v>
      </c>
      <c r="F7523" s="57" t="s">
        <v>8075</v>
      </c>
      <c r="G7523" s="57" t="s">
        <v>8215</v>
      </c>
      <c r="H7523" s="51">
        <v>600</v>
      </c>
      <c r="I7523" s="51" t="s">
        <v>17309</v>
      </c>
      <c r="J7523" s="69">
        <v>27.49</v>
      </c>
      <c r="K7523" s="69">
        <f t="shared" si="353"/>
        <v>16494</v>
      </c>
      <c r="L7523" s="90">
        <v>600</v>
      </c>
      <c r="M7523" s="51">
        <v>0</v>
      </c>
      <c r="N7523" s="62" t="s">
        <v>8313</v>
      </c>
      <c r="O7523" s="52"/>
      <c r="P7523" s="52">
        <v>600</v>
      </c>
      <c r="Q7523" s="52"/>
      <c r="R7523" s="52" t="s">
        <v>8259</v>
      </c>
      <c r="S7523" s="49" t="s">
        <v>21333</v>
      </c>
      <c r="V7523" s="50" t="s">
        <v>15328</v>
      </c>
      <c r="W7523" s="50" t="s">
        <v>8216</v>
      </c>
      <c r="X7523" s="50" t="s">
        <v>14740</v>
      </c>
      <c r="Y7523" s="70" t="s">
        <v>17320</v>
      </c>
      <c r="Z7523" s="53">
        <v>68737</v>
      </c>
    </row>
    <row r="7524" spans="1:26" s="49" customFormat="1" ht="30" x14ac:dyDescent="0.25">
      <c r="A7524" s="75">
        <v>600124444</v>
      </c>
      <c r="B7524" s="73">
        <f t="shared" si="351"/>
        <v>600124444</v>
      </c>
      <c r="C7524" s="73" t="s">
        <v>14061</v>
      </c>
      <c r="D7524" s="68">
        <v>1</v>
      </c>
      <c r="E7524" s="48">
        <f t="shared" si="352"/>
        <v>70436070</v>
      </c>
      <c r="F7524" s="57" t="s">
        <v>8075</v>
      </c>
      <c r="G7524" s="57" t="s">
        <v>8215</v>
      </c>
      <c r="H7524" s="51">
        <v>1175</v>
      </c>
      <c r="I7524" s="51" t="s">
        <v>17309</v>
      </c>
      <c r="J7524" s="69">
        <v>27.49</v>
      </c>
      <c r="K7524" s="69">
        <f t="shared" si="353"/>
        <v>32300.749999999996</v>
      </c>
      <c r="L7524" s="90">
        <v>1175</v>
      </c>
      <c r="M7524" s="51">
        <v>0</v>
      </c>
      <c r="N7524" s="62" t="s">
        <v>8314</v>
      </c>
      <c r="O7524" s="52" t="s">
        <v>48</v>
      </c>
      <c r="P7524" s="52">
        <v>350</v>
      </c>
      <c r="Q7524" s="52"/>
      <c r="R7524" s="52" t="s">
        <v>8216</v>
      </c>
      <c r="S7524" s="49" t="s">
        <v>21333</v>
      </c>
      <c r="V7524" s="50" t="s">
        <v>15328</v>
      </c>
      <c r="W7524" s="50" t="s">
        <v>8216</v>
      </c>
      <c r="X7524" s="50" t="s">
        <v>14740</v>
      </c>
      <c r="Y7524" s="70" t="s">
        <v>17320</v>
      </c>
      <c r="Z7524" s="53">
        <v>68601</v>
      </c>
    </row>
    <row r="7525" spans="1:26" s="49" customFormat="1" ht="30" x14ac:dyDescent="0.25">
      <c r="A7525" s="75">
        <v>600124452</v>
      </c>
      <c r="B7525" s="73">
        <f t="shared" si="351"/>
        <v>600124452</v>
      </c>
      <c r="C7525" s="73" t="s">
        <v>14062</v>
      </c>
      <c r="D7525" s="68">
        <v>1</v>
      </c>
      <c r="E7525" s="48">
        <f t="shared" si="352"/>
        <v>75022567</v>
      </c>
      <c r="F7525" s="57" t="s">
        <v>8075</v>
      </c>
      <c r="G7525" s="57" t="s">
        <v>8215</v>
      </c>
      <c r="H7525" s="51">
        <v>1450</v>
      </c>
      <c r="I7525" s="51" t="s">
        <v>17309</v>
      </c>
      <c r="J7525" s="69">
        <v>27.49</v>
      </c>
      <c r="K7525" s="69">
        <f t="shared" si="353"/>
        <v>39860.5</v>
      </c>
      <c r="L7525" s="90">
        <v>1450</v>
      </c>
      <c r="M7525" s="51">
        <v>0</v>
      </c>
      <c r="N7525" s="62" t="s">
        <v>8315</v>
      </c>
      <c r="O7525" s="52" t="s">
        <v>340</v>
      </c>
      <c r="P7525" s="52">
        <v>1720</v>
      </c>
      <c r="Q7525" s="52"/>
      <c r="R7525" s="52" t="s">
        <v>4087</v>
      </c>
      <c r="S7525" s="49" t="s">
        <v>21333</v>
      </c>
      <c r="V7525" s="50" t="s">
        <v>15328</v>
      </c>
      <c r="W7525" s="50" t="s">
        <v>8216</v>
      </c>
      <c r="X7525" s="50" t="s">
        <v>14740</v>
      </c>
      <c r="Y7525" s="70" t="s">
        <v>17320</v>
      </c>
      <c r="Z7525" s="53">
        <v>68603</v>
      </c>
    </row>
    <row r="7526" spans="1:26" s="49" customFormat="1" ht="30" x14ac:dyDescent="0.25">
      <c r="A7526" s="75">
        <v>600124461</v>
      </c>
      <c r="B7526" s="73">
        <f t="shared" si="351"/>
        <v>600124461</v>
      </c>
      <c r="C7526" s="73" t="s">
        <v>14063</v>
      </c>
      <c r="D7526" s="68">
        <v>1</v>
      </c>
      <c r="E7526" s="48">
        <f t="shared" si="352"/>
        <v>75021641</v>
      </c>
      <c r="F7526" s="57" t="s">
        <v>8075</v>
      </c>
      <c r="G7526" s="57" t="s">
        <v>8215</v>
      </c>
      <c r="H7526" s="51">
        <v>400</v>
      </c>
      <c r="I7526" s="51" t="s">
        <v>17309</v>
      </c>
      <c r="J7526" s="69">
        <v>27.49</v>
      </c>
      <c r="K7526" s="69">
        <f t="shared" si="353"/>
        <v>10996</v>
      </c>
      <c r="L7526" s="90">
        <v>400</v>
      </c>
      <c r="M7526" s="51">
        <v>0</v>
      </c>
      <c r="N7526" s="62" t="s">
        <v>8316</v>
      </c>
      <c r="O7526" s="52"/>
      <c r="P7526" s="52">
        <v>112</v>
      </c>
      <c r="Q7526" s="52"/>
      <c r="R7526" s="52" t="s">
        <v>8317</v>
      </c>
      <c r="S7526" s="49" t="s">
        <v>21333</v>
      </c>
      <c r="V7526" s="50" t="s">
        <v>15328</v>
      </c>
      <c r="W7526" s="50" t="s">
        <v>8216</v>
      </c>
      <c r="X7526" s="50" t="s">
        <v>14740</v>
      </c>
      <c r="Y7526" s="70" t="s">
        <v>17320</v>
      </c>
      <c r="Z7526" s="53">
        <v>68707</v>
      </c>
    </row>
    <row r="7527" spans="1:26" s="49" customFormat="1" ht="30" x14ac:dyDescent="0.25">
      <c r="A7527" s="75">
        <v>600124479</v>
      </c>
      <c r="B7527" s="73">
        <f t="shared" si="351"/>
        <v>600124479</v>
      </c>
      <c r="C7527" s="73" t="s">
        <v>14064</v>
      </c>
      <c r="D7527" s="68">
        <v>1</v>
      </c>
      <c r="E7527" s="48">
        <f t="shared" si="352"/>
        <v>70435651</v>
      </c>
      <c r="F7527" s="57" t="s">
        <v>8075</v>
      </c>
      <c r="G7527" s="57" t="s">
        <v>8215</v>
      </c>
      <c r="H7527" s="51">
        <v>1150</v>
      </c>
      <c r="I7527" s="51" t="s">
        <v>17309</v>
      </c>
      <c r="J7527" s="69">
        <v>27.49</v>
      </c>
      <c r="K7527" s="69">
        <f t="shared" si="353"/>
        <v>31613.5</v>
      </c>
      <c r="L7527" s="90">
        <v>1150</v>
      </c>
      <c r="M7527" s="51">
        <v>0</v>
      </c>
      <c r="N7527" s="62" t="s">
        <v>8318</v>
      </c>
      <c r="O7527" s="52" t="s">
        <v>516</v>
      </c>
      <c r="P7527" s="52">
        <v>777</v>
      </c>
      <c r="Q7527" s="52"/>
      <c r="R7527" s="52" t="s">
        <v>8216</v>
      </c>
      <c r="S7527" s="49" t="s">
        <v>21333</v>
      </c>
      <c r="V7527" s="50" t="s">
        <v>15328</v>
      </c>
      <c r="W7527" s="50" t="s">
        <v>8216</v>
      </c>
      <c r="X7527" s="50" t="s">
        <v>14740</v>
      </c>
      <c r="Y7527" s="70" t="s">
        <v>17320</v>
      </c>
      <c r="Z7527" s="53">
        <v>68601</v>
      </c>
    </row>
    <row r="7528" spans="1:26" s="49" customFormat="1" ht="30" x14ac:dyDescent="0.25">
      <c r="A7528" s="75">
        <v>600124487</v>
      </c>
      <c r="B7528" s="73">
        <f t="shared" si="351"/>
        <v>600124487</v>
      </c>
      <c r="C7528" s="73" t="s">
        <v>14065</v>
      </c>
      <c r="D7528" s="68">
        <v>1</v>
      </c>
      <c r="E7528" s="48">
        <f t="shared" si="352"/>
        <v>70436177</v>
      </c>
      <c r="F7528" s="57" t="s">
        <v>8075</v>
      </c>
      <c r="G7528" s="57" t="s">
        <v>8215</v>
      </c>
      <c r="H7528" s="51">
        <v>1025</v>
      </c>
      <c r="I7528" s="51" t="s">
        <v>17309</v>
      </c>
      <c r="J7528" s="69">
        <v>27.49</v>
      </c>
      <c r="K7528" s="69">
        <f t="shared" si="353"/>
        <v>28177.25</v>
      </c>
      <c r="L7528" s="90">
        <v>1025</v>
      </c>
      <c r="M7528" s="51">
        <v>0</v>
      </c>
      <c r="N7528" s="62" t="s">
        <v>8319</v>
      </c>
      <c r="O7528" s="52" t="s">
        <v>8320</v>
      </c>
      <c r="P7528" s="52">
        <v>1072</v>
      </c>
      <c r="Q7528" s="52"/>
      <c r="R7528" s="52" t="s">
        <v>8216</v>
      </c>
      <c r="S7528" s="49" t="s">
        <v>21333</v>
      </c>
      <c r="V7528" s="50" t="s">
        <v>15328</v>
      </c>
      <c r="W7528" s="50" t="s">
        <v>8216</v>
      </c>
      <c r="X7528" s="50" t="s">
        <v>14740</v>
      </c>
      <c r="Y7528" s="70" t="s">
        <v>17320</v>
      </c>
      <c r="Z7528" s="53">
        <v>68606</v>
      </c>
    </row>
    <row r="7529" spans="1:26" s="49" customFormat="1" ht="30" x14ac:dyDescent="0.25">
      <c r="A7529" s="75">
        <v>600124495</v>
      </c>
      <c r="B7529" s="73">
        <f t="shared" si="351"/>
        <v>600124495</v>
      </c>
      <c r="C7529" s="73" t="s">
        <v>14066</v>
      </c>
      <c r="D7529" s="68">
        <v>1</v>
      </c>
      <c r="E7529" s="48">
        <f t="shared" si="352"/>
        <v>70989931</v>
      </c>
      <c r="F7529" s="57" t="s">
        <v>8075</v>
      </c>
      <c r="G7529" s="57" t="s">
        <v>8215</v>
      </c>
      <c r="H7529" s="51">
        <v>350</v>
      </c>
      <c r="I7529" s="51" t="s">
        <v>17309</v>
      </c>
      <c r="J7529" s="69">
        <v>27.49</v>
      </c>
      <c r="K7529" s="69">
        <f t="shared" si="353"/>
        <v>9621.5</v>
      </c>
      <c r="L7529" s="90">
        <v>350</v>
      </c>
      <c r="M7529" s="51">
        <v>0</v>
      </c>
      <c r="N7529" s="62" t="s">
        <v>8321</v>
      </c>
      <c r="O7529" s="52" t="s">
        <v>8322</v>
      </c>
      <c r="P7529" s="52">
        <v>853</v>
      </c>
      <c r="Q7529" s="52"/>
      <c r="R7529" s="52" t="s">
        <v>8223</v>
      </c>
      <c r="S7529" s="49" t="s">
        <v>21333</v>
      </c>
      <c r="V7529" s="50" t="s">
        <v>15328</v>
      </c>
      <c r="W7529" s="50" t="s">
        <v>8216</v>
      </c>
      <c r="X7529" s="50" t="s">
        <v>14740</v>
      </c>
      <c r="Y7529" s="70" t="s">
        <v>17320</v>
      </c>
      <c r="Z7529" s="53">
        <v>68604</v>
      </c>
    </row>
    <row r="7530" spans="1:26" s="49" customFormat="1" ht="30" x14ac:dyDescent="0.25">
      <c r="A7530" s="75">
        <v>600124525</v>
      </c>
      <c r="B7530" s="73">
        <f t="shared" si="351"/>
        <v>600124525</v>
      </c>
      <c r="C7530" s="73" t="s">
        <v>14067</v>
      </c>
      <c r="D7530" s="68">
        <v>1</v>
      </c>
      <c r="E7530" s="48">
        <f t="shared" si="352"/>
        <v>70938172</v>
      </c>
      <c r="F7530" s="57" t="s">
        <v>8075</v>
      </c>
      <c r="G7530" s="57" t="s">
        <v>8215</v>
      </c>
      <c r="H7530" s="51">
        <v>575</v>
      </c>
      <c r="I7530" s="51" t="s">
        <v>17309</v>
      </c>
      <c r="J7530" s="69">
        <v>27.49</v>
      </c>
      <c r="K7530" s="69">
        <f t="shared" si="353"/>
        <v>15806.75</v>
      </c>
      <c r="L7530" s="90">
        <v>575</v>
      </c>
      <c r="M7530" s="51">
        <v>0</v>
      </c>
      <c r="N7530" s="62" t="s">
        <v>8323</v>
      </c>
      <c r="O7530" s="52" t="s">
        <v>60</v>
      </c>
      <c r="P7530" s="52">
        <v>400</v>
      </c>
      <c r="Q7530" s="52"/>
      <c r="R7530" s="52" t="s">
        <v>8229</v>
      </c>
      <c r="S7530" s="49" t="s">
        <v>21333</v>
      </c>
      <c r="V7530" s="50" t="s">
        <v>15328</v>
      </c>
      <c r="W7530" s="50" t="s">
        <v>8216</v>
      </c>
      <c r="X7530" s="50" t="s">
        <v>14740</v>
      </c>
      <c r="Y7530" s="70" t="s">
        <v>17320</v>
      </c>
      <c r="Z7530" s="53">
        <v>68724</v>
      </c>
    </row>
    <row r="7531" spans="1:26" s="49" customFormat="1" ht="30" x14ac:dyDescent="0.25">
      <c r="A7531" s="75">
        <v>600124550</v>
      </c>
      <c r="B7531" s="73">
        <f t="shared" si="351"/>
        <v>600124550</v>
      </c>
      <c r="C7531" s="73" t="s">
        <v>14068</v>
      </c>
      <c r="D7531" s="68">
        <v>1</v>
      </c>
      <c r="E7531" s="48">
        <f t="shared" si="352"/>
        <v>75023652</v>
      </c>
      <c r="F7531" s="57" t="s">
        <v>8075</v>
      </c>
      <c r="G7531" s="57" t="s">
        <v>8215</v>
      </c>
      <c r="H7531" s="51">
        <v>25</v>
      </c>
      <c r="I7531" s="51" t="s">
        <v>17309</v>
      </c>
      <c r="J7531" s="69">
        <v>27.49</v>
      </c>
      <c r="K7531" s="69">
        <f t="shared" si="353"/>
        <v>687.25</v>
      </c>
      <c r="L7531" s="90">
        <v>25</v>
      </c>
      <c r="M7531" s="51">
        <v>0</v>
      </c>
      <c r="N7531" s="62" t="s">
        <v>8324</v>
      </c>
      <c r="O7531" s="52"/>
      <c r="P7531" s="52">
        <v>90</v>
      </c>
      <c r="Q7531" s="52"/>
      <c r="R7531" s="52" t="s">
        <v>1750</v>
      </c>
      <c r="S7531" s="49" t="s">
        <v>21333</v>
      </c>
      <c r="V7531" s="50" t="s">
        <v>15328</v>
      </c>
      <c r="W7531" s="50" t="s">
        <v>8216</v>
      </c>
      <c r="X7531" s="50" t="s">
        <v>14740</v>
      </c>
      <c r="Y7531" s="70" t="s">
        <v>17320</v>
      </c>
      <c r="Z7531" s="53">
        <v>68737</v>
      </c>
    </row>
    <row r="7532" spans="1:26" s="49" customFormat="1" ht="30" x14ac:dyDescent="0.25">
      <c r="A7532" s="75">
        <v>600124568</v>
      </c>
      <c r="B7532" s="73">
        <f t="shared" si="351"/>
        <v>600124568</v>
      </c>
      <c r="C7532" s="73" t="s">
        <v>14069</v>
      </c>
      <c r="D7532" s="68">
        <v>1</v>
      </c>
      <c r="E7532" s="48">
        <f t="shared" si="352"/>
        <v>70436169</v>
      </c>
      <c r="F7532" s="57" t="s">
        <v>8075</v>
      </c>
      <c r="G7532" s="57" t="s">
        <v>8215</v>
      </c>
      <c r="H7532" s="51">
        <v>750</v>
      </c>
      <c r="I7532" s="51" t="s">
        <v>17309</v>
      </c>
      <c r="J7532" s="69">
        <v>27.49</v>
      </c>
      <c r="K7532" s="69">
        <f t="shared" si="353"/>
        <v>20617.5</v>
      </c>
      <c r="L7532" s="90">
        <v>750</v>
      </c>
      <c r="M7532" s="51">
        <v>0</v>
      </c>
      <c r="N7532" s="62" t="s">
        <v>8325</v>
      </c>
      <c r="O7532" s="52" t="s">
        <v>222</v>
      </c>
      <c r="P7532" s="52">
        <v>1063</v>
      </c>
      <c r="Q7532" s="52"/>
      <c r="R7532" s="52" t="s">
        <v>8216</v>
      </c>
      <c r="S7532" s="49" t="s">
        <v>21333</v>
      </c>
      <c r="V7532" s="50" t="s">
        <v>15328</v>
      </c>
      <c r="W7532" s="50" t="s">
        <v>8216</v>
      </c>
      <c r="X7532" s="50" t="s">
        <v>14740</v>
      </c>
      <c r="Y7532" s="70" t="s">
        <v>17320</v>
      </c>
      <c r="Z7532" s="53">
        <v>68605</v>
      </c>
    </row>
    <row r="7533" spans="1:26" s="49" customFormat="1" ht="30" x14ac:dyDescent="0.25">
      <c r="A7533" s="75">
        <v>600124576</v>
      </c>
      <c r="B7533" s="73">
        <f t="shared" si="351"/>
        <v>600124576</v>
      </c>
      <c r="C7533" s="73" t="s">
        <v>14070</v>
      </c>
      <c r="D7533" s="68">
        <v>1</v>
      </c>
      <c r="E7533" s="48">
        <f t="shared" si="352"/>
        <v>75022583</v>
      </c>
      <c r="F7533" s="57" t="s">
        <v>8075</v>
      </c>
      <c r="G7533" s="57" t="s">
        <v>8215</v>
      </c>
      <c r="H7533" s="51">
        <v>50</v>
      </c>
      <c r="I7533" s="51" t="s">
        <v>17309</v>
      </c>
      <c r="J7533" s="69">
        <v>27.49</v>
      </c>
      <c r="K7533" s="69">
        <f t="shared" si="353"/>
        <v>1374.5</v>
      </c>
      <c r="L7533" s="90">
        <v>50</v>
      </c>
      <c r="M7533" s="51">
        <v>0</v>
      </c>
      <c r="N7533" s="62" t="s">
        <v>8326</v>
      </c>
      <c r="O7533" s="52"/>
      <c r="P7533" s="52">
        <v>58</v>
      </c>
      <c r="Q7533" s="52"/>
      <c r="R7533" s="52" t="s">
        <v>8269</v>
      </c>
      <c r="S7533" s="49" t="s">
        <v>21333</v>
      </c>
      <c r="V7533" s="50" t="s">
        <v>15328</v>
      </c>
      <c r="W7533" s="50" t="s">
        <v>8216</v>
      </c>
      <c r="X7533" s="50" t="s">
        <v>14740</v>
      </c>
      <c r="Y7533" s="70" t="s">
        <v>17320</v>
      </c>
      <c r="Z7533" s="53">
        <v>68763</v>
      </c>
    </row>
    <row r="7534" spans="1:26" s="49" customFormat="1" ht="30" x14ac:dyDescent="0.25">
      <c r="A7534" s="75">
        <v>600124584</v>
      </c>
      <c r="B7534" s="73">
        <f t="shared" si="351"/>
        <v>600124584</v>
      </c>
      <c r="C7534" s="73" t="s">
        <v>14071</v>
      </c>
      <c r="D7534" s="68">
        <v>1</v>
      </c>
      <c r="E7534" s="48">
        <f t="shared" si="352"/>
        <v>70989958</v>
      </c>
      <c r="F7534" s="57" t="s">
        <v>8075</v>
      </c>
      <c r="G7534" s="57" t="s">
        <v>8215</v>
      </c>
      <c r="H7534" s="51">
        <v>725</v>
      </c>
      <c r="I7534" s="51" t="s">
        <v>17309</v>
      </c>
      <c r="J7534" s="69">
        <v>27.49</v>
      </c>
      <c r="K7534" s="69">
        <f t="shared" si="353"/>
        <v>19930.25</v>
      </c>
      <c r="L7534" s="90">
        <v>725</v>
      </c>
      <c r="M7534" s="51">
        <v>0</v>
      </c>
      <c r="N7534" s="62" t="s">
        <v>8327</v>
      </c>
      <c r="O7534" s="52" t="s">
        <v>8328</v>
      </c>
      <c r="P7534" s="52">
        <v>1620</v>
      </c>
      <c r="Q7534" s="52"/>
      <c r="R7534" s="52" t="s">
        <v>8223</v>
      </c>
      <c r="S7534" s="49" t="s">
        <v>21333</v>
      </c>
      <c r="V7534" s="50" t="s">
        <v>15328</v>
      </c>
      <c r="W7534" s="50" t="s">
        <v>8216</v>
      </c>
      <c r="X7534" s="50" t="s">
        <v>14740</v>
      </c>
      <c r="Y7534" s="70" t="s">
        <v>17320</v>
      </c>
      <c r="Z7534" s="53">
        <v>68604</v>
      </c>
    </row>
    <row r="7535" spans="1:26" s="49" customFormat="1" x14ac:dyDescent="0.25">
      <c r="A7535" s="75">
        <v>650008006</v>
      </c>
      <c r="B7535" s="73">
        <f t="shared" si="351"/>
        <v>650008006</v>
      </c>
      <c r="C7535" s="73" t="s">
        <v>14012</v>
      </c>
      <c r="D7535" s="68">
        <v>1</v>
      </c>
      <c r="E7535" s="48">
        <f t="shared" si="352"/>
        <v>26286033</v>
      </c>
      <c r="F7535" s="57" t="s">
        <v>8075</v>
      </c>
      <c r="G7535" s="57" t="s">
        <v>8215</v>
      </c>
      <c r="H7535" s="51">
        <v>275</v>
      </c>
      <c r="I7535" s="51" t="s">
        <v>17309</v>
      </c>
      <c r="J7535" s="69">
        <v>27.49</v>
      </c>
      <c r="K7535" s="69">
        <f t="shared" si="353"/>
        <v>7559.75</v>
      </c>
      <c r="L7535" s="90">
        <v>275</v>
      </c>
      <c r="M7535" s="51">
        <v>0</v>
      </c>
      <c r="N7535" s="62" t="s">
        <v>8230</v>
      </c>
      <c r="O7535" s="52" t="s">
        <v>8231</v>
      </c>
      <c r="P7535" s="52">
        <v>1177</v>
      </c>
      <c r="Q7535" s="52"/>
      <c r="R7535" s="52" t="s">
        <v>8223</v>
      </c>
      <c r="S7535" s="49" t="s">
        <v>21334</v>
      </c>
      <c r="V7535" s="50" t="s">
        <v>15305</v>
      </c>
      <c r="W7535" s="50" t="s">
        <v>8216</v>
      </c>
      <c r="X7535" s="50" t="s">
        <v>14742</v>
      </c>
      <c r="Y7535" s="70" t="s">
        <v>17320</v>
      </c>
      <c r="Z7535" s="53">
        <v>68604</v>
      </c>
    </row>
    <row r="7536" spans="1:26" s="49" customFormat="1" x14ac:dyDescent="0.25">
      <c r="A7536" s="75">
        <v>650067231</v>
      </c>
      <c r="B7536" s="73">
        <f t="shared" si="351"/>
        <v>650067231</v>
      </c>
      <c r="C7536" s="73" t="s">
        <v>15329</v>
      </c>
      <c r="D7536" s="68">
        <v>1</v>
      </c>
      <c r="E7536" s="48">
        <f t="shared" si="352"/>
        <v>70940444</v>
      </c>
      <c r="F7536" s="57" t="s">
        <v>8075</v>
      </c>
      <c r="G7536" s="57" t="s">
        <v>8215</v>
      </c>
      <c r="H7536" s="51">
        <v>225</v>
      </c>
      <c r="I7536" s="51" t="s">
        <v>17309</v>
      </c>
      <c r="J7536" s="69">
        <v>27.49</v>
      </c>
      <c r="K7536" s="69">
        <f t="shared" si="353"/>
        <v>6185.25</v>
      </c>
      <c r="L7536" s="90">
        <v>225</v>
      </c>
      <c r="M7536" s="51">
        <v>0</v>
      </c>
      <c r="N7536" s="62" t="s">
        <v>15330</v>
      </c>
      <c r="O7536" s="52"/>
      <c r="P7536" s="52">
        <v>1</v>
      </c>
      <c r="Q7536" s="52"/>
      <c r="R7536" s="52" t="s">
        <v>8267</v>
      </c>
      <c r="S7536" s="49" t="s">
        <v>21334</v>
      </c>
      <c r="V7536" s="50" t="s">
        <v>15305</v>
      </c>
      <c r="W7536" s="50" t="s">
        <v>8216</v>
      </c>
      <c r="X7536" s="50" t="s">
        <v>14741</v>
      </c>
      <c r="Y7536" s="70" t="s">
        <v>17320</v>
      </c>
      <c r="Z7536" s="53">
        <v>68706</v>
      </c>
    </row>
    <row r="7537" spans="1:26" s="49" customFormat="1" x14ac:dyDescent="0.25">
      <c r="A7537" s="75">
        <v>691008833</v>
      </c>
      <c r="B7537" s="73">
        <f t="shared" si="351"/>
        <v>691008833</v>
      </c>
      <c r="C7537" s="73" t="s">
        <v>14072</v>
      </c>
      <c r="D7537" s="68">
        <v>1</v>
      </c>
      <c r="E7537" s="48">
        <f t="shared" si="352"/>
        <v>4679342</v>
      </c>
      <c r="F7537" s="57" t="s">
        <v>8075</v>
      </c>
      <c r="G7537" s="57" t="s">
        <v>8215</v>
      </c>
      <c r="H7537" s="51">
        <v>0</v>
      </c>
      <c r="I7537" s="51" t="s">
        <v>17309</v>
      </c>
      <c r="J7537" s="69">
        <v>27.49</v>
      </c>
      <c r="K7537" s="69">
        <f t="shared" si="353"/>
        <v>0</v>
      </c>
      <c r="L7537" s="90">
        <v>50</v>
      </c>
      <c r="M7537" s="51">
        <v>50</v>
      </c>
      <c r="N7537" s="62" t="s">
        <v>8329</v>
      </c>
      <c r="O7537" s="52"/>
      <c r="P7537" s="52">
        <v>500</v>
      </c>
      <c r="Q7537" s="52"/>
      <c r="R7537" s="52" t="s">
        <v>8305</v>
      </c>
      <c r="S7537" s="49" t="s">
        <v>21333</v>
      </c>
      <c r="V7537" s="50" t="s">
        <v>15328</v>
      </c>
      <c r="W7537" s="50" t="s">
        <v>8216</v>
      </c>
      <c r="X7537" s="50" t="s">
        <v>14740</v>
      </c>
      <c r="Y7537" s="70" t="s">
        <v>17320</v>
      </c>
      <c r="Z7537" s="53">
        <v>68709</v>
      </c>
    </row>
    <row r="7538" spans="1:26" s="49" customFormat="1" x14ac:dyDescent="0.25">
      <c r="A7538" s="75">
        <v>691012741</v>
      </c>
      <c r="B7538" s="73">
        <f t="shared" si="351"/>
        <v>691012741</v>
      </c>
      <c r="C7538" s="73" t="s">
        <v>14013</v>
      </c>
      <c r="D7538" s="68">
        <v>1</v>
      </c>
      <c r="E7538" s="48">
        <f t="shared" si="352"/>
        <v>5699509</v>
      </c>
      <c r="F7538" s="57" t="s">
        <v>8075</v>
      </c>
      <c r="G7538" s="57" t="s">
        <v>8215</v>
      </c>
      <c r="H7538" s="51">
        <v>50</v>
      </c>
      <c r="I7538" s="51" t="s">
        <v>17309</v>
      </c>
      <c r="J7538" s="69">
        <v>27.49</v>
      </c>
      <c r="K7538" s="69">
        <f t="shared" si="353"/>
        <v>1374.5</v>
      </c>
      <c r="L7538" s="90">
        <v>50</v>
      </c>
      <c r="M7538" s="51">
        <v>0</v>
      </c>
      <c r="N7538" s="62" t="s">
        <v>8232</v>
      </c>
      <c r="O7538" s="52" t="s">
        <v>5728</v>
      </c>
      <c r="P7538" s="52">
        <v>2</v>
      </c>
      <c r="Q7538" s="52"/>
      <c r="R7538" s="52" t="s">
        <v>8233</v>
      </c>
      <c r="S7538" s="49" t="s">
        <v>21334</v>
      </c>
      <c r="V7538" s="50" t="s">
        <v>15305</v>
      </c>
      <c r="W7538" s="50" t="s">
        <v>8216</v>
      </c>
      <c r="X7538" s="50" t="s">
        <v>14742</v>
      </c>
      <c r="Y7538" s="70" t="s">
        <v>17320</v>
      </c>
      <c r="Z7538" s="53">
        <v>68722</v>
      </c>
    </row>
    <row r="7539" spans="1:26" s="49" customFormat="1" ht="30" x14ac:dyDescent="0.25">
      <c r="A7539" s="74">
        <v>600123138</v>
      </c>
      <c r="B7539" s="73">
        <f t="shared" si="351"/>
        <v>600123138</v>
      </c>
      <c r="C7539" s="73" t="s">
        <v>14073</v>
      </c>
      <c r="D7539" s="68">
        <v>1</v>
      </c>
      <c r="E7539" s="48">
        <f t="shared" si="352"/>
        <v>75022222</v>
      </c>
      <c r="F7539" s="57" t="s">
        <v>8075</v>
      </c>
      <c r="G7539" s="57" t="s">
        <v>8215</v>
      </c>
      <c r="H7539" s="51">
        <v>25</v>
      </c>
      <c r="I7539" s="51" t="s">
        <v>17309</v>
      </c>
      <c r="J7539" s="69">
        <v>27.49</v>
      </c>
      <c r="K7539" s="69">
        <f t="shared" si="353"/>
        <v>687.25</v>
      </c>
      <c r="L7539" s="90">
        <v>25</v>
      </c>
      <c r="M7539" s="51">
        <v>0</v>
      </c>
      <c r="N7539" s="62" t="s">
        <v>8330</v>
      </c>
      <c r="O7539" s="52"/>
      <c r="P7539" s="52">
        <v>586</v>
      </c>
      <c r="Q7539" s="52"/>
      <c r="R7539" s="52" t="s">
        <v>8331</v>
      </c>
      <c r="S7539" s="49" t="s">
        <v>21333</v>
      </c>
      <c r="V7539" s="50" t="s">
        <v>15331</v>
      </c>
      <c r="W7539" s="50" t="s">
        <v>8234</v>
      </c>
      <c r="X7539" s="50" t="s">
        <v>14740</v>
      </c>
      <c r="Y7539" s="70" t="s">
        <v>17320</v>
      </c>
      <c r="Z7539" s="53">
        <v>68754</v>
      </c>
    </row>
    <row r="7540" spans="1:26" s="49" customFormat="1" x14ac:dyDescent="0.25">
      <c r="A7540" s="74">
        <v>600015483</v>
      </c>
      <c r="B7540" s="73">
        <f t="shared" si="351"/>
        <v>600015483</v>
      </c>
      <c r="C7540" s="73" t="s">
        <v>14014</v>
      </c>
      <c r="D7540" s="68">
        <v>1</v>
      </c>
      <c r="E7540" s="48">
        <f t="shared" si="352"/>
        <v>55107</v>
      </c>
      <c r="F7540" s="57" t="s">
        <v>8075</v>
      </c>
      <c r="G7540" s="57" t="s">
        <v>8215</v>
      </c>
      <c r="H7540" s="51">
        <v>750</v>
      </c>
      <c r="I7540" s="51" t="s">
        <v>17309</v>
      </c>
      <c r="J7540" s="69">
        <v>27.49</v>
      </c>
      <c r="K7540" s="69">
        <f t="shared" si="353"/>
        <v>20617.5</v>
      </c>
      <c r="L7540" s="90">
        <v>750</v>
      </c>
      <c r="M7540" s="51">
        <v>0</v>
      </c>
      <c r="N7540" s="62" t="s">
        <v>8235</v>
      </c>
      <c r="O7540" s="52" t="s">
        <v>8236</v>
      </c>
      <c r="P7540" s="52">
        <v>1110</v>
      </c>
      <c r="Q7540" s="52"/>
      <c r="R7540" s="52" t="s">
        <v>8234</v>
      </c>
      <c r="S7540" s="49" t="s">
        <v>21333</v>
      </c>
      <c r="V7540" s="50" t="s">
        <v>15305</v>
      </c>
      <c r="W7540" s="50" t="s">
        <v>8234</v>
      </c>
      <c r="X7540" s="50" t="s">
        <v>14738</v>
      </c>
      <c r="Y7540" s="70" t="s">
        <v>17320</v>
      </c>
      <c r="Z7540" s="53">
        <v>68801</v>
      </c>
    </row>
    <row r="7541" spans="1:26" s="49" customFormat="1" x14ac:dyDescent="0.25">
      <c r="A7541" s="74">
        <v>600015491</v>
      </c>
      <c r="B7541" s="73">
        <f t="shared" si="351"/>
        <v>600015491</v>
      </c>
      <c r="C7541" s="73" t="s">
        <v>14015</v>
      </c>
      <c r="D7541" s="68">
        <v>1</v>
      </c>
      <c r="E7541" s="48">
        <f t="shared" si="352"/>
        <v>838811</v>
      </c>
      <c r="F7541" s="57" t="s">
        <v>8075</v>
      </c>
      <c r="G7541" s="57" t="s">
        <v>8215</v>
      </c>
      <c r="H7541" s="51">
        <v>200</v>
      </c>
      <c r="I7541" s="51" t="s">
        <v>17309</v>
      </c>
      <c r="J7541" s="69">
        <v>27.49</v>
      </c>
      <c r="K7541" s="69">
        <f t="shared" si="353"/>
        <v>5498</v>
      </c>
      <c r="L7541" s="90">
        <v>200</v>
      </c>
      <c r="M7541" s="51">
        <v>0</v>
      </c>
      <c r="N7541" s="62" t="s">
        <v>8237</v>
      </c>
      <c r="O7541" s="52" t="s">
        <v>478</v>
      </c>
      <c r="P7541" s="52">
        <v>537</v>
      </c>
      <c r="Q7541" s="52"/>
      <c r="R7541" s="52" t="s">
        <v>8238</v>
      </c>
      <c r="S7541" s="49" t="s">
        <v>21334</v>
      </c>
      <c r="V7541" s="50" t="s">
        <v>15305</v>
      </c>
      <c r="W7541" s="50" t="s">
        <v>8234</v>
      </c>
      <c r="X7541" s="50" t="s">
        <v>14741</v>
      </c>
      <c r="Y7541" s="70" t="s">
        <v>17320</v>
      </c>
      <c r="Z7541" s="53">
        <v>68771</v>
      </c>
    </row>
    <row r="7542" spans="1:26" s="49" customFormat="1" ht="30" x14ac:dyDescent="0.25">
      <c r="A7542" s="74">
        <v>600015530</v>
      </c>
      <c r="B7542" s="73">
        <f t="shared" si="351"/>
        <v>600015530</v>
      </c>
      <c r="C7542" s="73" t="s">
        <v>14016</v>
      </c>
      <c r="D7542" s="68">
        <v>1</v>
      </c>
      <c r="E7542" s="48">
        <f t="shared" si="352"/>
        <v>60371757</v>
      </c>
      <c r="F7542" s="57" t="s">
        <v>8075</v>
      </c>
      <c r="G7542" s="57" t="s">
        <v>8215</v>
      </c>
      <c r="H7542" s="51">
        <v>500</v>
      </c>
      <c r="I7542" s="51" t="s">
        <v>17309</v>
      </c>
      <c r="J7542" s="69">
        <v>27.49</v>
      </c>
      <c r="K7542" s="69">
        <f t="shared" si="353"/>
        <v>13745</v>
      </c>
      <c r="L7542" s="90">
        <v>500</v>
      </c>
      <c r="M7542" s="51">
        <v>0</v>
      </c>
      <c r="N7542" s="62" t="s">
        <v>8239</v>
      </c>
      <c r="O7542" s="52" t="s">
        <v>340</v>
      </c>
      <c r="P7542" s="52">
        <v>169</v>
      </c>
      <c r="Q7542" s="52"/>
      <c r="R7542" s="52" t="s">
        <v>8234</v>
      </c>
      <c r="S7542" s="49" t="s">
        <v>21333</v>
      </c>
      <c r="V7542" s="50" t="s">
        <v>15305</v>
      </c>
      <c r="W7542" s="50" t="s">
        <v>8234</v>
      </c>
      <c r="X7542" s="50" t="s">
        <v>14738</v>
      </c>
      <c r="Y7542" s="70" t="s">
        <v>17320</v>
      </c>
      <c r="Z7542" s="53">
        <v>68801</v>
      </c>
    </row>
    <row r="7543" spans="1:26" s="49" customFormat="1" x14ac:dyDescent="0.25">
      <c r="A7543" s="74">
        <v>600015548</v>
      </c>
      <c r="B7543" s="73">
        <f t="shared" si="351"/>
        <v>600015548</v>
      </c>
      <c r="C7543" s="73" t="s">
        <v>14017</v>
      </c>
      <c r="D7543" s="68">
        <v>1</v>
      </c>
      <c r="E7543" s="48">
        <f t="shared" si="352"/>
        <v>14450437</v>
      </c>
      <c r="F7543" s="57" t="s">
        <v>8075</v>
      </c>
      <c r="G7543" s="57" t="s">
        <v>8215</v>
      </c>
      <c r="H7543" s="51">
        <v>1250</v>
      </c>
      <c r="I7543" s="51" t="s">
        <v>17309</v>
      </c>
      <c r="J7543" s="69">
        <v>27.49</v>
      </c>
      <c r="K7543" s="69">
        <f t="shared" si="353"/>
        <v>34362.5</v>
      </c>
      <c r="L7543" s="90">
        <v>1250</v>
      </c>
      <c r="M7543" s="51">
        <v>0</v>
      </c>
      <c r="N7543" s="62" t="s">
        <v>8240</v>
      </c>
      <c r="O7543" s="52" t="s">
        <v>8241</v>
      </c>
      <c r="P7543" s="52">
        <v>1781</v>
      </c>
      <c r="Q7543" s="52"/>
      <c r="R7543" s="52" t="s">
        <v>8234</v>
      </c>
      <c r="S7543" s="49" t="s">
        <v>21333</v>
      </c>
      <c r="V7543" s="50" t="s">
        <v>15305</v>
      </c>
      <c r="W7543" s="50" t="s">
        <v>8234</v>
      </c>
      <c r="X7543" s="50" t="s">
        <v>14738</v>
      </c>
      <c r="Y7543" s="70" t="s">
        <v>17320</v>
      </c>
      <c r="Z7543" s="53">
        <v>68801</v>
      </c>
    </row>
    <row r="7544" spans="1:26" s="49" customFormat="1" x14ac:dyDescent="0.25">
      <c r="A7544" s="74">
        <v>600025748</v>
      </c>
      <c r="B7544" s="73">
        <f t="shared" si="351"/>
        <v>600025748</v>
      </c>
      <c r="C7544" s="73" t="s">
        <v>14018</v>
      </c>
      <c r="D7544" s="68">
        <v>1</v>
      </c>
      <c r="E7544" s="48">
        <f t="shared" si="352"/>
        <v>60371676</v>
      </c>
      <c r="F7544" s="57" t="s">
        <v>8075</v>
      </c>
      <c r="G7544" s="57" t="s">
        <v>8215</v>
      </c>
      <c r="H7544" s="51">
        <v>75</v>
      </c>
      <c r="I7544" s="51" t="s">
        <v>17309</v>
      </c>
      <c r="J7544" s="69">
        <v>27.49</v>
      </c>
      <c r="K7544" s="69">
        <f t="shared" si="353"/>
        <v>2061.75</v>
      </c>
      <c r="L7544" s="90">
        <v>75</v>
      </c>
      <c r="M7544" s="51">
        <v>0</v>
      </c>
      <c r="N7544" s="62" t="s">
        <v>8242</v>
      </c>
      <c r="O7544" s="52" t="s">
        <v>77</v>
      </c>
      <c r="P7544" s="52">
        <v>957</v>
      </c>
      <c r="Q7544" s="52"/>
      <c r="R7544" s="52" t="s">
        <v>8238</v>
      </c>
      <c r="S7544" s="49" t="s">
        <v>21333</v>
      </c>
      <c r="V7544" s="50" t="s">
        <v>15305</v>
      </c>
      <c r="W7544" s="50" t="s">
        <v>8234</v>
      </c>
      <c r="X7544" s="50" t="s">
        <v>14738</v>
      </c>
      <c r="Y7544" s="70" t="s">
        <v>17320</v>
      </c>
      <c r="Z7544" s="53">
        <v>68771</v>
      </c>
    </row>
    <row r="7545" spans="1:26" s="49" customFormat="1" x14ac:dyDescent="0.25">
      <c r="A7545" s="74">
        <v>600025756</v>
      </c>
      <c r="B7545" s="73">
        <f t="shared" si="351"/>
        <v>600025756</v>
      </c>
      <c r="C7545" s="73" t="s">
        <v>14019</v>
      </c>
      <c r="D7545" s="68">
        <v>1</v>
      </c>
      <c r="E7545" s="48">
        <f t="shared" si="352"/>
        <v>60371714</v>
      </c>
      <c r="F7545" s="57" t="s">
        <v>8075</v>
      </c>
      <c r="G7545" s="57" t="s">
        <v>8215</v>
      </c>
      <c r="H7545" s="51">
        <v>150</v>
      </c>
      <c r="I7545" s="51" t="s">
        <v>17309</v>
      </c>
      <c r="J7545" s="69">
        <v>27.49</v>
      </c>
      <c r="K7545" s="69">
        <f t="shared" si="353"/>
        <v>4123.5</v>
      </c>
      <c r="L7545" s="90">
        <v>150</v>
      </c>
      <c r="M7545" s="51">
        <v>0</v>
      </c>
      <c r="N7545" s="62" t="s">
        <v>8243</v>
      </c>
      <c r="O7545" s="52" t="s">
        <v>2824</v>
      </c>
      <c r="P7545" s="52">
        <v>2047</v>
      </c>
      <c r="Q7545" s="52"/>
      <c r="R7545" s="52" t="s">
        <v>8234</v>
      </c>
      <c r="S7545" s="49" t="s">
        <v>21333</v>
      </c>
      <c r="V7545" s="50" t="s">
        <v>15305</v>
      </c>
      <c r="W7545" s="50" t="s">
        <v>8234</v>
      </c>
      <c r="X7545" s="50" t="s">
        <v>14738</v>
      </c>
      <c r="Y7545" s="70" t="s">
        <v>17320</v>
      </c>
      <c r="Z7545" s="53">
        <v>68801</v>
      </c>
    </row>
    <row r="7546" spans="1:26" s="49" customFormat="1" x14ac:dyDescent="0.25">
      <c r="A7546" s="74">
        <v>600030857</v>
      </c>
      <c r="B7546" s="73">
        <f t="shared" si="351"/>
        <v>600030857</v>
      </c>
      <c r="C7546" s="73" t="s">
        <v>21293</v>
      </c>
      <c r="D7546" s="68">
        <v>1</v>
      </c>
      <c r="E7546" s="48">
        <f t="shared" si="352"/>
        <v>60371803</v>
      </c>
      <c r="F7546" s="57" t="s">
        <v>8075</v>
      </c>
      <c r="G7546" s="57" t="s">
        <v>8215</v>
      </c>
      <c r="H7546" s="51">
        <v>25</v>
      </c>
      <c r="I7546" s="51" t="s">
        <v>17309</v>
      </c>
      <c r="J7546" s="69">
        <v>27.49</v>
      </c>
      <c r="K7546" s="69">
        <f t="shared" si="353"/>
        <v>687.25</v>
      </c>
      <c r="L7546" s="90">
        <v>25</v>
      </c>
      <c r="M7546" s="51">
        <v>0</v>
      </c>
      <c r="N7546" s="62" t="s">
        <v>21294</v>
      </c>
      <c r="O7546" s="52" t="s">
        <v>77</v>
      </c>
      <c r="P7546" s="52">
        <v>563</v>
      </c>
      <c r="Q7546" s="52"/>
      <c r="R7546" s="52" t="s">
        <v>8238</v>
      </c>
      <c r="S7546" s="49" t="s">
        <v>21333</v>
      </c>
      <c r="V7546" s="50" t="s">
        <v>15305</v>
      </c>
      <c r="W7546" s="50" t="s">
        <v>8234</v>
      </c>
      <c r="X7546" s="50" t="s">
        <v>14738</v>
      </c>
      <c r="Y7546" s="70" t="s">
        <v>17320</v>
      </c>
      <c r="Z7546" s="53">
        <v>68771</v>
      </c>
    </row>
    <row r="7547" spans="1:26" s="49" customFormat="1" x14ac:dyDescent="0.25">
      <c r="A7547" s="75">
        <v>600123197</v>
      </c>
      <c r="B7547" s="73">
        <f t="shared" si="351"/>
        <v>600123197</v>
      </c>
      <c r="C7547" s="73" t="s">
        <v>14074</v>
      </c>
      <c r="D7547" s="68">
        <v>1</v>
      </c>
      <c r="E7547" s="48">
        <f t="shared" si="352"/>
        <v>75020726</v>
      </c>
      <c r="F7547" s="57" t="s">
        <v>8075</v>
      </c>
      <c r="G7547" s="57" t="s">
        <v>8215</v>
      </c>
      <c r="H7547" s="51">
        <v>0</v>
      </c>
      <c r="I7547" s="51" t="s">
        <v>17309</v>
      </c>
      <c r="J7547" s="69">
        <v>27.49</v>
      </c>
      <c r="K7547" s="69">
        <f t="shared" si="353"/>
        <v>0</v>
      </c>
      <c r="L7547" s="90">
        <v>50</v>
      </c>
      <c r="M7547" s="51">
        <v>50</v>
      </c>
      <c r="N7547" s="62" t="s">
        <v>8332</v>
      </c>
      <c r="O7547" s="52" t="s">
        <v>77</v>
      </c>
      <c r="P7547" s="52">
        <v>830</v>
      </c>
      <c r="Q7547" s="52"/>
      <c r="R7547" s="52" t="s">
        <v>8238</v>
      </c>
      <c r="S7547" s="49" t="s">
        <v>21333</v>
      </c>
      <c r="V7547" s="50" t="s">
        <v>15331</v>
      </c>
      <c r="W7547" s="50" t="s">
        <v>8234</v>
      </c>
      <c r="X7547" s="50" t="s">
        <v>14740</v>
      </c>
      <c r="Y7547" s="70" t="s">
        <v>17320</v>
      </c>
      <c r="Z7547" s="53">
        <v>68771</v>
      </c>
    </row>
    <row r="7548" spans="1:26" s="49" customFormat="1" x14ac:dyDescent="0.25">
      <c r="A7548" s="75">
        <v>600123421</v>
      </c>
      <c r="B7548" s="73">
        <f t="shared" si="351"/>
        <v>600123421</v>
      </c>
      <c r="C7548" s="73" t="s">
        <v>14075</v>
      </c>
      <c r="D7548" s="68">
        <v>1</v>
      </c>
      <c r="E7548" s="48">
        <f t="shared" si="352"/>
        <v>75022176</v>
      </c>
      <c r="F7548" s="57" t="s">
        <v>8075</v>
      </c>
      <c r="G7548" s="57" t="s">
        <v>8215</v>
      </c>
      <c r="H7548" s="51">
        <v>25</v>
      </c>
      <c r="I7548" s="51" t="s">
        <v>17309</v>
      </c>
      <c r="J7548" s="69">
        <v>27.49</v>
      </c>
      <c r="K7548" s="69">
        <f t="shared" si="353"/>
        <v>687.25</v>
      </c>
      <c r="L7548" s="90">
        <v>25</v>
      </c>
      <c r="M7548" s="51">
        <v>0</v>
      </c>
      <c r="N7548" s="62" t="s">
        <v>8333</v>
      </c>
      <c r="O7548" s="52"/>
      <c r="P7548" s="52">
        <v>71</v>
      </c>
      <c r="Q7548" s="52"/>
      <c r="R7548" s="52" t="s">
        <v>8334</v>
      </c>
      <c r="S7548" s="49" t="s">
        <v>21333</v>
      </c>
      <c r="V7548" s="50" t="s">
        <v>15331</v>
      </c>
      <c r="W7548" s="50" t="s">
        <v>8234</v>
      </c>
      <c r="X7548" s="50" t="s">
        <v>14740</v>
      </c>
      <c r="Y7548" s="70" t="s">
        <v>17320</v>
      </c>
      <c r="Z7548" s="53">
        <v>68771</v>
      </c>
    </row>
    <row r="7549" spans="1:26" s="49" customFormat="1" x14ac:dyDescent="0.25">
      <c r="A7549" s="75">
        <v>600123502</v>
      </c>
      <c r="B7549" s="73">
        <f t="shared" si="351"/>
        <v>600123502</v>
      </c>
      <c r="C7549" s="73" t="s">
        <v>14076</v>
      </c>
      <c r="D7549" s="68">
        <v>1</v>
      </c>
      <c r="E7549" s="48">
        <f t="shared" si="352"/>
        <v>71002031</v>
      </c>
      <c r="F7549" s="57" t="s">
        <v>8075</v>
      </c>
      <c r="G7549" s="57" t="s">
        <v>8215</v>
      </c>
      <c r="H7549" s="51">
        <v>0</v>
      </c>
      <c r="I7549" s="51" t="s">
        <v>17309</v>
      </c>
      <c r="J7549" s="69">
        <v>27.49</v>
      </c>
      <c r="K7549" s="69">
        <f t="shared" si="353"/>
        <v>0</v>
      </c>
      <c r="L7549" s="90">
        <v>25</v>
      </c>
      <c r="M7549" s="51">
        <v>25</v>
      </c>
      <c r="N7549" s="62" t="s">
        <v>8335</v>
      </c>
      <c r="O7549" s="52"/>
      <c r="P7549" s="52">
        <v>470</v>
      </c>
      <c r="Q7549" s="52"/>
      <c r="R7549" s="52" t="s">
        <v>8336</v>
      </c>
      <c r="S7549" s="49" t="s">
        <v>21333</v>
      </c>
      <c r="V7549" s="50" t="s">
        <v>15331</v>
      </c>
      <c r="W7549" s="50" t="s">
        <v>8234</v>
      </c>
      <c r="X7549" s="50" t="s">
        <v>14740</v>
      </c>
      <c r="Y7549" s="70" t="s">
        <v>17320</v>
      </c>
      <c r="Z7549" s="53">
        <v>68731</v>
      </c>
    </row>
    <row r="7550" spans="1:26" s="49" customFormat="1" ht="30" x14ac:dyDescent="0.25">
      <c r="A7550" s="75">
        <v>600123219</v>
      </c>
      <c r="B7550" s="73">
        <f t="shared" si="351"/>
        <v>600123219</v>
      </c>
      <c r="C7550" s="73" t="s">
        <v>14077</v>
      </c>
      <c r="D7550" s="68">
        <v>1</v>
      </c>
      <c r="E7550" s="48">
        <f t="shared" si="352"/>
        <v>75021366</v>
      </c>
      <c r="F7550" s="57" t="s">
        <v>8075</v>
      </c>
      <c r="G7550" s="57" t="s">
        <v>8215</v>
      </c>
      <c r="H7550" s="51">
        <v>25</v>
      </c>
      <c r="I7550" s="51" t="s">
        <v>17309</v>
      </c>
      <c r="J7550" s="69">
        <v>27.49</v>
      </c>
      <c r="K7550" s="69">
        <f t="shared" si="353"/>
        <v>687.25</v>
      </c>
      <c r="L7550" s="90">
        <v>25</v>
      </c>
      <c r="M7550" s="51">
        <v>0</v>
      </c>
      <c r="N7550" s="62" t="s">
        <v>8337</v>
      </c>
      <c r="O7550" s="52"/>
      <c r="P7550" s="52">
        <v>326</v>
      </c>
      <c r="Q7550" s="52"/>
      <c r="R7550" s="52" t="s">
        <v>8338</v>
      </c>
      <c r="S7550" s="49" t="s">
        <v>21333</v>
      </c>
      <c r="V7550" s="50" t="s">
        <v>15331</v>
      </c>
      <c r="W7550" s="50" t="s">
        <v>8234</v>
      </c>
      <c r="X7550" s="50" t="s">
        <v>14740</v>
      </c>
      <c r="Y7550" s="70" t="s">
        <v>17320</v>
      </c>
      <c r="Z7550" s="53">
        <v>68771</v>
      </c>
    </row>
    <row r="7551" spans="1:26" s="49" customFormat="1" ht="30" x14ac:dyDescent="0.25">
      <c r="A7551" s="75">
        <v>600123294</v>
      </c>
      <c r="B7551" s="73">
        <f t="shared" si="351"/>
        <v>600123294</v>
      </c>
      <c r="C7551" s="73" t="s">
        <v>14078</v>
      </c>
      <c r="D7551" s="68">
        <v>1</v>
      </c>
      <c r="E7551" s="48">
        <f t="shared" si="352"/>
        <v>75020751</v>
      </c>
      <c r="F7551" s="57" t="s">
        <v>8075</v>
      </c>
      <c r="G7551" s="57" t="s">
        <v>8215</v>
      </c>
      <c r="H7551" s="51">
        <v>0</v>
      </c>
      <c r="I7551" s="51" t="s">
        <v>17309</v>
      </c>
      <c r="J7551" s="69">
        <v>27.49</v>
      </c>
      <c r="K7551" s="69">
        <f t="shared" si="353"/>
        <v>0</v>
      </c>
      <c r="L7551" s="90">
        <v>25</v>
      </c>
      <c r="M7551" s="51">
        <v>25</v>
      </c>
      <c r="N7551" s="62" t="s">
        <v>8340</v>
      </c>
      <c r="O7551" s="52"/>
      <c r="P7551" s="52">
        <v>241</v>
      </c>
      <c r="Q7551" s="52"/>
      <c r="R7551" s="52" t="s">
        <v>8341</v>
      </c>
      <c r="S7551" s="49" t="s">
        <v>21333</v>
      </c>
      <c r="V7551" s="50" t="s">
        <v>15331</v>
      </c>
      <c r="W7551" s="50" t="s">
        <v>8234</v>
      </c>
      <c r="X7551" s="50" t="s">
        <v>14740</v>
      </c>
      <c r="Y7551" s="70" t="s">
        <v>17320</v>
      </c>
      <c r="Z7551" s="53">
        <v>68733</v>
      </c>
    </row>
    <row r="7552" spans="1:26" s="49" customFormat="1" ht="30" x14ac:dyDescent="0.25">
      <c r="A7552" s="75">
        <v>600123481</v>
      </c>
      <c r="B7552" s="73">
        <f t="shared" si="351"/>
        <v>600123481</v>
      </c>
      <c r="C7552" s="73" t="s">
        <v>14079</v>
      </c>
      <c r="D7552" s="68">
        <v>1</v>
      </c>
      <c r="E7552" s="48">
        <f t="shared" si="352"/>
        <v>75022206</v>
      </c>
      <c r="F7552" s="57" t="s">
        <v>8075</v>
      </c>
      <c r="G7552" s="57" t="s">
        <v>8215</v>
      </c>
      <c r="H7552" s="51">
        <v>0</v>
      </c>
      <c r="I7552" s="51" t="s">
        <v>17309</v>
      </c>
      <c r="J7552" s="69">
        <v>27.49</v>
      </c>
      <c r="K7552" s="69">
        <f t="shared" si="353"/>
        <v>0</v>
      </c>
      <c r="L7552" s="90">
        <v>25</v>
      </c>
      <c r="M7552" s="51">
        <v>25</v>
      </c>
      <c r="N7552" s="62" t="s">
        <v>8342</v>
      </c>
      <c r="O7552" s="52" t="s">
        <v>8343</v>
      </c>
      <c r="P7552" s="52">
        <v>314</v>
      </c>
      <c r="Q7552" s="52"/>
      <c r="R7552" s="52" t="s">
        <v>8344</v>
      </c>
      <c r="S7552" s="49" t="s">
        <v>21333</v>
      </c>
      <c r="V7552" s="50" t="s">
        <v>15331</v>
      </c>
      <c r="W7552" s="50" t="s">
        <v>8234</v>
      </c>
      <c r="X7552" s="50" t="s">
        <v>14740</v>
      </c>
      <c r="Y7552" s="70" t="s">
        <v>17320</v>
      </c>
      <c r="Z7552" s="53">
        <v>68765</v>
      </c>
    </row>
    <row r="7553" spans="1:26" s="49" customFormat="1" x14ac:dyDescent="0.25">
      <c r="A7553" s="75">
        <v>600124436</v>
      </c>
      <c r="B7553" s="73">
        <f t="shared" si="351"/>
        <v>600124436</v>
      </c>
      <c r="C7553" s="73" t="s">
        <v>14080</v>
      </c>
      <c r="D7553" s="68">
        <v>1</v>
      </c>
      <c r="E7553" s="48">
        <f t="shared" si="352"/>
        <v>71002057</v>
      </c>
      <c r="F7553" s="57" t="s">
        <v>8075</v>
      </c>
      <c r="G7553" s="57" t="s">
        <v>8215</v>
      </c>
      <c r="H7553" s="51">
        <v>350</v>
      </c>
      <c r="I7553" s="51" t="s">
        <v>17309</v>
      </c>
      <c r="J7553" s="69">
        <v>27.49</v>
      </c>
      <c r="K7553" s="69">
        <f t="shared" si="353"/>
        <v>9621.5</v>
      </c>
      <c r="L7553" s="90">
        <v>350</v>
      </c>
      <c r="M7553" s="51">
        <v>0</v>
      </c>
      <c r="N7553" s="62" t="s">
        <v>8345</v>
      </c>
      <c r="O7553" s="52"/>
      <c r="P7553" s="52">
        <v>113</v>
      </c>
      <c r="Q7553" s="52"/>
      <c r="R7553" s="52" t="s">
        <v>8336</v>
      </c>
      <c r="S7553" s="49" t="s">
        <v>21333</v>
      </c>
      <c r="V7553" s="50" t="s">
        <v>15331</v>
      </c>
      <c r="W7553" s="50" t="s">
        <v>8234</v>
      </c>
      <c r="X7553" s="50" t="s">
        <v>14740</v>
      </c>
      <c r="Y7553" s="70" t="s">
        <v>17320</v>
      </c>
      <c r="Z7553" s="53">
        <v>68731</v>
      </c>
    </row>
    <row r="7554" spans="1:26" s="49" customFormat="1" ht="30" x14ac:dyDescent="0.25">
      <c r="A7554" s="75">
        <v>600123651</v>
      </c>
      <c r="B7554" s="73">
        <f t="shared" si="351"/>
        <v>600123651</v>
      </c>
      <c r="C7554" s="73" t="s">
        <v>14081</v>
      </c>
      <c r="D7554" s="68">
        <v>1</v>
      </c>
      <c r="E7554" s="48">
        <f t="shared" si="352"/>
        <v>70991898</v>
      </c>
      <c r="F7554" s="57" t="s">
        <v>8075</v>
      </c>
      <c r="G7554" s="57" t="s">
        <v>8215</v>
      </c>
      <c r="H7554" s="51">
        <v>0</v>
      </c>
      <c r="I7554" s="51" t="s">
        <v>17309</v>
      </c>
      <c r="J7554" s="69">
        <v>27.49</v>
      </c>
      <c r="K7554" s="69">
        <f t="shared" si="353"/>
        <v>0</v>
      </c>
      <c r="L7554" s="90">
        <v>25</v>
      </c>
      <c r="M7554" s="51">
        <v>25</v>
      </c>
      <c r="N7554" s="62" t="s">
        <v>8346</v>
      </c>
      <c r="O7554" s="52" t="s">
        <v>8347</v>
      </c>
      <c r="P7554" s="52">
        <v>2030</v>
      </c>
      <c r="Q7554" s="52"/>
      <c r="R7554" s="52" t="s">
        <v>8234</v>
      </c>
      <c r="S7554" s="49" t="s">
        <v>21333</v>
      </c>
      <c r="V7554" s="50" t="s">
        <v>15331</v>
      </c>
      <c r="W7554" s="50" t="s">
        <v>8234</v>
      </c>
      <c r="X7554" s="50" t="s">
        <v>14740</v>
      </c>
      <c r="Y7554" s="70" t="s">
        <v>17320</v>
      </c>
      <c r="Z7554" s="53">
        <v>68801</v>
      </c>
    </row>
    <row r="7555" spans="1:26" s="49" customFormat="1" x14ac:dyDescent="0.25">
      <c r="A7555" s="75">
        <v>600123821</v>
      </c>
      <c r="B7555" s="73">
        <f t="shared" si="351"/>
        <v>600123821</v>
      </c>
      <c r="C7555" s="73" t="s">
        <v>14082</v>
      </c>
      <c r="D7555" s="68">
        <v>1</v>
      </c>
      <c r="E7555" s="48">
        <f t="shared" si="352"/>
        <v>75022109</v>
      </c>
      <c r="F7555" s="57" t="s">
        <v>8075</v>
      </c>
      <c r="G7555" s="57" t="s">
        <v>8215</v>
      </c>
      <c r="H7555" s="51">
        <v>25</v>
      </c>
      <c r="I7555" s="51" t="s">
        <v>17309</v>
      </c>
      <c r="J7555" s="69">
        <v>27.49</v>
      </c>
      <c r="K7555" s="69">
        <f t="shared" si="353"/>
        <v>687.25</v>
      </c>
      <c r="L7555" s="90">
        <v>25</v>
      </c>
      <c r="M7555" s="51">
        <v>0</v>
      </c>
      <c r="N7555" s="62" t="s">
        <v>8348</v>
      </c>
      <c r="O7555" s="52" t="s">
        <v>60</v>
      </c>
      <c r="P7555" s="52">
        <v>706</v>
      </c>
      <c r="Q7555" s="52"/>
      <c r="R7555" s="52" t="s">
        <v>8349</v>
      </c>
      <c r="S7555" s="49" t="s">
        <v>21333</v>
      </c>
      <c r="V7555" s="50" t="s">
        <v>15331</v>
      </c>
      <c r="W7555" s="50" t="s">
        <v>8234</v>
      </c>
      <c r="X7555" s="50" t="s">
        <v>14740</v>
      </c>
      <c r="Y7555" s="70" t="s">
        <v>17320</v>
      </c>
      <c r="Z7555" s="53">
        <v>68762</v>
      </c>
    </row>
    <row r="7556" spans="1:26" s="49" customFormat="1" x14ac:dyDescent="0.25">
      <c r="A7556" s="75">
        <v>600124100</v>
      </c>
      <c r="B7556" s="73">
        <f t="shared" ref="B7556:B7619" si="354">A7556/1</f>
        <v>600124100</v>
      </c>
      <c r="C7556" s="73" t="s">
        <v>14083</v>
      </c>
      <c r="D7556" s="68">
        <v>1</v>
      </c>
      <c r="E7556" s="48">
        <f t="shared" ref="E7556:E7619" si="355">C7556/1</f>
        <v>75020769</v>
      </c>
      <c r="F7556" s="57" t="s">
        <v>8075</v>
      </c>
      <c r="G7556" s="57" t="s">
        <v>8215</v>
      </c>
      <c r="H7556" s="51">
        <v>200</v>
      </c>
      <c r="I7556" s="51" t="s">
        <v>17309</v>
      </c>
      <c r="J7556" s="69">
        <v>27.49</v>
      </c>
      <c r="K7556" s="69">
        <f t="shared" ref="K7556:K7619" si="356">H7556*J7556</f>
        <v>5498</v>
      </c>
      <c r="L7556" s="90">
        <v>200</v>
      </c>
      <c r="M7556" s="51">
        <v>0</v>
      </c>
      <c r="N7556" s="62" t="s">
        <v>8350</v>
      </c>
      <c r="O7556" s="52"/>
      <c r="P7556" s="52">
        <v>69</v>
      </c>
      <c r="Q7556" s="52"/>
      <c r="R7556" s="52" t="s">
        <v>8341</v>
      </c>
      <c r="S7556" s="49" t="s">
        <v>21333</v>
      </c>
      <c r="V7556" s="50" t="s">
        <v>15331</v>
      </c>
      <c r="W7556" s="50" t="s">
        <v>8234</v>
      </c>
      <c r="X7556" s="50" t="s">
        <v>14740</v>
      </c>
      <c r="Y7556" s="70" t="s">
        <v>17320</v>
      </c>
      <c r="Z7556" s="53">
        <v>68733</v>
      </c>
    </row>
    <row r="7557" spans="1:26" s="49" customFormat="1" x14ac:dyDescent="0.25">
      <c r="A7557" s="75">
        <v>600124240</v>
      </c>
      <c r="B7557" s="73">
        <f t="shared" si="354"/>
        <v>600124240</v>
      </c>
      <c r="C7557" s="73" t="s">
        <v>14084</v>
      </c>
      <c r="D7557" s="68">
        <v>1</v>
      </c>
      <c r="E7557" s="48">
        <f t="shared" si="355"/>
        <v>70993912</v>
      </c>
      <c r="F7557" s="57" t="s">
        <v>8075</v>
      </c>
      <c r="G7557" s="57" t="s">
        <v>8215</v>
      </c>
      <c r="H7557" s="51">
        <v>75</v>
      </c>
      <c r="I7557" s="51" t="s">
        <v>17309</v>
      </c>
      <c r="J7557" s="69">
        <v>27.49</v>
      </c>
      <c r="K7557" s="69">
        <f t="shared" si="356"/>
        <v>2061.75</v>
      </c>
      <c r="L7557" s="90">
        <v>75</v>
      </c>
      <c r="M7557" s="51">
        <v>0</v>
      </c>
      <c r="N7557" s="62" t="s">
        <v>8351</v>
      </c>
      <c r="O7557" s="52"/>
      <c r="P7557" s="52">
        <v>118</v>
      </c>
      <c r="Q7557" s="52"/>
      <c r="R7557" s="52" t="s">
        <v>8339</v>
      </c>
      <c r="S7557" s="49" t="s">
        <v>21333</v>
      </c>
      <c r="V7557" s="50" t="s">
        <v>15331</v>
      </c>
      <c r="W7557" s="50" t="s">
        <v>8234</v>
      </c>
      <c r="X7557" s="50" t="s">
        <v>14740</v>
      </c>
      <c r="Y7557" s="70" t="s">
        <v>17320</v>
      </c>
      <c r="Z7557" s="53">
        <v>68764</v>
      </c>
    </row>
    <row r="7558" spans="1:26" s="49" customFormat="1" x14ac:dyDescent="0.25">
      <c r="A7558" s="75">
        <v>600124282</v>
      </c>
      <c r="B7558" s="73">
        <f t="shared" si="354"/>
        <v>600124282</v>
      </c>
      <c r="C7558" s="73" t="s">
        <v>14085</v>
      </c>
      <c r="D7558" s="68">
        <v>1</v>
      </c>
      <c r="E7558" s="48">
        <f t="shared" si="355"/>
        <v>75022168</v>
      </c>
      <c r="F7558" s="57" t="s">
        <v>8075</v>
      </c>
      <c r="G7558" s="57" t="s">
        <v>8215</v>
      </c>
      <c r="H7558" s="51">
        <v>100</v>
      </c>
      <c r="I7558" s="51" t="s">
        <v>17309</v>
      </c>
      <c r="J7558" s="69">
        <v>27.49</v>
      </c>
      <c r="K7558" s="69">
        <f t="shared" si="356"/>
        <v>2749</v>
      </c>
      <c r="L7558" s="90">
        <v>100</v>
      </c>
      <c r="M7558" s="51">
        <v>0</v>
      </c>
      <c r="N7558" s="62" t="s">
        <v>8352</v>
      </c>
      <c r="O7558" s="52"/>
      <c r="P7558" s="52">
        <v>17</v>
      </c>
      <c r="Q7558" s="52"/>
      <c r="R7558" s="52" t="s">
        <v>8334</v>
      </c>
      <c r="S7558" s="49" t="s">
        <v>21333</v>
      </c>
      <c r="V7558" s="50" t="s">
        <v>15331</v>
      </c>
      <c r="W7558" s="50" t="s">
        <v>8234</v>
      </c>
      <c r="X7558" s="50" t="s">
        <v>14740</v>
      </c>
      <c r="Y7558" s="70" t="s">
        <v>17320</v>
      </c>
      <c r="Z7558" s="53">
        <v>68771</v>
      </c>
    </row>
    <row r="7559" spans="1:26" s="49" customFormat="1" ht="30" x14ac:dyDescent="0.25">
      <c r="A7559" s="75">
        <v>600123898</v>
      </c>
      <c r="B7559" s="73">
        <f t="shared" si="354"/>
        <v>600123898</v>
      </c>
      <c r="C7559" s="73" t="s">
        <v>14086</v>
      </c>
      <c r="D7559" s="68">
        <v>1</v>
      </c>
      <c r="E7559" s="48">
        <f t="shared" si="355"/>
        <v>70991979</v>
      </c>
      <c r="F7559" s="57" t="s">
        <v>8075</v>
      </c>
      <c r="G7559" s="57" t="s">
        <v>8215</v>
      </c>
      <c r="H7559" s="51">
        <v>0</v>
      </c>
      <c r="I7559" s="51" t="s">
        <v>17309</v>
      </c>
      <c r="J7559" s="69">
        <v>27.49</v>
      </c>
      <c r="K7559" s="69">
        <f t="shared" si="356"/>
        <v>0</v>
      </c>
      <c r="L7559" s="90">
        <v>25</v>
      </c>
      <c r="M7559" s="51">
        <v>25</v>
      </c>
      <c r="N7559" s="62" t="s">
        <v>8353</v>
      </c>
      <c r="O7559" s="52" t="s">
        <v>8354</v>
      </c>
      <c r="P7559" s="52">
        <v>16</v>
      </c>
      <c r="Q7559" s="52"/>
      <c r="R7559" s="52" t="s">
        <v>8234</v>
      </c>
      <c r="S7559" s="49" t="s">
        <v>21333</v>
      </c>
      <c r="V7559" s="50" t="s">
        <v>15331</v>
      </c>
      <c r="W7559" s="50" t="s">
        <v>8234</v>
      </c>
      <c r="X7559" s="50" t="s">
        <v>14740</v>
      </c>
      <c r="Y7559" s="70" t="s">
        <v>17320</v>
      </c>
      <c r="Z7559" s="53">
        <v>68801</v>
      </c>
    </row>
    <row r="7560" spans="1:26" s="49" customFormat="1" ht="30" x14ac:dyDescent="0.25">
      <c r="A7560" s="75">
        <v>600123901</v>
      </c>
      <c r="B7560" s="73">
        <f t="shared" si="354"/>
        <v>600123901</v>
      </c>
      <c r="C7560" s="73" t="s">
        <v>14087</v>
      </c>
      <c r="D7560" s="68">
        <v>1</v>
      </c>
      <c r="E7560" s="48">
        <f t="shared" si="355"/>
        <v>70991910</v>
      </c>
      <c r="F7560" s="57" t="s">
        <v>8075</v>
      </c>
      <c r="G7560" s="57" t="s">
        <v>8215</v>
      </c>
      <c r="H7560" s="51">
        <v>0</v>
      </c>
      <c r="I7560" s="51" t="s">
        <v>17309</v>
      </c>
      <c r="J7560" s="69">
        <v>27.49</v>
      </c>
      <c r="K7560" s="69">
        <f t="shared" si="356"/>
        <v>0</v>
      </c>
      <c r="L7560" s="90">
        <v>25</v>
      </c>
      <c r="M7560" s="51">
        <v>25</v>
      </c>
      <c r="N7560" s="62" t="s">
        <v>8355</v>
      </c>
      <c r="O7560" s="52" t="s">
        <v>8236</v>
      </c>
      <c r="P7560" s="52">
        <v>1528</v>
      </c>
      <c r="Q7560" s="52"/>
      <c r="R7560" s="52" t="s">
        <v>8234</v>
      </c>
      <c r="S7560" s="49" t="s">
        <v>21333</v>
      </c>
      <c r="V7560" s="50" t="s">
        <v>15331</v>
      </c>
      <c r="W7560" s="50" t="s">
        <v>8234</v>
      </c>
      <c r="X7560" s="50" t="s">
        <v>14740</v>
      </c>
      <c r="Y7560" s="70" t="s">
        <v>17320</v>
      </c>
      <c r="Z7560" s="53">
        <v>68801</v>
      </c>
    </row>
    <row r="7561" spans="1:26" s="49" customFormat="1" ht="30" x14ac:dyDescent="0.25">
      <c r="A7561" s="75">
        <v>600123910</v>
      </c>
      <c r="B7561" s="73">
        <f t="shared" si="354"/>
        <v>600123910</v>
      </c>
      <c r="C7561" s="73" t="s">
        <v>14088</v>
      </c>
      <c r="D7561" s="68">
        <v>1</v>
      </c>
      <c r="E7561" s="48">
        <f t="shared" si="355"/>
        <v>70991944</v>
      </c>
      <c r="F7561" s="57" t="s">
        <v>8075</v>
      </c>
      <c r="G7561" s="57" t="s">
        <v>8215</v>
      </c>
      <c r="H7561" s="51">
        <v>0</v>
      </c>
      <c r="I7561" s="51" t="s">
        <v>17309</v>
      </c>
      <c r="J7561" s="69">
        <v>27.49</v>
      </c>
      <c r="K7561" s="69">
        <f t="shared" si="356"/>
        <v>0</v>
      </c>
      <c r="L7561" s="90">
        <v>25</v>
      </c>
      <c r="M7561" s="51">
        <v>25</v>
      </c>
      <c r="N7561" s="62" t="s">
        <v>8356</v>
      </c>
      <c r="O7561" s="52" t="s">
        <v>60</v>
      </c>
      <c r="P7561" s="52">
        <v>130</v>
      </c>
      <c r="Q7561" s="52"/>
      <c r="R7561" s="52" t="s">
        <v>8234</v>
      </c>
      <c r="S7561" s="49" t="s">
        <v>21333</v>
      </c>
      <c r="V7561" s="50" t="s">
        <v>15331</v>
      </c>
      <c r="W7561" s="50" t="s">
        <v>8234</v>
      </c>
      <c r="X7561" s="50" t="s">
        <v>14740</v>
      </c>
      <c r="Y7561" s="70" t="s">
        <v>17320</v>
      </c>
      <c r="Z7561" s="53">
        <v>68734</v>
      </c>
    </row>
    <row r="7562" spans="1:26" s="49" customFormat="1" ht="30" x14ac:dyDescent="0.25">
      <c r="A7562" s="75">
        <v>600123944</v>
      </c>
      <c r="B7562" s="73">
        <f t="shared" si="354"/>
        <v>600123944</v>
      </c>
      <c r="C7562" s="73" t="s">
        <v>14089</v>
      </c>
      <c r="D7562" s="68">
        <v>1</v>
      </c>
      <c r="E7562" s="48">
        <f t="shared" si="355"/>
        <v>70991880</v>
      </c>
      <c r="F7562" s="57" t="s">
        <v>8075</v>
      </c>
      <c r="G7562" s="57" t="s">
        <v>8215</v>
      </c>
      <c r="H7562" s="51">
        <v>0</v>
      </c>
      <c r="I7562" s="51" t="s">
        <v>17309</v>
      </c>
      <c r="J7562" s="69">
        <v>27.49</v>
      </c>
      <c r="K7562" s="69">
        <f t="shared" si="356"/>
        <v>0</v>
      </c>
      <c r="L7562" s="90">
        <v>25</v>
      </c>
      <c r="M7562" s="51">
        <v>25</v>
      </c>
      <c r="N7562" s="62" t="s">
        <v>8357</v>
      </c>
      <c r="O7562" s="52" t="s">
        <v>54</v>
      </c>
      <c r="P7562" s="52">
        <v>2148</v>
      </c>
      <c r="Q7562" s="52"/>
      <c r="R7562" s="52" t="s">
        <v>8234</v>
      </c>
      <c r="S7562" s="49" t="s">
        <v>21333</v>
      </c>
      <c r="V7562" s="50" t="s">
        <v>15331</v>
      </c>
      <c r="W7562" s="50" t="s">
        <v>8234</v>
      </c>
      <c r="X7562" s="50" t="s">
        <v>14740</v>
      </c>
      <c r="Y7562" s="70" t="s">
        <v>17320</v>
      </c>
      <c r="Z7562" s="53">
        <v>68801</v>
      </c>
    </row>
    <row r="7563" spans="1:26" s="49" customFormat="1" ht="30" x14ac:dyDescent="0.25">
      <c r="A7563" s="75">
        <v>600123952</v>
      </c>
      <c r="B7563" s="73">
        <f t="shared" si="354"/>
        <v>600123952</v>
      </c>
      <c r="C7563" s="73" t="s">
        <v>14090</v>
      </c>
      <c r="D7563" s="68">
        <v>1</v>
      </c>
      <c r="E7563" s="48">
        <f t="shared" si="355"/>
        <v>70991928</v>
      </c>
      <c r="F7563" s="57" t="s">
        <v>8075</v>
      </c>
      <c r="G7563" s="57" t="s">
        <v>8215</v>
      </c>
      <c r="H7563" s="51">
        <v>50</v>
      </c>
      <c r="I7563" s="51" t="s">
        <v>17309</v>
      </c>
      <c r="J7563" s="69">
        <v>27.49</v>
      </c>
      <c r="K7563" s="69">
        <f t="shared" si="356"/>
        <v>1374.5</v>
      </c>
      <c r="L7563" s="90">
        <v>50</v>
      </c>
      <c r="M7563" s="51">
        <v>0</v>
      </c>
      <c r="N7563" s="62" t="s">
        <v>8358</v>
      </c>
      <c r="O7563" s="52" t="s">
        <v>3769</v>
      </c>
      <c r="P7563" s="52">
        <v>1639</v>
      </c>
      <c r="Q7563" s="52"/>
      <c r="R7563" s="52" t="s">
        <v>8234</v>
      </c>
      <c r="S7563" s="49" t="s">
        <v>21333</v>
      </c>
      <c r="V7563" s="50" t="s">
        <v>15331</v>
      </c>
      <c r="W7563" s="50" t="s">
        <v>8234</v>
      </c>
      <c r="X7563" s="50" t="s">
        <v>14740</v>
      </c>
      <c r="Y7563" s="70" t="s">
        <v>17320</v>
      </c>
      <c r="Z7563" s="53">
        <v>68801</v>
      </c>
    </row>
    <row r="7564" spans="1:26" s="49" customFormat="1" ht="30" x14ac:dyDescent="0.25">
      <c r="A7564" s="75">
        <v>600123995</v>
      </c>
      <c r="B7564" s="73">
        <f t="shared" si="354"/>
        <v>600123995</v>
      </c>
      <c r="C7564" s="73" t="s">
        <v>14091</v>
      </c>
      <c r="D7564" s="68">
        <v>1</v>
      </c>
      <c r="E7564" s="48">
        <f t="shared" si="355"/>
        <v>836397</v>
      </c>
      <c r="F7564" s="57" t="s">
        <v>8075</v>
      </c>
      <c r="G7564" s="57" t="s">
        <v>8215</v>
      </c>
      <c r="H7564" s="51">
        <v>0</v>
      </c>
      <c r="I7564" s="51" t="s">
        <v>17309</v>
      </c>
      <c r="J7564" s="69">
        <v>27.49</v>
      </c>
      <c r="K7564" s="69">
        <f t="shared" si="356"/>
        <v>0</v>
      </c>
      <c r="L7564" s="90">
        <v>600</v>
      </c>
      <c r="M7564" s="51">
        <v>600</v>
      </c>
      <c r="N7564" s="62" t="s">
        <v>8359</v>
      </c>
      <c r="O7564" s="52" t="s">
        <v>60</v>
      </c>
      <c r="P7564" s="52">
        <v>606</v>
      </c>
      <c r="Q7564" s="52"/>
      <c r="R7564" s="52" t="s">
        <v>8349</v>
      </c>
      <c r="S7564" s="49" t="s">
        <v>21333</v>
      </c>
      <c r="V7564" s="50" t="s">
        <v>15331</v>
      </c>
      <c r="W7564" s="50" t="s">
        <v>8234</v>
      </c>
      <c r="X7564" s="50" t="s">
        <v>14740</v>
      </c>
      <c r="Y7564" s="70" t="s">
        <v>17320</v>
      </c>
      <c r="Z7564" s="53">
        <v>68762</v>
      </c>
    </row>
    <row r="7565" spans="1:26" s="49" customFormat="1" x14ac:dyDescent="0.25">
      <c r="A7565" s="75">
        <v>600124002</v>
      </c>
      <c r="B7565" s="73">
        <f t="shared" si="354"/>
        <v>600124002</v>
      </c>
      <c r="C7565" s="73" t="s">
        <v>14092</v>
      </c>
      <c r="D7565" s="68">
        <v>1</v>
      </c>
      <c r="E7565" s="48">
        <f t="shared" si="355"/>
        <v>46956581</v>
      </c>
      <c r="F7565" s="57" t="s">
        <v>8075</v>
      </c>
      <c r="G7565" s="57" t="s">
        <v>8215</v>
      </c>
      <c r="H7565" s="51">
        <v>550</v>
      </c>
      <c r="I7565" s="51" t="s">
        <v>17309</v>
      </c>
      <c r="J7565" s="69">
        <v>27.49</v>
      </c>
      <c r="K7565" s="69">
        <f t="shared" si="356"/>
        <v>15119.5</v>
      </c>
      <c r="L7565" s="90">
        <v>550</v>
      </c>
      <c r="M7565" s="51">
        <v>0</v>
      </c>
      <c r="N7565" s="62" t="s">
        <v>8360</v>
      </c>
      <c r="O7565" s="52" t="s">
        <v>8361</v>
      </c>
      <c r="P7565" s="52">
        <v>877</v>
      </c>
      <c r="Q7565" s="52"/>
      <c r="R7565" s="52" t="s">
        <v>8344</v>
      </c>
      <c r="S7565" s="49" t="s">
        <v>21333</v>
      </c>
      <c r="V7565" s="50" t="s">
        <v>15331</v>
      </c>
      <c r="W7565" s="50" t="s">
        <v>8234</v>
      </c>
      <c r="X7565" s="50" t="s">
        <v>14740</v>
      </c>
      <c r="Y7565" s="70" t="s">
        <v>17320</v>
      </c>
      <c r="Z7565" s="53">
        <v>68765</v>
      </c>
    </row>
    <row r="7566" spans="1:26" s="49" customFormat="1" ht="30" x14ac:dyDescent="0.25">
      <c r="A7566" s="75">
        <v>600124053</v>
      </c>
      <c r="B7566" s="73">
        <f t="shared" si="354"/>
        <v>600124053</v>
      </c>
      <c r="C7566" s="73" t="s">
        <v>14093</v>
      </c>
      <c r="D7566" s="68">
        <v>1</v>
      </c>
      <c r="E7566" s="48">
        <f t="shared" si="355"/>
        <v>48505498</v>
      </c>
      <c r="F7566" s="57" t="s">
        <v>8075</v>
      </c>
      <c r="G7566" s="57" t="s">
        <v>8215</v>
      </c>
      <c r="H7566" s="51">
        <v>450</v>
      </c>
      <c r="I7566" s="51" t="s">
        <v>17309</v>
      </c>
      <c r="J7566" s="69">
        <v>27.49</v>
      </c>
      <c r="K7566" s="69">
        <f t="shared" si="356"/>
        <v>12370.5</v>
      </c>
      <c r="L7566" s="90">
        <v>450</v>
      </c>
      <c r="M7566" s="51">
        <v>0</v>
      </c>
      <c r="N7566" s="62" t="s">
        <v>8362</v>
      </c>
      <c r="O7566" s="52"/>
      <c r="P7566" s="52">
        <v>507</v>
      </c>
      <c r="Q7566" s="52"/>
      <c r="R7566" s="52" t="s">
        <v>8331</v>
      </c>
      <c r="S7566" s="49" t="s">
        <v>21333</v>
      </c>
      <c r="V7566" s="50" t="s">
        <v>15331</v>
      </c>
      <c r="W7566" s="50" t="s">
        <v>8234</v>
      </c>
      <c r="X7566" s="50" t="s">
        <v>14740</v>
      </c>
      <c r="Y7566" s="70" t="s">
        <v>17320</v>
      </c>
      <c r="Z7566" s="53">
        <v>68754</v>
      </c>
    </row>
    <row r="7567" spans="1:26" s="49" customFormat="1" ht="30" x14ac:dyDescent="0.25">
      <c r="A7567" s="75">
        <v>600124061</v>
      </c>
      <c r="B7567" s="73">
        <f t="shared" si="354"/>
        <v>600124061</v>
      </c>
      <c r="C7567" s="73" t="s">
        <v>14094</v>
      </c>
      <c r="D7567" s="68">
        <v>1</v>
      </c>
      <c r="E7567" s="48">
        <f t="shared" si="355"/>
        <v>48506109</v>
      </c>
      <c r="F7567" s="57" t="s">
        <v>8075</v>
      </c>
      <c r="G7567" s="57" t="s">
        <v>8215</v>
      </c>
      <c r="H7567" s="51">
        <v>625</v>
      </c>
      <c r="I7567" s="51" t="s">
        <v>17309</v>
      </c>
      <c r="J7567" s="69">
        <v>27.49</v>
      </c>
      <c r="K7567" s="69">
        <f t="shared" si="356"/>
        <v>17181.25</v>
      </c>
      <c r="L7567" s="90">
        <v>625</v>
      </c>
      <c r="M7567" s="51">
        <v>0</v>
      </c>
      <c r="N7567" s="62" t="s">
        <v>8363</v>
      </c>
      <c r="O7567" s="52" t="s">
        <v>340</v>
      </c>
      <c r="P7567" s="52">
        <v>101</v>
      </c>
      <c r="Q7567" s="52"/>
      <c r="R7567" s="52" t="s">
        <v>8364</v>
      </c>
      <c r="S7567" s="49" t="s">
        <v>21333</v>
      </c>
      <c r="V7567" s="50" t="s">
        <v>15331</v>
      </c>
      <c r="W7567" s="50" t="s">
        <v>8234</v>
      </c>
      <c r="X7567" s="50" t="s">
        <v>14740</v>
      </c>
      <c r="Y7567" s="70" t="s">
        <v>17320</v>
      </c>
      <c r="Z7567" s="53">
        <v>68751</v>
      </c>
    </row>
    <row r="7568" spans="1:26" s="49" customFormat="1" ht="30" x14ac:dyDescent="0.25">
      <c r="A7568" s="75">
        <v>600124070</v>
      </c>
      <c r="B7568" s="73">
        <f t="shared" si="354"/>
        <v>600124070</v>
      </c>
      <c r="C7568" s="73" t="s">
        <v>14095</v>
      </c>
      <c r="D7568" s="68">
        <v>1</v>
      </c>
      <c r="E7568" s="48">
        <f t="shared" si="355"/>
        <v>70984701</v>
      </c>
      <c r="F7568" s="57" t="s">
        <v>8075</v>
      </c>
      <c r="G7568" s="57" t="s">
        <v>8215</v>
      </c>
      <c r="H7568" s="51">
        <v>75</v>
      </c>
      <c r="I7568" s="51" t="s">
        <v>17309</v>
      </c>
      <c r="J7568" s="69">
        <v>27.49</v>
      </c>
      <c r="K7568" s="69">
        <f t="shared" si="356"/>
        <v>2061.75</v>
      </c>
      <c r="L7568" s="90">
        <v>75</v>
      </c>
      <c r="M7568" s="51">
        <v>0</v>
      </c>
      <c r="N7568" s="62" t="s">
        <v>8365</v>
      </c>
      <c r="O7568" s="52"/>
      <c r="P7568" s="52">
        <v>173</v>
      </c>
      <c r="Q7568" s="52"/>
      <c r="R7568" s="52" t="s">
        <v>8366</v>
      </c>
      <c r="S7568" s="49" t="s">
        <v>21333</v>
      </c>
      <c r="V7568" s="50" t="s">
        <v>15331</v>
      </c>
      <c r="W7568" s="50" t="s">
        <v>8234</v>
      </c>
      <c r="X7568" s="50" t="s">
        <v>14740</v>
      </c>
      <c r="Y7568" s="70" t="s">
        <v>17320</v>
      </c>
      <c r="Z7568" s="53">
        <v>68755</v>
      </c>
    </row>
    <row r="7569" spans="1:26" s="49" customFormat="1" ht="30" x14ac:dyDescent="0.25">
      <c r="A7569" s="75">
        <v>600124177</v>
      </c>
      <c r="B7569" s="73">
        <f t="shared" si="354"/>
        <v>600124177</v>
      </c>
      <c r="C7569" s="73" t="s">
        <v>14096</v>
      </c>
      <c r="D7569" s="68">
        <v>1</v>
      </c>
      <c r="E7569" s="48">
        <f t="shared" si="355"/>
        <v>75023911</v>
      </c>
      <c r="F7569" s="57" t="s">
        <v>8075</v>
      </c>
      <c r="G7569" s="57" t="s">
        <v>8215</v>
      </c>
      <c r="H7569" s="51">
        <v>0</v>
      </c>
      <c r="I7569" s="51" t="s">
        <v>17309</v>
      </c>
      <c r="J7569" s="69">
        <v>27.49</v>
      </c>
      <c r="K7569" s="69">
        <f t="shared" si="356"/>
        <v>0</v>
      </c>
      <c r="L7569" s="90">
        <v>125</v>
      </c>
      <c r="M7569" s="51">
        <v>125</v>
      </c>
      <c r="N7569" s="62" t="s">
        <v>8367</v>
      </c>
      <c r="O7569" s="52"/>
      <c r="P7569" s="52">
        <v>155</v>
      </c>
      <c r="Q7569" s="52"/>
      <c r="R7569" s="52" t="s">
        <v>8368</v>
      </c>
      <c r="S7569" s="49" t="s">
        <v>21333</v>
      </c>
      <c r="V7569" s="50" t="s">
        <v>15331</v>
      </c>
      <c r="W7569" s="50" t="s">
        <v>8234</v>
      </c>
      <c r="X7569" s="50" t="s">
        <v>14740</v>
      </c>
      <c r="Y7569" s="70" t="s">
        <v>17320</v>
      </c>
      <c r="Z7569" s="53">
        <v>68753</v>
      </c>
    </row>
    <row r="7570" spans="1:26" s="49" customFormat="1" ht="30" x14ac:dyDescent="0.25">
      <c r="A7570" s="75">
        <v>600124207</v>
      </c>
      <c r="B7570" s="73">
        <f t="shared" si="354"/>
        <v>600124207</v>
      </c>
      <c r="C7570" s="73" t="s">
        <v>14097</v>
      </c>
      <c r="D7570" s="68">
        <v>1</v>
      </c>
      <c r="E7570" s="48">
        <f t="shared" si="355"/>
        <v>70999724</v>
      </c>
      <c r="F7570" s="57" t="s">
        <v>8075</v>
      </c>
      <c r="G7570" s="57" t="s">
        <v>8215</v>
      </c>
      <c r="H7570" s="51">
        <v>50</v>
      </c>
      <c r="I7570" s="51" t="s">
        <v>17309</v>
      </c>
      <c r="J7570" s="69">
        <v>27.49</v>
      </c>
      <c r="K7570" s="69">
        <f t="shared" si="356"/>
        <v>1374.5</v>
      </c>
      <c r="L7570" s="90">
        <v>50</v>
      </c>
      <c r="M7570" s="51">
        <v>0</v>
      </c>
      <c r="N7570" s="62" t="s">
        <v>8369</v>
      </c>
      <c r="O7570" s="52"/>
      <c r="P7570" s="52">
        <v>169</v>
      </c>
      <c r="Q7570" s="52"/>
      <c r="R7570" s="52" t="s">
        <v>8370</v>
      </c>
      <c r="S7570" s="49" t="s">
        <v>21333</v>
      </c>
      <c r="V7570" s="50" t="s">
        <v>15331</v>
      </c>
      <c r="W7570" s="50" t="s">
        <v>8234</v>
      </c>
      <c r="X7570" s="50" t="s">
        <v>14740</v>
      </c>
      <c r="Y7570" s="70" t="s">
        <v>17320</v>
      </c>
      <c r="Z7570" s="53">
        <v>68771</v>
      </c>
    </row>
    <row r="7571" spans="1:26" s="49" customFormat="1" ht="30" x14ac:dyDescent="0.25">
      <c r="A7571" s="75">
        <v>600124215</v>
      </c>
      <c r="B7571" s="73">
        <f t="shared" si="354"/>
        <v>600124215</v>
      </c>
      <c r="C7571" s="73" t="s">
        <v>14098</v>
      </c>
      <c r="D7571" s="68">
        <v>1</v>
      </c>
      <c r="E7571" s="48">
        <f t="shared" si="355"/>
        <v>75021374</v>
      </c>
      <c r="F7571" s="57" t="s">
        <v>8075</v>
      </c>
      <c r="G7571" s="57" t="s">
        <v>8215</v>
      </c>
      <c r="H7571" s="51">
        <v>75</v>
      </c>
      <c r="I7571" s="51" t="s">
        <v>17309</v>
      </c>
      <c r="J7571" s="69">
        <v>27.49</v>
      </c>
      <c r="K7571" s="69">
        <f t="shared" si="356"/>
        <v>2061.75</v>
      </c>
      <c r="L7571" s="90">
        <v>75</v>
      </c>
      <c r="M7571" s="51">
        <v>0</v>
      </c>
      <c r="N7571" s="62" t="s">
        <v>8371</v>
      </c>
      <c r="O7571" s="52"/>
      <c r="P7571" s="52">
        <v>164</v>
      </c>
      <c r="Q7571" s="52"/>
      <c r="R7571" s="52" t="s">
        <v>8338</v>
      </c>
      <c r="S7571" s="49" t="s">
        <v>21333</v>
      </c>
      <c r="V7571" s="50" t="s">
        <v>15331</v>
      </c>
      <c r="W7571" s="50" t="s">
        <v>8234</v>
      </c>
      <c r="X7571" s="50" t="s">
        <v>14740</v>
      </c>
      <c r="Y7571" s="70" t="s">
        <v>17320</v>
      </c>
      <c r="Z7571" s="53">
        <v>68771</v>
      </c>
    </row>
    <row r="7572" spans="1:26" s="49" customFormat="1" ht="30" x14ac:dyDescent="0.25">
      <c r="A7572" s="75">
        <v>600124223</v>
      </c>
      <c r="B7572" s="73">
        <f t="shared" si="354"/>
        <v>600124223</v>
      </c>
      <c r="C7572" s="73" t="s">
        <v>14099</v>
      </c>
      <c r="D7572" s="68">
        <v>1</v>
      </c>
      <c r="E7572" s="48">
        <f t="shared" si="355"/>
        <v>70937303</v>
      </c>
      <c r="F7572" s="57" t="s">
        <v>8075</v>
      </c>
      <c r="G7572" s="57" t="s">
        <v>8215</v>
      </c>
      <c r="H7572" s="51">
        <v>375</v>
      </c>
      <c r="I7572" s="51" t="s">
        <v>17309</v>
      </c>
      <c r="J7572" s="69">
        <v>27.49</v>
      </c>
      <c r="K7572" s="69">
        <f t="shared" si="356"/>
        <v>10308.75</v>
      </c>
      <c r="L7572" s="90">
        <v>375</v>
      </c>
      <c r="M7572" s="51">
        <v>0</v>
      </c>
      <c r="N7572" s="62" t="s">
        <v>8372</v>
      </c>
      <c r="O7572" s="52"/>
      <c r="P7572" s="52">
        <v>102</v>
      </c>
      <c r="Q7572" s="52"/>
      <c r="R7572" s="52" t="s">
        <v>2625</v>
      </c>
      <c r="S7572" s="49" t="s">
        <v>21333</v>
      </c>
      <c r="V7572" s="50" t="s">
        <v>15331</v>
      </c>
      <c r="W7572" s="50" t="s">
        <v>8234</v>
      </c>
      <c r="X7572" s="50" t="s">
        <v>14740</v>
      </c>
      <c r="Y7572" s="70" t="s">
        <v>17320</v>
      </c>
      <c r="Z7572" s="53">
        <v>68767</v>
      </c>
    </row>
    <row r="7573" spans="1:26" s="49" customFormat="1" ht="30" x14ac:dyDescent="0.25">
      <c r="A7573" s="75">
        <v>600124266</v>
      </c>
      <c r="B7573" s="73">
        <f t="shared" si="354"/>
        <v>600124266</v>
      </c>
      <c r="C7573" s="73" t="s">
        <v>14100</v>
      </c>
      <c r="D7573" s="68">
        <v>1</v>
      </c>
      <c r="E7573" s="48">
        <f t="shared" si="355"/>
        <v>75020599</v>
      </c>
      <c r="F7573" s="57" t="s">
        <v>8075</v>
      </c>
      <c r="G7573" s="57" t="s">
        <v>8215</v>
      </c>
      <c r="H7573" s="51">
        <v>75</v>
      </c>
      <c r="I7573" s="51" t="s">
        <v>17309</v>
      </c>
      <c r="J7573" s="69">
        <v>27.49</v>
      </c>
      <c r="K7573" s="69">
        <f t="shared" si="356"/>
        <v>2061.75</v>
      </c>
      <c r="L7573" s="90">
        <v>75</v>
      </c>
      <c r="M7573" s="51">
        <v>0</v>
      </c>
      <c r="N7573" s="62" t="s">
        <v>8373</v>
      </c>
      <c r="O7573" s="52"/>
      <c r="P7573" s="52">
        <v>340</v>
      </c>
      <c r="Q7573" s="52"/>
      <c r="R7573" s="52" t="s">
        <v>8374</v>
      </c>
      <c r="S7573" s="49" t="s">
        <v>21333</v>
      </c>
      <c r="V7573" s="50" t="s">
        <v>15331</v>
      </c>
      <c r="W7573" s="50" t="s">
        <v>8234</v>
      </c>
      <c r="X7573" s="50" t="s">
        <v>14740</v>
      </c>
      <c r="Y7573" s="70" t="s">
        <v>17320</v>
      </c>
      <c r="Z7573" s="53">
        <v>68752</v>
      </c>
    </row>
    <row r="7574" spans="1:26" s="49" customFormat="1" ht="30" x14ac:dyDescent="0.25">
      <c r="A7574" s="75">
        <v>600124274</v>
      </c>
      <c r="B7574" s="73">
        <f t="shared" si="354"/>
        <v>600124274</v>
      </c>
      <c r="C7574" s="73" t="s">
        <v>14101</v>
      </c>
      <c r="D7574" s="68">
        <v>1</v>
      </c>
      <c r="E7574" s="48">
        <f t="shared" si="355"/>
        <v>75020050</v>
      </c>
      <c r="F7574" s="57" t="s">
        <v>8075</v>
      </c>
      <c r="G7574" s="57" t="s">
        <v>8215</v>
      </c>
      <c r="H7574" s="51">
        <v>100</v>
      </c>
      <c r="I7574" s="51" t="s">
        <v>17309</v>
      </c>
      <c r="J7574" s="69">
        <v>27.49</v>
      </c>
      <c r="K7574" s="69">
        <f t="shared" si="356"/>
        <v>2749</v>
      </c>
      <c r="L7574" s="90">
        <v>100</v>
      </c>
      <c r="M7574" s="51">
        <v>0</v>
      </c>
      <c r="N7574" s="62" t="s">
        <v>8375</v>
      </c>
      <c r="O7574" s="52"/>
      <c r="P7574" s="52">
        <v>35</v>
      </c>
      <c r="Q7574" s="52"/>
      <c r="R7574" s="52" t="s">
        <v>8376</v>
      </c>
      <c r="S7574" s="49" t="s">
        <v>21333</v>
      </c>
      <c r="V7574" s="50" t="s">
        <v>15331</v>
      </c>
      <c r="W7574" s="50" t="s">
        <v>8234</v>
      </c>
      <c r="X7574" s="50" t="s">
        <v>14740</v>
      </c>
      <c r="Y7574" s="70" t="s">
        <v>17320</v>
      </c>
      <c r="Z7574" s="53">
        <v>68732</v>
      </c>
    </row>
    <row r="7575" spans="1:26" s="49" customFormat="1" ht="30" x14ac:dyDescent="0.25">
      <c r="A7575" s="75">
        <v>600124291</v>
      </c>
      <c r="B7575" s="73">
        <f t="shared" si="354"/>
        <v>600124291</v>
      </c>
      <c r="C7575" s="73" t="s">
        <v>14102</v>
      </c>
      <c r="D7575" s="68">
        <v>1</v>
      </c>
      <c r="E7575" s="48">
        <f t="shared" si="355"/>
        <v>70932298</v>
      </c>
      <c r="F7575" s="57" t="s">
        <v>8075</v>
      </c>
      <c r="G7575" s="57" t="s">
        <v>8215</v>
      </c>
      <c r="H7575" s="51">
        <v>150</v>
      </c>
      <c r="I7575" s="51" t="s">
        <v>17309</v>
      </c>
      <c r="J7575" s="69">
        <v>27.49</v>
      </c>
      <c r="K7575" s="69">
        <f t="shared" si="356"/>
        <v>4123.5</v>
      </c>
      <c r="L7575" s="90">
        <v>150</v>
      </c>
      <c r="M7575" s="51">
        <v>0</v>
      </c>
      <c r="N7575" s="62" t="s">
        <v>8377</v>
      </c>
      <c r="O7575" s="52" t="s">
        <v>8378</v>
      </c>
      <c r="P7575" s="52">
        <v>117</v>
      </c>
      <c r="Q7575" s="52"/>
      <c r="R7575" s="52" t="s">
        <v>8234</v>
      </c>
      <c r="S7575" s="49" t="s">
        <v>21333</v>
      </c>
      <c r="V7575" s="50" t="s">
        <v>15331</v>
      </c>
      <c r="W7575" s="50" t="s">
        <v>8234</v>
      </c>
      <c r="X7575" s="50" t="s">
        <v>14740</v>
      </c>
      <c r="Y7575" s="70" t="s">
        <v>17320</v>
      </c>
      <c r="Z7575" s="53">
        <v>68801</v>
      </c>
    </row>
    <row r="7576" spans="1:26" s="49" customFormat="1" ht="30" x14ac:dyDescent="0.25">
      <c r="A7576" s="75">
        <v>600124304</v>
      </c>
      <c r="B7576" s="73">
        <f t="shared" si="354"/>
        <v>600124304</v>
      </c>
      <c r="C7576" s="73" t="s">
        <v>14103</v>
      </c>
      <c r="D7576" s="68">
        <v>1</v>
      </c>
      <c r="E7576" s="48">
        <f t="shared" si="355"/>
        <v>70932301</v>
      </c>
      <c r="F7576" s="57" t="s">
        <v>8075</v>
      </c>
      <c r="G7576" s="57" t="s">
        <v>8215</v>
      </c>
      <c r="H7576" s="51">
        <v>175</v>
      </c>
      <c r="I7576" s="51" t="s">
        <v>17309</v>
      </c>
      <c r="J7576" s="69">
        <v>27.49</v>
      </c>
      <c r="K7576" s="69">
        <f t="shared" si="356"/>
        <v>4810.75</v>
      </c>
      <c r="L7576" s="90">
        <v>175</v>
      </c>
      <c r="M7576" s="51">
        <v>0</v>
      </c>
      <c r="N7576" s="62" t="s">
        <v>8379</v>
      </c>
      <c r="O7576" s="52" t="s">
        <v>8380</v>
      </c>
      <c r="P7576" s="52">
        <v>291</v>
      </c>
      <c r="Q7576" s="52"/>
      <c r="R7576" s="52" t="s">
        <v>8234</v>
      </c>
      <c r="S7576" s="49" t="s">
        <v>21333</v>
      </c>
      <c r="V7576" s="50" t="s">
        <v>15331</v>
      </c>
      <c r="W7576" s="50" t="s">
        <v>8234</v>
      </c>
      <c r="X7576" s="50" t="s">
        <v>14740</v>
      </c>
      <c r="Y7576" s="70" t="s">
        <v>17320</v>
      </c>
      <c r="Z7576" s="53">
        <v>68734</v>
      </c>
    </row>
    <row r="7577" spans="1:26" s="49" customFormat="1" ht="30" x14ac:dyDescent="0.25">
      <c r="A7577" s="75">
        <v>600124347</v>
      </c>
      <c r="B7577" s="73">
        <f t="shared" si="354"/>
        <v>600124347</v>
      </c>
      <c r="C7577" s="73" t="s">
        <v>14104</v>
      </c>
      <c r="D7577" s="68">
        <v>1</v>
      </c>
      <c r="E7577" s="48">
        <f t="shared" si="355"/>
        <v>75021137</v>
      </c>
      <c r="F7577" s="57" t="s">
        <v>8075</v>
      </c>
      <c r="G7577" s="57" t="s">
        <v>8215</v>
      </c>
      <c r="H7577" s="51">
        <v>825</v>
      </c>
      <c r="I7577" s="51" t="s">
        <v>17309</v>
      </c>
      <c r="J7577" s="69">
        <v>27.49</v>
      </c>
      <c r="K7577" s="69">
        <f t="shared" si="356"/>
        <v>22679.25</v>
      </c>
      <c r="L7577" s="90">
        <v>825</v>
      </c>
      <c r="M7577" s="51">
        <v>0</v>
      </c>
      <c r="N7577" s="62" t="s">
        <v>8381</v>
      </c>
      <c r="O7577" s="52" t="s">
        <v>77</v>
      </c>
      <c r="P7577" s="52">
        <v>460</v>
      </c>
      <c r="Q7577" s="52"/>
      <c r="R7577" s="52" t="s">
        <v>8238</v>
      </c>
      <c r="S7577" s="49" t="s">
        <v>21333</v>
      </c>
      <c r="V7577" s="50" t="s">
        <v>15331</v>
      </c>
      <c r="W7577" s="50" t="s">
        <v>8234</v>
      </c>
      <c r="X7577" s="50" t="s">
        <v>14740</v>
      </c>
      <c r="Y7577" s="70" t="s">
        <v>17320</v>
      </c>
      <c r="Z7577" s="53">
        <v>68771</v>
      </c>
    </row>
    <row r="7578" spans="1:26" s="49" customFormat="1" ht="30" x14ac:dyDescent="0.25">
      <c r="A7578" s="75">
        <v>600124410</v>
      </c>
      <c r="B7578" s="73">
        <f t="shared" si="354"/>
        <v>600124410</v>
      </c>
      <c r="C7578" s="73" t="s">
        <v>14105</v>
      </c>
      <c r="D7578" s="68">
        <v>1</v>
      </c>
      <c r="E7578" s="48">
        <f t="shared" si="355"/>
        <v>70943311</v>
      </c>
      <c r="F7578" s="57" t="s">
        <v>8075</v>
      </c>
      <c r="G7578" s="57" t="s">
        <v>8215</v>
      </c>
      <c r="H7578" s="51">
        <v>300</v>
      </c>
      <c r="I7578" s="51" t="s">
        <v>17309</v>
      </c>
      <c r="J7578" s="69">
        <v>27.49</v>
      </c>
      <c r="K7578" s="69">
        <f t="shared" si="356"/>
        <v>8247</v>
      </c>
      <c r="L7578" s="90">
        <v>300</v>
      </c>
      <c r="M7578" s="51">
        <v>0</v>
      </c>
      <c r="N7578" s="62" t="s">
        <v>8382</v>
      </c>
      <c r="O7578" s="52"/>
      <c r="P7578" s="52">
        <v>100</v>
      </c>
      <c r="Q7578" s="52"/>
      <c r="R7578" s="52" t="s">
        <v>8383</v>
      </c>
      <c r="S7578" s="49" t="s">
        <v>21333</v>
      </c>
      <c r="V7578" s="50" t="s">
        <v>15331</v>
      </c>
      <c r="W7578" s="50" t="s">
        <v>8234</v>
      </c>
      <c r="X7578" s="50" t="s">
        <v>14740</v>
      </c>
      <c r="Y7578" s="70" t="s">
        <v>17320</v>
      </c>
      <c r="Z7578" s="53">
        <v>68756</v>
      </c>
    </row>
    <row r="7579" spans="1:26" s="49" customFormat="1" ht="30" x14ac:dyDescent="0.25">
      <c r="A7579" s="75">
        <v>600124428</v>
      </c>
      <c r="B7579" s="73">
        <f t="shared" si="354"/>
        <v>600124428</v>
      </c>
      <c r="C7579" s="73" t="s">
        <v>14106</v>
      </c>
      <c r="D7579" s="68">
        <v>1</v>
      </c>
      <c r="E7579" s="48">
        <f t="shared" si="355"/>
        <v>70996903</v>
      </c>
      <c r="F7579" s="57" t="s">
        <v>8075</v>
      </c>
      <c r="G7579" s="57" t="s">
        <v>8215</v>
      </c>
      <c r="H7579" s="51">
        <v>225</v>
      </c>
      <c r="I7579" s="51" t="s">
        <v>17309</v>
      </c>
      <c r="J7579" s="69">
        <v>27.49</v>
      </c>
      <c r="K7579" s="69">
        <f t="shared" si="356"/>
        <v>6185.25</v>
      </c>
      <c r="L7579" s="90">
        <v>225</v>
      </c>
      <c r="M7579" s="51">
        <v>0</v>
      </c>
      <c r="N7579" s="62" t="s">
        <v>8384</v>
      </c>
      <c r="O7579" s="52"/>
      <c r="P7579" s="52">
        <v>233</v>
      </c>
      <c r="Q7579" s="52"/>
      <c r="R7579" s="52" t="s">
        <v>8385</v>
      </c>
      <c r="S7579" s="49" t="s">
        <v>21333</v>
      </c>
      <c r="V7579" s="50" t="s">
        <v>15331</v>
      </c>
      <c r="W7579" s="50" t="s">
        <v>8234</v>
      </c>
      <c r="X7579" s="50" t="s">
        <v>14740</v>
      </c>
      <c r="Y7579" s="70" t="s">
        <v>17320</v>
      </c>
      <c r="Z7579" s="53">
        <v>68774</v>
      </c>
    </row>
    <row r="7580" spans="1:26" s="49" customFormat="1" ht="30" x14ac:dyDescent="0.25">
      <c r="A7580" s="75">
        <v>600124509</v>
      </c>
      <c r="B7580" s="73">
        <f t="shared" si="354"/>
        <v>600124509</v>
      </c>
      <c r="C7580" s="73" t="s">
        <v>14107</v>
      </c>
      <c r="D7580" s="68">
        <v>1</v>
      </c>
      <c r="E7580" s="48">
        <f t="shared" si="355"/>
        <v>70932336</v>
      </c>
      <c r="F7580" s="57" t="s">
        <v>8075</v>
      </c>
      <c r="G7580" s="57" t="s">
        <v>8215</v>
      </c>
      <c r="H7580" s="51">
        <v>0</v>
      </c>
      <c r="I7580" s="51" t="s">
        <v>17320</v>
      </c>
      <c r="J7580" s="69">
        <v>27.49</v>
      </c>
      <c r="K7580" s="69">
        <f t="shared" si="356"/>
        <v>0</v>
      </c>
      <c r="L7580" s="90">
        <v>0</v>
      </c>
      <c r="M7580" s="51"/>
      <c r="N7580" s="62" t="s">
        <v>8386</v>
      </c>
      <c r="O7580" s="52" t="s">
        <v>8354</v>
      </c>
      <c r="P7580" s="52">
        <v>41</v>
      </c>
      <c r="Q7580" s="52"/>
      <c r="R7580" s="52" t="s">
        <v>8234</v>
      </c>
      <c r="S7580" s="49" t="s">
        <v>21333</v>
      </c>
      <c r="V7580" s="50" t="s">
        <v>15331</v>
      </c>
      <c r="W7580" s="50" t="s">
        <v>8234</v>
      </c>
      <c r="X7580" s="50" t="s">
        <v>14740</v>
      </c>
      <c r="Y7580" s="70">
        <v>44333</v>
      </c>
      <c r="Z7580" s="53">
        <v>68801</v>
      </c>
    </row>
    <row r="7581" spans="1:26" s="49" customFormat="1" ht="30" x14ac:dyDescent="0.25">
      <c r="A7581" s="75">
        <v>600124517</v>
      </c>
      <c r="B7581" s="73">
        <f t="shared" si="354"/>
        <v>600124517</v>
      </c>
      <c r="C7581" s="73" t="s">
        <v>14108</v>
      </c>
      <c r="D7581" s="68">
        <v>1</v>
      </c>
      <c r="E7581" s="48">
        <f t="shared" si="355"/>
        <v>70932328</v>
      </c>
      <c r="F7581" s="57" t="s">
        <v>8075</v>
      </c>
      <c r="G7581" s="57" t="s">
        <v>8215</v>
      </c>
      <c r="H7581" s="51">
        <v>825</v>
      </c>
      <c r="I7581" s="51" t="s">
        <v>17309</v>
      </c>
      <c r="J7581" s="69">
        <v>27.49</v>
      </c>
      <c r="K7581" s="69">
        <f t="shared" si="356"/>
        <v>22679.25</v>
      </c>
      <c r="L7581" s="90">
        <v>825</v>
      </c>
      <c r="M7581" s="51">
        <v>0</v>
      </c>
      <c r="N7581" s="62" t="s">
        <v>8387</v>
      </c>
      <c r="O7581" s="52" t="s">
        <v>2041</v>
      </c>
      <c r="P7581" s="52">
        <v>1420</v>
      </c>
      <c r="Q7581" s="52"/>
      <c r="R7581" s="52" t="s">
        <v>8234</v>
      </c>
      <c r="S7581" s="49" t="s">
        <v>21333</v>
      </c>
      <c r="V7581" s="50" t="s">
        <v>15331</v>
      </c>
      <c r="W7581" s="50" t="s">
        <v>8234</v>
      </c>
      <c r="X7581" s="50" t="s">
        <v>14740</v>
      </c>
      <c r="Y7581" s="70" t="s">
        <v>17320</v>
      </c>
      <c r="Z7581" s="53">
        <v>68801</v>
      </c>
    </row>
    <row r="7582" spans="1:26" s="49" customFormat="1" ht="30" x14ac:dyDescent="0.25">
      <c r="A7582" s="75">
        <v>600124533</v>
      </c>
      <c r="B7582" s="73">
        <f t="shared" si="354"/>
        <v>600124533</v>
      </c>
      <c r="C7582" s="73" t="s">
        <v>14109</v>
      </c>
      <c r="D7582" s="68">
        <v>1</v>
      </c>
      <c r="E7582" s="48">
        <f t="shared" si="355"/>
        <v>75022672</v>
      </c>
      <c r="F7582" s="57" t="s">
        <v>8075</v>
      </c>
      <c r="G7582" s="57" t="s">
        <v>8215</v>
      </c>
      <c r="H7582" s="51">
        <v>475</v>
      </c>
      <c r="I7582" s="51" t="s">
        <v>17309</v>
      </c>
      <c r="J7582" s="69">
        <v>27.49</v>
      </c>
      <c r="K7582" s="69">
        <f t="shared" si="356"/>
        <v>13057.75</v>
      </c>
      <c r="L7582" s="90">
        <v>475</v>
      </c>
      <c r="M7582" s="51">
        <v>0</v>
      </c>
      <c r="N7582" s="62" t="s">
        <v>8388</v>
      </c>
      <c r="O7582" s="52"/>
      <c r="P7582" s="52">
        <v>1202</v>
      </c>
      <c r="Q7582" s="52"/>
      <c r="R7582" s="52" t="s">
        <v>8389</v>
      </c>
      <c r="S7582" s="49" t="s">
        <v>21333</v>
      </c>
      <c r="V7582" s="50" t="s">
        <v>15331</v>
      </c>
      <c r="W7582" s="50" t="s">
        <v>8234</v>
      </c>
      <c r="X7582" s="50" t="s">
        <v>14740</v>
      </c>
      <c r="Y7582" s="70" t="s">
        <v>17320</v>
      </c>
      <c r="Z7582" s="53">
        <v>68761</v>
      </c>
    </row>
    <row r="7583" spans="1:26" s="49" customFormat="1" ht="30" x14ac:dyDescent="0.25">
      <c r="A7583" s="75">
        <v>600124541</v>
      </c>
      <c r="B7583" s="73">
        <f t="shared" si="354"/>
        <v>600124541</v>
      </c>
      <c r="C7583" s="73" t="s">
        <v>14110</v>
      </c>
      <c r="D7583" s="68">
        <v>1</v>
      </c>
      <c r="E7583" s="48">
        <f t="shared" si="355"/>
        <v>70932310</v>
      </c>
      <c r="F7583" s="57" t="s">
        <v>8075</v>
      </c>
      <c r="G7583" s="57" t="s">
        <v>8215</v>
      </c>
      <c r="H7583" s="51">
        <v>0</v>
      </c>
      <c r="I7583" s="51" t="s">
        <v>17320</v>
      </c>
      <c r="J7583" s="69">
        <v>27.49</v>
      </c>
      <c r="K7583" s="69">
        <f t="shared" si="356"/>
        <v>0</v>
      </c>
      <c r="L7583" s="90">
        <v>0</v>
      </c>
      <c r="M7583" s="51"/>
      <c r="N7583" s="62" t="s">
        <v>8390</v>
      </c>
      <c r="O7583" s="52" t="s">
        <v>2824</v>
      </c>
      <c r="P7583" s="52">
        <v>2047</v>
      </c>
      <c r="Q7583" s="52"/>
      <c r="R7583" s="52" t="s">
        <v>8234</v>
      </c>
      <c r="S7583" s="49" t="s">
        <v>21333</v>
      </c>
      <c r="V7583" s="50" t="s">
        <v>15331</v>
      </c>
      <c r="W7583" s="50" t="s">
        <v>8234</v>
      </c>
      <c r="X7583" s="50" t="s">
        <v>14740</v>
      </c>
      <c r="Y7583" s="70">
        <v>44340</v>
      </c>
      <c r="Z7583" s="53">
        <v>68801</v>
      </c>
    </row>
    <row r="7584" spans="1:26" s="49" customFormat="1" ht="30" x14ac:dyDescent="0.25">
      <c r="A7584" s="75">
        <v>600171132</v>
      </c>
      <c r="B7584" s="73">
        <f t="shared" si="354"/>
        <v>600171132</v>
      </c>
      <c r="C7584" s="73" t="s">
        <v>14020</v>
      </c>
      <c r="D7584" s="68">
        <v>1</v>
      </c>
      <c r="E7584" s="48">
        <f t="shared" si="355"/>
        <v>15527816</v>
      </c>
      <c r="F7584" s="57" t="s">
        <v>8075</v>
      </c>
      <c r="G7584" s="57" t="s">
        <v>8215</v>
      </c>
      <c r="H7584" s="51">
        <v>650</v>
      </c>
      <c r="I7584" s="51" t="s">
        <v>17309</v>
      </c>
      <c r="J7584" s="69">
        <v>27.49</v>
      </c>
      <c r="K7584" s="69">
        <f t="shared" si="356"/>
        <v>17868.5</v>
      </c>
      <c r="L7584" s="90">
        <v>650</v>
      </c>
      <c r="M7584" s="51">
        <v>0</v>
      </c>
      <c r="N7584" s="62" t="s">
        <v>8244</v>
      </c>
      <c r="O7584" s="52" t="s">
        <v>8245</v>
      </c>
      <c r="P7584" s="52">
        <v>688</v>
      </c>
      <c r="Q7584" s="52"/>
      <c r="R7584" s="52" t="s">
        <v>8234</v>
      </c>
      <c r="S7584" s="49" t="s">
        <v>21333</v>
      </c>
      <c r="V7584" s="50" t="s">
        <v>15305</v>
      </c>
      <c r="W7584" s="50" t="s">
        <v>8234</v>
      </c>
      <c r="X7584" s="50" t="s">
        <v>14738</v>
      </c>
      <c r="Y7584" s="70" t="s">
        <v>17320</v>
      </c>
      <c r="Z7584" s="53">
        <v>68801</v>
      </c>
    </row>
    <row r="7585" spans="1:26" s="49" customFormat="1" x14ac:dyDescent="0.25">
      <c r="A7585" s="75">
        <v>651015227</v>
      </c>
      <c r="B7585" s="73">
        <f t="shared" si="354"/>
        <v>651015227</v>
      </c>
      <c r="C7585" s="73" t="s">
        <v>14021</v>
      </c>
      <c r="D7585" s="68">
        <v>1</v>
      </c>
      <c r="E7585" s="48">
        <f t="shared" si="355"/>
        <v>71340700</v>
      </c>
      <c r="F7585" s="57" t="s">
        <v>8075</v>
      </c>
      <c r="G7585" s="57" t="s">
        <v>8215</v>
      </c>
      <c r="H7585" s="51">
        <v>200</v>
      </c>
      <c r="I7585" s="51" t="s">
        <v>17309</v>
      </c>
      <c r="J7585" s="69">
        <v>27.49</v>
      </c>
      <c r="K7585" s="69">
        <f t="shared" si="356"/>
        <v>5498</v>
      </c>
      <c r="L7585" s="90">
        <v>200</v>
      </c>
      <c r="M7585" s="51">
        <v>0</v>
      </c>
      <c r="N7585" s="62" t="s">
        <v>8246</v>
      </c>
      <c r="O7585" s="52" t="s">
        <v>8247</v>
      </c>
      <c r="P7585" s="52">
        <v>823</v>
      </c>
      <c r="Q7585" s="52"/>
      <c r="R7585" s="52" t="s">
        <v>8234</v>
      </c>
      <c r="S7585" s="49" t="s">
        <v>21334</v>
      </c>
      <c r="V7585" s="50" t="s">
        <v>15305</v>
      </c>
      <c r="W7585" s="50" t="s">
        <v>8234</v>
      </c>
      <c r="X7585" s="50" t="s">
        <v>14741</v>
      </c>
      <c r="Y7585" s="70" t="s">
        <v>17320</v>
      </c>
      <c r="Z7585" s="53">
        <v>68801</v>
      </c>
    </row>
    <row r="7586" spans="1:26" s="49" customFormat="1" x14ac:dyDescent="0.25">
      <c r="A7586" s="74">
        <v>600014339</v>
      </c>
      <c r="B7586" s="73">
        <f t="shared" si="354"/>
        <v>600014339</v>
      </c>
      <c r="C7586" s="73" t="s">
        <v>14235</v>
      </c>
      <c r="D7586" s="68">
        <v>1</v>
      </c>
      <c r="E7586" s="48">
        <f t="shared" si="355"/>
        <v>61716707</v>
      </c>
      <c r="F7586" s="57" t="s">
        <v>8075</v>
      </c>
      <c r="G7586" s="57" t="s">
        <v>8578</v>
      </c>
      <c r="H7586" s="51">
        <v>150</v>
      </c>
      <c r="I7586" s="51" t="s">
        <v>17309</v>
      </c>
      <c r="J7586" s="69">
        <v>27.49</v>
      </c>
      <c r="K7586" s="69">
        <f t="shared" si="356"/>
        <v>4123.5</v>
      </c>
      <c r="L7586" s="90">
        <v>150</v>
      </c>
      <c r="M7586" s="51">
        <v>0</v>
      </c>
      <c r="N7586" s="62" t="s">
        <v>8594</v>
      </c>
      <c r="O7586" s="52" t="s">
        <v>340</v>
      </c>
      <c r="P7586" s="52">
        <v>60</v>
      </c>
      <c r="Q7586" s="52"/>
      <c r="R7586" s="52" t="s">
        <v>8460</v>
      </c>
      <c r="S7586" s="49" t="s">
        <v>21333</v>
      </c>
      <c r="V7586" s="50" t="s">
        <v>15305</v>
      </c>
      <c r="W7586" s="50" t="s">
        <v>8460</v>
      </c>
      <c r="X7586" s="50" t="s">
        <v>14738</v>
      </c>
      <c r="Y7586" s="70" t="s">
        <v>17320</v>
      </c>
      <c r="Z7586" s="53">
        <v>76601</v>
      </c>
    </row>
    <row r="7587" spans="1:26" s="49" customFormat="1" x14ac:dyDescent="0.25">
      <c r="A7587" s="74">
        <v>600014517</v>
      </c>
      <c r="B7587" s="73">
        <f t="shared" si="354"/>
        <v>600014517</v>
      </c>
      <c r="C7587" s="73" t="s">
        <v>14236</v>
      </c>
      <c r="D7587" s="68">
        <v>1</v>
      </c>
      <c r="E7587" s="48">
        <f t="shared" si="355"/>
        <v>54771</v>
      </c>
      <c r="F7587" s="57" t="s">
        <v>8075</v>
      </c>
      <c r="G7587" s="57" t="s">
        <v>8578</v>
      </c>
      <c r="H7587" s="51">
        <v>400</v>
      </c>
      <c r="I7587" s="51" t="s">
        <v>17309</v>
      </c>
      <c r="J7587" s="69">
        <v>27.49</v>
      </c>
      <c r="K7587" s="69">
        <f t="shared" si="356"/>
        <v>10996</v>
      </c>
      <c r="L7587" s="90">
        <v>400</v>
      </c>
      <c r="M7587" s="51">
        <v>0</v>
      </c>
      <c r="N7587" s="62" t="s">
        <v>8595</v>
      </c>
      <c r="O7587" s="52" t="s">
        <v>8596</v>
      </c>
      <c r="P7587" s="52">
        <v>456</v>
      </c>
      <c r="Q7587" s="52"/>
      <c r="R7587" s="52" t="s">
        <v>8460</v>
      </c>
      <c r="S7587" s="49" t="s">
        <v>21333</v>
      </c>
      <c r="V7587" s="50" t="s">
        <v>15305</v>
      </c>
      <c r="W7587" s="50" t="s">
        <v>8460</v>
      </c>
      <c r="X7587" s="50" t="s">
        <v>14738</v>
      </c>
      <c r="Y7587" s="70" t="s">
        <v>17320</v>
      </c>
      <c r="Z7587" s="53">
        <v>76601</v>
      </c>
    </row>
    <row r="7588" spans="1:26" s="49" customFormat="1" ht="30" x14ac:dyDescent="0.25">
      <c r="A7588" s="74">
        <v>600025390</v>
      </c>
      <c r="B7588" s="73">
        <f t="shared" si="354"/>
        <v>600025390</v>
      </c>
      <c r="C7588" s="73" t="s">
        <v>14237</v>
      </c>
      <c r="D7588" s="68">
        <v>1</v>
      </c>
      <c r="E7588" s="48">
        <f t="shared" si="355"/>
        <v>61716634</v>
      </c>
      <c r="F7588" s="57" t="s">
        <v>8075</v>
      </c>
      <c r="G7588" s="57" t="s">
        <v>8578</v>
      </c>
      <c r="H7588" s="51">
        <v>75</v>
      </c>
      <c r="I7588" s="51" t="s">
        <v>17309</v>
      </c>
      <c r="J7588" s="69">
        <v>27.49</v>
      </c>
      <c r="K7588" s="69">
        <f t="shared" si="356"/>
        <v>2061.75</v>
      </c>
      <c r="L7588" s="90">
        <v>75</v>
      </c>
      <c r="M7588" s="51">
        <v>0</v>
      </c>
      <c r="N7588" s="62" t="s">
        <v>8597</v>
      </c>
      <c r="O7588" s="52"/>
      <c r="P7588" s="52">
        <v>16</v>
      </c>
      <c r="Q7588" s="52"/>
      <c r="R7588" s="52" t="s">
        <v>8460</v>
      </c>
      <c r="S7588" s="49" t="s">
        <v>21333</v>
      </c>
      <c r="V7588" s="50" t="s">
        <v>15305</v>
      </c>
      <c r="W7588" s="50" t="s">
        <v>8460</v>
      </c>
      <c r="X7588" s="50" t="s">
        <v>14738</v>
      </c>
      <c r="Y7588" s="70" t="s">
        <v>17320</v>
      </c>
      <c r="Z7588" s="53">
        <v>76601</v>
      </c>
    </row>
    <row r="7589" spans="1:26" s="49" customFormat="1" x14ac:dyDescent="0.25">
      <c r="A7589" s="75">
        <v>600113370</v>
      </c>
      <c r="B7589" s="73">
        <f t="shared" si="354"/>
        <v>600113370</v>
      </c>
      <c r="C7589" s="73" t="s">
        <v>14336</v>
      </c>
      <c r="D7589" s="68">
        <v>1</v>
      </c>
      <c r="E7589" s="48">
        <f t="shared" si="355"/>
        <v>71005595</v>
      </c>
      <c r="F7589" s="57" t="s">
        <v>8075</v>
      </c>
      <c r="G7589" s="57" t="s">
        <v>8578</v>
      </c>
      <c r="H7589" s="51">
        <v>25</v>
      </c>
      <c r="I7589" s="51" t="s">
        <v>17309</v>
      </c>
      <c r="J7589" s="69">
        <v>27.49</v>
      </c>
      <c r="K7589" s="69">
        <f t="shared" si="356"/>
        <v>687.25</v>
      </c>
      <c r="L7589" s="90">
        <v>25</v>
      </c>
      <c r="M7589" s="51">
        <v>0</v>
      </c>
      <c r="N7589" s="62" t="s">
        <v>8750</v>
      </c>
      <c r="O7589" s="52"/>
      <c r="P7589" s="52">
        <v>460</v>
      </c>
      <c r="Q7589" s="52"/>
      <c r="R7589" s="52" t="s">
        <v>8751</v>
      </c>
      <c r="S7589" s="49" t="s">
        <v>21333</v>
      </c>
      <c r="V7589" s="50" t="s">
        <v>15332</v>
      </c>
      <c r="W7589" s="50" t="s">
        <v>8460</v>
      </c>
      <c r="X7589" s="50" t="s">
        <v>14740</v>
      </c>
      <c r="Y7589" s="70" t="s">
        <v>17320</v>
      </c>
      <c r="Z7589" s="53">
        <v>76333</v>
      </c>
    </row>
    <row r="7590" spans="1:26" s="49" customFormat="1" ht="30" x14ac:dyDescent="0.25">
      <c r="A7590" s="75">
        <v>600113388</v>
      </c>
      <c r="B7590" s="73">
        <f t="shared" si="354"/>
        <v>600113388</v>
      </c>
      <c r="C7590" s="73" t="s">
        <v>14337</v>
      </c>
      <c r="D7590" s="68">
        <v>1</v>
      </c>
      <c r="E7590" s="48">
        <f t="shared" si="355"/>
        <v>75021960</v>
      </c>
      <c r="F7590" s="57" t="s">
        <v>8075</v>
      </c>
      <c r="G7590" s="57" t="s">
        <v>8578</v>
      </c>
      <c r="H7590" s="51">
        <v>25</v>
      </c>
      <c r="I7590" s="51" t="s">
        <v>17309</v>
      </c>
      <c r="J7590" s="69">
        <v>27.49</v>
      </c>
      <c r="K7590" s="69">
        <f t="shared" si="356"/>
        <v>687.25</v>
      </c>
      <c r="L7590" s="90">
        <v>25</v>
      </c>
      <c r="M7590" s="51">
        <v>0</v>
      </c>
      <c r="N7590" s="62" t="s">
        <v>8752</v>
      </c>
      <c r="O7590" s="52" t="s">
        <v>8753</v>
      </c>
      <c r="P7590" s="52">
        <v>1212</v>
      </c>
      <c r="Q7590" s="52"/>
      <c r="R7590" s="52" t="s">
        <v>8754</v>
      </c>
      <c r="S7590" s="49" t="s">
        <v>21333</v>
      </c>
      <c r="V7590" s="50" t="s">
        <v>15332</v>
      </c>
      <c r="W7590" s="50" t="s">
        <v>8460</v>
      </c>
      <c r="X7590" s="50" t="s">
        <v>14740</v>
      </c>
      <c r="Y7590" s="70" t="s">
        <v>17320</v>
      </c>
      <c r="Z7590" s="53">
        <v>76331</v>
      </c>
    </row>
    <row r="7591" spans="1:26" s="49" customFormat="1" x14ac:dyDescent="0.25">
      <c r="A7591" s="75">
        <v>600113809</v>
      </c>
      <c r="B7591" s="73">
        <f t="shared" si="354"/>
        <v>600113809</v>
      </c>
      <c r="C7591" s="73" t="s">
        <v>14338</v>
      </c>
      <c r="D7591" s="68">
        <v>1</v>
      </c>
      <c r="E7591" s="48">
        <f t="shared" si="355"/>
        <v>70995451</v>
      </c>
      <c r="F7591" s="57" t="s">
        <v>8075</v>
      </c>
      <c r="G7591" s="57" t="s">
        <v>8578</v>
      </c>
      <c r="H7591" s="51">
        <v>25</v>
      </c>
      <c r="I7591" s="51" t="s">
        <v>17309</v>
      </c>
      <c r="J7591" s="69">
        <v>27.49</v>
      </c>
      <c r="K7591" s="69">
        <f t="shared" si="356"/>
        <v>687.25</v>
      </c>
      <c r="L7591" s="90">
        <v>25</v>
      </c>
      <c r="M7591" s="51">
        <v>0</v>
      </c>
      <c r="N7591" s="62" t="s">
        <v>8755</v>
      </c>
      <c r="O7591" s="52"/>
      <c r="P7591" s="52">
        <v>50</v>
      </c>
      <c r="Q7591" s="52"/>
      <c r="R7591" s="52" t="s">
        <v>8756</v>
      </c>
      <c r="S7591" s="49" t="s">
        <v>21333</v>
      </c>
      <c r="V7591" s="50" t="s">
        <v>15332</v>
      </c>
      <c r="W7591" s="50" t="s">
        <v>8460</v>
      </c>
      <c r="X7591" s="50" t="s">
        <v>14740</v>
      </c>
      <c r="Y7591" s="70" t="s">
        <v>17320</v>
      </c>
      <c r="Z7591" s="53">
        <v>76324</v>
      </c>
    </row>
    <row r="7592" spans="1:26" s="49" customFormat="1" ht="30" x14ac:dyDescent="0.25">
      <c r="A7592" s="75">
        <v>600113868</v>
      </c>
      <c r="B7592" s="73">
        <f t="shared" si="354"/>
        <v>600113868</v>
      </c>
      <c r="C7592" s="73" t="s">
        <v>14339</v>
      </c>
      <c r="D7592" s="68">
        <v>1</v>
      </c>
      <c r="E7592" s="48">
        <f t="shared" si="355"/>
        <v>71002332</v>
      </c>
      <c r="F7592" s="57" t="s">
        <v>8075</v>
      </c>
      <c r="G7592" s="57" t="s">
        <v>8578</v>
      </c>
      <c r="H7592" s="51">
        <v>50</v>
      </c>
      <c r="I7592" s="51" t="s">
        <v>17309</v>
      </c>
      <c r="J7592" s="69">
        <v>27.49</v>
      </c>
      <c r="K7592" s="69">
        <f t="shared" si="356"/>
        <v>1374.5</v>
      </c>
      <c r="L7592" s="90">
        <v>50</v>
      </c>
      <c r="M7592" s="51">
        <v>0</v>
      </c>
      <c r="N7592" s="62" t="s">
        <v>8757</v>
      </c>
      <c r="O7592" s="52" t="s">
        <v>60</v>
      </c>
      <c r="P7592" s="52">
        <v>850</v>
      </c>
      <c r="Q7592" s="52"/>
      <c r="R7592" s="52" t="s">
        <v>8460</v>
      </c>
      <c r="S7592" s="49" t="s">
        <v>21333</v>
      </c>
      <c r="V7592" s="50" t="s">
        <v>15332</v>
      </c>
      <c r="W7592" s="50" t="s">
        <v>8460</v>
      </c>
      <c r="X7592" s="50" t="s">
        <v>14740</v>
      </c>
      <c r="Y7592" s="70" t="s">
        <v>17320</v>
      </c>
      <c r="Z7592" s="53">
        <v>76601</v>
      </c>
    </row>
    <row r="7593" spans="1:26" s="49" customFormat="1" x14ac:dyDescent="0.25">
      <c r="A7593" s="75">
        <v>600114171</v>
      </c>
      <c r="B7593" s="73">
        <f t="shared" si="354"/>
        <v>600114171</v>
      </c>
      <c r="C7593" s="73" t="s">
        <v>14340</v>
      </c>
      <c r="D7593" s="68">
        <v>1</v>
      </c>
      <c r="E7593" s="48">
        <f t="shared" si="355"/>
        <v>70873186</v>
      </c>
      <c r="F7593" s="57" t="s">
        <v>8075</v>
      </c>
      <c r="G7593" s="57" t="s">
        <v>8578</v>
      </c>
      <c r="H7593" s="51">
        <v>1100</v>
      </c>
      <c r="I7593" s="51" t="s">
        <v>17309</v>
      </c>
      <c r="J7593" s="69">
        <v>27.49</v>
      </c>
      <c r="K7593" s="69">
        <f t="shared" si="356"/>
        <v>30239</v>
      </c>
      <c r="L7593" s="90">
        <v>1100</v>
      </c>
      <c r="M7593" s="51">
        <v>0</v>
      </c>
      <c r="N7593" s="62" t="s">
        <v>8758</v>
      </c>
      <c r="O7593" s="52" t="s">
        <v>60</v>
      </c>
      <c r="P7593" s="52">
        <v>856</v>
      </c>
      <c r="Q7593" s="52"/>
      <c r="R7593" s="52" t="s">
        <v>8460</v>
      </c>
      <c r="S7593" s="49" t="s">
        <v>21333</v>
      </c>
      <c r="V7593" s="50" t="s">
        <v>15332</v>
      </c>
      <c r="W7593" s="50" t="s">
        <v>8460</v>
      </c>
      <c r="X7593" s="50" t="s">
        <v>14740</v>
      </c>
      <c r="Y7593" s="70" t="s">
        <v>17320</v>
      </c>
      <c r="Z7593" s="53">
        <v>76601</v>
      </c>
    </row>
    <row r="7594" spans="1:26" s="49" customFormat="1" x14ac:dyDescent="0.25">
      <c r="A7594" s="75">
        <v>600114210</v>
      </c>
      <c r="B7594" s="73">
        <f t="shared" si="354"/>
        <v>600114210</v>
      </c>
      <c r="C7594" s="73" t="s">
        <v>14341</v>
      </c>
      <c r="D7594" s="68">
        <v>1</v>
      </c>
      <c r="E7594" s="48">
        <f t="shared" si="355"/>
        <v>49156616</v>
      </c>
      <c r="F7594" s="57" t="s">
        <v>8075</v>
      </c>
      <c r="G7594" s="57" t="s">
        <v>8578</v>
      </c>
      <c r="H7594" s="51">
        <v>350</v>
      </c>
      <c r="I7594" s="51" t="s">
        <v>17309</v>
      </c>
      <c r="J7594" s="69">
        <v>27.49</v>
      </c>
      <c r="K7594" s="69">
        <f t="shared" si="356"/>
        <v>9621.5</v>
      </c>
      <c r="L7594" s="90">
        <v>350</v>
      </c>
      <c r="M7594" s="51">
        <v>0</v>
      </c>
      <c r="N7594" s="62" t="s">
        <v>8759</v>
      </c>
      <c r="O7594" s="52"/>
      <c r="P7594" s="52">
        <v>417</v>
      </c>
      <c r="Q7594" s="52"/>
      <c r="R7594" s="52" t="s">
        <v>8751</v>
      </c>
      <c r="S7594" s="49" t="s">
        <v>21333</v>
      </c>
      <c r="V7594" s="50" t="s">
        <v>15332</v>
      </c>
      <c r="W7594" s="50" t="s">
        <v>8460</v>
      </c>
      <c r="X7594" s="50" t="s">
        <v>14740</v>
      </c>
      <c r="Y7594" s="70" t="s">
        <v>17320</v>
      </c>
      <c r="Z7594" s="53">
        <v>76333</v>
      </c>
    </row>
    <row r="7595" spans="1:26" s="49" customFormat="1" ht="30" x14ac:dyDescent="0.25">
      <c r="A7595" s="75">
        <v>600114317</v>
      </c>
      <c r="B7595" s="73">
        <f t="shared" si="354"/>
        <v>600114317</v>
      </c>
      <c r="C7595" s="73" t="s">
        <v>14342</v>
      </c>
      <c r="D7595" s="68">
        <v>1</v>
      </c>
      <c r="E7595" s="48">
        <f t="shared" si="355"/>
        <v>70942846</v>
      </c>
      <c r="F7595" s="57" t="s">
        <v>8075</v>
      </c>
      <c r="G7595" s="57" t="s">
        <v>8578</v>
      </c>
      <c r="H7595" s="51">
        <v>525</v>
      </c>
      <c r="I7595" s="51" t="s">
        <v>17309</v>
      </c>
      <c r="J7595" s="69">
        <v>27.49</v>
      </c>
      <c r="K7595" s="69">
        <f t="shared" si="356"/>
        <v>14432.25</v>
      </c>
      <c r="L7595" s="90">
        <v>525</v>
      </c>
      <c r="M7595" s="51">
        <v>0</v>
      </c>
      <c r="N7595" s="62" t="s">
        <v>8760</v>
      </c>
      <c r="O7595" s="52"/>
      <c r="P7595" s="52">
        <v>294</v>
      </c>
      <c r="Q7595" s="52"/>
      <c r="R7595" s="52" t="s">
        <v>8761</v>
      </c>
      <c r="S7595" s="49" t="s">
        <v>21333</v>
      </c>
      <c r="V7595" s="50" t="s">
        <v>15332</v>
      </c>
      <c r="W7595" s="50" t="s">
        <v>8460</v>
      </c>
      <c r="X7595" s="50" t="s">
        <v>14740</v>
      </c>
      <c r="Y7595" s="70" t="s">
        <v>17320</v>
      </c>
      <c r="Z7595" s="53">
        <v>76332</v>
      </c>
    </row>
    <row r="7596" spans="1:26" s="49" customFormat="1" ht="30" x14ac:dyDescent="0.25">
      <c r="A7596" s="75">
        <v>600114368</v>
      </c>
      <c r="B7596" s="73">
        <f t="shared" si="354"/>
        <v>600114368</v>
      </c>
      <c r="C7596" s="73" t="s">
        <v>14343</v>
      </c>
      <c r="D7596" s="68">
        <v>1</v>
      </c>
      <c r="E7596" s="48">
        <f t="shared" si="355"/>
        <v>75021609</v>
      </c>
      <c r="F7596" s="57" t="s">
        <v>8075</v>
      </c>
      <c r="G7596" s="57" t="s">
        <v>8578</v>
      </c>
      <c r="H7596" s="51">
        <v>75</v>
      </c>
      <c r="I7596" s="51" t="s">
        <v>17309</v>
      </c>
      <c r="J7596" s="69">
        <v>27.49</v>
      </c>
      <c r="K7596" s="69">
        <f t="shared" si="356"/>
        <v>2061.75</v>
      </c>
      <c r="L7596" s="90">
        <v>75</v>
      </c>
      <c r="M7596" s="51">
        <v>0</v>
      </c>
      <c r="N7596" s="62" t="s">
        <v>8762</v>
      </c>
      <c r="O7596" s="52"/>
      <c r="P7596" s="52">
        <v>227</v>
      </c>
      <c r="Q7596" s="52"/>
      <c r="R7596" s="52" t="s">
        <v>8763</v>
      </c>
      <c r="S7596" s="49" t="s">
        <v>21333</v>
      </c>
      <c r="V7596" s="50" t="s">
        <v>15332</v>
      </c>
      <c r="W7596" s="50" t="s">
        <v>8460</v>
      </c>
      <c r="X7596" s="50" t="s">
        <v>14740</v>
      </c>
      <c r="Y7596" s="70" t="s">
        <v>17320</v>
      </c>
      <c r="Z7596" s="53">
        <v>76325</v>
      </c>
    </row>
    <row r="7597" spans="1:26" s="49" customFormat="1" ht="30" x14ac:dyDescent="0.25">
      <c r="A7597" s="75">
        <v>600114376</v>
      </c>
      <c r="B7597" s="73">
        <f t="shared" si="354"/>
        <v>600114376</v>
      </c>
      <c r="C7597" s="73" t="s">
        <v>14344</v>
      </c>
      <c r="D7597" s="68">
        <v>1</v>
      </c>
      <c r="E7597" s="48">
        <f t="shared" si="355"/>
        <v>70870993</v>
      </c>
      <c r="F7597" s="57" t="s">
        <v>8075</v>
      </c>
      <c r="G7597" s="57" t="s">
        <v>8578</v>
      </c>
      <c r="H7597" s="51">
        <v>450</v>
      </c>
      <c r="I7597" s="51" t="s">
        <v>17309</v>
      </c>
      <c r="J7597" s="69">
        <v>27.49</v>
      </c>
      <c r="K7597" s="69">
        <f t="shared" si="356"/>
        <v>12370.5</v>
      </c>
      <c r="L7597" s="90">
        <v>450</v>
      </c>
      <c r="M7597" s="51">
        <v>0</v>
      </c>
      <c r="N7597" s="62" t="s">
        <v>8764</v>
      </c>
      <c r="O7597" s="52"/>
      <c r="P7597" s="52">
        <v>252</v>
      </c>
      <c r="Q7597" s="52"/>
      <c r="R7597" s="52" t="s">
        <v>2117</v>
      </c>
      <c r="S7597" s="49" t="s">
        <v>21333</v>
      </c>
      <c r="V7597" s="50" t="s">
        <v>15332</v>
      </c>
      <c r="W7597" s="50" t="s">
        <v>8460</v>
      </c>
      <c r="X7597" s="50" t="s">
        <v>14740</v>
      </c>
      <c r="Y7597" s="70" t="s">
        <v>17320</v>
      </c>
      <c r="Z7597" s="53">
        <v>76325</v>
      </c>
    </row>
    <row r="7598" spans="1:26" s="49" customFormat="1" ht="30" x14ac:dyDescent="0.25">
      <c r="A7598" s="75">
        <v>600114422</v>
      </c>
      <c r="B7598" s="73">
        <f t="shared" si="354"/>
        <v>600114422</v>
      </c>
      <c r="C7598" s="73" t="s">
        <v>14345</v>
      </c>
      <c r="D7598" s="68">
        <v>1</v>
      </c>
      <c r="E7598" s="48">
        <f t="shared" si="355"/>
        <v>75020068</v>
      </c>
      <c r="F7598" s="57" t="s">
        <v>8075</v>
      </c>
      <c r="G7598" s="57" t="s">
        <v>8578</v>
      </c>
      <c r="H7598" s="51">
        <v>50</v>
      </c>
      <c r="I7598" s="51" t="s">
        <v>17309</v>
      </c>
      <c r="J7598" s="69">
        <v>27.49</v>
      </c>
      <c r="K7598" s="69">
        <f t="shared" si="356"/>
        <v>1374.5</v>
      </c>
      <c r="L7598" s="90">
        <v>50</v>
      </c>
      <c r="M7598" s="51">
        <v>0</v>
      </c>
      <c r="N7598" s="62" t="s">
        <v>8765</v>
      </c>
      <c r="O7598" s="52"/>
      <c r="P7598" s="52">
        <v>104</v>
      </c>
      <c r="Q7598" s="52"/>
      <c r="R7598" s="52" t="s">
        <v>1068</v>
      </c>
      <c r="S7598" s="49" t="s">
        <v>21333</v>
      </c>
      <c r="V7598" s="50" t="s">
        <v>15332</v>
      </c>
      <c r="W7598" s="50" t="s">
        <v>8460</v>
      </c>
      <c r="X7598" s="50" t="s">
        <v>14740</v>
      </c>
      <c r="Y7598" s="70" t="s">
        <v>17320</v>
      </c>
      <c r="Z7598" s="53">
        <v>76325</v>
      </c>
    </row>
    <row r="7599" spans="1:26" s="49" customFormat="1" x14ac:dyDescent="0.25">
      <c r="A7599" s="75">
        <v>600114490</v>
      </c>
      <c r="B7599" s="73">
        <f t="shared" si="354"/>
        <v>600114490</v>
      </c>
      <c r="C7599" s="73" t="s">
        <v>14346</v>
      </c>
      <c r="D7599" s="68">
        <v>1</v>
      </c>
      <c r="E7599" s="48">
        <f t="shared" si="355"/>
        <v>70995478</v>
      </c>
      <c r="F7599" s="57" t="s">
        <v>8075</v>
      </c>
      <c r="G7599" s="57" t="s">
        <v>8578</v>
      </c>
      <c r="H7599" s="51">
        <v>325</v>
      </c>
      <c r="I7599" s="51" t="s">
        <v>17309</v>
      </c>
      <c r="J7599" s="69">
        <v>27.49</v>
      </c>
      <c r="K7599" s="69">
        <f t="shared" si="356"/>
        <v>8934.25</v>
      </c>
      <c r="L7599" s="90">
        <v>325</v>
      </c>
      <c r="M7599" s="51">
        <v>0</v>
      </c>
      <c r="N7599" s="62" t="s">
        <v>8766</v>
      </c>
      <c r="O7599" s="52"/>
      <c r="P7599" s="52">
        <v>246</v>
      </c>
      <c r="Q7599" s="52"/>
      <c r="R7599" s="52" t="s">
        <v>8756</v>
      </c>
      <c r="S7599" s="49" t="s">
        <v>21333</v>
      </c>
      <c r="V7599" s="50" t="s">
        <v>15332</v>
      </c>
      <c r="W7599" s="50" t="s">
        <v>8460</v>
      </c>
      <c r="X7599" s="50" t="s">
        <v>14740</v>
      </c>
      <c r="Y7599" s="70" t="s">
        <v>17320</v>
      </c>
      <c r="Z7599" s="53">
        <v>76324</v>
      </c>
    </row>
    <row r="7600" spans="1:26" s="49" customFormat="1" x14ac:dyDescent="0.25">
      <c r="A7600" s="75">
        <v>600149978</v>
      </c>
      <c r="B7600" s="73">
        <f t="shared" si="354"/>
        <v>600149978</v>
      </c>
      <c r="C7600" s="73" t="s">
        <v>14150</v>
      </c>
      <c r="D7600" s="68">
        <v>1</v>
      </c>
      <c r="E7600" s="48">
        <f t="shared" si="355"/>
        <v>70998418</v>
      </c>
      <c r="F7600" s="57" t="s">
        <v>8075</v>
      </c>
      <c r="G7600" s="57" t="s">
        <v>8391</v>
      </c>
      <c r="H7600" s="51">
        <v>50</v>
      </c>
      <c r="I7600" s="51" t="s">
        <v>17309</v>
      </c>
      <c r="J7600" s="69">
        <v>27.49</v>
      </c>
      <c r="K7600" s="69">
        <f t="shared" si="356"/>
        <v>1374.5</v>
      </c>
      <c r="L7600" s="90">
        <v>50</v>
      </c>
      <c r="M7600" s="51">
        <v>0</v>
      </c>
      <c r="N7600" s="62" t="s">
        <v>8461</v>
      </c>
      <c r="O7600" s="52"/>
      <c r="P7600" s="52">
        <v>76</v>
      </c>
      <c r="Q7600" s="52"/>
      <c r="R7600" s="52" t="s">
        <v>8462</v>
      </c>
      <c r="S7600" s="49" t="s">
        <v>21333</v>
      </c>
      <c r="V7600" s="50" t="s">
        <v>15332</v>
      </c>
      <c r="W7600" s="50" t="s">
        <v>8460</v>
      </c>
      <c r="X7600" s="50" t="s">
        <v>14740</v>
      </c>
      <c r="Y7600" s="70" t="s">
        <v>17320</v>
      </c>
      <c r="Z7600" s="53">
        <v>75612</v>
      </c>
    </row>
    <row r="7601" spans="1:26" s="49" customFormat="1" x14ac:dyDescent="0.25">
      <c r="A7601" s="75">
        <v>618500855</v>
      </c>
      <c r="B7601" s="73">
        <f t="shared" si="354"/>
        <v>618500855</v>
      </c>
      <c r="C7601" s="73" t="s">
        <v>14347</v>
      </c>
      <c r="D7601" s="68">
        <v>1</v>
      </c>
      <c r="E7601" s="48">
        <f t="shared" si="355"/>
        <v>70877718</v>
      </c>
      <c r="F7601" s="57" t="s">
        <v>8075</v>
      </c>
      <c r="G7601" s="57" t="s">
        <v>8578</v>
      </c>
      <c r="H7601" s="51">
        <v>825</v>
      </c>
      <c r="I7601" s="51" t="s">
        <v>17309</v>
      </c>
      <c r="J7601" s="69">
        <v>27.49</v>
      </c>
      <c r="K7601" s="69">
        <f t="shared" si="356"/>
        <v>22679.25</v>
      </c>
      <c r="L7601" s="90">
        <v>825</v>
      </c>
      <c r="M7601" s="51">
        <v>0</v>
      </c>
      <c r="N7601" s="62" t="s">
        <v>8767</v>
      </c>
      <c r="O7601" s="52" t="s">
        <v>8753</v>
      </c>
      <c r="P7601" s="52">
        <v>1178</v>
      </c>
      <c r="Q7601" s="52"/>
      <c r="R7601" s="52" t="s">
        <v>8754</v>
      </c>
      <c r="S7601" s="49" t="s">
        <v>21333</v>
      </c>
      <c r="V7601" s="50" t="s">
        <v>15332</v>
      </c>
      <c r="W7601" s="50" t="s">
        <v>8460</v>
      </c>
      <c r="X7601" s="50" t="s">
        <v>14740</v>
      </c>
      <c r="Y7601" s="70" t="s">
        <v>17320</v>
      </c>
      <c r="Z7601" s="53">
        <v>76331</v>
      </c>
    </row>
    <row r="7602" spans="1:26" s="49" customFormat="1" ht="30" x14ac:dyDescent="0.25">
      <c r="A7602" s="75">
        <v>650005023</v>
      </c>
      <c r="B7602" s="73">
        <f t="shared" si="354"/>
        <v>650005023</v>
      </c>
      <c r="C7602" s="73" t="s">
        <v>14348</v>
      </c>
      <c r="D7602" s="68">
        <v>1</v>
      </c>
      <c r="E7602" s="48">
        <f t="shared" si="355"/>
        <v>70981582</v>
      </c>
      <c r="F7602" s="57" t="s">
        <v>8075</v>
      </c>
      <c r="G7602" s="57" t="s">
        <v>8578</v>
      </c>
      <c r="H7602" s="51">
        <v>50</v>
      </c>
      <c r="I7602" s="51" t="s">
        <v>17309</v>
      </c>
      <c r="J7602" s="69">
        <v>27.49</v>
      </c>
      <c r="K7602" s="69">
        <f t="shared" si="356"/>
        <v>1374.5</v>
      </c>
      <c r="L7602" s="90">
        <v>50</v>
      </c>
      <c r="M7602" s="51">
        <v>0</v>
      </c>
      <c r="N7602" s="62" t="s">
        <v>8768</v>
      </c>
      <c r="O7602" s="52"/>
      <c r="P7602" s="52">
        <v>100</v>
      </c>
      <c r="Q7602" s="52"/>
      <c r="R7602" s="52" t="s">
        <v>5767</v>
      </c>
      <c r="S7602" s="49" t="s">
        <v>21333</v>
      </c>
      <c r="V7602" s="50" t="s">
        <v>15332</v>
      </c>
      <c r="W7602" s="50" t="s">
        <v>8460</v>
      </c>
      <c r="X7602" s="50" t="s">
        <v>14740</v>
      </c>
      <c r="Y7602" s="70" t="s">
        <v>17320</v>
      </c>
      <c r="Z7602" s="53">
        <v>76321</v>
      </c>
    </row>
    <row r="7603" spans="1:26" s="49" customFormat="1" x14ac:dyDescent="0.25">
      <c r="A7603" s="74">
        <v>600027236</v>
      </c>
      <c r="B7603" s="73">
        <f t="shared" si="354"/>
        <v>600027236</v>
      </c>
      <c r="C7603" s="73" t="s">
        <v>14116</v>
      </c>
      <c r="D7603" s="68">
        <v>1</v>
      </c>
      <c r="E7603" s="48">
        <f t="shared" si="355"/>
        <v>843318</v>
      </c>
      <c r="F7603" s="57" t="s">
        <v>8075</v>
      </c>
      <c r="G7603" s="57" t="s">
        <v>8391</v>
      </c>
      <c r="H7603" s="51">
        <v>200</v>
      </c>
      <c r="I7603" s="51" t="s">
        <v>17309</v>
      </c>
      <c r="J7603" s="69">
        <v>27.49</v>
      </c>
      <c r="K7603" s="69">
        <f t="shared" si="356"/>
        <v>5498</v>
      </c>
      <c r="L7603" s="90">
        <v>200</v>
      </c>
      <c r="M7603" s="51">
        <v>0</v>
      </c>
      <c r="N7603" s="62" t="s">
        <v>8402</v>
      </c>
      <c r="O7603" s="52"/>
      <c r="P7603" s="52">
        <v>1</v>
      </c>
      <c r="Q7603" s="52"/>
      <c r="R7603" s="52" t="s">
        <v>8403</v>
      </c>
      <c r="S7603" s="49" t="s">
        <v>21333</v>
      </c>
      <c r="V7603" s="50" t="s">
        <v>15305</v>
      </c>
      <c r="W7603" s="50" t="s">
        <v>8401</v>
      </c>
      <c r="X7603" s="50" t="s">
        <v>14738</v>
      </c>
      <c r="Y7603" s="70" t="s">
        <v>17320</v>
      </c>
      <c r="Z7603" s="53">
        <v>75643</v>
      </c>
    </row>
    <row r="7604" spans="1:26" s="49" customFormat="1" x14ac:dyDescent="0.25">
      <c r="A7604" s="74">
        <v>600018148</v>
      </c>
      <c r="B7604" s="73">
        <f t="shared" si="354"/>
        <v>600018148</v>
      </c>
      <c r="C7604" s="73" t="s">
        <v>15333</v>
      </c>
      <c r="D7604" s="68">
        <v>1</v>
      </c>
      <c r="E7604" s="48">
        <f t="shared" si="355"/>
        <v>843369</v>
      </c>
      <c r="F7604" s="57" t="s">
        <v>8075</v>
      </c>
      <c r="G7604" s="57" t="s">
        <v>8391</v>
      </c>
      <c r="H7604" s="51">
        <v>375</v>
      </c>
      <c r="I7604" s="51" t="s">
        <v>17309</v>
      </c>
      <c r="J7604" s="69">
        <v>27.49</v>
      </c>
      <c r="K7604" s="69">
        <f t="shared" si="356"/>
        <v>10308.75</v>
      </c>
      <c r="L7604" s="90">
        <v>375</v>
      </c>
      <c r="M7604" s="51">
        <v>0</v>
      </c>
      <c r="N7604" s="62" t="s">
        <v>15334</v>
      </c>
      <c r="O7604" s="52" t="s">
        <v>478</v>
      </c>
      <c r="P7604" s="52">
        <v>146</v>
      </c>
      <c r="Q7604" s="52">
        <v>2</v>
      </c>
      <c r="R7604" s="52" t="s">
        <v>8401</v>
      </c>
      <c r="S7604" s="49" t="s">
        <v>21333</v>
      </c>
      <c r="V7604" s="50" t="s">
        <v>15305</v>
      </c>
      <c r="W7604" s="50" t="s">
        <v>8401</v>
      </c>
      <c r="X7604" s="50" t="s">
        <v>14738</v>
      </c>
      <c r="Y7604" s="70" t="s">
        <v>17320</v>
      </c>
      <c r="Z7604" s="53">
        <v>75701</v>
      </c>
    </row>
    <row r="7605" spans="1:26" s="49" customFormat="1" x14ac:dyDescent="0.25">
      <c r="A7605" s="74">
        <v>600018164</v>
      </c>
      <c r="B7605" s="73">
        <f t="shared" si="354"/>
        <v>600018164</v>
      </c>
      <c r="C7605" s="73" t="s">
        <v>21295</v>
      </c>
      <c r="D7605" s="68">
        <v>1</v>
      </c>
      <c r="E7605" s="48">
        <f t="shared" si="355"/>
        <v>843491</v>
      </c>
      <c r="F7605" s="57" t="s">
        <v>8075</v>
      </c>
      <c r="G7605" s="57" t="s">
        <v>8391</v>
      </c>
      <c r="H7605" s="51">
        <v>950</v>
      </c>
      <c r="I7605" s="51" t="s">
        <v>17309</v>
      </c>
      <c r="J7605" s="69">
        <v>27.49</v>
      </c>
      <c r="K7605" s="69">
        <f t="shared" si="356"/>
        <v>26115.5</v>
      </c>
      <c r="L7605" s="90">
        <v>950</v>
      </c>
      <c r="M7605" s="51">
        <v>0</v>
      </c>
      <c r="N7605" s="62" t="s">
        <v>21296</v>
      </c>
      <c r="O7605" s="52" t="s">
        <v>749</v>
      </c>
      <c r="P7605" s="52">
        <v>628</v>
      </c>
      <c r="Q7605" s="52">
        <v>10</v>
      </c>
      <c r="R7605" s="52" t="s">
        <v>8401</v>
      </c>
      <c r="S7605" s="49" t="s">
        <v>21333</v>
      </c>
      <c r="V7605" s="50" t="s">
        <v>15305</v>
      </c>
      <c r="W7605" s="50" t="s">
        <v>8401</v>
      </c>
      <c r="X7605" s="50" t="s">
        <v>14738</v>
      </c>
      <c r="Y7605" s="70" t="s">
        <v>17320</v>
      </c>
      <c r="Z7605" s="53">
        <v>75701</v>
      </c>
    </row>
    <row r="7606" spans="1:26" s="49" customFormat="1" x14ac:dyDescent="0.25">
      <c r="A7606" s="74">
        <v>600018270</v>
      </c>
      <c r="B7606" s="73">
        <f t="shared" si="354"/>
        <v>600018270</v>
      </c>
      <c r="C7606" s="73" t="s">
        <v>15335</v>
      </c>
      <c r="D7606" s="68">
        <v>1</v>
      </c>
      <c r="E7606" s="48">
        <f t="shared" si="355"/>
        <v>843504</v>
      </c>
      <c r="F7606" s="57" t="s">
        <v>8075</v>
      </c>
      <c r="G7606" s="57" t="s">
        <v>8391</v>
      </c>
      <c r="H7606" s="51">
        <v>700</v>
      </c>
      <c r="I7606" s="51" t="s">
        <v>17309</v>
      </c>
      <c r="J7606" s="69">
        <v>27.49</v>
      </c>
      <c r="K7606" s="69">
        <f t="shared" si="356"/>
        <v>19243</v>
      </c>
      <c r="L7606" s="90">
        <v>700</v>
      </c>
      <c r="M7606" s="51">
        <v>0</v>
      </c>
      <c r="N7606" s="62" t="s">
        <v>15336</v>
      </c>
      <c r="O7606" s="52" t="s">
        <v>593</v>
      </c>
      <c r="P7606" s="52">
        <v>101</v>
      </c>
      <c r="Q7606" s="52">
        <v>18</v>
      </c>
      <c r="R7606" s="52" t="s">
        <v>8401</v>
      </c>
      <c r="S7606" s="49" t="s">
        <v>21333</v>
      </c>
      <c r="V7606" s="50" t="s">
        <v>15305</v>
      </c>
      <c r="W7606" s="50" t="s">
        <v>8401</v>
      </c>
      <c r="X7606" s="50" t="s">
        <v>14738</v>
      </c>
      <c r="Y7606" s="70" t="s">
        <v>17320</v>
      </c>
      <c r="Z7606" s="53">
        <v>75701</v>
      </c>
    </row>
    <row r="7607" spans="1:26" s="49" customFormat="1" x14ac:dyDescent="0.25">
      <c r="A7607" s="74">
        <v>600018296</v>
      </c>
      <c r="B7607" s="73">
        <f t="shared" si="354"/>
        <v>600018296</v>
      </c>
      <c r="C7607" s="73" t="s">
        <v>14117</v>
      </c>
      <c r="D7607" s="68">
        <v>1</v>
      </c>
      <c r="E7607" s="48">
        <f t="shared" si="355"/>
        <v>845060</v>
      </c>
      <c r="F7607" s="57" t="s">
        <v>8075</v>
      </c>
      <c r="G7607" s="57" t="s">
        <v>8391</v>
      </c>
      <c r="H7607" s="51">
        <v>325</v>
      </c>
      <c r="I7607" s="51" t="s">
        <v>17309</v>
      </c>
      <c r="J7607" s="69">
        <v>27.49</v>
      </c>
      <c r="K7607" s="69">
        <f t="shared" si="356"/>
        <v>8934.25</v>
      </c>
      <c r="L7607" s="90">
        <v>325</v>
      </c>
      <c r="M7607" s="51">
        <v>0</v>
      </c>
      <c r="N7607" s="62" t="s">
        <v>8404</v>
      </c>
      <c r="O7607" s="52" t="s">
        <v>2721</v>
      </c>
      <c r="P7607" s="52">
        <v>603</v>
      </c>
      <c r="Q7607" s="52">
        <v>8</v>
      </c>
      <c r="R7607" s="52" t="s">
        <v>8401</v>
      </c>
      <c r="S7607" s="49" t="s">
        <v>21333</v>
      </c>
      <c r="V7607" s="50" t="s">
        <v>15305</v>
      </c>
      <c r="W7607" s="50" t="s">
        <v>8401</v>
      </c>
      <c r="X7607" s="50" t="s">
        <v>14738</v>
      </c>
      <c r="Y7607" s="70" t="s">
        <v>17320</v>
      </c>
      <c r="Z7607" s="53">
        <v>75701</v>
      </c>
    </row>
    <row r="7608" spans="1:26" s="49" customFormat="1" x14ac:dyDescent="0.25">
      <c r="A7608" s="74">
        <v>691005281</v>
      </c>
      <c r="B7608" s="73">
        <f t="shared" si="354"/>
        <v>691005281</v>
      </c>
      <c r="C7608" s="73" t="s">
        <v>14151</v>
      </c>
      <c r="D7608" s="68">
        <v>1</v>
      </c>
      <c r="E7608" s="48">
        <f t="shared" si="355"/>
        <v>21551502</v>
      </c>
      <c r="F7608" s="57" t="s">
        <v>8075</v>
      </c>
      <c r="G7608" s="57" t="s">
        <v>8391</v>
      </c>
      <c r="H7608" s="51">
        <v>75</v>
      </c>
      <c r="I7608" s="51" t="s">
        <v>17309</v>
      </c>
      <c r="J7608" s="69">
        <v>27.49</v>
      </c>
      <c r="K7608" s="69">
        <f t="shared" si="356"/>
        <v>2061.75</v>
      </c>
      <c r="L7608" s="90">
        <v>75</v>
      </c>
      <c r="M7608" s="51">
        <v>0</v>
      </c>
      <c r="N7608" s="62" t="s">
        <v>8463</v>
      </c>
      <c r="O7608" s="52" t="s">
        <v>215</v>
      </c>
      <c r="P7608" s="52">
        <v>205</v>
      </c>
      <c r="Q7608" s="52"/>
      <c r="R7608" s="52" t="s">
        <v>8464</v>
      </c>
      <c r="S7608" s="49" t="s">
        <v>21333</v>
      </c>
      <c r="V7608" s="50" t="s">
        <v>15337</v>
      </c>
      <c r="W7608" s="50" t="s">
        <v>8401</v>
      </c>
      <c r="X7608" s="50" t="s">
        <v>14740</v>
      </c>
      <c r="Y7608" s="70" t="s">
        <v>17320</v>
      </c>
      <c r="Z7608" s="53">
        <v>75663</v>
      </c>
    </row>
    <row r="7609" spans="1:26" s="49" customFormat="1" x14ac:dyDescent="0.25">
      <c r="A7609" s="74">
        <v>600001784</v>
      </c>
      <c r="B7609" s="73">
        <f t="shared" si="354"/>
        <v>600001784</v>
      </c>
      <c r="C7609" s="73" t="s">
        <v>14118</v>
      </c>
      <c r="D7609" s="68">
        <v>1</v>
      </c>
      <c r="E7609" s="48">
        <f t="shared" si="355"/>
        <v>60042281</v>
      </c>
      <c r="F7609" s="57" t="s">
        <v>8075</v>
      </c>
      <c r="G7609" s="57" t="s">
        <v>8391</v>
      </c>
      <c r="H7609" s="51">
        <v>325</v>
      </c>
      <c r="I7609" s="51" t="s">
        <v>17309</v>
      </c>
      <c r="J7609" s="69">
        <v>27.49</v>
      </c>
      <c r="K7609" s="69">
        <f t="shared" si="356"/>
        <v>8934.25</v>
      </c>
      <c r="L7609" s="90">
        <v>325</v>
      </c>
      <c r="M7609" s="51">
        <v>0</v>
      </c>
      <c r="N7609" s="62" t="s">
        <v>8405</v>
      </c>
      <c r="O7609" s="52" t="s">
        <v>8406</v>
      </c>
      <c r="P7609" s="52">
        <v>380</v>
      </c>
      <c r="Q7609" s="52"/>
      <c r="R7609" s="52" t="s">
        <v>8401</v>
      </c>
      <c r="S7609" s="49" t="s">
        <v>21334</v>
      </c>
      <c r="V7609" s="50" t="s">
        <v>15305</v>
      </c>
      <c r="W7609" s="50" t="s">
        <v>8401</v>
      </c>
      <c r="X7609" s="50" t="s">
        <v>14741</v>
      </c>
      <c r="Y7609" s="70" t="s">
        <v>17320</v>
      </c>
      <c r="Z7609" s="53">
        <v>75701</v>
      </c>
    </row>
    <row r="7610" spans="1:26" s="49" customFormat="1" x14ac:dyDescent="0.25">
      <c r="A7610" s="74">
        <v>600031977</v>
      </c>
      <c r="B7610" s="73">
        <f t="shared" si="354"/>
        <v>600031977</v>
      </c>
      <c r="C7610" s="73" t="s">
        <v>21297</v>
      </c>
      <c r="D7610" s="68">
        <v>1</v>
      </c>
      <c r="E7610" s="48">
        <f t="shared" si="355"/>
        <v>62334808</v>
      </c>
      <c r="F7610" s="57" t="s">
        <v>8075</v>
      </c>
      <c r="G7610" s="57" t="s">
        <v>8391</v>
      </c>
      <c r="H7610" s="51">
        <v>25</v>
      </c>
      <c r="I7610" s="51" t="s">
        <v>17309</v>
      </c>
      <c r="J7610" s="69">
        <v>27.49</v>
      </c>
      <c r="K7610" s="69">
        <f t="shared" si="356"/>
        <v>687.25</v>
      </c>
      <c r="L7610" s="90">
        <v>25</v>
      </c>
      <c r="M7610" s="51">
        <v>0</v>
      </c>
      <c r="N7610" s="62" t="s">
        <v>21298</v>
      </c>
      <c r="O7610" s="52" t="s">
        <v>46</v>
      </c>
      <c r="P7610" s="52">
        <v>211</v>
      </c>
      <c r="Q7610" s="52">
        <v>22</v>
      </c>
      <c r="R7610" s="52" t="s">
        <v>8401</v>
      </c>
      <c r="S7610" s="49" t="s">
        <v>21333</v>
      </c>
      <c r="V7610" s="50" t="s">
        <v>15305</v>
      </c>
      <c r="W7610" s="50" t="s">
        <v>8401</v>
      </c>
      <c r="X7610" s="50" t="s">
        <v>14738</v>
      </c>
      <c r="Y7610" s="70" t="s">
        <v>17320</v>
      </c>
      <c r="Z7610" s="53">
        <v>75701</v>
      </c>
    </row>
    <row r="7611" spans="1:26" s="49" customFormat="1" x14ac:dyDescent="0.25">
      <c r="A7611" s="74">
        <v>600031969</v>
      </c>
      <c r="B7611" s="73">
        <f t="shared" si="354"/>
        <v>600031969</v>
      </c>
      <c r="C7611" s="73" t="s">
        <v>21299</v>
      </c>
      <c r="D7611" s="68">
        <v>1</v>
      </c>
      <c r="E7611" s="48">
        <f t="shared" si="355"/>
        <v>60990597</v>
      </c>
      <c r="F7611" s="57" t="s">
        <v>8075</v>
      </c>
      <c r="G7611" s="57" t="s">
        <v>8391</v>
      </c>
      <c r="H7611" s="51">
        <v>25</v>
      </c>
      <c r="I7611" s="51" t="s">
        <v>17309</v>
      </c>
      <c r="J7611" s="69">
        <v>27.49</v>
      </c>
      <c r="K7611" s="69">
        <f t="shared" si="356"/>
        <v>687.25</v>
      </c>
      <c r="L7611" s="90">
        <v>25</v>
      </c>
      <c r="M7611" s="51">
        <v>0</v>
      </c>
      <c r="N7611" s="62" t="s">
        <v>21300</v>
      </c>
      <c r="O7611" s="52"/>
      <c r="P7611" s="52">
        <v>172</v>
      </c>
      <c r="Q7611" s="52"/>
      <c r="R7611" s="52" t="s">
        <v>8407</v>
      </c>
      <c r="S7611" s="49" t="s">
        <v>21333</v>
      </c>
      <c r="V7611" s="50" t="s">
        <v>15305</v>
      </c>
      <c r="W7611" s="50" t="s">
        <v>8401</v>
      </c>
      <c r="X7611" s="50" t="s">
        <v>14738</v>
      </c>
      <c r="Y7611" s="70" t="s">
        <v>17320</v>
      </c>
      <c r="Z7611" s="53">
        <v>75651</v>
      </c>
    </row>
    <row r="7612" spans="1:26" s="49" customFormat="1" x14ac:dyDescent="0.25">
      <c r="A7612" s="75">
        <v>600149099</v>
      </c>
      <c r="B7612" s="73">
        <f t="shared" si="354"/>
        <v>600149099</v>
      </c>
      <c r="C7612" s="73" t="s">
        <v>14152</v>
      </c>
      <c r="D7612" s="68">
        <v>1</v>
      </c>
      <c r="E7612" s="48">
        <f t="shared" si="355"/>
        <v>70936242</v>
      </c>
      <c r="F7612" s="57" t="s">
        <v>8075</v>
      </c>
      <c r="G7612" s="57" t="s">
        <v>8391</v>
      </c>
      <c r="H7612" s="51">
        <v>25</v>
      </c>
      <c r="I7612" s="51" t="s">
        <v>17309</v>
      </c>
      <c r="J7612" s="69">
        <v>27.49</v>
      </c>
      <c r="K7612" s="69">
        <f t="shared" si="356"/>
        <v>687.25</v>
      </c>
      <c r="L7612" s="90">
        <v>25</v>
      </c>
      <c r="M7612" s="51">
        <v>0</v>
      </c>
      <c r="N7612" s="62" t="s">
        <v>8465</v>
      </c>
      <c r="O7612" s="52"/>
      <c r="P7612" s="52">
        <v>59</v>
      </c>
      <c r="Q7612" s="52"/>
      <c r="R7612" s="52" t="s">
        <v>8403</v>
      </c>
      <c r="S7612" s="49" t="s">
        <v>21333</v>
      </c>
      <c r="V7612" s="50" t="s">
        <v>15337</v>
      </c>
      <c r="W7612" s="50" t="s">
        <v>8401</v>
      </c>
      <c r="X7612" s="50" t="s">
        <v>14740</v>
      </c>
      <c r="Y7612" s="70" t="s">
        <v>17320</v>
      </c>
      <c r="Z7612" s="53">
        <v>75643</v>
      </c>
    </row>
    <row r="7613" spans="1:26" s="49" customFormat="1" x14ac:dyDescent="0.25">
      <c r="A7613" s="75">
        <v>600149439</v>
      </c>
      <c r="B7613" s="73">
        <f t="shared" si="354"/>
        <v>600149439</v>
      </c>
      <c r="C7613" s="73" t="s">
        <v>14153</v>
      </c>
      <c r="D7613" s="68">
        <v>1</v>
      </c>
      <c r="E7613" s="48">
        <f t="shared" si="355"/>
        <v>70923965</v>
      </c>
      <c r="F7613" s="57" t="s">
        <v>8075</v>
      </c>
      <c r="G7613" s="57" t="s">
        <v>8391</v>
      </c>
      <c r="H7613" s="51">
        <v>0</v>
      </c>
      <c r="I7613" s="51" t="s">
        <v>17309</v>
      </c>
      <c r="J7613" s="69">
        <v>27.49</v>
      </c>
      <c r="K7613" s="69">
        <f t="shared" si="356"/>
        <v>0</v>
      </c>
      <c r="L7613" s="90">
        <v>25</v>
      </c>
      <c r="M7613" s="51">
        <v>25</v>
      </c>
      <c r="N7613" s="62" t="s">
        <v>8466</v>
      </c>
      <c r="O7613" s="52"/>
      <c r="P7613" s="52">
        <v>553</v>
      </c>
      <c r="Q7613" s="52"/>
      <c r="R7613" s="52" t="s">
        <v>8407</v>
      </c>
      <c r="S7613" s="49" t="s">
        <v>21333</v>
      </c>
      <c r="V7613" s="50" t="s">
        <v>15337</v>
      </c>
      <c r="W7613" s="50" t="s">
        <v>8401</v>
      </c>
      <c r="X7613" s="50" t="s">
        <v>14740</v>
      </c>
      <c r="Y7613" s="70" t="s">
        <v>17320</v>
      </c>
      <c r="Z7613" s="53">
        <v>75651</v>
      </c>
    </row>
    <row r="7614" spans="1:26" s="49" customFormat="1" x14ac:dyDescent="0.25">
      <c r="A7614" s="75">
        <v>600148718</v>
      </c>
      <c r="B7614" s="73">
        <f t="shared" si="354"/>
        <v>600148718</v>
      </c>
      <c r="C7614" s="73" t="s">
        <v>14154</v>
      </c>
      <c r="D7614" s="68">
        <v>1</v>
      </c>
      <c r="E7614" s="48">
        <f t="shared" si="355"/>
        <v>44740964</v>
      </c>
      <c r="F7614" s="57" t="s">
        <v>8075</v>
      </c>
      <c r="G7614" s="57" t="s">
        <v>8391</v>
      </c>
      <c r="H7614" s="51">
        <v>25</v>
      </c>
      <c r="I7614" s="51" t="s">
        <v>17309</v>
      </c>
      <c r="J7614" s="69">
        <v>27.49</v>
      </c>
      <c r="K7614" s="69">
        <f t="shared" si="356"/>
        <v>687.25</v>
      </c>
      <c r="L7614" s="90">
        <v>25</v>
      </c>
      <c r="M7614" s="51">
        <v>0</v>
      </c>
      <c r="N7614" s="62" t="s">
        <v>8467</v>
      </c>
      <c r="O7614" s="52"/>
      <c r="P7614" s="52">
        <v>144</v>
      </c>
      <c r="Q7614" s="52"/>
      <c r="R7614" s="52" t="s">
        <v>8468</v>
      </c>
      <c r="S7614" s="49" t="s">
        <v>21333</v>
      </c>
      <c r="V7614" s="50" t="s">
        <v>15337</v>
      </c>
      <c r="W7614" s="50" t="s">
        <v>8401</v>
      </c>
      <c r="X7614" s="50" t="s">
        <v>14740</v>
      </c>
      <c r="Y7614" s="70" t="s">
        <v>17320</v>
      </c>
      <c r="Z7614" s="53">
        <v>75641</v>
      </c>
    </row>
    <row r="7615" spans="1:26" s="49" customFormat="1" ht="30" x14ac:dyDescent="0.25">
      <c r="A7615" s="75">
        <v>600148726</v>
      </c>
      <c r="B7615" s="73">
        <f t="shared" si="354"/>
        <v>600148726</v>
      </c>
      <c r="C7615" s="73" t="s">
        <v>14155</v>
      </c>
      <c r="D7615" s="68">
        <v>1</v>
      </c>
      <c r="E7615" s="48">
        <f t="shared" si="355"/>
        <v>45211469</v>
      </c>
      <c r="F7615" s="57" t="s">
        <v>8075</v>
      </c>
      <c r="G7615" s="57" t="s">
        <v>8391</v>
      </c>
      <c r="H7615" s="51">
        <v>25</v>
      </c>
      <c r="I7615" s="51" t="s">
        <v>17309</v>
      </c>
      <c r="J7615" s="69">
        <v>27.49</v>
      </c>
      <c r="K7615" s="69">
        <f t="shared" si="356"/>
        <v>687.25</v>
      </c>
      <c r="L7615" s="90">
        <v>25</v>
      </c>
      <c r="M7615" s="51">
        <v>0</v>
      </c>
      <c r="N7615" s="62" t="s">
        <v>8469</v>
      </c>
      <c r="O7615" s="52" t="s">
        <v>1867</v>
      </c>
      <c r="P7615" s="52">
        <v>658</v>
      </c>
      <c r="Q7615" s="52"/>
      <c r="R7615" s="52" t="s">
        <v>8401</v>
      </c>
      <c r="S7615" s="49" t="s">
        <v>21333</v>
      </c>
      <c r="V7615" s="50" t="s">
        <v>15337</v>
      </c>
      <c r="W7615" s="50" t="s">
        <v>8401</v>
      </c>
      <c r="X7615" s="50" t="s">
        <v>14740</v>
      </c>
      <c r="Y7615" s="70" t="s">
        <v>17320</v>
      </c>
      <c r="Z7615" s="53">
        <v>75701</v>
      </c>
    </row>
    <row r="7616" spans="1:26" s="49" customFormat="1" ht="30" x14ac:dyDescent="0.25">
      <c r="A7616" s="75">
        <v>600148742</v>
      </c>
      <c r="B7616" s="73">
        <f t="shared" si="354"/>
        <v>600148742</v>
      </c>
      <c r="C7616" s="73" t="s">
        <v>14156</v>
      </c>
      <c r="D7616" s="68">
        <v>1</v>
      </c>
      <c r="E7616" s="48">
        <f t="shared" si="355"/>
        <v>47863757</v>
      </c>
      <c r="F7616" s="57" t="s">
        <v>8075</v>
      </c>
      <c r="G7616" s="57" t="s">
        <v>8391</v>
      </c>
      <c r="H7616" s="51">
        <v>25</v>
      </c>
      <c r="I7616" s="51" t="s">
        <v>17309</v>
      </c>
      <c r="J7616" s="69">
        <v>27.49</v>
      </c>
      <c r="K7616" s="69">
        <f t="shared" si="356"/>
        <v>687.25</v>
      </c>
      <c r="L7616" s="90">
        <v>25</v>
      </c>
      <c r="M7616" s="51">
        <v>0</v>
      </c>
      <c r="N7616" s="62" t="s">
        <v>8470</v>
      </c>
      <c r="O7616" s="52" t="s">
        <v>8471</v>
      </c>
      <c r="P7616" s="52">
        <v>362</v>
      </c>
      <c r="Q7616" s="52">
        <v>11</v>
      </c>
      <c r="R7616" s="52" t="s">
        <v>8401</v>
      </c>
      <c r="S7616" s="49" t="s">
        <v>21333</v>
      </c>
      <c r="V7616" s="50" t="s">
        <v>15337</v>
      </c>
      <c r="W7616" s="50" t="s">
        <v>8401</v>
      </c>
      <c r="X7616" s="50" t="s">
        <v>14740</v>
      </c>
      <c r="Y7616" s="70" t="s">
        <v>17320</v>
      </c>
      <c r="Z7616" s="53">
        <v>75701</v>
      </c>
    </row>
    <row r="7617" spans="1:26" s="49" customFormat="1" ht="30" x14ac:dyDescent="0.25">
      <c r="A7617" s="75">
        <v>600148751</v>
      </c>
      <c r="B7617" s="73">
        <f t="shared" si="354"/>
        <v>600148751</v>
      </c>
      <c r="C7617" s="73" t="s">
        <v>14157</v>
      </c>
      <c r="D7617" s="68">
        <v>1</v>
      </c>
      <c r="E7617" s="48">
        <f t="shared" si="355"/>
        <v>47863765</v>
      </c>
      <c r="F7617" s="57" t="s">
        <v>8075</v>
      </c>
      <c r="G7617" s="57" t="s">
        <v>8391</v>
      </c>
      <c r="H7617" s="51">
        <v>0</v>
      </c>
      <c r="I7617" s="51" t="s">
        <v>17309</v>
      </c>
      <c r="J7617" s="69">
        <v>27.49</v>
      </c>
      <c r="K7617" s="69">
        <f t="shared" si="356"/>
        <v>0</v>
      </c>
      <c r="L7617" s="90">
        <v>50</v>
      </c>
      <c r="M7617" s="51">
        <v>50</v>
      </c>
      <c r="N7617" s="62" t="s">
        <v>8472</v>
      </c>
      <c r="O7617" s="52" t="s">
        <v>6320</v>
      </c>
      <c r="P7617" s="52">
        <v>419</v>
      </c>
      <c r="Q7617" s="52"/>
      <c r="R7617" s="52" t="s">
        <v>8401</v>
      </c>
      <c r="S7617" s="49" t="s">
        <v>21333</v>
      </c>
      <c r="V7617" s="50" t="s">
        <v>15337</v>
      </c>
      <c r="W7617" s="50" t="s">
        <v>8401</v>
      </c>
      <c r="X7617" s="50" t="s">
        <v>14740</v>
      </c>
      <c r="Y7617" s="70" t="s">
        <v>17320</v>
      </c>
      <c r="Z7617" s="53">
        <v>75701</v>
      </c>
    </row>
    <row r="7618" spans="1:26" s="49" customFormat="1" ht="30" x14ac:dyDescent="0.25">
      <c r="A7618" s="75">
        <v>600148769</v>
      </c>
      <c r="B7618" s="73">
        <f t="shared" si="354"/>
        <v>600148769</v>
      </c>
      <c r="C7618" s="73" t="s">
        <v>14158</v>
      </c>
      <c r="D7618" s="68">
        <v>1</v>
      </c>
      <c r="E7618" s="48">
        <f t="shared" si="355"/>
        <v>47863773</v>
      </c>
      <c r="F7618" s="57" t="s">
        <v>8075</v>
      </c>
      <c r="G7618" s="57" t="s">
        <v>8391</v>
      </c>
      <c r="H7618" s="51">
        <v>25</v>
      </c>
      <c r="I7618" s="51" t="s">
        <v>17309</v>
      </c>
      <c r="J7618" s="69">
        <v>27.49</v>
      </c>
      <c r="K7618" s="69">
        <f t="shared" si="356"/>
        <v>687.25</v>
      </c>
      <c r="L7618" s="90">
        <v>25</v>
      </c>
      <c r="M7618" s="51">
        <v>0</v>
      </c>
      <c r="N7618" s="62" t="s">
        <v>8473</v>
      </c>
      <c r="O7618" s="52" t="s">
        <v>4317</v>
      </c>
      <c r="P7618" s="52">
        <v>768</v>
      </c>
      <c r="Q7618" s="52"/>
      <c r="R7618" s="52" t="s">
        <v>8401</v>
      </c>
      <c r="S7618" s="49" t="s">
        <v>21333</v>
      </c>
      <c r="V7618" s="50" t="s">
        <v>15337</v>
      </c>
      <c r="W7618" s="50" t="s">
        <v>8401</v>
      </c>
      <c r="X7618" s="50" t="s">
        <v>14740</v>
      </c>
      <c r="Y7618" s="70" t="s">
        <v>17320</v>
      </c>
      <c r="Z7618" s="53">
        <v>75701</v>
      </c>
    </row>
    <row r="7619" spans="1:26" s="49" customFormat="1" ht="30" x14ac:dyDescent="0.25">
      <c r="A7619" s="75">
        <v>600148777</v>
      </c>
      <c r="B7619" s="73">
        <f t="shared" si="354"/>
        <v>600148777</v>
      </c>
      <c r="C7619" s="73" t="s">
        <v>21301</v>
      </c>
      <c r="D7619" s="68">
        <v>1</v>
      </c>
      <c r="E7619" s="48">
        <f t="shared" si="355"/>
        <v>47863781</v>
      </c>
      <c r="F7619" s="57" t="s">
        <v>8075</v>
      </c>
      <c r="G7619" s="57" t="s">
        <v>8391</v>
      </c>
      <c r="H7619" s="51">
        <v>50</v>
      </c>
      <c r="I7619" s="51" t="s">
        <v>17309</v>
      </c>
      <c r="J7619" s="69">
        <v>27.49</v>
      </c>
      <c r="K7619" s="69">
        <f t="shared" si="356"/>
        <v>1374.5</v>
      </c>
      <c r="L7619" s="90">
        <v>50</v>
      </c>
      <c r="M7619" s="51">
        <v>0</v>
      </c>
      <c r="N7619" s="62" t="s">
        <v>21302</v>
      </c>
      <c r="O7619" s="52" t="s">
        <v>958</v>
      </c>
      <c r="P7619" s="52">
        <v>160</v>
      </c>
      <c r="Q7619" s="52"/>
      <c r="R7619" s="52" t="s">
        <v>8401</v>
      </c>
      <c r="S7619" s="49" t="s">
        <v>21333</v>
      </c>
      <c r="V7619" s="50" t="s">
        <v>15337</v>
      </c>
      <c r="W7619" s="50" t="s">
        <v>8401</v>
      </c>
      <c r="X7619" s="50" t="s">
        <v>14740</v>
      </c>
      <c r="Y7619" s="70" t="s">
        <v>17320</v>
      </c>
      <c r="Z7619" s="53">
        <v>75701</v>
      </c>
    </row>
    <row r="7620" spans="1:26" s="49" customFormat="1" ht="30" x14ac:dyDescent="0.25">
      <c r="A7620" s="75">
        <v>600149358</v>
      </c>
      <c r="B7620" s="73">
        <f t="shared" ref="B7620:B7683" si="357">A7620/1</f>
        <v>600149358</v>
      </c>
      <c r="C7620" s="73" t="s">
        <v>14159</v>
      </c>
      <c r="D7620" s="68">
        <v>1</v>
      </c>
      <c r="E7620" s="48">
        <f t="shared" ref="E7620:E7683" si="358">C7620/1</f>
        <v>70920711</v>
      </c>
      <c r="F7620" s="57" t="s">
        <v>8075</v>
      </c>
      <c r="G7620" s="57" t="s">
        <v>8391</v>
      </c>
      <c r="H7620" s="51">
        <v>25</v>
      </c>
      <c r="I7620" s="51" t="s">
        <v>17309</v>
      </c>
      <c r="J7620" s="69">
        <v>27.49</v>
      </c>
      <c r="K7620" s="69">
        <f t="shared" ref="K7620:K7683" si="359">H7620*J7620</f>
        <v>687.25</v>
      </c>
      <c r="L7620" s="90">
        <v>25</v>
      </c>
      <c r="M7620" s="51">
        <v>0</v>
      </c>
      <c r="N7620" s="62" t="s">
        <v>8474</v>
      </c>
      <c r="O7620" s="52"/>
      <c r="P7620" s="52">
        <v>234</v>
      </c>
      <c r="Q7620" s="52"/>
      <c r="R7620" s="52" t="s">
        <v>8401</v>
      </c>
      <c r="S7620" s="49" t="s">
        <v>21333</v>
      </c>
      <c r="V7620" s="50" t="s">
        <v>15337</v>
      </c>
      <c r="W7620" s="50" t="s">
        <v>8401</v>
      </c>
      <c r="X7620" s="50" t="s">
        <v>14740</v>
      </c>
      <c r="Y7620" s="70" t="s">
        <v>17320</v>
      </c>
      <c r="Z7620" s="53">
        <v>75701</v>
      </c>
    </row>
    <row r="7621" spans="1:26" s="49" customFormat="1" ht="30" x14ac:dyDescent="0.25">
      <c r="A7621" s="75">
        <v>600149536</v>
      </c>
      <c r="B7621" s="73">
        <f t="shared" si="357"/>
        <v>600149536</v>
      </c>
      <c r="C7621" s="73" t="s">
        <v>14160</v>
      </c>
      <c r="D7621" s="68">
        <v>1</v>
      </c>
      <c r="E7621" s="48">
        <f t="shared" si="358"/>
        <v>851761</v>
      </c>
      <c r="F7621" s="57" t="s">
        <v>8075</v>
      </c>
      <c r="G7621" s="57" t="s">
        <v>8391</v>
      </c>
      <c r="H7621" s="51">
        <v>975</v>
      </c>
      <c r="I7621" s="51" t="s">
        <v>17309</v>
      </c>
      <c r="J7621" s="69">
        <v>27.49</v>
      </c>
      <c r="K7621" s="69">
        <f t="shared" si="359"/>
        <v>26802.75</v>
      </c>
      <c r="L7621" s="90">
        <v>975</v>
      </c>
      <c r="M7621" s="51">
        <v>0</v>
      </c>
      <c r="N7621" s="62" t="s">
        <v>8475</v>
      </c>
      <c r="O7621" s="52" t="s">
        <v>1867</v>
      </c>
      <c r="P7621" s="52">
        <v>726</v>
      </c>
      <c r="Q7621" s="52">
        <v>9</v>
      </c>
      <c r="R7621" s="52" t="s">
        <v>8401</v>
      </c>
      <c r="S7621" s="49" t="s">
        <v>21333</v>
      </c>
      <c r="V7621" s="50" t="s">
        <v>15337</v>
      </c>
      <c r="W7621" s="50" t="s">
        <v>8401</v>
      </c>
      <c r="X7621" s="50" t="s">
        <v>14740</v>
      </c>
      <c r="Y7621" s="70" t="s">
        <v>17320</v>
      </c>
      <c r="Z7621" s="53">
        <v>75701</v>
      </c>
    </row>
    <row r="7622" spans="1:26" s="49" customFormat="1" ht="30" x14ac:dyDescent="0.25">
      <c r="A7622" s="75">
        <v>600149544</v>
      </c>
      <c r="B7622" s="73">
        <f t="shared" si="357"/>
        <v>600149544</v>
      </c>
      <c r="C7622" s="73" t="s">
        <v>14161</v>
      </c>
      <c r="D7622" s="68">
        <v>1</v>
      </c>
      <c r="E7622" s="48">
        <f t="shared" si="358"/>
        <v>851779</v>
      </c>
      <c r="F7622" s="57" t="s">
        <v>8075</v>
      </c>
      <c r="G7622" s="57" t="s">
        <v>8391</v>
      </c>
      <c r="H7622" s="51">
        <v>325</v>
      </c>
      <c r="I7622" s="51" t="s">
        <v>17309</v>
      </c>
      <c r="J7622" s="69">
        <v>27.49</v>
      </c>
      <c r="K7622" s="69">
        <f t="shared" si="359"/>
        <v>8934.25</v>
      </c>
      <c r="L7622" s="90">
        <v>325</v>
      </c>
      <c r="M7622" s="51">
        <v>0</v>
      </c>
      <c r="N7622" s="62" t="s">
        <v>8476</v>
      </c>
      <c r="O7622" s="52" t="s">
        <v>593</v>
      </c>
      <c r="P7622" s="52">
        <v>291</v>
      </c>
      <c r="Q7622" s="52">
        <v>20</v>
      </c>
      <c r="R7622" s="52" t="s">
        <v>8401</v>
      </c>
      <c r="S7622" s="49" t="s">
        <v>21333</v>
      </c>
      <c r="V7622" s="50" t="s">
        <v>15337</v>
      </c>
      <c r="W7622" s="50" t="s">
        <v>8401</v>
      </c>
      <c r="X7622" s="50" t="s">
        <v>14740</v>
      </c>
      <c r="Y7622" s="70" t="s">
        <v>17320</v>
      </c>
      <c r="Z7622" s="53">
        <v>75701</v>
      </c>
    </row>
    <row r="7623" spans="1:26" s="49" customFormat="1" x14ac:dyDescent="0.25">
      <c r="A7623" s="75">
        <v>600149552</v>
      </c>
      <c r="B7623" s="73">
        <f t="shared" si="357"/>
        <v>600149552</v>
      </c>
      <c r="C7623" s="73" t="s">
        <v>14162</v>
      </c>
      <c r="D7623" s="68">
        <v>1</v>
      </c>
      <c r="E7623" s="48">
        <f t="shared" si="358"/>
        <v>44740972</v>
      </c>
      <c r="F7623" s="57" t="s">
        <v>8075</v>
      </c>
      <c r="G7623" s="57" t="s">
        <v>8391</v>
      </c>
      <c r="H7623" s="51">
        <v>325</v>
      </c>
      <c r="I7623" s="51" t="s">
        <v>17309</v>
      </c>
      <c r="J7623" s="69">
        <v>27.49</v>
      </c>
      <c r="K7623" s="69">
        <f t="shared" si="359"/>
        <v>8934.25</v>
      </c>
      <c r="L7623" s="90">
        <v>325</v>
      </c>
      <c r="M7623" s="51">
        <v>0</v>
      </c>
      <c r="N7623" s="62" t="s">
        <v>8477</v>
      </c>
      <c r="O7623" s="52"/>
      <c r="P7623" s="52">
        <v>133</v>
      </c>
      <c r="Q7623" s="52"/>
      <c r="R7623" s="52" t="s">
        <v>8468</v>
      </c>
      <c r="S7623" s="49" t="s">
        <v>21333</v>
      </c>
      <c r="V7623" s="50" t="s">
        <v>15337</v>
      </c>
      <c r="W7623" s="50" t="s">
        <v>8401</v>
      </c>
      <c r="X7623" s="50" t="s">
        <v>14740</v>
      </c>
      <c r="Y7623" s="70" t="s">
        <v>17320</v>
      </c>
      <c r="Z7623" s="53">
        <v>75641</v>
      </c>
    </row>
    <row r="7624" spans="1:26" s="49" customFormat="1" ht="30" x14ac:dyDescent="0.25">
      <c r="A7624" s="75">
        <v>600149579</v>
      </c>
      <c r="B7624" s="73">
        <f t="shared" si="357"/>
        <v>600149579</v>
      </c>
      <c r="C7624" s="73" t="s">
        <v>14163</v>
      </c>
      <c r="D7624" s="68">
        <v>1</v>
      </c>
      <c r="E7624" s="48">
        <f t="shared" si="358"/>
        <v>45211345</v>
      </c>
      <c r="F7624" s="57" t="s">
        <v>8075</v>
      </c>
      <c r="G7624" s="57" t="s">
        <v>8391</v>
      </c>
      <c r="H7624" s="51">
        <v>875</v>
      </c>
      <c r="I7624" s="51" t="s">
        <v>17309</v>
      </c>
      <c r="J7624" s="69">
        <v>27.49</v>
      </c>
      <c r="K7624" s="69">
        <f t="shared" si="359"/>
        <v>24053.75</v>
      </c>
      <c r="L7624" s="90">
        <v>875</v>
      </c>
      <c r="M7624" s="51">
        <v>0</v>
      </c>
      <c r="N7624" s="62" t="s">
        <v>8478</v>
      </c>
      <c r="O7624" s="52" t="s">
        <v>8406</v>
      </c>
      <c r="P7624" s="52">
        <v>380</v>
      </c>
      <c r="Q7624" s="52"/>
      <c r="R7624" s="52" t="s">
        <v>8401</v>
      </c>
      <c r="S7624" s="49" t="s">
        <v>21333</v>
      </c>
      <c r="V7624" s="50" t="s">
        <v>15337</v>
      </c>
      <c r="W7624" s="50" t="s">
        <v>8401</v>
      </c>
      <c r="X7624" s="50" t="s">
        <v>14740</v>
      </c>
      <c r="Y7624" s="70" t="s">
        <v>17320</v>
      </c>
      <c r="Z7624" s="53">
        <v>75701</v>
      </c>
    </row>
    <row r="7625" spans="1:26" s="49" customFormat="1" ht="30" x14ac:dyDescent="0.25">
      <c r="A7625" s="75">
        <v>600149587</v>
      </c>
      <c r="B7625" s="73">
        <f t="shared" si="357"/>
        <v>600149587</v>
      </c>
      <c r="C7625" s="73" t="s">
        <v>14164</v>
      </c>
      <c r="D7625" s="68">
        <v>1</v>
      </c>
      <c r="E7625" s="48">
        <f t="shared" si="358"/>
        <v>45211353</v>
      </c>
      <c r="F7625" s="57" t="s">
        <v>8075</v>
      </c>
      <c r="G7625" s="57" t="s">
        <v>8391</v>
      </c>
      <c r="H7625" s="51">
        <v>725</v>
      </c>
      <c r="I7625" s="51" t="s">
        <v>17309</v>
      </c>
      <c r="J7625" s="69">
        <v>27.49</v>
      </c>
      <c r="K7625" s="69">
        <f t="shared" si="359"/>
        <v>19930.25</v>
      </c>
      <c r="L7625" s="90">
        <v>725</v>
      </c>
      <c r="M7625" s="51">
        <v>0</v>
      </c>
      <c r="N7625" s="62" t="s">
        <v>8479</v>
      </c>
      <c r="O7625" s="52" t="s">
        <v>46</v>
      </c>
      <c r="P7625" s="52">
        <v>376</v>
      </c>
      <c r="Q7625" s="52"/>
      <c r="R7625" s="52" t="s">
        <v>8401</v>
      </c>
      <c r="S7625" s="49" t="s">
        <v>21333</v>
      </c>
      <c r="V7625" s="50" t="s">
        <v>15337</v>
      </c>
      <c r="W7625" s="50" t="s">
        <v>8401</v>
      </c>
      <c r="X7625" s="50" t="s">
        <v>14740</v>
      </c>
      <c r="Y7625" s="70" t="s">
        <v>17320</v>
      </c>
      <c r="Z7625" s="53">
        <v>75701</v>
      </c>
    </row>
    <row r="7626" spans="1:26" s="49" customFormat="1" ht="30" x14ac:dyDescent="0.25">
      <c r="A7626" s="75">
        <v>600149595</v>
      </c>
      <c r="B7626" s="73">
        <f t="shared" si="357"/>
        <v>600149595</v>
      </c>
      <c r="C7626" s="73" t="s">
        <v>14165</v>
      </c>
      <c r="D7626" s="68">
        <v>1</v>
      </c>
      <c r="E7626" s="48">
        <f t="shared" si="358"/>
        <v>45211451</v>
      </c>
      <c r="F7626" s="57" t="s">
        <v>8075</v>
      </c>
      <c r="G7626" s="57" t="s">
        <v>8391</v>
      </c>
      <c r="H7626" s="51">
        <v>1150</v>
      </c>
      <c r="I7626" s="51" t="s">
        <v>17309</v>
      </c>
      <c r="J7626" s="69">
        <v>27.49</v>
      </c>
      <c r="K7626" s="69">
        <f t="shared" si="359"/>
        <v>31613.5</v>
      </c>
      <c r="L7626" s="90">
        <v>1150</v>
      </c>
      <c r="M7626" s="51">
        <v>0</v>
      </c>
      <c r="N7626" s="62" t="s">
        <v>8480</v>
      </c>
      <c r="O7626" s="52" t="s">
        <v>8410</v>
      </c>
      <c r="P7626" s="52">
        <v>167</v>
      </c>
      <c r="Q7626" s="52"/>
      <c r="R7626" s="52" t="s">
        <v>8401</v>
      </c>
      <c r="S7626" s="49" t="s">
        <v>21333</v>
      </c>
      <c r="V7626" s="50" t="s">
        <v>15337</v>
      </c>
      <c r="W7626" s="50" t="s">
        <v>8401</v>
      </c>
      <c r="X7626" s="50" t="s">
        <v>14740</v>
      </c>
      <c r="Y7626" s="70" t="s">
        <v>17320</v>
      </c>
      <c r="Z7626" s="53">
        <v>75701</v>
      </c>
    </row>
    <row r="7627" spans="1:26" s="49" customFormat="1" x14ac:dyDescent="0.25">
      <c r="A7627" s="75">
        <v>600149617</v>
      </c>
      <c r="B7627" s="73">
        <f t="shared" si="357"/>
        <v>600149617</v>
      </c>
      <c r="C7627" s="73" t="s">
        <v>14166</v>
      </c>
      <c r="D7627" s="68">
        <v>1</v>
      </c>
      <c r="E7627" s="48">
        <f t="shared" si="358"/>
        <v>45211582</v>
      </c>
      <c r="F7627" s="57" t="s">
        <v>8075</v>
      </c>
      <c r="G7627" s="57" t="s">
        <v>8391</v>
      </c>
      <c r="H7627" s="51">
        <v>600</v>
      </c>
      <c r="I7627" s="51" t="s">
        <v>17309</v>
      </c>
      <c r="J7627" s="69">
        <v>27.49</v>
      </c>
      <c r="K7627" s="69">
        <f t="shared" si="359"/>
        <v>16494</v>
      </c>
      <c r="L7627" s="90">
        <v>600</v>
      </c>
      <c r="M7627" s="51">
        <v>0</v>
      </c>
      <c r="N7627" s="62" t="s">
        <v>8481</v>
      </c>
      <c r="O7627" s="52"/>
      <c r="P7627" s="52">
        <v>500</v>
      </c>
      <c r="Q7627" s="52"/>
      <c r="R7627" s="52" t="s">
        <v>8407</v>
      </c>
      <c r="S7627" s="49" t="s">
        <v>21333</v>
      </c>
      <c r="V7627" s="50" t="s">
        <v>15337</v>
      </c>
      <c r="W7627" s="50" t="s">
        <v>8401</v>
      </c>
      <c r="X7627" s="50" t="s">
        <v>14740</v>
      </c>
      <c r="Y7627" s="70" t="s">
        <v>17320</v>
      </c>
      <c r="Z7627" s="53">
        <v>75651</v>
      </c>
    </row>
    <row r="7628" spans="1:26" s="49" customFormat="1" ht="30" x14ac:dyDescent="0.25">
      <c r="A7628" s="75">
        <v>600149820</v>
      </c>
      <c r="B7628" s="73">
        <f t="shared" si="357"/>
        <v>600149820</v>
      </c>
      <c r="C7628" s="73" t="s">
        <v>14167</v>
      </c>
      <c r="D7628" s="68">
        <v>1</v>
      </c>
      <c r="E7628" s="48">
        <f t="shared" si="358"/>
        <v>70918261</v>
      </c>
      <c r="F7628" s="57" t="s">
        <v>8075</v>
      </c>
      <c r="G7628" s="57" t="s">
        <v>8391</v>
      </c>
      <c r="H7628" s="51">
        <v>50</v>
      </c>
      <c r="I7628" s="51" t="s">
        <v>17309</v>
      </c>
      <c r="J7628" s="69">
        <v>27.49</v>
      </c>
      <c r="K7628" s="69">
        <f t="shared" si="359"/>
        <v>1374.5</v>
      </c>
      <c r="L7628" s="90">
        <v>50</v>
      </c>
      <c r="M7628" s="51">
        <v>0</v>
      </c>
      <c r="N7628" s="62" t="s">
        <v>8482</v>
      </c>
      <c r="O7628" s="52"/>
      <c r="P7628" s="52">
        <v>105</v>
      </c>
      <c r="Q7628" s="52"/>
      <c r="R7628" s="52" t="s">
        <v>8483</v>
      </c>
      <c r="S7628" s="49" t="s">
        <v>21333</v>
      </c>
      <c r="V7628" s="50" t="s">
        <v>15337</v>
      </c>
      <c r="W7628" s="50" t="s">
        <v>8401</v>
      </c>
      <c r="X7628" s="50" t="s">
        <v>14740</v>
      </c>
      <c r="Y7628" s="70" t="s">
        <v>17320</v>
      </c>
      <c r="Z7628" s="53">
        <v>75643</v>
      </c>
    </row>
    <row r="7629" spans="1:26" s="49" customFormat="1" ht="30" x14ac:dyDescent="0.25">
      <c r="A7629" s="75">
        <v>600149854</v>
      </c>
      <c r="B7629" s="73">
        <f t="shared" si="357"/>
        <v>600149854</v>
      </c>
      <c r="C7629" s="73" t="s">
        <v>14168</v>
      </c>
      <c r="D7629" s="68">
        <v>1</v>
      </c>
      <c r="E7629" s="48">
        <f t="shared" si="358"/>
        <v>70918279</v>
      </c>
      <c r="F7629" s="57" t="s">
        <v>8075</v>
      </c>
      <c r="G7629" s="57" t="s">
        <v>8391</v>
      </c>
      <c r="H7629" s="51">
        <v>50</v>
      </c>
      <c r="I7629" s="51" t="s">
        <v>17309</v>
      </c>
      <c r="J7629" s="69">
        <v>27.49</v>
      </c>
      <c r="K7629" s="69">
        <f t="shared" si="359"/>
        <v>1374.5</v>
      </c>
      <c r="L7629" s="90">
        <v>50</v>
      </c>
      <c r="M7629" s="51">
        <v>0</v>
      </c>
      <c r="N7629" s="62" t="s">
        <v>8484</v>
      </c>
      <c r="O7629" s="52"/>
      <c r="P7629" s="52">
        <v>101</v>
      </c>
      <c r="Q7629" s="52"/>
      <c r="R7629" s="52" t="s">
        <v>8485</v>
      </c>
      <c r="S7629" s="49" t="s">
        <v>21333</v>
      </c>
      <c r="V7629" s="50" t="s">
        <v>15337</v>
      </c>
      <c r="W7629" s="50" t="s">
        <v>8401</v>
      </c>
      <c r="X7629" s="50" t="s">
        <v>14740</v>
      </c>
      <c r="Y7629" s="70" t="s">
        <v>17320</v>
      </c>
      <c r="Z7629" s="53">
        <v>75645</v>
      </c>
    </row>
    <row r="7630" spans="1:26" s="49" customFormat="1" ht="30" x14ac:dyDescent="0.25">
      <c r="A7630" s="75">
        <v>600149871</v>
      </c>
      <c r="B7630" s="73">
        <f t="shared" si="357"/>
        <v>600149871</v>
      </c>
      <c r="C7630" s="73" t="s">
        <v>14169</v>
      </c>
      <c r="D7630" s="68">
        <v>1</v>
      </c>
      <c r="E7630" s="48">
        <f t="shared" si="358"/>
        <v>70939756</v>
      </c>
      <c r="F7630" s="57" t="s">
        <v>8075</v>
      </c>
      <c r="G7630" s="57" t="s">
        <v>8391</v>
      </c>
      <c r="H7630" s="51">
        <v>75</v>
      </c>
      <c r="I7630" s="51" t="s">
        <v>17309</v>
      </c>
      <c r="J7630" s="69">
        <v>27.49</v>
      </c>
      <c r="K7630" s="69">
        <f t="shared" si="359"/>
        <v>2061.75</v>
      </c>
      <c r="L7630" s="90">
        <v>75</v>
      </c>
      <c r="M7630" s="51">
        <v>0</v>
      </c>
      <c r="N7630" s="62" t="s">
        <v>8486</v>
      </c>
      <c r="O7630" s="52"/>
      <c r="P7630" s="52">
        <v>116</v>
      </c>
      <c r="Q7630" s="52"/>
      <c r="R7630" s="52" t="s">
        <v>8487</v>
      </c>
      <c r="S7630" s="49" t="s">
        <v>21333</v>
      </c>
      <c r="V7630" s="50" t="s">
        <v>15337</v>
      </c>
      <c r="W7630" s="50" t="s">
        <v>8401</v>
      </c>
      <c r="X7630" s="50" t="s">
        <v>14740</v>
      </c>
      <c r="Y7630" s="70" t="s">
        <v>17320</v>
      </c>
      <c r="Z7630" s="53">
        <v>75642</v>
      </c>
    </row>
    <row r="7631" spans="1:26" s="49" customFormat="1" ht="30" x14ac:dyDescent="0.25">
      <c r="A7631" s="75">
        <v>600149889</v>
      </c>
      <c r="B7631" s="73">
        <f t="shared" si="357"/>
        <v>600149889</v>
      </c>
      <c r="C7631" s="73" t="s">
        <v>14170</v>
      </c>
      <c r="D7631" s="68">
        <v>1</v>
      </c>
      <c r="E7631" s="48">
        <f t="shared" si="358"/>
        <v>70918040</v>
      </c>
      <c r="F7631" s="57" t="s">
        <v>8075</v>
      </c>
      <c r="G7631" s="57" t="s">
        <v>8391</v>
      </c>
      <c r="H7631" s="51">
        <v>75</v>
      </c>
      <c r="I7631" s="51" t="s">
        <v>17309</v>
      </c>
      <c r="J7631" s="69">
        <v>27.49</v>
      </c>
      <c r="K7631" s="69">
        <f t="shared" si="359"/>
        <v>2061.75</v>
      </c>
      <c r="L7631" s="90">
        <v>75</v>
      </c>
      <c r="M7631" s="51">
        <v>0</v>
      </c>
      <c r="N7631" s="62" t="s">
        <v>8488</v>
      </c>
      <c r="O7631" s="52"/>
      <c r="P7631" s="52">
        <v>53</v>
      </c>
      <c r="Q7631" s="52"/>
      <c r="R7631" s="52" t="s">
        <v>8489</v>
      </c>
      <c r="S7631" s="49" t="s">
        <v>21333</v>
      </c>
      <c r="V7631" s="50" t="s">
        <v>15337</v>
      </c>
      <c r="W7631" s="50" t="s">
        <v>8401</v>
      </c>
      <c r="X7631" s="50" t="s">
        <v>14740</v>
      </c>
      <c r="Y7631" s="70" t="s">
        <v>17320</v>
      </c>
      <c r="Z7631" s="53">
        <v>75701</v>
      </c>
    </row>
    <row r="7632" spans="1:26" s="49" customFormat="1" x14ac:dyDescent="0.25">
      <c r="A7632" s="75">
        <v>600150054</v>
      </c>
      <c r="B7632" s="73">
        <f t="shared" si="357"/>
        <v>600150054</v>
      </c>
      <c r="C7632" s="73" t="s">
        <v>14171</v>
      </c>
      <c r="D7632" s="68">
        <v>1</v>
      </c>
      <c r="E7632" s="48">
        <f t="shared" si="358"/>
        <v>70238472</v>
      </c>
      <c r="F7632" s="57" t="s">
        <v>8075</v>
      </c>
      <c r="G7632" s="57" t="s">
        <v>8391</v>
      </c>
      <c r="H7632" s="51">
        <v>525</v>
      </c>
      <c r="I7632" s="51" t="s">
        <v>17309</v>
      </c>
      <c r="J7632" s="69">
        <v>27.49</v>
      </c>
      <c r="K7632" s="69">
        <f t="shared" si="359"/>
        <v>14432.25</v>
      </c>
      <c r="L7632" s="90">
        <v>525</v>
      </c>
      <c r="M7632" s="51">
        <v>0</v>
      </c>
      <c r="N7632" s="62" t="s">
        <v>8490</v>
      </c>
      <c r="O7632" s="52"/>
      <c r="P7632" s="52">
        <v>229</v>
      </c>
      <c r="Q7632" s="52"/>
      <c r="R7632" s="52" t="s">
        <v>8403</v>
      </c>
      <c r="S7632" s="49" t="s">
        <v>21333</v>
      </c>
      <c r="V7632" s="50" t="s">
        <v>15337</v>
      </c>
      <c r="W7632" s="50" t="s">
        <v>8401</v>
      </c>
      <c r="X7632" s="50" t="s">
        <v>14740</v>
      </c>
      <c r="Y7632" s="70" t="s">
        <v>17320</v>
      </c>
      <c r="Z7632" s="53">
        <v>75643</v>
      </c>
    </row>
    <row r="7633" spans="1:26" s="49" customFormat="1" ht="30" x14ac:dyDescent="0.25">
      <c r="A7633" s="75">
        <v>600149901</v>
      </c>
      <c r="B7633" s="73">
        <f t="shared" si="357"/>
        <v>600149901</v>
      </c>
      <c r="C7633" s="73" t="s">
        <v>14172</v>
      </c>
      <c r="D7633" s="68">
        <v>1</v>
      </c>
      <c r="E7633" s="48">
        <f t="shared" si="358"/>
        <v>70912181</v>
      </c>
      <c r="F7633" s="57" t="s">
        <v>8075</v>
      </c>
      <c r="G7633" s="57" t="s">
        <v>8391</v>
      </c>
      <c r="H7633" s="51">
        <v>50</v>
      </c>
      <c r="I7633" s="51" t="s">
        <v>17309</v>
      </c>
      <c r="J7633" s="69">
        <v>27.49</v>
      </c>
      <c r="K7633" s="69">
        <f t="shared" si="359"/>
        <v>1374.5</v>
      </c>
      <c r="L7633" s="90">
        <v>50</v>
      </c>
      <c r="M7633" s="51">
        <v>0</v>
      </c>
      <c r="N7633" s="62" t="s">
        <v>8491</v>
      </c>
      <c r="O7633" s="52"/>
      <c r="P7633" s="52">
        <v>43</v>
      </c>
      <c r="Q7633" s="52"/>
      <c r="R7633" s="52" t="s">
        <v>8223</v>
      </c>
      <c r="S7633" s="49" t="s">
        <v>21333</v>
      </c>
      <c r="V7633" s="50" t="s">
        <v>15337</v>
      </c>
      <c r="W7633" s="50" t="s">
        <v>8401</v>
      </c>
      <c r="X7633" s="50" t="s">
        <v>14740</v>
      </c>
      <c r="Y7633" s="70" t="s">
        <v>17320</v>
      </c>
      <c r="Z7633" s="53">
        <v>75644</v>
      </c>
    </row>
    <row r="7634" spans="1:26" s="49" customFormat="1" x14ac:dyDescent="0.25">
      <c r="A7634" s="75">
        <v>600149935</v>
      </c>
      <c r="B7634" s="73">
        <f t="shared" si="357"/>
        <v>600149935</v>
      </c>
      <c r="C7634" s="73" t="s">
        <v>14173</v>
      </c>
      <c r="D7634" s="68">
        <v>1</v>
      </c>
      <c r="E7634" s="48">
        <f t="shared" si="358"/>
        <v>70918023</v>
      </c>
      <c r="F7634" s="57" t="s">
        <v>8075</v>
      </c>
      <c r="G7634" s="57" t="s">
        <v>8391</v>
      </c>
      <c r="H7634" s="51">
        <v>100</v>
      </c>
      <c r="I7634" s="51" t="s">
        <v>17309</v>
      </c>
      <c r="J7634" s="69">
        <v>27.49</v>
      </c>
      <c r="K7634" s="69">
        <f t="shared" si="359"/>
        <v>2749</v>
      </c>
      <c r="L7634" s="90">
        <v>100</v>
      </c>
      <c r="M7634" s="51">
        <v>0</v>
      </c>
      <c r="N7634" s="62" t="s">
        <v>8492</v>
      </c>
      <c r="O7634" s="52"/>
      <c r="P7634" s="52">
        <v>42</v>
      </c>
      <c r="Q7634" s="52"/>
      <c r="R7634" s="52" t="s">
        <v>8493</v>
      </c>
      <c r="S7634" s="49" t="s">
        <v>21333</v>
      </c>
      <c r="V7634" s="50" t="s">
        <v>15337</v>
      </c>
      <c r="W7634" s="50" t="s">
        <v>8401</v>
      </c>
      <c r="X7634" s="50" t="s">
        <v>14740</v>
      </c>
      <c r="Y7634" s="70" t="s">
        <v>17320</v>
      </c>
      <c r="Z7634" s="53">
        <v>75624</v>
      </c>
    </row>
    <row r="7635" spans="1:26" s="49" customFormat="1" ht="30" x14ac:dyDescent="0.25">
      <c r="A7635" s="75">
        <v>600150119</v>
      </c>
      <c r="B7635" s="73">
        <f t="shared" si="357"/>
        <v>600150119</v>
      </c>
      <c r="C7635" s="73" t="s">
        <v>14174</v>
      </c>
      <c r="D7635" s="68">
        <v>1</v>
      </c>
      <c r="E7635" s="48">
        <f t="shared" si="358"/>
        <v>70918007</v>
      </c>
      <c r="F7635" s="57" t="s">
        <v>8075</v>
      </c>
      <c r="G7635" s="57" t="s">
        <v>8391</v>
      </c>
      <c r="H7635" s="51">
        <v>50</v>
      </c>
      <c r="I7635" s="51" t="s">
        <v>17309</v>
      </c>
      <c r="J7635" s="69">
        <v>27.49</v>
      </c>
      <c r="K7635" s="69">
        <f t="shared" si="359"/>
        <v>1374.5</v>
      </c>
      <c r="L7635" s="90">
        <v>50</v>
      </c>
      <c r="M7635" s="51">
        <v>0</v>
      </c>
      <c r="N7635" s="62" t="s">
        <v>8494</v>
      </c>
      <c r="O7635" s="52"/>
      <c r="P7635" s="52">
        <v>124</v>
      </c>
      <c r="Q7635" s="52"/>
      <c r="R7635" s="52" t="s">
        <v>8495</v>
      </c>
      <c r="S7635" s="49" t="s">
        <v>21333</v>
      </c>
      <c r="V7635" s="50" t="s">
        <v>15337</v>
      </c>
      <c r="W7635" s="50" t="s">
        <v>8401</v>
      </c>
      <c r="X7635" s="50" t="s">
        <v>14740</v>
      </c>
      <c r="Y7635" s="70" t="s">
        <v>17320</v>
      </c>
      <c r="Z7635" s="53">
        <v>75644</v>
      </c>
    </row>
    <row r="7636" spans="1:26" s="49" customFormat="1" ht="45" x14ac:dyDescent="0.25">
      <c r="A7636" s="75">
        <v>600171400</v>
      </c>
      <c r="B7636" s="73">
        <f t="shared" si="357"/>
        <v>600171400</v>
      </c>
      <c r="C7636" s="73" t="s">
        <v>14119</v>
      </c>
      <c r="D7636" s="68">
        <v>1</v>
      </c>
      <c r="E7636" s="48">
        <f t="shared" si="358"/>
        <v>851574</v>
      </c>
      <c r="F7636" s="57" t="s">
        <v>8075</v>
      </c>
      <c r="G7636" s="57" t="s">
        <v>8391</v>
      </c>
      <c r="H7636" s="51">
        <v>875</v>
      </c>
      <c r="I7636" s="51" t="s">
        <v>17309</v>
      </c>
      <c r="J7636" s="69">
        <v>27.49</v>
      </c>
      <c r="K7636" s="69">
        <f t="shared" si="359"/>
        <v>24053.75</v>
      </c>
      <c r="L7636" s="90">
        <v>875</v>
      </c>
      <c r="M7636" s="51">
        <v>0</v>
      </c>
      <c r="N7636" s="62" t="s">
        <v>8408</v>
      </c>
      <c r="O7636" s="52" t="s">
        <v>764</v>
      </c>
      <c r="P7636" s="52">
        <v>239</v>
      </c>
      <c r="Q7636" s="52">
        <v>49</v>
      </c>
      <c r="R7636" s="52" t="s">
        <v>8401</v>
      </c>
      <c r="S7636" s="49" t="s">
        <v>21333</v>
      </c>
      <c r="V7636" s="50" t="s">
        <v>15305</v>
      </c>
      <c r="W7636" s="50" t="s">
        <v>8401</v>
      </c>
      <c r="X7636" s="50" t="s">
        <v>14738</v>
      </c>
      <c r="Y7636" s="70" t="s">
        <v>17320</v>
      </c>
      <c r="Z7636" s="53">
        <v>75701</v>
      </c>
    </row>
    <row r="7637" spans="1:26" s="49" customFormat="1" x14ac:dyDescent="0.25">
      <c r="A7637" s="75">
        <v>600171647</v>
      </c>
      <c r="B7637" s="73">
        <f t="shared" si="357"/>
        <v>600171647</v>
      </c>
      <c r="C7637" s="73" t="s">
        <v>14120</v>
      </c>
      <c r="D7637" s="68">
        <v>1</v>
      </c>
      <c r="E7637" s="48">
        <f t="shared" si="358"/>
        <v>70238928</v>
      </c>
      <c r="F7637" s="57" t="s">
        <v>8075</v>
      </c>
      <c r="G7637" s="57" t="s">
        <v>8391</v>
      </c>
      <c r="H7637" s="51">
        <v>125</v>
      </c>
      <c r="I7637" s="51" t="s">
        <v>17309</v>
      </c>
      <c r="J7637" s="69">
        <v>27.49</v>
      </c>
      <c r="K7637" s="69">
        <f t="shared" si="359"/>
        <v>3436.25</v>
      </c>
      <c r="L7637" s="90">
        <v>125</v>
      </c>
      <c r="M7637" s="51">
        <v>0</v>
      </c>
      <c r="N7637" s="62" t="s">
        <v>8409</v>
      </c>
      <c r="O7637" s="52" t="s">
        <v>8410</v>
      </c>
      <c r="P7637" s="52">
        <v>782</v>
      </c>
      <c r="Q7637" s="52"/>
      <c r="R7637" s="52" t="s">
        <v>8401</v>
      </c>
      <c r="S7637" s="49" t="s">
        <v>21333</v>
      </c>
      <c r="V7637" s="50" t="s">
        <v>15305</v>
      </c>
      <c r="W7637" s="50" t="s">
        <v>8401</v>
      </c>
      <c r="X7637" s="50" t="s">
        <v>14738</v>
      </c>
      <c r="Y7637" s="70" t="s">
        <v>17320</v>
      </c>
      <c r="Z7637" s="53">
        <v>75701</v>
      </c>
    </row>
    <row r="7638" spans="1:26" s="49" customFormat="1" ht="30" x14ac:dyDescent="0.25">
      <c r="A7638" s="75">
        <v>691005176</v>
      </c>
      <c r="B7638" s="73">
        <f t="shared" si="357"/>
        <v>691005176</v>
      </c>
      <c r="C7638" s="73" t="s">
        <v>14175</v>
      </c>
      <c r="D7638" s="68">
        <v>1</v>
      </c>
      <c r="E7638" s="48">
        <f t="shared" si="358"/>
        <v>71295160</v>
      </c>
      <c r="F7638" s="57" t="s">
        <v>8075</v>
      </c>
      <c r="G7638" s="57" t="s">
        <v>8391</v>
      </c>
      <c r="H7638" s="51">
        <v>325</v>
      </c>
      <c r="I7638" s="51" t="s">
        <v>17309</v>
      </c>
      <c r="J7638" s="69">
        <v>27.49</v>
      </c>
      <c r="K7638" s="69">
        <f t="shared" si="359"/>
        <v>8934.25</v>
      </c>
      <c r="L7638" s="90">
        <v>325</v>
      </c>
      <c r="M7638" s="51">
        <v>0</v>
      </c>
      <c r="N7638" s="62" t="s">
        <v>8496</v>
      </c>
      <c r="O7638" s="52"/>
      <c r="P7638" s="52">
        <v>276</v>
      </c>
      <c r="Q7638" s="52"/>
      <c r="R7638" s="52" t="s">
        <v>8497</v>
      </c>
      <c r="S7638" s="49" t="s">
        <v>21333</v>
      </c>
      <c r="V7638" s="50" t="s">
        <v>15337</v>
      </c>
      <c r="W7638" s="50" t="s">
        <v>8401</v>
      </c>
      <c r="X7638" s="50" t="s">
        <v>14740</v>
      </c>
      <c r="Y7638" s="70" t="s">
        <v>17320</v>
      </c>
      <c r="Z7638" s="53">
        <v>75701</v>
      </c>
    </row>
    <row r="7639" spans="1:26" s="49" customFormat="1" x14ac:dyDescent="0.25">
      <c r="A7639" s="75">
        <v>691005184</v>
      </c>
      <c r="B7639" s="73">
        <f t="shared" si="357"/>
        <v>691005184</v>
      </c>
      <c r="C7639" s="73" t="s">
        <v>14176</v>
      </c>
      <c r="D7639" s="68">
        <v>1</v>
      </c>
      <c r="E7639" s="48">
        <f t="shared" si="358"/>
        <v>21551511</v>
      </c>
      <c r="F7639" s="57" t="s">
        <v>8075</v>
      </c>
      <c r="G7639" s="57" t="s">
        <v>8391</v>
      </c>
      <c r="H7639" s="51">
        <v>50</v>
      </c>
      <c r="I7639" s="51" t="s">
        <v>17309</v>
      </c>
      <c r="J7639" s="69">
        <v>27.49</v>
      </c>
      <c r="K7639" s="69">
        <f t="shared" si="359"/>
        <v>1374.5</v>
      </c>
      <c r="L7639" s="90">
        <v>50</v>
      </c>
      <c r="M7639" s="51">
        <v>0</v>
      </c>
      <c r="N7639" s="62" t="s">
        <v>8498</v>
      </c>
      <c r="O7639" s="52" t="s">
        <v>54</v>
      </c>
      <c r="P7639" s="52">
        <v>445</v>
      </c>
      <c r="Q7639" s="52"/>
      <c r="R7639" s="52" t="s">
        <v>8464</v>
      </c>
      <c r="S7639" s="49" t="s">
        <v>21333</v>
      </c>
      <c r="V7639" s="50" t="s">
        <v>15337</v>
      </c>
      <c r="W7639" s="50" t="s">
        <v>8401</v>
      </c>
      <c r="X7639" s="50" t="s">
        <v>14740</v>
      </c>
      <c r="Y7639" s="70" t="s">
        <v>17320</v>
      </c>
      <c r="Z7639" s="53">
        <v>75663</v>
      </c>
    </row>
    <row r="7640" spans="1:26" s="49" customFormat="1" ht="30" x14ac:dyDescent="0.25">
      <c r="A7640" s="75">
        <v>691009678</v>
      </c>
      <c r="B7640" s="73">
        <f t="shared" si="357"/>
        <v>691009678</v>
      </c>
      <c r="C7640" s="73" t="s">
        <v>14177</v>
      </c>
      <c r="D7640" s="68">
        <v>1</v>
      </c>
      <c r="E7640" s="48">
        <f t="shared" si="358"/>
        <v>5292930</v>
      </c>
      <c r="F7640" s="57" t="s">
        <v>8075</v>
      </c>
      <c r="G7640" s="57" t="s">
        <v>8391</v>
      </c>
      <c r="H7640" s="51">
        <v>275</v>
      </c>
      <c r="I7640" s="51" t="s">
        <v>17309</v>
      </c>
      <c r="J7640" s="69">
        <v>27.49</v>
      </c>
      <c r="K7640" s="69">
        <f t="shared" si="359"/>
        <v>7559.75</v>
      </c>
      <c r="L7640" s="90">
        <v>275</v>
      </c>
      <c r="M7640" s="51">
        <v>0</v>
      </c>
      <c r="N7640" s="62" t="s">
        <v>8499</v>
      </c>
      <c r="O7640" s="52"/>
      <c r="P7640" s="52">
        <v>188</v>
      </c>
      <c r="Q7640" s="52"/>
      <c r="R7640" s="52" t="s">
        <v>8500</v>
      </c>
      <c r="S7640" s="49" t="s">
        <v>21333</v>
      </c>
      <c r="V7640" s="50" t="s">
        <v>15337</v>
      </c>
      <c r="W7640" s="50" t="s">
        <v>8401</v>
      </c>
      <c r="X7640" s="50" t="s">
        <v>14740</v>
      </c>
      <c r="Y7640" s="70" t="s">
        <v>17320</v>
      </c>
      <c r="Z7640" s="53">
        <v>75644</v>
      </c>
    </row>
    <row r="7641" spans="1:26" s="49" customFormat="1" ht="30" x14ac:dyDescent="0.25">
      <c r="A7641" s="74">
        <v>600027210</v>
      </c>
      <c r="B7641" s="73">
        <f t="shared" si="357"/>
        <v>600027210</v>
      </c>
      <c r="C7641" s="73" t="s">
        <v>15338</v>
      </c>
      <c r="D7641" s="68">
        <v>1</v>
      </c>
      <c r="E7641" s="48">
        <f t="shared" si="358"/>
        <v>843598</v>
      </c>
      <c r="F7641" s="57" t="s">
        <v>8075</v>
      </c>
      <c r="G7641" s="57" t="s">
        <v>8391</v>
      </c>
      <c r="H7641" s="51">
        <v>600</v>
      </c>
      <c r="I7641" s="51" t="s">
        <v>17309</v>
      </c>
      <c r="J7641" s="69">
        <v>27.49</v>
      </c>
      <c r="K7641" s="69">
        <f t="shared" si="359"/>
        <v>16494</v>
      </c>
      <c r="L7641" s="90">
        <v>600</v>
      </c>
      <c r="M7641" s="51">
        <v>0</v>
      </c>
      <c r="N7641" s="63" t="s">
        <v>15339</v>
      </c>
      <c r="O7641" s="50" t="s">
        <v>15340</v>
      </c>
      <c r="P7641" s="50">
        <v>454</v>
      </c>
      <c r="Q7641" s="50">
        <v>53</v>
      </c>
      <c r="R7641" s="50" t="s">
        <v>8401</v>
      </c>
      <c r="S7641" s="49" t="s">
        <v>21333</v>
      </c>
      <c r="V7641" s="50" t="s">
        <v>14745</v>
      </c>
      <c r="W7641" s="50" t="s">
        <v>8401</v>
      </c>
      <c r="X7641" s="50" t="s">
        <v>14746</v>
      </c>
      <c r="Y7641" s="70" t="s">
        <v>17320</v>
      </c>
      <c r="Z7641" s="53">
        <v>75701</v>
      </c>
    </row>
    <row r="7642" spans="1:26" s="49" customFormat="1" x14ac:dyDescent="0.25">
      <c r="A7642" s="74">
        <v>600113264</v>
      </c>
      <c r="B7642" s="73">
        <f t="shared" si="357"/>
        <v>600113264</v>
      </c>
      <c r="C7642" s="73" t="s">
        <v>14349</v>
      </c>
      <c r="D7642" s="68">
        <v>1</v>
      </c>
      <c r="E7642" s="48">
        <f t="shared" si="358"/>
        <v>70886229</v>
      </c>
      <c r="F7642" s="57" t="s">
        <v>8075</v>
      </c>
      <c r="G7642" s="57" t="s">
        <v>8578</v>
      </c>
      <c r="H7642" s="51">
        <v>0</v>
      </c>
      <c r="I7642" s="51" t="s">
        <v>17309</v>
      </c>
      <c r="J7642" s="69">
        <v>27.49</v>
      </c>
      <c r="K7642" s="69">
        <f t="shared" si="359"/>
        <v>0</v>
      </c>
      <c r="L7642" s="90">
        <v>50</v>
      </c>
      <c r="M7642" s="51">
        <v>50</v>
      </c>
      <c r="N7642" s="62" t="s">
        <v>8769</v>
      </c>
      <c r="O7642" s="52" t="s">
        <v>8770</v>
      </c>
      <c r="P7642" s="52">
        <v>888</v>
      </c>
      <c r="Q7642" s="52"/>
      <c r="R7642" s="52" t="s">
        <v>8598</v>
      </c>
      <c r="S7642" s="49" t="s">
        <v>21333</v>
      </c>
      <c r="V7642" s="50" t="s">
        <v>15341</v>
      </c>
      <c r="W7642" s="50" t="s">
        <v>8598</v>
      </c>
      <c r="X7642" s="50" t="s">
        <v>14740</v>
      </c>
      <c r="Y7642" s="70" t="s">
        <v>17320</v>
      </c>
      <c r="Z7642" s="53">
        <v>76312</v>
      </c>
    </row>
    <row r="7643" spans="1:26" s="49" customFormat="1" x14ac:dyDescent="0.25">
      <c r="A7643" s="74">
        <v>600014487</v>
      </c>
      <c r="B7643" s="73">
        <f t="shared" si="357"/>
        <v>600014487</v>
      </c>
      <c r="C7643" s="73" t="s">
        <v>14238</v>
      </c>
      <c r="D7643" s="68">
        <v>1</v>
      </c>
      <c r="E7643" s="48">
        <f t="shared" si="358"/>
        <v>837237</v>
      </c>
      <c r="F7643" s="57" t="s">
        <v>8075</v>
      </c>
      <c r="G7643" s="57" t="s">
        <v>8578</v>
      </c>
      <c r="H7643" s="51">
        <v>775</v>
      </c>
      <c r="I7643" s="51" t="s">
        <v>17309</v>
      </c>
      <c r="J7643" s="69">
        <v>27.49</v>
      </c>
      <c r="K7643" s="69">
        <f t="shared" si="359"/>
        <v>21304.75</v>
      </c>
      <c r="L7643" s="90">
        <v>775</v>
      </c>
      <c r="M7643" s="51">
        <v>0</v>
      </c>
      <c r="N7643" s="62" t="s">
        <v>8599</v>
      </c>
      <c r="O7643" s="52" t="s">
        <v>519</v>
      </c>
      <c r="P7643" s="52">
        <v>874</v>
      </c>
      <c r="Q7643" s="52"/>
      <c r="R7643" s="52" t="s">
        <v>8598</v>
      </c>
      <c r="S7643" s="49" t="s">
        <v>21333</v>
      </c>
      <c r="V7643" s="50" t="s">
        <v>15305</v>
      </c>
      <c r="W7643" s="50" t="s">
        <v>8598</v>
      </c>
      <c r="X7643" s="50" t="s">
        <v>14738</v>
      </c>
      <c r="Y7643" s="70" t="s">
        <v>17320</v>
      </c>
      <c r="Z7643" s="53">
        <v>76312</v>
      </c>
    </row>
    <row r="7644" spans="1:26" s="49" customFormat="1" x14ac:dyDescent="0.25">
      <c r="A7644" s="74">
        <v>600114481</v>
      </c>
      <c r="B7644" s="73">
        <f t="shared" si="357"/>
        <v>600114481</v>
      </c>
      <c r="C7644" s="73" t="s">
        <v>14350</v>
      </c>
      <c r="D7644" s="68">
        <v>1</v>
      </c>
      <c r="E7644" s="48">
        <f t="shared" si="358"/>
        <v>70849161</v>
      </c>
      <c r="F7644" s="57" t="s">
        <v>8075</v>
      </c>
      <c r="G7644" s="57" t="s">
        <v>8578</v>
      </c>
      <c r="H7644" s="51">
        <v>225</v>
      </c>
      <c r="I7644" s="51" t="s">
        <v>17309</v>
      </c>
      <c r="J7644" s="69">
        <v>27.49</v>
      </c>
      <c r="K7644" s="69">
        <f t="shared" si="359"/>
        <v>6185.25</v>
      </c>
      <c r="L7644" s="90">
        <v>225</v>
      </c>
      <c r="M7644" s="51">
        <v>0</v>
      </c>
      <c r="N7644" s="62" t="s">
        <v>8771</v>
      </c>
      <c r="O7644" s="52"/>
      <c r="P7644" s="52">
        <v>242</v>
      </c>
      <c r="Q7644" s="52"/>
      <c r="R7644" s="52" t="s">
        <v>8772</v>
      </c>
      <c r="S7644" s="49" t="s">
        <v>21333</v>
      </c>
      <c r="V7644" s="50" t="s">
        <v>15341</v>
      </c>
      <c r="W7644" s="50" t="s">
        <v>8598</v>
      </c>
      <c r="X7644" s="50" t="s">
        <v>14740</v>
      </c>
      <c r="Y7644" s="70" t="s">
        <v>17320</v>
      </c>
      <c r="Z7644" s="53">
        <v>76318</v>
      </c>
    </row>
    <row r="7645" spans="1:26" s="49" customFormat="1" x14ac:dyDescent="0.25">
      <c r="A7645" s="74">
        <v>600025306</v>
      </c>
      <c r="B7645" s="73">
        <f t="shared" si="357"/>
        <v>600025306</v>
      </c>
      <c r="C7645" s="73" t="s">
        <v>14239</v>
      </c>
      <c r="D7645" s="68">
        <v>1</v>
      </c>
      <c r="E7645" s="48">
        <f t="shared" si="358"/>
        <v>61716405</v>
      </c>
      <c r="F7645" s="57" t="s">
        <v>8075</v>
      </c>
      <c r="G7645" s="57" t="s">
        <v>8578</v>
      </c>
      <c r="H7645" s="51">
        <v>0</v>
      </c>
      <c r="I7645" s="51" t="s">
        <v>17309</v>
      </c>
      <c r="J7645" s="69">
        <v>27.49</v>
      </c>
      <c r="K7645" s="69">
        <f t="shared" si="359"/>
        <v>0</v>
      </c>
      <c r="L7645" s="90">
        <v>50</v>
      </c>
      <c r="M7645" s="51">
        <v>50</v>
      </c>
      <c r="N7645" s="62" t="s">
        <v>8600</v>
      </c>
      <c r="O7645" s="52" t="s">
        <v>8601</v>
      </c>
      <c r="P7645" s="52">
        <v>528</v>
      </c>
      <c r="Q7645" s="52"/>
      <c r="R7645" s="52" t="s">
        <v>8598</v>
      </c>
      <c r="S7645" s="49" t="s">
        <v>21333</v>
      </c>
      <c r="V7645" s="50" t="s">
        <v>15305</v>
      </c>
      <c r="W7645" s="50" t="s">
        <v>8598</v>
      </c>
      <c r="X7645" s="50" t="s">
        <v>14738</v>
      </c>
      <c r="Y7645" s="70" t="s">
        <v>17320</v>
      </c>
      <c r="Z7645" s="53">
        <v>76312</v>
      </c>
    </row>
    <row r="7646" spans="1:26" s="49" customFormat="1" x14ac:dyDescent="0.25">
      <c r="A7646" s="74">
        <v>600030466</v>
      </c>
      <c r="B7646" s="73">
        <f t="shared" si="357"/>
        <v>600030466</v>
      </c>
      <c r="C7646" s="73" t="s">
        <v>21303</v>
      </c>
      <c r="D7646" s="68">
        <v>1</v>
      </c>
      <c r="E7646" s="48">
        <f t="shared" si="358"/>
        <v>61716651</v>
      </c>
      <c r="F7646" s="57" t="s">
        <v>8075</v>
      </c>
      <c r="G7646" s="57" t="s">
        <v>8578</v>
      </c>
      <c r="H7646" s="51">
        <v>25</v>
      </c>
      <c r="I7646" s="51" t="s">
        <v>17309</v>
      </c>
      <c r="J7646" s="69">
        <v>27.49</v>
      </c>
      <c r="K7646" s="69">
        <f t="shared" si="359"/>
        <v>687.25</v>
      </c>
      <c r="L7646" s="90">
        <v>25</v>
      </c>
      <c r="M7646" s="51">
        <v>0</v>
      </c>
      <c r="N7646" s="62" t="s">
        <v>21304</v>
      </c>
      <c r="O7646" s="52" t="s">
        <v>21305</v>
      </c>
      <c r="P7646" s="52">
        <v>65</v>
      </c>
      <c r="Q7646" s="52"/>
      <c r="R7646" s="52" t="s">
        <v>8598</v>
      </c>
      <c r="S7646" s="49" t="s">
        <v>21333</v>
      </c>
      <c r="V7646" s="50" t="s">
        <v>15305</v>
      </c>
      <c r="W7646" s="50" t="s">
        <v>8598</v>
      </c>
      <c r="X7646" s="50" t="s">
        <v>14738</v>
      </c>
      <c r="Y7646" s="70" t="s">
        <v>17320</v>
      </c>
      <c r="Z7646" s="53">
        <v>76312</v>
      </c>
    </row>
    <row r="7647" spans="1:26" s="49" customFormat="1" x14ac:dyDescent="0.25">
      <c r="A7647" s="75">
        <v>600113205</v>
      </c>
      <c r="B7647" s="73">
        <f t="shared" si="357"/>
        <v>600113205</v>
      </c>
      <c r="C7647" s="73" t="s">
        <v>14351</v>
      </c>
      <c r="D7647" s="68">
        <v>1</v>
      </c>
      <c r="E7647" s="48">
        <f t="shared" si="358"/>
        <v>75021561</v>
      </c>
      <c r="F7647" s="57" t="s">
        <v>8075</v>
      </c>
      <c r="G7647" s="57" t="s">
        <v>8578</v>
      </c>
      <c r="H7647" s="51">
        <v>25</v>
      </c>
      <c r="I7647" s="51" t="s">
        <v>17309</v>
      </c>
      <c r="J7647" s="69">
        <v>27.49</v>
      </c>
      <c r="K7647" s="69">
        <f t="shared" si="359"/>
        <v>687.25</v>
      </c>
      <c r="L7647" s="90">
        <v>25</v>
      </c>
      <c r="M7647" s="51">
        <v>0</v>
      </c>
      <c r="N7647" s="62" t="s">
        <v>8773</v>
      </c>
      <c r="O7647" s="52"/>
      <c r="P7647" s="52">
        <v>76</v>
      </c>
      <c r="Q7647" s="52"/>
      <c r="R7647" s="52" t="s">
        <v>8774</v>
      </c>
      <c r="S7647" s="49" t="s">
        <v>21333</v>
      </c>
      <c r="V7647" s="50" t="s">
        <v>15341</v>
      </c>
      <c r="W7647" s="50" t="s">
        <v>8598</v>
      </c>
      <c r="X7647" s="50" t="s">
        <v>14740</v>
      </c>
      <c r="Y7647" s="70" t="s">
        <v>17320</v>
      </c>
      <c r="Z7647" s="53">
        <v>76315</v>
      </c>
    </row>
    <row r="7648" spans="1:26" s="49" customFormat="1" ht="30" x14ac:dyDescent="0.25">
      <c r="A7648" s="75">
        <v>600113272</v>
      </c>
      <c r="B7648" s="73">
        <f t="shared" si="357"/>
        <v>600113272</v>
      </c>
      <c r="C7648" s="73" t="s">
        <v>14352</v>
      </c>
      <c r="D7648" s="68">
        <v>1</v>
      </c>
      <c r="E7648" s="48">
        <f t="shared" si="358"/>
        <v>75022826</v>
      </c>
      <c r="F7648" s="57" t="s">
        <v>8075</v>
      </c>
      <c r="G7648" s="57" t="s">
        <v>8578</v>
      </c>
      <c r="H7648" s="51">
        <v>25</v>
      </c>
      <c r="I7648" s="51" t="s">
        <v>17309</v>
      </c>
      <c r="J7648" s="69">
        <v>27.49</v>
      </c>
      <c r="K7648" s="69">
        <f t="shared" si="359"/>
        <v>687.25</v>
      </c>
      <c r="L7648" s="90">
        <v>25</v>
      </c>
      <c r="M7648" s="51">
        <v>0</v>
      </c>
      <c r="N7648" s="62" t="s">
        <v>8775</v>
      </c>
      <c r="O7648" s="52"/>
      <c r="P7648" s="52">
        <v>358</v>
      </c>
      <c r="Q7648" s="52"/>
      <c r="R7648" s="52" t="s">
        <v>8604</v>
      </c>
      <c r="S7648" s="49" t="s">
        <v>21333</v>
      </c>
      <c r="V7648" s="50" t="s">
        <v>15341</v>
      </c>
      <c r="W7648" s="50" t="s">
        <v>8598</v>
      </c>
      <c r="X7648" s="50" t="s">
        <v>14740</v>
      </c>
      <c r="Y7648" s="70" t="s">
        <v>17320</v>
      </c>
      <c r="Z7648" s="53">
        <v>76312</v>
      </c>
    </row>
    <row r="7649" spans="1:26" s="49" customFormat="1" x14ac:dyDescent="0.25">
      <c r="A7649" s="75">
        <v>600113329</v>
      </c>
      <c r="B7649" s="73">
        <f t="shared" si="357"/>
        <v>600113329</v>
      </c>
      <c r="C7649" s="73" t="s">
        <v>14353</v>
      </c>
      <c r="D7649" s="68">
        <v>1</v>
      </c>
      <c r="E7649" s="48">
        <f t="shared" si="358"/>
        <v>70981230</v>
      </c>
      <c r="F7649" s="57" t="s">
        <v>8075</v>
      </c>
      <c r="G7649" s="57" t="s">
        <v>8578</v>
      </c>
      <c r="H7649" s="51">
        <v>25</v>
      </c>
      <c r="I7649" s="51" t="s">
        <v>17309</v>
      </c>
      <c r="J7649" s="69">
        <v>27.49</v>
      </c>
      <c r="K7649" s="69">
        <f t="shared" si="359"/>
        <v>687.25</v>
      </c>
      <c r="L7649" s="90">
        <v>25</v>
      </c>
      <c r="M7649" s="51">
        <v>0</v>
      </c>
      <c r="N7649" s="62" t="s">
        <v>8776</v>
      </c>
      <c r="O7649" s="52"/>
      <c r="P7649" s="52">
        <v>255</v>
      </c>
      <c r="Q7649" s="52"/>
      <c r="R7649" s="52" t="s">
        <v>3134</v>
      </c>
      <c r="S7649" s="49" t="s">
        <v>21333</v>
      </c>
      <c r="V7649" s="50" t="s">
        <v>15341</v>
      </c>
      <c r="W7649" s="50" t="s">
        <v>8598</v>
      </c>
      <c r="X7649" s="50" t="s">
        <v>14740</v>
      </c>
      <c r="Y7649" s="70" t="s">
        <v>17320</v>
      </c>
      <c r="Z7649" s="53">
        <v>76313</v>
      </c>
    </row>
    <row r="7650" spans="1:26" s="49" customFormat="1" x14ac:dyDescent="0.25">
      <c r="A7650" s="75">
        <v>600113361</v>
      </c>
      <c r="B7650" s="73">
        <f t="shared" si="357"/>
        <v>600113361</v>
      </c>
      <c r="C7650" s="73" t="s">
        <v>14354</v>
      </c>
      <c r="D7650" s="68">
        <v>1</v>
      </c>
      <c r="E7650" s="48">
        <f t="shared" si="358"/>
        <v>75021790</v>
      </c>
      <c r="F7650" s="57" t="s">
        <v>8075</v>
      </c>
      <c r="G7650" s="57" t="s">
        <v>8578</v>
      </c>
      <c r="H7650" s="51">
        <v>0</v>
      </c>
      <c r="I7650" s="51" t="s">
        <v>17309</v>
      </c>
      <c r="J7650" s="69">
        <v>27.49</v>
      </c>
      <c r="K7650" s="69">
        <f t="shared" si="359"/>
        <v>0</v>
      </c>
      <c r="L7650" s="90">
        <v>50</v>
      </c>
      <c r="M7650" s="51">
        <v>50</v>
      </c>
      <c r="N7650" s="62" t="s">
        <v>8777</v>
      </c>
      <c r="O7650" s="52" t="s">
        <v>2761</v>
      </c>
      <c r="P7650" s="52">
        <v>400</v>
      </c>
      <c r="Q7650" s="52"/>
      <c r="R7650" s="52" t="s">
        <v>8778</v>
      </c>
      <c r="S7650" s="49" t="s">
        <v>21333</v>
      </c>
      <c r="V7650" s="50" t="s">
        <v>15341</v>
      </c>
      <c r="W7650" s="50" t="s">
        <v>8598</v>
      </c>
      <c r="X7650" s="50" t="s">
        <v>14740</v>
      </c>
      <c r="Y7650" s="70" t="s">
        <v>17320</v>
      </c>
      <c r="Z7650" s="53">
        <v>76315</v>
      </c>
    </row>
    <row r="7651" spans="1:26" s="49" customFormat="1" x14ac:dyDescent="0.25">
      <c r="A7651" s="75">
        <v>600113761</v>
      </c>
      <c r="B7651" s="73">
        <f t="shared" si="357"/>
        <v>600113761</v>
      </c>
      <c r="C7651" s="73" t="s">
        <v>14355</v>
      </c>
      <c r="D7651" s="68">
        <v>1</v>
      </c>
      <c r="E7651" s="48">
        <f t="shared" si="358"/>
        <v>70299803</v>
      </c>
      <c r="F7651" s="57" t="s">
        <v>8075</v>
      </c>
      <c r="G7651" s="57" t="s">
        <v>8578</v>
      </c>
      <c r="H7651" s="51">
        <v>25</v>
      </c>
      <c r="I7651" s="51" t="s">
        <v>17309</v>
      </c>
      <c r="J7651" s="69">
        <v>27.49</v>
      </c>
      <c r="K7651" s="69">
        <f t="shared" si="359"/>
        <v>687.25</v>
      </c>
      <c r="L7651" s="90">
        <v>25</v>
      </c>
      <c r="M7651" s="51">
        <v>0</v>
      </c>
      <c r="N7651" s="62" t="s">
        <v>8779</v>
      </c>
      <c r="O7651" s="52"/>
      <c r="P7651" s="52">
        <v>326</v>
      </c>
      <c r="Q7651" s="52"/>
      <c r="R7651" s="52" t="s">
        <v>8772</v>
      </c>
      <c r="S7651" s="49" t="s">
        <v>21333</v>
      </c>
      <c r="V7651" s="50" t="s">
        <v>15341</v>
      </c>
      <c r="W7651" s="50" t="s">
        <v>8598</v>
      </c>
      <c r="X7651" s="50" t="s">
        <v>14740</v>
      </c>
      <c r="Y7651" s="70" t="s">
        <v>17320</v>
      </c>
      <c r="Z7651" s="53">
        <v>76318</v>
      </c>
    </row>
    <row r="7652" spans="1:26" s="49" customFormat="1" x14ac:dyDescent="0.25">
      <c r="A7652" s="75">
        <v>600114201</v>
      </c>
      <c r="B7652" s="73">
        <f t="shared" si="357"/>
        <v>600114201</v>
      </c>
      <c r="C7652" s="73" t="s">
        <v>14356</v>
      </c>
      <c r="D7652" s="68">
        <v>1</v>
      </c>
      <c r="E7652" s="48">
        <f t="shared" si="358"/>
        <v>49156683</v>
      </c>
      <c r="F7652" s="57" t="s">
        <v>8075</v>
      </c>
      <c r="G7652" s="57" t="s">
        <v>8578</v>
      </c>
      <c r="H7652" s="51">
        <v>1175</v>
      </c>
      <c r="I7652" s="51" t="s">
        <v>17309</v>
      </c>
      <c r="J7652" s="69">
        <v>27.49</v>
      </c>
      <c r="K7652" s="69">
        <f t="shared" si="359"/>
        <v>32300.749999999996</v>
      </c>
      <c r="L7652" s="90">
        <v>1175</v>
      </c>
      <c r="M7652" s="51">
        <v>0</v>
      </c>
      <c r="N7652" s="62" t="s">
        <v>8780</v>
      </c>
      <c r="O7652" s="52" t="s">
        <v>60</v>
      </c>
      <c r="P7652" s="52">
        <v>790</v>
      </c>
      <c r="Q7652" s="52"/>
      <c r="R7652" s="52" t="s">
        <v>8598</v>
      </c>
      <c r="S7652" s="49" t="s">
        <v>21333</v>
      </c>
      <c r="V7652" s="50" t="s">
        <v>15341</v>
      </c>
      <c r="W7652" s="50" t="s">
        <v>8598</v>
      </c>
      <c r="X7652" s="50" t="s">
        <v>14740</v>
      </c>
      <c r="Y7652" s="70" t="s">
        <v>17320</v>
      </c>
      <c r="Z7652" s="53">
        <v>76312</v>
      </c>
    </row>
    <row r="7653" spans="1:26" s="49" customFormat="1" x14ac:dyDescent="0.25">
      <c r="A7653" s="75">
        <v>600114091</v>
      </c>
      <c r="B7653" s="73">
        <f t="shared" si="357"/>
        <v>600114091</v>
      </c>
      <c r="C7653" s="73" t="s">
        <v>14357</v>
      </c>
      <c r="D7653" s="68">
        <v>1</v>
      </c>
      <c r="E7653" s="48">
        <f t="shared" si="358"/>
        <v>70981248</v>
      </c>
      <c r="F7653" s="57" t="s">
        <v>8075</v>
      </c>
      <c r="G7653" s="57" t="s">
        <v>8578</v>
      </c>
      <c r="H7653" s="51">
        <v>125</v>
      </c>
      <c r="I7653" s="51" t="s">
        <v>17309</v>
      </c>
      <c r="J7653" s="69">
        <v>27.49</v>
      </c>
      <c r="K7653" s="69">
        <f t="shared" si="359"/>
        <v>3436.25</v>
      </c>
      <c r="L7653" s="90">
        <v>125</v>
      </c>
      <c r="M7653" s="51">
        <v>0</v>
      </c>
      <c r="N7653" s="62" t="s">
        <v>8781</v>
      </c>
      <c r="O7653" s="52"/>
      <c r="P7653" s="52">
        <v>15</v>
      </c>
      <c r="Q7653" s="52"/>
      <c r="R7653" s="52" t="s">
        <v>3134</v>
      </c>
      <c r="S7653" s="49" t="s">
        <v>21333</v>
      </c>
      <c r="V7653" s="50" t="s">
        <v>15341</v>
      </c>
      <c r="W7653" s="50" t="s">
        <v>8598</v>
      </c>
      <c r="X7653" s="50" t="s">
        <v>14740</v>
      </c>
      <c r="Y7653" s="70" t="s">
        <v>17320</v>
      </c>
      <c r="Z7653" s="53">
        <v>76313</v>
      </c>
    </row>
    <row r="7654" spans="1:26" s="49" customFormat="1" x14ac:dyDescent="0.25">
      <c r="A7654" s="75">
        <v>600114155</v>
      </c>
      <c r="B7654" s="73">
        <f t="shared" si="357"/>
        <v>600114155</v>
      </c>
      <c r="C7654" s="73" t="s">
        <v>14358</v>
      </c>
      <c r="D7654" s="68">
        <v>1</v>
      </c>
      <c r="E7654" s="48">
        <f t="shared" si="358"/>
        <v>71005463</v>
      </c>
      <c r="F7654" s="57" t="s">
        <v>8075</v>
      </c>
      <c r="G7654" s="57" t="s">
        <v>8578</v>
      </c>
      <c r="H7654" s="51">
        <v>25</v>
      </c>
      <c r="I7654" s="51" t="s">
        <v>17309</v>
      </c>
      <c r="J7654" s="69">
        <v>27.49</v>
      </c>
      <c r="K7654" s="69">
        <f t="shared" si="359"/>
        <v>687.25</v>
      </c>
      <c r="L7654" s="90">
        <v>25</v>
      </c>
      <c r="M7654" s="51">
        <v>0</v>
      </c>
      <c r="N7654" s="62" t="s">
        <v>8782</v>
      </c>
      <c r="O7654" s="52"/>
      <c r="P7654" s="52">
        <v>65</v>
      </c>
      <c r="Q7654" s="52"/>
      <c r="R7654" s="52" t="s">
        <v>8783</v>
      </c>
      <c r="S7654" s="49" t="s">
        <v>21333</v>
      </c>
      <c r="V7654" s="50" t="s">
        <v>15341</v>
      </c>
      <c r="W7654" s="50" t="s">
        <v>8598</v>
      </c>
      <c r="X7654" s="50" t="s">
        <v>14740</v>
      </c>
      <c r="Y7654" s="70" t="s">
        <v>17320</v>
      </c>
      <c r="Z7654" s="53">
        <v>76315</v>
      </c>
    </row>
    <row r="7655" spans="1:26" s="49" customFormat="1" x14ac:dyDescent="0.25">
      <c r="A7655" s="75">
        <v>600114252</v>
      </c>
      <c r="B7655" s="73">
        <f t="shared" si="357"/>
        <v>600114252</v>
      </c>
      <c r="C7655" s="73" t="s">
        <v>14359</v>
      </c>
      <c r="D7655" s="68">
        <v>1</v>
      </c>
      <c r="E7655" s="48">
        <f t="shared" si="358"/>
        <v>49156080</v>
      </c>
      <c r="F7655" s="57" t="s">
        <v>8075</v>
      </c>
      <c r="G7655" s="57" t="s">
        <v>8578</v>
      </c>
      <c r="H7655" s="51">
        <v>900</v>
      </c>
      <c r="I7655" s="51" t="s">
        <v>17309</v>
      </c>
      <c r="J7655" s="69">
        <v>27.49</v>
      </c>
      <c r="K7655" s="69">
        <f t="shared" si="359"/>
        <v>24741</v>
      </c>
      <c r="L7655" s="90">
        <v>900</v>
      </c>
      <c r="M7655" s="51">
        <v>0</v>
      </c>
      <c r="N7655" s="62" t="s">
        <v>8784</v>
      </c>
      <c r="O7655" s="52" t="s">
        <v>60</v>
      </c>
      <c r="P7655" s="52">
        <v>222</v>
      </c>
      <c r="Q7655" s="52"/>
      <c r="R7655" s="52" t="s">
        <v>8778</v>
      </c>
      <c r="S7655" s="49" t="s">
        <v>21333</v>
      </c>
      <c r="V7655" s="50" t="s">
        <v>15341</v>
      </c>
      <c r="W7655" s="50" t="s">
        <v>8598</v>
      </c>
      <c r="X7655" s="50" t="s">
        <v>14740</v>
      </c>
      <c r="Y7655" s="70" t="s">
        <v>17320</v>
      </c>
      <c r="Z7655" s="53">
        <v>76315</v>
      </c>
    </row>
    <row r="7656" spans="1:26" s="49" customFormat="1" x14ac:dyDescent="0.25">
      <c r="A7656" s="75">
        <v>600114384</v>
      </c>
      <c r="B7656" s="73">
        <f t="shared" si="357"/>
        <v>600114384</v>
      </c>
      <c r="C7656" s="73" t="s">
        <v>14360</v>
      </c>
      <c r="D7656" s="68">
        <v>1</v>
      </c>
      <c r="E7656" s="48">
        <f t="shared" si="358"/>
        <v>70984875</v>
      </c>
      <c r="F7656" s="57" t="s">
        <v>8075</v>
      </c>
      <c r="G7656" s="57" t="s">
        <v>8578</v>
      </c>
      <c r="H7656" s="51">
        <v>50</v>
      </c>
      <c r="I7656" s="51" t="s">
        <v>17309</v>
      </c>
      <c r="J7656" s="69">
        <v>27.49</v>
      </c>
      <c r="K7656" s="69">
        <f t="shared" si="359"/>
        <v>1374.5</v>
      </c>
      <c r="L7656" s="90">
        <v>50</v>
      </c>
      <c r="M7656" s="51">
        <v>0</v>
      </c>
      <c r="N7656" s="62" t="s">
        <v>8785</v>
      </c>
      <c r="O7656" s="52"/>
      <c r="P7656" s="52">
        <v>121</v>
      </c>
      <c r="Q7656" s="52"/>
      <c r="R7656" s="52" t="s">
        <v>8786</v>
      </c>
      <c r="S7656" s="49" t="s">
        <v>21333</v>
      </c>
      <c r="V7656" s="50" t="s">
        <v>15341</v>
      </c>
      <c r="W7656" s="50" t="s">
        <v>8598</v>
      </c>
      <c r="X7656" s="50" t="s">
        <v>14740</v>
      </c>
      <c r="Y7656" s="70" t="s">
        <v>17320</v>
      </c>
      <c r="Z7656" s="53">
        <v>76312</v>
      </c>
    </row>
    <row r="7657" spans="1:26" s="49" customFormat="1" ht="30" x14ac:dyDescent="0.25">
      <c r="A7657" s="75">
        <v>600114392</v>
      </c>
      <c r="B7657" s="73">
        <f t="shared" si="357"/>
        <v>600114392</v>
      </c>
      <c r="C7657" s="73" t="s">
        <v>14361</v>
      </c>
      <c r="D7657" s="68">
        <v>1</v>
      </c>
      <c r="E7657" s="48">
        <f t="shared" si="358"/>
        <v>75022834</v>
      </c>
      <c r="F7657" s="57" t="s">
        <v>8075</v>
      </c>
      <c r="G7657" s="57" t="s">
        <v>8578</v>
      </c>
      <c r="H7657" s="51">
        <v>125</v>
      </c>
      <c r="I7657" s="51" t="s">
        <v>17309</v>
      </c>
      <c r="J7657" s="69">
        <v>27.49</v>
      </c>
      <c r="K7657" s="69">
        <f t="shared" si="359"/>
        <v>3436.25</v>
      </c>
      <c r="L7657" s="90">
        <v>125</v>
      </c>
      <c r="M7657" s="51">
        <v>0</v>
      </c>
      <c r="N7657" s="62" t="s">
        <v>8787</v>
      </c>
      <c r="O7657" s="52"/>
      <c r="P7657" s="52">
        <v>357</v>
      </c>
      <c r="Q7657" s="52"/>
      <c r="R7657" s="52" t="s">
        <v>8604</v>
      </c>
      <c r="S7657" s="49" t="s">
        <v>21333</v>
      </c>
      <c r="V7657" s="50" t="s">
        <v>15341</v>
      </c>
      <c r="W7657" s="50" t="s">
        <v>8598</v>
      </c>
      <c r="X7657" s="50" t="s">
        <v>14740</v>
      </c>
      <c r="Y7657" s="70" t="s">
        <v>17320</v>
      </c>
      <c r="Z7657" s="53">
        <v>76312</v>
      </c>
    </row>
    <row r="7658" spans="1:26" s="49" customFormat="1" ht="30" x14ac:dyDescent="0.25">
      <c r="A7658" s="75">
        <v>600114449</v>
      </c>
      <c r="B7658" s="73">
        <f t="shared" si="357"/>
        <v>600114449</v>
      </c>
      <c r="C7658" s="73" t="s">
        <v>14362</v>
      </c>
      <c r="D7658" s="68">
        <v>1</v>
      </c>
      <c r="E7658" s="48">
        <f t="shared" si="358"/>
        <v>71004106</v>
      </c>
      <c r="F7658" s="57" t="s">
        <v>8075</v>
      </c>
      <c r="G7658" s="57" t="s">
        <v>8578</v>
      </c>
      <c r="H7658" s="51">
        <v>100</v>
      </c>
      <c r="I7658" s="51" t="s">
        <v>17309</v>
      </c>
      <c r="J7658" s="69">
        <v>27.49</v>
      </c>
      <c r="K7658" s="69">
        <f t="shared" si="359"/>
        <v>2749</v>
      </c>
      <c r="L7658" s="90">
        <v>100</v>
      </c>
      <c r="M7658" s="51">
        <v>0</v>
      </c>
      <c r="N7658" s="62" t="s">
        <v>8788</v>
      </c>
      <c r="O7658" s="52"/>
      <c r="P7658" s="52">
        <v>80</v>
      </c>
      <c r="Q7658" s="52"/>
      <c r="R7658" s="52" t="s">
        <v>8789</v>
      </c>
      <c r="S7658" s="49" t="s">
        <v>21333</v>
      </c>
      <c r="V7658" s="50" t="s">
        <v>15341</v>
      </c>
      <c r="W7658" s="50" t="s">
        <v>8598</v>
      </c>
      <c r="X7658" s="50" t="s">
        <v>14740</v>
      </c>
      <c r="Y7658" s="70" t="s">
        <v>17320</v>
      </c>
      <c r="Z7658" s="53">
        <v>76315</v>
      </c>
    </row>
    <row r="7659" spans="1:26" s="49" customFormat="1" ht="30" x14ac:dyDescent="0.25">
      <c r="A7659" s="75">
        <v>600114520</v>
      </c>
      <c r="B7659" s="73">
        <f t="shared" si="357"/>
        <v>600114520</v>
      </c>
      <c r="C7659" s="73" t="s">
        <v>14363</v>
      </c>
      <c r="D7659" s="68">
        <v>1</v>
      </c>
      <c r="E7659" s="48">
        <f t="shared" si="358"/>
        <v>75022737</v>
      </c>
      <c r="F7659" s="57" t="s">
        <v>8075</v>
      </c>
      <c r="G7659" s="57" t="s">
        <v>8578</v>
      </c>
      <c r="H7659" s="51">
        <v>50</v>
      </c>
      <c r="I7659" s="51" t="s">
        <v>17309</v>
      </c>
      <c r="J7659" s="69">
        <v>27.49</v>
      </c>
      <c r="K7659" s="69">
        <f t="shared" si="359"/>
        <v>1374.5</v>
      </c>
      <c r="L7659" s="90">
        <v>50</v>
      </c>
      <c r="M7659" s="51">
        <v>0</v>
      </c>
      <c r="N7659" s="62" t="s">
        <v>8790</v>
      </c>
      <c r="O7659" s="52"/>
      <c r="P7659" s="52">
        <v>44</v>
      </c>
      <c r="Q7659" s="52"/>
      <c r="R7659" s="52" t="s">
        <v>7186</v>
      </c>
      <c r="S7659" s="49" t="s">
        <v>21333</v>
      </c>
      <c r="V7659" s="50" t="s">
        <v>15341</v>
      </c>
      <c r="W7659" s="50" t="s">
        <v>8598</v>
      </c>
      <c r="X7659" s="50" t="s">
        <v>14740</v>
      </c>
      <c r="Y7659" s="70" t="s">
        <v>17320</v>
      </c>
      <c r="Z7659" s="53">
        <v>76315</v>
      </c>
    </row>
    <row r="7660" spans="1:26" s="49" customFormat="1" ht="30" x14ac:dyDescent="0.25">
      <c r="A7660" s="74">
        <v>600018113</v>
      </c>
      <c r="B7660" s="73">
        <f t="shared" si="357"/>
        <v>600018113</v>
      </c>
      <c r="C7660" s="73" t="s">
        <v>14121</v>
      </c>
      <c r="D7660" s="68">
        <v>1</v>
      </c>
      <c r="E7660" s="48">
        <f t="shared" si="358"/>
        <v>843351</v>
      </c>
      <c r="F7660" s="57" t="s">
        <v>8075</v>
      </c>
      <c r="G7660" s="57" t="s">
        <v>8391</v>
      </c>
      <c r="H7660" s="51">
        <v>1050</v>
      </c>
      <c r="I7660" s="51" t="s">
        <v>17309</v>
      </c>
      <c r="J7660" s="69">
        <v>27.49</v>
      </c>
      <c r="K7660" s="69">
        <f t="shared" si="359"/>
        <v>28864.5</v>
      </c>
      <c r="L7660" s="90">
        <v>1050</v>
      </c>
      <c r="M7660" s="51">
        <v>0</v>
      </c>
      <c r="N7660" s="62" t="s">
        <v>8412</v>
      </c>
      <c r="O7660" s="52" t="s">
        <v>519</v>
      </c>
      <c r="P7660" s="52">
        <v>1069</v>
      </c>
      <c r="Q7660" s="52"/>
      <c r="R7660" s="52" t="s">
        <v>8411</v>
      </c>
      <c r="S7660" s="49" t="s">
        <v>21333</v>
      </c>
      <c r="V7660" s="50" t="s">
        <v>15305</v>
      </c>
      <c r="W7660" s="50" t="s">
        <v>8411</v>
      </c>
      <c r="X7660" s="50" t="s">
        <v>14738</v>
      </c>
      <c r="Y7660" s="70" t="s">
        <v>17320</v>
      </c>
      <c r="Z7660" s="53">
        <v>75501</v>
      </c>
    </row>
    <row r="7661" spans="1:26" s="49" customFormat="1" x14ac:dyDescent="0.25">
      <c r="A7661" s="74">
        <v>600018199</v>
      </c>
      <c r="B7661" s="73">
        <f t="shared" si="357"/>
        <v>600018199</v>
      </c>
      <c r="C7661" s="73" t="s">
        <v>21306</v>
      </c>
      <c r="D7661" s="68">
        <v>1</v>
      </c>
      <c r="E7661" s="48">
        <f t="shared" si="358"/>
        <v>25367692</v>
      </c>
      <c r="F7661" s="57" t="s">
        <v>8075</v>
      </c>
      <c r="G7661" s="57" t="s">
        <v>8391</v>
      </c>
      <c r="H7661" s="51">
        <v>900</v>
      </c>
      <c r="I7661" s="51" t="s">
        <v>17309</v>
      </c>
      <c r="J7661" s="69">
        <v>27.49</v>
      </c>
      <c r="K7661" s="69">
        <f t="shared" si="359"/>
        <v>24741</v>
      </c>
      <c r="L7661" s="90">
        <v>900</v>
      </c>
      <c r="M7661" s="51">
        <v>0</v>
      </c>
      <c r="N7661" s="62" t="s">
        <v>21307</v>
      </c>
      <c r="O7661" s="52" t="s">
        <v>8413</v>
      </c>
      <c r="P7661" s="52">
        <v>1666</v>
      </c>
      <c r="Q7661" s="52"/>
      <c r="R7661" s="52" t="s">
        <v>8411</v>
      </c>
      <c r="S7661" s="49" t="s">
        <v>21334</v>
      </c>
      <c r="V7661" s="50" t="s">
        <v>15305</v>
      </c>
      <c r="W7661" s="50" t="s">
        <v>8411</v>
      </c>
      <c r="X7661" s="50" t="s">
        <v>14742</v>
      </c>
      <c r="Y7661" s="70" t="s">
        <v>17320</v>
      </c>
      <c r="Z7661" s="53">
        <v>75501</v>
      </c>
    </row>
    <row r="7662" spans="1:26" s="49" customFormat="1" x14ac:dyDescent="0.25">
      <c r="A7662" s="74">
        <v>600018245</v>
      </c>
      <c r="B7662" s="73">
        <f t="shared" si="357"/>
        <v>600018245</v>
      </c>
      <c r="C7662" s="73" t="s">
        <v>14122</v>
      </c>
      <c r="D7662" s="68">
        <v>1</v>
      </c>
      <c r="E7662" s="48">
        <f t="shared" si="358"/>
        <v>843407</v>
      </c>
      <c r="F7662" s="57" t="s">
        <v>8075</v>
      </c>
      <c r="G7662" s="57" t="s">
        <v>8391</v>
      </c>
      <c r="H7662" s="51">
        <v>675</v>
      </c>
      <c r="I7662" s="51" t="s">
        <v>17309</v>
      </c>
      <c r="J7662" s="69">
        <v>27.49</v>
      </c>
      <c r="K7662" s="69">
        <f t="shared" si="359"/>
        <v>18555.75</v>
      </c>
      <c r="L7662" s="90">
        <v>675</v>
      </c>
      <c r="M7662" s="51">
        <v>0</v>
      </c>
      <c r="N7662" s="62" t="s">
        <v>8414</v>
      </c>
      <c r="O7662" s="52" t="s">
        <v>1994</v>
      </c>
      <c r="P7662" s="52">
        <v>1776</v>
      </c>
      <c r="Q7662" s="52"/>
      <c r="R7662" s="52" t="s">
        <v>8411</v>
      </c>
      <c r="S7662" s="49" t="s">
        <v>21333</v>
      </c>
      <c r="V7662" s="50" t="s">
        <v>15305</v>
      </c>
      <c r="W7662" s="50" t="s">
        <v>8411</v>
      </c>
      <c r="X7662" s="50" t="s">
        <v>14738</v>
      </c>
      <c r="Y7662" s="70" t="s">
        <v>17320</v>
      </c>
      <c r="Z7662" s="53">
        <v>75501</v>
      </c>
    </row>
    <row r="7663" spans="1:26" s="49" customFormat="1" x14ac:dyDescent="0.25">
      <c r="A7663" s="74">
        <v>600018253</v>
      </c>
      <c r="B7663" s="73">
        <f t="shared" si="357"/>
        <v>600018253</v>
      </c>
      <c r="C7663" s="73" t="s">
        <v>21308</v>
      </c>
      <c r="D7663" s="68">
        <v>1</v>
      </c>
      <c r="E7663" s="48">
        <f t="shared" si="358"/>
        <v>13643878</v>
      </c>
      <c r="F7663" s="57" t="s">
        <v>8075</v>
      </c>
      <c r="G7663" s="57" t="s">
        <v>8391</v>
      </c>
      <c r="H7663" s="51">
        <v>1175</v>
      </c>
      <c r="I7663" s="51" t="s">
        <v>17309</v>
      </c>
      <c r="J7663" s="69">
        <v>27.49</v>
      </c>
      <c r="K7663" s="69">
        <f t="shared" si="359"/>
        <v>32300.749999999996</v>
      </c>
      <c r="L7663" s="90">
        <v>1175</v>
      </c>
      <c r="M7663" s="51">
        <v>0</v>
      </c>
      <c r="N7663" s="62" t="s">
        <v>21309</v>
      </c>
      <c r="O7663" s="52" t="s">
        <v>6343</v>
      </c>
      <c r="P7663" s="52">
        <v>1779</v>
      </c>
      <c r="Q7663" s="52"/>
      <c r="R7663" s="52" t="s">
        <v>8411</v>
      </c>
      <c r="S7663" s="49" t="s">
        <v>21333</v>
      </c>
      <c r="V7663" s="50" t="s">
        <v>15305</v>
      </c>
      <c r="W7663" s="50" t="s">
        <v>8411</v>
      </c>
      <c r="X7663" s="50" t="s">
        <v>14738</v>
      </c>
      <c r="Y7663" s="70" t="s">
        <v>17320</v>
      </c>
      <c r="Z7663" s="53">
        <v>75501</v>
      </c>
    </row>
    <row r="7664" spans="1:26" s="49" customFormat="1" x14ac:dyDescent="0.25">
      <c r="A7664" s="74">
        <v>600148815</v>
      </c>
      <c r="B7664" s="73">
        <f t="shared" si="357"/>
        <v>600148815</v>
      </c>
      <c r="C7664" s="73" t="s">
        <v>14178</v>
      </c>
      <c r="D7664" s="68">
        <v>1</v>
      </c>
      <c r="E7664" s="48">
        <f t="shared" si="358"/>
        <v>60042354</v>
      </c>
      <c r="F7664" s="57" t="s">
        <v>8075</v>
      </c>
      <c r="G7664" s="57" t="s">
        <v>8391</v>
      </c>
      <c r="H7664" s="51">
        <v>25</v>
      </c>
      <c r="I7664" s="51" t="s">
        <v>17309</v>
      </c>
      <c r="J7664" s="69">
        <v>27.49</v>
      </c>
      <c r="K7664" s="69">
        <f t="shared" si="359"/>
        <v>687.25</v>
      </c>
      <c r="L7664" s="90">
        <v>25</v>
      </c>
      <c r="M7664" s="51">
        <v>0</v>
      </c>
      <c r="N7664" s="62" t="s">
        <v>8501</v>
      </c>
      <c r="O7664" s="52" t="s">
        <v>8502</v>
      </c>
      <c r="P7664" s="52">
        <v>1218</v>
      </c>
      <c r="Q7664" s="52"/>
      <c r="R7664" s="52" t="s">
        <v>8411</v>
      </c>
      <c r="S7664" s="49" t="s">
        <v>21333</v>
      </c>
      <c r="V7664" s="50" t="s">
        <v>15342</v>
      </c>
      <c r="W7664" s="50" t="s">
        <v>8411</v>
      </c>
      <c r="X7664" s="50" t="s">
        <v>14740</v>
      </c>
      <c r="Y7664" s="70" t="s">
        <v>17320</v>
      </c>
      <c r="Z7664" s="53">
        <v>75501</v>
      </c>
    </row>
    <row r="7665" spans="1:26" s="49" customFormat="1" x14ac:dyDescent="0.25">
      <c r="A7665" s="74">
        <v>600148858</v>
      </c>
      <c r="B7665" s="73">
        <f t="shared" si="357"/>
        <v>600148858</v>
      </c>
      <c r="C7665" s="73" t="s">
        <v>14179</v>
      </c>
      <c r="D7665" s="68">
        <v>1</v>
      </c>
      <c r="E7665" s="48">
        <f t="shared" si="358"/>
        <v>60042401</v>
      </c>
      <c r="F7665" s="57" t="s">
        <v>8075</v>
      </c>
      <c r="G7665" s="57" t="s">
        <v>8391</v>
      </c>
      <c r="H7665" s="51">
        <v>25</v>
      </c>
      <c r="I7665" s="51" t="s">
        <v>17309</v>
      </c>
      <c r="J7665" s="69">
        <v>27.49</v>
      </c>
      <c r="K7665" s="69">
        <f t="shared" si="359"/>
        <v>687.25</v>
      </c>
      <c r="L7665" s="90">
        <v>25</v>
      </c>
      <c r="M7665" s="51">
        <v>0</v>
      </c>
      <c r="N7665" s="62" t="s">
        <v>8503</v>
      </c>
      <c r="O7665" s="52" t="s">
        <v>8504</v>
      </c>
      <c r="P7665" s="52">
        <v>1537</v>
      </c>
      <c r="Q7665" s="52"/>
      <c r="R7665" s="52" t="s">
        <v>8411</v>
      </c>
      <c r="S7665" s="49" t="s">
        <v>21333</v>
      </c>
      <c r="V7665" s="50" t="s">
        <v>15342</v>
      </c>
      <c r="W7665" s="50" t="s">
        <v>8411</v>
      </c>
      <c r="X7665" s="50" t="s">
        <v>14740</v>
      </c>
      <c r="Y7665" s="70" t="s">
        <v>17320</v>
      </c>
      <c r="Z7665" s="53">
        <v>75501</v>
      </c>
    </row>
    <row r="7666" spans="1:26" s="49" customFormat="1" x14ac:dyDescent="0.25">
      <c r="A7666" s="74">
        <v>600149013</v>
      </c>
      <c r="B7666" s="73">
        <f t="shared" si="357"/>
        <v>600149013</v>
      </c>
      <c r="C7666" s="73" t="s">
        <v>14180</v>
      </c>
      <c r="D7666" s="68">
        <v>1</v>
      </c>
      <c r="E7666" s="48">
        <f t="shared" si="358"/>
        <v>70986053</v>
      </c>
      <c r="F7666" s="57" t="s">
        <v>8075</v>
      </c>
      <c r="G7666" s="57" t="s">
        <v>8391</v>
      </c>
      <c r="H7666" s="51">
        <v>25</v>
      </c>
      <c r="I7666" s="51" t="s">
        <v>17309</v>
      </c>
      <c r="J7666" s="69">
        <v>27.49</v>
      </c>
      <c r="K7666" s="69">
        <f t="shared" si="359"/>
        <v>687.25</v>
      </c>
      <c r="L7666" s="90">
        <v>25</v>
      </c>
      <c r="M7666" s="51">
        <v>0</v>
      </c>
      <c r="N7666" s="62" t="s">
        <v>8505</v>
      </c>
      <c r="O7666" s="52"/>
      <c r="P7666" s="52">
        <v>440</v>
      </c>
      <c r="Q7666" s="52"/>
      <c r="R7666" s="52" t="s">
        <v>8506</v>
      </c>
      <c r="S7666" s="49" t="s">
        <v>21333</v>
      </c>
      <c r="V7666" s="50" t="s">
        <v>15342</v>
      </c>
      <c r="W7666" s="50" t="s">
        <v>8411</v>
      </c>
      <c r="X7666" s="50" t="s">
        <v>14740</v>
      </c>
      <c r="Y7666" s="70" t="s">
        <v>17320</v>
      </c>
      <c r="Z7666" s="53">
        <v>75612</v>
      </c>
    </row>
    <row r="7667" spans="1:26" s="49" customFormat="1" x14ac:dyDescent="0.25">
      <c r="A7667" s="74">
        <v>600149056</v>
      </c>
      <c r="B7667" s="73">
        <f t="shared" si="357"/>
        <v>600149056</v>
      </c>
      <c r="C7667" s="73" t="s">
        <v>14181</v>
      </c>
      <c r="D7667" s="68">
        <v>1</v>
      </c>
      <c r="E7667" s="48">
        <f t="shared" si="358"/>
        <v>70919020</v>
      </c>
      <c r="F7667" s="57" t="s">
        <v>8075</v>
      </c>
      <c r="G7667" s="57" t="s">
        <v>8391</v>
      </c>
      <c r="H7667" s="51">
        <v>25</v>
      </c>
      <c r="I7667" s="51" t="s">
        <v>17309</v>
      </c>
      <c r="J7667" s="69">
        <v>27.49</v>
      </c>
      <c r="K7667" s="69">
        <f t="shared" si="359"/>
        <v>687.25</v>
      </c>
      <c r="L7667" s="90">
        <v>25</v>
      </c>
      <c r="M7667" s="51">
        <v>0</v>
      </c>
      <c r="N7667" s="62" t="s">
        <v>8507</v>
      </c>
      <c r="O7667" s="52"/>
      <c r="P7667" s="52">
        <v>587</v>
      </c>
      <c r="Q7667" s="52"/>
      <c r="R7667" s="52" t="s">
        <v>8508</v>
      </c>
      <c r="S7667" s="49" t="s">
        <v>21333</v>
      </c>
      <c r="V7667" s="50" t="s">
        <v>15342</v>
      </c>
      <c r="W7667" s="50" t="s">
        <v>8411</v>
      </c>
      <c r="X7667" s="50" t="s">
        <v>14740</v>
      </c>
      <c r="Y7667" s="70" t="s">
        <v>17320</v>
      </c>
      <c r="Z7667" s="53">
        <v>75602</v>
      </c>
    </row>
    <row r="7668" spans="1:26" s="49" customFormat="1" x14ac:dyDescent="0.25">
      <c r="A7668" s="74">
        <v>600149170</v>
      </c>
      <c r="B7668" s="73">
        <f t="shared" si="357"/>
        <v>600149170</v>
      </c>
      <c r="C7668" s="73" t="s">
        <v>14182</v>
      </c>
      <c r="D7668" s="68">
        <v>1</v>
      </c>
      <c r="E7668" s="48">
        <f t="shared" si="358"/>
        <v>70944113</v>
      </c>
      <c r="F7668" s="57" t="s">
        <v>8075</v>
      </c>
      <c r="G7668" s="57" t="s">
        <v>8391</v>
      </c>
      <c r="H7668" s="51">
        <v>25</v>
      </c>
      <c r="I7668" s="51" t="s">
        <v>17309</v>
      </c>
      <c r="J7668" s="69">
        <v>27.49</v>
      </c>
      <c r="K7668" s="69">
        <f t="shared" si="359"/>
        <v>687.25</v>
      </c>
      <c r="L7668" s="90">
        <v>25</v>
      </c>
      <c r="M7668" s="51">
        <v>0</v>
      </c>
      <c r="N7668" s="62" t="s">
        <v>8509</v>
      </c>
      <c r="O7668" s="52"/>
      <c r="P7668" s="52">
        <v>412</v>
      </c>
      <c r="Q7668" s="52"/>
      <c r="R7668" s="52" t="s">
        <v>8510</v>
      </c>
      <c r="S7668" s="49" t="s">
        <v>21333</v>
      </c>
      <c r="V7668" s="50" t="s">
        <v>15342</v>
      </c>
      <c r="W7668" s="50" t="s">
        <v>8411</v>
      </c>
      <c r="X7668" s="50" t="s">
        <v>14740</v>
      </c>
      <c r="Y7668" s="70" t="s">
        <v>17320</v>
      </c>
      <c r="Z7668" s="53">
        <v>75621</v>
      </c>
    </row>
    <row r="7669" spans="1:26" s="49" customFormat="1" x14ac:dyDescent="0.25">
      <c r="A7669" s="74">
        <v>600149749</v>
      </c>
      <c r="B7669" s="73">
        <f t="shared" si="357"/>
        <v>600149749</v>
      </c>
      <c r="C7669" s="73" t="s">
        <v>14183</v>
      </c>
      <c r="D7669" s="68">
        <v>1</v>
      </c>
      <c r="E7669" s="48">
        <f t="shared" si="358"/>
        <v>60990392</v>
      </c>
      <c r="F7669" s="57" t="s">
        <v>8075</v>
      </c>
      <c r="G7669" s="57" t="s">
        <v>8391</v>
      </c>
      <c r="H7669" s="51">
        <v>625</v>
      </c>
      <c r="I7669" s="51" t="s">
        <v>17309</v>
      </c>
      <c r="J7669" s="69">
        <v>27.49</v>
      </c>
      <c r="K7669" s="69">
        <f t="shared" si="359"/>
        <v>17181.25</v>
      </c>
      <c r="L7669" s="90">
        <v>625</v>
      </c>
      <c r="M7669" s="51">
        <v>0</v>
      </c>
      <c r="N7669" s="62" t="s">
        <v>8511</v>
      </c>
      <c r="O7669" s="52"/>
      <c r="P7669" s="52">
        <v>380</v>
      </c>
      <c r="Q7669" s="52"/>
      <c r="R7669" s="52" t="s">
        <v>8512</v>
      </c>
      <c r="S7669" s="49" t="s">
        <v>21333</v>
      </c>
      <c r="V7669" s="50" t="s">
        <v>15342</v>
      </c>
      <c r="W7669" s="50" t="s">
        <v>8411</v>
      </c>
      <c r="X7669" s="50" t="s">
        <v>14740</v>
      </c>
      <c r="Y7669" s="70" t="s">
        <v>17320</v>
      </c>
      <c r="Z7669" s="53">
        <v>75622</v>
      </c>
    </row>
    <row r="7670" spans="1:26" s="49" customFormat="1" x14ac:dyDescent="0.25">
      <c r="A7670" s="74">
        <v>600149811</v>
      </c>
      <c r="B7670" s="73">
        <f t="shared" si="357"/>
        <v>600149811</v>
      </c>
      <c r="C7670" s="73" t="s">
        <v>14184</v>
      </c>
      <c r="D7670" s="68">
        <v>1</v>
      </c>
      <c r="E7670" s="48">
        <f t="shared" si="358"/>
        <v>60990511</v>
      </c>
      <c r="F7670" s="57" t="s">
        <v>8075</v>
      </c>
      <c r="G7670" s="57" t="s">
        <v>8391</v>
      </c>
      <c r="H7670" s="51">
        <v>375</v>
      </c>
      <c r="I7670" s="51" t="s">
        <v>17309</v>
      </c>
      <c r="J7670" s="69">
        <v>27.49</v>
      </c>
      <c r="K7670" s="69">
        <f t="shared" si="359"/>
        <v>10308.75</v>
      </c>
      <c r="L7670" s="90">
        <v>375</v>
      </c>
      <c r="M7670" s="51">
        <v>0</v>
      </c>
      <c r="N7670" s="62" t="s">
        <v>8513</v>
      </c>
      <c r="O7670" s="52"/>
      <c r="P7670" s="52">
        <v>306</v>
      </c>
      <c r="Q7670" s="52"/>
      <c r="R7670" s="52" t="s">
        <v>8514</v>
      </c>
      <c r="S7670" s="49" t="s">
        <v>21333</v>
      </c>
      <c r="V7670" s="50" t="s">
        <v>15342</v>
      </c>
      <c r="W7670" s="50" t="s">
        <v>8411</v>
      </c>
      <c r="X7670" s="50" t="s">
        <v>14740</v>
      </c>
      <c r="Y7670" s="70" t="s">
        <v>17320</v>
      </c>
      <c r="Z7670" s="53">
        <v>75623</v>
      </c>
    </row>
    <row r="7671" spans="1:26" s="49" customFormat="1" x14ac:dyDescent="0.25">
      <c r="A7671" s="74">
        <v>600149994</v>
      </c>
      <c r="B7671" s="73">
        <f t="shared" si="357"/>
        <v>600149994</v>
      </c>
      <c r="C7671" s="73" t="s">
        <v>14185</v>
      </c>
      <c r="D7671" s="68">
        <v>1</v>
      </c>
      <c r="E7671" s="48">
        <f t="shared" si="358"/>
        <v>70984131</v>
      </c>
      <c r="F7671" s="57" t="s">
        <v>8075</v>
      </c>
      <c r="G7671" s="57" t="s">
        <v>8391</v>
      </c>
      <c r="H7671" s="51">
        <v>50</v>
      </c>
      <c r="I7671" s="51" t="s">
        <v>17309</v>
      </c>
      <c r="J7671" s="69">
        <v>27.49</v>
      </c>
      <c r="K7671" s="69">
        <f t="shared" si="359"/>
        <v>1374.5</v>
      </c>
      <c r="L7671" s="90">
        <v>50</v>
      </c>
      <c r="M7671" s="51">
        <v>0</v>
      </c>
      <c r="N7671" s="62" t="s">
        <v>8515</v>
      </c>
      <c r="O7671" s="52"/>
      <c r="P7671" s="52">
        <v>103</v>
      </c>
      <c r="Q7671" s="52"/>
      <c r="R7671" s="52" t="s">
        <v>8516</v>
      </c>
      <c r="S7671" s="49" t="s">
        <v>21333</v>
      </c>
      <c r="V7671" s="50" t="s">
        <v>15342</v>
      </c>
      <c r="W7671" s="50" t="s">
        <v>8411</v>
      </c>
      <c r="X7671" s="50" t="s">
        <v>14740</v>
      </c>
      <c r="Y7671" s="70" t="s">
        <v>17320</v>
      </c>
      <c r="Z7671" s="53">
        <v>75607</v>
      </c>
    </row>
    <row r="7672" spans="1:26" s="49" customFormat="1" x14ac:dyDescent="0.25">
      <c r="A7672" s="74">
        <v>600150062</v>
      </c>
      <c r="B7672" s="73">
        <f t="shared" si="357"/>
        <v>600150062</v>
      </c>
      <c r="C7672" s="73" t="s">
        <v>14186</v>
      </c>
      <c r="D7672" s="68">
        <v>1</v>
      </c>
      <c r="E7672" s="48">
        <f t="shared" si="358"/>
        <v>64123448</v>
      </c>
      <c r="F7672" s="57" t="s">
        <v>8075</v>
      </c>
      <c r="G7672" s="57" t="s">
        <v>8391</v>
      </c>
      <c r="H7672" s="51">
        <v>350</v>
      </c>
      <c r="I7672" s="51" t="s">
        <v>17309</v>
      </c>
      <c r="J7672" s="69">
        <v>27.49</v>
      </c>
      <c r="K7672" s="69">
        <f t="shared" si="359"/>
        <v>9621.5</v>
      </c>
      <c r="L7672" s="90">
        <v>350</v>
      </c>
      <c r="M7672" s="51">
        <v>0</v>
      </c>
      <c r="N7672" s="62" t="s">
        <v>8517</v>
      </c>
      <c r="O7672" s="52"/>
      <c r="P7672" s="52">
        <v>465</v>
      </c>
      <c r="Q7672" s="52"/>
      <c r="R7672" s="52" t="s">
        <v>8416</v>
      </c>
      <c r="S7672" s="49" t="s">
        <v>21333</v>
      </c>
      <c r="V7672" s="50" t="s">
        <v>15342</v>
      </c>
      <c r="W7672" s="50" t="s">
        <v>8411</v>
      </c>
      <c r="X7672" s="50" t="s">
        <v>14740</v>
      </c>
      <c r="Y7672" s="70" t="s">
        <v>17320</v>
      </c>
      <c r="Z7672" s="53">
        <v>75631</v>
      </c>
    </row>
    <row r="7673" spans="1:26" s="49" customFormat="1" x14ac:dyDescent="0.25">
      <c r="A7673" s="74">
        <v>610500864</v>
      </c>
      <c r="B7673" s="73">
        <f t="shared" si="357"/>
        <v>610500864</v>
      </c>
      <c r="C7673" s="73" t="s">
        <v>14123</v>
      </c>
      <c r="D7673" s="68">
        <v>1</v>
      </c>
      <c r="E7673" s="48">
        <f t="shared" si="358"/>
        <v>70238499</v>
      </c>
      <c r="F7673" s="57" t="s">
        <v>8075</v>
      </c>
      <c r="G7673" s="57" t="s">
        <v>8391</v>
      </c>
      <c r="H7673" s="51">
        <v>25</v>
      </c>
      <c r="I7673" s="51" t="s">
        <v>17309</v>
      </c>
      <c r="J7673" s="69">
        <v>27.49</v>
      </c>
      <c r="K7673" s="69">
        <f t="shared" si="359"/>
        <v>687.25</v>
      </c>
      <c r="L7673" s="90">
        <v>25</v>
      </c>
      <c r="M7673" s="51">
        <v>0</v>
      </c>
      <c r="N7673" s="62" t="s">
        <v>8415</v>
      </c>
      <c r="O7673" s="52"/>
      <c r="P7673" s="52">
        <v>91</v>
      </c>
      <c r="Q7673" s="52"/>
      <c r="R7673" s="52" t="s">
        <v>8416</v>
      </c>
      <c r="S7673" s="49" t="s">
        <v>21333</v>
      </c>
      <c r="V7673" s="50" t="s">
        <v>15305</v>
      </c>
      <c r="W7673" s="50" t="s">
        <v>8411</v>
      </c>
      <c r="X7673" s="50" t="s">
        <v>14738</v>
      </c>
      <c r="Y7673" s="70" t="s">
        <v>17320</v>
      </c>
      <c r="Z7673" s="53">
        <v>75631</v>
      </c>
    </row>
    <row r="7674" spans="1:26" s="49" customFormat="1" x14ac:dyDescent="0.25">
      <c r="A7674" s="74">
        <v>600001792</v>
      </c>
      <c r="B7674" s="73">
        <f t="shared" si="357"/>
        <v>600001792</v>
      </c>
      <c r="C7674" s="73" t="s">
        <v>14124</v>
      </c>
      <c r="D7674" s="68">
        <v>1</v>
      </c>
      <c r="E7674" s="48">
        <f t="shared" si="358"/>
        <v>69211612</v>
      </c>
      <c r="F7674" s="57" t="s">
        <v>8075</v>
      </c>
      <c r="G7674" s="57" t="s">
        <v>8391</v>
      </c>
      <c r="H7674" s="51">
        <v>350</v>
      </c>
      <c r="I7674" s="51" t="s">
        <v>17309</v>
      </c>
      <c r="J7674" s="69">
        <v>27.49</v>
      </c>
      <c r="K7674" s="69">
        <f t="shared" si="359"/>
        <v>9621.5</v>
      </c>
      <c r="L7674" s="90">
        <v>350</v>
      </c>
      <c r="M7674" s="51">
        <v>0</v>
      </c>
      <c r="N7674" s="62" t="s">
        <v>8417</v>
      </c>
      <c r="O7674" s="52" t="s">
        <v>8418</v>
      </c>
      <c r="P7674" s="52">
        <v>1628</v>
      </c>
      <c r="Q7674" s="52"/>
      <c r="R7674" s="52" t="s">
        <v>8411</v>
      </c>
      <c r="S7674" s="49" t="s">
        <v>21334</v>
      </c>
      <c r="V7674" s="50" t="s">
        <v>15305</v>
      </c>
      <c r="W7674" s="50" t="s">
        <v>8411</v>
      </c>
      <c r="X7674" s="50" t="s">
        <v>14742</v>
      </c>
      <c r="Y7674" s="70" t="s">
        <v>17320</v>
      </c>
      <c r="Z7674" s="53">
        <v>75501</v>
      </c>
    </row>
    <row r="7675" spans="1:26" s="49" customFormat="1" x14ac:dyDescent="0.25">
      <c r="A7675" s="74">
        <v>600027171</v>
      </c>
      <c r="B7675" s="73">
        <f t="shared" si="357"/>
        <v>600027171</v>
      </c>
      <c r="C7675" s="73" t="s">
        <v>14125</v>
      </c>
      <c r="D7675" s="68">
        <v>1</v>
      </c>
      <c r="E7675" s="48">
        <f t="shared" si="358"/>
        <v>70238944</v>
      </c>
      <c r="F7675" s="57" t="s">
        <v>8075</v>
      </c>
      <c r="G7675" s="57" t="s">
        <v>8391</v>
      </c>
      <c r="H7675" s="51">
        <v>50</v>
      </c>
      <c r="I7675" s="51" t="s">
        <v>17309</v>
      </c>
      <c r="J7675" s="69">
        <v>27.49</v>
      </c>
      <c r="K7675" s="69">
        <f t="shared" si="359"/>
        <v>1374.5</v>
      </c>
      <c r="L7675" s="90">
        <v>50</v>
      </c>
      <c r="M7675" s="51">
        <v>0</v>
      </c>
      <c r="N7675" s="62" t="s">
        <v>8419</v>
      </c>
      <c r="O7675" s="52"/>
      <c r="P7675" s="52">
        <v>25</v>
      </c>
      <c r="Q7675" s="52"/>
      <c r="R7675" s="52" t="s">
        <v>8420</v>
      </c>
      <c r="S7675" s="49" t="s">
        <v>21333</v>
      </c>
      <c r="V7675" s="50" t="s">
        <v>15305</v>
      </c>
      <c r="W7675" s="50" t="s">
        <v>8411</v>
      </c>
      <c r="X7675" s="50" t="s">
        <v>14738</v>
      </c>
      <c r="Y7675" s="70" t="s">
        <v>17320</v>
      </c>
      <c r="Z7675" s="53">
        <v>75603</v>
      </c>
    </row>
    <row r="7676" spans="1:26" s="49" customFormat="1" x14ac:dyDescent="0.25">
      <c r="A7676" s="74">
        <v>600027180</v>
      </c>
      <c r="B7676" s="73">
        <f t="shared" si="357"/>
        <v>600027180</v>
      </c>
      <c r="C7676" s="73" t="s">
        <v>14126</v>
      </c>
      <c r="D7676" s="68">
        <v>1</v>
      </c>
      <c r="E7676" s="48">
        <f t="shared" si="358"/>
        <v>48739235</v>
      </c>
      <c r="F7676" s="57" t="s">
        <v>8075</v>
      </c>
      <c r="G7676" s="57" t="s">
        <v>8391</v>
      </c>
      <c r="H7676" s="51">
        <v>75</v>
      </c>
      <c r="I7676" s="51" t="s">
        <v>17309</v>
      </c>
      <c r="J7676" s="69">
        <v>27.49</v>
      </c>
      <c r="K7676" s="69">
        <f t="shared" si="359"/>
        <v>2061.75</v>
      </c>
      <c r="L7676" s="90">
        <v>75</v>
      </c>
      <c r="M7676" s="51">
        <v>0</v>
      </c>
      <c r="N7676" s="62" t="s">
        <v>8421</v>
      </c>
      <c r="O7676" s="52"/>
      <c r="P7676" s="52">
        <v>130</v>
      </c>
      <c r="Q7676" s="52"/>
      <c r="R7676" s="52" t="s">
        <v>8422</v>
      </c>
      <c r="S7676" s="49" t="s">
        <v>21333</v>
      </c>
      <c r="V7676" s="50" t="s">
        <v>15305</v>
      </c>
      <c r="W7676" s="50" t="s">
        <v>8411</v>
      </c>
      <c r="X7676" s="50" t="s">
        <v>14738</v>
      </c>
      <c r="Y7676" s="70" t="s">
        <v>17320</v>
      </c>
      <c r="Z7676" s="53">
        <v>75612</v>
      </c>
    </row>
    <row r="7677" spans="1:26" s="49" customFormat="1" x14ac:dyDescent="0.25">
      <c r="A7677" s="75">
        <v>600149293</v>
      </c>
      <c r="B7677" s="73">
        <f t="shared" si="357"/>
        <v>600149293</v>
      </c>
      <c r="C7677" s="73" t="s">
        <v>14187</v>
      </c>
      <c r="D7677" s="68">
        <v>1</v>
      </c>
      <c r="E7677" s="48">
        <f t="shared" si="358"/>
        <v>70991014</v>
      </c>
      <c r="F7677" s="57" t="s">
        <v>8075</v>
      </c>
      <c r="G7677" s="57" t="s">
        <v>8391</v>
      </c>
      <c r="H7677" s="51">
        <v>25</v>
      </c>
      <c r="I7677" s="51" t="s">
        <v>17309</v>
      </c>
      <c r="J7677" s="69">
        <v>27.49</v>
      </c>
      <c r="K7677" s="69">
        <f t="shared" si="359"/>
        <v>687.25</v>
      </c>
      <c r="L7677" s="90">
        <v>25</v>
      </c>
      <c r="M7677" s="51">
        <v>0</v>
      </c>
      <c r="N7677" s="62" t="s">
        <v>8518</v>
      </c>
      <c r="O7677" s="52"/>
      <c r="P7677" s="52">
        <v>366</v>
      </c>
      <c r="Q7677" s="52"/>
      <c r="R7677" s="52" t="s">
        <v>8519</v>
      </c>
      <c r="S7677" s="49" t="s">
        <v>21333</v>
      </c>
      <c r="V7677" s="50" t="s">
        <v>15342</v>
      </c>
      <c r="W7677" s="50" t="s">
        <v>8411</v>
      </c>
      <c r="X7677" s="50" t="s">
        <v>14740</v>
      </c>
      <c r="Y7677" s="70" t="s">
        <v>17320</v>
      </c>
      <c r="Z7677" s="53">
        <v>75611</v>
      </c>
    </row>
    <row r="7678" spans="1:26" s="49" customFormat="1" x14ac:dyDescent="0.25">
      <c r="A7678" s="75">
        <v>600150071</v>
      </c>
      <c r="B7678" s="73">
        <f t="shared" si="357"/>
        <v>600150071</v>
      </c>
      <c r="C7678" s="73" t="s">
        <v>14188</v>
      </c>
      <c r="D7678" s="68">
        <v>1</v>
      </c>
      <c r="E7678" s="48">
        <f t="shared" si="358"/>
        <v>70233292</v>
      </c>
      <c r="F7678" s="57" t="s">
        <v>8075</v>
      </c>
      <c r="G7678" s="57" t="s">
        <v>8391</v>
      </c>
      <c r="H7678" s="51">
        <v>375</v>
      </c>
      <c r="I7678" s="51" t="s">
        <v>17309</v>
      </c>
      <c r="J7678" s="69">
        <v>27.49</v>
      </c>
      <c r="K7678" s="69">
        <f t="shared" si="359"/>
        <v>10308.75</v>
      </c>
      <c r="L7678" s="90">
        <v>375</v>
      </c>
      <c r="M7678" s="51">
        <v>0</v>
      </c>
      <c r="N7678" s="62" t="s">
        <v>8520</v>
      </c>
      <c r="O7678" s="52"/>
      <c r="P7678" s="52">
        <v>19</v>
      </c>
      <c r="Q7678" s="52"/>
      <c r="R7678" s="52" t="s">
        <v>8521</v>
      </c>
      <c r="S7678" s="49" t="s">
        <v>21333</v>
      </c>
      <c r="V7678" s="50" t="s">
        <v>15342</v>
      </c>
      <c r="W7678" s="50" t="s">
        <v>8411</v>
      </c>
      <c r="X7678" s="50" t="s">
        <v>14740</v>
      </c>
      <c r="Y7678" s="70" t="s">
        <v>17320</v>
      </c>
      <c r="Z7678" s="53">
        <v>75606</v>
      </c>
    </row>
    <row r="7679" spans="1:26" s="49" customFormat="1" x14ac:dyDescent="0.25">
      <c r="A7679" s="75">
        <v>600149030</v>
      </c>
      <c r="B7679" s="73">
        <f t="shared" si="357"/>
        <v>600149030</v>
      </c>
      <c r="C7679" s="73" t="s">
        <v>14189</v>
      </c>
      <c r="D7679" s="68">
        <v>1</v>
      </c>
      <c r="E7679" s="48">
        <f t="shared" si="358"/>
        <v>70939080</v>
      </c>
      <c r="F7679" s="57" t="s">
        <v>8075</v>
      </c>
      <c r="G7679" s="57" t="s">
        <v>8391</v>
      </c>
      <c r="H7679" s="51">
        <v>25</v>
      </c>
      <c r="I7679" s="51" t="s">
        <v>17309</v>
      </c>
      <c r="J7679" s="69">
        <v>27.49</v>
      </c>
      <c r="K7679" s="69">
        <f t="shared" si="359"/>
        <v>687.25</v>
      </c>
      <c r="L7679" s="90">
        <v>25</v>
      </c>
      <c r="M7679" s="51">
        <v>0</v>
      </c>
      <c r="N7679" s="62" t="s">
        <v>8523</v>
      </c>
      <c r="O7679" s="52"/>
      <c r="P7679" s="52">
        <v>226</v>
      </c>
      <c r="Q7679" s="52"/>
      <c r="R7679" s="52" t="s">
        <v>8512</v>
      </c>
      <c r="S7679" s="49" t="s">
        <v>21333</v>
      </c>
      <c r="V7679" s="50" t="s">
        <v>15342</v>
      </c>
      <c r="W7679" s="50" t="s">
        <v>8411</v>
      </c>
      <c r="X7679" s="50" t="s">
        <v>14740</v>
      </c>
      <c r="Y7679" s="70" t="s">
        <v>17320</v>
      </c>
      <c r="Z7679" s="53">
        <v>75622</v>
      </c>
    </row>
    <row r="7680" spans="1:26" s="49" customFormat="1" x14ac:dyDescent="0.25">
      <c r="A7680" s="75">
        <v>600149048</v>
      </c>
      <c r="B7680" s="73">
        <f t="shared" si="357"/>
        <v>600149048</v>
      </c>
      <c r="C7680" s="73" t="s">
        <v>14190</v>
      </c>
      <c r="D7680" s="68">
        <v>1</v>
      </c>
      <c r="E7680" s="48">
        <f t="shared" si="358"/>
        <v>70873828</v>
      </c>
      <c r="F7680" s="57" t="s">
        <v>8075</v>
      </c>
      <c r="G7680" s="57" t="s">
        <v>8391</v>
      </c>
      <c r="H7680" s="51">
        <v>25</v>
      </c>
      <c r="I7680" s="51" t="s">
        <v>17309</v>
      </c>
      <c r="J7680" s="69">
        <v>27.49</v>
      </c>
      <c r="K7680" s="69">
        <f t="shared" si="359"/>
        <v>687.25</v>
      </c>
      <c r="L7680" s="90">
        <v>25</v>
      </c>
      <c r="M7680" s="51">
        <v>0</v>
      </c>
      <c r="N7680" s="62" t="s">
        <v>8524</v>
      </c>
      <c r="O7680" s="52"/>
      <c r="P7680" s="52">
        <v>546</v>
      </c>
      <c r="Q7680" s="52"/>
      <c r="R7680" s="52" t="s">
        <v>8525</v>
      </c>
      <c r="S7680" s="49" t="s">
        <v>21333</v>
      </c>
      <c r="V7680" s="50" t="s">
        <v>15342</v>
      </c>
      <c r="W7680" s="50" t="s">
        <v>8411</v>
      </c>
      <c r="X7680" s="50" t="s">
        <v>14740</v>
      </c>
      <c r="Y7680" s="70" t="s">
        <v>17320</v>
      </c>
      <c r="Z7680" s="53">
        <v>75601</v>
      </c>
    </row>
    <row r="7681" spans="1:26" s="49" customFormat="1" x14ac:dyDescent="0.25">
      <c r="A7681" s="75">
        <v>600149137</v>
      </c>
      <c r="B7681" s="73">
        <f t="shared" si="357"/>
        <v>600149137</v>
      </c>
      <c r="C7681" s="73" t="s">
        <v>14191</v>
      </c>
      <c r="D7681" s="68">
        <v>1</v>
      </c>
      <c r="E7681" s="48">
        <f t="shared" si="358"/>
        <v>70938016</v>
      </c>
      <c r="F7681" s="57" t="s">
        <v>8075</v>
      </c>
      <c r="G7681" s="57" t="s">
        <v>8391</v>
      </c>
      <c r="H7681" s="51">
        <v>50</v>
      </c>
      <c r="I7681" s="51" t="s">
        <v>17309</v>
      </c>
      <c r="J7681" s="69">
        <v>27.49</v>
      </c>
      <c r="K7681" s="69">
        <f t="shared" si="359"/>
        <v>1374.5</v>
      </c>
      <c r="L7681" s="90">
        <v>50</v>
      </c>
      <c r="M7681" s="51">
        <v>0</v>
      </c>
      <c r="N7681" s="62" t="s">
        <v>8526</v>
      </c>
      <c r="O7681" s="52"/>
      <c r="P7681" s="52">
        <v>736</v>
      </c>
      <c r="Q7681" s="52"/>
      <c r="R7681" s="52" t="s">
        <v>8527</v>
      </c>
      <c r="S7681" s="49" t="s">
        <v>21333</v>
      </c>
      <c r="V7681" s="50" t="s">
        <v>15342</v>
      </c>
      <c r="W7681" s="50" t="s">
        <v>8411</v>
      </c>
      <c r="X7681" s="50" t="s">
        <v>14740</v>
      </c>
      <c r="Y7681" s="70" t="s">
        <v>17320</v>
      </c>
      <c r="Z7681" s="53">
        <v>75604</v>
      </c>
    </row>
    <row r="7682" spans="1:26" s="49" customFormat="1" x14ac:dyDescent="0.25">
      <c r="A7682" s="75">
        <v>600149757</v>
      </c>
      <c r="B7682" s="73">
        <f t="shared" si="357"/>
        <v>600149757</v>
      </c>
      <c r="C7682" s="73" t="s">
        <v>14192</v>
      </c>
      <c r="D7682" s="68">
        <v>1</v>
      </c>
      <c r="E7682" s="48">
        <f t="shared" si="358"/>
        <v>60990406</v>
      </c>
      <c r="F7682" s="57" t="s">
        <v>8075</v>
      </c>
      <c r="G7682" s="57" t="s">
        <v>8391</v>
      </c>
      <c r="H7682" s="51">
        <v>700</v>
      </c>
      <c r="I7682" s="51" t="s">
        <v>17309</v>
      </c>
      <c r="J7682" s="69">
        <v>27.49</v>
      </c>
      <c r="K7682" s="69">
        <f t="shared" si="359"/>
        <v>19243</v>
      </c>
      <c r="L7682" s="90">
        <v>700</v>
      </c>
      <c r="M7682" s="51">
        <v>0</v>
      </c>
      <c r="N7682" s="62" t="s">
        <v>8529</v>
      </c>
      <c r="O7682" s="52" t="s">
        <v>8530</v>
      </c>
      <c r="P7682" s="52">
        <v>1544</v>
      </c>
      <c r="Q7682" s="52"/>
      <c r="R7682" s="52" t="s">
        <v>8411</v>
      </c>
      <c r="S7682" s="49" t="s">
        <v>21333</v>
      </c>
      <c r="V7682" s="50" t="s">
        <v>15342</v>
      </c>
      <c r="W7682" s="50" t="s">
        <v>8411</v>
      </c>
      <c r="X7682" s="50" t="s">
        <v>14740</v>
      </c>
      <c r="Y7682" s="70" t="s">
        <v>17320</v>
      </c>
      <c r="Z7682" s="53">
        <v>75501</v>
      </c>
    </row>
    <row r="7683" spans="1:26" s="49" customFormat="1" x14ac:dyDescent="0.25">
      <c r="A7683" s="75">
        <v>600149773</v>
      </c>
      <c r="B7683" s="73">
        <f t="shared" si="357"/>
        <v>600149773</v>
      </c>
      <c r="C7683" s="73" t="s">
        <v>14193</v>
      </c>
      <c r="D7683" s="68">
        <v>1</v>
      </c>
      <c r="E7683" s="48">
        <f t="shared" si="358"/>
        <v>60990422</v>
      </c>
      <c r="F7683" s="57" t="s">
        <v>8075</v>
      </c>
      <c r="G7683" s="57" t="s">
        <v>8391</v>
      </c>
      <c r="H7683" s="51">
        <v>225</v>
      </c>
      <c r="I7683" s="51" t="s">
        <v>17309</v>
      </c>
      <c r="J7683" s="69">
        <v>27.49</v>
      </c>
      <c r="K7683" s="69">
        <f t="shared" si="359"/>
        <v>6185.25</v>
      </c>
      <c r="L7683" s="90">
        <v>225</v>
      </c>
      <c r="M7683" s="51">
        <v>0</v>
      </c>
      <c r="N7683" s="62" t="s">
        <v>8531</v>
      </c>
      <c r="O7683" s="52"/>
      <c r="P7683" s="52">
        <v>203</v>
      </c>
      <c r="Q7683" s="52"/>
      <c r="R7683" s="52" t="s">
        <v>8528</v>
      </c>
      <c r="S7683" s="49" t="s">
        <v>21333</v>
      </c>
      <c r="V7683" s="50" t="s">
        <v>15342</v>
      </c>
      <c r="W7683" s="50" t="s">
        <v>8411</v>
      </c>
      <c r="X7683" s="50" t="s">
        <v>14740</v>
      </c>
      <c r="Y7683" s="70" t="s">
        <v>17320</v>
      </c>
      <c r="Z7683" s="53">
        <v>75625</v>
      </c>
    </row>
    <row r="7684" spans="1:26" s="49" customFormat="1" x14ac:dyDescent="0.25">
      <c r="A7684" s="75">
        <v>600148807</v>
      </c>
      <c r="B7684" s="73">
        <f t="shared" ref="B7684:B7747" si="360">A7684/1</f>
        <v>600148807</v>
      </c>
      <c r="C7684" s="73" t="s">
        <v>14194</v>
      </c>
      <c r="D7684" s="68">
        <v>1</v>
      </c>
      <c r="E7684" s="48">
        <f t="shared" ref="E7684:E7747" si="361">C7684/1</f>
        <v>60042338</v>
      </c>
      <c r="F7684" s="57" t="s">
        <v>8075</v>
      </c>
      <c r="G7684" s="57" t="s">
        <v>8391</v>
      </c>
      <c r="H7684" s="51">
        <v>25</v>
      </c>
      <c r="I7684" s="51" t="s">
        <v>17309</v>
      </c>
      <c r="J7684" s="69">
        <v>27.49</v>
      </c>
      <c r="K7684" s="69">
        <f t="shared" ref="K7684:K7747" si="362">H7684*J7684</f>
        <v>687.25</v>
      </c>
      <c r="L7684" s="90">
        <v>25</v>
      </c>
      <c r="M7684" s="51">
        <v>0</v>
      </c>
      <c r="N7684" s="62" t="s">
        <v>8532</v>
      </c>
      <c r="O7684" s="52" t="s">
        <v>7095</v>
      </c>
      <c r="P7684" s="52">
        <v>1832</v>
      </c>
      <c r="Q7684" s="52"/>
      <c r="R7684" s="52" t="s">
        <v>8411</v>
      </c>
      <c r="S7684" s="49" t="s">
        <v>21333</v>
      </c>
      <c r="V7684" s="50" t="s">
        <v>15342</v>
      </c>
      <c r="W7684" s="50" t="s">
        <v>8411</v>
      </c>
      <c r="X7684" s="50" t="s">
        <v>14740</v>
      </c>
      <c r="Y7684" s="70" t="s">
        <v>17320</v>
      </c>
      <c r="Z7684" s="53">
        <v>75501</v>
      </c>
    </row>
    <row r="7685" spans="1:26" s="49" customFormat="1" x14ac:dyDescent="0.25">
      <c r="A7685" s="75">
        <v>600148823</v>
      </c>
      <c r="B7685" s="73">
        <f t="shared" si="360"/>
        <v>600148823</v>
      </c>
      <c r="C7685" s="73" t="s">
        <v>14195</v>
      </c>
      <c r="D7685" s="68">
        <v>1</v>
      </c>
      <c r="E7685" s="48">
        <f t="shared" si="361"/>
        <v>60042362</v>
      </c>
      <c r="F7685" s="57" t="s">
        <v>8075</v>
      </c>
      <c r="G7685" s="57" t="s">
        <v>8391</v>
      </c>
      <c r="H7685" s="51">
        <v>25</v>
      </c>
      <c r="I7685" s="51" t="s">
        <v>17309</v>
      </c>
      <c r="J7685" s="69">
        <v>27.49</v>
      </c>
      <c r="K7685" s="69">
        <f t="shared" si="362"/>
        <v>687.25</v>
      </c>
      <c r="L7685" s="90">
        <v>25</v>
      </c>
      <c r="M7685" s="51">
        <v>0</v>
      </c>
      <c r="N7685" s="62" t="s">
        <v>8533</v>
      </c>
      <c r="O7685" s="52" t="s">
        <v>8534</v>
      </c>
      <c r="P7685" s="52">
        <v>96</v>
      </c>
      <c r="Q7685" s="52"/>
      <c r="R7685" s="52" t="s">
        <v>8411</v>
      </c>
      <c r="S7685" s="49" t="s">
        <v>21333</v>
      </c>
      <c r="V7685" s="50" t="s">
        <v>15342</v>
      </c>
      <c r="W7685" s="50" t="s">
        <v>8411</v>
      </c>
      <c r="X7685" s="50" t="s">
        <v>14740</v>
      </c>
      <c r="Y7685" s="70" t="s">
        <v>17320</v>
      </c>
      <c r="Z7685" s="53">
        <v>75501</v>
      </c>
    </row>
    <row r="7686" spans="1:26" s="49" customFormat="1" x14ac:dyDescent="0.25">
      <c r="A7686" s="75">
        <v>600148831</v>
      </c>
      <c r="B7686" s="73">
        <f t="shared" si="360"/>
        <v>600148831</v>
      </c>
      <c r="C7686" s="73" t="s">
        <v>14196</v>
      </c>
      <c r="D7686" s="68">
        <v>1</v>
      </c>
      <c r="E7686" s="48">
        <f t="shared" si="361"/>
        <v>60042371</v>
      </c>
      <c r="F7686" s="57" t="s">
        <v>8075</v>
      </c>
      <c r="G7686" s="57" t="s">
        <v>8391</v>
      </c>
      <c r="H7686" s="51">
        <v>25</v>
      </c>
      <c r="I7686" s="51" t="s">
        <v>17309</v>
      </c>
      <c r="J7686" s="69">
        <v>27.49</v>
      </c>
      <c r="K7686" s="69">
        <f t="shared" si="362"/>
        <v>687.25</v>
      </c>
      <c r="L7686" s="90">
        <v>25</v>
      </c>
      <c r="M7686" s="51">
        <v>0</v>
      </c>
      <c r="N7686" s="62" t="s">
        <v>8535</v>
      </c>
      <c r="O7686" s="52" t="s">
        <v>182</v>
      </c>
      <c r="P7686" s="52">
        <v>425</v>
      </c>
      <c r="Q7686" s="52"/>
      <c r="R7686" s="52" t="s">
        <v>8411</v>
      </c>
      <c r="S7686" s="49" t="s">
        <v>21333</v>
      </c>
      <c r="V7686" s="50" t="s">
        <v>15342</v>
      </c>
      <c r="W7686" s="50" t="s">
        <v>8411</v>
      </c>
      <c r="X7686" s="50" t="s">
        <v>14740</v>
      </c>
      <c r="Y7686" s="70" t="s">
        <v>17320</v>
      </c>
      <c r="Z7686" s="53">
        <v>75501</v>
      </c>
    </row>
    <row r="7687" spans="1:26" s="49" customFormat="1" x14ac:dyDescent="0.25">
      <c r="A7687" s="75">
        <v>600148840</v>
      </c>
      <c r="B7687" s="73">
        <f t="shared" si="360"/>
        <v>600148840</v>
      </c>
      <c r="C7687" s="73" t="s">
        <v>14197</v>
      </c>
      <c r="D7687" s="68">
        <v>1</v>
      </c>
      <c r="E7687" s="48">
        <f t="shared" si="361"/>
        <v>60042389</v>
      </c>
      <c r="F7687" s="57" t="s">
        <v>8075</v>
      </c>
      <c r="G7687" s="57" t="s">
        <v>8391</v>
      </c>
      <c r="H7687" s="51">
        <v>25</v>
      </c>
      <c r="I7687" s="51" t="s">
        <v>17309</v>
      </c>
      <c r="J7687" s="69">
        <v>27.49</v>
      </c>
      <c r="K7687" s="69">
        <f t="shared" si="362"/>
        <v>687.25</v>
      </c>
      <c r="L7687" s="90">
        <v>25</v>
      </c>
      <c r="M7687" s="51">
        <v>0</v>
      </c>
      <c r="N7687" s="62" t="s">
        <v>8536</v>
      </c>
      <c r="O7687" s="52" t="s">
        <v>6343</v>
      </c>
      <c r="P7687" s="52">
        <v>1175</v>
      </c>
      <c r="Q7687" s="52"/>
      <c r="R7687" s="52" t="s">
        <v>8411</v>
      </c>
      <c r="S7687" s="49" t="s">
        <v>21333</v>
      </c>
      <c r="V7687" s="50" t="s">
        <v>15342</v>
      </c>
      <c r="W7687" s="50" t="s">
        <v>8411</v>
      </c>
      <c r="X7687" s="50" t="s">
        <v>14740</v>
      </c>
      <c r="Y7687" s="70" t="s">
        <v>17320</v>
      </c>
      <c r="Z7687" s="53">
        <v>75501</v>
      </c>
    </row>
    <row r="7688" spans="1:26" s="49" customFormat="1" x14ac:dyDescent="0.25">
      <c r="A7688" s="75">
        <v>600148971</v>
      </c>
      <c r="B7688" s="73">
        <f t="shared" si="360"/>
        <v>600148971</v>
      </c>
      <c r="C7688" s="73" t="s">
        <v>14198</v>
      </c>
      <c r="D7688" s="68">
        <v>1</v>
      </c>
      <c r="E7688" s="48">
        <f t="shared" si="361"/>
        <v>70938041</v>
      </c>
      <c r="F7688" s="57" t="s">
        <v>8075</v>
      </c>
      <c r="G7688" s="57" t="s">
        <v>8391</v>
      </c>
      <c r="H7688" s="51">
        <v>25</v>
      </c>
      <c r="I7688" s="51" t="s">
        <v>17309</v>
      </c>
      <c r="J7688" s="69">
        <v>27.49</v>
      </c>
      <c r="K7688" s="69">
        <f t="shared" si="362"/>
        <v>687.25</v>
      </c>
      <c r="L7688" s="90">
        <v>25</v>
      </c>
      <c r="M7688" s="51">
        <v>0</v>
      </c>
      <c r="N7688" s="62" t="s">
        <v>8537</v>
      </c>
      <c r="O7688" s="52"/>
      <c r="P7688" s="52">
        <v>603</v>
      </c>
      <c r="Q7688" s="52"/>
      <c r="R7688" s="52" t="s">
        <v>8420</v>
      </c>
      <c r="S7688" s="49" t="s">
        <v>21333</v>
      </c>
      <c r="V7688" s="50" t="s">
        <v>15342</v>
      </c>
      <c r="W7688" s="50" t="s">
        <v>8411</v>
      </c>
      <c r="X7688" s="50" t="s">
        <v>14740</v>
      </c>
      <c r="Y7688" s="70" t="s">
        <v>17320</v>
      </c>
      <c r="Z7688" s="53">
        <v>75603</v>
      </c>
    </row>
    <row r="7689" spans="1:26" s="49" customFormat="1" x14ac:dyDescent="0.25">
      <c r="A7689" s="75">
        <v>600148998</v>
      </c>
      <c r="B7689" s="73">
        <f t="shared" si="360"/>
        <v>600148998</v>
      </c>
      <c r="C7689" s="73" t="s">
        <v>14199</v>
      </c>
      <c r="D7689" s="68">
        <v>1</v>
      </c>
      <c r="E7689" s="48">
        <f t="shared" si="361"/>
        <v>71001522</v>
      </c>
      <c r="F7689" s="57" t="s">
        <v>8075</v>
      </c>
      <c r="G7689" s="57" t="s">
        <v>8391</v>
      </c>
      <c r="H7689" s="51">
        <v>25</v>
      </c>
      <c r="I7689" s="51" t="s">
        <v>17309</v>
      </c>
      <c r="J7689" s="69">
        <v>27.49</v>
      </c>
      <c r="K7689" s="69">
        <f t="shared" si="362"/>
        <v>687.25</v>
      </c>
      <c r="L7689" s="90">
        <v>25</v>
      </c>
      <c r="M7689" s="51">
        <v>0</v>
      </c>
      <c r="N7689" s="62" t="s">
        <v>8538</v>
      </c>
      <c r="O7689" s="52"/>
      <c r="P7689" s="52">
        <v>290</v>
      </c>
      <c r="Q7689" s="52"/>
      <c r="R7689" s="52" t="s">
        <v>8422</v>
      </c>
      <c r="S7689" s="49" t="s">
        <v>21333</v>
      </c>
      <c r="V7689" s="50" t="s">
        <v>15342</v>
      </c>
      <c r="W7689" s="50" t="s">
        <v>8411</v>
      </c>
      <c r="X7689" s="50" t="s">
        <v>14740</v>
      </c>
      <c r="Y7689" s="70" t="s">
        <v>17320</v>
      </c>
      <c r="Z7689" s="53">
        <v>75612</v>
      </c>
    </row>
    <row r="7690" spans="1:26" s="49" customFormat="1" x14ac:dyDescent="0.25">
      <c r="A7690" s="75">
        <v>600149862</v>
      </c>
      <c r="B7690" s="73">
        <f t="shared" si="360"/>
        <v>600149862</v>
      </c>
      <c r="C7690" s="73" t="s">
        <v>14200</v>
      </c>
      <c r="D7690" s="68">
        <v>1</v>
      </c>
      <c r="E7690" s="48">
        <f t="shared" si="361"/>
        <v>70918988</v>
      </c>
      <c r="F7690" s="57" t="s">
        <v>8075</v>
      </c>
      <c r="G7690" s="57" t="s">
        <v>8391</v>
      </c>
      <c r="H7690" s="51">
        <v>175</v>
      </c>
      <c r="I7690" s="51" t="s">
        <v>17309</v>
      </c>
      <c r="J7690" s="69">
        <v>27.49</v>
      </c>
      <c r="K7690" s="69">
        <f t="shared" si="362"/>
        <v>4810.75</v>
      </c>
      <c r="L7690" s="90">
        <v>175</v>
      </c>
      <c r="M7690" s="51">
        <v>0</v>
      </c>
      <c r="N7690" s="62" t="s">
        <v>8540</v>
      </c>
      <c r="O7690" s="52"/>
      <c r="P7690" s="52">
        <v>290</v>
      </c>
      <c r="Q7690" s="52"/>
      <c r="R7690" s="52" t="s">
        <v>8508</v>
      </c>
      <c r="S7690" s="49" t="s">
        <v>21333</v>
      </c>
      <c r="V7690" s="50" t="s">
        <v>15342</v>
      </c>
      <c r="W7690" s="50" t="s">
        <v>8411</v>
      </c>
      <c r="X7690" s="50" t="s">
        <v>14740</v>
      </c>
      <c r="Y7690" s="70" t="s">
        <v>17320</v>
      </c>
      <c r="Z7690" s="53">
        <v>75602</v>
      </c>
    </row>
    <row r="7691" spans="1:26" s="49" customFormat="1" x14ac:dyDescent="0.25">
      <c r="A7691" s="75">
        <v>600149919</v>
      </c>
      <c r="B7691" s="73">
        <f t="shared" si="360"/>
        <v>600149919</v>
      </c>
      <c r="C7691" s="73" t="s">
        <v>14201</v>
      </c>
      <c r="D7691" s="68">
        <v>1</v>
      </c>
      <c r="E7691" s="48">
        <f t="shared" si="361"/>
        <v>70985359</v>
      </c>
      <c r="F7691" s="57" t="s">
        <v>8075</v>
      </c>
      <c r="G7691" s="57" t="s">
        <v>8391</v>
      </c>
      <c r="H7691" s="51">
        <v>75</v>
      </c>
      <c r="I7691" s="51" t="s">
        <v>17309</v>
      </c>
      <c r="J7691" s="69">
        <v>27.49</v>
      </c>
      <c r="K7691" s="69">
        <f t="shared" si="362"/>
        <v>2061.75</v>
      </c>
      <c r="L7691" s="90">
        <v>75</v>
      </c>
      <c r="M7691" s="51">
        <v>0</v>
      </c>
      <c r="N7691" s="62" t="s">
        <v>8541</v>
      </c>
      <c r="O7691" s="52"/>
      <c r="P7691" s="52">
        <v>96</v>
      </c>
      <c r="Q7691" s="52"/>
      <c r="R7691" s="52" t="s">
        <v>8539</v>
      </c>
      <c r="S7691" s="49" t="s">
        <v>21333</v>
      </c>
      <c r="V7691" s="50" t="s">
        <v>15342</v>
      </c>
      <c r="W7691" s="50" t="s">
        <v>8411</v>
      </c>
      <c r="X7691" s="50" t="s">
        <v>14740</v>
      </c>
      <c r="Y7691" s="70" t="s">
        <v>17320</v>
      </c>
      <c r="Z7691" s="53">
        <v>75612</v>
      </c>
    </row>
    <row r="7692" spans="1:26" s="49" customFormat="1" x14ac:dyDescent="0.25">
      <c r="A7692" s="75">
        <v>600149960</v>
      </c>
      <c r="B7692" s="73">
        <f t="shared" si="360"/>
        <v>600149960</v>
      </c>
      <c r="C7692" s="73" t="s">
        <v>14202</v>
      </c>
      <c r="D7692" s="68">
        <v>1</v>
      </c>
      <c r="E7692" s="48">
        <f t="shared" si="361"/>
        <v>70996652</v>
      </c>
      <c r="F7692" s="57" t="s">
        <v>8075</v>
      </c>
      <c r="G7692" s="57" t="s">
        <v>8391</v>
      </c>
      <c r="H7692" s="51">
        <v>25</v>
      </c>
      <c r="I7692" s="51" t="s">
        <v>17309</v>
      </c>
      <c r="J7692" s="69">
        <v>27.49</v>
      </c>
      <c r="K7692" s="69">
        <f t="shared" si="362"/>
        <v>687.25</v>
      </c>
      <c r="L7692" s="90">
        <v>25</v>
      </c>
      <c r="M7692" s="51">
        <v>0</v>
      </c>
      <c r="N7692" s="62" t="s">
        <v>8542</v>
      </c>
      <c r="O7692" s="52"/>
      <c r="P7692" s="52">
        <v>84</v>
      </c>
      <c r="Q7692" s="52"/>
      <c r="R7692" s="52" t="s">
        <v>8522</v>
      </c>
      <c r="S7692" s="49" t="s">
        <v>21333</v>
      </c>
      <c r="V7692" s="50" t="s">
        <v>15342</v>
      </c>
      <c r="W7692" s="50" t="s">
        <v>8411</v>
      </c>
      <c r="X7692" s="50" t="s">
        <v>14740</v>
      </c>
      <c r="Y7692" s="70" t="s">
        <v>17320</v>
      </c>
      <c r="Z7692" s="53">
        <v>75612</v>
      </c>
    </row>
    <row r="7693" spans="1:26" s="49" customFormat="1" x14ac:dyDescent="0.25">
      <c r="A7693" s="75">
        <v>600148874</v>
      </c>
      <c r="B7693" s="73">
        <f t="shared" si="360"/>
        <v>600148874</v>
      </c>
      <c r="C7693" s="73" t="s">
        <v>14203</v>
      </c>
      <c r="D7693" s="68">
        <v>1</v>
      </c>
      <c r="E7693" s="48">
        <f t="shared" si="361"/>
        <v>70872236</v>
      </c>
      <c r="F7693" s="57" t="s">
        <v>8075</v>
      </c>
      <c r="G7693" s="57" t="s">
        <v>8391</v>
      </c>
      <c r="H7693" s="51">
        <v>25</v>
      </c>
      <c r="I7693" s="51" t="s">
        <v>17309</v>
      </c>
      <c r="J7693" s="69">
        <v>27.49</v>
      </c>
      <c r="K7693" s="69">
        <f t="shared" si="362"/>
        <v>687.25</v>
      </c>
      <c r="L7693" s="90">
        <v>25</v>
      </c>
      <c r="M7693" s="51">
        <v>0</v>
      </c>
      <c r="N7693" s="62" t="s">
        <v>8543</v>
      </c>
      <c r="O7693" s="52" t="s">
        <v>8544</v>
      </c>
      <c r="P7693" s="52">
        <v>13</v>
      </c>
      <c r="Q7693" s="52"/>
      <c r="R7693" s="52" t="s">
        <v>8411</v>
      </c>
      <c r="S7693" s="49" t="s">
        <v>21333</v>
      </c>
      <c r="V7693" s="50" t="s">
        <v>15342</v>
      </c>
      <c r="W7693" s="50" t="s">
        <v>8411</v>
      </c>
      <c r="X7693" s="50" t="s">
        <v>14740</v>
      </c>
      <c r="Y7693" s="70" t="s">
        <v>17320</v>
      </c>
      <c r="Z7693" s="53">
        <v>75501</v>
      </c>
    </row>
    <row r="7694" spans="1:26" s="49" customFormat="1" x14ac:dyDescent="0.25">
      <c r="A7694" s="75">
        <v>600148912</v>
      </c>
      <c r="B7694" s="73">
        <f t="shared" si="360"/>
        <v>600148912</v>
      </c>
      <c r="C7694" s="73" t="s">
        <v>14204</v>
      </c>
      <c r="D7694" s="68">
        <v>1</v>
      </c>
      <c r="E7694" s="48">
        <f t="shared" si="361"/>
        <v>70918325</v>
      </c>
      <c r="F7694" s="57" t="s">
        <v>8075</v>
      </c>
      <c r="G7694" s="57" t="s">
        <v>8391</v>
      </c>
      <c r="H7694" s="51">
        <v>25</v>
      </c>
      <c r="I7694" s="51" t="s">
        <v>17309</v>
      </c>
      <c r="J7694" s="69">
        <v>27.49</v>
      </c>
      <c r="K7694" s="69">
        <f t="shared" si="362"/>
        <v>687.25</v>
      </c>
      <c r="L7694" s="90">
        <v>25</v>
      </c>
      <c r="M7694" s="51">
        <v>0</v>
      </c>
      <c r="N7694" s="62" t="s">
        <v>8545</v>
      </c>
      <c r="O7694" s="52"/>
      <c r="P7694" s="52">
        <v>280</v>
      </c>
      <c r="Q7694" s="52"/>
      <c r="R7694" s="52" t="s">
        <v>8546</v>
      </c>
      <c r="S7694" s="49" t="s">
        <v>21333</v>
      </c>
      <c r="V7694" s="50" t="s">
        <v>15342</v>
      </c>
      <c r="W7694" s="50" t="s">
        <v>8411</v>
      </c>
      <c r="X7694" s="50" t="s">
        <v>14740</v>
      </c>
      <c r="Y7694" s="70" t="s">
        <v>17320</v>
      </c>
      <c r="Z7694" s="53">
        <v>75624</v>
      </c>
    </row>
    <row r="7695" spans="1:26" s="49" customFormat="1" ht="30" x14ac:dyDescent="0.25">
      <c r="A7695" s="75">
        <v>600148963</v>
      </c>
      <c r="B7695" s="73">
        <f t="shared" si="360"/>
        <v>600148963</v>
      </c>
      <c r="C7695" s="73" t="s">
        <v>14205</v>
      </c>
      <c r="D7695" s="68">
        <v>1</v>
      </c>
      <c r="E7695" s="48">
        <f t="shared" si="361"/>
        <v>70984085</v>
      </c>
      <c r="F7695" s="57" t="s">
        <v>8075</v>
      </c>
      <c r="G7695" s="57" t="s">
        <v>8391</v>
      </c>
      <c r="H7695" s="51">
        <v>25</v>
      </c>
      <c r="I7695" s="51" t="s">
        <v>17309</v>
      </c>
      <c r="J7695" s="69">
        <v>27.49</v>
      </c>
      <c r="K7695" s="69">
        <f t="shared" si="362"/>
        <v>687.25</v>
      </c>
      <c r="L7695" s="90">
        <v>25</v>
      </c>
      <c r="M7695" s="51">
        <v>0</v>
      </c>
      <c r="N7695" s="62" t="s">
        <v>8547</v>
      </c>
      <c r="O7695" s="52"/>
      <c r="P7695" s="52">
        <v>359</v>
      </c>
      <c r="Q7695" s="52"/>
      <c r="R7695" s="52" t="s">
        <v>8548</v>
      </c>
      <c r="S7695" s="49" t="s">
        <v>21333</v>
      </c>
      <c r="V7695" s="50" t="s">
        <v>15342</v>
      </c>
      <c r="W7695" s="50" t="s">
        <v>8411</v>
      </c>
      <c r="X7695" s="50" t="s">
        <v>14740</v>
      </c>
      <c r="Y7695" s="70" t="s">
        <v>17320</v>
      </c>
      <c r="Z7695" s="53">
        <v>75614</v>
      </c>
    </row>
    <row r="7696" spans="1:26" s="49" customFormat="1" x14ac:dyDescent="0.25">
      <c r="A7696" s="75">
        <v>600149072</v>
      </c>
      <c r="B7696" s="73">
        <f t="shared" si="360"/>
        <v>600149072</v>
      </c>
      <c r="C7696" s="73" t="s">
        <v>14206</v>
      </c>
      <c r="D7696" s="68">
        <v>1</v>
      </c>
      <c r="E7696" s="48">
        <f t="shared" si="361"/>
        <v>70983267</v>
      </c>
      <c r="F7696" s="57" t="s">
        <v>8075</v>
      </c>
      <c r="G7696" s="57" t="s">
        <v>8391</v>
      </c>
      <c r="H7696" s="51">
        <v>25</v>
      </c>
      <c r="I7696" s="51" t="s">
        <v>17309</v>
      </c>
      <c r="J7696" s="69">
        <v>27.49</v>
      </c>
      <c r="K7696" s="69">
        <f t="shared" si="362"/>
        <v>687.25</v>
      </c>
      <c r="L7696" s="90">
        <v>25</v>
      </c>
      <c r="M7696" s="51">
        <v>0</v>
      </c>
      <c r="N7696" s="62" t="s">
        <v>8549</v>
      </c>
      <c r="O7696" s="52"/>
      <c r="P7696" s="52">
        <v>503</v>
      </c>
      <c r="Q7696" s="52"/>
      <c r="R7696" s="52" t="s">
        <v>8514</v>
      </c>
      <c r="S7696" s="49" t="s">
        <v>21333</v>
      </c>
      <c r="V7696" s="50" t="s">
        <v>15342</v>
      </c>
      <c r="W7696" s="50" t="s">
        <v>8411</v>
      </c>
      <c r="X7696" s="50" t="s">
        <v>14740</v>
      </c>
      <c r="Y7696" s="70" t="s">
        <v>17320</v>
      </c>
      <c r="Z7696" s="53">
        <v>75623</v>
      </c>
    </row>
    <row r="7697" spans="1:26" s="49" customFormat="1" ht="30" x14ac:dyDescent="0.25">
      <c r="A7697" s="75">
        <v>600149374</v>
      </c>
      <c r="B7697" s="73">
        <f t="shared" si="360"/>
        <v>600149374</v>
      </c>
      <c r="C7697" s="73" t="s">
        <v>14207</v>
      </c>
      <c r="D7697" s="68">
        <v>1</v>
      </c>
      <c r="E7697" s="48">
        <f t="shared" si="361"/>
        <v>70938024</v>
      </c>
      <c r="F7697" s="57" t="s">
        <v>8075</v>
      </c>
      <c r="G7697" s="57" t="s">
        <v>8391</v>
      </c>
      <c r="H7697" s="51">
        <v>25</v>
      </c>
      <c r="I7697" s="51" t="s">
        <v>17309</v>
      </c>
      <c r="J7697" s="69">
        <v>27.49</v>
      </c>
      <c r="K7697" s="69">
        <f t="shared" si="362"/>
        <v>687.25</v>
      </c>
      <c r="L7697" s="90">
        <v>25</v>
      </c>
      <c r="M7697" s="51">
        <v>0</v>
      </c>
      <c r="N7697" s="62" t="s">
        <v>8550</v>
      </c>
      <c r="O7697" s="52"/>
      <c r="P7697" s="52">
        <v>927</v>
      </c>
      <c r="Q7697" s="52"/>
      <c r="R7697" s="52" t="s">
        <v>8521</v>
      </c>
      <c r="S7697" s="49" t="s">
        <v>21333</v>
      </c>
      <c r="V7697" s="50" t="s">
        <v>15342</v>
      </c>
      <c r="W7697" s="50" t="s">
        <v>8411</v>
      </c>
      <c r="X7697" s="50" t="s">
        <v>14740</v>
      </c>
      <c r="Y7697" s="70" t="s">
        <v>17320</v>
      </c>
      <c r="Z7697" s="53">
        <v>75606</v>
      </c>
    </row>
    <row r="7698" spans="1:26" s="49" customFormat="1" x14ac:dyDescent="0.25">
      <c r="A7698" s="75">
        <v>600149404</v>
      </c>
      <c r="B7698" s="73">
        <f t="shared" si="360"/>
        <v>600149404</v>
      </c>
      <c r="C7698" s="73" t="s">
        <v>14208</v>
      </c>
      <c r="D7698" s="68">
        <v>1</v>
      </c>
      <c r="E7698" s="48">
        <f t="shared" si="361"/>
        <v>60609249</v>
      </c>
      <c r="F7698" s="57" t="s">
        <v>8075</v>
      </c>
      <c r="G7698" s="57" t="s">
        <v>8391</v>
      </c>
      <c r="H7698" s="51">
        <v>50</v>
      </c>
      <c r="I7698" s="51" t="s">
        <v>17309</v>
      </c>
      <c r="J7698" s="69">
        <v>27.49</v>
      </c>
      <c r="K7698" s="69">
        <f t="shared" si="362"/>
        <v>1374.5</v>
      </c>
      <c r="L7698" s="90">
        <v>50</v>
      </c>
      <c r="M7698" s="51">
        <v>0</v>
      </c>
      <c r="N7698" s="62" t="s">
        <v>8551</v>
      </c>
      <c r="O7698" s="52" t="s">
        <v>8552</v>
      </c>
      <c r="P7698" s="52">
        <v>1879</v>
      </c>
      <c r="Q7698" s="52"/>
      <c r="R7698" s="52" t="s">
        <v>8411</v>
      </c>
      <c r="S7698" s="49" t="s">
        <v>21333</v>
      </c>
      <c r="V7698" s="50" t="s">
        <v>15342</v>
      </c>
      <c r="W7698" s="50" t="s">
        <v>8411</v>
      </c>
      <c r="X7698" s="50" t="s">
        <v>14740</v>
      </c>
      <c r="Y7698" s="70" t="s">
        <v>17320</v>
      </c>
      <c r="Z7698" s="53">
        <v>75501</v>
      </c>
    </row>
    <row r="7699" spans="1:26" s="49" customFormat="1" x14ac:dyDescent="0.25">
      <c r="A7699" s="75">
        <v>600149510</v>
      </c>
      <c r="B7699" s="73">
        <f t="shared" si="360"/>
        <v>600149510</v>
      </c>
      <c r="C7699" s="73" t="s">
        <v>14209</v>
      </c>
      <c r="D7699" s="68">
        <v>1</v>
      </c>
      <c r="E7699" s="48">
        <f t="shared" si="361"/>
        <v>60609231</v>
      </c>
      <c r="F7699" s="57" t="s">
        <v>8075</v>
      </c>
      <c r="G7699" s="57" t="s">
        <v>8391</v>
      </c>
      <c r="H7699" s="51">
        <v>25</v>
      </c>
      <c r="I7699" s="51" t="s">
        <v>17309</v>
      </c>
      <c r="J7699" s="69">
        <v>27.49</v>
      </c>
      <c r="K7699" s="69">
        <f t="shared" si="362"/>
        <v>687.25</v>
      </c>
      <c r="L7699" s="90">
        <v>25</v>
      </c>
      <c r="M7699" s="51">
        <v>0</v>
      </c>
      <c r="N7699" s="62" t="s">
        <v>8553</v>
      </c>
      <c r="O7699" s="52" t="s">
        <v>8554</v>
      </c>
      <c r="P7699" s="52">
        <v>757</v>
      </c>
      <c r="Q7699" s="52"/>
      <c r="R7699" s="52" t="s">
        <v>8411</v>
      </c>
      <c r="S7699" s="49" t="s">
        <v>21333</v>
      </c>
      <c r="V7699" s="50" t="s">
        <v>15342</v>
      </c>
      <c r="W7699" s="50" t="s">
        <v>8411</v>
      </c>
      <c r="X7699" s="50" t="s">
        <v>14740</v>
      </c>
      <c r="Y7699" s="70" t="s">
        <v>17320</v>
      </c>
      <c r="Z7699" s="53">
        <v>75501</v>
      </c>
    </row>
    <row r="7700" spans="1:26" s="49" customFormat="1" x14ac:dyDescent="0.25">
      <c r="A7700" s="75">
        <v>600149609</v>
      </c>
      <c r="B7700" s="73">
        <f t="shared" si="360"/>
        <v>600149609</v>
      </c>
      <c r="C7700" s="73" t="s">
        <v>14210</v>
      </c>
      <c r="D7700" s="68">
        <v>1</v>
      </c>
      <c r="E7700" s="48">
        <f t="shared" si="361"/>
        <v>45211515</v>
      </c>
      <c r="F7700" s="57" t="s">
        <v>8075</v>
      </c>
      <c r="G7700" s="57" t="s">
        <v>8391</v>
      </c>
      <c r="H7700" s="51">
        <v>425</v>
      </c>
      <c r="I7700" s="51" t="s">
        <v>17309</v>
      </c>
      <c r="J7700" s="69">
        <v>27.49</v>
      </c>
      <c r="K7700" s="69">
        <f t="shared" si="362"/>
        <v>11683.25</v>
      </c>
      <c r="L7700" s="90">
        <v>425</v>
      </c>
      <c r="M7700" s="51">
        <v>0</v>
      </c>
      <c r="N7700" s="62" t="s">
        <v>8555</v>
      </c>
      <c r="O7700" s="52"/>
      <c r="P7700" s="52">
        <v>301</v>
      </c>
      <c r="Q7700" s="52"/>
      <c r="R7700" s="52" t="s">
        <v>8519</v>
      </c>
      <c r="S7700" s="49" t="s">
        <v>21333</v>
      </c>
      <c r="V7700" s="50" t="s">
        <v>15342</v>
      </c>
      <c r="W7700" s="50" t="s">
        <v>8411</v>
      </c>
      <c r="X7700" s="50" t="s">
        <v>14740</v>
      </c>
      <c r="Y7700" s="70" t="s">
        <v>17320</v>
      </c>
      <c r="Z7700" s="53">
        <v>75611</v>
      </c>
    </row>
    <row r="7701" spans="1:26" s="49" customFormat="1" x14ac:dyDescent="0.25">
      <c r="A7701" s="75">
        <v>600149633</v>
      </c>
      <c r="B7701" s="73">
        <f t="shared" si="360"/>
        <v>600149633</v>
      </c>
      <c r="C7701" s="73" t="s">
        <v>14211</v>
      </c>
      <c r="D7701" s="68">
        <v>1</v>
      </c>
      <c r="E7701" s="48">
        <f t="shared" si="361"/>
        <v>45211744</v>
      </c>
      <c r="F7701" s="57" t="s">
        <v>8075</v>
      </c>
      <c r="G7701" s="57" t="s">
        <v>8391</v>
      </c>
      <c r="H7701" s="51">
        <v>375</v>
      </c>
      <c r="I7701" s="51" t="s">
        <v>17309</v>
      </c>
      <c r="J7701" s="69">
        <v>27.49</v>
      </c>
      <c r="K7701" s="69">
        <f t="shared" si="362"/>
        <v>10308.75</v>
      </c>
      <c r="L7701" s="90">
        <v>375</v>
      </c>
      <c r="M7701" s="51">
        <v>0</v>
      </c>
      <c r="N7701" s="62" t="s">
        <v>8556</v>
      </c>
      <c r="O7701" s="52"/>
      <c r="P7701" s="52">
        <v>437</v>
      </c>
      <c r="Q7701" s="52"/>
      <c r="R7701" s="52" t="s">
        <v>8527</v>
      </c>
      <c r="S7701" s="49" t="s">
        <v>21333</v>
      </c>
      <c r="V7701" s="50" t="s">
        <v>15342</v>
      </c>
      <c r="W7701" s="50" t="s">
        <v>8411</v>
      </c>
      <c r="X7701" s="50" t="s">
        <v>14740</v>
      </c>
      <c r="Y7701" s="70" t="s">
        <v>17320</v>
      </c>
      <c r="Z7701" s="53">
        <v>75604</v>
      </c>
    </row>
    <row r="7702" spans="1:26" s="49" customFormat="1" x14ac:dyDescent="0.25">
      <c r="A7702" s="75">
        <v>600149668</v>
      </c>
      <c r="B7702" s="73">
        <f t="shared" si="360"/>
        <v>600149668</v>
      </c>
      <c r="C7702" s="73" t="s">
        <v>14212</v>
      </c>
      <c r="D7702" s="68">
        <v>1</v>
      </c>
      <c r="E7702" s="48">
        <f t="shared" si="361"/>
        <v>47658517</v>
      </c>
      <c r="F7702" s="57" t="s">
        <v>8075</v>
      </c>
      <c r="G7702" s="57" t="s">
        <v>8391</v>
      </c>
      <c r="H7702" s="51">
        <v>450</v>
      </c>
      <c r="I7702" s="51" t="s">
        <v>17309</v>
      </c>
      <c r="J7702" s="69">
        <v>27.49</v>
      </c>
      <c r="K7702" s="69">
        <f t="shared" si="362"/>
        <v>12370.5</v>
      </c>
      <c r="L7702" s="90">
        <v>450</v>
      </c>
      <c r="M7702" s="51">
        <v>0</v>
      </c>
      <c r="N7702" s="62" t="s">
        <v>8557</v>
      </c>
      <c r="O7702" s="52"/>
      <c r="P7702" s="52">
        <v>426</v>
      </c>
      <c r="Q7702" s="52"/>
      <c r="R7702" s="52" t="s">
        <v>8525</v>
      </c>
      <c r="S7702" s="49" t="s">
        <v>21333</v>
      </c>
      <c r="V7702" s="50" t="s">
        <v>15342</v>
      </c>
      <c r="W7702" s="50" t="s">
        <v>8411</v>
      </c>
      <c r="X7702" s="50" t="s">
        <v>14740</v>
      </c>
      <c r="Y7702" s="70" t="s">
        <v>17320</v>
      </c>
      <c r="Z7702" s="53">
        <v>75601</v>
      </c>
    </row>
    <row r="7703" spans="1:26" s="49" customFormat="1" x14ac:dyDescent="0.25">
      <c r="A7703" s="75">
        <v>600149676</v>
      </c>
      <c r="B7703" s="73">
        <f t="shared" si="360"/>
        <v>600149676</v>
      </c>
      <c r="C7703" s="73" t="s">
        <v>14213</v>
      </c>
      <c r="D7703" s="68">
        <v>1</v>
      </c>
      <c r="E7703" s="48">
        <f t="shared" si="361"/>
        <v>47659262</v>
      </c>
      <c r="F7703" s="57" t="s">
        <v>8075</v>
      </c>
      <c r="G7703" s="57" t="s">
        <v>8391</v>
      </c>
      <c r="H7703" s="51">
        <v>525</v>
      </c>
      <c r="I7703" s="51" t="s">
        <v>17309</v>
      </c>
      <c r="J7703" s="69">
        <v>27.49</v>
      </c>
      <c r="K7703" s="69">
        <f t="shared" si="362"/>
        <v>14432.25</v>
      </c>
      <c r="L7703" s="90">
        <v>525</v>
      </c>
      <c r="M7703" s="51">
        <v>0</v>
      </c>
      <c r="N7703" s="62" t="s">
        <v>8558</v>
      </c>
      <c r="O7703" s="52"/>
      <c r="P7703" s="52">
        <v>535</v>
      </c>
      <c r="Q7703" s="52"/>
      <c r="R7703" s="52" t="s">
        <v>8420</v>
      </c>
      <c r="S7703" s="49" t="s">
        <v>21333</v>
      </c>
      <c r="V7703" s="50" t="s">
        <v>15342</v>
      </c>
      <c r="W7703" s="50" t="s">
        <v>8411</v>
      </c>
      <c r="X7703" s="50" t="s">
        <v>14740</v>
      </c>
      <c r="Y7703" s="70" t="s">
        <v>17320</v>
      </c>
      <c r="Z7703" s="53">
        <v>75603</v>
      </c>
    </row>
    <row r="7704" spans="1:26" s="49" customFormat="1" x14ac:dyDescent="0.25">
      <c r="A7704" s="75">
        <v>600149722</v>
      </c>
      <c r="B7704" s="73">
        <f t="shared" si="360"/>
        <v>600149722</v>
      </c>
      <c r="C7704" s="73" t="s">
        <v>14214</v>
      </c>
      <c r="D7704" s="68">
        <v>1</v>
      </c>
      <c r="E7704" s="48">
        <f t="shared" si="361"/>
        <v>60990368</v>
      </c>
      <c r="F7704" s="57" t="s">
        <v>8075</v>
      </c>
      <c r="G7704" s="57" t="s">
        <v>8391</v>
      </c>
      <c r="H7704" s="51">
        <v>900</v>
      </c>
      <c r="I7704" s="51" t="s">
        <v>17309</v>
      </c>
      <c r="J7704" s="69">
        <v>27.49</v>
      </c>
      <c r="K7704" s="69">
        <f t="shared" si="362"/>
        <v>24741</v>
      </c>
      <c r="L7704" s="90">
        <v>900</v>
      </c>
      <c r="M7704" s="51">
        <v>0</v>
      </c>
      <c r="N7704" s="62" t="s">
        <v>8559</v>
      </c>
      <c r="O7704" s="52" t="s">
        <v>799</v>
      </c>
      <c r="P7704" s="52">
        <v>1876</v>
      </c>
      <c r="Q7704" s="52"/>
      <c r="R7704" s="52" t="s">
        <v>8411</v>
      </c>
      <c r="S7704" s="49" t="s">
        <v>21333</v>
      </c>
      <c r="V7704" s="50" t="s">
        <v>15342</v>
      </c>
      <c r="W7704" s="50" t="s">
        <v>8411</v>
      </c>
      <c r="X7704" s="50" t="s">
        <v>14740</v>
      </c>
      <c r="Y7704" s="70" t="s">
        <v>17320</v>
      </c>
      <c r="Z7704" s="53">
        <v>75501</v>
      </c>
    </row>
    <row r="7705" spans="1:26" s="49" customFormat="1" x14ac:dyDescent="0.25">
      <c r="A7705" s="75">
        <v>600149781</v>
      </c>
      <c r="B7705" s="73">
        <f t="shared" si="360"/>
        <v>600149781</v>
      </c>
      <c r="C7705" s="73" t="s">
        <v>14215</v>
      </c>
      <c r="D7705" s="68">
        <v>1</v>
      </c>
      <c r="E7705" s="48">
        <f t="shared" si="361"/>
        <v>60990449</v>
      </c>
      <c r="F7705" s="57" t="s">
        <v>8075</v>
      </c>
      <c r="G7705" s="57" t="s">
        <v>8391</v>
      </c>
      <c r="H7705" s="51">
        <v>975</v>
      </c>
      <c r="I7705" s="51" t="s">
        <v>17309</v>
      </c>
      <c r="J7705" s="69">
        <v>27.49</v>
      </c>
      <c r="K7705" s="69">
        <f t="shared" si="362"/>
        <v>26802.75</v>
      </c>
      <c r="L7705" s="90">
        <v>975</v>
      </c>
      <c r="M7705" s="51">
        <v>0</v>
      </c>
      <c r="N7705" s="62" t="s">
        <v>8560</v>
      </c>
      <c r="O7705" s="52" t="s">
        <v>8561</v>
      </c>
      <c r="P7705" s="52">
        <v>1217</v>
      </c>
      <c r="Q7705" s="52"/>
      <c r="R7705" s="52" t="s">
        <v>8411</v>
      </c>
      <c r="S7705" s="49" t="s">
        <v>21333</v>
      </c>
      <c r="V7705" s="50" t="s">
        <v>15342</v>
      </c>
      <c r="W7705" s="50" t="s">
        <v>8411</v>
      </c>
      <c r="X7705" s="50" t="s">
        <v>14740</v>
      </c>
      <c r="Y7705" s="70" t="s">
        <v>17320</v>
      </c>
      <c r="Z7705" s="53">
        <v>75501</v>
      </c>
    </row>
    <row r="7706" spans="1:26" s="49" customFormat="1" x14ac:dyDescent="0.25">
      <c r="A7706" s="75">
        <v>600149790</v>
      </c>
      <c r="B7706" s="73">
        <f t="shared" si="360"/>
        <v>600149790</v>
      </c>
      <c r="C7706" s="73" t="s">
        <v>21310</v>
      </c>
      <c r="D7706" s="68">
        <v>1</v>
      </c>
      <c r="E7706" s="48">
        <f t="shared" si="361"/>
        <v>60990457</v>
      </c>
      <c r="F7706" s="57" t="s">
        <v>8075</v>
      </c>
      <c r="G7706" s="57" t="s">
        <v>8391</v>
      </c>
      <c r="H7706" s="51">
        <v>850</v>
      </c>
      <c r="I7706" s="51" t="s">
        <v>17309</v>
      </c>
      <c r="J7706" s="69">
        <v>27.49</v>
      </c>
      <c r="K7706" s="69">
        <f t="shared" si="362"/>
        <v>23366.5</v>
      </c>
      <c r="L7706" s="90">
        <v>850</v>
      </c>
      <c r="M7706" s="51">
        <v>0</v>
      </c>
      <c r="N7706" s="62" t="s">
        <v>21311</v>
      </c>
      <c r="O7706" s="52" t="s">
        <v>21312</v>
      </c>
      <c r="P7706" s="52">
        <v>436</v>
      </c>
      <c r="Q7706" s="52"/>
      <c r="R7706" s="52" t="s">
        <v>8411</v>
      </c>
      <c r="S7706" s="49" t="s">
        <v>21333</v>
      </c>
      <c r="V7706" s="50" t="s">
        <v>15342</v>
      </c>
      <c r="W7706" s="50" t="s">
        <v>8411</v>
      </c>
      <c r="X7706" s="50" t="s">
        <v>14740</v>
      </c>
      <c r="Y7706" s="70" t="s">
        <v>17320</v>
      </c>
      <c r="Z7706" s="53">
        <v>75501</v>
      </c>
    </row>
    <row r="7707" spans="1:26" s="49" customFormat="1" x14ac:dyDescent="0.25">
      <c r="A7707" s="75">
        <v>600149803</v>
      </c>
      <c r="B7707" s="73">
        <f t="shared" si="360"/>
        <v>600149803</v>
      </c>
      <c r="C7707" s="73" t="s">
        <v>14216</v>
      </c>
      <c r="D7707" s="68">
        <v>1</v>
      </c>
      <c r="E7707" s="48">
        <f t="shared" si="361"/>
        <v>60990465</v>
      </c>
      <c r="F7707" s="57" t="s">
        <v>8075</v>
      </c>
      <c r="G7707" s="57" t="s">
        <v>8391</v>
      </c>
      <c r="H7707" s="51">
        <v>800</v>
      </c>
      <c r="I7707" s="51" t="s">
        <v>17309</v>
      </c>
      <c r="J7707" s="69">
        <v>27.49</v>
      </c>
      <c r="K7707" s="69">
        <f t="shared" si="362"/>
        <v>21992</v>
      </c>
      <c r="L7707" s="90">
        <v>800</v>
      </c>
      <c r="M7707" s="51">
        <v>0</v>
      </c>
      <c r="N7707" s="62" t="s">
        <v>8562</v>
      </c>
      <c r="O7707" s="52" t="s">
        <v>8534</v>
      </c>
      <c r="P7707" s="52">
        <v>97</v>
      </c>
      <c r="Q7707" s="52"/>
      <c r="R7707" s="52" t="s">
        <v>8411</v>
      </c>
      <c r="S7707" s="49" t="s">
        <v>21333</v>
      </c>
      <c r="V7707" s="50" t="s">
        <v>15342</v>
      </c>
      <c r="W7707" s="50" t="s">
        <v>8411</v>
      </c>
      <c r="X7707" s="50" t="s">
        <v>14740</v>
      </c>
      <c r="Y7707" s="70" t="s">
        <v>17320</v>
      </c>
      <c r="Z7707" s="53">
        <v>75501</v>
      </c>
    </row>
    <row r="7708" spans="1:26" s="49" customFormat="1" x14ac:dyDescent="0.25">
      <c r="A7708" s="75">
        <v>600149838</v>
      </c>
      <c r="B7708" s="73">
        <f t="shared" si="360"/>
        <v>600149838</v>
      </c>
      <c r="C7708" s="73" t="s">
        <v>14217</v>
      </c>
      <c r="D7708" s="68">
        <v>1</v>
      </c>
      <c r="E7708" s="48">
        <f t="shared" si="361"/>
        <v>75026571</v>
      </c>
      <c r="F7708" s="57" t="s">
        <v>8075</v>
      </c>
      <c r="G7708" s="57" t="s">
        <v>8391</v>
      </c>
      <c r="H7708" s="51">
        <v>75</v>
      </c>
      <c r="I7708" s="51" t="s">
        <v>17309</v>
      </c>
      <c r="J7708" s="69">
        <v>27.49</v>
      </c>
      <c r="K7708" s="69">
        <f t="shared" si="362"/>
        <v>2061.75</v>
      </c>
      <c r="L7708" s="90">
        <v>75</v>
      </c>
      <c r="M7708" s="51">
        <v>0</v>
      </c>
      <c r="N7708" s="62" t="s">
        <v>8563</v>
      </c>
      <c r="O7708" s="52"/>
      <c r="P7708" s="52">
        <v>127</v>
      </c>
      <c r="Q7708" s="52"/>
      <c r="R7708" s="52" t="s">
        <v>4307</v>
      </c>
      <c r="S7708" s="49" t="s">
        <v>21333</v>
      </c>
      <c r="V7708" s="50" t="s">
        <v>15342</v>
      </c>
      <c r="W7708" s="50" t="s">
        <v>8411</v>
      </c>
      <c r="X7708" s="50" t="s">
        <v>14740</v>
      </c>
      <c r="Y7708" s="70" t="s">
        <v>17320</v>
      </c>
      <c r="Z7708" s="53">
        <v>75623</v>
      </c>
    </row>
    <row r="7709" spans="1:26" s="49" customFormat="1" x14ac:dyDescent="0.25">
      <c r="A7709" s="75">
        <v>600150003</v>
      </c>
      <c r="B7709" s="73">
        <f t="shared" si="360"/>
        <v>600150003</v>
      </c>
      <c r="C7709" s="73" t="s">
        <v>14218</v>
      </c>
      <c r="D7709" s="68">
        <v>1</v>
      </c>
      <c r="E7709" s="48">
        <f t="shared" si="361"/>
        <v>70986061</v>
      </c>
      <c r="F7709" s="57" t="s">
        <v>8075</v>
      </c>
      <c r="G7709" s="57" t="s">
        <v>8391</v>
      </c>
      <c r="H7709" s="51">
        <v>150</v>
      </c>
      <c r="I7709" s="51" t="s">
        <v>17309</v>
      </c>
      <c r="J7709" s="69">
        <v>27.49</v>
      </c>
      <c r="K7709" s="69">
        <f t="shared" si="362"/>
        <v>4123.5</v>
      </c>
      <c r="L7709" s="90">
        <v>150</v>
      </c>
      <c r="M7709" s="51">
        <v>0</v>
      </c>
      <c r="N7709" s="62" t="s">
        <v>8564</v>
      </c>
      <c r="O7709" s="52"/>
      <c r="P7709" s="52">
        <v>36</v>
      </c>
      <c r="Q7709" s="52"/>
      <c r="R7709" s="52" t="s">
        <v>8506</v>
      </c>
      <c r="S7709" s="49" t="s">
        <v>21333</v>
      </c>
      <c r="V7709" s="50" t="s">
        <v>15342</v>
      </c>
      <c r="W7709" s="50" t="s">
        <v>8411</v>
      </c>
      <c r="X7709" s="50" t="s">
        <v>14740</v>
      </c>
      <c r="Y7709" s="70" t="s">
        <v>17320</v>
      </c>
      <c r="Z7709" s="53">
        <v>75612</v>
      </c>
    </row>
    <row r="7710" spans="1:26" s="49" customFormat="1" x14ac:dyDescent="0.25">
      <c r="A7710" s="75">
        <v>600150011</v>
      </c>
      <c r="B7710" s="73">
        <f t="shared" si="360"/>
        <v>600150011</v>
      </c>
      <c r="C7710" s="73" t="s">
        <v>14219</v>
      </c>
      <c r="D7710" s="68">
        <v>1</v>
      </c>
      <c r="E7710" s="48">
        <f t="shared" si="361"/>
        <v>70944121</v>
      </c>
      <c r="F7710" s="57" t="s">
        <v>8075</v>
      </c>
      <c r="G7710" s="57" t="s">
        <v>8391</v>
      </c>
      <c r="H7710" s="51">
        <v>175</v>
      </c>
      <c r="I7710" s="51" t="s">
        <v>17309</v>
      </c>
      <c r="J7710" s="69">
        <v>27.49</v>
      </c>
      <c r="K7710" s="69">
        <f t="shared" si="362"/>
        <v>4810.75</v>
      </c>
      <c r="L7710" s="90">
        <v>175</v>
      </c>
      <c r="M7710" s="51">
        <v>0</v>
      </c>
      <c r="N7710" s="62" t="s">
        <v>8565</v>
      </c>
      <c r="O7710" s="52"/>
      <c r="P7710" s="52">
        <v>112</v>
      </c>
      <c r="Q7710" s="52"/>
      <c r="R7710" s="52" t="s">
        <v>8510</v>
      </c>
      <c r="S7710" s="49" t="s">
        <v>21333</v>
      </c>
      <c r="V7710" s="50" t="s">
        <v>15342</v>
      </c>
      <c r="W7710" s="50" t="s">
        <v>8411</v>
      </c>
      <c r="X7710" s="50" t="s">
        <v>14740</v>
      </c>
      <c r="Y7710" s="70" t="s">
        <v>17320</v>
      </c>
      <c r="Z7710" s="53">
        <v>75621</v>
      </c>
    </row>
    <row r="7711" spans="1:26" s="49" customFormat="1" x14ac:dyDescent="0.25">
      <c r="A7711" s="75">
        <v>600150046</v>
      </c>
      <c r="B7711" s="73">
        <f t="shared" si="360"/>
        <v>600150046</v>
      </c>
      <c r="C7711" s="73" t="s">
        <v>14220</v>
      </c>
      <c r="D7711" s="68">
        <v>1</v>
      </c>
      <c r="E7711" s="48">
        <f t="shared" si="361"/>
        <v>62335057</v>
      </c>
      <c r="F7711" s="57" t="s">
        <v>8075</v>
      </c>
      <c r="G7711" s="57" t="s">
        <v>8391</v>
      </c>
      <c r="H7711" s="51">
        <v>600</v>
      </c>
      <c r="I7711" s="51" t="s">
        <v>17309</v>
      </c>
      <c r="J7711" s="69">
        <v>27.49</v>
      </c>
      <c r="K7711" s="69">
        <f t="shared" si="362"/>
        <v>16494</v>
      </c>
      <c r="L7711" s="90">
        <v>600</v>
      </c>
      <c r="M7711" s="51">
        <v>0</v>
      </c>
      <c r="N7711" s="62" t="s">
        <v>8566</v>
      </c>
      <c r="O7711" s="52"/>
      <c r="P7711" s="52">
        <v>200</v>
      </c>
      <c r="Q7711" s="52"/>
      <c r="R7711" s="52" t="s">
        <v>8422</v>
      </c>
      <c r="S7711" s="49" t="s">
        <v>21333</v>
      </c>
      <c r="V7711" s="50" t="s">
        <v>15342</v>
      </c>
      <c r="W7711" s="50" t="s">
        <v>8411</v>
      </c>
      <c r="X7711" s="50" t="s">
        <v>14740</v>
      </c>
      <c r="Y7711" s="70" t="s">
        <v>17320</v>
      </c>
      <c r="Z7711" s="53">
        <v>75612</v>
      </c>
    </row>
    <row r="7712" spans="1:26" s="49" customFormat="1" x14ac:dyDescent="0.25">
      <c r="A7712" s="75">
        <v>600149897</v>
      </c>
      <c r="B7712" s="73">
        <f t="shared" si="360"/>
        <v>600149897</v>
      </c>
      <c r="C7712" s="73" t="s">
        <v>14221</v>
      </c>
      <c r="D7712" s="68">
        <v>1</v>
      </c>
      <c r="E7712" s="48">
        <f t="shared" si="361"/>
        <v>70926786</v>
      </c>
      <c r="F7712" s="57" t="s">
        <v>8075</v>
      </c>
      <c r="G7712" s="57" t="s">
        <v>8391</v>
      </c>
      <c r="H7712" s="51">
        <v>125</v>
      </c>
      <c r="I7712" s="51" t="s">
        <v>17309</v>
      </c>
      <c r="J7712" s="69">
        <v>27.49</v>
      </c>
      <c r="K7712" s="69">
        <f t="shared" si="362"/>
        <v>3436.25</v>
      </c>
      <c r="L7712" s="90">
        <v>125</v>
      </c>
      <c r="M7712" s="51">
        <v>0</v>
      </c>
      <c r="N7712" s="62" t="s">
        <v>8567</v>
      </c>
      <c r="O7712" s="52"/>
      <c r="P7712" s="52">
        <v>154</v>
      </c>
      <c r="Q7712" s="52"/>
      <c r="R7712" s="52" t="s">
        <v>4630</v>
      </c>
      <c r="S7712" s="49" t="s">
        <v>21333</v>
      </c>
      <c r="V7712" s="50" t="s">
        <v>15342</v>
      </c>
      <c r="W7712" s="50" t="s">
        <v>8411</v>
      </c>
      <c r="X7712" s="50" t="s">
        <v>14740</v>
      </c>
      <c r="Y7712" s="70" t="s">
        <v>17320</v>
      </c>
      <c r="Z7712" s="53">
        <v>75621</v>
      </c>
    </row>
    <row r="7713" spans="1:26" s="49" customFormat="1" ht="30" x14ac:dyDescent="0.25">
      <c r="A7713" s="75">
        <v>600149927</v>
      </c>
      <c r="B7713" s="73">
        <f t="shared" si="360"/>
        <v>600149927</v>
      </c>
      <c r="C7713" s="73" t="s">
        <v>14222</v>
      </c>
      <c r="D7713" s="68">
        <v>1</v>
      </c>
      <c r="E7713" s="48">
        <f t="shared" si="361"/>
        <v>70983798</v>
      </c>
      <c r="F7713" s="57" t="s">
        <v>8075</v>
      </c>
      <c r="G7713" s="57" t="s">
        <v>8391</v>
      </c>
      <c r="H7713" s="51">
        <v>100</v>
      </c>
      <c r="I7713" s="51" t="s">
        <v>17309</v>
      </c>
      <c r="J7713" s="69">
        <v>27.49</v>
      </c>
      <c r="K7713" s="69">
        <f t="shared" si="362"/>
        <v>2749</v>
      </c>
      <c r="L7713" s="90">
        <v>100</v>
      </c>
      <c r="M7713" s="51">
        <v>0</v>
      </c>
      <c r="N7713" s="62" t="s">
        <v>8568</v>
      </c>
      <c r="O7713" s="52"/>
      <c r="P7713" s="52">
        <v>93</v>
      </c>
      <c r="Q7713" s="52"/>
      <c r="R7713" s="52" t="s">
        <v>8569</v>
      </c>
      <c r="S7713" s="49" t="s">
        <v>21333</v>
      </c>
      <c r="V7713" s="50" t="s">
        <v>15342</v>
      </c>
      <c r="W7713" s="50" t="s">
        <v>8411</v>
      </c>
      <c r="X7713" s="50" t="s">
        <v>14740</v>
      </c>
      <c r="Y7713" s="70" t="s">
        <v>17320</v>
      </c>
      <c r="Z7713" s="53">
        <v>75611</v>
      </c>
    </row>
    <row r="7714" spans="1:26" s="49" customFormat="1" x14ac:dyDescent="0.25">
      <c r="A7714" s="75">
        <v>600149943</v>
      </c>
      <c r="B7714" s="73">
        <f t="shared" si="360"/>
        <v>600149943</v>
      </c>
      <c r="C7714" s="73" t="s">
        <v>14223</v>
      </c>
      <c r="D7714" s="68">
        <v>1</v>
      </c>
      <c r="E7714" s="48">
        <f t="shared" si="361"/>
        <v>70918449</v>
      </c>
      <c r="F7714" s="57" t="s">
        <v>8075</v>
      </c>
      <c r="G7714" s="57" t="s">
        <v>8391</v>
      </c>
      <c r="H7714" s="51">
        <v>100</v>
      </c>
      <c r="I7714" s="51" t="s">
        <v>17309</v>
      </c>
      <c r="J7714" s="69">
        <v>27.49</v>
      </c>
      <c r="K7714" s="69">
        <f t="shared" si="362"/>
        <v>2749</v>
      </c>
      <c r="L7714" s="90">
        <v>100</v>
      </c>
      <c r="M7714" s="51">
        <v>0</v>
      </c>
      <c r="N7714" s="62" t="s">
        <v>8570</v>
      </c>
      <c r="O7714" s="52"/>
      <c r="P7714" s="52">
        <v>192</v>
      </c>
      <c r="Q7714" s="52"/>
      <c r="R7714" s="52" t="s">
        <v>8571</v>
      </c>
      <c r="S7714" s="49" t="s">
        <v>21333</v>
      </c>
      <c r="V7714" s="50" t="s">
        <v>15342</v>
      </c>
      <c r="W7714" s="50" t="s">
        <v>8411</v>
      </c>
      <c r="X7714" s="50" t="s">
        <v>14740</v>
      </c>
      <c r="Y7714" s="70" t="s">
        <v>17320</v>
      </c>
      <c r="Z7714" s="53">
        <v>75611</v>
      </c>
    </row>
    <row r="7715" spans="1:26" s="49" customFormat="1" x14ac:dyDescent="0.25">
      <c r="A7715" s="75">
        <v>600150020</v>
      </c>
      <c r="B7715" s="73">
        <f t="shared" si="360"/>
        <v>600150020</v>
      </c>
      <c r="C7715" s="73" t="s">
        <v>14224</v>
      </c>
      <c r="D7715" s="68">
        <v>1</v>
      </c>
      <c r="E7715" s="48">
        <f t="shared" si="361"/>
        <v>70640416</v>
      </c>
      <c r="F7715" s="57" t="s">
        <v>8075</v>
      </c>
      <c r="G7715" s="57" t="s">
        <v>8391</v>
      </c>
      <c r="H7715" s="51">
        <v>300</v>
      </c>
      <c r="I7715" s="51" t="s">
        <v>17309</v>
      </c>
      <c r="J7715" s="69">
        <v>27.49</v>
      </c>
      <c r="K7715" s="69">
        <f t="shared" si="362"/>
        <v>8247</v>
      </c>
      <c r="L7715" s="90">
        <v>300</v>
      </c>
      <c r="M7715" s="51">
        <v>0</v>
      </c>
      <c r="N7715" s="62" t="s">
        <v>8572</v>
      </c>
      <c r="O7715" s="52"/>
      <c r="P7715" s="52">
        <v>190</v>
      </c>
      <c r="Q7715" s="52"/>
      <c r="R7715" s="52" t="s">
        <v>8548</v>
      </c>
      <c r="S7715" s="49" t="s">
        <v>21333</v>
      </c>
      <c r="V7715" s="50" t="s">
        <v>15342</v>
      </c>
      <c r="W7715" s="50" t="s">
        <v>8411</v>
      </c>
      <c r="X7715" s="50" t="s">
        <v>14740</v>
      </c>
      <c r="Y7715" s="70" t="s">
        <v>17320</v>
      </c>
      <c r="Z7715" s="53">
        <v>75614</v>
      </c>
    </row>
    <row r="7716" spans="1:26" s="49" customFormat="1" ht="30" x14ac:dyDescent="0.25">
      <c r="A7716" s="75">
        <v>600150101</v>
      </c>
      <c r="B7716" s="73">
        <f t="shared" si="360"/>
        <v>600150101</v>
      </c>
      <c r="C7716" s="73" t="s">
        <v>14225</v>
      </c>
      <c r="D7716" s="68">
        <v>1</v>
      </c>
      <c r="E7716" s="48">
        <f t="shared" si="361"/>
        <v>71005625</v>
      </c>
      <c r="F7716" s="57" t="s">
        <v>8075</v>
      </c>
      <c r="G7716" s="57" t="s">
        <v>8391</v>
      </c>
      <c r="H7716" s="51">
        <v>50</v>
      </c>
      <c r="I7716" s="51" t="s">
        <v>17309</v>
      </c>
      <c r="J7716" s="69">
        <v>27.49</v>
      </c>
      <c r="K7716" s="69">
        <f t="shared" si="362"/>
        <v>1374.5</v>
      </c>
      <c r="L7716" s="90">
        <v>50</v>
      </c>
      <c r="M7716" s="51">
        <v>0</v>
      </c>
      <c r="N7716" s="62" t="s">
        <v>8573</v>
      </c>
      <c r="O7716" s="52"/>
      <c r="P7716" s="52">
        <v>128</v>
      </c>
      <c r="Q7716" s="52"/>
      <c r="R7716" s="52" t="s">
        <v>8574</v>
      </c>
      <c r="S7716" s="49" t="s">
        <v>21333</v>
      </c>
      <c r="V7716" s="50" t="s">
        <v>15342</v>
      </c>
      <c r="W7716" s="50" t="s">
        <v>8411</v>
      </c>
      <c r="X7716" s="50" t="s">
        <v>14740</v>
      </c>
      <c r="Y7716" s="70" t="s">
        <v>17320</v>
      </c>
      <c r="Z7716" s="53">
        <v>75501</v>
      </c>
    </row>
    <row r="7717" spans="1:26" s="49" customFormat="1" x14ac:dyDescent="0.25">
      <c r="A7717" s="75">
        <v>600150135</v>
      </c>
      <c r="B7717" s="73">
        <f t="shared" si="360"/>
        <v>600150135</v>
      </c>
      <c r="C7717" s="73" t="s">
        <v>14226</v>
      </c>
      <c r="D7717" s="68">
        <v>1</v>
      </c>
      <c r="E7717" s="48">
        <f t="shared" si="361"/>
        <v>60990431</v>
      </c>
      <c r="F7717" s="57" t="s">
        <v>8075</v>
      </c>
      <c r="G7717" s="57" t="s">
        <v>8391</v>
      </c>
      <c r="H7717" s="51">
        <v>400</v>
      </c>
      <c r="I7717" s="51" t="s">
        <v>17309</v>
      </c>
      <c r="J7717" s="69">
        <v>27.49</v>
      </c>
      <c r="K7717" s="69">
        <f t="shared" si="362"/>
        <v>10996</v>
      </c>
      <c r="L7717" s="90">
        <v>400</v>
      </c>
      <c r="M7717" s="51">
        <v>0</v>
      </c>
      <c r="N7717" s="62" t="s">
        <v>8575</v>
      </c>
      <c r="O7717" s="52" t="s">
        <v>8576</v>
      </c>
      <c r="P7717" s="52">
        <v>250</v>
      </c>
      <c r="Q7717" s="52"/>
      <c r="R7717" s="52" t="s">
        <v>8577</v>
      </c>
      <c r="S7717" s="49" t="s">
        <v>21333</v>
      </c>
      <c r="V7717" s="50" t="s">
        <v>15342</v>
      </c>
      <c r="W7717" s="50" t="s">
        <v>8411</v>
      </c>
      <c r="X7717" s="50" t="s">
        <v>14740</v>
      </c>
      <c r="Y7717" s="70" t="s">
        <v>17320</v>
      </c>
      <c r="Z7717" s="53">
        <v>75605</v>
      </c>
    </row>
    <row r="7718" spans="1:26" s="49" customFormat="1" x14ac:dyDescent="0.25">
      <c r="A7718" s="75">
        <v>600171639</v>
      </c>
      <c r="B7718" s="73">
        <f t="shared" si="360"/>
        <v>600171639</v>
      </c>
      <c r="C7718" s="73" t="s">
        <v>14127</v>
      </c>
      <c r="D7718" s="68">
        <v>1</v>
      </c>
      <c r="E7718" s="48">
        <f t="shared" si="361"/>
        <v>70238898</v>
      </c>
      <c r="F7718" s="57" t="s">
        <v>8075</v>
      </c>
      <c r="G7718" s="57" t="s">
        <v>8391</v>
      </c>
      <c r="H7718" s="51">
        <v>275</v>
      </c>
      <c r="I7718" s="51" t="s">
        <v>17309</v>
      </c>
      <c r="J7718" s="69">
        <v>27.49</v>
      </c>
      <c r="K7718" s="69">
        <f t="shared" si="362"/>
        <v>7559.75</v>
      </c>
      <c r="L7718" s="90">
        <v>275</v>
      </c>
      <c r="M7718" s="51">
        <v>0</v>
      </c>
      <c r="N7718" s="62" t="s">
        <v>8423</v>
      </c>
      <c r="O7718" s="52" t="s">
        <v>8424</v>
      </c>
      <c r="P7718" s="52">
        <v>1612</v>
      </c>
      <c r="Q7718" s="52"/>
      <c r="R7718" s="52" t="s">
        <v>8411</v>
      </c>
      <c r="S7718" s="49" t="s">
        <v>21333</v>
      </c>
      <c r="V7718" s="50" t="s">
        <v>15305</v>
      </c>
      <c r="W7718" s="50" t="s">
        <v>8411</v>
      </c>
      <c r="X7718" s="50" t="s">
        <v>14738</v>
      </c>
      <c r="Y7718" s="70" t="s">
        <v>17320</v>
      </c>
      <c r="Z7718" s="53">
        <v>75501</v>
      </c>
    </row>
    <row r="7719" spans="1:26" s="49" customFormat="1" x14ac:dyDescent="0.25">
      <c r="A7719" s="75">
        <v>691006997</v>
      </c>
      <c r="B7719" s="73">
        <f t="shared" si="360"/>
        <v>691006997</v>
      </c>
      <c r="C7719" s="73" t="s">
        <v>14128</v>
      </c>
      <c r="D7719" s="68">
        <v>1</v>
      </c>
      <c r="E7719" s="48">
        <f t="shared" si="361"/>
        <v>29445388</v>
      </c>
      <c r="F7719" s="57" t="s">
        <v>8075</v>
      </c>
      <c r="G7719" s="57" t="s">
        <v>8391</v>
      </c>
      <c r="H7719" s="51">
        <v>25</v>
      </c>
      <c r="I7719" s="51" t="s">
        <v>17309</v>
      </c>
      <c r="J7719" s="69">
        <v>27.49</v>
      </c>
      <c r="K7719" s="69">
        <f t="shared" si="362"/>
        <v>687.25</v>
      </c>
      <c r="L7719" s="90">
        <v>25</v>
      </c>
      <c r="M7719" s="51">
        <v>0</v>
      </c>
      <c r="N7719" s="62" t="s">
        <v>8425</v>
      </c>
      <c r="O7719" s="52" t="s">
        <v>3302</v>
      </c>
      <c r="P7719" s="52">
        <v>1934</v>
      </c>
      <c r="Q7719" s="52"/>
      <c r="R7719" s="52" t="s">
        <v>8411</v>
      </c>
      <c r="S7719" s="49" t="s">
        <v>21334</v>
      </c>
      <c r="V7719" s="50" t="s">
        <v>15305</v>
      </c>
      <c r="W7719" s="50" t="s">
        <v>8411</v>
      </c>
      <c r="X7719" s="50" t="s">
        <v>14742</v>
      </c>
      <c r="Y7719" s="70" t="s">
        <v>17320</v>
      </c>
      <c r="Z7719" s="53">
        <v>75501</v>
      </c>
    </row>
    <row r="7720" spans="1:26" s="49" customFormat="1" x14ac:dyDescent="0.25">
      <c r="A7720" s="74">
        <v>600112837</v>
      </c>
      <c r="B7720" s="73">
        <f t="shared" si="360"/>
        <v>600112837</v>
      </c>
      <c r="C7720" s="73" t="s">
        <v>14256</v>
      </c>
      <c r="D7720" s="68">
        <v>1</v>
      </c>
      <c r="E7720" s="48">
        <f t="shared" si="361"/>
        <v>71007369</v>
      </c>
      <c r="F7720" s="57" t="s">
        <v>8075</v>
      </c>
      <c r="G7720" s="57" t="s">
        <v>8578</v>
      </c>
      <c r="H7720" s="51">
        <v>0</v>
      </c>
      <c r="I7720" s="51" t="s">
        <v>17309</v>
      </c>
      <c r="J7720" s="69">
        <v>27.49</v>
      </c>
      <c r="K7720" s="69">
        <f t="shared" si="362"/>
        <v>0</v>
      </c>
      <c r="L7720" s="90">
        <v>25</v>
      </c>
      <c r="M7720" s="51">
        <v>25</v>
      </c>
      <c r="N7720" s="62" t="s">
        <v>8631</v>
      </c>
      <c r="O7720" s="52" t="s">
        <v>448</v>
      </c>
      <c r="P7720" s="52">
        <v>4514</v>
      </c>
      <c r="Q7720" s="52"/>
      <c r="R7720" s="52" t="s">
        <v>8602</v>
      </c>
      <c r="S7720" s="49" t="s">
        <v>21333</v>
      </c>
      <c r="V7720" s="50" t="s">
        <v>15343</v>
      </c>
      <c r="W7720" s="50" t="s">
        <v>8602</v>
      </c>
      <c r="X7720" s="50" t="s">
        <v>14740</v>
      </c>
      <c r="Y7720" s="70" t="s">
        <v>17320</v>
      </c>
      <c r="Z7720" s="53">
        <v>76005</v>
      </c>
    </row>
    <row r="7721" spans="1:26" s="49" customFormat="1" x14ac:dyDescent="0.25">
      <c r="A7721" s="74">
        <v>600019128</v>
      </c>
      <c r="B7721" s="73">
        <f t="shared" si="360"/>
        <v>600019128</v>
      </c>
      <c r="C7721" s="73" t="s">
        <v>21313</v>
      </c>
      <c r="D7721" s="68">
        <v>1</v>
      </c>
      <c r="E7721" s="48">
        <f t="shared" si="361"/>
        <v>25338072</v>
      </c>
      <c r="F7721" s="57" t="s">
        <v>8075</v>
      </c>
      <c r="G7721" s="57" t="s">
        <v>8578</v>
      </c>
      <c r="H7721" s="51">
        <v>25</v>
      </c>
      <c r="I7721" s="51" t="s">
        <v>17309</v>
      </c>
      <c r="J7721" s="69">
        <v>27.49</v>
      </c>
      <c r="K7721" s="69">
        <f t="shared" si="362"/>
        <v>687.25</v>
      </c>
      <c r="L7721" s="90">
        <v>25</v>
      </c>
      <c r="M7721" s="51">
        <v>0</v>
      </c>
      <c r="N7721" s="62" t="s">
        <v>21314</v>
      </c>
      <c r="O7721" s="52" t="s">
        <v>8603</v>
      </c>
      <c r="P7721" s="52">
        <v>836</v>
      </c>
      <c r="Q7721" s="52"/>
      <c r="R7721" s="52" t="s">
        <v>8602</v>
      </c>
      <c r="S7721" s="49" t="s">
        <v>21334</v>
      </c>
      <c r="V7721" s="50" t="s">
        <v>15305</v>
      </c>
      <c r="W7721" s="50" t="s">
        <v>8602</v>
      </c>
      <c r="X7721" s="50" t="s">
        <v>14742</v>
      </c>
      <c r="Y7721" s="70" t="s">
        <v>17320</v>
      </c>
      <c r="Z7721" s="53">
        <v>76302</v>
      </c>
    </row>
    <row r="7722" spans="1:26" s="49" customFormat="1" ht="30" x14ac:dyDescent="0.25">
      <c r="A7722" s="74">
        <v>600019918</v>
      </c>
      <c r="B7722" s="73">
        <f t="shared" si="360"/>
        <v>600019918</v>
      </c>
      <c r="C7722" s="73" t="s">
        <v>21315</v>
      </c>
      <c r="D7722" s="68">
        <v>1</v>
      </c>
      <c r="E7722" s="48">
        <f t="shared" si="361"/>
        <v>226319</v>
      </c>
      <c r="F7722" s="57" t="s">
        <v>8075</v>
      </c>
      <c r="G7722" s="57" t="s">
        <v>8578</v>
      </c>
      <c r="H7722" s="51">
        <v>800</v>
      </c>
      <c r="I7722" s="51" t="s">
        <v>17309</v>
      </c>
      <c r="J7722" s="69">
        <v>27.49</v>
      </c>
      <c r="K7722" s="69">
        <f t="shared" si="362"/>
        <v>21992</v>
      </c>
      <c r="L7722" s="90">
        <v>800</v>
      </c>
      <c r="M7722" s="51">
        <v>0</v>
      </c>
      <c r="N7722" s="62" t="s">
        <v>21316</v>
      </c>
      <c r="O7722" s="52" t="s">
        <v>21317</v>
      </c>
      <c r="P7722" s="52">
        <v>372</v>
      </c>
      <c r="Q7722" s="52"/>
      <c r="R7722" s="52" t="s">
        <v>8602</v>
      </c>
      <c r="S7722" s="49" t="s">
        <v>21333</v>
      </c>
      <c r="V7722" s="50" t="s">
        <v>15305</v>
      </c>
      <c r="W7722" s="50" t="s">
        <v>8602</v>
      </c>
      <c r="X7722" s="50" t="s">
        <v>14738</v>
      </c>
      <c r="Y7722" s="70" t="s">
        <v>17320</v>
      </c>
      <c r="Z7722" s="53">
        <v>76001</v>
      </c>
    </row>
    <row r="7723" spans="1:26" s="49" customFormat="1" x14ac:dyDescent="0.25">
      <c r="A7723" s="74">
        <v>600020495</v>
      </c>
      <c r="B7723" s="73">
        <f t="shared" si="360"/>
        <v>600020495</v>
      </c>
      <c r="C7723" s="73" t="s">
        <v>14240</v>
      </c>
      <c r="D7723" s="68">
        <v>1</v>
      </c>
      <c r="E7723" s="48">
        <f t="shared" si="361"/>
        <v>25554166</v>
      </c>
      <c r="F7723" s="57" t="s">
        <v>8075</v>
      </c>
      <c r="G7723" s="57" t="s">
        <v>8578</v>
      </c>
      <c r="H7723" s="51">
        <v>125</v>
      </c>
      <c r="I7723" s="51" t="s">
        <v>17309</v>
      </c>
      <c r="J7723" s="69">
        <v>27.49</v>
      </c>
      <c r="K7723" s="69">
        <f t="shared" si="362"/>
        <v>3436.25</v>
      </c>
      <c r="L7723" s="90">
        <v>125</v>
      </c>
      <c r="M7723" s="51">
        <v>0</v>
      </c>
      <c r="N7723" s="62" t="s">
        <v>8605</v>
      </c>
      <c r="O7723" s="52" t="s">
        <v>8606</v>
      </c>
      <c r="P7723" s="52">
        <v>1788</v>
      </c>
      <c r="Q7723" s="52"/>
      <c r="R7723" s="52" t="s">
        <v>8602</v>
      </c>
      <c r="S7723" s="49" t="s">
        <v>21334</v>
      </c>
      <c r="V7723" s="50" t="s">
        <v>15305</v>
      </c>
      <c r="W7723" s="50" t="s">
        <v>8602</v>
      </c>
      <c r="X7723" s="50" t="s">
        <v>14742</v>
      </c>
      <c r="Y7723" s="70" t="s">
        <v>17320</v>
      </c>
      <c r="Z7723" s="53">
        <v>76001</v>
      </c>
    </row>
    <row r="7724" spans="1:26" s="49" customFormat="1" x14ac:dyDescent="0.25">
      <c r="A7724" s="74">
        <v>600020525</v>
      </c>
      <c r="B7724" s="73">
        <f t="shared" si="360"/>
        <v>600020525</v>
      </c>
      <c r="C7724" s="73" t="s">
        <v>21318</v>
      </c>
      <c r="D7724" s="68">
        <v>1</v>
      </c>
      <c r="E7724" s="48">
        <f t="shared" si="361"/>
        <v>25344412</v>
      </c>
      <c r="F7724" s="57" t="s">
        <v>8075</v>
      </c>
      <c r="G7724" s="57" t="s">
        <v>8578</v>
      </c>
      <c r="H7724" s="51">
        <v>325</v>
      </c>
      <c r="I7724" s="51" t="s">
        <v>17309</v>
      </c>
      <c r="J7724" s="69">
        <v>27.49</v>
      </c>
      <c r="K7724" s="69">
        <f t="shared" si="362"/>
        <v>8934.25</v>
      </c>
      <c r="L7724" s="90">
        <v>325</v>
      </c>
      <c r="M7724" s="51">
        <v>0</v>
      </c>
      <c r="N7724" s="62" t="s">
        <v>21319</v>
      </c>
      <c r="O7724" s="52" t="s">
        <v>852</v>
      </c>
      <c r="P7724" s="52">
        <v>2433</v>
      </c>
      <c r="Q7724" s="52"/>
      <c r="R7724" s="52" t="s">
        <v>8602</v>
      </c>
      <c r="S7724" s="49" t="s">
        <v>21334</v>
      </c>
      <c r="V7724" s="50" t="s">
        <v>15305</v>
      </c>
      <c r="W7724" s="50" t="s">
        <v>8602</v>
      </c>
      <c r="X7724" s="50" t="s">
        <v>14742</v>
      </c>
      <c r="Y7724" s="70" t="s">
        <v>17320</v>
      </c>
      <c r="Z7724" s="53">
        <v>76001</v>
      </c>
    </row>
    <row r="7725" spans="1:26" s="49" customFormat="1" x14ac:dyDescent="0.25">
      <c r="A7725" s="74">
        <v>600014355</v>
      </c>
      <c r="B7725" s="73">
        <f t="shared" si="360"/>
        <v>600014355</v>
      </c>
      <c r="C7725" s="73" t="s">
        <v>14241</v>
      </c>
      <c r="D7725" s="68">
        <v>1</v>
      </c>
      <c r="E7725" s="48">
        <f t="shared" si="361"/>
        <v>559482</v>
      </c>
      <c r="F7725" s="57" t="s">
        <v>8075</v>
      </c>
      <c r="G7725" s="57" t="s">
        <v>8578</v>
      </c>
      <c r="H7725" s="51">
        <v>1300</v>
      </c>
      <c r="I7725" s="51" t="s">
        <v>17309</v>
      </c>
      <c r="J7725" s="69">
        <v>27.49</v>
      </c>
      <c r="K7725" s="69">
        <f t="shared" si="362"/>
        <v>35737</v>
      </c>
      <c r="L7725" s="90">
        <v>1300</v>
      </c>
      <c r="M7725" s="51">
        <v>0</v>
      </c>
      <c r="N7725" s="62" t="s">
        <v>8607</v>
      </c>
      <c r="O7725" s="52" t="s">
        <v>8608</v>
      </c>
      <c r="P7725" s="52">
        <v>4187</v>
      </c>
      <c r="Q7725" s="52"/>
      <c r="R7725" s="52" t="s">
        <v>8602</v>
      </c>
      <c r="S7725" s="49" t="s">
        <v>21333</v>
      </c>
      <c r="V7725" s="50" t="s">
        <v>15305</v>
      </c>
      <c r="W7725" s="50" t="s">
        <v>8602</v>
      </c>
      <c r="X7725" s="50" t="s">
        <v>14738</v>
      </c>
      <c r="Y7725" s="70" t="s">
        <v>17320</v>
      </c>
      <c r="Z7725" s="53">
        <v>76001</v>
      </c>
    </row>
    <row r="7726" spans="1:26" s="49" customFormat="1" x14ac:dyDescent="0.25">
      <c r="A7726" s="74">
        <v>600014363</v>
      </c>
      <c r="B7726" s="73">
        <f t="shared" si="360"/>
        <v>600014363</v>
      </c>
      <c r="C7726" s="73" t="s">
        <v>15344</v>
      </c>
      <c r="D7726" s="68">
        <v>1</v>
      </c>
      <c r="E7726" s="48">
        <f t="shared" si="361"/>
        <v>559105</v>
      </c>
      <c r="F7726" s="57" t="s">
        <v>8075</v>
      </c>
      <c r="G7726" s="57" t="s">
        <v>8578</v>
      </c>
      <c r="H7726" s="51">
        <v>875</v>
      </c>
      <c r="I7726" s="51" t="s">
        <v>17309</v>
      </c>
      <c r="J7726" s="69">
        <v>27.49</v>
      </c>
      <c r="K7726" s="69">
        <f t="shared" si="362"/>
        <v>24053.75</v>
      </c>
      <c r="L7726" s="90">
        <v>875</v>
      </c>
      <c r="M7726" s="51">
        <v>0</v>
      </c>
      <c r="N7726" s="62" t="s">
        <v>15345</v>
      </c>
      <c r="O7726" s="52" t="s">
        <v>15346</v>
      </c>
      <c r="P7726" s="52">
        <v>1364</v>
      </c>
      <c r="Q7726" s="52"/>
      <c r="R7726" s="52" t="s">
        <v>8602</v>
      </c>
      <c r="S7726" s="49" t="s">
        <v>21333</v>
      </c>
      <c r="V7726" s="50" t="s">
        <v>15305</v>
      </c>
      <c r="W7726" s="50" t="s">
        <v>8602</v>
      </c>
      <c r="X7726" s="50" t="s">
        <v>14738</v>
      </c>
      <c r="Y7726" s="70" t="s">
        <v>17320</v>
      </c>
      <c r="Z7726" s="53">
        <v>76001</v>
      </c>
    </row>
    <row r="7727" spans="1:26" s="49" customFormat="1" ht="30" x14ac:dyDescent="0.25">
      <c r="A7727" s="74">
        <v>600014398</v>
      </c>
      <c r="B7727" s="73">
        <f t="shared" si="360"/>
        <v>600014398</v>
      </c>
      <c r="C7727" s="73" t="s">
        <v>14242</v>
      </c>
      <c r="D7727" s="68">
        <v>1</v>
      </c>
      <c r="E7727" s="48">
        <f t="shared" si="361"/>
        <v>559504</v>
      </c>
      <c r="F7727" s="57" t="s">
        <v>8075</v>
      </c>
      <c r="G7727" s="57" t="s">
        <v>8578</v>
      </c>
      <c r="H7727" s="51">
        <v>725</v>
      </c>
      <c r="I7727" s="51" t="s">
        <v>17309</v>
      </c>
      <c r="J7727" s="69">
        <v>27.49</v>
      </c>
      <c r="K7727" s="69">
        <f t="shared" si="362"/>
        <v>19930.25</v>
      </c>
      <c r="L7727" s="90">
        <v>725</v>
      </c>
      <c r="M7727" s="51">
        <v>0</v>
      </c>
      <c r="N7727" s="62" t="s">
        <v>8609</v>
      </c>
      <c r="O7727" s="52" t="s">
        <v>852</v>
      </c>
      <c r="P7727" s="52">
        <v>2734</v>
      </c>
      <c r="Q7727" s="52"/>
      <c r="R7727" s="52" t="s">
        <v>8602</v>
      </c>
      <c r="S7727" s="49" t="s">
        <v>21333</v>
      </c>
      <c r="V7727" s="50" t="s">
        <v>15305</v>
      </c>
      <c r="W7727" s="50" t="s">
        <v>8602</v>
      </c>
      <c r="X7727" s="50" t="s">
        <v>14738</v>
      </c>
      <c r="Y7727" s="70" t="s">
        <v>17320</v>
      </c>
      <c r="Z7727" s="53">
        <v>76001</v>
      </c>
    </row>
    <row r="7728" spans="1:26" s="49" customFormat="1" ht="30" x14ac:dyDescent="0.25">
      <c r="A7728" s="74">
        <v>600014410</v>
      </c>
      <c r="B7728" s="73">
        <f t="shared" si="360"/>
        <v>600014410</v>
      </c>
      <c r="C7728" s="73" t="s">
        <v>15347</v>
      </c>
      <c r="D7728" s="68">
        <v>1</v>
      </c>
      <c r="E7728" s="48">
        <f t="shared" si="361"/>
        <v>566411</v>
      </c>
      <c r="F7728" s="57" t="s">
        <v>8075</v>
      </c>
      <c r="G7728" s="57" t="s">
        <v>8578</v>
      </c>
      <c r="H7728" s="51">
        <v>975</v>
      </c>
      <c r="I7728" s="51" t="s">
        <v>17309</v>
      </c>
      <c r="J7728" s="69">
        <v>27.49</v>
      </c>
      <c r="K7728" s="69">
        <f t="shared" si="362"/>
        <v>26802.75</v>
      </c>
      <c r="L7728" s="90">
        <v>975</v>
      </c>
      <c r="M7728" s="51">
        <v>0</v>
      </c>
      <c r="N7728" s="62" t="s">
        <v>15348</v>
      </c>
      <c r="O7728" s="52" t="s">
        <v>852</v>
      </c>
      <c r="P7728" s="52">
        <v>3669</v>
      </c>
      <c r="Q7728" s="52"/>
      <c r="R7728" s="52" t="s">
        <v>8602</v>
      </c>
      <c r="S7728" s="49" t="s">
        <v>21333</v>
      </c>
      <c r="V7728" s="50" t="s">
        <v>15305</v>
      </c>
      <c r="W7728" s="50" t="s">
        <v>8602</v>
      </c>
      <c r="X7728" s="50" t="s">
        <v>14738</v>
      </c>
      <c r="Y7728" s="70" t="s">
        <v>17320</v>
      </c>
      <c r="Z7728" s="53">
        <v>76001</v>
      </c>
    </row>
    <row r="7729" spans="1:26" s="49" customFormat="1" x14ac:dyDescent="0.25">
      <c r="A7729" s="74">
        <v>600014436</v>
      </c>
      <c r="B7729" s="73">
        <f t="shared" si="360"/>
        <v>600014436</v>
      </c>
      <c r="C7729" s="73" t="s">
        <v>21320</v>
      </c>
      <c r="D7729" s="68">
        <v>1</v>
      </c>
      <c r="E7729" s="48">
        <f t="shared" si="361"/>
        <v>25344587</v>
      </c>
      <c r="F7729" s="57" t="s">
        <v>8075</v>
      </c>
      <c r="G7729" s="57" t="s">
        <v>8578</v>
      </c>
      <c r="H7729" s="51">
        <v>400</v>
      </c>
      <c r="I7729" s="51" t="s">
        <v>17309</v>
      </c>
      <c r="J7729" s="69">
        <v>27.49</v>
      </c>
      <c r="K7729" s="69">
        <f t="shared" si="362"/>
        <v>10996</v>
      </c>
      <c r="L7729" s="90">
        <v>400</v>
      </c>
      <c r="M7729" s="51">
        <v>0</v>
      </c>
      <c r="N7729" s="62" t="s">
        <v>21321</v>
      </c>
      <c r="O7729" s="52" t="s">
        <v>1622</v>
      </c>
      <c r="P7729" s="52">
        <v>4787</v>
      </c>
      <c r="Q7729" s="52"/>
      <c r="R7729" s="52" t="s">
        <v>8602</v>
      </c>
      <c r="S7729" s="49" t="s">
        <v>21334</v>
      </c>
      <c r="V7729" s="50" t="s">
        <v>15305</v>
      </c>
      <c r="W7729" s="50" t="s">
        <v>8602</v>
      </c>
      <c r="X7729" s="50" t="s">
        <v>14742</v>
      </c>
      <c r="Y7729" s="70" t="s">
        <v>17320</v>
      </c>
      <c r="Z7729" s="53">
        <v>76005</v>
      </c>
    </row>
    <row r="7730" spans="1:26" s="49" customFormat="1" x14ac:dyDescent="0.25">
      <c r="A7730" s="74">
        <v>600014452</v>
      </c>
      <c r="B7730" s="73">
        <f t="shared" si="360"/>
        <v>600014452</v>
      </c>
      <c r="C7730" s="73" t="s">
        <v>14243</v>
      </c>
      <c r="D7730" s="68">
        <v>1</v>
      </c>
      <c r="E7730" s="48">
        <f t="shared" si="361"/>
        <v>25327755</v>
      </c>
      <c r="F7730" s="57" t="s">
        <v>8075</v>
      </c>
      <c r="G7730" s="57" t="s">
        <v>8578</v>
      </c>
      <c r="H7730" s="51">
        <v>350</v>
      </c>
      <c r="I7730" s="51" t="s">
        <v>17309</v>
      </c>
      <c r="J7730" s="69">
        <v>27.49</v>
      </c>
      <c r="K7730" s="69">
        <f t="shared" si="362"/>
        <v>9621.5</v>
      </c>
      <c r="L7730" s="90">
        <v>350</v>
      </c>
      <c r="M7730" s="51">
        <v>0</v>
      </c>
      <c r="N7730" s="62" t="s">
        <v>8610</v>
      </c>
      <c r="O7730" s="52" t="s">
        <v>8611</v>
      </c>
      <c r="P7730" s="52">
        <v>4422</v>
      </c>
      <c r="Q7730" s="52"/>
      <c r="R7730" s="52" t="s">
        <v>8602</v>
      </c>
      <c r="S7730" s="49" t="s">
        <v>21334</v>
      </c>
      <c r="V7730" s="50" t="s">
        <v>15305</v>
      </c>
      <c r="W7730" s="50" t="s">
        <v>8602</v>
      </c>
      <c r="X7730" s="50" t="s">
        <v>14742</v>
      </c>
      <c r="Y7730" s="70" t="s">
        <v>17320</v>
      </c>
      <c r="Z7730" s="53">
        <v>76001</v>
      </c>
    </row>
    <row r="7731" spans="1:26" s="49" customFormat="1" x14ac:dyDescent="0.25">
      <c r="A7731" s="74">
        <v>600014461</v>
      </c>
      <c r="B7731" s="73">
        <f t="shared" si="360"/>
        <v>600014461</v>
      </c>
      <c r="C7731" s="73" t="s">
        <v>14244</v>
      </c>
      <c r="D7731" s="68">
        <v>1</v>
      </c>
      <c r="E7731" s="48">
        <f t="shared" si="361"/>
        <v>545121</v>
      </c>
      <c r="F7731" s="57" t="s">
        <v>8075</v>
      </c>
      <c r="G7731" s="57" t="s">
        <v>8578</v>
      </c>
      <c r="H7731" s="51">
        <v>550</v>
      </c>
      <c r="I7731" s="51" t="s">
        <v>17309</v>
      </c>
      <c r="J7731" s="69">
        <v>27.49</v>
      </c>
      <c r="K7731" s="69">
        <f t="shared" si="362"/>
        <v>15119.5</v>
      </c>
      <c r="L7731" s="90">
        <v>550</v>
      </c>
      <c r="M7731" s="51">
        <v>0</v>
      </c>
      <c r="N7731" s="62" t="s">
        <v>8612</v>
      </c>
      <c r="O7731" s="52" t="s">
        <v>8613</v>
      </c>
      <c r="P7731" s="52">
        <v>3015</v>
      </c>
      <c r="Q7731" s="52"/>
      <c r="R7731" s="52" t="s">
        <v>8602</v>
      </c>
      <c r="S7731" s="49" t="s">
        <v>21333</v>
      </c>
      <c r="V7731" s="50" t="s">
        <v>15305</v>
      </c>
      <c r="W7731" s="50" t="s">
        <v>8602</v>
      </c>
      <c r="X7731" s="50" t="s">
        <v>14738</v>
      </c>
      <c r="Y7731" s="70" t="s">
        <v>17320</v>
      </c>
      <c r="Z7731" s="53">
        <v>76001</v>
      </c>
    </row>
    <row r="7732" spans="1:26" s="49" customFormat="1" x14ac:dyDescent="0.25">
      <c r="A7732" s="74">
        <v>600014479</v>
      </c>
      <c r="B7732" s="73">
        <f t="shared" si="360"/>
        <v>600014479</v>
      </c>
      <c r="C7732" s="73" t="s">
        <v>14245</v>
      </c>
      <c r="D7732" s="68">
        <v>1</v>
      </c>
      <c r="E7732" s="48">
        <f t="shared" si="361"/>
        <v>26215829</v>
      </c>
      <c r="F7732" s="57" t="s">
        <v>8075</v>
      </c>
      <c r="G7732" s="57" t="s">
        <v>8578</v>
      </c>
      <c r="H7732" s="51">
        <v>250</v>
      </c>
      <c r="I7732" s="51" t="s">
        <v>17309</v>
      </c>
      <c r="J7732" s="69">
        <v>27.49</v>
      </c>
      <c r="K7732" s="69">
        <f t="shared" si="362"/>
        <v>6872.5</v>
      </c>
      <c r="L7732" s="90">
        <v>250</v>
      </c>
      <c r="M7732" s="51">
        <v>0</v>
      </c>
      <c r="N7732" s="62" t="s">
        <v>8614</v>
      </c>
      <c r="O7732" s="52" t="s">
        <v>852</v>
      </c>
      <c r="P7732" s="52">
        <v>1279</v>
      </c>
      <c r="Q7732" s="52"/>
      <c r="R7732" s="52" t="s">
        <v>8602</v>
      </c>
      <c r="S7732" s="49" t="s">
        <v>21334</v>
      </c>
      <c r="V7732" s="50" t="s">
        <v>15305</v>
      </c>
      <c r="W7732" s="50" t="s">
        <v>8602</v>
      </c>
      <c r="X7732" s="50" t="s">
        <v>14742</v>
      </c>
      <c r="Y7732" s="70" t="s">
        <v>17320</v>
      </c>
      <c r="Z7732" s="53">
        <v>76001</v>
      </c>
    </row>
    <row r="7733" spans="1:26" s="49" customFormat="1" x14ac:dyDescent="0.25">
      <c r="A7733" s="74">
        <v>600112829</v>
      </c>
      <c r="B7733" s="73">
        <f t="shared" si="360"/>
        <v>600112829</v>
      </c>
      <c r="C7733" s="73" t="s">
        <v>14257</v>
      </c>
      <c r="D7733" s="68">
        <v>1</v>
      </c>
      <c r="E7733" s="48">
        <f t="shared" si="361"/>
        <v>71006974</v>
      </c>
      <c r="F7733" s="57" t="s">
        <v>8075</v>
      </c>
      <c r="G7733" s="57" t="s">
        <v>8578</v>
      </c>
      <c r="H7733" s="51">
        <v>25</v>
      </c>
      <c r="I7733" s="51" t="s">
        <v>17309</v>
      </c>
      <c r="J7733" s="69">
        <v>27.49</v>
      </c>
      <c r="K7733" s="69">
        <f t="shared" si="362"/>
        <v>687.25</v>
      </c>
      <c r="L7733" s="90">
        <v>25</v>
      </c>
      <c r="M7733" s="51">
        <v>0</v>
      </c>
      <c r="N7733" s="62" t="s">
        <v>8632</v>
      </c>
      <c r="O7733" s="52" t="s">
        <v>3788</v>
      </c>
      <c r="P7733" s="52">
        <v>4698</v>
      </c>
      <c r="Q7733" s="52"/>
      <c r="R7733" s="52" t="s">
        <v>8602</v>
      </c>
      <c r="S7733" s="49" t="s">
        <v>21333</v>
      </c>
      <c r="V7733" s="50" t="s">
        <v>15343</v>
      </c>
      <c r="W7733" s="50" t="s">
        <v>8602</v>
      </c>
      <c r="X7733" s="50" t="s">
        <v>14740</v>
      </c>
      <c r="Y7733" s="70" t="s">
        <v>17320</v>
      </c>
      <c r="Z7733" s="53">
        <v>76005</v>
      </c>
    </row>
    <row r="7734" spans="1:26" s="49" customFormat="1" x14ac:dyDescent="0.25">
      <c r="A7734" s="73">
        <v>600001636</v>
      </c>
      <c r="B7734" s="73">
        <f t="shared" si="360"/>
        <v>600001636</v>
      </c>
      <c r="C7734" s="73" t="s">
        <v>14246</v>
      </c>
      <c r="D7734" s="68">
        <v>1</v>
      </c>
      <c r="E7734" s="48">
        <f t="shared" si="361"/>
        <v>49157841</v>
      </c>
      <c r="F7734" s="57" t="s">
        <v>8075</v>
      </c>
      <c r="G7734" s="57" t="s">
        <v>8578</v>
      </c>
      <c r="H7734" s="51">
        <v>450</v>
      </c>
      <c r="I7734" s="51" t="s">
        <v>17309</v>
      </c>
      <c r="J7734" s="69">
        <v>27.49</v>
      </c>
      <c r="K7734" s="69">
        <f t="shared" si="362"/>
        <v>12370.5</v>
      </c>
      <c r="L7734" s="90">
        <v>450</v>
      </c>
      <c r="M7734" s="51">
        <v>0</v>
      </c>
      <c r="N7734" s="62" t="s">
        <v>8615</v>
      </c>
      <c r="O7734" s="52" t="s">
        <v>1622</v>
      </c>
      <c r="P7734" s="52">
        <v>4787</v>
      </c>
      <c r="Q7734" s="52"/>
      <c r="R7734" s="52" t="s">
        <v>8602</v>
      </c>
      <c r="S7734" s="49" t="s">
        <v>21334</v>
      </c>
      <c r="V7734" s="50" t="s">
        <v>15305</v>
      </c>
      <c r="W7734" s="50" t="s">
        <v>8602</v>
      </c>
      <c r="X7734" s="50" t="s">
        <v>14741</v>
      </c>
      <c r="Y7734" s="70" t="s">
        <v>17320</v>
      </c>
      <c r="Z7734" s="53">
        <v>76005</v>
      </c>
    </row>
    <row r="7735" spans="1:26" s="49" customFormat="1" x14ac:dyDescent="0.25">
      <c r="A7735" s="73">
        <v>600025331</v>
      </c>
      <c r="B7735" s="73">
        <f t="shared" si="360"/>
        <v>600025331</v>
      </c>
      <c r="C7735" s="73" t="s">
        <v>14247</v>
      </c>
      <c r="D7735" s="68">
        <v>1</v>
      </c>
      <c r="E7735" s="48">
        <f t="shared" si="361"/>
        <v>61716391</v>
      </c>
      <c r="F7735" s="57" t="s">
        <v>8075</v>
      </c>
      <c r="G7735" s="57" t="s">
        <v>8578</v>
      </c>
      <c r="H7735" s="51">
        <v>100</v>
      </c>
      <c r="I7735" s="51" t="s">
        <v>17309</v>
      </c>
      <c r="J7735" s="69">
        <v>27.49</v>
      </c>
      <c r="K7735" s="69">
        <f t="shared" si="362"/>
        <v>2749</v>
      </c>
      <c r="L7735" s="90">
        <v>100</v>
      </c>
      <c r="M7735" s="51">
        <v>0</v>
      </c>
      <c r="N7735" s="62" t="s">
        <v>8616</v>
      </c>
      <c r="O7735" s="52" t="s">
        <v>8617</v>
      </c>
      <c r="P7735" s="52">
        <v>2397</v>
      </c>
      <c r="Q7735" s="52"/>
      <c r="R7735" s="52" t="s">
        <v>8602</v>
      </c>
      <c r="S7735" s="49" t="s">
        <v>21333</v>
      </c>
      <c r="V7735" s="50" t="s">
        <v>15305</v>
      </c>
      <c r="W7735" s="50" t="s">
        <v>8602</v>
      </c>
      <c r="X7735" s="50" t="s">
        <v>14738</v>
      </c>
      <c r="Y7735" s="70" t="s">
        <v>17320</v>
      </c>
      <c r="Z7735" s="53">
        <v>76001</v>
      </c>
    </row>
    <row r="7736" spans="1:26" s="49" customFormat="1" ht="30" x14ac:dyDescent="0.25">
      <c r="A7736" s="73">
        <v>600025314</v>
      </c>
      <c r="B7736" s="73">
        <f t="shared" si="360"/>
        <v>600025314</v>
      </c>
      <c r="C7736" s="73" t="s">
        <v>14248</v>
      </c>
      <c r="D7736" s="68">
        <v>1</v>
      </c>
      <c r="E7736" s="48">
        <f t="shared" si="361"/>
        <v>61716464</v>
      </c>
      <c r="F7736" s="57" t="s">
        <v>8075</v>
      </c>
      <c r="G7736" s="57" t="s">
        <v>8578</v>
      </c>
      <c r="H7736" s="51">
        <v>225</v>
      </c>
      <c r="I7736" s="51" t="s">
        <v>17309</v>
      </c>
      <c r="J7736" s="69">
        <v>27.49</v>
      </c>
      <c r="K7736" s="69">
        <f t="shared" si="362"/>
        <v>6185.25</v>
      </c>
      <c r="L7736" s="90">
        <v>225</v>
      </c>
      <c r="M7736" s="51">
        <v>0</v>
      </c>
      <c r="N7736" s="62" t="s">
        <v>8618</v>
      </c>
      <c r="O7736" s="52" t="s">
        <v>8619</v>
      </c>
      <c r="P7736" s="52">
        <v>3695</v>
      </c>
      <c r="Q7736" s="52"/>
      <c r="R7736" s="52" t="s">
        <v>8602</v>
      </c>
      <c r="S7736" s="49" t="s">
        <v>21333</v>
      </c>
      <c r="V7736" s="50" t="s">
        <v>15305</v>
      </c>
      <c r="W7736" s="50" t="s">
        <v>8602</v>
      </c>
      <c r="X7736" s="50" t="s">
        <v>14738</v>
      </c>
      <c r="Y7736" s="70" t="s">
        <v>17320</v>
      </c>
      <c r="Z7736" s="53">
        <v>76001</v>
      </c>
    </row>
    <row r="7737" spans="1:26" s="49" customFormat="1" x14ac:dyDescent="0.25">
      <c r="A7737" s="73">
        <v>600025381</v>
      </c>
      <c r="B7737" s="73">
        <f t="shared" si="360"/>
        <v>600025381</v>
      </c>
      <c r="C7737" s="73" t="s">
        <v>21322</v>
      </c>
      <c r="D7737" s="68">
        <v>1</v>
      </c>
      <c r="E7737" s="48">
        <f t="shared" si="361"/>
        <v>61716448</v>
      </c>
      <c r="F7737" s="57" t="s">
        <v>8075</v>
      </c>
      <c r="G7737" s="57" t="s">
        <v>8578</v>
      </c>
      <c r="H7737" s="51">
        <v>0</v>
      </c>
      <c r="I7737" s="51" t="s">
        <v>17309</v>
      </c>
      <c r="J7737" s="69">
        <v>27.49</v>
      </c>
      <c r="K7737" s="69">
        <f t="shared" si="362"/>
        <v>0</v>
      </c>
      <c r="L7737" s="90">
        <v>25</v>
      </c>
      <c r="M7737" s="51">
        <v>25</v>
      </c>
      <c r="N7737" s="62" t="s">
        <v>21323</v>
      </c>
      <c r="O7737" s="52" t="s">
        <v>21324</v>
      </c>
      <c r="P7737" s="52">
        <v>465</v>
      </c>
      <c r="Q7737" s="52"/>
      <c r="R7737" s="52" t="s">
        <v>8579</v>
      </c>
      <c r="S7737" s="49" t="s">
        <v>21333</v>
      </c>
      <c r="V7737" s="50" t="s">
        <v>15305</v>
      </c>
      <c r="W7737" s="50" t="s">
        <v>8602</v>
      </c>
      <c r="X7737" s="50" t="s">
        <v>14738</v>
      </c>
      <c r="Y7737" s="70" t="s">
        <v>17320</v>
      </c>
      <c r="Z7737" s="53">
        <v>76326</v>
      </c>
    </row>
    <row r="7738" spans="1:26" s="49" customFormat="1" x14ac:dyDescent="0.25">
      <c r="A7738" s="73">
        <v>600030474</v>
      </c>
      <c r="B7738" s="73">
        <f t="shared" si="360"/>
        <v>600030474</v>
      </c>
      <c r="C7738" s="73" t="s">
        <v>21325</v>
      </c>
      <c r="D7738" s="68">
        <v>1</v>
      </c>
      <c r="E7738" s="48">
        <f t="shared" si="361"/>
        <v>61716723</v>
      </c>
      <c r="F7738" s="57" t="s">
        <v>8075</v>
      </c>
      <c r="G7738" s="57" t="s">
        <v>8578</v>
      </c>
      <c r="H7738" s="51">
        <v>25</v>
      </c>
      <c r="I7738" s="51" t="s">
        <v>17309</v>
      </c>
      <c r="J7738" s="69">
        <v>27.49</v>
      </c>
      <c r="K7738" s="69">
        <f t="shared" si="362"/>
        <v>687.25</v>
      </c>
      <c r="L7738" s="90">
        <v>25</v>
      </c>
      <c r="M7738" s="51">
        <v>0</v>
      </c>
      <c r="N7738" s="62" t="s">
        <v>21326</v>
      </c>
      <c r="O7738" s="52" t="s">
        <v>21327</v>
      </c>
      <c r="P7738" s="52">
        <v>3689</v>
      </c>
      <c r="Q7738" s="52"/>
      <c r="R7738" s="52" t="s">
        <v>8602</v>
      </c>
      <c r="S7738" s="49" t="s">
        <v>21333</v>
      </c>
      <c r="V7738" s="50" t="s">
        <v>15305</v>
      </c>
      <c r="W7738" s="50" t="s">
        <v>8602</v>
      </c>
      <c r="X7738" s="50" t="s">
        <v>14738</v>
      </c>
      <c r="Y7738" s="70" t="s">
        <v>17320</v>
      </c>
      <c r="Z7738" s="53">
        <v>76001</v>
      </c>
    </row>
    <row r="7739" spans="1:26" s="49" customFormat="1" x14ac:dyDescent="0.25">
      <c r="A7739" s="73">
        <v>600112853</v>
      </c>
      <c r="B7739" s="73">
        <f t="shared" si="360"/>
        <v>600112853</v>
      </c>
      <c r="C7739" s="73" t="s">
        <v>14258</v>
      </c>
      <c r="D7739" s="68">
        <v>1</v>
      </c>
      <c r="E7739" s="48">
        <f t="shared" si="361"/>
        <v>71007016</v>
      </c>
      <c r="F7739" s="57" t="s">
        <v>8075</v>
      </c>
      <c r="G7739" s="57" t="s">
        <v>8578</v>
      </c>
      <c r="H7739" s="51">
        <v>0</v>
      </c>
      <c r="I7739" s="51" t="s">
        <v>17309</v>
      </c>
      <c r="J7739" s="69">
        <v>27.49</v>
      </c>
      <c r="K7739" s="69">
        <f t="shared" si="362"/>
        <v>0</v>
      </c>
      <c r="L7739" s="90">
        <v>25</v>
      </c>
      <c r="M7739" s="51">
        <v>25</v>
      </c>
      <c r="N7739" s="62" t="s">
        <v>8633</v>
      </c>
      <c r="O7739" s="52" t="s">
        <v>2741</v>
      </c>
      <c r="P7739" s="52">
        <v>412</v>
      </c>
      <c r="Q7739" s="52"/>
      <c r="R7739" s="52" t="s">
        <v>8602</v>
      </c>
      <c r="S7739" s="49" t="s">
        <v>21333</v>
      </c>
      <c r="V7739" s="50" t="s">
        <v>15343</v>
      </c>
      <c r="W7739" s="50" t="s">
        <v>8602</v>
      </c>
      <c r="X7739" s="50" t="s">
        <v>14740</v>
      </c>
      <c r="Y7739" s="70" t="s">
        <v>17320</v>
      </c>
      <c r="Z7739" s="53">
        <v>76314</v>
      </c>
    </row>
    <row r="7740" spans="1:26" s="49" customFormat="1" x14ac:dyDescent="0.25">
      <c r="A7740" s="73">
        <v>600112870</v>
      </c>
      <c r="B7740" s="73">
        <f t="shared" si="360"/>
        <v>600112870</v>
      </c>
      <c r="C7740" s="73" t="s">
        <v>14259</v>
      </c>
      <c r="D7740" s="68">
        <v>1</v>
      </c>
      <c r="E7740" s="48">
        <f t="shared" si="361"/>
        <v>71007661</v>
      </c>
      <c r="F7740" s="57" t="s">
        <v>8075</v>
      </c>
      <c r="G7740" s="57" t="s">
        <v>8578</v>
      </c>
      <c r="H7740" s="51">
        <v>25</v>
      </c>
      <c r="I7740" s="51" t="s">
        <v>17309</v>
      </c>
      <c r="J7740" s="69">
        <v>27.49</v>
      </c>
      <c r="K7740" s="69">
        <f t="shared" si="362"/>
        <v>687.25</v>
      </c>
      <c r="L7740" s="90">
        <v>25</v>
      </c>
      <c r="M7740" s="51">
        <v>0</v>
      </c>
      <c r="N7740" s="62" t="s">
        <v>8634</v>
      </c>
      <c r="O7740" s="52" t="s">
        <v>8635</v>
      </c>
      <c r="P7740" s="52">
        <v>1963</v>
      </c>
      <c r="Q7740" s="52"/>
      <c r="R7740" s="52" t="s">
        <v>8602</v>
      </c>
      <c r="S7740" s="49" t="s">
        <v>21333</v>
      </c>
      <c r="V7740" s="50" t="s">
        <v>15343</v>
      </c>
      <c r="W7740" s="50" t="s">
        <v>8602</v>
      </c>
      <c r="X7740" s="50" t="s">
        <v>14740</v>
      </c>
      <c r="Y7740" s="70" t="s">
        <v>17320</v>
      </c>
      <c r="Z7740" s="53">
        <v>76001</v>
      </c>
    </row>
    <row r="7741" spans="1:26" s="49" customFormat="1" x14ac:dyDescent="0.25">
      <c r="A7741" s="73">
        <v>600113019</v>
      </c>
      <c r="B7741" s="73">
        <f t="shared" si="360"/>
        <v>600113019</v>
      </c>
      <c r="C7741" s="73" t="s">
        <v>14260</v>
      </c>
      <c r="D7741" s="68">
        <v>1</v>
      </c>
      <c r="E7741" s="48">
        <f t="shared" si="361"/>
        <v>71007351</v>
      </c>
      <c r="F7741" s="57" t="s">
        <v>8075</v>
      </c>
      <c r="G7741" s="57" t="s">
        <v>8578</v>
      </c>
      <c r="H7741" s="51">
        <v>50</v>
      </c>
      <c r="I7741" s="51" t="s">
        <v>17309</v>
      </c>
      <c r="J7741" s="69">
        <v>27.49</v>
      </c>
      <c r="K7741" s="69">
        <f t="shared" si="362"/>
        <v>1374.5</v>
      </c>
      <c r="L7741" s="90">
        <v>50</v>
      </c>
      <c r="M7741" s="51">
        <v>0</v>
      </c>
      <c r="N7741" s="62" t="s">
        <v>8636</v>
      </c>
      <c r="O7741" s="52" t="s">
        <v>2955</v>
      </c>
      <c r="P7741" s="52">
        <v>4588</v>
      </c>
      <c r="Q7741" s="52"/>
      <c r="R7741" s="52" t="s">
        <v>8602</v>
      </c>
      <c r="S7741" s="49" t="s">
        <v>21333</v>
      </c>
      <c r="V7741" s="50" t="s">
        <v>15343</v>
      </c>
      <c r="W7741" s="50" t="s">
        <v>8602</v>
      </c>
      <c r="X7741" s="50" t="s">
        <v>14740</v>
      </c>
      <c r="Y7741" s="70" t="s">
        <v>17320</v>
      </c>
      <c r="Z7741" s="53">
        <v>76005</v>
      </c>
    </row>
    <row r="7742" spans="1:26" s="49" customFormat="1" x14ac:dyDescent="0.25">
      <c r="A7742" s="73">
        <v>600112811</v>
      </c>
      <c r="B7742" s="73">
        <f t="shared" si="360"/>
        <v>600112811</v>
      </c>
      <c r="C7742" s="73" t="s">
        <v>14261</v>
      </c>
      <c r="D7742" s="68">
        <v>1</v>
      </c>
      <c r="E7742" s="48">
        <f t="shared" si="361"/>
        <v>75022711</v>
      </c>
      <c r="F7742" s="57" t="s">
        <v>8075</v>
      </c>
      <c r="G7742" s="57" t="s">
        <v>8578</v>
      </c>
      <c r="H7742" s="51">
        <v>0</v>
      </c>
      <c r="I7742" s="51" t="s">
        <v>17309</v>
      </c>
      <c r="J7742" s="69">
        <v>27.49</v>
      </c>
      <c r="K7742" s="69">
        <f t="shared" si="362"/>
        <v>0</v>
      </c>
      <c r="L7742" s="90">
        <v>25</v>
      </c>
      <c r="M7742" s="51">
        <v>25</v>
      </c>
      <c r="N7742" s="62" t="s">
        <v>8637</v>
      </c>
      <c r="O7742" s="52" t="s">
        <v>340</v>
      </c>
      <c r="P7742" s="52">
        <v>344</v>
      </c>
      <c r="Q7742" s="52"/>
      <c r="R7742" s="52" t="s">
        <v>8638</v>
      </c>
      <c r="S7742" s="49" t="s">
        <v>21333</v>
      </c>
      <c r="V7742" s="50" t="s">
        <v>15343</v>
      </c>
      <c r="W7742" s="50" t="s">
        <v>8602</v>
      </c>
      <c r="X7742" s="50" t="s">
        <v>14740</v>
      </c>
      <c r="Y7742" s="70" t="s">
        <v>17320</v>
      </c>
      <c r="Z7742" s="53">
        <v>76316</v>
      </c>
    </row>
    <row r="7743" spans="1:26" s="49" customFormat="1" x14ac:dyDescent="0.25">
      <c r="A7743" s="73">
        <v>600112888</v>
      </c>
      <c r="B7743" s="73">
        <f t="shared" si="360"/>
        <v>600112888</v>
      </c>
      <c r="C7743" s="73" t="s">
        <v>14262</v>
      </c>
      <c r="D7743" s="68">
        <v>1</v>
      </c>
      <c r="E7743" s="48">
        <f t="shared" si="361"/>
        <v>71007504</v>
      </c>
      <c r="F7743" s="57" t="s">
        <v>8075</v>
      </c>
      <c r="G7743" s="57" t="s">
        <v>8578</v>
      </c>
      <c r="H7743" s="51">
        <v>0</v>
      </c>
      <c r="I7743" s="51" t="s">
        <v>17309</v>
      </c>
      <c r="J7743" s="69">
        <v>27.49</v>
      </c>
      <c r="K7743" s="69">
        <f t="shared" si="362"/>
        <v>0</v>
      </c>
      <c r="L7743" s="90">
        <v>25</v>
      </c>
      <c r="M7743" s="51">
        <v>25</v>
      </c>
      <c r="N7743" s="62" t="s">
        <v>8639</v>
      </c>
      <c r="O7743" s="52" t="s">
        <v>584</v>
      </c>
      <c r="P7743" s="52">
        <v>3961</v>
      </c>
      <c r="Q7743" s="52"/>
      <c r="R7743" s="52" t="s">
        <v>8602</v>
      </c>
      <c r="S7743" s="49" t="s">
        <v>21333</v>
      </c>
      <c r="V7743" s="50" t="s">
        <v>15343</v>
      </c>
      <c r="W7743" s="50" t="s">
        <v>8602</v>
      </c>
      <c r="X7743" s="50" t="s">
        <v>14740</v>
      </c>
      <c r="Y7743" s="70" t="s">
        <v>17320</v>
      </c>
      <c r="Z7743" s="53">
        <v>76001</v>
      </c>
    </row>
    <row r="7744" spans="1:26" s="49" customFormat="1" x14ac:dyDescent="0.25">
      <c r="A7744" s="73">
        <v>600112896</v>
      </c>
      <c r="B7744" s="73">
        <f t="shared" si="360"/>
        <v>600112896</v>
      </c>
      <c r="C7744" s="73" t="s">
        <v>14263</v>
      </c>
      <c r="D7744" s="68">
        <v>1</v>
      </c>
      <c r="E7744" s="48">
        <f t="shared" si="361"/>
        <v>71007792</v>
      </c>
      <c r="F7744" s="57" t="s">
        <v>8075</v>
      </c>
      <c r="G7744" s="57" t="s">
        <v>8578</v>
      </c>
      <c r="H7744" s="51">
        <v>50</v>
      </c>
      <c r="I7744" s="51" t="s">
        <v>17309</v>
      </c>
      <c r="J7744" s="69">
        <v>27.49</v>
      </c>
      <c r="K7744" s="69">
        <f t="shared" si="362"/>
        <v>1374.5</v>
      </c>
      <c r="L7744" s="90">
        <v>50</v>
      </c>
      <c r="M7744" s="51">
        <v>0</v>
      </c>
      <c r="N7744" s="62" t="s">
        <v>8640</v>
      </c>
      <c r="O7744" s="52" t="s">
        <v>8641</v>
      </c>
      <c r="P7744" s="52">
        <v>206</v>
      </c>
      <c r="Q7744" s="52"/>
      <c r="R7744" s="52" t="s">
        <v>8602</v>
      </c>
      <c r="S7744" s="49" t="s">
        <v>21333</v>
      </c>
      <c r="V7744" s="50" t="s">
        <v>15343</v>
      </c>
      <c r="W7744" s="50" t="s">
        <v>8602</v>
      </c>
      <c r="X7744" s="50" t="s">
        <v>14740</v>
      </c>
      <c r="Y7744" s="70" t="s">
        <v>17320</v>
      </c>
      <c r="Z7744" s="53">
        <v>76302</v>
      </c>
    </row>
    <row r="7745" spans="1:26" s="49" customFormat="1" x14ac:dyDescent="0.25">
      <c r="A7745" s="73">
        <v>600112900</v>
      </c>
      <c r="B7745" s="73">
        <f t="shared" si="360"/>
        <v>600112900</v>
      </c>
      <c r="C7745" s="73" t="s">
        <v>14264</v>
      </c>
      <c r="D7745" s="68">
        <v>1</v>
      </c>
      <c r="E7745" s="48">
        <f t="shared" si="361"/>
        <v>71007024</v>
      </c>
      <c r="F7745" s="57" t="s">
        <v>8075</v>
      </c>
      <c r="G7745" s="57" t="s">
        <v>8578</v>
      </c>
      <c r="H7745" s="51">
        <v>0</v>
      </c>
      <c r="I7745" s="51" t="s">
        <v>17309</v>
      </c>
      <c r="J7745" s="69">
        <v>27.49</v>
      </c>
      <c r="K7745" s="69">
        <f t="shared" si="362"/>
        <v>0</v>
      </c>
      <c r="L7745" s="90">
        <v>25</v>
      </c>
      <c r="M7745" s="51">
        <v>25</v>
      </c>
      <c r="N7745" s="62" t="s">
        <v>8642</v>
      </c>
      <c r="O7745" s="52" t="s">
        <v>8643</v>
      </c>
      <c r="P7745" s="52">
        <v>64</v>
      </c>
      <c r="Q7745" s="52"/>
      <c r="R7745" s="52" t="s">
        <v>8602</v>
      </c>
      <c r="S7745" s="49" t="s">
        <v>21333</v>
      </c>
      <c r="V7745" s="50" t="s">
        <v>15343</v>
      </c>
      <c r="W7745" s="50" t="s">
        <v>8602</v>
      </c>
      <c r="X7745" s="50" t="s">
        <v>14740</v>
      </c>
      <c r="Y7745" s="70" t="s">
        <v>17320</v>
      </c>
      <c r="Z7745" s="53">
        <v>76001</v>
      </c>
    </row>
    <row r="7746" spans="1:26" s="49" customFormat="1" ht="30" x14ac:dyDescent="0.25">
      <c r="A7746" s="74">
        <v>600112918</v>
      </c>
      <c r="B7746" s="73">
        <f t="shared" si="360"/>
        <v>600112918</v>
      </c>
      <c r="C7746" s="73" t="s">
        <v>14265</v>
      </c>
      <c r="D7746" s="68">
        <v>1</v>
      </c>
      <c r="E7746" s="48">
        <f t="shared" si="361"/>
        <v>71007521</v>
      </c>
      <c r="F7746" s="57" t="s">
        <v>8075</v>
      </c>
      <c r="G7746" s="57" t="s">
        <v>8578</v>
      </c>
      <c r="H7746" s="51">
        <v>25</v>
      </c>
      <c r="I7746" s="51" t="s">
        <v>17309</v>
      </c>
      <c r="J7746" s="69">
        <v>27.49</v>
      </c>
      <c r="K7746" s="69">
        <f t="shared" si="362"/>
        <v>687.25</v>
      </c>
      <c r="L7746" s="90">
        <v>25</v>
      </c>
      <c r="M7746" s="51">
        <v>0</v>
      </c>
      <c r="N7746" s="62" t="s">
        <v>8644</v>
      </c>
      <c r="O7746" s="52" t="s">
        <v>8608</v>
      </c>
      <c r="P7746" s="52">
        <v>1285</v>
      </c>
      <c r="Q7746" s="52"/>
      <c r="R7746" s="52" t="s">
        <v>8602</v>
      </c>
      <c r="S7746" s="49" t="s">
        <v>21333</v>
      </c>
      <c r="V7746" s="50" t="s">
        <v>15343</v>
      </c>
      <c r="W7746" s="50" t="s">
        <v>8602</v>
      </c>
      <c r="X7746" s="50" t="s">
        <v>14740</v>
      </c>
      <c r="Y7746" s="70" t="s">
        <v>17320</v>
      </c>
      <c r="Z7746" s="53">
        <v>76001</v>
      </c>
    </row>
    <row r="7747" spans="1:26" s="49" customFormat="1" x14ac:dyDescent="0.25">
      <c r="A7747" s="74">
        <v>600112993</v>
      </c>
      <c r="B7747" s="73">
        <f t="shared" si="360"/>
        <v>600112993</v>
      </c>
      <c r="C7747" s="73" t="s">
        <v>14266</v>
      </c>
      <c r="D7747" s="68">
        <v>1</v>
      </c>
      <c r="E7747" s="48">
        <f t="shared" si="361"/>
        <v>71006966</v>
      </c>
      <c r="F7747" s="57" t="s">
        <v>8075</v>
      </c>
      <c r="G7747" s="57" t="s">
        <v>8578</v>
      </c>
      <c r="H7747" s="51">
        <v>25</v>
      </c>
      <c r="I7747" s="51" t="s">
        <v>17309</v>
      </c>
      <c r="J7747" s="69">
        <v>27.49</v>
      </c>
      <c r="K7747" s="69">
        <f t="shared" si="362"/>
        <v>687.25</v>
      </c>
      <c r="L7747" s="90">
        <v>25</v>
      </c>
      <c r="M7747" s="51">
        <v>0</v>
      </c>
      <c r="N7747" s="62" t="s">
        <v>8645</v>
      </c>
      <c r="O7747" s="52" t="s">
        <v>8646</v>
      </c>
      <c r="P7747" s="52">
        <v>4225</v>
      </c>
      <c r="Q7747" s="52"/>
      <c r="R7747" s="52" t="s">
        <v>8602</v>
      </c>
      <c r="S7747" s="49" t="s">
        <v>21333</v>
      </c>
      <c r="V7747" s="50" t="s">
        <v>15343</v>
      </c>
      <c r="W7747" s="50" t="s">
        <v>8602</v>
      </c>
      <c r="X7747" s="50" t="s">
        <v>14740</v>
      </c>
      <c r="Y7747" s="70" t="s">
        <v>17320</v>
      </c>
      <c r="Z7747" s="53">
        <v>76001</v>
      </c>
    </row>
    <row r="7748" spans="1:26" s="49" customFormat="1" x14ac:dyDescent="0.25">
      <c r="A7748" s="75">
        <v>600113001</v>
      </c>
      <c r="B7748" s="73">
        <f t="shared" ref="B7748:B7797" si="363">A7748/1</f>
        <v>600113001</v>
      </c>
      <c r="C7748" s="73" t="s">
        <v>14267</v>
      </c>
      <c r="D7748" s="68">
        <v>1</v>
      </c>
      <c r="E7748" s="48">
        <f t="shared" ref="E7748:E7797" si="364">C7748/1</f>
        <v>71007598</v>
      </c>
      <c r="F7748" s="57" t="s">
        <v>8075</v>
      </c>
      <c r="G7748" s="57" t="s">
        <v>8578</v>
      </c>
      <c r="H7748" s="51">
        <v>25</v>
      </c>
      <c r="I7748" s="51" t="s">
        <v>17309</v>
      </c>
      <c r="J7748" s="69">
        <v>27.49</v>
      </c>
      <c r="K7748" s="69">
        <f t="shared" ref="K7748:K7797" si="365">H7748*J7748</f>
        <v>687.25</v>
      </c>
      <c r="L7748" s="90">
        <v>25</v>
      </c>
      <c r="M7748" s="51">
        <v>0</v>
      </c>
      <c r="N7748" s="62" t="s">
        <v>8647</v>
      </c>
      <c r="O7748" s="52" t="s">
        <v>41</v>
      </c>
      <c r="P7748" s="52">
        <v>1808</v>
      </c>
      <c r="Q7748" s="52">
        <v>20</v>
      </c>
      <c r="R7748" s="52" t="s">
        <v>8602</v>
      </c>
      <c r="S7748" s="49" t="s">
        <v>21333</v>
      </c>
      <c r="V7748" s="50" t="s">
        <v>15343</v>
      </c>
      <c r="W7748" s="50" t="s">
        <v>8602</v>
      </c>
      <c r="X7748" s="50" t="s">
        <v>14740</v>
      </c>
      <c r="Y7748" s="70" t="s">
        <v>17320</v>
      </c>
      <c r="Z7748" s="53">
        <v>76001</v>
      </c>
    </row>
    <row r="7749" spans="1:26" s="49" customFormat="1" ht="30" x14ac:dyDescent="0.25">
      <c r="A7749" s="75">
        <v>600113400</v>
      </c>
      <c r="B7749" s="73">
        <f t="shared" si="363"/>
        <v>600113400</v>
      </c>
      <c r="C7749" s="73" t="s">
        <v>14268</v>
      </c>
      <c r="D7749" s="68">
        <v>1</v>
      </c>
      <c r="E7749" s="48">
        <f t="shared" si="364"/>
        <v>71007695</v>
      </c>
      <c r="F7749" s="57" t="s">
        <v>8075</v>
      </c>
      <c r="G7749" s="57" t="s">
        <v>8578</v>
      </c>
      <c r="H7749" s="51">
        <v>50</v>
      </c>
      <c r="I7749" s="51" t="s">
        <v>17309</v>
      </c>
      <c r="J7749" s="69">
        <v>27.49</v>
      </c>
      <c r="K7749" s="69">
        <f t="shared" si="365"/>
        <v>1374.5</v>
      </c>
      <c r="L7749" s="90">
        <v>50</v>
      </c>
      <c r="M7749" s="51">
        <v>0</v>
      </c>
      <c r="N7749" s="62" t="s">
        <v>8648</v>
      </c>
      <c r="O7749" s="52" t="s">
        <v>7551</v>
      </c>
      <c r="P7749" s="52">
        <v>3778</v>
      </c>
      <c r="Q7749" s="52"/>
      <c r="R7749" s="52" t="s">
        <v>8602</v>
      </c>
      <c r="S7749" s="49" t="s">
        <v>21333</v>
      </c>
      <c r="V7749" s="50" t="s">
        <v>15343</v>
      </c>
      <c r="W7749" s="50" t="s">
        <v>8602</v>
      </c>
      <c r="X7749" s="50" t="s">
        <v>14740</v>
      </c>
      <c r="Y7749" s="70" t="s">
        <v>17320</v>
      </c>
      <c r="Z7749" s="53">
        <v>76001</v>
      </c>
    </row>
    <row r="7750" spans="1:26" s="49" customFormat="1" x14ac:dyDescent="0.25">
      <c r="A7750" s="75">
        <v>600113418</v>
      </c>
      <c r="B7750" s="73">
        <f t="shared" si="363"/>
        <v>600113418</v>
      </c>
      <c r="C7750" s="73" t="s">
        <v>14269</v>
      </c>
      <c r="D7750" s="68">
        <v>1</v>
      </c>
      <c r="E7750" s="48">
        <f t="shared" si="364"/>
        <v>71007393</v>
      </c>
      <c r="F7750" s="57" t="s">
        <v>8075</v>
      </c>
      <c r="G7750" s="57" t="s">
        <v>8578</v>
      </c>
      <c r="H7750" s="51">
        <v>25</v>
      </c>
      <c r="I7750" s="51" t="s">
        <v>17309</v>
      </c>
      <c r="J7750" s="69">
        <v>27.49</v>
      </c>
      <c r="K7750" s="69">
        <f t="shared" si="365"/>
        <v>687.25</v>
      </c>
      <c r="L7750" s="90">
        <v>25</v>
      </c>
      <c r="M7750" s="51">
        <v>0</v>
      </c>
      <c r="N7750" s="62" t="s">
        <v>8649</v>
      </c>
      <c r="O7750" s="52" t="s">
        <v>8650</v>
      </c>
      <c r="P7750" s="52">
        <v>4224</v>
      </c>
      <c r="Q7750" s="52"/>
      <c r="R7750" s="52" t="s">
        <v>8602</v>
      </c>
      <c r="S7750" s="49" t="s">
        <v>21333</v>
      </c>
      <c r="V7750" s="50" t="s">
        <v>15343</v>
      </c>
      <c r="W7750" s="50" t="s">
        <v>8602</v>
      </c>
      <c r="X7750" s="50" t="s">
        <v>14740</v>
      </c>
      <c r="Y7750" s="70" t="s">
        <v>17320</v>
      </c>
      <c r="Z7750" s="53">
        <v>76001</v>
      </c>
    </row>
    <row r="7751" spans="1:26" s="49" customFormat="1" x14ac:dyDescent="0.25">
      <c r="A7751" s="75">
        <v>600113515</v>
      </c>
      <c r="B7751" s="73">
        <f t="shared" si="363"/>
        <v>600113515</v>
      </c>
      <c r="C7751" s="73" t="s">
        <v>14270</v>
      </c>
      <c r="D7751" s="68">
        <v>1</v>
      </c>
      <c r="E7751" s="48">
        <f t="shared" si="364"/>
        <v>71007555</v>
      </c>
      <c r="F7751" s="57" t="s">
        <v>8075</v>
      </c>
      <c r="G7751" s="57" t="s">
        <v>8578</v>
      </c>
      <c r="H7751" s="51">
        <v>25</v>
      </c>
      <c r="I7751" s="51" t="s">
        <v>17309</v>
      </c>
      <c r="J7751" s="69">
        <v>27.49</v>
      </c>
      <c r="K7751" s="69">
        <f t="shared" si="365"/>
        <v>687.25</v>
      </c>
      <c r="L7751" s="90">
        <v>25</v>
      </c>
      <c r="M7751" s="51">
        <v>0</v>
      </c>
      <c r="N7751" s="62" t="s">
        <v>8651</v>
      </c>
      <c r="O7751" s="52" t="s">
        <v>77</v>
      </c>
      <c r="P7751" s="52">
        <v>2222</v>
      </c>
      <c r="Q7751" s="52"/>
      <c r="R7751" s="52" t="s">
        <v>8602</v>
      </c>
      <c r="S7751" s="49" t="s">
        <v>21333</v>
      </c>
      <c r="V7751" s="50" t="s">
        <v>15343</v>
      </c>
      <c r="W7751" s="50" t="s">
        <v>8602</v>
      </c>
      <c r="X7751" s="50" t="s">
        <v>14740</v>
      </c>
      <c r="Y7751" s="70" t="s">
        <v>17320</v>
      </c>
      <c r="Z7751" s="53">
        <v>76001</v>
      </c>
    </row>
    <row r="7752" spans="1:26" s="49" customFormat="1" ht="30" x14ac:dyDescent="0.25">
      <c r="A7752" s="75">
        <v>600113523</v>
      </c>
      <c r="B7752" s="73">
        <f t="shared" si="363"/>
        <v>600113523</v>
      </c>
      <c r="C7752" s="73" t="s">
        <v>14271</v>
      </c>
      <c r="D7752" s="68">
        <v>1</v>
      </c>
      <c r="E7752" s="48">
        <f t="shared" si="364"/>
        <v>71007008</v>
      </c>
      <c r="F7752" s="57" t="s">
        <v>8075</v>
      </c>
      <c r="G7752" s="57" t="s">
        <v>8578</v>
      </c>
      <c r="H7752" s="51">
        <v>50</v>
      </c>
      <c r="I7752" s="51" t="s">
        <v>17309</v>
      </c>
      <c r="J7752" s="69">
        <v>27.49</v>
      </c>
      <c r="K7752" s="69">
        <f t="shared" si="365"/>
        <v>1374.5</v>
      </c>
      <c r="L7752" s="90">
        <v>50</v>
      </c>
      <c r="M7752" s="51">
        <v>0</v>
      </c>
      <c r="N7752" s="62" t="s">
        <v>8652</v>
      </c>
      <c r="O7752" s="52" t="s">
        <v>8653</v>
      </c>
      <c r="P7752" s="52">
        <v>141</v>
      </c>
      <c r="Q7752" s="52"/>
      <c r="R7752" s="52" t="s">
        <v>8602</v>
      </c>
      <c r="S7752" s="49" t="s">
        <v>21333</v>
      </c>
      <c r="V7752" s="50" t="s">
        <v>15343</v>
      </c>
      <c r="W7752" s="50" t="s">
        <v>8602</v>
      </c>
      <c r="X7752" s="50" t="s">
        <v>14740</v>
      </c>
      <c r="Y7752" s="70" t="s">
        <v>17320</v>
      </c>
      <c r="Z7752" s="53">
        <v>76314</v>
      </c>
    </row>
    <row r="7753" spans="1:26" s="49" customFormat="1" ht="30" x14ac:dyDescent="0.25">
      <c r="A7753" s="75">
        <v>600113531</v>
      </c>
      <c r="B7753" s="73">
        <f t="shared" si="363"/>
        <v>600113531</v>
      </c>
      <c r="C7753" s="73" t="s">
        <v>14272</v>
      </c>
      <c r="D7753" s="68">
        <v>1</v>
      </c>
      <c r="E7753" s="48">
        <f t="shared" si="364"/>
        <v>71007270</v>
      </c>
      <c r="F7753" s="57" t="s">
        <v>8075</v>
      </c>
      <c r="G7753" s="57" t="s">
        <v>8578</v>
      </c>
      <c r="H7753" s="51">
        <v>25</v>
      </c>
      <c r="I7753" s="51" t="s">
        <v>17309</v>
      </c>
      <c r="J7753" s="69">
        <v>27.49</v>
      </c>
      <c r="K7753" s="69">
        <f t="shared" si="365"/>
        <v>687.25</v>
      </c>
      <c r="L7753" s="90">
        <v>25</v>
      </c>
      <c r="M7753" s="51">
        <v>0</v>
      </c>
      <c r="N7753" s="62" t="s">
        <v>8654</v>
      </c>
      <c r="O7753" s="52" t="s">
        <v>992</v>
      </c>
      <c r="P7753" s="52">
        <v>4819</v>
      </c>
      <c r="Q7753" s="52"/>
      <c r="R7753" s="52" t="s">
        <v>8602</v>
      </c>
      <c r="S7753" s="49" t="s">
        <v>21333</v>
      </c>
      <c r="V7753" s="50" t="s">
        <v>15343</v>
      </c>
      <c r="W7753" s="50" t="s">
        <v>8602</v>
      </c>
      <c r="X7753" s="50" t="s">
        <v>14740</v>
      </c>
      <c r="Y7753" s="70" t="s">
        <v>17320</v>
      </c>
      <c r="Z7753" s="53">
        <v>76005</v>
      </c>
    </row>
    <row r="7754" spans="1:26" s="49" customFormat="1" x14ac:dyDescent="0.25">
      <c r="A7754" s="75">
        <v>600113540</v>
      </c>
      <c r="B7754" s="73">
        <f t="shared" si="363"/>
        <v>600113540</v>
      </c>
      <c r="C7754" s="73" t="s">
        <v>14273</v>
      </c>
      <c r="D7754" s="68">
        <v>1</v>
      </c>
      <c r="E7754" s="48">
        <f t="shared" si="364"/>
        <v>71007342</v>
      </c>
      <c r="F7754" s="57" t="s">
        <v>8075</v>
      </c>
      <c r="G7754" s="57" t="s">
        <v>8578</v>
      </c>
      <c r="H7754" s="51">
        <v>25</v>
      </c>
      <c r="I7754" s="51" t="s">
        <v>17309</v>
      </c>
      <c r="J7754" s="69">
        <v>27.49</v>
      </c>
      <c r="K7754" s="69">
        <f t="shared" si="365"/>
        <v>687.25</v>
      </c>
      <c r="L7754" s="90">
        <v>25</v>
      </c>
      <c r="M7754" s="51">
        <v>0</v>
      </c>
      <c r="N7754" s="62" t="s">
        <v>8655</v>
      </c>
      <c r="O7754" s="52" t="s">
        <v>8053</v>
      </c>
      <c r="P7754" s="52">
        <v>4790</v>
      </c>
      <c r="Q7754" s="52"/>
      <c r="R7754" s="52" t="s">
        <v>8602</v>
      </c>
      <c r="S7754" s="49" t="s">
        <v>21333</v>
      </c>
      <c r="V7754" s="50" t="s">
        <v>15343</v>
      </c>
      <c r="W7754" s="50" t="s">
        <v>8602</v>
      </c>
      <c r="X7754" s="50" t="s">
        <v>14740</v>
      </c>
      <c r="Y7754" s="70" t="s">
        <v>17320</v>
      </c>
      <c r="Z7754" s="53">
        <v>76005</v>
      </c>
    </row>
    <row r="7755" spans="1:26" s="49" customFormat="1" x14ac:dyDescent="0.25">
      <c r="A7755" s="75">
        <v>600113566</v>
      </c>
      <c r="B7755" s="73">
        <f t="shared" si="363"/>
        <v>600113566</v>
      </c>
      <c r="C7755" s="73" t="s">
        <v>14274</v>
      </c>
      <c r="D7755" s="68">
        <v>1</v>
      </c>
      <c r="E7755" s="48">
        <f t="shared" si="364"/>
        <v>71007261</v>
      </c>
      <c r="F7755" s="57" t="s">
        <v>8075</v>
      </c>
      <c r="G7755" s="57" t="s">
        <v>8578</v>
      </c>
      <c r="H7755" s="51">
        <v>50</v>
      </c>
      <c r="I7755" s="51" t="s">
        <v>17309</v>
      </c>
      <c r="J7755" s="69">
        <v>27.49</v>
      </c>
      <c r="K7755" s="69">
        <f t="shared" si="365"/>
        <v>1374.5</v>
      </c>
      <c r="L7755" s="90">
        <v>50</v>
      </c>
      <c r="M7755" s="51">
        <v>0</v>
      </c>
      <c r="N7755" s="62" t="s">
        <v>8656</v>
      </c>
      <c r="O7755" s="52" t="s">
        <v>8657</v>
      </c>
      <c r="P7755" s="52">
        <v>867</v>
      </c>
      <c r="Q7755" s="52"/>
      <c r="R7755" s="52" t="s">
        <v>8602</v>
      </c>
      <c r="S7755" s="49" t="s">
        <v>21333</v>
      </c>
      <c r="V7755" s="50" t="s">
        <v>15343</v>
      </c>
      <c r="W7755" s="50" t="s">
        <v>8602</v>
      </c>
      <c r="X7755" s="50" t="s">
        <v>14740</v>
      </c>
      <c r="Y7755" s="70" t="s">
        <v>17320</v>
      </c>
      <c r="Z7755" s="53">
        <v>76302</v>
      </c>
    </row>
    <row r="7756" spans="1:26" s="49" customFormat="1" x14ac:dyDescent="0.25">
      <c r="A7756" s="75">
        <v>600113582</v>
      </c>
      <c r="B7756" s="73">
        <f t="shared" si="363"/>
        <v>600113582</v>
      </c>
      <c r="C7756" s="73" t="s">
        <v>14275</v>
      </c>
      <c r="D7756" s="68">
        <v>1</v>
      </c>
      <c r="E7756" s="48">
        <f t="shared" si="364"/>
        <v>71007652</v>
      </c>
      <c r="F7756" s="57" t="s">
        <v>8075</v>
      </c>
      <c r="G7756" s="57" t="s">
        <v>8578</v>
      </c>
      <c r="H7756" s="51">
        <v>25</v>
      </c>
      <c r="I7756" s="51" t="s">
        <v>17309</v>
      </c>
      <c r="J7756" s="69">
        <v>27.49</v>
      </c>
      <c r="K7756" s="69">
        <f t="shared" si="365"/>
        <v>687.25</v>
      </c>
      <c r="L7756" s="90">
        <v>25</v>
      </c>
      <c r="M7756" s="51">
        <v>0</v>
      </c>
      <c r="N7756" s="62" t="s">
        <v>8658</v>
      </c>
      <c r="O7756" s="52" t="s">
        <v>41</v>
      </c>
      <c r="P7756" s="52">
        <v>3660</v>
      </c>
      <c r="Q7756" s="52"/>
      <c r="R7756" s="52" t="s">
        <v>8602</v>
      </c>
      <c r="S7756" s="49" t="s">
        <v>21333</v>
      </c>
      <c r="V7756" s="50" t="s">
        <v>15343</v>
      </c>
      <c r="W7756" s="50" t="s">
        <v>8602</v>
      </c>
      <c r="X7756" s="50" t="s">
        <v>14740</v>
      </c>
      <c r="Y7756" s="70" t="s">
        <v>17320</v>
      </c>
      <c r="Z7756" s="53">
        <v>76001</v>
      </c>
    </row>
    <row r="7757" spans="1:26" s="49" customFormat="1" x14ac:dyDescent="0.25">
      <c r="A7757" s="75">
        <v>600113591</v>
      </c>
      <c r="B7757" s="73">
        <f t="shared" si="363"/>
        <v>600113591</v>
      </c>
      <c r="C7757" s="73" t="s">
        <v>14276</v>
      </c>
      <c r="D7757" s="68">
        <v>1</v>
      </c>
      <c r="E7757" s="48">
        <f t="shared" si="364"/>
        <v>75023075</v>
      </c>
      <c r="F7757" s="57" t="s">
        <v>8075</v>
      </c>
      <c r="G7757" s="57" t="s">
        <v>8578</v>
      </c>
      <c r="H7757" s="51">
        <v>0</v>
      </c>
      <c r="I7757" s="51" t="s">
        <v>17309</v>
      </c>
      <c r="J7757" s="69">
        <v>27.49</v>
      </c>
      <c r="K7757" s="69">
        <f t="shared" si="365"/>
        <v>0</v>
      </c>
      <c r="L7757" s="90">
        <v>25</v>
      </c>
      <c r="M7757" s="51">
        <v>25</v>
      </c>
      <c r="N7757" s="62" t="s">
        <v>8659</v>
      </c>
      <c r="O7757" s="52"/>
      <c r="P7757" s="52">
        <v>87</v>
      </c>
      <c r="Q7757" s="52"/>
      <c r="R7757" s="52" t="s">
        <v>7300</v>
      </c>
      <c r="S7757" s="49" t="s">
        <v>21333</v>
      </c>
      <c r="V7757" s="50" t="s">
        <v>15343</v>
      </c>
      <c r="W7757" s="50" t="s">
        <v>8602</v>
      </c>
      <c r="X7757" s="50" t="s">
        <v>14740</v>
      </c>
      <c r="Y7757" s="70" t="s">
        <v>17320</v>
      </c>
      <c r="Z7757" s="53">
        <v>76302</v>
      </c>
    </row>
    <row r="7758" spans="1:26" s="49" customFormat="1" x14ac:dyDescent="0.25">
      <c r="A7758" s="75">
        <v>600113604</v>
      </c>
      <c r="B7758" s="73">
        <f t="shared" si="363"/>
        <v>600113604</v>
      </c>
      <c r="C7758" s="73" t="s">
        <v>14277</v>
      </c>
      <c r="D7758" s="68">
        <v>1</v>
      </c>
      <c r="E7758" s="48">
        <f t="shared" si="364"/>
        <v>71007407</v>
      </c>
      <c r="F7758" s="57" t="s">
        <v>8075</v>
      </c>
      <c r="G7758" s="57" t="s">
        <v>8578</v>
      </c>
      <c r="H7758" s="51">
        <v>0</v>
      </c>
      <c r="I7758" s="51" t="s">
        <v>17309</v>
      </c>
      <c r="J7758" s="69">
        <v>27.49</v>
      </c>
      <c r="K7758" s="69">
        <f t="shared" si="365"/>
        <v>0</v>
      </c>
      <c r="L7758" s="90">
        <v>25</v>
      </c>
      <c r="M7758" s="51">
        <v>25</v>
      </c>
      <c r="N7758" s="62" t="s">
        <v>8660</v>
      </c>
      <c r="O7758" s="52" t="s">
        <v>8661</v>
      </c>
      <c r="P7758" s="52">
        <v>4056</v>
      </c>
      <c r="Q7758" s="52"/>
      <c r="R7758" s="52" t="s">
        <v>8602</v>
      </c>
      <c r="S7758" s="49" t="s">
        <v>21333</v>
      </c>
      <c r="V7758" s="50" t="s">
        <v>15343</v>
      </c>
      <c r="W7758" s="50" t="s">
        <v>8602</v>
      </c>
      <c r="X7758" s="50" t="s">
        <v>14740</v>
      </c>
      <c r="Y7758" s="70" t="s">
        <v>17320</v>
      </c>
      <c r="Z7758" s="53">
        <v>76001</v>
      </c>
    </row>
    <row r="7759" spans="1:26" s="49" customFormat="1" x14ac:dyDescent="0.25">
      <c r="A7759" s="75">
        <v>600113612</v>
      </c>
      <c r="B7759" s="73">
        <f t="shared" si="363"/>
        <v>600113612</v>
      </c>
      <c r="C7759" s="73" t="s">
        <v>14278</v>
      </c>
      <c r="D7759" s="68">
        <v>1</v>
      </c>
      <c r="E7759" s="48">
        <f t="shared" si="364"/>
        <v>71007741</v>
      </c>
      <c r="F7759" s="57" t="s">
        <v>8075</v>
      </c>
      <c r="G7759" s="57" t="s">
        <v>8578</v>
      </c>
      <c r="H7759" s="51">
        <v>25</v>
      </c>
      <c r="I7759" s="51" t="s">
        <v>17309</v>
      </c>
      <c r="J7759" s="69">
        <v>27.49</v>
      </c>
      <c r="K7759" s="69">
        <f t="shared" si="365"/>
        <v>687.25</v>
      </c>
      <c r="L7759" s="90">
        <v>25</v>
      </c>
      <c r="M7759" s="51">
        <v>0</v>
      </c>
      <c r="N7759" s="62" t="s">
        <v>8662</v>
      </c>
      <c r="O7759" s="52" t="s">
        <v>8603</v>
      </c>
      <c r="P7759" s="52">
        <v>835</v>
      </c>
      <c r="Q7759" s="52"/>
      <c r="R7759" s="52" t="s">
        <v>8602</v>
      </c>
      <c r="S7759" s="49" t="s">
        <v>21333</v>
      </c>
      <c r="V7759" s="50" t="s">
        <v>15343</v>
      </c>
      <c r="W7759" s="50" t="s">
        <v>8602</v>
      </c>
      <c r="X7759" s="50" t="s">
        <v>14740</v>
      </c>
      <c r="Y7759" s="70" t="s">
        <v>17320</v>
      </c>
      <c r="Z7759" s="53">
        <v>76302</v>
      </c>
    </row>
    <row r="7760" spans="1:26" s="49" customFormat="1" x14ac:dyDescent="0.25">
      <c r="A7760" s="75">
        <v>600113671</v>
      </c>
      <c r="B7760" s="73">
        <f t="shared" si="363"/>
        <v>600113671</v>
      </c>
      <c r="C7760" s="73" t="s">
        <v>14279</v>
      </c>
      <c r="D7760" s="68">
        <v>1</v>
      </c>
      <c r="E7760" s="48">
        <f t="shared" si="364"/>
        <v>75021145</v>
      </c>
      <c r="F7760" s="57" t="s">
        <v>8075</v>
      </c>
      <c r="G7760" s="57" t="s">
        <v>8578</v>
      </c>
      <c r="H7760" s="51">
        <v>25</v>
      </c>
      <c r="I7760" s="51" t="s">
        <v>17309</v>
      </c>
      <c r="J7760" s="69">
        <v>27.49</v>
      </c>
      <c r="K7760" s="69">
        <f t="shared" si="365"/>
        <v>687.25</v>
      </c>
      <c r="L7760" s="90">
        <v>25</v>
      </c>
      <c r="M7760" s="51">
        <v>0</v>
      </c>
      <c r="N7760" s="62" t="s">
        <v>8663</v>
      </c>
      <c r="O7760" s="52"/>
      <c r="P7760" s="52">
        <v>118</v>
      </c>
      <c r="Q7760" s="52"/>
      <c r="R7760" s="52" t="s">
        <v>8664</v>
      </c>
      <c r="S7760" s="49" t="s">
        <v>21333</v>
      </c>
      <c r="V7760" s="50" t="s">
        <v>15343</v>
      </c>
      <c r="W7760" s="50" t="s">
        <v>8602</v>
      </c>
      <c r="X7760" s="50" t="s">
        <v>14740</v>
      </c>
      <c r="Y7760" s="70" t="s">
        <v>17320</v>
      </c>
      <c r="Z7760" s="53">
        <v>76311</v>
      </c>
    </row>
    <row r="7761" spans="1:26" s="49" customFormat="1" ht="30" x14ac:dyDescent="0.25">
      <c r="A7761" s="75">
        <v>600113787</v>
      </c>
      <c r="B7761" s="73">
        <f t="shared" si="363"/>
        <v>600113787</v>
      </c>
      <c r="C7761" s="73" t="s">
        <v>14280</v>
      </c>
      <c r="D7761" s="68">
        <v>1</v>
      </c>
      <c r="E7761" s="48">
        <f t="shared" si="364"/>
        <v>75020190</v>
      </c>
      <c r="F7761" s="57" t="s">
        <v>8075</v>
      </c>
      <c r="G7761" s="57" t="s">
        <v>8578</v>
      </c>
      <c r="H7761" s="51">
        <v>25</v>
      </c>
      <c r="I7761" s="51" t="s">
        <v>17309</v>
      </c>
      <c r="J7761" s="69">
        <v>27.49</v>
      </c>
      <c r="K7761" s="69">
        <f t="shared" si="365"/>
        <v>687.25</v>
      </c>
      <c r="L7761" s="90">
        <v>25</v>
      </c>
      <c r="M7761" s="51">
        <v>0</v>
      </c>
      <c r="N7761" s="62" t="s">
        <v>8665</v>
      </c>
      <c r="O7761" s="52"/>
      <c r="P7761" s="52">
        <v>27</v>
      </c>
      <c r="Q7761" s="52"/>
      <c r="R7761" s="52" t="s">
        <v>8666</v>
      </c>
      <c r="S7761" s="49" t="s">
        <v>21333</v>
      </c>
      <c r="V7761" s="50" t="s">
        <v>15343</v>
      </c>
      <c r="W7761" s="50" t="s">
        <v>8602</v>
      </c>
      <c r="X7761" s="50" t="s">
        <v>14740</v>
      </c>
      <c r="Y7761" s="70" t="s">
        <v>17320</v>
      </c>
      <c r="Z7761" s="53">
        <v>76307</v>
      </c>
    </row>
    <row r="7762" spans="1:26" s="49" customFormat="1" x14ac:dyDescent="0.25">
      <c r="A7762" s="75">
        <v>600113884</v>
      </c>
      <c r="B7762" s="73">
        <f t="shared" si="363"/>
        <v>600113884</v>
      </c>
      <c r="C7762" s="73" t="s">
        <v>14281</v>
      </c>
      <c r="D7762" s="68">
        <v>1</v>
      </c>
      <c r="E7762" s="48">
        <f t="shared" si="364"/>
        <v>75023008</v>
      </c>
      <c r="F7762" s="57" t="s">
        <v>8075</v>
      </c>
      <c r="G7762" s="57" t="s">
        <v>8578</v>
      </c>
      <c r="H7762" s="51">
        <v>75</v>
      </c>
      <c r="I7762" s="51" t="s">
        <v>17309</v>
      </c>
      <c r="J7762" s="69">
        <v>27.49</v>
      </c>
      <c r="K7762" s="69">
        <f t="shared" si="365"/>
        <v>2061.75</v>
      </c>
      <c r="L7762" s="90">
        <v>75</v>
      </c>
      <c r="M7762" s="51">
        <v>0</v>
      </c>
      <c r="N7762" s="62" t="s">
        <v>8667</v>
      </c>
      <c r="O7762" s="52"/>
      <c r="P7762" s="52">
        <v>68</v>
      </c>
      <c r="Q7762" s="52"/>
      <c r="R7762" s="52" t="s">
        <v>8668</v>
      </c>
      <c r="S7762" s="49" t="s">
        <v>21333</v>
      </c>
      <c r="V7762" s="50" t="s">
        <v>15343</v>
      </c>
      <c r="W7762" s="50" t="s">
        <v>8602</v>
      </c>
      <c r="X7762" s="50" t="s">
        <v>14740</v>
      </c>
      <c r="Y7762" s="70" t="s">
        <v>17320</v>
      </c>
      <c r="Z7762" s="53">
        <v>76307</v>
      </c>
    </row>
    <row r="7763" spans="1:26" s="49" customFormat="1" x14ac:dyDescent="0.25">
      <c r="A7763" s="75">
        <v>600113914</v>
      </c>
      <c r="B7763" s="73">
        <f t="shared" si="363"/>
        <v>600113914</v>
      </c>
      <c r="C7763" s="73" t="s">
        <v>14282</v>
      </c>
      <c r="D7763" s="68">
        <v>1</v>
      </c>
      <c r="E7763" s="48">
        <f t="shared" si="364"/>
        <v>71008161</v>
      </c>
      <c r="F7763" s="57" t="s">
        <v>8075</v>
      </c>
      <c r="G7763" s="57" t="s">
        <v>8578</v>
      </c>
      <c r="H7763" s="51">
        <v>850</v>
      </c>
      <c r="I7763" s="51" t="s">
        <v>17309</v>
      </c>
      <c r="J7763" s="69">
        <v>27.49</v>
      </c>
      <c r="K7763" s="69">
        <f t="shared" si="365"/>
        <v>23366.5</v>
      </c>
      <c r="L7763" s="90">
        <v>850</v>
      </c>
      <c r="M7763" s="51">
        <v>0</v>
      </c>
      <c r="N7763" s="62" t="s">
        <v>8669</v>
      </c>
      <c r="O7763" s="52" t="s">
        <v>8670</v>
      </c>
      <c r="P7763" s="52">
        <v>268</v>
      </c>
      <c r="Q7763" s="52"/>
      <c r="R7763" s="52" t="s">
        <v>8602</v>
      </c>
      <c r="S7763" s="49" t="s">
        <v>21333</v>
      </c>
      <c r="V7763" s="50" t="s">
        <v>15343</v>
      </c>
      <c r="W7763" s="50" t="s">
        <v>8602</v>
      </c>
      <c r="X7763" s="50" t="s">
        <v>14740</v>
      </c>
      <c r="Y7763" s="70" t="s">
        <v>17320</v>
      </c>
      <c r="Z7763" s="53">
        <v>76314</v>
      </c>
    </row>
    <row r="7764" spans="1:26" s="49" customFormat="1" ht="30" x14ac:dyDescent="0.25">
      <c r="A7764" s="75">
        <v>600113922</v>
      </c>
      <c r="B7764" s="73">
        <f t="shared" si="363"/>
        <v>600113922</v>
      </c>
      <c r="C7764" s="73" t="s">
        <v>14283</v>
      </c>
      <c r="D7764" s="68">
        <v>1</v>
      </c>
      <c r="E7764" s="48">
        <f t="shared" si="364"/>
        <v>70880271</v>
      </c>
      <c r="F7764" s="57" t="s">
        <v>8075</v>
      </c>
      <c r="G7764" s="57" t="s">
        <v>8578</v>
      </c>
      <c r="H7764" s="51">
        <v>125</v>
      </c>
      <c r="I7764" s="51" t="s">
        <v>17309</v>
      </c>
      <c r="J7764" s="69">
        <v>27.49</v>
      </c>
      <c r="K7764" s="69">
        <f t="shared" si="365"/>
        <v>3436.25</v>
      </c>
      <c r="L7764" s="90">
        <v>125</v>
      </c>
      <c r="M7764" s="51">
        <v>0</v>
      </c>
      <c r="N7764" s="62" t="s">
        <v>8671</v>
      </c>
      <c r="O7764" s="52" t="s">
        <v>215</v>
      </c>
      <c r="P7764" s="52">
        <v>19</v>
      </c>
      <c r="Q7764" s="52"/>
      <c r="R7764" s="52" t="s">
        <v>8672</v>
      </c>
      <c r="S7764" s="49" t="s">
        <v>21333</v>
      </c>
      <c r="V7764" s="50" t="s">
        <v>15343</v>
      </c>
      <c r="W7764" s="50" t="s">
        <v>8602</v>
      </c>
      <c r="X7764" s="50" t="s">
        <v>14740</v>
      </c>
      <c r="Y7764" s="70" t="s">
        <v>17320</v>
      </c>
      <c r="Z7764" s="53">
        <v>76310</v>
      </c>
    </row>
    <row r="7765" spans="1:26" s="49" customFormat="1" ht="30" x14ac:dyDescent="0.25">
      <c r="A7765" s="75">
        <v>600113931</v>
      </c>
      <c r="B7765" s="73">
        <f t="shared" si="363"/>
        <v>600113931</v>
      </c>
      <c r="C7765" s="73" t="s">
        <v>14284</v>
      </c>
      <c r="D7765" s="68">
        <v>1</v>
      </c>
      <c r="E7765" s="48">
        <f t="shared" si="364"/>
        <v>75023997</v>
      </c>
      <c r="F7765" s="57" t="s">
        <v>8075</v>
      </c>
      <c r="G7765" s="57" t="s">
        <v>8578</v>
      </c>
      <c r="H7765" s="51">
        <v>75</v>
      </c>
      <c r="I7765" s="51" t="s">
        <v>17309</v>
      </c>
      <c r="J7765" s="69">
        <v>27.49</v>
      </c>
      <c r="K7765" s="69">
        <f t="shared" si="365"/>
        <v>2061.75</v>
      </c>
      <c r="L7765" s="90">
        <v>75</v>
      </c>
      <c r="M7765" s="51">
        <v>0</v>
      </c>
      <c r="N7765" s="62" t="s">
        <v>8673</v>
      </c>
      <c r="O7765" s="52"/>
      <c r="P7765" s="52">
        <v>64</v>
      </c>
      <c r="Q7765" s="52"/>
      <c r="R7765" s="52" t="s">
        <v>8674</v>
      </c>
      <c r="S7765" s="49" t="s">
        <v>21333</v>
      </c>
      <c r="V7765" s="50" t="s">
        <v>15343</v>
      </c>
      <c r="W7765" s="50" t="s">
        <v>8602</v>
      </c>
      <c r="X7765" s="50" t="s">
        <v>14740</v>
      </c>
      <c r="Y7765" s="70" t="s">
        <v>17320</v>
      </c>
      <c r="Z7765" s="53">
        <v>76001</v>
      </c>
    </row>
    <row r="7766" spans="1:26" s="49" customFormat="1" ht="30" x14ac:dyDescent="0.25">
      <c r="A7766" s="75">
        <v>600113949</v>
      </c>
      <c r="B7766" s="73">
        <f t="shared" si="363"/>
        <v>600113949</v>
      </c>
      <c r="C7766" s="73" t="s">
        <v>14285</v>
      </c>
      <c r="D7766" s="68">
        <v>1</v>
      </c>
      <c r="E7766" s="48">
        <f t="shared" si="364"/>
        <v>75021307</v>
      </c>
      <c r="F7766" s="57" t="s">
        <v>8075</v>
      </c>
      <c r="G7766" s="57" t="s">
        <v>8578</v>
      </c>
      <c r="H7766" s="51">
        <v>125</v>
      </c>
      <c r="I7766" s="51" t="s">
        <v>17309</v>
      </c>
      <c r="J7766" s="69">
        <v>27.49</v>
      </c>
      <c r="K7766" s="69">
        <f t="shared" si="365"/>
        <v>3436.25</v>
      </c>
      <c r="L7766" s="90">
        <v>125</v>
      </c>
      <c r="M7766" s="51">
        <v>0</v>
      </c>
      <c r="N7766" s="62" t="s">
        <v>8675</v>
      </c>
      <c r="O7766" s="52"/>
      <c r="P7766" s="52">
        <v>15</v>
      </c>
      <c r="Q7766" s="52"/>
      <c r="R7766" s="52" t="s">
        <v>7309</v>
      </c>
      <c r="S7766" s="49" t="s">
        <v>21333</v>
      </c>
      <c r="V7766" s="50" t="s">
        <v>15343</v>
      </c>
      <c r="W7766" s="50" t="s">
        <v>8602</v>
      </c>
      <c r="X7766" s="50" t="s">
        <v>14740</v>
      </c>
      <c r="Y7766" s="70" t="s">
        <v>17320</v>
      </c>
      <c r="Z7766" s="53">
        <v>76001</v>
      </c>
    </row>
    <row r="7767" spans="1:26" s="49" customFormat="1" ht="30" x14ac:dyDescent="0.25">
      <c r="A7767" s="75">
        <v>600113965</v>
      </c>
      <c r="B7767" s="73">
        <f t="shared" si="363"/>
        <v>600113965</v>
      </c>
      <c r="C7767" s="73" t="s">
        <v>14286</v>
      </c>
      <c r="D7767" s="68">
        <v>1</v>
      </c>
      <c r="E7767" s="48">
        <f t="shared" si="364"/>
        <v>71007997</v>
      </c>
      <c r="F7767" s="57" t="s">
        <v>8075</v>
      </c>
      <c r="G7767" s="57" t="s">
        <v>8578</v>
      </c>
      <c r="H7767" s="51">
        <v>850</v>
      </c>
      <c r="I7767" s="51" t="s">
        <v>17309</v>
      </c>
      <c r="J7767" s="69">
        <v>27.49</v>
      </c>
      <c r="K7767" s="69">
        <f t="shared" si="365"/>
        <v>23366.5</v>
      </c>
      <c r="L7767" s="90">
        <v>850</v>
      </c>
      <c r="M7767" s="51">
        <v>0</v>
      </c>
      <c r="N7767" s="62" t="s">
        <v>8676</v>
      </c>
      <c r="O7767" s="52" t="s">
        <v>8677</v>
      </c>
      <c r="P7767" s="52"/>
      <c r="Q7767" s="52"/>
      <c r="R7767" s="52" t="s">
        <v>8602</v>
      </c>
      <c r="S7767" s="49" t="s">
        <v>21333</v>
      </c>
      <c r="V7767" s="50" t="s">
        <v>15343</v>
      </c>
      <c r="W7767" s="50" t="s">
        <v>8602</v>
      </c>
      <c r="X7767" s="50" t="s">
        <v>14740</v>
      </c>
      <c r="Y7767" s="70" t="s">
        <v>17320</v>
      </c>
      <c r="Z7767" s="53">
        <v>76001</v>
      </c>
    </row>
    <row r="7768" spans="1:26" s="49" customFormat="1" x14ac:dyDescent="0.25">
      <c r="A7768" s="75">
        <v>600113990</v>
      </c>
      <c r="B7768" s="73">
        <f t="shared" si="363"/>
        <v>600113990</v>
      </c>
      <c r="C7768" s="73" t="s">
        <v>14287</v>
      </c>
      <c r="D7768" s="68">
        <v>1</v>
      </c>
      <c r="E7768" s="48">
        <f t="shared" si="364"/>
        <v>71008179</v>
      </c>
      <c r="F7768" s="57" t="s">
        <v>8075</v>
      </c>
      <c r="G7768" s="57" t="s">
        <v>8578</v>
      </c>
      <c r="H7768" s="51">
        <v>1200</v>
      </c>
      <c r="I7768" s="51" t="s">
        <v>17309</v>
      </c>
      <c r="J7768" s="69">
        <v>27.49</v>
      </c>
      <c r="K7768" s="69">
        <f t="shared" si="365"/>
        <v>32988</v>
      </c>
      <c r="L7768" s="90">
        <v>1200</v>
      </c>
      <c r="M7768" s="51">
        <v>0</v>
      </c>
      <c r="N7768" s="62" t="s">
        <v>8678</v>
      </c>
      <c r="O7768" s="52" t="s">
        <v>8679</v>
      </c>
      <c r="P7768" s="52">
        <v>4788</v>
      </c>
      <c r="Q7768" s="52"/>
      <c r="R7768" s="52" t="s">
        <v>8602</v>
      </c>
      <c r="S7768" s="49" t="s">
        <v>21333</v>
      </c>
      <c r="V7768" s="50" t="s">
        <v>15343</v>
      </c>
      <c r="W7768" s="50" t="s">
        <v>8602</v>
      </c>
      <c r="X7768" s="50" t="s">
        <v>14740</v>
      </c>
      <c r="Y7768" s="70" t="s">
        <v>17320</v>
      </c>
      <c r="Z7768" s="53">
        <v>76005</v>
      </c>
    </row>
    <row r="7769" spans="1:26" s="49" customFormat="1" x14ac:dyDescent="0.25">
      <c r="A7769" s="75">
        <v>600114007</v>
      </c>
      <c r="B7769" s="73">
        <f t="shared" si="363"/>
        <v>600114007</v>
      </c>
      <c r="C7769" s="73" t="s">
        <v>14288</v>
      </c>
      <c r="D7769" s="68">
        <v>1</v>
      </c>
      <c r="E7769" s="48">
        <f t="shared" si="364"/>
        <v>71008110</v>
      </c>
      <c r="F7769" s="57" t="s">
        <v>8075</v>
      </c>
      <c r="G7769" s="57" t="s">
        <v>8578</v>
      </c>
      <c r="H7769" s="51">
        <v>825</v>
      </c>
      <c r="I7769" s="51" t="s">
        <v>17309</v>
      </c>
      <c r="J7769" s="69">
        <v>27.49</v>
      </c>
      <c r="K7769" s="69">
        <f t="shared" si="365"/>
        <v>22679.25</v>
      </c>
      <c r="L7769" s="90">
        <v>825</v>
      </c>
      <c r="M7769" s="51">
        <v>0</v>
      </c>
      <c r="N7769" s="62" t="s">
        <v>8680</v>
      </c>
      <c r="O7769" s="52" t="s">
        <v>8603</v>
      </c>
      <c r="P7769" s="52">
        <v>868</v>
      </c>
      <c r="Q7769" s="52"/>
      <c r="R7769" s="52" t="s">
        <v>8602</v>
      </c>
      <c r="S7769" s="49" t="s">
        <v>21333</v>
      </c>
      <c r="V7769" s="50" t="s">
        <v>15343</v>
      </c>
      <c r="W7769" s="50" t="s">
        <v>8602</v>
      </c>
      <c r="X7769" s="50" t="s">
        <v>14740</v>
      </c>
      <c r="Y7769" s="70" t="s">
        <v>17320</v>
      </c>
      <c r="Z7769" s="53">
        <v>76302</v>
      </c>
    </row>
    <row r="7770" spans="1:26" s="49" customFormat="1" x14ac:dyDescent="0.25">
      <c r="A7770" s="75">
        <v>600114015</v>
      </c>
      <c r="B7770" s="73">
        <f t="shared" si="363"/>
        <v>600114015</v>
      </c>
      <c r="C7770" s="73" t="s">
        <v>14289</v>
      </c>
      <c r="D7770" s="68">
        <v>1</v>
      </c>
      <c r="E7770" s="48">
        <f t="shared" si="364"/>
        <v>46307745</v>
      </c>
      <c r="F7770" s="57" t="s">
        <v>8075</v>
      </c>
      <c r="G7770" s="57" t="s">
        <v>8578</v>
      </c>
      <c r="H7770" s="51">
        <v>1225</v>
      </c>
      <c r="I7770" s="51" t="s">
        <v>17309</v>
      </c>
      <c r="J7770" s="69">
        <v>27.49</v>
      </c>
      <c r="K7770" s="69">
        <f t="shared" si="365"/>
        <v>33675.25</v>
      </c>
      <c r="L7770" s="90">
        <v>1225</v>
      </c>
      <c r="M7770" s="51">
        <v>0</v>
      </c>
      <c r="N7770" s="62" t="s">
        <v>8681</v>
      </c>
      <c r="O7770" s="52" t="s">
        <v>182</v>
      </c>
      <c r="P7770" s="52">
        <v>4685</v>
      </c>
      <c r="Q7770" s="52"/>
      <c r="R7770" s="52" t="s">
        <v>8602</v>
      </c>
      <c r="S7770" s="49" t="s">
        <v>21333</v>
      </c>
      <c r="V7770" s="50" t="s">
        <v>15343</v>
      </c>
      <c r="W7770" s="50" t="s">
        <v>8602</v>
      </c>
      <c r="X7770" s="50" t="s">
        <v>14740</v>
      </c>
      <c r="Y7770" s="70" t="s">
        <v>17320</v>
      </c>
      <c r="Z7770" s="53">
        <v>76005</v>
      </c>
    </row>
    <row r="7771" spans="1:26" s="49" customFormat="1" ht="30" x14ac:dyDescent="0.25">
      <c r="A7771" s="75">
        <v>600114066</v>
      </c>
      <c r="B7771" s="73">
        <f t="shared" si="363"/>
        <v>600114066</v>
      </c>
      <c r="C7771" s="73" t="s">
        <v>14290</v>
      </c>
      <c r="D7771" s="68">
        <v>1</v>
      </c>
      <c r="E7771" s="48">
        <f t="shared" si="364"/>
        <v>75020181</v>
      </c>
      <c r="F7771" s="57" t="s">
        <v>8075</v>
      </c>
      <c r="G7771" s="57" t="s">
        <v>8578</v>
      </c>
      <c r="H7771" s="51">
        <v>275</v>
      </c>
      <c r="I7771" s="51" t="s">
        <v>17309</v>
      </c>
      <c r="J7771" s="69">
        <v>27.49</v>
      </c>
      <c r="K7771" s="69">
        <f t="shared" si="365"/>
        <v>7559.75</v>
      </c>
      <c r="L7771" s="90">
        <v>275</v>
      </c>
      <c r="M7771" s="51">
        <v>0</v>
      </c>
      <c r="N7771" s="62" t="s">
        <v>8682</v>
      </c>
      <c r="O7771" s="52"/>
      <c r="P7771" s="52">
        <v>124</v>
      </c>
      <c r="Q7771" s="52"/>
      <c r="R7771" s="52" t="s">
        <v>8666</v>
      </c>
      <c r="S7771" s="49" t="s">
        <v>21333</v>
      </c>
      <c r="V7771" s="50" t="s">
        <v>15343</v>
      </c>
      <c r="W7771" s="50" t="s">
        <v>8602</v>
      </c>
      <c r="X7771" s="50" t="s">
        <v>14740</v>
      </c>
      <c r="Y7771" s="70" t="s">
        <v>17320</v>
      </c>
      <c r="Z7771" s="53">
        <v>76307</v>
      </c>
    </row>
    <row r="7772" spans="1:26" s="49" customFormat="1" x14ac:dyDescent="0.25">
      <c r="A7772" s="75">
        <v>600114112</v>
      </c>
      <c r="B7772" s="73">
        <f t="shared" si="363"/>
        <v>600114112</v>
      </c>
      <c r="C7772" s="73" t="s">
        <v>14291</v>
      </c>
      <c r="D7772" s="68">
        <v>1</v>
      </c>
      <c r="E7772" s="48">
        <f t="shared" si="364"/>
        <v>71008144</v>
      </c>
      <c r="F7772" s="57" t="s">
        <v>8075</v>
      </c>
      <c r="G7772" s="57" t="s">
        <v>8578</v>
      </c>
      <c r="H7772" s="51">
        <v>875</v>
      </c>
      <c r="I7772" s="51" t="s">
        <v>17309</v>
      </c>
      <c r="J7772" s="69">
        <v>27.49</v>
      </c>
      <c r="K7772" s="69">
        <f t="shared" si="365"/>
        <v>24053.75</v>
      </c>
      <c r="L7772" s="90">
        <v>875</v>
      </c>
      <c r="M7772" s="51">
        <v>0</v>
      </c>
      <c r="N7772" s="62" t="s">
        <v>8683</v>
      </c>
      <c r="O7772" s="52" t="s">
        <v>8684</v>
      </c>
      <c r="P7772" s="52">
        <v>558</v>
      </c>
      <c r="Q7772" s="52"/>
      <c r="R7772" s="52" t="s">
        <v>8602</v>
      </c>
      <c r="S7772" s="49" t="s">
        <v>21333</v>
      </c>
      <c r="V7772" s="50" t="s">
        <v>15343</v>
      </c>
      <c r="W7772" s="50" t="s">
        <v>8602</v>
      </c>
      <c r="X7772" s="50" t="s">
        <v>14740</v>
      </c>
      <c r="Y7772" s="70" t="s">
        <v>17320</v>
      </c>
      <c r="Z7772" s="53">
        <v>76173</v>
      </c>
    </row>
    <row r="7773" spans="1:26" s="49" customFormat="1" x14ac:dyDescent="0.25">
      <c r="A7773" s="75">
        <v>600114147</v>
      </c>
      <c r="B7773" s="73">
        <f t="shared" si="363"/>
        <v>600114147</v>
      </c>
      <c r="C7773" s="73" t="s">
        <v>14292</v>
      </c>
      <c r="D7773" s="68">
        <v>1</v>
      </c>
      <c r="E7773" s="48">
        <f t="shared" si="364"/>
        <v>71008098</v>
      </c>
      <c r="F7773" s="57" t="s">
        <v>8075</v>
      </c>
      <c r="G7773" s="57" t="s">
        <v>8578</v>
      </c>
      <c r="H7773" s="51">
        <v>675</v>
      </c>
      <c r="I7773" s="51" t="s">
        <v>17309</v>
      </c>
      <c r="J7773" s="69">
        <v>27.49</v>
      </c>
      <c r="K7773" s="69">
        <f t="shared" si="365"/>
        <v>18555.75</v>
      </c>
      <c r="L7773" s="90">
        <v>675</v>
      </c>
      <c r="M7773" s="51">
        <v>0</v>
      </c>
      <c r="N7773" s="62" t="s">
        <v>8685</v>
      </c>
      <c r="O7773" s="52" t="s">
        <v>8606</v>
      </c>
      <c r="P7773" s="52">
        <v>1790</v>
      </c>
      <c r="Q7773" s="52"/>
      <c r="R7773" s="52" t="s">
        <v>8602</v>
      </c>
      <c r="S7773" s="49" t="s">
        <v>21333</v>
      </c>
      <c r="V7773" s="50" t="s">
        <v>15343</v>
      </c>
      <c r="W7773" s="50" t="s">
        <v>8602</v>
      </c>
      <c r="X7773" s="50" t="s">
        <v>14740</v>
      </c>
      <c r="Y7773" s="70" t="s">
        <v>17320</v>
      </c>
      <c r="Z7773" s="53">
        <v>76001</v>
      </c>
    </row>
    <row r="7774" spans="1:26" s="49" customFormat="1" x14ac:dyDescent="0.25">
      <c r="A7774" s="75">
        <v>600114228</v>
      </c>
      <c r="B7774" s="73">
        <f t="shared" si="363"/>
        <v>600114228</v>
      </c>
      <c r="C7774" s="73" t="s">
        <v>14293</v>
      </c>
      <c r="D7774" s="68">
        <v>1</v>
      </c>
      <c r="E7774" s="48">
        <f t="shared" si="364"/>
        <v>71008080</v>
      </c>
      <c r="F7774" s="57" t="s">
        <v>8075</v>
      </c>
      <c r="G7774" s="57" t="s">
        <v>8578</v>
      </c>
      <c r="H7774" s="51">
        <v>800</v>
      </c>
      <c r="I7774" s="51" t="s">
        <v>17309</v>
      </c>
      <c r="J7774" s="69">
        <v>27.49</v>
      </c>
      <c r="K7774" s="69">
        <f t="shared" si="365"/>
        <v>21992</v>
      </c>
      <c r="L7774" s="90">
        <v>800</v>
      </c>
      <c r="M7774" s="51">
        <v>0</v>
      </c>
      <c r="N7774" s="62" t="s">
        <v>8686</v>
      </c>
      <c r="O7774" s="52" t="s">
        <v>77</v>
      </c>
      <c r="P7774" s="52">
        <v>2514</v>
      </c>
      <c r="Q7774" s="52"/>
      <c r="R7774" s="52" t="s">
        <v>8602</v>
      </c>
      <c r="S7774" s="49" t="s">
        <v>21333</v>
      </c>
      <c r="V7774" s="50" t="s">
        <v>15343</v>
      </c>
      <c r="W7774" s="50" t="s">
        <v>8602</v>
      </c>
      <c r="X7774" s="50" t="s">
        <v>14740</v>
      </c>
      <c r="Y7774" s="70" t="s">
        <v>17320</v>
      </c>
      <c r="Z7774" s="53">
        <v>76001</v>
      </c>
    </row>
    <row r="7775" spans="1:26" s="49" customFormat="1" ht="30" x14ac:dyDescent="0.25">
      <c r="A7775" s="75">
        <v>600114236</v>
      </c>
      <c r="B7775" s="73">
        <f t="shared" si="363"/>
        <v>600114236</v>
      </c>
      <c r="C7775" s="73" t="s">
        <v>14294</v>
      </c>
      <c r="D7775" s="68">
        <v>1</v>
      </c>
      <c r="E7775" s="48">
        <f t="shared" si="364"/>
        <v>70299862</v>
      </c>
      <c r="F7775" s="57" t="s">
        <v>8075</v>
      </c>
      <c r="G7775" s="57" t="s">
        <v>8578</v>
      </c>
      <c r="H7775" s="51">
        <v>75</v>
      </c>
      <c r="I7775" s="51" t="s">
        <v>17309</v>
      </c>
      <c r="J7775" s="69">
        <v>27.49</v>
      </c>
      <c r="K7775" s="69">
        <f t="shared" si="365"/>
        <v>2061.75</v>
      </c>
      <c r="L7775" s="90">
        <v>75</v>
      </c>
      <c r="M7775" s="51">
        <v>0</v>
      </c>
      <c r="N7775" s="62" t="s">
        <v>8687</v>
      </c>
      <c r="O7775" s="52"/>
      <c r="P7775" s="52">
        <v>221</v>
      </c>
      <c r="Q7775" s="52"/>
      <c r="R7775" s="52" t="s">
        <v>8688</v>
      </c>
      <c r="S7775" s="49" t="s">
        <v>21333</v>
      </c>
      <c r="V7775" s="50" t="s">
        <v>15343</v>
      </c>
      <c r="W7775" s="50" t="s">
        <v>8602</v>
      </c>
      <c r="X7775" s="50" t="s">
        <v>14740</v>
      </c>
      <c r="Y7775" s="70" t="s">
        <v>17320</v>
      </c>
      <c r="Z7775" s="53">
        <v>76351</v>
      </c>
    </row>
    <row r="7776" spans="1:26" s="49" customFormat="1" ht="30" x14ac:dyDescent="0.25">
      <c r="A7776" s="75">
        <v>600114244</v>
      </c>
      <c r="B7776" s="73">
        <f t="shared" si="363"/>
        <v>600114244</v>
      </c>
      <c r="C7776" s="73" t="s">
        <v>14295</v>
      </c>
      <c r="D7776" s="68">
        <v>1</v>
      </c>
      <c r="E7776" s="48">
        <f t="shared" si="364"/>
        <v>70871035</v>
      </c>
      <c r="F7776" s="57" t="s">
        <v>8075</v>
      </c>
      <c r="G7776" s="57" t="s">
        <v>8578</v>
      </c>
      <c r="H7776" s="51">
        <v>600</v>
      </c>
      <c r="I7776" s="51" t="s">
        <v>17309</v>
      </c>
      <c r="J7776" s="69">
        <v>27.49</v>
      </c>
      <c r="K7776" s="69">
        <f t="shared" si="365"/>
        <v>16494</v>
      </c>
      <c r="L7776" s="90">
        <v>600</v>
      </c>
      <c r="M7776" s="51">
        <v>0</v>
      </c>
      <c r="N7776" s="62" t="s">
        <v>8689</v>
      </c>
      <c r="O7776" s="52"/>
      <c r="P7776" s="52">
        <v>150</v>
      </c>
      <c r="Q7776" s="52"/>
      <c r="R7776" s="52" t="s">
        <v>8690</v>
      </c>
      <c r="S7776" s="49" t="s">
        <v>21333</v>
      </c>
      <c r="V7776" s="50" t="s">
        <v>15343</v>
      </c>
      <c r="W7776" s="50" t="s">
        <v>8602</v>
      </c>
      <c r="X7776" s="50" t="s">
        <v>14740</v>
      </c>
      <c r="Y7776" s="70" t="s">
        <v>17320</v>
      </c>
      <c r="Z7776" s="53">
        <v>76301</v>
      </c>
    </row>
    <row r="7777" spans="1:26" s="49" customFormat="1" x14ac:dyDescent="0.25">
      <c r="A7777" s="75">
        <v>600114261</v>
      </c>
      <c r="B7777" s="73">
        <f t="shared" si="363"/>
        <v>600114261</v>
      </c>
      <c r="C7777" s="73" t="s">
        <v>14296</v>
      </c>
      <c r="D7777" s="68">
        <v>1</v>
      </c>
      <c r="E7777" s="48">
        <f t="shared" si="364"/>
        <v>71008012</v>
      </c>
      <c r="F7777" s="57" t="s">
        <v>8075</v>
      </c>
      <c r="G7777" s="57" t="s">
        <v>8578</v>
      </c>
      <c r="H7777" s="51">
        <v>1150</v>
      </c>
      <c r="I7777" s="51" t="s">
        <v>17309</v>
      </c>
      <c r="J7777" s="69">
        <v>27.49</v>
      </c>
      <c r="K7777" s="69">
        <f t="shared" si="365"/>
        <v>31613.5</v>
      </c>
      <c r="L7777" s="90">
        <v>1150</v>
      </c>
      <c r="M7777" s="51">
        <v>0</v>
      </c>
      <c r="N7777" s="62" t="s">
        <v>8691</v>
      </c>
      <c r="O7777" s="52" t="s">
        <v>41</v>
      </c>
      <c r="P7777" s="52">
        <v>3076</v>
      </c>
      <c r="Q7777" s="52"/>
      <c r="R7777" s="52" t="s">
        <v>8602</v>
      </c>
      <c r="S7777" s="49" t="s">
        <v>21333</v>
      </c>
      <c r="V7777" s="50" t="s">
        <v>15343</v>
      </c>
      <c r="W7777" s="50" t="s">
        <v>8602</v>
      </c>
      <c r="X7777" s="50" t="s">
        <v>14740</v>
      </c>
      <c r="Y7777" s="70" t="s">
        <v>17320</v>
      </c>
      <c r="Z7777" s="53">
        <v>76001</v>
      </c>
    </row>
    <row r="7778" spans="1:26" s="49" customFormat="1" ht="30" x14ac:dyDescent="0.25">
      <c r="A7778" s="75">
        <v>600114287</v>
      </c>
      <c r="B7778" s="73">
        <f t="shared" si="363"/>
        <v>600114287</v>
      </c>
      <c r="C7778" s="73" t="s">
        <v>14297</v>
      </c>
      <c r="D7778" s="68">
        <v>1</v>
      </c>
      <c r="E7778" s="48">
        <f t="shared" si="364"/>
        <v>71003746</v>
      </c>
      <c r="F7778" s="57" t="s">
        <v>8075</v>
      </c>
      <c r="G7778" s="57" t="s">
        <v>8578</v>
      </c>
      <c r="H7778" s="51">
        <v>300</v>
      </c>
      <c r="I7778" s="51" t="s">
        <v>17309</v>
      </c>
      <c r="J7778" s="69">
        <v>27.49</v>
      </c>
      <c r="K7778" s="69">
        <f t="shared" si="365"/>
        <v>8247</v>
      </c>
      <c r="L7778" s="90">
        <v>300</v>
      </c>
      <c r="M7778" s="51">
        <v>0</v>
      </c>
      <c r="N7778" s="62" t="s">
        <v>8692</v>
      </c>
      <c r="O7778" s="52"/>
      <c r="P7778" s="52">
        <v>193</v>
      </c>
      <c r="Q7778" s="52"/>
      <c r="R7778" s="52" t="s">
        <v>8693</v>
      </c>
      <c r="S7778" s="49" t="s">
        <v>21333</v>
      </c>
      <c r="V7778" s="50" t="s">
        <v>15343</v>
      </c>
      <c r="W7778" s="50" t="s">
        <v>8602</v>
      </c>
      <c r="X7778" s="50" t="s">
        <v>14740</v>
      </c>
      <c r="Y7778" s="70" t="s">
        <v>17320</v>
      </c>
      <c r="Z7778" s="53">
        <v>76319</v>
      </c>
    </row>
    <row r="7779" spans="1:26" s="49" customFormat="1" x14ac:dyDescent="0.25">
      <c r="A7779" s="75">
        <v>600114309</v>
      </c>
      <c r="B7779" s="73">
        <f t="shared" si="363"/>
        <v>600114309</v>
      </c>
      <c r="C7779" s="73" t="s">
        <v>14298</v>
      </c>
      <c r="D7779" s="68">
        <v>1</v>
      </c>
      <c r="E7779" s="48">
        <f t="shared" si="364"/>
        <v>75022702</v>
      </c>
      <c r="F7779" s="57" t="s">
        <v>8075</v>
      </c>
      <c r="G7779" s="57" t="s">
        <v>8578</v>
      </c>
      <c r="H7779" s="51">
        <v>675</v>
      </c>
      <c r="I7779" s="51" t="s">
        <v>17309</v>
      </c>
      <c r="J7779" s="69">
        <v>27.49</v>
      </c>
      <c r="K7779" s="69">
        <f t="shared" si="365"/>
        <v>18555.75</v>
      </c>
      <c r="L7779" s="90">
        <v>675</v>
      </c>
      <c r="M7779" s="51">
        <v>0</v>
      </c>
      <c r="N7779" s="62" t="s">
        <v>8694</v>
      </c>
      <c r="O7779" s="52" t="s">
        <v>35</v>
      </c>
      <c r="P7779" s="52">
        <v>7</v>
      </c>
      <c r="Q7779" s="52"/>
      <c r="R7779" s="52" t="s">
        <v>8638</v>
      </c>
      <c r="S7779" s="49" t="s">
        <v>21333</v>
      </c>
      <c r="V7779" s="50" t="s">
        <v>15343</v>
      </c>
      <c r="W7779" s="50" t="s">
        <v>8602</v>
      </c>
      <c r="X7779" s="50" t="s">
        <v>14740</v>
      </c>
      <c r="Y7779" s="70" t="s">
        <v>17320</v>
      </c>
      <c r="Z7779" s="53">
        <v>76316</v>
      </c>
    </row>
    <row r="7780" spans="1:26" s="49" customFormat="1" x14ac:dyDescent="0.25">
      <c r="A7780" s="75">
        <v>600114325</v>
      </c>
      <c r="B7780" s="73">
        <f t="shared" si="363"/>
        <v>600114325</v>
      </c>
      <c r="C7780" s="73" t="s">
        <v>14299</v>
      </c>
      <c r="D7780" s="68">
        <v>1</v>
      </c>
      <c r="E7780" s="48">
        <f t="shared" si="364"/>
        <v>75022044</v>
      </c>
      <c r="F7780" s="57" t="s">
        <v>8075</v>
      </c>
      <c r="G7780" s="57" t="s">
        <v>8578</v>
      </c>
      <c r="H7780" s="51">
        <v>0</v>
      </c>
      <c r="I7780" s="51" t="s">
        <v>17320</v>
      </c>
      <c r="J7780" s="69">
        <v>27.49</v>
      </c>
      <c r="K7780" s="69">
        <f t="shared" si="365"/>
        <v>0</v>
      </c>
      <c r="L7780" s="90">
        <v>0</v>
      </c>
      <c r="M7780" s="51"/>
      <c r="N7780" s="62" t="s">
        <v>8695</v>
      </c>
      <c r="O7780" s="52"/>
      <c r="P7780" s="52">
        <v>125</v>
      </c>
      <c r="Q7780" s="52"/>
      <c r="R7780" s="52" t="s">
        <v>8696</v>
      </c>
      <c r="S7780" s="49" t="s">
        <v>21333</v>
      </c>
      <c r="V7780" s="50" t="s">
        <v>15343</v>
      </c>
      <c r="W7780" s="50" t="s">
        <v>8602</v>
      </c>
      <c r="X7780" s="50" t="s">
        <v>14740</v>
      </c>
      <c r="Y7780" s="70">
        <v>44347</v>
      </c>
      <c r="Z7780" s="53">
        <v>76345</v>
      </c>
    </row>
    <row r="7781" spans="1:26" s="49" customFormat="1" x14ac:dyDescent="0.25">
      <c r="A7781" s="75">
        <v>600114333</v>
      </c>
      <c r="B7781" s="73">
        <f t="shared" si="363"/>
        <v>600114333</v>
      </c>
      <c r="C7781" s="73" t="s">
        <v>14300</v>
      </c>
      <c r="D7781" s="68">
        <v>1</v>
      </c>
      <c r="E7781" s="48">
        <f t="shared" si="364"/>
        <v>75020432</v>
      </c>
      <c r="F7781" s="57" t="s">
        <v>8075</v>
      </c>
      <c r="G7781" s="57" t="s">
        <v>8578</v>
      </c>
      <c r="H7781" s="51">
        <v>50</v>
      </c>
      <c r="I7781" s="51" t="s">
        <v>17309</v>
      </c>
      <c r="J7781" s="69">
        <v>27.49</v>
      </c>
      <c r="K7781" s="69">
        <f t="shared" si="365"/>
        <v>1374.5</v>
      </c>
      <c r="L7781" s="90">
        <v>50</v>
      </c>
      <c r="M7781" s="51">
        <v>0</v>
      </c>
      <c r="N7781" s="62" t="s">
        <v>8697</v>
      </c>
      <c r="O7781" s="52"/>
      <c r="P7781" s="52">
        <v>90</v>
      </c>
      <c r="Q7781" s="52"/>
      <c r="R7781" s="52" t="s">
        <v>8698</v>
      </c>
      <c r="S7781" s="49" t="s">
        <v>21333</v>
      </c>
      <c r="V7781" s="50" t="s">
        <v>15343</v>
      </c>
      <c r="W7781" s="50" t="s">
        <v>8602</v>
      </c>
      <c r="X7781" s="50" t="s">
        <v>14740</v>
      </c>
      <c r="Y7781" s="70" t="s">
        <v>17320</v>
      </c>
      <c r="Z7781" s="53">
        <v>76345</v>
      </c>
    </row>
    <row r="7782" spans="1:26" s="49" customFormat="1" ht="30" x14ac:dyDescent="0.25">
      <c r="A7782" s="75">
        <v>600114350</v>
      </c>
      <c r="B7782" s="73">
        <f t="shared" si="363"/>
        <v>600114350</v>
      </c>
      <c r="C7782" s="73" t="s">
        <v>14301</v>
      </c>
      <c r="D7782" s="68">
        <v>1</v>
      </c>
      <c r="E7782" s="48">
        <f t="shared" si="364"/>
        <v>402371</v>
      </c>
      <c r="F7782" s="57" t="s">
        <v>8075</v>
      </c>
      <c r="G7782" s="57" t="s">
        <v>8578</v>
      </c>
      <c r="H7782" s="51">
        <v>1000</v>
      </c>
      <c r="I7782" s="51" t="s">
        <v>17309</v>
      </c>
      <c r="J7782" s="69">
        <v>27.49</v>
      </c>
      <c r="K7782" s="69">
        <f t="shared" si="365"/>
        <v>27490</v>
      </c>
      <c r="L7782" s="90">
        <v>1000</v>
      </c>
      <c r="M7782" s="51">
        <v>0</v>
      </c>
      <c r="N7782" s="62" t="s">
        <v>8699</v>
      </c>
      <c r="O7782" s="52" t="s">
        <v>8700</v>
      </c>
      <c r="P7782" s="52">
        <v>2567</v>
      </c>
      <c r="Q7782" s="52"/>
      <c r="R7782" s="52" t="s">
        <v>8602</v>
      </c>
      <c r="S7782" s="49" t="s">
        <v>21333</v>
      </c>
      <c r="V7782" s="50" t="s">
        <v>15343</v>
      </c>
      <c r="W7782" s="50" t="s">
        <v>8602</v>
      </c>
      <c r="X7782" s="50" t="s">
        <v>14740</v>
      </c>
      <c r="Y7782" s="70" t="s">
        <v>17320</v>
      </c>
      <c r="Z7782" s="53">
        <v>76163</v>
      </c>
    </row>
    <row r="7783" spans="1:26" s="49" customFormat="1" x14ac:dyDescent="0.25">
      <c r="A7783" s="75">
        <v>600114431</v>
      </c>
      <c r="B7783" s="73">
        <f t="shared" si="363"/>
        <v>600114431</v>
      </c>
      <c r="C7783" s="73" t="s">
        <v>14302</v>
      </c>
      <c r="D7783" s="68">
        <v>1</v>
      </c>
      <c r="E7783" s="48">
        <f t="shared" si="364"/>
        <v>70990301</v>
      </c>
      <c r="F7783" s="57" t="s">
        <v>8075</v>
      </c>
      <c r="G7783" s="57" t="s">
        <v>8578</v>
      </c>
      <c r="H7783" s="51">
        <v>200</v>
      </c>
      <c r="I7783" s="51" t="s">
        <v>17309</v>
      </c>
      <c r="J7783" s="69">
        <v>27.49</v>
      </c>
      <c r="K7783" s="69">
        <f t="shared" si="365"/>
        <v>5498</v>
      </c>
      <c r="L7783" s="90">
        <v>200</v>
      </c>
      <c r="M7783" s="51">
        <v>0</v>
      </c>
      <c r="N7783" s="62" t="s">
        <v>8701</v>
      </c>
      <c r="O7783" s="52" t="s">
        <v>398</v>
      </c>
      <c r="P7783" s="52">
        <v>32</v>
      </c>
      <c r="Q7783" s="52"/>
      <c r="R7783" s="52" t="s">
        <v>8702</v>
      </c>
      <c r="S7783" s="49" t="s">
        <v>21333</v>
      </c>
      <c r="V7783" s="50" t="s">
        <v>15343</v>
      </c>
      <c r="W7783" s="50" t="s">
        <v>8602</v>
      </c>
      <c r="X7783" s="50" t="s">
        <v>14740</v>
      </c>
      <c r="Y7783" s="70" t="s">
        <v>17320</v>
      </c>
      <c r="Z7783" s="53">
        <v>76317</v>
      </c>
    </row>
    <row r="7784" spans="1:26" s="49" customFormat="1" ht="30" x14ac:dyDescent="0.25">
      <c r="A7784" s="75">
        <v>600114457</v>
      </c>
      <c r="B7784" s="73">
        <f t="shared" si="363"/>
        <v>600114457</v>
      </c>
      <c r="C7784" s="73" t="s">
        <v>14303</v>
      </c>
      <c r="D7784" s="68">
        <v>1</v>
      </c>
      <c r="E7784" s="48">
        <f t="shared" si="364"/>
        <v>71008021</v>
      </c>
      <c r="F7784" s="57" t="s">
        <v>8075</v>
      </c>
      <c r="G7784" s="57" t="s">
        <v>8578</v>
      </c>
      <c r="H7784" s="51">
        <v>975</v>
      </c>
      <c r="I7784" s="51" t="s">
        <v>17309</v>
      </c>
      <c r="J7784" s="69">
        <v>27.49</v>
      </c>
      <c r="K7784" s="69">
        <f t="shared" si="365"/>
        <v>26802.75</v>
      </c>
      <c r="L7784" s="90">
        <v>975</v>
      </c>
      <c r="M7784" s="51">
        <v>0</v>
      </c>
      <c r="N7784" s="62" t="s">
        <v>8703</v>
      </c>
      <c r="O7784" s="52" t="s">
        <v>8700</v>
      </c>
      <c r="P7784" s="52">
        <v>3114</v>
      </c>
      <c r="Q7784" s="52"/>
      <c r="R7784" s="52" t="s">
        <v>8602</v>
      </c>
      <c r="S7784" s="49" t="s">
        <v>21333</v>
      </c>
      <c r="V7784" s="50" t="s">
        <v>15343</v>
      </c>
      <c r="W7784" s="50" t="s">
        <v>8602</v>
      </c>
      <c r="X7784" s="50" t="s">
        <v>14740</v>
      </c>
      <c r="Y7784" s="70" t="s">
        <v>17320</v>
      </c>
      <c r="Z7784" s="53">
        <v>76175</v>
      </c>
    </row>
    <row r="7785" spans="1:26" s="49" customFormat="1" x14ac:dyDescent="0.25">
      <c r="A7785" s="75">
        <v>600114511</v>
      </c>
      <c r="B7785" s="73">
        <f t="shared" si="363"/>
        <v>600114511</v>
      </c>
      <c r="C7785" s="73" t="s">
        <v>14304</v>
      </c>
      <c r="D7785" s="68">
        <v>1</v>
      </c>
      <c r="E7785" s="48">
        <f t="shared" si="364"/>
        <v>71008047</v>
      </c>
      <c r="F7785" s="57" t="s">
        <v>8075</v>
      </c>
      <c r="G7785" s="57" t="s">
        <v>8578</v>
      </c>
      <c r="H7785" s="51">
        <v>725</v>
      </c>
      <c r="I7785" s="51" t="s">
        <v>17309</v>
      </c>
      <c r="J7785" s="69">
        <v>27.49</v>
      </c>
      <c r="K7785" s="69">
        <f t="shared" si="365"/>
        <v>19930.25</v>
      </c>
      <c r="L7785" s="90">
        <v>725</v>
      </c>
      <c r="M7785" s="51">
        <v>0</v>
      </c>
      <c r="N7785" s="62" t="s">
        <v>8704</v>
      </c>
      <c r="O7785" s="52" t="s">
        <v>340</v>
      </c>
      <c r="P7785" s="52">
        <v>78</v>
      </c>
      <c r="Q7785" s="52"/>
      <c r="R7785" s="52" t="s">
        <v>8602</v>
      </c>
      <c r="S7785" s="49" t="s">
        <v>21333</v>
      </c>
      <c r="V7785" s="50" t="s">
        <v>15343</v>
      </c>
      <c r="W7785" s="50" t="s">
        <v>8602</v>
      </c>
      <c r="X7785" s="50" t="s">
        <v>14740</v>
      </c>
      <c r="Y7785" s="70" t="s">
        <v>17320</v>
      </c>
      <c r="Z7785" s="53">
        <v>76302</v>
      </c>
    </row>
    <row r="7786" spans="1:26" s="49" customFormat="1" x14ac:dyDescent="0.25">
      <c r="A7786" s="75">
        <v>600114538</v>
      </c>
      <c r="B7786" s="73">
        <f t="shared" si="363"/>
        <v>600114538</v>
      </c>
      <c r="C7786" s="73" t="s">
        <v>14305</v>
      </c>
      <c r="D7786" s="68">
        <v>1</v>
      </c>
      <c r="E7786" s="48">
        <f t="shared" si="364"/>
        <v>839329</v>
      </c>
      <c r="F7786" s="57" t="s">
        <v>8075</v>
      </c>
      <c r="G7786" s="57" t="s">
        <v>8578</v>
      </c>
      <c r="H7786" s="51">
        <v>900</v>
      </c>
      <c r="I7786" s="51" t="s">
        <v>17309</v>
      </c>
      <c r="J7786" s="69">
        <v>27.49</v>
      </c>
      <c r="K7786" s="69">
        <f t="shared" si="365"/>
        <v>24741</v>
      </c>
      <c r="L7786" s="90">
        <v>900</v>
      </c>
      <c r="M7786" s="51">
        <v>0</v>
      </c>
      <c r="N7786" s="62" t="s">
        <v>8705</v>
      </c>
      <c r="O7786" s="52" t="s">
        <v>8706</v>
      </c>
      <c r="P7786" s="52">
        <v>4338</v>
      </c>
      <c r="Q7786" s="52"/>
      <c r="R7786" s="52" t="s">
        <v>8602</v>
      </c>
      <c r="S7786" s="49" t="s">
        <v>21333</v>
      </c>
      <c r="V7786" s="50" t="s">
        <v>15343</v>
      </c>
      <c r="W7786" s="50" t="s">
        <v>8602</v>
      </c>
      <c r="X7786" s="50" t="s">
        <v>14740</v>
      </c>
      <c r="Y7786" s="70" t="s">
        <v>17320</v>
      </c>
      <c r="Z7786" s="53">
        <v>76001</v>
      </c>
    </row>
    <row r="7787" spans="1:26" s="49" customFormat="1" ht="30" x14ac:dyDescent="0.25">
      <c r="A7787" s="75">
        <v>600114546</v>
      </c>
      <c r="B7787" s="73">
        <f t="shared" si="363"/>
        <v>600114546</v>
      </c>
      <c r="C7787" s="73" t="s">
        <v>14306</v>
      </c>
      <c r="D7787" s="68">
        <v>1</v>
      </c>
      <c r="E7787" s="48">
        <f t="shared" si="364"/>
        <v>75023679</v>
      </c>
      <c r="F7787" s="57" t="s">
        <v>8075</v>
      </c>
      <c r="G7787" s="57" t="s">
        <v>8578</v>
      </c>
      <c r="H7787" s="51">
        <v>150</v>
      </c>
      <c r="I7787" s="51" t="s">
        <v>17309</v>
      </c>
      <c r="J7787" s="69">
        <v>27.49</v>
      </c>
      <c r="K7787" s="69">
        <f t="shared" si="365"/>
        <v>4123.5</v>
      </c>
      <c r="L7787" s="90">
        <v>150</v>
      </c>
      <c r="M7787" s="51">
        <v>0</v>
      </c>
      <c r="N7787" s="62" t="s">
        <v>8707</v>
      </c>
      <c r="O7787" s="52"/>
      <c r="P7787" s="52">
        <v>112</v>
      </c>
      <c r="Q7787" s="52"/>
      <c r="R7787" s="52" t="s">
        <v>8708</v>
      </c>
      <c r="S7787" s="49" t="s">
        <v>21333</v>
      </c>
      <c r="V7787" s="50" t="s">
        <v>15343</v>
      </c>
      <c r="W7787" s="50" t="s">
        <v>8602</v>
      </c>
      <c r="X7787" s="50" t="s">
        <v>14740</v>
      </c>
      <c r="Y7787" s="70" t="s">
        <v>17320</v>
      </c>
      <c r="Z7787" s="53">
        <v>76302</v>
      </c>
    </row>
    <row r="7788" spans="1:26" s="49" customFormat="1" ht="30" x14ac:dyDescent="0.25">
      <c r="A7788" s="75">
        <v>600171051</v>
      </c>
      <c r="B7788" s="73">
        <f t="shared" si="363"/>
        <v>600171051</v>
      </c>
      <c r="C7788" s="73" t="s">
        <v>14249</v>
      </c>
      <c r="D7788" s="68">
        <v>1</v>
      </c>
      <c r="E7788" s="48">
        <f t="shared" si="364"/>
        <v>14450500</v>
      </c>
      <c r="F7788" s="57" t="s">
        <v>8075</v>
      </c>
      <c r="G7788" s="57" t="s">
        <v>8578</v>
      </c>
      <c r="H7788" s="51">
        <v>1525</v>
      </c>
      <c r="I7788" s="51" t="s">
        <v>17309</v>
      </c>
      <c r="J7788" s="69">
        <v>27.49</v>
      </c>
      <c r="K7788" s="69">
        <f t="shared" si="365"/>
        <v>41922.25</v>
      </c>
      <c r="L7788" s="90">
        <v>1525</v>
      </c>
      <c r="M7788" s="51">
        <v>0</v>
      </c>
      <c r="N7788" s="62" t="s">
        <v>8620</v>
      </c>
      <c r="O7788" s="52" t="s">
        <v>8621</v>
      </c>
      <c r="P7788" s="52">
        <v>2528</v>
      </c>
      <c r="Q7788" s="52"/>
      <c r="R7788" s="52" t="s">
        <v>8602</v>
      </c>
      <c r="S7788" s="49" t="s">
        <v>21333</v>
      </c>
      <c r="V7788" s="50" t="s">
        <v>15305</v>
      </c>
      <c r="W7788" s="50" t="s">
        <v>8602</v>
      </c>
      <c r="X7788" s="50" t="s">
        <v>14738</v>
      </c>
      <c r="Y7788" s="70" t="s">
        <v>17320</v>
      </c>
      <c r="Z7788" s="53">
        <v>76001</v>
      </c>
    </row>
    <row r="7789" spans="1:26" s="49" customFormat="1" x14ac:dyDescent="0.25">
      <c r="A7789" s="75">
        <v>610501003</v>
      </c>
      <c r="B7789" s="73">
        <f t="shared" si="363"/>
        <v>610501003</v>
      </c>
      <c r="C7789" s="73" t="s">
        <v>14250</v>
      </c>
      <c r="D7789" s="68">
        <v>1</v>
      </c>
      <c r="E7789" s="48">
        <f t="shared" si="364"/>
        <v>61716421</v>
      </c>
      <c r="F7789" s="57" t="s">
        <v>8075</v>
      </c>
      <c r="G7789" s="57" t="s">
        <v>8578</v>
      </c>
      <c r="H7789" s="51">
        <v>100</v>
      </c>
      <c r="I7789" s="51" t="s">
        <v>17309</v>
      </c>
      <c r="J7789" s="69">
        <v>27.49</v>
      </c>
      <c r="K7789" s="69">
        <f t="shared" si="365"/>
        <v>2749</v>
      </c>
      <c r="L7789" s="90">
        <v>100</v>
      </c>
      <c r="M7789" s="51">
        <v>0</v>
      </c>
      <c r="N7789" s="62" t="s">
        <v>8622</v>
      </c>
      <c r="O7789" s="52" t="s">
        <v>8623</v>
      </c>
      <c r="P7789" s="52">
        <v>4694</v>
      </c>
      <c r="Q7789" s="52"/>
      <c r="R7789" s="52" t="s">
        <v>8602</v>
      </c>
      <c r="S7789" s="49" t="s">
        <v>21333</v>
      </c>
      <c r="V7789" s="50" t="s">
        <v>15305</v>
      </c>
      <c r="W7789" s="50" t="s">
        <v>8602</v>
      </c>
      <c r="X7789" s="50" t="s">
        <v>14738</v>
      </c>
      <c r="Y7789" s="70" t="s">
        <v>17320</v>
      </c>
      <c r="Z7789" s="53">
        <v>76005</v>
      </c>
    </row>
    <row r="7790" spans="1:26" s="49" customFormat="1" ht="30" x14ac:dyDescent="0.25">
      <c r="A7790" s="75">
        <v>618500910</v>
      </c>
      <c r="B7790" s="73">
        <f t="shared" si="363"/>
        <v>618500910</v>
      </c>
      <c r="C7790" s="73" t="s">
        <v>14307</v>
      </c>
      <c r="D7790" s="68">
        <v>1</v>
      </c>
      <c r="E7790" s="48">
        <f t="shared" si="364"/>
        <v>75023067</v>
      </c>
      <c r="F7790" s="57" t="s">
        <v>8075</v>
      </c>
      <c r="G7790" s="57" t="s">
        <v>8578</v>
      </c>
      <c r="H7790" s="51">
        <v>75</v>
      </c>
      <c r="I7790" s="51" t="s">
        <v>17309</v>
      </c>
      <c r="J7790" s="69">
        <v>27.49</v>
      </c>
      <c r="K7790" s="69">
        <f t="shared" si="365"/>
        <v>2061.75</v>
      </c>
      <c r="L7790" s="90">
        <v>75</v>
      </c>
      <c r="M7790" s="51">
        <v>0</v>
      </c>
      <c r="N7790" s="62" t="s">
        <v>8709</v>
      </c>
      <c r="O7790" s="52"/>
      <c r="P7790" s="52">
        <v>78</v>
      </c>
      <c r="Q7790" s="52"/>
      <c r="R7790" s="52" t="s">
        <v>8710</v>
      </c>
      <c r="S7790" s="49" t="s">
        <v>21333</v>
      </c>
      <c r="V7790" s="50" t="s">
        <v>15343</v>
      </c>
      <c r="W7790" s="50" t="s">
        <v>8602</v>
      </c>
      <c r="X7790" s="50" t="s">
        <v>14740</v>
      </c>
      <c r="Y7790" s="70" t="s">
        <v>17320</v>
      </c>
      <c r="Z7790" s="53">
        <v>76301</v>
      </c>
    </row>
    <row r="7791" spans="1:26" s="49" customFormat="1" x14ac:dyDescent="0.25">
      <c r="A7791" s="75">
        <v>673000176</v>
      </c>
      <c r="B7791" s="73">
        <f t="shared" si="363"/>
        <v>673000176</v>
      </c>
      <c r="C7791" s="73" t="s">
        <v>14308</v>
      </c>
      <c r="D7791" s="68">
        <v>1</v>
      </c>
      <c r="E7791" s="48">
        <f t="shared" si="364"/>
        <v>70990280</v>
      </c>
      <c r="F7791" s="57" t="s">
        <v>8075</v>
      </c>
      <c r="G7791" s="57" t="s">
        <v>8578</v>
      </c>
      <c r="H7791" s="51">
        <v>25</v>
      </c>
      <c r="I7791" s="51" t="s">
        <v>17309</v>
      </c>
      <c r="J7791" s="69">
        <v>27.49</v>
      </c>
      <c r="K7791" s="69">
        <f t="shared" si="365"/>
        <v>687.25</v>
      </c>
      <c r="L7791" s="90">
        <v>25</v>
      </c>
      <c r="M7791" s="51">
        <v>0</v>
      </c>
      <c r="N7791" s="62" t="s">
        <v>8711</v>
      </c>
      <c r="O7791" s="52" t="s">
        <v>8712</v>
      </c>
      <c r="P7791" s="52">
        <v>350</v>
      </c>
      <c r="Q7791" s="52"/>
      <c r="R7791" s="52" t="s">
        <v>8702</v>
      </c>
      <c r="S7791" s="49" t="s">
        <v>21333</v>
      </c>
      <c r="V7791" s="50" t="s">
        <v>15343</v>
      </c>
      <c r="W7791" s="50" t="s">
        <v>8602</v>
      </c>
      <c r="X7791" s="50" t="s">
        <v>14740</v>
      </c>
      <c r="Y7791" s="70" t="s">
        <v>17320</v>
      </c>
      <c r="Z7791" s="53">
        <v>76317</v>
      </c>
    </row>
    <row r="7792" spans="1:26" s="49" customFormat="1" ht="30" x14ac:dyDescent="0.25">
      <c r="A7792" s="75">
        <v>691000832</v>
      </c>
      <c r="B7792" s="73">
        <f t="shared" si="363"/>
        <v>691000832</v>
      </c>
      <c r="C7792" s="73" t="s">
        <v>14309</v>
      </c>
      <c r="D7792" s="68">
        <v>1</v>
      </c>
      <c r="E7792" s="48">
        <f t="shared" si="364"/>
        <v>72038519</v>
      </c>
      <c r="F7792" s="57" t="s">
        <v>8075</v>
      </c>
      <c r="G7792" s="57" t="s">
        <v>8578</v>
      </c>
      <c r="H7792" s="51">
        <v>650</v>
      </c>
      <c r="I7792" s="51" t="s">
        <v>17309</v>
      </c>
      <c r="J7792" s="69">
        <v>27.49</v>
      </c>
      <c r="K7792" s="69">
        <f t="shared" si="365"/>
        <v>17868.5</v>
      </c>
      <c r="L7792" s="90">
        <v>650</v>
      </c>
      <c r="M7792" s="51">
        <v>0</v>
      </c>
      <c r="N7792" s="62" t="s">
        <v>8713</v>
      </c>
      <c r="O7792" s="52" t="s">
        <v>8714</v>
      </c>
      <c r="P7792" s="52">
        <v>336</v>
      </c>
      <c r="Q7792" s="52"/>
      <c r="R7792" s="52" t="s">
        <v>8715</v>
      </c>
      <c r="S7792" s="49" t="s">
        <v>21333</v>
      </c>
      <c r="V7792" s="50" t="s">
        <v>15343</v>
      </c>
      <c r="W7792" s="50" t="s">
        <v>8602</v>
      </c>
      <c r="X7792" s="50" t="s">
        <v>14740</v>
      </c>
      <c r="Y7792" s="70" t="s">
        <v>17320</v>
      </c>
      <c r="Z7792" s="53">
        <v>76311</v>
      </c>
    </row>
    <row r="7793" spans="1:26" s="49" customFormat="1" ht="30" x14ac:dyDescent="0.25">
      <c r="A7793" s="75">
        <v>691004960</v>
      </c>
      <c r="B7793" s="73">
        <f t="shared" si="363"/>
        <v>691004960</v>
      </c>
      <c r="C7793" s="73" t="s">
        <v>14251</v>
      </c>
      <c r="D7793" s="68">
        <v>1</v>
      </c>
      <c r="E7793" s="48">
        <f t="shared" si="364"/>
        <v>29373883</v>
      </c>
      <c r="F7793" s="57" t="s">
        <v>8075</v>
      </c>
      <c r="G7793" s="57" t="s">
        <v>8578</v>
      </c>
      <c r="H7793" s="51">
        <v>400</v>
      </c>
      <c r="I7793" s="51" t="s">
        <v>17309</v>
      </c>
      <c r="J7793" s="69">
        <v>27.49</v>
      </c>
      <c r="K7793" s="69">
        <f t="shared" si="365"/>
        <v>10996</v>
      </c>
      <c r="L7793" s="90">
        <v>400</v>
      </c>
      <c r="M7793" s="51">
        <v>0</v>
      </c>
      <c r="N7793" s="62" t="s">
        <v>8624</v>
      </c>
      <c r="O7793" s="52" t="s">
        <v>8625</v>
      </c>
      <c r="P7793" s="52">
        <v>174</v>
      </c>
      <c r="Q7793" s="52"/>
      <c r="R7793" s="52" t="s">
        <v>8602</v>
      </c>
      <c r="S7793" s="49" t="s">
        <v>21334</v>
      </c>
      <c r="V7793" s="50" t="s">
        <v>15305</v>
      </c>
      <c r="W7793" s="50" t="s">
        <v>8602</v>
      </c>
      <c r="X7793" s="50" t="s">
        <v>14742</v>
      </c>
      <c r="Y7793" s="70" t="s">
        <v>17320</v>
      </c>
      <c r="Z7793" s="53">
        <v>76001</v>
      </c>
    </row>
    <row r="7794" spans="1:26" s="49" customFormat="1" x14ac:dyDescent="0.25">
      <c r="A7794" s="75">
        <v>691005303</v>
      </c>
      <c r="B7794" s="73">
        <f t="shared" si="363"/>
        <v>691005303</v>
      </c>
      <c r="C7794" s="73" t="s">
        <v>14252</v>
      </c>
      <c r="D7794" s="68">
        <v>1</v>
      </c>
      <c r="E7794" s="48">
        <f t="shared" si="364"/>
        <v>1889893</v>
      </c>
      <c r="F7794" s="57" t="s">
        <v>8075</v>
      </c>
      <c r="G7794" s="57" t="s">
        <v>8578</v>
      </c>
      <c r="H7794" s="51">
        <v>25</v>
      </c>
      <c r="I7794" s="51" t="s">
        <v>17309</v>
      </c>
      <c r="J7794" s="69">
        <v>27.49</v>
      </c>
      <c r="K7794" s="69">
        <f t="shared" si="365"/>
        <v>687.25</v>
      </c>
      <c r="L7794" s="90">
        <v>25</v>
      </c>
      <c r="M7794" s="51">
        <v>0</v>
      </c>
      <c r="N7794" s="62" t="s">
        <v>8626</v>
      </c>
      <c r="O7794" s="52" t="s">
        <v>852</v>
      </c>
      <c r="P7794" s="52">
        <v>3050</v>
      </c>
      <c r="Q7794" s="52"/>
      <c r="R7794" s="52" t="s">
        <v>8602</v>
      </c>
      <c r="S7794" s="49" t="s">
        <v>21334</v>
      </c>
      <c r="V7794" s="50" t="s">
        <v>15305</v>
      </c>
      <c r="W7794" s="50" t="s">
        <v>8602</v>
      </c>
      <c r="X7794" s="50" t="s">
        <v>14742</v>
      </c>
      <c r="Y7794" s="70" t="s">
        <v>17320</v>
      </c>
      <c r="Z7794" s="53">
        <v>76001</v>
      </c>
    </row>
    <row r="7795" spans="1:26" s="49" customFormat="1" x14ac:dyDescent="0.25">
      <c r="A7795" s="75">
        <v>691006334</v>
      </c>
      <c r="B7795" s="73">
        <f t="shared" si="363"/>
        <v>691006334</v>
      </c>
      <c r="C7795" s="73" t="s">
        <v>14253</v>
      </c>
      <c r="D7795" s="68">
        <v>1</v>
      </c>
      <c r="E7795" s="48">
        <f t="shared" si="364"/>
        <v>2747499</v>
      </c>
      <c r="F7795" s="57" t="s">
        <v>8075</v>
      </c>
      <c r="G7795" s="57" t="s">
        <v>8578</v>
      </c>
      <c r="H7795" s="51">
        <v>0</v>
      </c>
      <c r="I7795" s="51" t="s">
        <v>17309</v>
      </c>
      <c r="J7795" s="69">
        <v>27.49</v>
      </c>
      <c r="K7795" s="69">
        <f t="shared" si="365"/>
        <v>0</v>
      </c>
      <c r="L7795" s="90">
        <v>100</v>
      </c>
      <c r="M7795" s="51">
        <v>100</v>
      </c>
      <c r="N7795" s="62" t="s">
        <v>8627</v>
      </c>
      <c r="O7795" s="52" t="s">
        <v>852</v>
      </c>
      <c r="P7795" s="52">
        <v>588</v>
      </c>
      <c r="Q7795" s="52"/>
      <c r="R7795" s="52" t="s">
        <v>8602</v>
      </c>
      <c r="S7795" s="49" t="s">
        <v>21334</v>
      </c>
      <c r="V7795" s="50" t="s">
        <v>15305</v>
      </c>
      <c r="W7795" s="50" t="s">
        <v>8602</v>
      </c>
      <c r="X7795" s="50" t="s">
        <v>14742</v>
      </c>
      <c r="Y7795" s="70" t="s">
        <v>17320</v>
      </c>
      <c r="Z7795" s="53">
        <v>76001</v>
      </c>
    </row>
    <row r="7796" spans="1:26" s="49" customFormat="1" x14ac:dyDescent="0.25">
      <c r="A7796" s="75">
        <v>691011605</v>
      </c>
      <c r="B7796" s="73">
        <f t="shared" si="363"/>
        <v>691011605</v>
      </c>
      <c r="C7796" s="73" t="s">
        <v>14254</v>
      </c>
      <c r="D7796" s="68">
        <v>1</v>
      </c>
      <c r="E7796" s="48">
        <f t="shared" si="364"/>
        <v>5420792</v>
      </c>
      <c r="F7796" s="57" t="s">
        <v>8075</v>
      </c>
      <c r="G7796" s="57" t="s">
        <v>8578</v>
      </c>
      <c r="H7796" s="51">
        <v>0</v>
      </c>
      <c r="I7796" s="51" t="s">
        <v>17320</v>
      </c>
      <c r="J7796" s="69">
        <v>27.49</v>
      </c>
      <c r="K7796" s="69">
        <f t="shared" si="365"/>
        <v>0</v>
      </c>
      <c r="L7796" s="90">
        <v>0</v>
      </c>
      <c r="M7796" s="51"/>
      <c r="N7796" s="62" t="s">
        <v>8628</v>
      </c>
      <c r="O7796" s="52" t="s">
        <v>852</v>
      </c>
      <c r="P7796" s="52">
        <v>1281</v>
      </c>
      <c r="Q7796" s="52"/>
      <c r="R7796" s="52" t="s">
        <v>8602</v>
      </c>
      <c r="S7796" s="49" t="s">
        <v>21334</v>
      </c>
      <c r="V7796" s="50" t="s">
        <v>15305</v>
      </c>
      <c r="W7796" s="50" t="s">
        <v>8602</v>
      </c>
      <c r="X7796" s="50" t="s">
        <v>14742</v>
      </c>
      <c r="Y7796" s="70">
        <v>44326</v>
      </c>
      <c r="Z7796" s="53">
        <v>76001</v>
      </c>
    </row>
    <row r="7797" spans="1:26" s="49" customFormat="1" x14ac:dyDescent="0.25">
      <c r="A7797" s="75">
        <v>691013951</v>
      </c>
      <c r="B7797" s="73">
        <f t="shared" si="363"/>
        <v>691013951</v>
      </c>
      <c r="C7797" s="73" t="s">
        <v>14255</v>
      </c>
      <c r="D7797" s="68">
        <v>1</v>
      </c>
      <c r="E7797" s="48">
        <f t="shared" si="364"/>
        <v>8406910</v>
      </c>
      <c r="F7797" s="57" t="s">
        <v>8075</v>
      </c>
      <c r="G7797" s="57" t="s">
        <v>8578</v>
      </c>
      <c r="H7797" s="51">
        <v>50</v>
      </c>
      <c r="I7797" s="51" t="s">
        <v>17309</v>
      </c>
      <c r="J7797" s="69">
        <v>27.49</v>
      </c>
      <c r="K7797" s="69">
        <f t="shared" si="365"/>
        <v>1374.5</v>
      </c>
      <c r="L7797" s="90">
        <v>50</v>
      </c>
      <c r="M7797" s="51">
        <v>0</v>
      </c>
      <c r="N7797" s="62" t="s">
        <v>8629</v>
      </c>
      <c r="O7797" s="52" t="s">
        <v>8630</v>
      </c>
      <c r="P7797" s="52">
        <v>5333</v>
      </c>
      <c r="Q7797" s="52"/>
      <c r="R7797" s="52" t="s">
        <v>8602</v>
      </c>
      <c r="S7797" s="49" t="s">
        <v>21334</v>
      </c>
      <c r="V7797" s="50" t="s">
        <v>15305</v>
      </c>
      <c r="W7797" s="50" t="s">
        <v>8602</v>
      </c>
      <c r="X7797" s="50" t="s">
        <v>14742</v>
      </c>
      <c r="Y7797" s="70" t="s">
        <v>17320</v>
      </c>
      <c r="Z7797" s="53">
        <v>76001</v>
      </c>
    </row>
    <row r="7798" spans="1:26" s="49" customFormat="1" x14ac:dyDescent="0.25">
      <c r="A7798" s="67"/>
      <c r="B7798" s="67"/>
      <c r="C7798" s="67"/>
      <c r="D7798" s="71"/>
      <c r="E7798" s="55"/>
      <c r="F7798" s="58"/>
      <c r="G7798" s="58"/>
      <c r="H7798" s="66"/>
      <c r="I7798" s="55"/>
      <c r="J7798" s="71"/>
      <c r="K7798" s="71"/>
      <c r="L7798" s="65"/>
      <c r="M7798" s="66"/>
      <c r="N7798" s="64"/>
      <c r="Y7798" s="55"/>
    </row>
    <row r="7799" spans="1:26" s="49" customFormat="1" x14ac:dyDescent="0.25">
      <c r="A7799" s="67"/>
      <c r="B7799" s="67"/>
      <c r="C7799" s="67"/>
      <c r="D7799" s="71"/>
      <c r="E7799" s="55"/>
      <c r="F7799" s="58"/>
      <c r="G7799" s="58"/>
      <c r="H7799" s="55"/>
      <c r="I7799" s="55"/>
      <c r="J7799" s="71"/>
      <c r="K7799" s="71"/>
      <c r="L7799" s="65"/>
      <c r="M7799" s="66"/>
      <c r="N7799" s="64"/>
      <c r="Y7799" s="55"/>
    </row>
    <row r="7800" spans="1:26" s="49" customFormat="1" x14ac:dyDescent="0.25">
      <c r="A7800" s="67"/>
      <c r="B7800" s="67"/>
      <c r="C7800" s="67"/>
      <c r="D7800" s="71"/>
      <c r="E7800" s="55"/>
      <c r="F7800" s="58"/>
      <c r="G7800" s="58"/>
      <c r="H7800" s="55"/>
      <c r="I7800" s="55"/>
      <c r="J7800" s="71"/>
      <c r="K7800" s="71"/>
      <c r="L7800" s="65"/>
      <c r="M7800" s="66"/>
      <c r="N7800" s="64"/>
      <c r="Y7800" s="55"/>
    </row>
    <row r="7801" spans="1:26" s="49" customFormat="1" x14ac:dyDescent="0.25">
      <c r="A7801" s="67"/>
      <c r="B7801" s="67"/>
      <c r="C7801" s="67"/>
      <c r="D7801" s="71"/>
      <c r="E7801" s="55"/>
      <c r="F7801" s="58"/>
      <c r="G7801" s="58"/>
      <c r="H7801" s="55"/>
      <c r="I7801" s="55"/>
      <c r="J7801" s="71"/>
      <c r="K7801" s="71"/>
      <c r="L7801" s="65"/>
      <c r="M7801" s="66"/>
      <c r="N7801" s="64"/>
      <c r="Y7801" s="55"/>
    </row>
    <row r="7802" spans="1:26" s="49" customFormat="1" x14ac:dyDescent="0.25">
      <c r="A7802" s="67"/>
      <c r="B7802" s="67"/>
      <c r="C7802" s="67"/>
      <c r="D7802" s="71"/>
      <c r="E7802" s="55"/>
      <c r="F7802" s="58"/>
      <c r="G7802" s="58"/>
      <c r="H7802" s="55"/>
      <c r="I7802" s="55"/>
      <c r="J7802" s="71"/>
      <c r="K7802" s="71"/>
      <c r="L7802" s="65"/>
      <c r="M7802" s="66"/>
      <c r="N7802" s="64"/>
      <c r="Y7802" s="55"/>
    </row>
    <row r="7803" spans="1:26" s="49" customFormat="1" x14ac:dyDescent="0.25">
      <c r="A7803" s="67"/>
      <c r="B7803" s="67"/>
      <c r="C7803" s="67"/>
      <c r="D7803" s="71"/>
      <c r="E7803" s="55"/>
      <c r="F7803" s="58"/>
      <c r="G7803" s="58"/>
      <c r="H7803" s="55"/>
      <c r="I7803" s="55"/>
      <c r="J7803" s="71"/>
      <c r="K7803" s="71"/>
      <c r="L7803" s="65"/>
      <c r="M7803" s="66"/>
      <c r="N7803" s="64"/>
      <c r="Y7803" s="55"/>
    </row>
    <row r="7804" spans="1:26" s="49" customFormat="1" x14ac:dyDescent="0.25">
      <c r="A7804" s="67"/>
      <c r="B7804" s="67"/>
      <c r="C7804" s="67"/>
      <c r="D7804" s="71"/>
      <c r="E7804" s="55"/>
      <c r="F7804" s="58"/>
      <c r="G7804" s="58"/>
      <c r="H7804" s="55"/>
      <c r="I7804" s="55"/>
      <c r="J7804" s="71"/>
      <c r="K7804" s="71"/>
      <c r="L7804" s="65"/>
      <c r="M7804" s="66"/>
      <c r="N7804" s="64"/>
      <c r="Y7804" s="55"/>
    </row>
    <row r="7805" spans="1:26" s="49" customFormat="1" x14ac:dyDescent="0.25">
      <c r="A7805" s="67"/>
      <c r="B7805" s="67"/>
      <c r="C7805" s="67"/>
      <c r="D7805" s="71"/>
      <c r="E7805" s="55"/>
      <c r="F7805" s="58"/>
      <c r="G7805" s="58"/>
      <c r="H7805" s="55"/>
      <c r="I7805" s="55"/>
      <c r="J7805" s="71"/>
      <c r="K7805" s="71"/>
      <c r="L7805" s="65"/>
      <c r="M7805" s="66"/>
      <c r="N7805" s="64"/>
      <c r="Y7805" s="55"/>
    </row>
    <row r="7806" spans="1:26" s="49" customFormat="1" x14ac:dyDescent="0.25">
      <c r="A7806" s="67"/>
      <c r="B7806" s="67"/>
      <c r="C7806" s="67"/>
      <c r="D7806" s="71"/>
      <c r="E7806" s="55"/>
      <c r="F7806" s="58"/>
      <c r="G7806" s="58"/>
      <c r="H7806" s="55"/>
      <c r="I7806" s="55"/>
      <c r="J7806" s="71"/>
      <c r="K7806" s="71"/>
      <c r="L7806" s="65"/>
      <c r="M7806" s="66"/>
      <c r="N7806" s="64"/>
      <c r="Y7806" s="55"/>
    </row>
    <row r="7807" spans="1:26" s="49" customFormat="1" x14ac:dyDescent="0.25">
      <c r="A7807" s="67"/>
      <c r="B7807" s="67"/>
      <c r="C7807" s="67"/>
      <c r="D7807" s="71"/>
      <c r="E7807" s="55"/>
      <c r="F7807" s="58"/>
      <c r="G7807" s="58"/>
      <c r="H7807" s="55"/>
      <c r="I7807" s="55"/>
      <c r="J7807" s="71"/>
      <c r="K7807" s="71"/>
      <c r="L7807" s="65"/>
      <c r="M7807" s="66"/>
      <c r="N7807" s="64"/>
      <c r="Y7807" s="55"/>
    </row>
    <row r="7808" spans="1:26" s="49" customFormat="1" x14ac:dyDescent="0.25">
      <c r="A7808" s="67"/>
      <c r="B7808" s="67"/>
      <c r="C7808" s="67"/>
      <c r="D7808" s="71"/>
      <c r="E7808" s="55"/>
      <c r="F7808" s="58"/>
      <c r="G7808" s="58"/>
      <c r="H7808" s="55"/>
      <c r="I7808" s="55"/>
      <c r="J7808" s="71"/>
      <c r="K7808" s="71"/>
      <c r="L7808" s="65"/>
      <c r="M7808" s="66"/>
      <c r="N7808" s="64"/>
      <c r="Y7808" s="55"/>
    </row>
    <row r="7809" spans="1:25" s="49" customFormat="1" x14ac:dyDescent="0.25">
      <c r="A7809" s="67"/>
      <c r="B7809" s="67"/>
      <c r="C7809" s="67"/>
      <c r="D7809" s="71"/>
      <c r="E7809" s="55"/>
      <c r="F7809" s="58"/>
      <c r="G7809" s="58"/>
      <c r="H7809" s="55"/>
      <c r="I7809" s="55"/>
      <c r="J7809" s="71"/>
      <c r="K7809" s="71"/>
      <c r="L7809" s="65"/>
      <c r="M7809" s="66"/>
      <c r="N7809" s="64"/>
      <c r="Y7809" s="55"/>
    </row>
    <row r="7810" spans="1:25" s="49" customFormat="1" x14ac:dyDescent="0.25">
      <c r="A7810" s="67"/>
      <c r="B7810" s="67"/>
      <c r="C7810" s="67"/>
      <c r="D7810" s="71"/>
      <c r="E7810" s="55"/>
      <c r="F7810" s="58"/>
      <c r="G7810" s="58"/>
      <c r="H7810" s="55"/>
      <c r="I7810" s="55"/>
      <c r="J7810" s="71"/>
      <c r="K7810" s="71"/>
      <c r="L7810" s="65"/>
      <c r="M7810" s="66"/>
      <c r="N7810" s="64"/>
      <c r="Y7810" s="55"/>
    </row>
    <row r="7811" spans="1:25" s="49" customFormat="1" x14ac:dyDescent="0.25">
      <c r="A7811" s="67"/>
      <c r="B7811" s="67"/>
      <c r="C7811" s="67"/>
      <c r="D7811" s="71"/>
      <c r="E7811" s="55"/>
      <c r="F7811" s="58"/>
      <c r="G7811" s="58"/>
      <c r="H7811" s="55"/>
      <c r="I7811" s="55"/>
      <c r="J7811" s="71"/>
      <c r="K7811" s="71"/>
      <c r="L7811" s="65"/>
      <c r="M7811" s="66"/>
      <c r="N7811" s="64"/>
      <c r="Y7811" s="55"/>
    </row>
    <row r="7812" spans="1:25" s="49" customFormat="1" x14ac:dyDescent="0.25">
      <c r="A7812" s="67"/>
      <c r="B7812" s="67"/>
      <c r="C7812" s="67"/>
      <c r="D7812" s="71"/>
      <c r="E7812" s="55"/>
      <c r="F7812" s="58"/>
      <c r="G7812" s="58"/>
      <c r="H7812" s="55"/>
      <c r="I7812" s="55"/>
      <c r="J7812" s="71"/>
      <c r="K7812" s="71"/>
      <c r="L7812" s="65"/>
      <c r="M7812" s="66"/>
      <c r="N7812" s="64"/>
      <c r="Y7812" s="55"/>
    </row>
    <row r="7813" spans="1:25" s="49" customFormat="1" x14ac:dyDescent="0.25">
      <c r="A7813" s="67"/>
      <c r="B7813" s="67"/>
      <c r="C7813" s="67"/>
      <c r="D7813" s="71"/>
      <c r="E7813" s="55"/>
      <c r="F7813" s="58"/>
      <c r="G7813" s="58"/>
      <c r="H7813" s="55"/>
      <c r="I7813" s="55"/>
      <c r="J7813" s="71"/>
      <c r="K7813" s="71"/>
      <c r="L7813" s="65"/>
      <c r="M7813" s="66"/>
      <c r="N7813" s="64"/>
      <c r="Y7813" s="55"/>
    </row>
    <row r="7814" spans="1:25" s="49" customFormat="1" x14ac:dyDescent="0.25">
      <c r="A7814" s="67"/>
      <c r="B7814" s="67"/>
      <c r="C7814" s="67"/>
      <c r="D7814" s="71"/>
      <c r="E7814" s="55"/>
      <c r="F7814" s="58"/>
      <c r="G7814" s="58"/>
      <c r="H7814" s="55"/>
      <c r="I7814" s="55"/>
      <c r="J7814" s="71"/>
      <c r="K7814" s="71"/>
      <c r="L7814" s="65"/>
      <c r="M7814" s="66"/>
      <c r="N7814" s="64"/>
      <c r="Y7814" s="55"/>
    </row>
    <row r="7815" spans="1:25" s="49" customFormat="1" x14ac:dyDescent="0.25">
      <c r="A7815" s="67"/>
      <c r="B7815" s="67"/>
      <c r="C7815" s="67"/>
      <c r="D7815" s="71"/>
      <c r="E7815" s="55"/>
      <c r="F7815" s="58"/>
      <c r="G7815" s="58"/>
      <c r="H7815" s="55"/>
      <c r="I7815" s="55"/>
      <c r="J7815" s="71"/>
      <c r="K7815" s="71"/>
      <c r="L7815" s="65"/>
      <c r="M7815" s="66"/>
      <c r="N7815" s="64"/>
      <c r="Y7815" s="55"/>
    </row>
    <row r="7816" spans="1:25" s="49" customFormat="1" x14ac:dyDescent="0.25">
      <c r="A7816" s="67"/>
      <c r="B7816" s="67"/>
      <c r="C7816" s="67"/>
      <c r="D7816" s="71"/>
      <c r="E7816" s="55"/>
      <c r="F7816" s="58"/>
      <c r="G7816" s="58"/>
      <c r="H7816" s="55"/>
      <c r="I7816" s="55"/>
      <c r="J7816" s="71"/>
      <c r="K7816" s="71"/>
      <c r="L7816" s="65"/>
      <c r="M7816" s="66"/>
      <c r="N7816" s="64"/>
      <c r="Y7816" s="55"/>
    </row>
    <row r="7817" spans="1:25" s="49" customFormat="1" x14ac:dyDescent="0.25">
      <c r="A7817" s="67"/>
      <c r="B7817" s="67"/>
      <c r="C7817" s="67"/>
      <c r="D7817" s="71"/>
      <c r="E7817" s="55"/>
      <c r="F7817" s="58"/>
      <c r="G7817" s="58"/>
      <c r="H7817" s="55"/>
      <c r="I7817" s="55"/>
      <c r="J7817" s="71"/>
      <c r="K7817" s="71"/>
      <c r="L7817" s="65"/>
      <c r="M7817" s="66"/>
      <c r="N7817" s="64"/>
      <c r="Y7817" s="55"/>
    </row>
    <row r="7818" spans="1:25" s="49" customFormat="1" x14ac:dyDescent="0.25">
      <c r="A7818" s="67"/>
      <c r="B7818" s="67"/>
      <c r="C7818" s="67"/>
      <c r="D7818" s="71"/>
      <c r="E7818" s="55"/>
      <c r="F7818" s="58"/>
      <c r="G7818" s="58"/>
      <c r="H7818" s="55"/>
      <c r="I7818" s="55"/>
      <c r="J7818" s="71"/>
      <c r="K7818" s="71"/>
      <c r="L7818" s="65"/>
      <c r="M7818" s="66"/>
      <c r="N7818" s="64"/>
      <c r="Y7818" s="55"/>
    </row>
    <row r="7819" spans="1:25" s="49" customFormat="1" x14ac:dyDescent="0.25">
      <c r="A7819" s="67"/>
      <c r="B7819" s="67"/>
      <c r="C7819" s="67"/>
      <c r="D7819" s="71"/>
      <c r="E7819" s="55"/>
      <c r="F7819" s="58"/>
      <c r="G7819" s="58"/>
      <c r="H7819" s="55"/>
      <c r="I7819" s="55"/>
      <c r="J7819" s="71"/>
      <c r="K7819" s="71"/>
      <c r="L7819" s="65"/>
      <c r="M7819" s="66"/>
      <c r="N7819" s="64"/>
      <c r="Y7819" s="55"/>
    </row>
    <row r="7820" spans="1:25" s="49" customFormat="1" x14ac:dyDescent="0.25">
      <c r="A7820" s="67"/>
      <c r="B7820" s="67"/>
      <c r="C7820" s="67"/>
      <c r="D7820" s="71"/>
      <c r="E7820" s="55"/>
      <c r="F7820" s="58"/>
      <c r="G7820" s="58"/>
      <c r="H7820" s="55"/>
      <c r="I7820" s="55"/>
      <c r="J7820" s="71"/>
      <c r="K7820" s="71"/>
      <c r="L7820" s="65"/>
      <c r="M7820" s="66"/>
      <c r="N7820" s="64"/>
      <c r="Y7820" s="55"/>
    </row>
    <row r="7821" spans="1:25" s="49" customFormat="1" x14ac:dyDescent="0.25">
      <c r="A7821" s="67"/>
      <c r="B7821" s="67"/>
      <c r="C7821" s="67"/>
      <c r="D7821" s="71"/>
      <c r="E7821" s="55"/>
      <c r="F7821" s="58"/>
      <c r="G7821" s="58"/>
      <c r="H7821" s="55"/>
      <c r="I7821" s="55"/>
      <c r="J7821" s="71"/>
      <c r="K7821" s="71"/>
      <c r="L7821" s="65"/>
      <c r="M7821" s="66"/>
      <c r="N7821" s="64"/>
      <c r="Y7821" s="55"/>
    </row>
    <row r="7822" spans="1:25" s="49" customFormat="1" x14ac:dyDescent="0.25">
      <c r="A7822" s="67"/>
      <c r="B7822" s="67"/>
      <c r="C7822" s="67"/>
      <c r="D7822" s="71"/>
      <c r="E7822" s="55"/>
      <c r="F7822" s="58"/>
      <c r="G7822" s="58"/>
      <c r="H7822" s="55"/>
      <c r="I7822" s="55"/>
      <c r="J7822" s="71"/>
      <c r="K7822" s="71"/>
      <c r="L7822" s="65"/>
      <c r="M7822" s="66"/>
      <c r="N7822" s="64"/>
      <c r="Y7822" s="55"/>
    </row>
    <row r="7823" spans="1:25" s="49" customFormat="1" x14ac:dyDescent="0.25">
      <c r="A7823" s="67"/>
      <c r="B7823" s="67"/>
      <c r="C7823" s="67"/>
      <c r="D7823" s="71"/>
      <c r="E7823" s="55"/>
      <c r="F7823" s="58"/>
      <c r="G7823" s="58"/>
      <c r="H7823" s="55"/>
      <c r="I7823" s="55"/>
      <c r="J7823" s="71"/>
      <c r="K7823" s="71"/>
      <c r="L7823" s="65"/>
      <c r="M7823" s="66"/>
      <c r="N7823" s="64"/>
      <c r="Y7823" s="55"/>
    </row>
    <row r="7824" spans="1:25" s="49" customFormat="1" x14ac:dyDescent="0.25">
      <c r="A7824" s="67"/>
      <c r="B7824" s="67"/>
      <c r="C7824" s="67"/>
      <c r="D7824" s="71"/>
      <c r="E7824" s="55"/>
      <c r="F7824" s="58"/>
      <c r="G7824" s="58"/>
      <c r="H7824" s="55"/>
      <c r="I7824" s="55"/>
      <c r="J7824" s="71"/>
      <c r="K7824" s="71"/>
      <c r="L7824" s="65"/>
      <c r="M7824" s="66"/>
      <c r="N7824" s="64"/>
      <c r="Y7824" s="55"/>
    </row>
    <row r="7825" spans="1:25" s="49" customFormat="1" x14ac:dyDescent="0.25">
      <c r="A7825" s="67"/>
      <c r="B7825" s="67"/>
      <c r="C7825" s="67"/>
      <c r="D7825" s="71"/>
      <c r="E7825" s="55"/>
      <c r="F7825" s="58"/>
      <c r="G7825" s="58"/>
      <c r="H7825" s="55"/>
      <c r="I7825" s="55"/>
      <c r="J7825" s="71"/>
      <c r="K7825" s="71"/>
      <c r="L7825" s="65"/>
      <c r="M7825" s="66"/>
      <c r="N7825" s="64"/>
      <c r="Y7825" s="55"/>
    </row>
    <row r="7826" spans="1:25" s="49" customFormat="1" x14ac:dyDescent="0.25">
      <c r="A7826" s="67"/>
      <c r="B7826" s="67"/>
      <c r="C7826" s="67"/>
      <c r="D7826" s="71"/>
      <c r="E7826" s="55"/>
      <c r="F7826" s="58"/>
      <c r="G7826" s="58"/>
      <c r="H7826" s="55"/>
      <c r="I7826" s="55"/>
      <c r="J7826" s="71"/>
      <c r="K7826" s="71"/>
      <c r="L7826" s="65"/>
      <c r="M7826" s="66"/>
      <c r="N7826" s="64"/>
      <c r="Y7826" s="55"/>
    </row>
    <row r="7827" spans="1:25" s="49" customFormat="1" x14ac:dyDescent="0.25">
      <c r="A7827" s="67"/>
      <c r="B7827" s="67"/>
      <c r="C7827" s="67"/>
      <c r="D7827" s="71"/>
      <c r="E7827" s="55"/>
      <c r="F7827" s="58"/>
      <c r="G7827" s="58"/>
      <c r="H7827" s="55"/>
      <c r="I7827" s="55"/>
      <c r="J7827" s="71"/>
      <c r="K7827" s="71"/>
      <c r="L7827" s="65"/>
      <c r="M7827" s="66"/>
      <c r="N7827" s="64"/>
      <c r="Y7827" s="55"/>
    </row>
    <row r="7828" spans="1:25" s="49" customFormat="1" x14ac:dyDescent="0.25">
      <c r="A7828" s="67"/>
      <c r="B7828" s="67"/>
      <c r="C7828" s="67"/>
      <c r="D7828" s="71"/>
      <c r="E7828" s="55"/>
      <c r="F7828" s="58"/>
      <c r="G7828" s="58"/>
      <c r="H7828" s="55"/>
      <c r="I7828" s="55"/>
      <c r="J7828" s="71"/>
      <c r="K7828" s="71"/>
      <c r="L7828" s="65"/>
      <c r="M7828" s="66"/>
      <c r="N7828" s="64"/>
      <c r="Y7828" s="55"/>
    </row>
    <row r="7829" spans="1:25" s="49" customFormat="1" x14ac:dyDescent="0.25">
      <c r="A7829" s="67"/>
      <c r="B7829" s="67"/>
      <c r="C7829" s="67"/>
      <c r="D7829" s="71"/>
      <c r="E7829" s="55"/>
      <c r="F7829" s="58"/>
      <c r="G7829" s="58"/>
      <c r="H7829" s="55"/>
      <c r="I7829" s="55"/>
      <c r="J7829" s="71"/>
      <c r="K7829" s="71"/>
      <c r="L7829" s="65"/>
      <c r="M7829" s="66"/>
      <c r="N7829" s="64"/>
      <c r="Y7829" s="55"/>
    </row>
    <row r="7830" spans="1:25" s="49" customFormat="1" x14ac:dyDescent="0.25">
      <c r="A7830" s="67"/>
      <c r="B7830" s="67"/>
      <c r="C7830" s="67"/>
      <c r="D7830" s="71"/>
      <c r="E7830" s="55"/>
      <c r="F7830" s="58"/>
      <c r="G7830" s="58"/>
      <c r="H7830" s="55"/>
      <c r="I7830" s="55"/>
      <c r="J7830" s="71"/>
      <c r="K7830" s="71"/>
      <c r="L7830" s="65"/>
      <c r="M7830" s="66"/>
      <c r="N7830" s="64"/>
      <c r="Y7830" s="55"/>
    </row>
    <row r="7831" spans="1:25" s="49" customFormat="1" x14ac:dyDescent="0.25">
      <c r="A7831" s="67"/>
      <c r="B7831" s="67"/>
      <c r="C7831" s="67"/>
      <c r="D7831" s="71"/>
      <c r="E7831" s="55"/>
      <c r="F7831" s="58"/>
      <c r="G7831" s="58"/>
      <c r="H7831" s="55"/>
      <c r="I7831" s="55"/>
      <c r="J7831" s="71"/>
      <c r="K7831" s="71"/>
      <c r="L7831" s="65"/>
      <c r="M7831" s="66"/>
      <c r="N7831" s="64"/>
      <c r="Y7831" s="55"/>
    </row>
    <row r="7832" spans="1:25" s="49" customFormat="1" x14ac:dyDescent="0.25">
      <c r="A7832" s="67"/>
      <c r="B7832" s="67"/>
      <c r="C7832" s="67"/>
      <c r="D7832" s="71"/>
      <c r="E7832" s="55"/>
      <c r="F7832" s="58"/>
      <c r="G7832" s="58"/>
      <c r="H7832" s="55"/>
      <c r="I7832" s="55"/>
      <c r="J7832" s="71"/>
      <c r="K7832" s="71"/>
      <c r="L7832" s="65"/>
      <c r="M7832" s="66"/>
      <c r="N7832" s="64"/>
      <c r="Y7832" s="55"/>
    </row>
    <row r="7833" spans="1:25" s="49" customFormat="1" x14ac:dyDescent="0.25">
      <c r="A7833" s="67"/>
      <c r="B7833" s="67"/>
      <c r="C7833" s="67"/>
      <c r="D7833" s="71"/>
      <c r="E7833" s="55"/>
      <c r="F7833" s="58"/>
      <c r="G7833" s="58"/>
      <c r="H7833" s="55"/>
      <c r="I7833" s="55"/>
      <c r="J7833" s="71"/>
      <c r="K7833" s="71"/>
      <c r="L7833" s="65"/>
      <c r="M7833" s="66"/>
      <c r="N7833" s="64"/>
      <c r="Y7833" s="55"/>
    </row>
    <row r="7834" spans="1:25" s="49" customFormat="1" x14ac:dyDescent="0.25">
      <c r="A7834" s="67"/>
      <c r="B7834" s="67"/>
      <c r="C7834" s="67"/>
      <c r="D7834" s="71"/>
      <c r="E7834" s="55"/>
      <c r="F7834" s="58"/>
      <c r="G7834" s="58"/>
      <c r="H7834" s="55"/>
      <c r="I7834" s="55"/>
      <c r="J7834" s="71"/>
      <c r="K7834" s="71"/>
      <c r="L7834" s="65"/>
      <c r="M7834" s="66"/>
      <c r="N7834" s="64"/>
      <c r="Y7834" s="55"/>
    </row>
    <row r="7835" spans="1:25" s="49" customFormat="1" x14ac:dyDescent="0.25">
      <c r="A7835" s="67"/>
      <c r="B7835" s="67"/>
      <c r="C7835" s="67"/>
      <c r="D7835" s="71"/>
      <c r="E7835" s="55"/>
      <c r="F7835" s="58"/>
      <c r="G7835" s="58"/>
      <c r="H7835" s="55"/>
      <c r="I7835" s="55"/>
      <c r="J7835" s="71"/>
      <c r="K7835" s="71"/>
      <c r="L7835" s="65"/>
      <c r="M7835" s="66"/>
      <c r="N7835" s="64"/>
      <c r="Y7835" s="55"/>
    </row>
    <row r="7836" spans="1:25" s="49" customFormat="1" x14ac:dyDescent="0.25">
      <c r="A7836" s="67"/>
      <c r="B7836" s="67"/>
      <c r="C7836" s="67"/>
      <c r="D7836" s="71"/>
      <c r="E7836" s="55"/>
      <c r="F7836" s="58"/>
      <c r="G7836" s="58"/>
      <c r="H7836" s="55"/>
      <c r="I7836" s="55"/>
      <c r="J7836" s="71"/>
      <c r="K7836" s="71"/>
      <c r="L7836" s="65"/>
      <c r="M7836" s="66"/>
      <c r="N7836" s="64"/>
      <c r="Y7836" s="55"/>
    </row>
    <row r="7837" spans="1:25" s="49" customFormat="1" x14ac:dyDescent="0.25">
      <c r="A7837" s="67"/>
      <c r="B7837" s="67"/>
      <c r="C7837" s="67"/>
      <c r="D7837" s="71"/>
      <c r="E7837" s="55"/>
      <c r="F7837" s="58"/>
      <c r="G7837" s="58"/>
      <c r="H7837" s="55"/>
      <c r="I7837" s="55"/>
      <c r="J7837" s="71"/>
      <c r="K7837" s="71"/>
      <c r="L7837" s="65"/>
      <c r="M7837" s="66"/>
      <c r="N7837" s="64"/>
      <c r="Y7837" s="55"/>
    </row>
    <row r="7838" spans="1:25" s="49" customFormat="1" x14ac:dyDescent="0.25">
      <c r="A7838" s="67"/>
      <c r="B7838" s="67"/>
      <c r="C7838" s="67"/>
      <c r="D7838" s="71"/>
      <c r="E7838" s="55"/>
      <c r="F7838" s="58"/>
      <c r="G7838" s="58"/>
      <c r="H7838" s="55"/>
      <c r="I7838" s="55"/>
      <c r="J7838" s="71"/>
      <c r="K7838" s="71"/>
      <c r="L7838" s="65"/>
      <c r="M7838" s="66"/>
      <c r="N7838" s="64"/>
      <c r="Y7838" s="55"/>
    </row>
    <row r="7839" spans="1:25" s="49" customFormat="1" x14ac:dyDescent="0.25">
      <c r="A7839" s="67"/>
      <c r="B7839" s="67"/>
      <c r="C7839" s="67"/>
      <c r="D7839" s="71"/>
      <c r="E7839" s="55"/>
      <c r="F7839" s="58"/>
      <c r="G7839" s="58"/>
      <c r="H7839" s="55"/>
      <c r="I7839" s="55"/>
      <c r="J7839" s="71"/>
      <c r="K7839" s="71"/>
      <c r="L7839" s="65"/>
      <c r="M7839" s="66"/>
      <c r="N7839" s="64"/>
      <c r="Y7839" s="55"/>
    </row>
    <row r="7840" spans="1:25" s="49" customFormat="1" x14ac:dyDescent="0.25">
      <c r="A7840" s="67"/>
      <c r="B7840" s="67"/>
      <c r="C7840" s="67"/>
      <c r="D7840" s="71"/>
      <c r="E7840" s="55"/>
      <c r="F7840" s="58"/>
      <c r="G7840" s="58"/>
      <c r="H7840" s="55"/>
      <c r="I7840" s="55"/>
      <c r="J7840" s="71"/>
      <c r="K7840" s="71"/>
      <c r="L7840" s="65"/>
      <c r="M7840" s="66"/>
      <c r="N7840" s="64"/>
      <c r="Y7840" s="55"/>
    </row>
    <row r="7841" spans="1:25" s="49" customFormat="1" x14ac:dyDescent="0.25">
      <c r="A7841" s="67"/>
      <c r="B7841" s="67"/>
      <c r="C7841" s="67"/>
      <c r="D7841" s="71"/>
      <c r="E7841" s="55"/>
      <c r="F7841" s="58"/>
      <c r="G7841" s="58"/>
      <c r="H7841" s="55"/>
      <c r="I7841" s="55"/>
      <c r="J7841" s="71"/>
      <c r="K7841" s="71"/>
      <c r="L7841" s="65"/>
      <c r="M7841" s="66"/>
      <c r="N7841" s="64"/>
      <c r="Y7841" s="55"/>
    </row>
    <row r="7842" spans="1:25" s="49" customFormat="1" x14ac:dyDescent="0.25">
      <c r="A7842" s="67"/>
      <c r="B7842" s="67"/>
      <c r="C7842" s="67"/>
      <c r="D7842" s="71"/>
      <c r="E7842" s="55"/>
      <c r="F7842" s="58"/>
      <c r="G7842" s="58"/>
      <c r="H7842" s="55"/>
      <c r="I7842" s="55"/>
      <c r="J7842" s="71"/>
      <c r="K7842" s="71"/>
      <c r="L7842" s="65"/>
      <c r="M7842" s="66"/>
      <c r="N7842" s="64"/>
      <c r="Y7842" s="55"/>
    </row>
    <row r="7843" spans="1:25" s="49" customFormat="1" x14ac:dyDescent="0.25">
      <c r="A7843" s="67"/>
      <c r="B7843" s="67"/>
      <c r="C7843" s="67"/>
      <c r="D7843" s="71"/>
      <c r="E7843" s="55"/>
      <c r="F7843" s="58"/>
      <c r="G7843" s="58"/>
      <c r="H7843" s="55"/>
      <c r="I7843" s="55"/>
      <c r="J7843" s="71"/>
      <c r="K7843" s="71"/>
      <c r="L7843" s="65"/>
      <c r="M7843" s="66"/>
      <c r="N7843" s="64"/>
      <c r="Y7843" s="55"/>
    </row>
    <row r="7844" spans="1:25" s="49" customFormat="1" x14ac:dyDescent="0.25">
      <c r="A7844" s="67"/>
      <c r="B7844" s="67"/>
      <c r="C7844" s="67"/>
      <c r="D7844" s="71"/>
      <c r="E7844" s="55"/>
      <c r="F7844" s="58"/>
      <c r="G7844" s="58"/>
      <c r="H7844" s="55"/>
      <c r="I7844" s="55"/>
      <c r="J7844" s="71"/>
      <c r="K7844" s="71"/>
      <c r="L7844" s="65"/>
      <c r="M7844" s="66"/>
      <c r="N7844" s="64"/>
      <c r="Y7844" s="55"/>
    </row>
    <row r="7845" spans="1:25" s="49" customFormat="1" x14ac:dyDescent="0.25">
      <c r="A7845" s="67"/>
      <c r="B7845" s="67"/>
      <c r="C7845" s="67"/>
      <c r="D7845" s="71"/>
      <c r="E7845" s="55"/>
      <c r="F7845" s="58"/>
      <c r="G7845" s="58"/>
      <c r="H7845" s="55"/>
      <c r="I7845" s="55"/>
      <c r="J7845" s="71"/>
      <c r="K7845" s="71"/>
      <c r="L7845" s="65"/>
      <c r="M7845" s="66"/>
      <c r="N7845" s="64"/>
      <c r="Y7845" s="55"/>
    </row>
    <row r="7846" spans="1:25" s="49" customFormat="1" x14ac:dyDescent="0.25">
      <c r="A7846" s="67"/>
      <c r="B7846" s="67"/>
      <c r="C7846" s="67"/>
      <c r="D7846" s="71"/>
      <c r="E7846" s="55"/>
      <c r="F7846" s="58"/>
      <c r="G7846" s="58"/>
      <c r="H7846" s="55"/>
      <c r="I7846" s="55"/>
      <c r="J7846" s="71"/>
      <c r="K7846" s="71"/>
      <c r="L7846" s="65"/>
      <c r="M7846" s="66"/>
      <c r="N7846" s="64"/>
      <c r="Y7846" s="55"/>
    </row>
    <row r="7847" spans="1:25" s="49" customFormat="1" x14ac:dyDescent="0.25">
      <c r="A7847" s="67"/>
      <c r="B7847" s="67"/>
      <c r="C7847" s="67"/>
      <c r="D7847" s="71"/>
      <c r="E7847" s="55"/>
      <c r="F7847" s="58"/>
      <c r="G7847" s="58"/>
      <c r="H7847" s="55"/>
      <c r="I7847" s="55"/>
      <c r="J7847" s="71"/>
      <c r="K7847" s="71"/>
      <c r="L7847" s="65"/>
      <c r="M7847" s="66"/>
      <c r="N7847" s="64"/>
      <c r="Y7847" s="55"/>
    </row>
    <row r="7848" spans="1:25" s="49" customFormat="1" x14ac:dyDescent="0.25">
      <c r="A7848" s="67"/>
      <c r="B7848" s="67"/>
      <c r="C7848" s="67"/>
      <c r="D7848" s="71"/>
      <c r="E7848" s="55"/>
      <c r="F7848" s="58"/>
      <c r="G7848" s="58"/>
      <c r="H7848" s="55"/>
      <c r="I7848" s="55"/>
      <c r="J7848" s="71"/>
      <c r="K7848" s="71"/>
      <c r="L7848" s="65"/>
      <c r="M7848" s="66"/>
      <c r="N7848" s="64"/>
      <c r="Y7848" s="55"/>
    </row>
    <row r="7849" spans="1:25" s="49" customFormat="1" x14ac:dyDescent="0.25">
      <c r="A7849" s="67"/>
      <c r="B7849" s="67"/>
      <c r="C7849" s="67"/>
      <c r="D7849" s="71"/>
      <c r="E7849" s="55"/>
      <c r="F7849" s="58"/>
      <c r="G7849" s="58"/>
      <c r="H7849" s="55"/>
      <c r="I7849" s="55"/>
      <c r="J7849" s="71"/>
      <c r="K7849" s="71"/>
      <c r="L7849" s="65"/>
      <c r="M7849" s="66"/>
      <c r="N7849" s="64"/>
      <c r="Y7849" s="55"/>
    </row>
    <row r="7850" spans="1:25" s="49" customFormat="1" x14ac:dyDescent="0.25">
      <c r="A7850" s="67"/>
      <c r="B7850" s="67"/>
      <c r="C7850" s="67"/>
      <c r="D7850" s="71"/>
      <c r="E7850" s="55"/>
      <c r="F7850" s="58"/>
      <c r="G7850" s="58"/>
      <c r="H7850" s="55"/>
      <c r="I7850" s="55"/>
      <c r="J7850" s="71"/>
      <c r="K7850" s="71"/>
      <c r="L7850" s="65"/>
      <c r="M7850" s="66"/>
      <c r="N7850" s="64"/>
      <c r="Y7850" s="55"/>
    </row>
    <row r="7851" spans="1:25" s="49" customFormat="1" x14ac:dyDescent="0.25">
      <c r="A7851" s="67"/>
      <c r="B7851" s="67"/>
      <c r="C7851" s="67"/>
      <c r="D7851" s="71"/>
      <c r="E7851" s="55"/>
      <c r="F7851" s="58"/>
      <c r="G7851" s="58"/>
      <c r="H7851" s="55"/>
      <c r="I7851" s="55"/>
      <c r="J7851" s="71"/>
      <c r="K7851" s="71"/>
      <c r="L7851" s="65"/>
      <c r="M7851" s="66"/>
      <c r="N7851" s="64"/>
      <c r="Y7851" s="55"/>
    </row>
    <row r="7852" spans="1:25" s="49" customFormat="1" x14ac:dyDescent="0.25">
      <c r="A7852" s="67"/>
      <c r="B7852" s="67"/>
      <c r="C7852" s="67"/>
      <c r="D7852" s="71"/>
      <c r="E7852" s="55"/>
      <c r="F7852" s="58"/>
      <c r="G7852" s="58"/>
      <c r="H7852" s="55"/>
      <c r="I7852" s="55"/>
      <c r="J7852" s="71"/>
      <c r="K7852" s="71"/>
      <c r="L7852" s="65"/>
      <c r="M7852" s="66"/>
      <c r="N7852" s="64"/>
      <c r="Y7852" s="55"/>
    </row>
    <row r="7853" spans="1:25" s="49" customFormat="1" x14ac:dyDescent="0.25">
      <c r="A7853" s="67"/>
      <c r="B7853" s="67"/>
      <c r="C7853" s="67"/>
      <c r="D7853" s="71"/>
      <c r="E7853" s="55"/>
      <c r="F7853" s="58"/>
      <c r="G7853" s="58"/>
      <c r="H7853" s="55"/>
      <c r="I7853" s="55"/>
      <c r="J7853" s="71"/>
      <c r="K7853" s="71"/>
      <c r="L7853" s="65"/>
      <c r="M7853" s="66"/>
      <c r="N7853" s="64"/>
      <c r="Y7853" s="55"/>
    </row>
    <row r="7854" spans="1:25" s="49" customFormat="1" x14ac:dyDescent="0.25">
      <c r="A7854" s="67"/>
      <c r="B7854" s="67"/>
      <c r="C7854" s="67"/>
      <c r="D7854" s="71"/>
      <c r="E7854" s="55"/>
      <c r="F7854" s="58"/>
      <c r="G7854" s="58"/>
      <c r="H7854" s="55"/>
      <c r="I7854" s="55"/>
      <c r="J7854" s="71"/>
      <c r="K7854" s="71"/>
      <c r="L7854" s="65"/>
      <c r="M7854" s="66"/>
      <c r="N7854" s="64"/>
      <c r="Y7854" s="55"/>
    </row>
    <row r="7855" spans="1:25" s="49" customFormat="1" x14ac:dyDescent="0.25">
      <c r="A7855" s="67"/>
      <c r="B7855" s="67"/>
      <c r="C7855" s="67"/>
      <c r="D7855" s="71"/>
      <c r="E7855" s="55"/>
      <c r="F7855" s="58"/>
      <c r="G7855" s="58"/>
      <c r="H7855" s="55"/>
      <c r="I7855" s="55"/>
      <c r="J7855" s="71"/>
      <c r="K7855" s="71"/>
      <c r="L7855" s="65"/>
      <c r="M7855" s="66"/>
      <c r="N7855" s="64"/>
      <c r="Y7855" s="55"/>
    </row>
    <row r="7856" spans="1:25" s="49" customFormat="1" x14ac:dyDescent="0.25">
      <c r="A7856" s="67"/>
      <c r="B7856" s="67"/>
      <c r="C7856" s="67"/>
      <c r="D7856" s="71"/>
      <c r="E7856" s="55"/>
      <c r="F7856" s="58"/>
      <c r="G7856" s="58"/>
      <c r="H7856" s="55"/>
      <c r="I7856" s="55"/>
      <c r="J7856" s="71"/>
      <c r="K7856" s="71"/>
      <c r="L7856" s="65"/>
      <c r="M7856" s="66"/>
      <c r="N7856" s="64"/>
      <c r="Y7856" s="55"/>
    </row>
    <row r="7857" spans="1:25" s="49" customFormat="1" x14ac:dyDescent="0.25">
      <c r="A7857" s="67"/>
      <c r="B7857" s="67"/>
      <c r="C7857" s="67"/>
      <c r="D7857" s="71"/>
      <c r="E7857" s="55"/>
      <c r="F7857" s="58"/>
      <c r="G7857" s="58"/>
      <c r="H7857" s="55"/>
      <c r="I7857" s="55"/>
      <c r="J7857" s="71"/>
      <c r="K7857" s="71"/>
      <c r="L7857" s="65"/>
      <c r="M7857" s="66"/>
      <c r="N7857" s="64"/>
      <c r="Y7857" s="55"/>
    </row>
    <row r="7858" spans="1:25" s="49" customFormat="1" x14ac:dyDescent="0.25">
      <c r="A7858" s="67"/>
      <c r="B7858" s="67"/>
      <c r="C7858" s="67"/>
      <c r="D7858" s="71"/>
      <c r="E7858" s="55"/>
      <c r="F7858" s="58"/>
      <c r="G7858" s="58"/>
      <c r="H7858" s="55"/>
      <c r="I7858" s="55"/>
      <c r="J7858" s="71"/>
      <c r="K7858" s="71"/>
      <c r="L7858" s="65"/>
      <c r="M7858" s="66"/>
      <c r="N7858" s="64"/>
      <c r="Y7858" s="55"/>
    </row>
    <row r="7859" spans="1:25" s="49" customFormat="1" x14ac:dyDescent="0.25">
      <c r="A7859" s="67"/>
      <c r="B7859" s="67"/>
      <c r="C7859" s="67"/>
      <c r="D7859" s="71"/>
      <c r="E7859" s="55"/>
      <c r="F7859" s="58"/>
      <c r="G7859" s="58"/>
      <c r="H7859" s="55"/>
      <c r="I7859" s="55"/>
      <c r="J7859" s="71"/>
      <c r="K7859" s="71"/>
      <c r="L7859" s="65"/>
      <c r="M7859" s="66"/>
      <c r="N7859" s="64"/>
      <c r="Y7859" s="55"/>
    </row>
    <row r="7860" spans="1:25" s="49" customFormat="1" x14ac:dyDescent="0.25">
      <c r="A7860" s="67"/>
      <c r="B7860" s="67"/>
      <c r="C7860" s="67"/>
      <c r="D7860" s="71"/>
      <c r="E7860" s="55"/>
      <c r="F7860" s="58"/>
      <c r="G7860" s="58"/>
      <c r="H7860" s="55"/>
      <c r="I7860" s="55"/>
      <c r="J7860" s="71"/>
      <c r="K7860" s="71"/>
      <c r="L7860" s="65"/>
      <c r="M7860" s="66"/>
      <c r="N7860" s="64"/>
      <c r="Y7860" s="55"/>
    </row>
    <row r="7861" spans="1:25" s="49" customFormat="1" x14ac:dyDescent="0.25">
      <c r="A7861" s="67"/>
      <c r="B7861" s="67"/>
      <c r="C7861" s="67"/>
      <c r="D7861" s="71"/>
      <c r="E7861" s="55"/>
      <c r="F7861" s="58"/>
      <c r="G7861" s="58"/>
      <c r="H7861" s="55"/>
      <c r="I7861" s="55"/>
      <c r="J7861" s="71"/>
      <c r="K7861" s="71"/>
      <c r="L7861" s="65"/>
      <c r="M7861" s="66"/>
      <c r="N7861" s="64"/>
      <c r="Y7861" s="55"/>
    </row>
    <row r="7862" spans="1:25" s="49" customFormat="1" x14ac:dyDescent="0.25">
      <c r="A7862" s="67"/>
      <c r="B7862" s="67"/>
      <c r="C7862" s="67"/>
      <c r="D7862" s="71"/>
      <c r="E7862" s="55"/>
      <c r="F7862" s="58"/>
      <c r="G7862" s="58"/>
      <c r="H7862" s="55"/>
      <c r="I7862" s="55"/>
      <c r="J7862" s="71"/>
      <c r="K7862" s="71"/>
      <c r="L7862" s="65"/>
      <c r="M7862" s="66"/>
      <c r="N7862" s="64"/>
      <c r="Y7862" s="55"/>
    </row>
    <row r="7863" spans="1:25" s="49" customFormat="1" x14ac:dyDescent="0.25">
      <c r="A7863" s="67"/>
      <c r="B7863" s="67"/>
      <c r="C7863" s="67"/>
      <c r="D7863" s="71"/>
      <c r="E7863" s="55"/>
      <c r="F7863" s="58"/>
      <c r="G7863" s="58"/>
      <c r="H7863" s="55"/>
      <c r="I7863" s="55"/>
      <c r="J7863" s="71"/>
      <c r="K7863" s="71"/>
      <c r="L7863" s="65"/>
      <c r="M7863" s="66"/>
      <c r="N7863" s="64"/>
      <c r="Y7863" s="55"/>
    </row>
    <row r="7864" spans="1:25" s="49" customFormat="1" x14ac:dyDescent="0.25">
      <c r="A7864" s="67"/>
      <c r="B7864" s="67"/>
      <c r="C7864" s="67"/>
      <c r="D7864" s="71"/>
      <c r="E7864" s="55"/>
      <c r="F7864" s="58"/>
      <c r="G7864" s="58"/>
      <c r="H7864" s="55"/>
      <c r="I7864" s="55"/>
      <c r="J7864" s="71"/>
      <c r="K7864" s="71"/>
      <c r="L7864" s="65"/>
      <c r="M7864" s="66"/>
      <c r="N7864" s="64"/>
      <c r="Y7864" s="55"/>
    </row>
    <row r="7865" spans="1:25" s="49" customFormat="1" x14ac:dyDescent="0.25">
      <c r="A7865" s="67"/>
      <c r="B7865" s="67"/>
      <c r="C7865" s="67"/>
      <c r="D7865" s="71"/>
      <c r="E7865" s="55"/>
      <c r="F7865" s="58"/>
      <c r="G7865" s="58"/>
      <c r="H7865" s="55"/>
      <c r="I7865" s="55"/>
      <c r="J7865" s="71"/>
      <c r="K7865" s="71"/>
      <c r="L7865" s="65"/>
      <c r="M7865" s="66"/>
      <c r="N7865" s="64"/>
      <c r="Y7865" s="55"/>
    </row>
    <row r="7866" spans="1:25" s="49" customFormat="1" x14ac:dyDescent="0.25">
      <c r="A7866" s="67"/>
      <c r="B7866" s="67"/>
      <c r="C7866" s="67"/>
      <c r="D7866" s="71"/>
      <c r="E7866" s="55"/>
      <c r="F7866" s="58"/>
      <c r="G7866" s="58"/>
      <c r="H7866" s="55"/>
      <c r="I7866" s="55"/>
      <c r="J7866" s="71"/>
      <c r="K7866" s="71"/>
      <c r="L7866" s="65"/>
      <c r="M7866" s="66"/>
      <c r="N7866" s="64"/>
      <c r="Y7866" s="55"/>
    </row>
    <row r="7867" spans="1:25" s="49" customFormat="1" x14ac:dyDescent="0.25">
      <c r="A7867" s="67"/>
      <c r="B7867" s="67"/>
      <c r="C7867" s="67"/>
      <c r="D7867" s="71"/>
      <c r="E7867" s="55"/>
      <c r="F7867" s="58"/>
      <c r="G7867" s="58"/>
      <c r="H7867" s="55"/>
      <c r="I7867" s="55"/>
      <c r="J7867" s="71"/>
      <c r="K7867" s="71"/>
      <c r="L7867" s="65"/>
      <c r="M7867" s="66"/>
      <c r="N7867" s="64"/>
      <c r="Y7867" s="55"/>
    </row>
    <row r="7868" spans="1:25" s="49" customFormat="1" x14ac:dyDescent="0.25">
      <c r="A7868" s="67"/>
      <c r="B7868" s="67"/>
      <c r="C7868" s="67"/>
      <c r="D7868" s="71"/>
      <c r="E7868" s="55"/>
      <c r="F7868" s="58"/>
      <c r="G7868" s="58"/>
      <c r="H7868" s="55"/>
      <c r="I7868" s="55"/>
      <c r="J7868" s="71"/>
      <c r="K7868" s="71"/>
      <c r="L7868" s="65"/>
      <c r="M7868" s="66"/>
      <c r="N7868" s="64"/>
      <c r="Y7868" s="55"/>
    </row>
    <row r="7869" spans="1:25" s="49" customFormat="1" x14ac:dyDescent="0.25">
      <c r="A7869" s="67"/>
      <c r="B7869" s="67"/>
      <c r="C7869" s="67"/>
      <c r="D7869" s="71"/>
      <c r="E7869" s="55"/>
      <c r="F7869" s="58"/>
      <c r="G7869" s="58"/>
      <c r="H7869" s="55"/>
      <c r="I7869" s="55"/>
      <c r="J7869" s="71"/>
      <c r="K7869" s="71"/>
      <c r="L7869" s="65"/>
      <c r="M7869" s="66"/>
      <c r="N7869" s="64"/>
      <c r="Y7869" s="55"/>
    </row>
    <row r="7870" spans="1:25" s="49" customFormat="1" x14ac:dyDescent="0.25">
      <c r="A7870" s="67"/>
      <c r="B7870" s="67"/>
      <c r="C7870" s="67"/>
      <c r="D7870" s="71"/>
      <c r="E7870" s="55"/>
      <c r="F7870" s="58"/>
      <c r="G7870" s="58"/>
      <c r="H7870" s="55"/>
      <c r="I7870" s="55"/>
      <c r="J7870" s="71"/>
      <c r="K7870" s="71"/>
      <c r="L7870" s="65"/>
      <c r="M7870" s="66"/>
      <c r="N7870" s="64"/>
      <c r="Y7870" s="55"/>
    </row>
    <row r="7871" spans="1:25" s="49" customFormat="1" x14ac:dyDescent="0.25">
      <c r="A7871" s="67"/>
      <c r="B7871" s="67"/>
      <c r="C7871" s="67"/>
      <c r="D7871" s="71"/>
      <c r="E7871" s="55"/>
      <c r="F7871" s="58"/>
      <c r="G7871" s="58"/>
      <c r="H7871" s="55"/>
      <c r="I7871" s="55"/>
      <c r="J7871" s="71"/>
      <c r="K7871" s="71"/>
      <c r="L7871" s="65"/>
      <c r="M7871" s="66"/>
      <c r="N7871" s="64"/>
      <c r="Y7871" s="55"/>
    </row>
    <row r="7872" spans="1:25" s="49" customFormat="1" x14ac:dyDescent="0.25">
      <c r="A7872" s="67"/>
      <c r="B7872" s="67"/>
      <c r="C7872" s="67"/>
      <c r="D7872" s="71"/>
      <c r="E7872" s="55"/>
      <c r="F7872" s="58"/>
      <c r="G7872" s="58"/>
      <c r="H7872" s="55"/>
      <c r="I7872" s="55"/>
      <c r="J7872" s="71"/>
      <c r="K7872" s="71"/>
      <c r="L7872" s="65"/>
      <c r="M7872" s="66"/>
      <c r="N7872" s="64"/>
      <c r="Y7872" s="55"/>
    </row>
    <row r="7873" spans="1:25" s="49" customFormat="1" x14ac:dyDescent="0.25">
      <c r="A7873" s="67"/>
      <c r="B7873" s="67"/>
      <c r="C7873" s="67"/>
      <c r="D7873" s="71"/>
      <c r="E7873" s="55"/>
      <c r="F7873" s="58"/>
      <c r="G7873" s="58"/>
      <c r="H7873" s="55"/>
      <c r="I7873" s="55"/>
      <c r="J7873" s="71"/>
      <c r="K7873" s="71"/>
      <c r="L7873" s="65"/>
      <c r="M7873" s="66"/>
      <c r="N7873" s="64"/>
      <c r="Y7873" s="55"/>
    </row>
    <row r="7874" spans="1:25" s="49" customFormat="1" x14ac:dyDescent="0.25">
      <c r="A7874" s="67"/>
      <c r="B7874" s="67"/>
      <c r="C7874" s="67"/>
      <c r="D7874" s="71"/>
      <c r="E7874" s="55"/>
      <c r="F7874" s="58"/>
      <c r="G7874" s="58"/>
      <c r="H7874" s="55"/>
      <c r="I7874" s="55"/>
      <c r="J7874" s="71"/>
      <c r="K7874" s="71"/>
      <c r="L7874" s="65"/>
      <c r="M7874" s="66"/>
      <c r="N7874" s="64"/>
      <c r="Y7874" s="55"/>
    </row>
    <row r="7875" spans="1:25" s="49" customFormat="1" x14ac:dyDescent="0.25">
      <c r="A7875" s="67"/>
      <c r="B7875" s="67"/>
      <c r="C7875" s="67"/>
      <c r="D7875" s="71"/>
      <c r="E7875" s="55"/>
      <c r="F7875" s="58"/>
      <c r="G7875" s="58"/>
      <c r="H7875" s="55"/>
      <c r="I7875" s="55"/>
      <c r="J7875" s="71"/>
      <c r="K7875" s="71"/>
      <c r="L7875" s="65"/>
      <c r="M7875" s="66"/>
      <c r="N7875" s="64"/>
      <c r="Y7875" s="55"/>
    </row>
    <row r="7876" spans="1:25" s="49" customFormat="1" x14ac:dyDescent="0.25">
      <c r="A7876" s="67"/>
      <c r="B7876" s="67"/>
      <c r="C7876" s="67"/>
      <c r="D7876" s="71"/>
      <c r="E7876" s="55"/>
      <c r="F7876" s="58"/>
      <c r="G7876" s="58"/>
      <c r="H7876" s="55"/>
      <c r="I7876" s="55"/>
      <c r="J7876" s="71"/>
      <c r="K7876" s="71"/>
      <c r="L7876" s="65"/>
      <c r="M7876" s="66"/>
      <c r="N7876" s="64"/>
      <c r="Y7876" s="55"/>
    </row>
    <row r="7877" spans="1:25" s="49" customFormat="1" x14ac:dyDescent="0.25">
      <c r="A7877" s="67"/>
      <c r="B7877" s="67"/>
      <c r="C7877" s="67"/>
      <c r="D7877" s="71"/>
      <c r="E7877" s="55"/>
      <c r="F7877" s="58"/>
      <c r="G7877" s="58"/>
      <c r="H7877" s="55"/>
      <c r="I7877" s="55"/>
      <c r="J7877" s="71"/>
      <c r="K7877" s="71"/>
      <c r="L7877" s="65"/>
      <c r="M7877" s="66"/>
      <c r="N7877" s="64"/>
      <c r="Y7877" s="55"/>
    </row>
    <row r="7878" spans="1:25" s="49" customFormat="1" x14ac:dyDescent="0.25">
      <c r="A7878" s="67"/>
      <c r="B7878" s="67"/>
      <c r="C7878" s="67"/>
      <c r="D7878" s="71"/>
      <c r="E7878" s="55"/>
      <c r="F7878" s="58"/>
      <c r="G7878" s="58"/>
      <c r="H7878" s="55"/>
      <c r="I7878" s="55"/>
      <c r="J7878" s="71"/>
      <c r="K7878" s="71"/>
      <c r="L7878" s="65"/>
      <c r="M7878" s="66"/>
      <c r="N7878" s="64"/>
      <c r="Y7878" s="55"/>
    </row>
    <row r="7879" spans="1:25" s="49" customFormat="1" x14ac:dyDescent="0.25">
      <c r="A7879" s="67"/>
      <c r="B7879" s="67"/>
      <c r="C7879" s="67"/>
      <c r="D7879" s="71"/>
      <c r="E7879" s="55"/>
      <c r="F7879" s="58"/>
      <c r="G7879" s="58"/>
      <c r="H7879" s="55"/>
      <c r="I7879" s="55"/>
      <c r="J7879" s="71"/>
      <c r="K7879" s="71"/>
      <c r="L7879" s="65"/>
      <c r="M7879" s="66"/>
      <c r="N7879" s="64"/>
      <c r="Y7879" s="55"/>
    </row>
    <row r="7880" spans="1:25" s="49" customFormat="1" x14ac:dyDescent="0.25">
      <c r="A7880" s="67"/>
      <c r="B7880" s="67"/>
      <c r="C7880" s="67"/>
      <c r="D7880" s="71"/>
      <c r="E7880" s="55"/>
      <c r="F7880" s="58"/>
      <c r="G7880" s="58"/>
      <c r="H7880" s="55"/>
      <c r="I7880" s="55"/>
      <c r="J7880" s="71"/>
      <c r="K7880" s="71"/>
      <c r="L7880" s="65"/>
      <c r="M7880" s="66"/>
      <c r="N7880" s="64"/>
      <c r="Y7880" s="55"/>
    </row>
    <row r="7881" spans="1:25" s="49" customFormat="1" x14ac:dyDescent="0.25">
      <c r="A7881" s="67"/>
      <c r="B7881" s="67"/>
      <c r="C7881" s="67"/>
      <c r="D7881" s="71"/>
      <c r="E7881" s="55"/>
      <c r="F7881" s="58"/>
      <c r="G7881" s="58"/>
      <c r="H7881" s="55"/>
      <c r="I7881" s="55"/>
      <c r="J7881" s="71"/>
      <c r="K7881" s="71"/>
      <c r="L7881" s="65"/>
      <c r="M7881" s="66"/>
      <c r="N7881" s="64"/>
      <c r="Y7881" s="55"/>
    </row>
    <row r="7882" spans="1:25" s="49" customFormat="1" x14ac:dyDescent="0.25">
      <c r="A7882" s="67"/>
      <c r="B7882" s="67"/>
      <c r="C7882" s="67"/>
      <c r="D7882" s="71"/>
      <c r="E7882" s="55"/>
      <c r="F7882" s="58"/>
      <c r="G7882" s="58"/>
      <c r="H7882" s="55"/>
      <c r="I7882" s="55"/>
      <c r="J7882" s="71"/>
      <c r="K7882" s="71"/>
      <c r="L7882" s="65"/>
      <c r="M7882" s="66"/>
      <c r="N7882" s="64"/>
      <c r="Y7882" s="55"/>
    </row>
    <row r="7883" spans="1:25" s="49" customFormat="1" x14ac:dyDescent="0.25">
      <c r="A7883" s="67"/>
      <c r="B7883" s="67"/>
      <c r="C7883" s="67"/>
      <c r="D7883" s="71"/>
      <c r="E7883" s="55"/>
      <c r="F7883" s="58"/>
      <c r="G7883" s="58"/>
      <c r="H7883" s="55"/>
      <c r="I7883" s="55"/>
      <c r="J7883" s="71"/>
      <c r="K7883" s="71"/>
      <c r="L7883" s="65"/>
      <c r="M7883" s="66"/>
      <c r="N7883" s="64"/>
      <c r="Y7883" s="55"/>
    </row>
    <row r="7884" spans="1:25" s="49" customFormat="1" x14ac:dyDescent="0.25">
      <c r="A7884" s="67"/>
      <c r="B7884" s="67"/>
      <c r="C7884" s="67"/>
      <c r="D7884" s="71"/>
      <c r="E7884" s="55"/>
      <c r="F7884" s="58"/>
      <c r="G7884" s="58"/>
      <c r="H7884" s="55"/>
      <c r="I7884" s="55"/>
      <c r="J7884" s="71"/>
      <c r="K7884" s="71"/>
      <c r="L7884" s="65"/>
      <c r="M7884" s="66"/>
      <c r="N7884" s="64"/>
      <c r="Y7884" s="55"/>
    </row>
    <row r="7885" spans="1:25" s="49" customFormat="1" x14ac:dyDescent="0.25">
      <c r="A7885" s="67"/>
      <c r="B7885" s="67"/>
      <c r="C7885" s="67"/>
      <c r="D7885" s="71"/>
      <c r="E7885" s="55"/>
      <c r="F7885" s="58"/>
      <c r="G7885" s="58"/>
      <c r="H7885" s="55"/>
      <c r="I7885" s="55"/>
      <c r="J7885" s="71"/>
      <c r="K7885" s="71"/>
      <c r="L7885" s="65"/>
      <c r="M7885" s="66"/>
      <c r="N7885" s="64"/>
      <c r="Y7885" s="55"/>
    </row>
    <row r="7886" spans="1:25" s="49" customFormat="1" x14ac:dyDescent="0.25">
      <c r="A7886" s="67"/>
      <c r="B7886" s="67"/>
      <c r="C7886" s="67"/>
      <c r="D7886" s="71"/>
      <c r="E7886" s="55"/>
      <c r="F7886" s="58"/>
      <c r="G7886" s="58"/>
      <c r="H7886" s="55"/>
      <c r="I7886" s="55"/>
      <c r="J7886" s="71"/>
      <c r="K7886" s="71"/>
      <c r="L7886" s="65"/>
      <c r="M7886" s="66"/>
      <c r="N7886" s="64"/>
      <c r="Y7886" s="55"/>
    </row>
    <row r="7887" spans="1:25" s="49" customFormat="1" x14ac:dyDescent="0.25">
      <c r="A7887" s="67"/>
      <c r="B7887" s="67"/>
      <c r="C7887" s="67"/>
      <c r="D7887" s="71"/>
      <c r="E7887" s="55"/>
      <c r="F7887" s="58"/>
      <c r="G7887" s="58"/>
      <c r="H7887" s="55"/>
      <c r="I7887" s="55"/>
      <c r="J7887" s="71"/>
      <c r="K7887" s="71"/>
      <c r="L7887" s="65"/>
      <c r="M7887" s="66"/>
      <c r="N7887" s="64"/>
      <c r="Y7887" s="55"/>
    </row>
    <row r="7888" spans="1:25" s="49" customFormat="1" x14ac:dyDescent="0.25">
      <c r="A7888" s="67"/>
      <c r="B7888" s="67"/>
      <c r="C7888" s="67"/>
      <c r="D7888" s="71"/>
      <c r="E7888" s="55"/>
      <c r="F7888" s="58"/>
      <c r="G7888" s="58"/>
      <c r="H7888" s="55"/>
      <c r="I7888" s="55"/>
      <c r="J7888" s="71"/>
      <c r="K7888" s="71"/>
      <c r="L7888" s="65"/>
      <c r="M7888" s="66"/>
      <c r="N7888" s="64"/>
      <c r="Y7888" s="55"/>
    </row>
    <row r="7889" spans="1:25" s="49" customFormat="1" x14ac:dyDescent="0.25">
      <c r="A7889" s="67"/>
      <c r="B7889" s="67"/>
      <c r="C7889" s="67"/>
      <c r="D7889" s="71"/>
      <c r="E7889" s="55"/>
      <c r="F7889" s="58"/>
      <c r="G7889" s="58"/>
      <c r="H7889" s="55"/>
      <c r="I7889" s="55"/>
      <c r="J7889" s="71"/>
      <c r="K7889" s="71"/>
      <c r="L7889" s="65"/>
      <c r="M7889" s="66"/>
      <c r="N7889" s="64"/>
      <c r="Y7889" s="55"/>
    </row>
    <row r="7890" spans="1:25" s="49" customFormat="1" x14ac:dyDescent="0.25">
      <c r="A7890" s="67"/>
      <c r="B7890" s="67"/>
      <c r="C7890" s="67"/>
      <c r="D7890" s="71"/>
      <c r="E7890" s="55"/>
      <c r="F7890" s="58"/>
      <c r="G7890" s="58"/>
      <c r="H7890" s="55"/>
      <c r="I7890" s="55"/>
      <c r="J7890" s="71"/>
      <c r="K7890" s="71"/>
      <c r="L7890" s="65"/>
      <c r="M7890" s="66"/>
      <c r="N7890" s="64"/>
      <c r="Y7890" s="55"/>
    </row>
    <row r="7891" spans="1:25" s="49" customFormat="1" x14ac:dyDescent="0.25">
      <c r="A7891" s="67"/>
      <c r="B7891" s="67"/>
      <c r="C7891" s="67"/>
      <c r="D7891" s="71"/>
      <c r="E7891" s="55"/>
      <c r="F7891" s="58"/>
      <c r="G7891" s="58"/>
      <c r="H7891" s="55"/>
      <c r="I7891" s="55"/>
      <c r="J7891" s="71"/>
      <c r="K7891" s="71"/>
      <c r="L7891" s="65"/>
      <c r="M7891" s="66"/>
      <c r="N7891" s="64"/>
      <c r="Y7891" s="55"/>
    </row>
    <row r="7892" spans="1:25" s="49" customFormat="1" x14ac:dyDescent="0.25">
      <c r="A7892" s="67"/>
      <c r="B7892" s="67"/>
      <c r="C7892" s="67"/>
      <c r="D7892" s="71"/>
      <c r="E7892" s="55"/>
      <c r="F7892" s="58"/>
      <c r="G7892" s="58"/>
      <c r="H7892" s="55"/>
      <c r="I7892" s="55"/>
      <c r="J7892" s="71"/>
      <c r="K7892" s="71"/>
      <c r="L7892" s="65"/>
      <c r="M7892" s="66"/>
      <c r="N7892" s="64"/>
      <c r="Y7892" s="55"/>
    </row>
    <row r="7893" spans="1:25" s="49" customFormat="1" x14ac:dyDescent="0.25">
      <c r="A7893" s="67"/>
      <c r="B7893" s="67"/>
      <c r="C7893" s="67"/>
      <c r="D7893" s="71"/>
      <c r="E7893" s="55"/>
      <c r="F7893" s="58"/>
      <c r="G7893" s="58"/>
      <c r="H7893" s="55"/>
      <c r="I7893" s="55"/>
      <c r="J7893" s="71"/>
      <c r="K7893" s="71"/>
      <c r="L7893" s="65"/>
      <c r="M7893" s="66"/>
      <c r="N7893" s="64"/>
      <c r="Y7893" s="55"/>
    </row>
    <row r="7894" spans="1:25" s="49" customFormat="1" x14ac:dyDescent="0.25">
      <c r="A7894" s="67"/>
      <c r="B7894" s="67"/>
      <c r="C7894" s="67"/>
      <c r="D7894" s="71"/>
      <c r="E7894" s="55"/>
      <c r="F7894" s="58"/>
      <c r="G7894" s="58"/>
      <c r="H7894" s="55"/>
      <c r="I7894" s="55"/>
      <c r="J7894" s="71"/>
      <c r="K7894" s="71"/>
      <c r="L7894" s="65"/>
      <c r="M7894" s="66"/>
      <c r="N7894" s="64"/>
      <c r="Y7894" s="55"/>
    </row>
    <row r="7895" spans="1:25" s="49" customFormat="1" x14ac:dyDescent="0.25">
      <c r="A7895" s="67"/>
      <c r="B7895" s="67"/>
      <c r="C7895" s="67"/>
      <c r="D7895" s="71"/>
      <c r="E7895" s="55"/>
      <c r="F7895" s="58"/>
      <c r="G7895" s="58"/>
      <c r="H7895" s="55"/>
      <c r="I7895" s="55"/>
      <c r="J7895" s="71"/>
      <c r="K7895" s="71"/>
      <c r="L7895" s="65"/>
      <c r="M7895" s="66"/>
      <c r="N7895" s="64"/>
      <c r="Y7895" s="55"/>
    </row>
    <row r="7896" spans="1:25" s="49" customFormat="1" x14ac:dyDescent="0.25">
      <c r="A7896" s="67"/>
      <c r="B7896" s="67"/>
      <c r="C7896" s="67"/>
      <c r="D7896" s="71"/>
      <c r="E7896" s="55"/>
      <c r="F7896" s="58"/>
      <c r="G7896" s="58"/>
      <c r="H7896" s="55"/>
      <c r="I7896" s="55"/>
      <c r="J7896" s="71"/>
      <c r="K7896" s="71"/>
      <c r="L7896" s="65"/>
      <c r="M7896" s="66"/>
      <c r="N7896" s="64"/>
      <c r="Y7896" s="55"/>
    </row>
    <row r="7897" spans="1:25" s="49" customFormat="1" x14ac:dyDescent="0.25">
      <c r="A7897" s="67"/>
      <c r="B7897" s="67"/>
      <c r="C7897" s="67"/>
      <c r="D7897" s="71"/>
      <c r="E7897" s="55"/>
      <c r="F7897" s="58"/>
      <c r="G7897" s="58"/>
      <c r="H7897" s="55"/>
      <c r="I7897" s="55"/>
      <c r="J7897" s="71"/>
      <c r="K7897" s="71"/>
      <c r="L7897" s="65"/>
      <c r="M7897" s="66"/>
      <c r="N7897" s="64"/>
      <c r="Y7897" s="55"/>
    </row>
    <row r="7898" spans="1:25" s="49" customFormat="1" x14ac:dyDescent="0.25">
      <c r="A7898" s="67"/>
      <c r="B7898" s="67"/>
      <c r="C7898" s="67"/>
      <c r="D7898" s="71"/>
      <c r="E7898" s="55"/>
      <c r="F7898" s="58"/>
      <c r="G7898" s="58"/>
      <c r="H7898" s="55"/>
      <c r="I7898" s="55"/>
      <c r="J7898" s="71"/>
      <c r="K7898" s="71"/>
      <c r="L7898" s="65"/>
      <c r="M7898" s="66"/>
      <c r="N7898" s="64"/>
      <c r="Y7898" s="55"/>
    </row>
    <row r="7899" spans="1:25" s="49" customFormat="1" x14ac:dyDescent="0.25">
      <c r="A7899" s="67"/>
      <c r="B7899" s="67"/>
      <c r="C7899" s="67"/>
      <c r="D7899" s="71"/>
      <c r="E7899" s="55"/>
      <c r="F7899" s="58"/>
      <c r="G7899" s="58"/>
      <c r="H7899" s="55"/>
      <c r="I7899" s="55"/>
      <c r="J7899" s="71"/>
      <c r="K7899" s="71"/>
      <c r="L7899" s="65"/>
      <c r="M7899" s="66"/>
      <c r="N7899" s="64"/>
      <c r="Y7899" s="55"/>
    </row>
    <row r="7900" spans="1:25" s="49" customFormat="1" x14ac:dyDescent="0.25">
      <c r="A7900" s="67"/>
      <c r="B7900" s="67"/>
      <c r="C7900" s="67"/>
      <c r="D7900" s="71"/>
      <c r="E7900" s="55"/>
      <c r="F7900" s="58"/>
      <c r="G7900" s="58"/>
      <c r="H7900" s="55"/>
      <c r="I7900" s="55"/>
      <c r="J7900" s="71"/>
      <c r="K7900" s="71"/>
      <c r="L7900" s="65"/>
      <c r="M7900" s="66"/>
      <c r="N7900" s="64"/>
      <c r="Y7900" s="55"/>
    </row>
    <row r="7901" spans="1:25" s="49" customFormat="1" x14ac:dyDescent="0.25">
      <c r="A7901" s="67"/>
      <c r="B7901" s="67"/>
      <c r="C7901" s="67"/>
      <c r="D7901" s="71"/>
      <c r="E7901" s="55"/>
      <c r="F7901" s="58"/>
      <c r="G7901" s="58"/>
      <c r="H7901" s="55"/>
      <c r="I7901" s="55"/>
      <c r="J7901" s="71"/>
      <c r="K7901" s="71"/>
      <c r="L7901" s="65"/>
      <c r="M7901" s="66"/>
      <c r="N7901" s="64"/>
      <c r="Y7901" s="55"/>
    </row>
    <row r="7902" spans="1:25" s="49" customFormat="1" x14ac:dyDescent="0.25">
      <c r="A7902" s="67"/>
      <c r="B7902" s="67"/>
      <c r="C7902" s="67"/>
      <c r="D7902" s="71"/>
      <c r="E7902" s="55"/>
      <c r="F7902" s="58"/>
      <c r="G7902" s="58"/>
      <c r="H7902" s="55"/>
      <c r="I7902" s="55"/>
      <c r="J7902" s="71"/>
      <c r="K7902" s="71"/>
      <c r="L7902" s="65"/>
      <c r="M7902" s="66"/>
      <c r="N7902" s="64"/>
      <c r="Y7902" s="55"/>
    </row>
    <row r="7903" spans="1:25" s="49" customFormat="1" x14ac:dyDescent="0.25">
      <c r="A7903" s="67"/>
      <c r="B7903" s="67"/>
      <c r="C7903" s="67"/>
      <c r="D7903" s="71"/>
      <c r="E7903" s="55"/>
      <c r="F7903" s="58"/>
      <c r="G7903" s="58"/>
      <c r="H7903" s="55"/>
      <c r="I7903" s="55"/>
      <c r="J7903" s="71"/>
      <c r="K7903" s="71"/>
      <c r="L7903" s="65"/>
      <c r="M7903" s="66"/>
      <c r="N7903" s="64"/>
      <c r="Y7903" s="55"/>
    </row>
    <row r="7904" spans="1:25" s="49" customFormat="1" x14ac:dyDescent="0.25">
      <c r="A7904" s="67"/>
      <c r="B7904" s="67"/>
      <c r="C7904" s="67"/>
      <c r="D7904" s="71"/>
      <c r="E7904" s="55"/>
      <c r="F7904" s="58"/>
      <c r="G7904" s="58"/>
      <c r="H7904" s="55"/>
      <c r="I7904" s="55"/>
      <c r="J7904" s="71"/>
      <c r="K7904" s="71"/>
      <c r="L7904" s="65"/>
      <c r="M7904" s="66"/>
      <c r="N7904" s="64"/>
      <c r="Y7904" s="55"/>
    </row>
    <row r="7905" spans="1:25" s="49" customFormat="1" x14ac:dyDescent="0.25">
      <c r="A7905" s="67"/>
      <c r="B7905" s="67"/>
      <c r="C7905" s="67"/>
      <c r="D7905" s="71"/>
      <c r="E7905" s="55"/>
      <c r="F7905" s="58"/>
      <c r="G7905" s="58"/>
      <c r="H7905" s="55"/>
      <c r="I7905" s="55"/>
      <c r="J7905" s="71"/>
      <c r="K7905" s="71"/>
      <c r="L7905" s="65"/>
      <c r="M7905" s="66"/>
      <c r="N7905" s="64"/>
      <c r="Y7905" s="55"/>
    </row>
    <row r="7906" spans="1:25" s="49" customFormat="1" x14ac:dyDescent="0.25">
      <c r="A7906" s="67"/>
      <c r="B7906" s="67"/>
      <c r="C7906" s="67"/>
      <c r="D7906" s="71"/>
      <c r="E7906" s="55"/>
      <c r="F7906" s="58"/>
      <c r="G7906" s="58"/>
      <c r="H7906" s="55"/>
      <c r="I7906" s="55"/>
      <c r="J7906" s="71"/>
      <c r="K7906" s="71"/>
      <c r="L7906" s="65"/>
      <c r="M7906" s="66"/>
      <c r="N7906" s="64"/>
      <c r="Y7906" s="55"/>
    </row>
    <row r="7907" spans="1:25" s="49" customFormat="1" x14ac:dyDescent="0.25">
      <c r="A7907" s="67"/>
      <c r="B7907" s="67"/>
      <c r="C7907" s="67"/>
      <c r="D7907" s="71"/>
      <c r="E7907" s="55"/>
      <c r="F7907" s="58"/>
      <c r="G7907" s="58"/>
      <c r="H7907" s="55"/>
      <c r="I7907" s="55"/>
      <c r="J7907" s="71"/>
      <c r="K7907" s="71"/>
      <c r="L7907" s="65"/>
      <c r="M7907" s="66"/>
      <c r="N7907" s="64"/>
      <c r="Y7907" s="55"/>
    </row>
    <row r="7908" spans="1:25" s="49" customFormat="1" x14ac:dyDescent="0.25">
      <c r="A7908" s="67"/>
      <c r="B7908" s="67"/>
      <c r="C7908" s="67"/>
      <c r="D7908" s="71"/>
      <c r="E7908" s="55"/>
      <c r="F7908" s="58"/>
      <c r="G7908" s="58"/>
      <c r="H7908" s="55"/>
      <c r="I7908" s="55"/>
      <c r="J7908" s="71"/>
      <c r="K7908" s="71"/>
      <c r="L7908" s="65"/>
      <c r="M7908" s="66"/>
      <c r="N7908" s="64"/>
      <c r="Y7908" s="55"/>
    </row>
    <row r="7909" spans="1:25" s="49" customFormat="1" x14ac:dyDescent="0.25">
      <c r="A7909" s="67"/>
      <c r="B7909" s="67"/>
      <c r="C7909" s="67"/>
      <c r="D7909" s="71"/>
      <c r="E7909" s="55"/>
      <c r="F7909" s="58"/>
      <c r="G7909" s="58"/>
      <c r="H7909" s="55"/>
      <c r="I7909" s="55"/>
      <c r="J7909" s="71"/>
      <c r="K7909" s="71"/>
      <c r="L7909" s="65"/>
      <c r="M7909" s="66"/>
      <c r="N7909" s="64"/>
      <c r="Y7909" s="55"/>
    </row>
    <row r="7910" spans="1:25" s="49" customFormat="1" x14ac:dyDescent="0.25">
      <c r="A7910" s="67"/>
      <c r="B7910" s="67"/>
      <c r="C7910" s="67"/>
      <c r="D7910" s="71"/>
      <c r="E7910" s="55"/>
      <c r="F7910" s="58"/>
      <c r="G7910" s="58"/>
      <c r="H7910" s="55"/>
      <c r="I7910" s="55"/>
      <c r="J7910" s="71"/>
      <c r="K7910" s="71"/>
      <c r="L7910" s="65"/>
      <c r="M7910" s="66"/>
      <c r="N7910" s="64"/>
      <c r="Y7910" s="55"/>
    </row>
    <row r="7911" spans="1:25" s="49" customFormat="1" x14ac:dyDescent="0.25">
      <c r="A7911" s="67"/>
      <c r="B7911" s="67"/>
      <c r="C7911" s="67"/>
      <c r="D7911" s="71"/>
      <c r="E7911" s="55"/>
      <c r="F7911" s="58"/>
      <c r="G7911" s="58"/>
      <c r="H7911" s="55"/>
      <c r="I7911" s="55"/>
      <c r="J7911" s="71"/>
      <c r="K7911" s="71"/>
      <c r="L7911" s="65"/>
      <c r="M7911" s="66"/>
      <c r="N7911" s="64"/>
      <c r="Y7911" s="55"/>
    </row>
    <row r="7912" spans="1:25" s="49" customFormat="1" x14ac:dyDescent="0.25">
      <c r="A7912" s="67"/>
      <c r="B7912" s="67"/>
      <c r="C7912" s="67"/>
      <c r="D7912" s="71"/>
      <c r="E7912" s="55"/>
      <c r="F7912" s="58"/>
      <c r="G7912" s="58"/>
      <c r="H7912" s="55"/>
      <c r="I7912" s="55"/>
      <c r="J7912" s="71"/>
      <c r="K7912" s="71"/>
      <c r="L7912" s="65"/>
      <c r="M7912" s="66"/>
      <c r="N7912" s="64"/>
      <c r="Y7912" s="55"/>
    </row>
    <row r="7913" spans="1:25" s="49" customFormat="1" x14ac:dyDescent="0.25">
      <c r="A7913" s="67"/>
      <c r="B7913" s="67"/>
      <c r="C7913" s="67"/>
      <c r="D7913" s="71"/>
      <c r="E7913" s="55"/>
      <c r="F7913" s="58"/>
      <c r="G7913" s="58"/>
      <c r="H7913" s="55"/>
      <c r="I7913" s="55"/>
      <c r="J7913" s="71"/>
      <c r="K7913" s="71"/>
      <c r="L7913" s="65"/>
      <c r="M7913" s="66"/>
      <c r="N7913" s="64"/>
      <c r="Y7913" s="55"/>
    </row>
    <row r="7914" spans="1:25" s="49" customFormat="1" x14ac:dyDescent="0.25">
      <c r="A7914" s="67"/>
      <c r="B7914" s="67"/>
      <c r="C7914" s="67"/>
      <c r="D7914" s="71"/>
      <c r="E7914" s="55"/>
      <c r="F7914" s="58"/>
      <c r="G7914" s="58"/>
      <c r="H7914" s="55"/>
      <c r="I7914" s="55"/>
      <c r="J7914" s="71"/>
      <c r="K7914" s="71"/>
      <c r="L7914" s="65"/>
      <c r="M7914" s="66"/>
      <c r="N7914" s="64"/>
      <c r="Y7914" s="55"/>
    </row>
    <row r="7915" spans="1:25" s="49" customFormat="1" x14ac:dyDescent="0.25">
      <c r="A7915" s="67"/>
      <c r="B7915" s="67"/>
      <c r="C7915" s="67"/>
      <c r="D7915" s="71"/>
      <c r="E7915" s="55"/>
      <c r="F7915" s="58"/>
      <c r="G7915" s="58"/>
      <c r="H7915" s="55"/>
      <c r="I7915" s="55"/>
      <c r="J7915" s="71"/>
      <c r="K7915" s="71"/>
      <c r="L7915" s="65"/>
      <c r="M7915" s="66"/>
      <c r="N7915" s="64"/>
      <c r="Y7915" s="55"/>
    </row>
    <row r="7916" spans="1:25" s="49" customFormat="1" x14ac:dyDescent="0.25">
      <c r="A7916" s="67"/>
      <c r="B7916" s="67"/>
      <c r="C7916" s="67"/>
      <c r="D7916" s="71"/>
      <c r="E7916" s="55"/>
      <c r="F7916" s="58"/>
      <c r="G7916" s="58"/>
      <c r="H7916" s="55"/>
      <c r="I7916" s="55"/>
      <c r="J7916" s="71"/>
      <c r="K7916" s="71"/>
      <c r="L7916" s="65"/>
      <c r="M7916" s="66"/>
      <c r="N7916" s="64"/>
      <c r="Y7916" s="55"/>
    </row>
    <row r="7917" spans="1:25" s="49" customFormat="1" x14ac:dyDescent="0.25">
      <c r="A7917" s="67"/>
      <c r="B7917" s="67"/>
      <c r="C7917" s="67"/>
      <c r="D7917" s="71"/>
      <c r="E7917" s="55"/>
      <c r="F7917" s="58"/>
      <c r="G7917" s="58"/>
      <c r="H7917" s="55"/>
      <c r="I7917" s="55"/>
      <c r="J7917" s="71"/>
      <c r="K7917" s="71"/>
      <c r="L7917" s="65"/>
      <c r="M7917" s="66"/>
      <c r="N7917" s="64"/>
      <c r="Y7917" s="55"/>
    </row>
    <row r="7918" spans="1:25" s="49" customFormat="1" x14ac:dyDescent="0.25">
      <c r="A7918" s="67"/>
      <c r="B7918" s="67"/>
      <c r="C7918" s="67"/>
      <c r="D7918" s="71"/>
      <c r="E7918" s="55"/>
      <c r="F7918" s="58"/>
      <c r="G7918" s="58"/>
      <c r="H7918" s="55"/>
      <c r="I7918" s="55"/>
      <c r="J7918" s="71"/>
      <c r="K7918" s="71"/>
      <c r="L7918" s="65"/>
      <c r="M7918" s="66"/>
      <c r="N7918" s="64"/>
      <c r="Y7918" s="55"/>
    </row>
    <row r="7919" spans="1:25" s="49" customFormat="1" x14ac:dyDescent="0.25">
      <c r="A7919" s="67"/>
      <c r="B7919" s="67"/>
      <c r="C7919" s="67"/>
      <c r="D7919" s="71"/>
      <c r="E7919" s="55"/>
      <c r="F7919" s="58"/>
      <c r="G7919" s="58"/>
      <c r="H7919" s="55"/>
      <c r="I7919" s="55"/>
      <c r="J7919" s="71"/>
      <c r="K7919" s="71"/>
      <c r="L7919" s="65"/>
      <c r="M7919" s="66"/>
      <c r="N7919" s="64"/>
      <c r="Y7919" s="55"/>
    </row>
    <row r="7920" spans="1:25" s="49" customFormat="1" x14ac:dyDescent="0.25">
      <c r="A7920" s="67"/>
      <c r="B7920" s="67"/>
      <c r="C7920" s="67"/>
      <c r="D7920" s="71"/>
      <c r="E7920" s="55"/>
      <c r="F7920" s="58"/>
      <c r="G7920" s="58"/>
      <c r="H7920" s="55"/>
      <c r="I7920" s="55"/>
      <c r="J7920" s="71"/>
      <c r="K7920" s="71"/>
      <c r="L7920" s="65"/>
      <c r="M7920" s="66"/>
      <c r="N7920" s="64"/>
      <c r="Y7920" s="55"/>
    </row>
    <row r="7921" spans="1:25" s="49" customFormat="1" x14ac:dyDescent="0.25">
      <c r="A7921" s="67"/>
      <c r="B7921" s="67"/>
      <c r="C7921" s="67"/>
      <c r="D7921" s="71"/>
      <c r="E7921" s="55"/>
      <c r="F7921" s="58"/>
      <c r="G7921" s="58"/>
      <c r="H7921" s="55"/>
      <c r="I7921" s="55"/>
      <c r="J7921" s="71"/>
      <c r="K7921" s="71"/>
      <c r="L7921" s="65"/>
      <c r="M7921" s="66"/>
      <c r="N7921" s="64"/>
      <c r="Y7921" s="55"/>
    </row>
    <row r="7922" spans="1:25" s="49" customFormat="1" x14ac:dyDescent="0.25">
      <c r="A7922" s="67"/>
      <c r="B7922" s="67"/>
      <c r="C7922" s="67"/>
      <c r="D7922" s="71"/>
      <c r="E7922" s="55"/>
      <c r="F7922" s="58"/>
      <c r="G7922" s="58"/>
      <c r="H7922" s="55"/>
      <c r="I7922" s="55"/>
      <c r="J7922" s="71"/>
      <c r="K7922" s="71"/>
      <c r="L7922" s="65"/>
      <c r="M7922" s="66"/>
      <c r="N7922" s="64"/>
      <c r="Y7922" s="55"/>
    </row>
    <row r="7923" spans="1:25" s="49" customFormat="1" x14ac:dyDescent="0.25">
      <c r="A7923" s="67"/>
      <c r="B7923" s="67"/>
      <c r="C7923" s="67"/>
      <c r="D7923" s="71"/>
      <c r="E7923" s="55"/>
      <c r="F7923" s="58"/>
      <c r="G7923" s="58"/>
      <c r="H7923" s="55"/>
      <c r="I7923" s="55"/>
      <c r="J7923" s="71"/>
      <c r="K7923" s="71"/>
      <c r="L7923" s="65"/>
      <c r="M7923" s="66"/>
      <c r="N7923" s="64"/>
      <c r="Y7923" s="55"/>
    </row>
    <row r="7924" spans="1:25" s="49" customFormat="1" x14ac:dyDescent="0.25">
      <c r="A7924" s="67"/>
      <c r="B7924" s="67"/>
      <c r="C7924" s="67"/>
      <c r="D7924" s="71"/>
      <c r="E7924" s="55"/>
      <c r="F7924" s="58"/>
      <c r="G7924" s="58"/>
      <c r="H7924" s="55"/>
      <c r="I7924" s="55"/>
      <c r="J7924" s="71"/>
      <c r="K7924" s="71"/>
      <c r="L7924" s="65"/>
      <c r="M7924" s="66"/>
      <c r="N7924" s="64"/>
      <c r="Y7924" s="55"/>
    </row>
    <row r="7925" spans="1:25" s="49" customFormat="1" x14ac:dyDescent="0.25">
      <c r="A7925" s="67"/>
      <c r="B7925" s="67"/>
      <c r="C7925" s="67"/>
      <c r="D7925" s="71"/>
      <c r="E7925" s="55"/>
      <c r="F7925" s="58"/>
      <c r="G7925" s="58"/>
      <c r="H7925" s="55"/>
      <c r="I7925" s="55"/>
      <c r="J7925" s="71"/>
      <c r="K7925" s="71"/>
      <c r="L7925" s="65"/>
      <c r="M7925" s="66"/>
      <c r="N7925" s="64"/>
      <c r="Y7925" s="55"/>
    </row>
    <row r="7926" spans="1:25" s="49" customFormat="1" x14ac:dyDescent="0.25">
      <c r="A7926" s="67"/>
      <c r="B7926" s="67"/>
      <c r="C7926" s="67"/>
      <c r="D7926" s="71"/>
      <c r="E7926" s="55"/>
      <c r="F7926" s="58"/>
      <c r="G7926" s="58"/>
      <c r="H7926" s="55"/>
      <c r="I7926" s="55"/>
      <c r="J7926" s="71"/>
      <c r="K7926" s="71"/>
      <c r="L7926" s="65"/>
      <c r="M7926" s="66"/>
      <c r="N7926" s="64"/>
      <c r="Y7926" s="55"/>
    </row>
    <row r="7927" spans="1:25" s="49" customFormat="1" x14ac:dyDescent="0.25">
      <c r="A7927" s="67"/>
      <c r="B7927" s="67"/>
      <c r="C7927" s="67"/>
      <c r="D7927" s="71"/>
      <c r="E7927" s="55"/>
      <c r="F7927" s="58"/>
      <c r="G7927" s="58"/>
      <c r="H7927" s="55"/>
      <c r="I7927" s="55"/>
      <c r="J7927" s="71"/>
      <c r="K7927" s="71"/>
      <c r="L7927" s="65"/>
      <c r="M7927" s="66"/>
      <c r="N7927" s="64"/>
      <c r="Y7927" s="55"/>
    </row>
    <row r="7928" spans="1:25" s="49" customFormat="1" x14ac:dyDescent="0.25">
      <c r="A7928" s="67"/>
      <c r="B7928" s="67"/>
      <c r="C7928" s="67"/>
      <c r="D7928" s="71"/>
      <c r="E7928" s="55"/>
      <c r="F7928" s="58"/>
      <c r="G7928" s="58"/>
      <c r="H7928" s="55"/>
      <c r="I7928" s="55"/>
      <c r="J7928" s="71"/>
      <c r="K7928" s="71"/>
      <c r="L7928" s="65"/>
      <c r="M7928" s="66"/>
      <c r="N7928" s="64"/>
      <c r="Y7928" s="55"/>
    </row>
    <row r="7929" spans="1:25" s="49" customFormat="1" x14ac:dyDescent="0.25">
      <c r="A7929" s="67"/>
      <c r="B7929" s="67"/>
      <c r="C7929" s="67"/>
      <c r="D7929" s="71"/>
      <c r="E7929" s="55"/>
      <c r="F7929" s="58"/>
      <c r="G7929" s="58"/>
      <c r="H7929" s="55"/>
      <c r="I7929" s="55"/>
      <c r="J7929" s="71"/>
      <c r="K7929" s="71"/>
      <c r="L7929" s="65"/>
      <c r="M7929" s="66"/>
      <c r="N7929" s="64"/>
      <c r="Y7929" s="55"/>
    </row>
    <row r="7930" spans="1:25" s="49" customFormat="1" x14ac:dyDescent="0.25">
      <c r="A7930" s="67"/>
      <c r="B7930" s="67"/>
      <c r="C7930" s="67"/>
      <c r="D7930" s="71"/>
      <c r="E7930" s="55"/>
      <c r="F7930" s="58"/>
      <c r="G7930" s="58"/>
      <c r="H7930" s="55"/>
      <c r="I7930" s="55"/>
      <c r="J7930" s="71"/>
      <c r="K7930" s="71"/>
      <c r="L7930" s="65"/>
      <c r="M7930" s="66"/>
      <c r="N7930" s="64"/>
      <c r="Y7930" s="55"/>
    </row>
    <row r="7931" spans="1:25" s="49" customFormat="1" x14ac:dyDescent="0.25">
      <c r="A7931" s="67"/>
      <c r="B7931" s="67"/>
      <c r="C7931" s="67"/>
      <c r="D7931" s="71"/>
      <c r="E7931" s="55"/>
      <c r="F7931" s="58"/>
      <c r="G7931" s="58"/>
      <c r="H7931" s="55"/>
      <c r="I7931" s="55"/>
      <c r="J7931" s="71"/>
      <c r="K7931" s="71"/>
      <c r="L7931" s="65"/>
      <c r="M7931" s="66"/>
      <c r="N7931" s="64"/>
      <c r="Y7931" s="55"/>
    </row>
    <row r="7932" spans="1:25" s="49" customFormat="1" x14ac:dyDescent="0.25">
      <c r="A7932" s="67"/>
      <c r="B7932" s="67"/>
      <c r="C7932" s="67"/>
      <c r="D7932" s="71"/>
      <c r="E7932" s="55"/>
      <c r="F7932" s="58"/>
      <c r="G7932" s="58"/>
      <c r="H7932" s="55"/>
      <c r="I7932" s="55"/>
      <c r="J7932" s="71"/>
      <c r="K7932" s="71"/>
      <c r="L7932" s="65"/>
      <c r="M7932" s="66"/>
      <c r="N7932" s="64"/>
      <c r="Y7932" s="55"/>
    </row>
    <row r="7933" spans="1:25" s="49" customFormat="1" x14ac:dyDescent="0.25">
      <c r="A7933" s="67"/>
      <c r="B7933" s="67"/>
      <c r="C7933" s="67"/>
      <c r="D7933" s="71"/>
      <c r="E7933" s="55"/>
      <c r="F7933" s="58"/>
      <c r="G7933" s="58"/>
      <c r="H7933" s="55"/>
      <c r="I7933" s="55"/>
      <c r="J7933" s="71"/>
      <c r="K7933" s="71"/>
      <c r="L7933" s="65"/>
      <c r="M7933" s="66"/>
      <c r="N7933" s="64"/>
      <c r="Y7933" s="55"/>
    </row>
    <row r="7934" spans="1:25" s="49" customFormat="1" x14ac:dyDescent="0.25">
      <c r="A7934" s="67"/>
      <c r="B7934" s="67"/>
      <c r="C7934" s="67"/>
      <c r="D7934" s="71"/>
      <c r="E7934" s="55"/>
      <c r="F7934" s="58"/>
      <c r="G7934" s="58"/>
      <c r="H7934" s="55"/>
      <c r="I7934" s="55"/>
      <c r="J7934" s="71"/>
      <c r="K7934" s="71"/>
      <c r="L7934" s="65"/>
      <c r="M7934" s="66"/>
      <c r="N7934" s="64"/>
      <c r="Y7934" s="55"/>
    </row>
    <row r="7935" spans="1:25" s="49" customFormat="1" x14ac:dyDescent="0.25">
      <c r="A7935" s="67"/>
      <c r="B7935" s="67"/>
      <c r="C7935" s="67"/>
      <c r="D7935" s="71"/>
      <c r="E7935" s="55"/>
      <c r="F7935" s="58"/>
      <c r="G7935" s="58"/>
      <c r="H7935" s="55"/>
      <c r="I7935" s="55"/>
      <c r="J7935" s="71"/>
      <c r="K7935" s="71"/>
      <c r="L7935" s="65"/>
      <c r="M7935" s="66"/>
      <c r="N7935" s="64"/>
      <c r="Y7935" s="55"/>
    </row>
    <row r="7936" spans="1:25" s="49" customFormat="1" x14ac:dyDescent="0.25">
      <c r="A7936" s="67"/>
      <c r="B7936" s="67"/>
      <c r="C7936" s="67"/>
      <c r="D7936" s="71"/>
      <c r="E7936" s="55"/>
      <c r="F7936" s="58"/>
      <c r="G7936" s="58"/>
      <c r="H7936" s="55"/>
      <c r="I7936" s="55"/>
      <c r="J7936" s="71"/>
      <c r="K7936" s="71"/>
      <c r="L7936" s="65"/>
      <c r="M7936" s="66"/>
      <c r="N7936" s="64"/>
      <c r="Y7936" s="55"/>
    </row>
    <row r="7937" spans="1:25" s="49" customFormat="1" x14ac:dyDescent="0.25">
      <c r="A7937" s="67"/>
      <c r="B7937" s="67"/>
      <c r="C7937" s="67"/>
      <c r="D7937" s="71"/>
      <c r="E7937" s="55"/>
      <c r="F7937" s="58"/>
      <c r="G7937" s="58"/>
      <c r="H7937" s="55"/>
      <c r="I7937" s="55"/>
      <c r="J7937" s="71"/>
      <c r="K7937" s="71"/>
      <c r="L7937" s="65"/>
      <c r="M7937" s="66"/>
      <c r="N7937" s="64"/>
      <c r="Y7937" s="55"/>
    </row>
    <row r="7938" spans="1:25" s="49" customFormat="1" x14ac:dyDescent="0.25">
      <c r="A7938" s="67"/>
      <c r="B7938" s="67"/>
      <c r="C7938" s="67"/>
      <c r="D7938" s="71"/>
      <c r="E7938" s="55"/>
      <c r="F7938" s="58"/>
      <c r="G7938" s="58"/>
      <c r="H7938" s="55"/>
      <c r="I7938" s="55"/>
      <c r="J7938" s="71"/>
      <c r="K7938" s="71"/>
      <c r="L7938" s="65"/>
      <c r="M7938" s="66"/>
      <c r="N7938" s="64"/>
      <c r="Y7938" s="55"/>
    </row>
    <row r="7939" spans="1:25" s="49" customFormat="1" x14ac:dyDescent="0.25">
      <c r="A7939" s="67"/>
      <c r="B7939" s="67"/>
      <c r="C7939" s="67"/>
      <c r="D7939" s="71"/>
      <c r="E7939" s="55"/>
      <c r="F7939" s="58"/>
      <c r="G7939" s="58"/>
      <c r="H7939" s="55"/>
      <c r="I7939" s="55"/>
      <c r="J7939" s="71"/>
      <c r="K7939" s="71"/>
      <c r="L7939" s="65"/>
      <c r="M7939" s="66"/>
      <c r="N7939" s="64"/>
      <c r="Y7939" s="55"/>
    </row>
    <row r="7940" spans="1:25" s="49" customFormat="1" x14ac:dyDescent="0.25">
      <c r="A7940" s="67"/>
      <c r="B7940" s="67"/>
      <c r="C7940" s="67"/>
      <c r="D7940" s="71"/>
      <c r="E7940" s="55"/>
      <c r="F7940" s="58"/>
      <c r="G7940" s="58"/>
      <c r="H7940" s="55"/>
      <c r="I7940" s="55"/>
      <c r="J7940" s="71"/>
      <c r="K7940" s="71"/>
      <c r="L7940" s="65"/>
      <c r="M7940" s="66"/>
      <c r="N7940" s="64"/>
      <c r="Y7940" s="55"/>
    </row>
    <row r="7941" spans="1:25" s="49" customFormat="1" x14ac:dyDescent="0.25">
      <c r="A7941" s="67"/>
      <c r="B7941" s="67"/>
      <c r="C7941" s="67"/>
      <c r="D7941" s="71"/>
      <c r="E7941" s="55"/>
      <c r="F7941" s="58"/>
      <c r="G7941" s="58"/>
      <c r="H7941" s="55"/>
      <c r="I7941" s="55"/>
      <c r="J7941" s="71"/>
      <c r="K7941" s="71"/>
      <c r="L7941" s="65"/>
      <c r="M7941" s="66"/>
      <c r="N7941" s="64"/>
      <c r="Y7941" s="55"/>
    </row>
    <row r="7942" spans="1:25" s="49" customFormat="1" x14ac:dyDescent="0.25">
      <c r="A7942" s="67"/>
      <c r="B7942" s="67"/>
      <c r="C7942" s="67"/>
      <c r="D7942" s="71"/>
      <c r="E7942" s="55"/>
      <c r="F7942" s="58"/>
      <c r="G7942" s="58"/>
      <c r="H7942" s="55"/>
      <c r="I7942" s="55"/>
      <c r="J7942" s="71"/>
      <c r="K7942" s="71"/>
      <c r="L7942" s="65"/>
      <c r="M7942" s="66"/>
      <c r="N7942" s="64"/>
      <c r="Y7942" s="55"/>
    </row>
    <row r="7943" spans="1:25" s="49" customFormat="1" x14ac:dyDescent="0.25">
      <c r="A7943" s="67"/>
      <c r="B7943" s="67"/>
      <c r="C7943" s="67"/>
      <c r="D7943" s="71"/>
      <c r="E7943" s="55"/>
      <c r="F7943" s="58"/>
      <c r="G7943" s="58"/>
      <c r="H7943" s="55"/>
      <c r="I7943" s="55"/>
      <c r="J7943" s="71"/>
      <c r="K7943" s="71"/>
      <c r="L7943" s="65"/>
      <c r="M7943" s="66"/>
      <c r="N7943" s="64"/>
      <c r="Y7943" s="55"/>
    </row>
    <row r="7944" spans="1:25" s="49" customFormat="1" x14ac:dyDescent="0.25">
      <c r="A7944" s="67"/>
      <c r="B7944" s="67"/>
      <c r="C7944" s="67"/>
      <c r="D7944" s="71"/>
      <c r="E7944" s="55"/>
      <c r="F7944" s="58"/>
      <c r="G7944" s="58"/>
      <c r="H7944" s="55"/>
      <c r="I7944" s="55"/>
      <c r="J7944" s="71"/>
      <c r="K7944" s="71"/>
      <c r="L7944" s="65"/>
      <c r="M7944" s="66"/>
      <c r="N7944" s="64"/>
      <c r="Y7944" s="55"/>
    </row>
    <row r="7945" spans="1:25" s="49" customFormat="1" x14ac:dyDescent="0.25">
      <c r="A7945" s="67"/>
      <c r="B7945" s="67"/>
      <c r="C7945" s="67"/>
      <c r="D7945" s="71"/>
      <c r="E7945" s="55"/>
      <c r="F7945" s="58"/>
      <c r="G7945" s="58"/>
      <c r="H7945" s="55"/>
      <c r="I7945" s="55"/>
      <c r="J7945" s="71"/>
      <c r="K7945" s="71"/>
      <c r="L7945" s="65"/>
      <c r="M7945" s="66"/>
      <c r="N7945" s="64"/>
      <c r="Y7945" s="55"/>
    </row>
    <row r="7946" spans="1:25" s="49" customFormat="1" x14ac:dyDescent="0.25">
      <c r="A7946" s="67"/>
      <c r="B7946" s="67"/>
      <c r="C7946" s="67"/>
      <c r="D7946" s="71"/>
      <c r="E7946" s="55"/>
      <c r="F7946" s="58"/>
      <c r="G7946" s="58"/>
      <c r="H7946" s="55"/>
      <c r="I7946" s="55"/>
      <c r="J7946" s="71"/>
      <c r="K7946" s="71"/>
      <c r="L7946" s="65"/>
      <c r="M7946" s="66"/>
      <c r="N7946" s="64"/>
      <c r="Y7946" s="55"/>
    </row>
    <row r="7947" spans="1:25" s="49" customFormat="1" x14ac:dyDescent="0.25">
      <c r="A7947" s="67"/>
      <c r="B7947" s="67"/>
      <c r="C7947" s="67"/>
      <c r="D7947" s="71"/>
      <c r="E7947" s="55"/>
      <c r="F7947" s="58"/>
      <c r="G7947" s="58"/>
      <c r="H7947" s="55"/>
      <c r="I7947" s="55"/>
      <c r="J7947" s="71"/>
      <c r="K7947" s="71"/>
      <c r="L7947" s="65"/>
      <c r="M7947" s="66"/>
      <c r="N7947" s="64"/>
      <c r="Y7947" s="55"/>
    </row>
    <row r="7948" spans="1:25" s="49" customFormat="1" x14ac:dyDescent="0.25">
      <c r="A7948" s="67"/>
      <c r="B7948" s="67"/>
      <c r="C7948" s="67"/>
      <c r="D7948" s="71"/>
      <c r="E7948" s="55"/>
      <c r="F7948" s="58"/>
      <c r="G7948" s="58"/>
      <c r="H7948" s="55"/>
      <c r="I7948" s="55"/>
      <c r="J7948" s="71"/>
      <c r="K7948" s="71"/>
      <c r="L7948" s="65"/>
      <c r="M7948" s="66"/>
      <c r="N7948" s="64"/>
      <c r="Y7948" s="55"/>
    </row>
    <row r="7949" spans="1:25" s="49" customFormat="1" x14ac:dyDescent="0.25">
      <c r="A7949" s="67"/>
      <c r="B7949" s="67"/>
      <c r="C7949" s="67"/>
      <c r="D7949" s="71"/>
      <c r="E7949" s="55"/>
      <c r="F7949" s="58"/>
      <c r="G7949" s="58"/>
      <c r="H7949" s="55"/>
      <c r="I7949" s="55"/>
      <c r="J7949" s="71"/>
      <c r="K7949" s="71"/>
      <c r="L7949" s="65"/>
      <c r="M7949" s="66"/>
      <c r="N7949" s="64"/>
      <c r="Y7949" s="55"/>
    </row>
    <row r="7950" spans="1:25" s="49" customFormat="1" x14ac:dyDescent="0.25">
      <c r="A7950" s="67"/>
      <c r="B7950" s="67"/>
      <c r="C7950" s="67"/>
      <c r="D7950" s="71"/>
      <c r="E7950" s="55"/>
      <c r="F7950" s="58"/>
      <c r="G7950" s="58"/>
      <c r="H7950" s="55"/>
      <c r="I7950" s="55"/>
      <c r="J7950" s="71"/>
      <c r="K7950" s="71"/>
      <c r="L7950" s="65"/>
      <c r="M7950" s="66"/>
      <c r="N7950" s="64"/>
      <c r="Y7950" s="55"/>
    </row>
    <row r="7951" spans="1:25" s="49" customFormat="1" x14ac:dyDescent="0.25">
      <c r="A7951" s="67"/>
      <c r="B7951" s="67"/>
      <c r="C7951" s="67"/>
      <c r="D7951" s="71"/>
      <c r="E7951" s="55"/>
      <c r="F7951" s="58"/>
      <c r="G7951" s="58"/>
      <c r="H7951" s="55"/>
      <c r="I7951" s="55"/>
      <c r="J7951" s="71"/>
      <c r="K7951" s="71"/>
      <c r="L7951" s="65"/>
      <c r="M7951" s="66"/>
      <c r="N7951" s="64"/>
      <c r="Y7951" s="55"/>
    </row>
    <row r="7952" spans="1:25" s="49" customFormat="1" x14ac:dyDescent="0.25">
      <c r="A7952" s="67"/>
      <c r="B7952" s="67"/>
      <c r="C7952" s="67"/>
      <c r="D7952" s="71"/>
      <c r="E7952" s="55"/>
      <c r="F7952" s="58"/>
      <c r="G7952" s="58"/>
      <c r="H7952" s="55"/>
      <c r="I7952" s="55"/>
      <c r="J7952" s="71"/>
      <c r="K7952" s="71"/>
      <c r="L7952" s="65"/>
      <c r="M7952" s="66"/>
      <c r="N7952" s="64"/>
      <c r="Y7952" s="55"/>
    </row>
    <row r="7953" spans="1:25" s="49" customFormat="1" x14ac:dyDescent="0.25">
      <c r="A7953" s="67"/>
      <c r="B7953" s="67"/>
      <c r="C7953" s="67"/>
      <c r="D7953" s="71"/>
      <c r="E7953" s="55"/>
      <c r="F7953" s="58"/>
      <c r="G7953" s="58"/>
      <c r="H7953" s="55"/>
      <c r="I7953" s="55"/>
      <c r="J7953" s="71"/>
      <c r="K7953" s="71"/>
      <c r="L7953" s="65"/>
      <c r="M7953" s="66"/>
      <c r="N7953" s="64"/>
      <c r="Y7953" s="55"/>
    </row>
    <row r="7954" spans="1:25" s="49" customFormat="1" x14ac:dyDescent="0.25">
      <c r="A7954" s="67"/>
      <c r="B7954" s="67"/>
      <c r="C7954" s="67"/>
      <c r="D7954" s="71"/>
      <c r="E7954" s="55"/>
      <c r="F7954" s="58"/>
      <c r="G7954" s="58"/>
      <c r="H7954" s="55"/>
      <c r="I7954" s="55"/>
      <c r="J7954" s="71"/>
      <c r="K7954" s="71"/>
      <c r="L7954" s="65"/>
      <c r="M7954" s="66"/>
      <c r="N7954" s="64"/>
      <c r="Y7954" s="55"/>
    </row>
    <row r="7955" spans="1:25" s="49" customFormat="1" x14ac:dyDescent="0.25">
      <c r="A7955" s="67"/>
      <c r="B7955" s="67"/>
      <c r="C7955" s="67"/>
      <c r="D7955" s="71"/>
      <c r="E7955" s="55"/>
      <c r="F7955" s="58"/>
      <c r="G7955" s="58"/>
      <c r="H7955" s="55"/>
      <c r="I7955" s="55"/>
      <c r="J7955" s="71"/>
      <c r="K7955" s="71"/>
      <c r="L7955" s="65"/>
      <c r="M7955" s="66"/>
      <c r="N7955" s="64"/>
      <c r="Y7955" s="55"/>
    </row>
    <row r="7956" spans="1:25" s="49" customFormat="1" x14ac:dyDescent="0.25">
      <c r="A7956" s="67"/>
      <c r="B7956" s="67"/>
      <c r="C7956" s="67"/>
      <c r="D7956" s="71"/>
      <c r="E7956" s="55"/>
      <c r="F7956" s="58"/>
      <c r="G7956" s="58"/>
      <c r="H7956" s="55"/>
      <c r="I7956" s="55"/>
      <c r="J7956" s="71"/>
      <c r="K7956" s="71"/>
      <c r="L7956" s="65"/>
      <c r="M7956" s="66"/>
      <c r="N7956" s="64"/>
      <c r="Y7956" s="55"/>
    </row>
    <row r="7957" spans="1:25" s="49" customFormat="1" x14ac:dyDescent="0.25">
      <c r="A7957" s="67"/>
      <c r="B7957" s="67"/>
      <c r="C7957" s="67"/>
      <c r="D7957" s="71"/>
      <c r="E7957" s="55"/>
      <c r="F7957" s="58"/>
      <c r="G7957" s="58"/>
      <c r="H7957" s="55"/>
      <c r="I7957" s="55"/>
      <c r="J7957" s="71"/>
      <c r="K7957" s="71"/>
      <c r="L7957" s="65"/>
      <c r="M7957" s="66"/>
      <c r="N7957" s="64"/>
      <c r="Y7957" s="55"/>
    </row>
    <row r="7958" spans="1:25" s="49" customFormat="1" x14ac:dyDescent="0.25">
      <c r="A7958" s="67"/>
      <c r="B7958" s="67"/>
      <c r="C7958" s="67"/>
      <c r="D7958" s="71"/>
      <c r="E7958" s="55"/>
      <c r="F7958" s="58"/>
      <c r="G7958" s="58"/>
      <c r="H7958" s="55"/>
      <c r="I7958" s="55"/>
      <c r="J7958" s="71"/>
      <c r="K7958" s="71"/>
      <c r="L7958" s="65"/>
      <c r="M7958" s="66"/>
      <c r="N7958" s="64"/>
      <c r="Y7958" s="55"/>
    </row>
    <row r="7959" spans="1:25" s="49" customFormat="1" x14ac:dyDescent="0.25">
      <c r="A7959" s="67"/>
      <c r="B7959" s="67"/>
      <c r="C7959" s="67"/>
      <c r="D7959" s="71"/>
      <c r="E7959" s="55"/>
      <c r="F7959" s="58"/>
      <c r="G7959" s="58"/>
      <c r="H7959" s="55"/>
      <c r="I7959" s="55"/>
      <c r="J7959" s="71"/>
      <c r="K7959" s="71"/>
      <c r="L7959" s="65"/>
      <c r="M7959" s="66"/>
      <c r="N7959" s="64"/>
      <c r="Y7959" s="55"/>
    </row>
    <row r="7960" spans="1:25" s="49" customFormat="1" x14ac:dyDescent="0.25">
      <c r="A7960" s="67"/>
      <c r="B7960" s="67"/>
      <c r="C7960" s="67"/>
      <c r="D7960" s="71"/>
      <c r="E7960" s="55"/>
      <c r="F7960" s="58"/>
      <c r="G7960" s="58"/>
      <c r="H7960" s="55"/>
      <c r="I7960" s="55"/>
      <c r="J7960" s="71"/>
      <c r="K7960" s="71"/>
      <c r="L7960" s="65"/>
      <c r="M7960" s="66"/>
      <c r="N7960" s="64"/>
      <c r="Y7960" s="55"/>
    </row>
    <row r="7961" spans="1:25" s="49" customFormat="1" x14ac:dyDescent="0.25">
      <c r="A7961" s="67"/>
      <c r="B7961" s="67"/>
      <c r="C7961" s="67"/>
      <c r="D7961" s="71"/>
      <c r="E7961" s="55"/>
      <c r="F7961" s="58"/>
      <c r="G7961" s="58"/>
      <c r="H7961" s="55"/>
      <c r="I7961" s="55"/>
      <c r="J7961" s="71"/>
      <c r="K7961" s="71"/>
      <c r="L7961" s="65"/>
      <c r="M7961" s="66"/>
      <c r="N7961" s="64"/>
      <c r="Y7961" s="55"/>
    </row>
    <row r="7962" spans="1:25" s="49" customFormat="1" x14ac:dyDescent="0.25">
      <c r="A7962" s="67"/>
      <c r="B7962" s="67"/>
      <c r="C7962" s="67"/>
      <c r="D7962" s="71"/>
      <c r="E7962" s="55"/>
      <c r="F7962" s="58"/>
      <c r="G7962" s="58"/>
      <c r="H7962" s="55"/>
      <c r="I7962" s="55"/>
      <c r="J7962" s="71"/>
      <c r="K7962" s="71"/>
      <c r="L7962" s="65"/>
      <c r="M7962" s="66"/>
      <c r="N7962" s="64"/>
      <c r="Y7962" s="55"/>
    </row>
    <row r="7963" spans="1:25" s="49" customFormat="1" x14ac:dyDescent="0.25">
      <c r="A7963" s="67"/>
      <c r="B7963" s="67"/>
      <c r="C7963" s="67"/>
      <c r="D7963" s="71"/>
      <c r="E7963" s="55"/>
      <c r="F7963" s="58"/>
      <c r="G7963" s="58"/>
      <c r="H7963" s="55"/>
      <c r="I7963" s="55"/>
      <c r="J7963" s="71"/>
      <c r="K7963" s="71"/>
      <c r="L7963" s="65"/>
      <c r="M7963" s="66"/>
      <c r="N7963" s="64"/>
      <c r="Y7963" s="55"/>
    </row>
    <row r="7964" spans="1:25" s="49" customFormat="1" x14ac:dyDescent="0.25">
      <c r="A7964" s="67"/>
      <c r="B7964" s="67"/>
      <c r="C7964" s="67"/>
      <c r="D7964" s="71"/>
      <c r="E7964" s="55"/>
      <c r="F7964" s="58"/>
      <c r="G7964" s="58"/>
      <c r="H7964" s="55"/>
      <c r="I7964" s="55"/>
      <c r="J7964" s="71"/>
      <c r="K7964" s="71"/>
      <c r="L7964" s="65"/>
      <c r="M7964" s="66"/>
      <c r="N7964" s="64"/>
      <c r="Y7964" s="55"/>
    </row>
    <row r="7965" spans="1:25" s="49" customFormat="1" x14ac:dyDescent="0.25">
      <c r="A7965" s="67"/>
      <c r="B7965" s="67"/>
      <c r="C7965" s="67"/>
      <c r="D7965" s="71"/>
      <c r="E7965" s="55"/>
      <c r="F7965" s="58"/>
      <c r="G7965" s="58"/>
      <c r="H7965" s="55"/>
      <c r="I7965" s="55"/>
      <c r="J7965" s="71"/>
      <c r="K7965" s="71"/>
      <c r="L7965" s="65"/>
      <c r="M7965" s="66"/>
      <c r="N7965" s="64"/>
      <c r="Y7965" s="55"/>
    </row>
    <row r="7966" spans="1:25" s="49" customFormat="1" x14ac:dyDescent="0.25">
      <c r="A7966" s="67"/>
      <c r="B7966" s="67"/>
      <c r="C7966" s="67"/>
      <c r="D7966" s="71"/>
      <c r="E7966" s="55"/>
      <c r="F7966" s="58"/>
      <c r="G7966" s="58"/>
      <c r="H7966" s="55"/>
      <c r="I7966" s="55"/>
      <c r="J7966" s="71"/>
      <c r="K7966" s="71"/>
      <c r="L7966" s="65"/>
      <c r="M7966" s="66"/>
      <c r="N7966" s="64"/>
      <c r="Y7966" s="55"/>
    </row>
    <row r="7967" spans="1:25" s="49" customFormat="1" x14ac:dyDescent="0.25">
      <c r="A7967" s="67"/>
      <c r="B7967" s="67"/>
      <c r="C7967" s="67"/>
      <c r="D7967" s="71"/>
      <c r="E7967" s="55"/>
      <c r="F7967" s="58"/>
      <c r="G7967" s="58"/>
      <c r="H7967" s="55"/>
      <c r="I7967" s="55"/>
      <c r="J7967" s="71"/>
      <c r="K7967" s="71"/>
      <c r="L7967" s="65"/>
      <c r="M7967" s="66"/>
      <c r="N7967" s="64"/>
      <c r="Y7967" s="55"/>
    </row>
    <row r="7968" spans="1:25" s="49" customFormat="1" x14ac:dyDescent="0.25">
      <c r="A7968" s="67"/>
      <c r="B7968" s="67"/>
      <c r="C7968" s="67"/>
      <c r="D7968" s="71"/>
      <c r="E7968" s="55"/>
      <c r="F7968" s="58"/>
      <c r="G7968" s="58"/>
      <c r="H7968" s="55"/>
      <c r="I7968" s="55"/>
      <c r="J7968" s="71"/>
      <c r="K7968" s="71"/>
      <c r="L7968" s="65"/>
      <c r="M7968" s="66"/>
      <c r="N7968" s="64"/>
      <c r="Y7968" s="55"/>
    </row>
    <row r="7969" spans="1:25" s="49" customFormat="1" x14ac:dyDescent="0.25">
      <c r="A7969" s="67"/>
      <c r="B7969" s="67"/>
      <c r="C7969" s="67"/>
      <c r="D7969" s="71"/>
      <c r="E7969" s="55"/>
      <c r="F7969" s="58"/>
      <c r="G7969" s="58"/>
      <c r="H7969" s="55"/>
      <c r="I7969" s="55"/>
      <c r="J7969" s="71"/>
      <c r="K7969" s="71"/>
      <c r="L7969" s="65"/>
      <c r="M7969" s="66"/>
      <c r="N7969" s="64"/>
      <c r="Y7969" s="55"/>
    </row>
    <row r="7970" spans="1:25" s="49" customFormat="1" x14ac:dyDescent="0.25">
      <c r="A7970" s="67"/>
      <c r="B7970" s="67"/>
      <c r="C7970" s="67"/>
      <c r="D7970" s="71"/>
      <c r="E7970" s="55"/>
      <c r="F7970" s="58"/>
      <c r="G7970" s="58"/>
      <c r="H7970" s="55"/>
      <c r="I7970" s="55"/>
      <c r="J7970" s="71"/>
      <c r="K7970" s="71"/>
      <c r="L7970" s="65"/>
      <c r="M7970" s="66"/>
      <c r="N7970" s="64"/>
      <c r="Y7970" s="55"/>
    </row>
    <row r="7971" spans="1:25" s="49" customFormat="1" x14ac:dyDescent="0.25">
      <c r="A7971" s="67"/>
      <c r="B7971" s="67"/>
      <c r="C7971" s="67"/>
      <c r="D7971" s="71"/>
      <c r="E7971" s="55"/>
      <c r="F7971" s="58"/>
      <c r="G7971" s="58"/>
      <c r="H7971" s="55"/>
      <c r="I7971" s="55"/>
      <c r="J7971" s="71"/>
      <c r="K7971" s="71"/>
      <c r="L7971" s="65"/>
      <c r="M7971" s="66"/>
      <c r="N7971" s="64"/>
      <c r="Y7971" s="55"/>
    </row>
    <row r="7972" spans="1:25" s="49" customFormat="1" x14ac:dyDescent="0.25">
      <c r="A7972" s="67"/>
      <c r="B7972" s="67"/>
      <c r="C7972" s="67"/>
      <c r="D7972" s="71"/>
      <c r="E7972" s="55"/>
      <c r="F7972" s="58"/>
      <c r="G7972" s="58"/>
      <c r="H7972" s="55"/>
      <c r="I7972" s="55"/>
      <c r="J7972" s="71"/>
      <c r="K7972" s="71"/>
      <c r="L7972" s="65"/>
      <c r="M7972" s="66"/>
      <c r="N7972" s="64"/>
      <c r="Y7972" s="55"/>
    </row>
    <row r="7973" spans="1:25" s="49" customFormat="1" x14ac:dyDescent="0.25">
      <c r="A7973" s="67"/>
      <c r="B7973" s="67"/>
      <c r="C7973" s="67"/>
      <c r="D7973" s="71"/>
      <c r="E7973" s="55"/>
      <c r="F7973" s="58"/>
      <c r="G7973" s="58"/>
      <c r="H7973" s="55"/>
      <c r="I7973" s="55"/>
      <c r="J7973" s="71"/>
      <c r="K7973" s="71"/>
      <c r="L7973" s="65"/>
      <c r="M7973" s="66"/>
      <c r="N7973" s="64"/>
      <c r="Y7973" s="55"/>
    </row>
    <row r="7974" spans="1:25" s="49" customFormat="1" x14ac:dyDescent="0.25">
      <c r="A7974" s="67"/>
      <c r="B7974" s="67"/>
      <c r="C7974" s="67"/>
      <c r="D7974" s="71"/>
      <c r="E7974" s="55"/>
      <c r="F7974" s="58"/>
      <c r="G7974" s="58"/>
      <c r="H7974" s="55"/>
      <c r="I7974" s="55"/>
      <c r="J7974" s="71"/>
      <c r="K7974" s="71"/>
      <c r="L7974" s="65"/>
      <c r="M7974" s="66"/>
      <c r="N7974" s="64"/>
      <c r="Y7974" s="55"/>
    </row>
    <row r="7975" spans="1:25" s="49" customFormat="1" x14ac:dyDescent="0.25">
      <c r="A7975" s="67"/>
      <c r="B7975" s="67"/>
      <c r="C7975" s="67"/>
      <c r="D7975" s="71"/>
      <c r="E7975" s="55"/>
      <c r="F7975" s="58"/>
      <c r="G7975" s="58"/>
      <c r="H7975" s="55"/>
      <c r="I7975" s="55"/>
      <c r="J7975" s="71"/>
      <c r="K7975" s="71"/>
      <c r="L7975" s="65"/>
      <c r="M7975" s="66"/>
      <c r="N7975" s="64"/>
      <c r="Y7975" s="55"/>
    </row>
    <row r="7976" spans="1:25" s="49" customFormat="1" x14ac:dyDescent="0.25">
      <c r="A7976" s="67"/>
      <c r="B7976" s="67"/>
      <c r="C7976" s="67"/>
      <c r="D7976" s="71"/>
      <c r="E7976" s="55"/>
      <c r="F7976" s="58"/>
      <c r="G7976" s="58"/>
      <c r="H7976" s="55"/>
      <c r="I7976" s="55"/>
      <c r="J7976" s="71"/>
      <c r="K7976" s="71"/>
      <c r="L7976" s="65"/>
      <c r="M7976" s="66"/>
      <c r="N7976" s="64"/>
      <c r="Y7976" s="55"/>
    </row>
    <row r="7977" spans="1:25" s="49" customFormat="1" x14ac:dyDescent="0.25">
      <c r="A7977" s="67"/>
      <c r="B7977" s="67"/>
      <c r="C7977" s="67"/>
      <c r="D7977" s="71"/>
      <c r="E7977" s="55"/>
      <c r="F7977" s="58"/>
      <c r="G7977" s="58"/>
      <c r="H7977" s="55"/>
      <c r="I7977" s="55"/>
      <c r="J7977" s="71"/>
      <c r="K7977" s="71"/>
      <c r="L7977" s="65"/>
      <c r="M7977" s="66"/>
      <c r="N7977" s="64"/>
      <c r="Y7977" s="55"/>
    </row>
    <row r="7978" spans="1:25" s="49" customFormat="1" x14ac:dyDescent="0.25">
      <c r="A7978" s="67"/>
      <c r="B7978" s="67"/>
      <c r="C7978" s="67"/>
      <c r="D7978" s="71"/>
      <c r="E7978" s="55"/>
      <c r="F7978" s="58"/>
      <c r="G7978" s="58"/>
      <c r="H7978" s="55"/>
      <c r="I7978" s="55"/>
      <c r="J7978" s="71"/>
      <c r="K7978" s="71"/>
      <c r="L7978" s="65"/>
      <c r="M7978" s="66"/>
      <c r="N7978" s="64"/>
      <c r="Y7978" s="55"/>
    </row>
    <row r="7979" spans="1:25" s="49" customFormat="1" x14ac:dyDescent="0.25">
      <c r="A7979" s="67"/>
      <c r="B7979" s="67"/>
      <c r="C7979" s="67"/>
      <c r="D7979" s="71"/>
      <c r="E7979" s="55"/>
      <c r="F7979" s="58"/>
      <c r="G7979" s="58"/>
      <c r="H7979" s="55"/>
      <c r="I7979" s="55"/>
      <c r="J7979" s="71"/>
      <c r="K7979" s="71"/>
      <c r="L7979" s="65"/>
      <c r="M7979" s="66"/>
      <c r="N7979" s="64"/>
      <c r="Y7979" s="55"/>
    </row>
    <row r="7980" spans="1:25" s="49" customFormat="1" x14ac:dyDescent="0.25">
      <c r="A7980" s="67"/>
      <c r="B7980" s="67"/>
      <c r="C7980" s="67"/>
      <c r="D7980" s="71"/>
      <c r="E7980" s="55"/>
      <c r="F7980" s="58"/>
      <c r="G7980" s="58"/>
      <c r="H7980" s="55"/>
      <c r="I7980" s="55"/>
      <c r="J7980" s="71"/>
      <c r="K7980" s="71"/>
      <c r="L7980" s="65"/>
      <c r="M7980" s="66"/>
      <c r="N7980" s="64"/>
      <c r="Y7980" s="55"/>
    </row>
    <row r="7981" spans="1:25" s="49" customFormat="1" x14ac:dyDescent="0.25">
      <c r="A7981" s="67"/>
      <c r="B7981" s="67"/>
      <c r="C7981" s="67"/>
      <c r="D7981" s="71"/>
      <c r="E7981" s="55"/>
      <c r="F7981" s="58"/>
      <c r="G7981" s="58"/>
      <c r="H7981" s="55"/>
      <c r="I7981" s="55"/>
      <c r="J7981" s="71"/>
      <c r="K7981" s="71"/>
      <c r="L7981" s="65"/>
      <c r="M7981" s="66"/>
      <c r="N7981" s="64"/>
      <c r="Y7981" s="55"/>
    </row>
    <row r="7982" spans="1:25" s="49" customFormat="1" x14ac:dyDescent="0.25">
      <c r="A7982" s="67"/>
      <c r="B7982" s="67"/>
      <c r="C7982" s="67"/>
      <c r="D7982" s="71"/>
      <c r="E7982" s="55"/>
      <c r="F7982" s="58"/>
      <c r="G7982" s="58"/>
      <c r="H7982" s="55"/>
      <c r="I7982" s="55"/>
      <c r="J7982" s="71"/>
      <c r="K7982" s="71"/>
      <c r="L7982" s="65"/>
      <c r="M7982" s="66"/>
      <c r="N7982" s="64"/>
      <c r="Y7982" s="55"/>
    </row>
    <row r="7983" spans="1:25" s="49" customFormat="1" x14ac:dyDescent="0.25">
      <c r="A7983" s="67"/>
      <c r="B7983" s="67"/>
      <c r="C7983" s="67"/>
      <c r="D7983" s="71"/>
      <c r="E7983" s="55"/>
      <c r="F7983" s="58"/>
      <c r="G7983" s="58"/>
      <c r="H7983" s="55"/>
      <c r="I7983" s="55"/>
      <c r="J7983" s="71"/>
      <c r="K7983" s="71"/>
      <c r="L7983" s="65"/>
      <c r="M7983" s="66"/>
      <c r="N7983" s="64"/>
      <c r="Y7983" s="55"/>
    </row>
    <row r="7984" spans="1:25" s="49" customFormat="1" x14ac:dyDescent="0.25">
      <c r="A7984" s="67"/>
      <c r="B7984" s="67"/>
      <c r="C7984" s="67"/>
      <c r="D7984" s="71"/>
      <c r="E7984" s="55"/>
      <c r="F7984" s="58"/>
      <c r="G7984" s="58"/>
      <c r="H7984" s="55"/>
      <c r="I7984" s="55"/>
      <c r="J7984" s="71"/>
      <c r="K7984" s="71"/>
      <c r="L7984" s="65"/>
      <c r="M7984" s="66"/>
      <c r="N7984" s="64"/>
      <c r="Y7984" s="55"/>
    </row>
    <row r="7985" spans="1:25" s="49" customFormat="1" x14ac:dyDescent="0.25">
      <c r="A7985" s="67"/>
      <c r="B7985" s="67"/>
      <c r="C7985" s="67"/>
      <c r="D7985" s="71"/>
      <c r="E7985" s="55"/>
      <c r="F7985" s="58"/>
      <c r="G7985" s="58"/>
      <c r="H7985" s="55"/>
      <c r="I7985" s="55"/>
      <c r="J7985" s="71"/>
      <c r="K7985" s="71"/>
      <c r="L7985" s="65"/>
      <c r="M7985" s="66"/>
      <c r="N7985" s="64"/>
      <c r="Y7985" s="55"/>
    </row>
    <row r="7986" spans="1:25" s="49" customFormat="1" x14ac:dyDescent="0.25">
      <c r="A7986" s="67"/>
      <c r="B7986" s="67"/>
      <c r="C7986" s="67"/>
      <c r="D7986" s="71"/>
      <c r="E7986" s="55"/>
      <c r="F7986" s="58"/>
      <c r="G7986" s="58"/>
      <c r="H7986" s="55"/>
      <c r="I7986" s="55"/>
      <c r="J7986" s="71"/>
      <c r="K7986" s="71"/>
      <c r="L7986" s="65"/>
      <c r="M7986" s="66"/>
      <c r="N7986" s="64"/>
      <c r="Y7986" s="55"/>
    </row>
    <row r="7987" spans="1:25" s="49" customFormat="1" x14ac:dyDescent="0.25">
      <c r="A7987" s="67"/>
      <c r="B7987" s="67"/>
      <c r="C7987" s="67"/>
      <c r="D7987" s="71"/>
      <c r="E7987" s="55"/>
      <c r="F7987" s="58"/>
      <c r="G7987" s="58"/>
      <c r="H7987" s="55"/>
      <c r="I7987" s="55"/>
      <c r="J7987" s="71"/>
      <c r="K7987" s="71"/>
      <c r="L7987" s="65"/>
      <c r="M7987" s="66"/>
      <c r="N7987" s="64"/>
      <c r="Y7987" s="55"/>
    </row>
    <row r="7988" spans="1:25" s="49" customFormat="1" x14ac:dyDescent="0.25">
      <c r="A7988" s="67"/>
      <c r="B7988" s="67"/>
      <c r="C7988" s="67"/>
      <c r="D7988" s="71"/>
      <c r="E7988" s="55"/>
      <c r="F7988" s="58"/>
      <c r="G7988" s="58"/>
      <c r="H7988" s="55"/>
      <c r="I7988" s="55"/>
      <c r="J7988" s="71"/>
      <c r="K7988" s="71"/>
      <c r="L7988" s="65"/>
      <c r="M7988" s="66"/>
      <c r="N7988" s="64"/>
      <c r="Y7988" s="55"/>
    </row>
    <row r="7989" spans="1:25" s="49" customFormat="1" x14ac:dyDescent="0.25">
      <c r="A7989" s="67"/>
      <c r="B7989" s="67"/>
      <c r="C7989" s="67"/>
      <c r="D7989" s="71"/>
      <c r="E7989" s="55"/>
      <c r="F7989" s="58"/>
      <c r="G7989" s="58"/>
      <c r="H7989" s="55"/>
      <c r="I7989" s="55"/>
      <c r="J7989" s="71"/>
      <c r="K7989" s="71"/>
      <c r="L7989" s="65"/>
      <c r="M7989" s="66"/>
      <c r="N7989" s="64"/>
      <c r="Y7989" s="55"/>
    </row>
    <row r="7990" spans="1:25" s="49" customFormat="1" x14ac:dyDescent="0.25">
      <c r="A7990" s="67"/>
      <c r="B7990" s="67"/>
      <c r="C7990" s="67"/>
      <c r="D7990" s="71"/>
      <c r="E7990" s="55"/>
      <c r="F7990" s="58"/>
      <c r="G7990" s="58"/>
      <c r="H7990" s="55"/>
      <c r="I7990" s="55"/>
      <c r="J7990" s="71"/>
      <c r="K7990" s="71"/>
      <c r="L7990" s="65"/>
      <c r="M7990" s="66"/>
      <c r="N7990" s="64"/>
      <c r="Y7990" s="55"/>
    </row>
    <row r="7991" spans="1:25" s="49" customFormat="1" x14ac:dyDescent="0.25">
      <c r="A7991" s="67"/>
      <c r="B7991" s="67"/>
      <c r="C7991" s="67"/>
      <c r="D7991" s="71"/>
      <c r="E7991" s="55"/>
      <c r="F7991" s="58"/>
      <c r="G7991" s="58"/>
      <c r="H7991" s="55"/>
      <c r="I7991" s="55"/>
      <c r="J7991" s="71"/>
      <c r="K7991" s="71"/>
      <c r="L7991" s="65"/>
      <c r="M7991" s="66"/>
      <c r="N7991" s="64"/>
      <c r="Y7991" s="55"/>
    </row>
    <row r="7992" spans="1:25" s="49" customFormat="1" x14ac:dyDescent="0.25">
      <c r="A7992" s="67"/>
      <c r="B7992" s="67"/>
      <c r="C7992" s="67"/>
      <c r="D7992" s="71"/>
      <c r="E7992" s="55"/>
      <c r="F7992" s="58"/>
      <c r="G7992" s="58"/>
      <c r="H7992" s="55"/>
      <c r="I7992" s="55"/>
      <c r="J7992" s="71"/>
      <c r="K7992" s="71"/>
      <c r="L7992" s="65"/>
      <c r="M7992" s="66"/>
      <c r="N7992" s="64"/>
      <c r="Y7992" s="55"/>
    </row>
    <row r="7993" spans="1:25" s="49" customFormat="1" x14ac:dyDescent="0.25">
      <c r="A7993" s="67"/>
      <c r="B7993" s="67"/>
      <c r="C7993" s="67"/>
      <c r="D7993" s="71"/>
      <c r="E7993" s="55"/>
      <c r="F7993" s="58"/>
      <c r="G7993" s="58"/>
      <c r="H7993" s="55"/>
      <c r="I7993" s="55"/>
      <c r="J7993" s="71"/>
      <c r="K7993" s="71"/>
      <c r="L7993" s="65"/>
      <c r="M7993" s="66"/>
      <c r="N7993" s="64"/>
      <c r="Y7993" s="55"/>
    </row>
    <row r="7994" spans="1:25" s="49" customFormat="1" x14ac:dyDescent="0.25">
      <c r="A7994" s="67"/>
      <c r="B7994" s="67"/>
      <c r="C7994" s="67"/>
      <c r="D7994" s="71"/>
      <c r="E7994" s="55"/>
      <c r="F7994" s="58"/>
      <c r="G7994" s="58"/>
      <c r="H7994" s="55"/>
      <c r="I7994" s="55"/>
      <c r="J7994" s="71"/>
      <c r="K7994" s="71"/>
      <c r="L7994" s="65"/>
      <c r="M7994" s="66"/>
      <c r="N7994" s="64"/>
      <c r="Y7994" s="55"/>
    </row>
    <row r="7995" spans="1:25" s="49" customFormat="1" x14ac:dyDescent="0.25">
      <c r="A7995" s="67"/>
      <c r="B7995" s="67"/>
      <c r="C7995" s="67"/>
      <c r="D7995" s="71"/>
      <c r="E7995" s="55"/>
      <c r="F7995" s="58"/>
      <c r="G7995" s="58"/>
      <c r="H7995" s="55"/>
      <c r="I7995" s="55"/>
      <c r="J7995" s="71"/>
      <c r="K7995" s="71"/>
      <c r="L7995" s="65"/>
      <c r="M7995" s="66"/>
      <c r="N7995" s="64"/>
      <c r="Y7995" s="55"/>
    </row>
    <row r="7996" spans="1:25" s="49" customFormat="1" x14ac:dyDescent="0.25">
      <c r="A7996" s="67"/>
      <c r="B7996" s="67"/>
      <c r="C7996" s="67"/>
      <c r="D7996" s="71"/>
      <c r="E7996" s="55"/>
      <c r="F7996" s="58"/>
      <c r="G7996" s="58"/>
      <c r="H7996" s="55"/>
      <c r="I7996" s="55"/>
      <c r="J7996" s="71"/>
      <c r="K7996" s="71"/>
      <c r="L7996" s="65"/>
      <c r="M7996" s="66"/>
      <c r="N7996" s="64"/>
      <c r="Y7996" s="55"/>
    </row>
    <row r="7997" spans="1:25" s="49" customFormat="1" x14ac:dyDescent="0.25">
      <c r="A7997" s="67"/>
      <c r="B7997" s="67"/>
      <c r="C7997" s="67"/>
      <c r="D7997" s="71"/>
      <c r="E7997" s="55"/>
      <c r="F7997" s="58"/>
      <c r="G7997" s="58"/>
      <c r="H7997" s="55"/>
      <c r="I7997" s="55"/>
      <c r="J7997" s="71"/>
      <c r="K7997" s="71"/>
      <c r="L7997" s="65"/>
      <c r="M7997" s="66"/>
      <c r="N7997" s="64"/>
      <c r="Y7997" s="55"/>
    </row>
    <row r="7998" spans="1:25" s="49" customFormat="1" x14ac:dyDescent="0.25">
      <c r="A7998" s="67"/>
      <c r="B7998" s="67"/>
      <c r="C7998" s="67"/>
      <c r="D7998" s="71"/>
      <c r="E7998" s="55"/>
      <c r="F7998" s="58"/>
      <c r="G7998" s="58"/>
      <c r="H7998" s="55"/>
      <c r="I7998" s="55"/>
      <c r="J7998" s="71"/>
      <c r="K7998" s="71"/>
      <c r="L7998" s="65"/>
      <c r="M7998" s="66"/>
      <c r="N7998" s="64"/>
      <c r="Y7998" s="55"/>
    </row>
    <row r="7999" spans="1:25" s="49" customFormat="1" x14ac:dyDescent="0.25">
      <c r="A7999" s="67"/>
      <c r="B7999" s="67"/>
      <c r="C7999" s="67"/>
      <c r="D7999" s="71"/>
      <c r="E7999" s="55"/>
      <c r="F7999" s="58"/>
      <c r="G7999" s="58"/>
      <c r="H7999" s="55"/>
      <c r="I7999" s="55"/>
      <c r="J7999" s="71"/>
      <c r="K7999" s="71"/>
      <c r="L7999" s="65"/>
      <c r="M7999" s="66"/>
      <c r="N7999" s="64"/>
      <c r="Y7999" s="55"/>
    </row>
    <row r="8000" spans="1:25" s="49" customFormat="1" x14ac:dyDescent="0.25">
      <c r="A8000" s="67"/>
      <c r="B8000" s="67"/>
      <c r="C8000" s="67"/>
      <c r="D8000" s="71"/>
      <c r="E8000" s="55"/>
      <c r="F8000" s="58"/>
      <c r="G8000" s="58"/>
      <c r="H8000" s="55"/>
      <c r="I8000" s="55"/>
      <c r="J8000" s="71"/>
      <c r="K8000" s="71"/>
      <c r="L8000" s="65"/>
      <c r="M8000" s="66"/>
      <c r="N8000" s="64"/>
      <c r="Y8000" s="55"/>
    </row>
    <row r="8001" spans="1:25" s="49" customFormat="1" x14ac:dyDescent="0.25">
      <c r="A8001" s="67"/>
      <c r="B8001" s="67"/>
      <c r="C8001" s="67"/>
      <c r="D8001" s="71"/>
      <c r="E8001" s="55"/>
      <c r="F8001" s="58"/>
      <c r="G8001" s="58"/>
      <c r="H8001" s="55"/>
      <c r="I8001" s="55"/>
      <c r="J8001" s="71"/>
      <c r="K8001" s="71"/>
      <c r="L8001" s="65"/>
      <c r="M8001" s="66"/>
      <c r="N8001" s="64"/>
      <c r="Y8001" s="55"/>
    </row>
    <row r="8002" spans="1:25" s="49" customFormat="1" x14ac:dyDescent="0.25">
      <c r="A8002" s="67"/>
      <c r="B8002" s="67"/>
      <c r="C8002" s="67"/>
      <c r="D8002" s="71"/>
      <c r="E8002" s="55"/>
      <c r="F8002" s="58"/>
      <c r="G8002" s="58"/>
      <c r="H8002" s="55"/>
      <c r="I8002" s="55"/>
      <c r="J8002" s="71"/>
      <c r="K8002" s="71"/>
      <c r="L8002" s="65"/>
      <c r="M8002" s="66"/>
      <c r="N8002" s="64"/>
      <c r="Y8002" s="55"/>
    </row>
    <row r="8003" spans="1:25" s="49" customFormat="1" x14ac:dyDescent="0.25">
      <c r="A8003" s="67"/>
      <c r="B8003" s="67"/>
      <c r="C8003" s="67"/>
      <c r="D8003" s="71"/>
      <c r="E8003" s="55"/>
      <c r="F8003" s="58"/>
      <c r="G8003" s="58"/>
      <c r="H8003" s="55"/>
      <c r="I8003" s="55"/>
      <c r="J8003" s="71"/>
      <c r="K8003" s="71"/>
      <c r="L8003" s="65"/>
      <c r="M8003" s="66"/>
      <c r="N8003" s="64"/>
      <c r="Y8003" s="55"/>
    </row>
    <row r="8004" spans="1:25" s="49" customFormat="1" x14ac:dyDescent="0.25">
      <c r="A8004" s="67"/>
      <c r="B8004" s="67"/>
      <c r="C8004" s="67"/>
      <c r="D8004" s="71"/>
      <c r="E8004" s="55"/>
      <c r="F8004" s="58"/>
      <c r="G8004" s="58"/>
      <c r="H8004" s="55"/>
      <c r="I8004" s="55"/>
      <c r="J8004" s="71"/>
      <c r="K8004" s="71"/>
      <c r="L8004" s="65"/>
      <c r="M8004" s="66"/>
      <c r="N8004" s="64"/>
      <c r="Y8004" s="55"/>
    </row>
    <row r="8005" spans="1:25" s="49" customFormat="1" x14ac:dyDescent="0.25">
      <c r="A8005" s="67"/>
      <c r="B8005" s="67"/>
      <c r="C8005" s="67"/>
      <c r="D8005" s="71"/>
      <c r="E8005" s="55"/>
      <c r="F8005" s="58"/>
      <c r="G8005" s="58"/>
      <c r="H8005" s="55"/>
      <c r="I8005" s="55"/>
      <c r="J8005" s="71"/>
      <c r="K8005" s="71"/>
      <c r="L8005" s="65"/>
      <c r="M8005" s="66"/>
      <c r="N8005" s="64"/>
      <c r="Y8005" s="55"/>
    </row>
    <row r="8006" spans="1:25" s="49" customFormat="1" x14ac:dyDescent="0.25">
      <c r="A8006" s="67"/>
      <c r="B8006" s="67"/>
      <c r="C8006" s="67"/>
      <c r="D8006" s="71"/>
      <c r="E8006" s="55"/>
      <c r="F8006" s="58"/>
      <c r="G8006" s="58"/>
      <c r="H8006" s="55"/>
      <c r="I8006" s="55"/>
      <c r="J8006" s="71"/>
      <c r="K8006" s="71"/>
      <c r="L8006" s="65"/>
      <c r="M8006" s="66"/>
      <c r="N8006" s="64"/>
      <c r="Y8006" s="55"/>
    </row>
    <row r="8007" spans="1:25" s="49" customFormat="1" x14ac:dyDescent="0.25">
      <c r="A8007" s="67"/>
      <c r="B8007" s="67"/>
      <c r="C8007" s="67"/>
      <c r="D8007" s="71"/>
      <c r="E8007" s="55"/>
      <c r="F8007" s="58"/>
      <c r="G8007" s="58"/>
      <c r="H8007" s="55"/>
      <c r="I8007" s="55"/>
      <c r="J8007" s="71"/>
      <c r="K8007" s="71"/>
      <c r="L8007" s="65"/>
      <c r="M8007" s="66"/>
      <c r="N8007" s="64"/>
      <c r="Y8007" s="55"/>
    </row>
    <row r="8008" spans="1:25" s="49" customFormat="1" x14ac:dyDescent="0.25">
      <c r="A8008" s="67"/>
      <c r="B8008" s="67"/>
      <c r="C8008" s="67"/>
      <c r="D8008" s="71"/>
      <c r="E8008" s="55"/>
      <c r="F8008" s="58"/>
      <c r="G8008" s="58"/>
      <c r="H8008" s="55"/>
      <c r="I8008" s="55"/>
      <c r="J8008" s="71"/>
      <c r="K8008" s="71"/>
      <c r="L8008" s="65"/>
      <c r="M8008" s="66"/>
      <c r="N8008" s="64"/>
      <c r="Y8008" s="55"/>
    </row>
    <row r="8009" spans="1:25" s="49" customFormat="1" x14ac:dyDescent="0.25">
      <c r="A8009" s="67"/>
      <c r="B8009" s="67"/>
      <c r="C8009" s="67"/>
      <c r="D8009" s="71"/>
      <c r="E8009" s="55"/>
      <c r="F8009" s="58"/>
      <c r="G8009" s="58"/>
      <c r="H8009" s="55"/>
      <c r="I8009" s="55"/>
      <c r="J8009" s="71"/>
      <c r="K8009" s="71"/>
      <c r="L8009" s="65"/>
      <c r="M8009" s="66"/>
      <c r="N8009" s="64"/>
      <c r="Y8009" s="55"/>
    </row>
    <row r="8010" spans="1:25" s="49" customFormat="1" x14ac:dyDescent="0.25">
      <c r="A8010" s="67"/>
      <c r="B8010" s="67"/>
      <c r="C8010" s="67"/>
      <c r="D8010" s="71"/>
      <c r="E8010" s="55"/>
      <c r="F8010" s="58"/>
      <c r="G8010" s="58"/>
      <c r="H8010" s="55"/>
      <c r="I8010" s="55"/>
      <c r="J8010" s="71"/>
      <c r="K8010" s="71"/>
      <c r="L8010" s="65"/>
      <c r="M8010" s="66"/>
      <c r="N8010" s="64"/>
      <c r="Y8010" s="55"/>
    </row>
    <row r="8011" spans="1:25" s="49" customFormat="1" x14ac:dyDescent="0.25">
      <c r="A8011" s="67"/>
      <c r="B8011" s="67"/>
      <c r="C8011" s="67"/>
      <c r="D8011" s="71"/>
      <c r="E8011" s="55"/>
      <c r="F8011" s="58"/>
      <c r="G8011" s="58"/>
      <c r="H8011" s="55"/>
      <c r="I8011" s="55"/>
      <c r="J8011" s="71"/>
      <c r="K8011" s="71"/>
      <c r="L8011" s="65"/>
      <c r="M8011" s="66"/>
      <c r="N8011" s="64"/>
      <c r="Y8011" s="55"/>
    </row>
    <row r="8012" spans="1:25" s="49" customFormat="1" x14ac:dyDescent="0.25">
      <c r="A8012" s="67"/>
      <c r="B8012" s="67"/>
      <c r="C8012" s="67"/>
      <c r="D8012" s="71"/>
      <c r="E8012" s="55"/>
      <c r="F8012" s="58"/>
      <c r="G8012" s="58"/>
      <c r="H8012" s="55"/>
      <c r="I8012" s="55"/>
      <c r="J8012" s="71"/>
      <c r="K8012" s="71"/>
      <c r="L8012" s="65"/>
      <c r="M8012" s="66"/>
      <c r="N8012" s="64"/>
      <c r="Y8012" s="55"/>
    </row>
    <row r="8013" spans="1:25" s="49" customFormat="1" x14ac:dyDescent="0.25">
      <c r="A8013" s="67"/>
      <c r="B8013" s="67"/>
      <c r="C8013" s="67"/>
      <c r="D8013" s="71"/>
      <c r="E8013" s="55"/>
      <c r="F8013" s="58"/>
      <c r="G8013" s="58"/>
      <c r="H8013" s="55"/>
      <c r="I8013" s="55"/>
      <c r="J8013" s="71"/>
      <c r="K8013" s="71"/>
      <c r="L8013" s="65"/>
      <c r="M8013" s="66"/>
      <c r="N8013" s="64"/>
      <c r="Y8013" s="55"/>
    </row>
    <row r="8014" spans="1:25" s="49" customFormat="1" x14ac:dyDescent="0.25">
      <c r="A8014" s="67"/>
      <c r="B8014" s="67"/>
      <c r="C8014" s="67"/>
      <c r="D8014" s="71"/>
      <c r="E8014" s="55"/>
      <c r="F8014" s="58"/>
      <c r="G8014" s="58"/>
      <c r="H8014" s="55"/>
      <c r="I8014" s="55"/>
      <c r="J8014" s="71"/>
      <c r="K8014" s="71"/>
      <c r="L8014" s="65"/>
      <c r="M8014" s="66"/>
      <c r="N8014" s="64"/>
      <c r="Y8014" s="55"/>
    </row>
    <row r="8015" spans="1:25" s="49" customFormat="1" x14ac:dyDescent="0.25">
      <c r="A8015" s="67"/>
      <c r="B8015" s="67"/>
      <c r="C8015" s="67"/>
      <c r="D8015" s="71"/>
      <c r="E8015" s="55"/>
      <c r="F8015" s="58"/>
      <c r="G8015" s="58"/>
      <c r="H8015" s="55"/>
      <c r="I8015" s="55"/>
      <c r="J8015" s="71"/>
      <c r="K8015" s="71"/>
      <c r="L8015" s="65"/>
      <c r="M8015" s="66"/>
      <c r="N8015" s="64"/>
      <c r="Y8015" s="55"/>
    </row>
    <row r="8016" spans="1:25" s="49" customFormat="1" x14ac:dyDescent="0.25">
      <c r="A8016" s="67"/>
      <c r="B8016" s="67"/>
      <c r="C8016" s="67"/>
      <c r="D8016" s="71"/>
      <c r="E8016" s="55"/>
      <c r="F8016" s="58"/>
      <c r="G8016" s="58"/>
      <c r="H8016" s="55"/>
      <c r="I8016" s="55"/>
      <c r="J8016" s="71"/>
      <c r="K8016" s="71"/>
      <c r="L8016" s="65"/>
      <c r="M8016" s="66"/>
      <c r="N8016" s="64"/>
      <c r="Y8016" s="55"/>
    </row>
    <row r="8017" spans="1:25" s="49" customFormat="1" x14ac:dyDescent="0.25">
      <c r="A8017" s="67"/>
      <c r="B8017" s="67"/>
      <c r="C8017" s="67"/>
      <c r="D8017" s="71"/>
      <c r="E8017" s="55"/>
      <c r="F8017" s="58"/>
      <c r="G8017" s="58"/>
      <c r="H8017" s="55"/>
      <c r="I8017" s="55"/>
      <c r="J8017" s="71"/>
      <c r="K8017" s="71"/>
      <c r="L8017" s="65"/>
      <c r="M8017" s="66"/>
      <c r="N8017" s="64"/>
      <c r="Y8017" s="55"/>
    </row>
    <row r="8018" spans="1:25" s="49" customFormat="1" x14ac:dyDescent="0.25">
      <c r="A8018" s="67"/>
      <c r="B8018" s="67"/>
      <c r="C8018" s="67"/>
      <c r="D8018" s="71"/>
      <c r="E8018" s="55"/>
      <c r="F8018" s="58"/>
      <c r="G8018" s="58"/>
      <c r="H8018" s="55"/>
      <c r="I8018" s="55"/>
      <c r="J8018" s="71"/>
      <c r="K8018" s="71"/>
      <c r="L8018" s="65"/>
      <c r="M8018" s="66"/>
      <c r="N8018" s="64"/>
      <c r="Y8018" s="55"/>
    </row>
    <row r="8019" spans="1:25" s="49" customFormat="1" x14ac:dyDescent="0.25">
      <c r="A8019" s="67"/>
      <c r="B8019" s="67"/>
      <c r="C8019" s="67"/>
      <c r="D8019" s="71"/>
      <c r="E8019" s="55"/>
      <c r="F8019" s="58"/>
      <c r="G8019" s="58"/>
      <c r="H8019" s="55"/>
      <c r="I8019" s="55"/>
      <c r="J8019" s="71"/>
      <c r="K8019" s="71"/>
      <c r="L8019" s="65"/>
      <c r="M8019" s="66"/>
      <c r="N8019" s="64"/>
      <c r="Y8019" s="55"/>
    </row>
    <row r="8020" spans="1:25" s="49" customFormat="1" x14ac:dyDescent="0.25">
      <c r="A8020" s="67"/>
      <c r="B8020" s="67"/>
      <c r="C8020" s="67"/>
      <c r="D8020" s="71"/>
      <c r="E8020" s="55"/>
      <c r="F8020" s="58"/>
      <c r="G8020" s="58"/>
      <c r="H8020" s="55"/>
      <c r="I8020" s="55"/>
      <c r="J8020" s="71"/>
      <c r="K8020" s="71"/>
      <c r="L8020" s="65"/>
      <c r="M8020" s="66"/>
      <c r="N8020" s="64"/>
      <c r="Y8020" s="55"/>
    </row>
    <row r="8021" spans="1:25" s="49" customFormat="1" x14ac:dyDescent="0.25">
      <c r="A8021" s="67"/>
      <c r="B8021" s="67"/>
      <c r="C8021" s="67"/>
      <c r="D8021" s="71"/>
      <c r="E8021" s="55"/>
      <c r="F8021" s="58"/>
      <c r="G8021" s="58"/>
      <c r="H8021" s="55"/>
      <c r="I8021" s="55"/>
      <c r="J8021" s="71"/>
      <c r="K8021" s="71"/>
      <c r="L8021" s="65"/>
      <c r="M8021" s="66"/>
      <c r="N8021" s="64"/>
      <c r="Y8021" s="55"/>
    </row>
    <row r="8022" spans="1:25" s="49" customFormat="1" x14ac:dyDescent="0.25">
      <c r="A8022" s="67"/>
      <c r="B8022" s="67"/>
      <c r="C8022" s="67"/>
      <c r="D8022" s="71"/>
      <c r="E8022" s="55"/>
      <c r="F8022" s="58"/>
      <c r="G8022" s="58"/>
      <c r="H8022" s="55"/>
      <c r="I8022" s="55"/>
      <c r="J8022" s="71"/>
      <c r="K8022" s="71"/>
      <c r="L8022" s="65"/>
      <c r="M8022" s="66"/>
      <c r="N8022" s="64"/>
      <c r="Y8022" s="55"/>
    </row>
    <row r="8023" spans="1:25" s="49" customFormat="1" x14ac:dyDescent="0.25">
      <c r="A8023" s="67"/>
      <c r="B8023" s="67"/>
      <c r="C8023" s="67"/>
      <c r="D8023" s="71"/>
      <c r="E8023" s="55"/>
      <c r="F8023" s="58"/>
      <c r="G8023" s="58"/>
      <c r="H8023" s="55"/>
      <c r="I8023" s="55"/>
      <c r="J8023" s="71"/>
      <c r="K8023" s="71"/>
      <c r="L8023" s="65"/>
      <c r="M8023" s="66"/>
      <c r="N8023" s="64"/>
      <c r="Y8023" s="55"/>
    </row>
    <row r="8024" spans="1:25" s="49" customFormat="1" x14ac:dyDescent="0.25">
      <c r="A8024" s="67"/>
      <c r="B8024" s="67"/>
      <c r="C8024" s="67"/>
      <c r="D8024" s="71"/>
      <c r="E8024" s="55"/>
      <c r="F8024" s="58"/>
      <c r="G8024" s="58"/>
      <c r="H8024" s="55"/>
      <c r="I8024" s="55"/>
      <c r="J8024" s="71"/>
      <c r="K8024" s="71"/>
      <c r="L8024" s="65"/>
      <c r="M8024" s="66"/>
      <c r="N8024" s="64"/>
      <c r="Y8024" s="55"/>
    </row>
    <row r="8025" spans="1:25" s="49" customFormat="1" x14ac:dyDescent="0.25">
      <c r="A8025" s="67"/>
      <c r="B8025" s="67"/>
      <c r="C8025" s="67"/>
      <c r="D8025" s="71"/>
      <c r="E8025" s="55"/>
      <c r="F8025" s="58"/>
      <c r="G8025" s="58"/>
      <c r="H8025" s="55"/>
      <c r="I8025" s="55"/>
      <c r="J8025" s="71"/>
      <c r="K8025" s="71"/>
      <c r="L8025" s="65"/>
      <c r="M8025" s="66"/>
      <c r="N8025" s="64"/>
      <c r="Y8025" s="55"/>
    </row>
    <row r="8026" spans="1:25" s="49" customFormat="1" x14ac:dyDescent="0.25">
      <c r="A8026" s="67"/>
      <c r="B8026" s="67"/>
      <c r="C8026" s="67"/>
      <c r="D8026" s="71"/>
      <c r="E8026" s="55"/>
      <c r="F8026" s="58"/>
      <c r="G8026" s="58"/>
      <c r="H8026" s="55"/>
      <c r="I8026" s="55"/>
      <c r="J8026" s="71"/>
      <c r="K8026" s="71"/>
      <c r="L8026" s="65"/>
      <c r="M8026" s="66"/>
      <c r="N8026" s="64"/>
      <c r="Y8026" s="55"/>
    </row>
    <row r="8027" spans="1:25" s="49" customFormat="1" x14ac:dyDescent="0.25">
      <c r="A8027" s="67"/>
      <c r="B8027" s="67"/>
      <c r="C8027" s="67"/>
      <c r="D8027" s="71"/>
      <c r="E8027" s="55"/>
      <c r="F8027" s="58"/>
      <c r="G8027" s="58"/>
      <c r="H8027" s="55"/>
      <c r="I8027" s="55"/>
      <c r="J8027" s="71"/>
      <c r="K8027" s="71"/>
      <c r="L8027" s="65"/>
      <c r="M8027" s="66"/>
      <c r="N8027" s="64"/>
      <c r="Y8027" s="55"/>
    </row>
    <row r="8028" spans="1:25" s="49" customFormat="1" x14ac:dyDescent="0.25">
      <c r="A8028" s="67"/>
      <c r="B8028" s="67"/>
      <c r="C8028" s="67"/>
      <c r="D8028" s="71"/>
      <c r="E8028" s="55"/>
      <c r="F8028" s="58"/>
      <c r="G8028" s="58"/>
      <c r="H8028" s="55"/>
      <c r="I8028" s="55"/>
      <c r="J8028" s="71"/>
      <c r="K8028" s="71"/>
      <c r="L8028" s="65"/>
      <c r="M8028" s="66"/>
      <c r="N8028" s="64"/>
      <c r="Y8028" s="55"/>
    </row>
    <row r="8029" spans="1:25" s="49" customFormat="1" x14ac:dyDescent="0.25">
      <c r="A8029" s="67"/>
      <c r="B8029" s="67"/>
      <c r="C8029" s="67"/>
      <c r="D8029" s="71"/>
      <c r="E8029" s="55"/>
      <c r="F8029" s="58"/>
      <c r="G8029" s="58"/>
      <c r="H8029" s="55"/>
      <c r="I8029" s="55"/>
      <c r="J8029" s="71"/>
      <c r="K8029" s="71"/>
      <c r="L8029" s="65"/>
      <c r="M8029" s="66"/>
      <c r="N8029" s="64"/>
      <c r="Y8029" s="55"/>
    </row>
    <row r="8030" spans="1:25" s="49" customFormat="1" x14ac:dyDescent="0.25">
      <c r="A8030" s="67"/>
      <c r="B8030" s="67"/>
      <c r="C8030" s="67"/>
      <c r="D8030" s="71"/>
      <c r="E8030" s="55"/>
      <c r="F8030" s="58"/>
      <c r="G8030" s="58"/>
      <c r="H8030" s="55"/>
      <c r="I8030" s="55"/>
      <c r="J8030" s="71"/>
      <c r="K8030" s="71"/>
      <c r="L8030" s="65"/>
      <c r="M8030" s="66"/>
      <c r="N8030" s="64"/>
      <c r="Y8030" s="55"/>
    </row>
    <row r="8031" spans="1:25" s="49" customFormat="1" x14ac:dyDescent="0.25">
      <c r="A8031" s="67"/>
      <c r="B8031" s="67"/>
      <c r="C8031" s="67"/>
      <c r="D8031" s="71"/>
      <c r="E8031" s="55"/>
      <c r="F8031" s="58"/>
      <c r="G8031" s="58"/>
      <c r="H8031" s="55"/>
      <c r="I8031" s="55"/>
      <c r="J8031" s="71"/>
      <c r="K8031" s="71"/>
      <c r="L8031" s="65"/>
      <c r="M8031" s="66"/>
      <c r="N8031" s="64"/>
      <c r="Y8031" s="55"/>
    </row>
    <row r="8032" spans="1:25" s="49" customFormat="1" x14ac:dyDescent="0.25">
      <c r="A8032" s="67"/>
      <c r="B8032" s="67"/>
      <c r="C8032" s="67"/>
      <c r="D8032" s="71"/>
      <c r="E8032" s="55"/>
      <c r="F8032" s="58"/>
      <c r="G8032" s="58"/>
      <c r="H8032" s="55"/>
      <c r="I8032" s="55"/>
      <c r="J8032" s="71"/>
      <c r="K8032" s="71"/>
      <c r="L8032" s="65"/>
      <c r="M8032" s="66"/>
      <c r="N8032" s="64"/>
      <c r="Y8032" s="55"/>
    </row>
    <row r="8033" spans="1:25" s="49" customFormat="1" x14ac:dyDescent="0.25">
      <c r="A8033" s="67"/>
      <c r="B8033" s="67"/>
      <c r="C8033" s="67"/>
      <c r="D8033" s="71"/>
      <c r="E8033" s="55"/>
      <c r="F8033" s="58"/>
      <c r="G8033" s="58"/>
      <c r="H8033" s="55"/>
      <c r="I8033" s="55"/>
      <c r="J8033" s="71"/>
      <c r="K8033" s="71"/>
      <c r="L8033" s="65"/>
      <c r="M8033" s="66"/>
      <c r="N8033" s="64"/>
      <c r="Y8033" s="55"/>
    </row>
    <row r="8034" spans="1:25" s="49" customFormat="1" x14ac:dyDescent="0.25">
      <c r="A8034" s="67"/>
      <c r="B8034" s="67"/>
      <c r="C8034" s="67"/>
      <c r="D8034" s="71"/>
      <c r="E8034" s="55"/>
      <c r="F8034" s="58"/>
      <c r="G8034" s="58"/>
      <c r="H8034" s="55"/>
      <c r="I8034" s="55"/>
      <c r="J8034" s="71"/>
      <c r="K8034" s="71"/>
      <c r="L8034" s="65"/>
      <c r="M8034" s="66"/>
      <c r="N8034" s="64"/>
      <c r="Y8034" s="55"/>
    </row>
    <row r="8035" spans="1:25" s="49" customFormat="1" x14ac:dyDescent="0.25">
      <c r="A8035" s="67"/>
      <c r="B8035" s="67"/>
      <c r="C8035" s="67"/>
      <c r="D8035" s="71"/>
      <c r="E8035" s="55"/>
      <c r="F8035" s="58"/>
      <c r="G8035" s="58"/>
      <c r="H8035" s="55"/>
      <c r="I8035" s="55"/>
      <c r="J8035" s="71"/>
      <c r="K8035" s="71"/>
      <c r="L8035" s="65"/>
      <c r="M8035" s="66"/>
      <c r="N8035" s="64"/>
      <c r="Y8035" s="55"/>
    </row>
    <row r="8036" spans="1:25" s="49" customFormat="1" x14ac:dyDescent="0.25">
      <c r="A8036" s="67"/>
      <c r="B8036" s="67"/>
      <c r="C8036" s="67"/>
      <c r="D8036" s="71"/>
      <c r="E8036" s="55"/>
      <c r="F8036" s="58"/>
      <c r="G8036" s="58"/>
      <c r="H8036" s="55"/>
      <c r="I8036" s="55"/>
      <c r="J8036" s="71"/>
      <c r="K8036" s="71"/>
      <c r="L8036" s="65"/>
      <c r="M8036" s="66"/>
      <c r="N8036" s="64"/>
      <c r="Y8036" s="55"/>
    </row>
    <row r="8037" spans="1:25" s="49" customFormat="1" x14ac:dyDescent="0.25">
      <c r="A8037" s="67"/>
      <c r="B8037" s="67"/>
      <c r="C8037" s="67"/>
      <c r="D8037" s="71"/>
      <c r="E8037" s="55"/>
      <c r="F8037" s="58"/>
      <c r="G8037" s="58"/>
      <c r="H8037" s="55"/>
      <c r="I8037" s="55"/>
      <c r="J8037" s="71"/>
      <c r="K8037" s="71"/>
      <c r="L8037" s="65"/>
      <c r="M8037" s="66"/>
      <c r="N8037" s="64"/>
      <c r="Y8037" s="55"/>
    </row>
    <row r="8038" spans="1:25" s="49" customFormat="1" x14ac:dyDescent="0.25">
      <c r="A8038" s="67"/>
      <c r="B8038" s="67"/>
      <c r="C8038" s="67"/>
      <c r="D8038" s="71"/>
      <c r="E8038" s="55"/>
      <c r="F8038" s="58"/>
      <c r="G8038" s="58"/>
      <c r="H8038" s="55"/>
      <c r="I8038" s="55"/>
      <c r="J8038" s="71"/>
      <c r="K8038" s="71"/>
      <c r="L8038" s="65"/>
      <c r="M8038" s="66"/>
      <c r="N8038" s="64"/>
      <c r="Y8038" s="55"/>
    </row>
    <row r="8039" spans="1:25" s="49" customFormat="1" x14ac:dyDescent="0.25">
      <c r="A8039" s="67"/>
      <c r="B8039" s="67"/>
      <c r="C8039" s="67"/>
      <c r="D8039" s="71"/>
      <c r="E8039" s="55"/>
      <c r="F8039" s="58"/>
      <c r="G8039" s="58"/>
      <c r="H8039" s="55"/>
      <c r="I8039" s="55"/>
      <c r="J8039" s="71"/>
      <c r="K8039" s="71"/>
      <c r="L8039" s="65"/>
      <c r="M8039" s="66"/>
      <c r="N8039" s="64"/>
      <c r="Y8039" s="55"/>
    </row>
    <row r="8040" spans="1:25" s="49" customFormat="1" x14ac:dyDescent="0.25">
      <c r="A8040" s="67"/>
      <c r="B8040" s="67"/>
      <c r="C8040" s="67"/>
      <c r="D8040" s="71"/>
      <c r="E8040" s="55"/>
      <c r="F8040" s="58"/>
      <c r="G8040" s="58"/>
      <c r="H8040" s="55"/>
      <c r="I8040" s="55"/>
      <c r="J8040" s="71"/>
      <c r="K8040" s="71"/>
      <c r="L8040" s="65"/>
      <c r="M8040" s="66"/>
      <c r="N8040" s="64"/>
      <c r="Y8040" s="55"/>
    </row>
    <row r="8041" spans="1:25" s="49" customFormat="1" x14ac:dyDescent="0.25">
      <c r="A8041" s="67"/>
      <c r="B8041" s="67"/>
      <c r="C8041" s="67"/>
      <c r="D8041" s="71"/>
      <c r="E8041" s="55"/>
      <c r="F8041" s="58"/>
      <c r="G8041" s="58"/>
      <c r="H8041" s="55"/>
      <c r="I8041" s="55"/>
      <c r="J8041" s="71"/>
      <c r="K8041" s="71"/>
      <c r="L8041" s="65"/>
      <c r="M8041" s="66"/>
      <c r="N8041" s="64"/>
      <c r="Y8041" s="55"/>
    </row>
    <row r="8042" spans="1:25" s="49" customFormat="1" x14ac:dyDescent="0.25">
      <c r="A8042" s="67"/>
      <c r="B8042" s="67"/>
      <c r="C8042" s="67"/>
      <c r="D8042" s="71"/>
      <c r="E8042" s="55"/>
      <c r="F8042" s="58"/>
      <c r="G8042" s="58"/>
      <c r="H8042" s="55"/>
      <c r="I8042" s="55"/>
      <c r="J8042" s="71"/>
      <c r="K8042" s="71"/>
      <c r="L8042" s="65"/>
      <c r="M8042" s="66"/>
      <c r="N8042" s="64"/>
      <c r="Y8042" s="55"/>
    </row>
    <row r="8043" spans="1:25" s="49" customFormat="1" x14ac:dyDescent="0.25">
      <c r="A8043" s="67"/>
      <c r="B8043" s="67"/>
      <c r="C8043" s="67"/>
      <c r="D8043" s="71"/>
      <c r="E8043" s="55"/>
      <c r="F8043" s="58"/>
      <c r="G8043" s="58"/>
      <c r="H8043" s="55"/>
      <c r="I8043" s="55"/>
      <c r="J8043" s="71"/>
      <c r="K8043" s="71"/>
      <c r="L8043" s="65"/>
      <c r="M8043" s="66"/>
      <c r="N8043" s="64"/>
      <c r="Y8043" s="55"/>
    </row>
    <row r="8044" spans="1:25" s="49" customFormat="1" x14ac:dyDescent="0.25">
      <c r="A8044" s="67"/>
      <c r="B8044" s="67"/>
      <c r="C8044" s="67"/>
      <c r="D8044" s="71"/>
      <c r="E8044" s="55"/>
      <c r="F8044" s="58"/>
      <c r="G8044" s="58"/>
      <c r="H8044" s="55"/>
      <c r="I8044" s="55"/>
      <c r="J8044" s="71"/>
      <c r="K8044" s="71"/>
      <c r="L8044" s="65"/>
      <c r="M8044" s="66"/>
      <c r="N8044" s="64"/>
      <c r="Y8044" s="55"/>
    </row>
    <row r="8045" spans="1:25" s="49" customFormat="1" x14ac:dyDescent="0.25">
      <c r="A8045" s="67"/>
      <c r="B8045" s="67"/>
      <c r="C8045" s="67"/>
      <c r="D8045" s="71"/>
      <c r="E8045" s="55"/>
      <c r="F8045" s="58"/>
      <c r="G8045" s="58"/>
      <c r="H8045" s="55"/>
      <c r="I8045" s="55"/>
      <c r="J8045" s="71"/>
      <c r="K8045" s="71"/>
      <c r="L8045" s="65"/>
      <c r="M8045" s="66"/>
      <c r="N8045" s="64"/>
      <c r="Y8045" s="55"/>
    </row>
    <row r="8046" spans="1:25" s="49" customFormat="1" x14ac:dyDescent="0.25">
      <c r="A8046" s="67"/>
      <c r="B8046" s="67"/>
      <c r="C8046" s="67"/>
      <c r="D8046" s="71"/>
      <c r="E8046" s="55"/>
      <c r="F8046" s="58"/>
      <c r="G8046" s="58"/>
      <c r="H8046" s="55"/>
      <c r="I8046" s="55"/>
      <c r="J8046" s="71"/>
      <c r="K8046" s="71"/>
      <c r="L8046" s="65"/>
      <c r="M8046" s="66"/>
      <c r="N8046" s="64"/>
      <c r="Y8046" s="55"/>
    </row>
    <row r="8047" spans="1:25" s="49" customFormat="1" x14ac:dyDescent="0.25">
      <c r="A8047" s="67"/>
      <c r="B8047" s="67"/>
      <c r="C8047" s="67"/>
      <c r="D8047" s="71"/>
      <c r="E8047" s="55"/>
      <c r="F8047" s="58"/>
      <c r="G8047" s="58"/>
      <c r="H8047" s="55"/>
      <c r="I8047" s="55"/>
      <c r="J8047" s="71"/>
      <c r="K8047" s="71"/>
      <c r="L8047" s="65"/>
      <c r="M8047" s="66"/>
      <c r="N8047" s="64"/>
      <c r="Y8047" s="55"/>
    </row>
    <row r="8048" spans="1:25" s="49" customFormat="1" x14ac:dyDescent="0.25">
      <c r="A8048" s="67"/>
      <c r="B8048" s="67"/>
      <c r="C8048" s="67"/>
      <c r="D8048" s="71"/>
      <c r="E8048" s="55"/>
      <c r="F8048" s="58"/>
      <c r="G8048" s="58"/>
      <c r="H8048" s="55"/>
      <c r="I8048" s="55"/>
      <c r="J8048" s="71"/>
      <c r="K8048" s="71"/>
      <c r="L8048" s="65"/>
      <c r="M8048" s="66"/>
      <c r="N8048" s="64"/>
      <c r="Y8048" s="55"/>
    </row>
    <row r="8049" spans="1:25" s="49" customFormat="1" x14ac:dyDescent="0.25">
      <c r="A8049" s="67"/>
      <c r="B8049" s="67"/>
      <c r="C8049" s="67"/>
      <c r="D8049" s="71"/>
      <c r="E8049" s="55"/>
      <c r="F8049" s="58"/>
      <c r="G8049" s="58"/>
      <c r="H8049" s="55"/>
      <c r="I8049" s="55"/>
      <c r="J8049" s="71"/>
      <c r="K8049" s="71"/>
      <c r="L8049" s="65"/>
      <c r="M8049" s="66"/>
      <c r="N8049" s="64"/>
      <c r="Y8049" s="55"/>
    </row>
    <row r="8050" spans="1:25" s="49" customFormat="1" x14ac:dyDescent="0.25">
      <c r="A8050" s="67"/>
      <c r="B8050" s="67"/>
      <c r="C8050" s="67"/>
      <c r="D8050" s="71"/>
      <c r="E8050" s="55"/>
      <c r="F8050" s="58"/>
      <c r="G8050" s="58"/>
      <c r="H8050" s="55"/>
      <c r="I8050" s="55"/>
      <c r="J8050" s="71"/>
      <c r="K8050" s="71"/>
      <c r="L8050" s="65"/>
      <c r="M8050" s="66"/>
      <c r="N8050" s="64"/>
      <c r="Y8050" s="55"/>
    </row>
    <row r="8051" spans="1:25" s="49" customFormat="1" x14ac:dyDescent="0.25">
      <c r="A8051" s="67"/>
      <c r="B8051" s="67"/>
      <c r="C8051" s="67"/>
      <c r="D8051" s="71"/>
      <c r="E8051" s="55"/>
      <c r="F8051" s="58"/>
      <c r="G8051" s="58"/>
      <c r="H8051" s="55"/>
      <c r="I8051" s="55"/>
      <c r="J8051" s="71"/>
      <c r="K8051" s="71"/>
      <c r="L8051" s="65"/>
      <c r="M8051" s="66"/>
      <c r="N8051" s="64"/>
      <c r="Y8051" s="55"/>
    </row>
    <row r="8052" spans="1:25" s="49" customFormat="1" x14ac:dyDescent="0.25">
      <c r="A8052" s="67"/>
      <c r="B8052" s="67"/>
      <c r="C8052" s="67"/>
      <c r="D8052" s="71"/>
      <c r="E8052" s="55"/>
      <c r="F8052" s="58"/>
      <c r="G8052" s="58"/>
      <c r="H8052" s="55"/>
      <c r="I8052" s="55"/>
      <c r="J8052" s="71"/>
      <c r="K8052" s="71"/>
      <c r="L8052" s="65"/>
      <c r="M8052" s="66"/>
      <c r="N8052" s="64"/>
      <c r="Y8052" s="55"/>
    </row>
    <row r="8053" spans="1:25" s="49" customFormat="1" x14ac:dyDescent="0.25">
      <c r="A8053" s="67"/>
      <c r="B8053" s="67"/>
      <c r="C8053" s="67"/>
      <c r="D8053" s="71"/>
      <c r="E8053" s="55"/>
      <c r="F8053" s="58"/>
      <c r="G8053" s="58"/>
      <c r="H8053" s="55"/>
      <c r="I8053" s="55"/>
      <c r="J8053" s="71"/>
      <c r="K8053" s="71"/>
      <c r="L8053" s="65"/>
      <c r="M8053" s="66"/>
      <c r="N8053" s="64"/>
      <c r="Y8053" s="55"/>
    </row>
    <row r="8054" spans="1:25" s="49" customFormat="1" x14ac:dyDescent="0.25">
      <c r="A8054" s="67"/>
      <c r="B8054" s="67"/>
      <c r="C8054" s="67"/>
      <c r="D8054" s="71"/>
      <c r="E8054" s="55"/>
      <c r="F8054" s="58"/>
      <c r="G8054" s="58"/>
      <c r="H8054" s="55"/>
      <c r="I8054" s="55"/>
      <c r="J8054" s="71"/>
      <c r="K8054" s="71"/>
      <c r="L8054" s="65"/>
      <c r="M8054" s="66"/>
      <c r="N8054" s="64"/>
      <c r="Y8054" s="55"/>
    </row>
    <row r="8055" spans="1:25" s="49" customFormat="1" x14ac:dyDescent="0.25">
      <c r="A8055" s="67"/>
      <c r="B8055" s="67"/>
      <c r="C8055" s="67"/>
      <c r="D8055" s="71"/>
      <c r="E8055" s="55"/>
      <c r="F8055" s="58"/>
      <c r="G8055" s="58"/>
      <c r="H8055" s="55"/>
      <c r="I8055" s="55"/>
      <c r="J8055" s="71"/>
      <c r="K8055" s="71"/>
      <c r="L8055" s="65"/>
      <c r="M8055" s="66"/>
      <c r="N8055" s="64"/>
      <c r="Y8055" s="55"/>
    </row>
    <row r="8056" spans="1:25" s="49" customFormat="1" x14ac:dyDescent="0.25">
      <c r="A8056" s="67"/>
      <c r="B8056" s="67"/>
      <c r="C8056" s="67"/>
      <c r="D8056" s="71"/>
      <c r="E8056" s="55"/>
      <c r="F8056" s="58"/>
      <c r="G8056" s="58"/>
      <c r="H8056" s="55"/>
      <c r="I8056" s="55"/>
      <c r="J8056" s="71"/>
      <c r="K8056" s="71"/>
      <c r="L8056" s="65"/>
      <c r="M8056" s="66"/>
      <c r="N8056" s="64"/>
      <c r="Y8056" s="55"/>
    </row>
    <row r="8057" spans="1:25" s="49" customFormat="1" x14ac:dyDescent="0.25">
      <c r="A8057" s="67"/>
      <c r="B8057" s="67"/>
      <c r="C8057" s="67"/>
      <c r="D8057" s="71"/>
      <c r="E8057" s="55"/>
      <c r="F8057" s="58"/>
      <c r="G8057" s="58"/>
      <c r="H8057" s="55"/>
      <c r="I8057" s="55"/>
      <c r="J8057" s="71"/>
      <c r="K8057" s="71"/>
      <c r="L8057" s="65"/>
      <c r="M8057" s="66"/>
      <c r="N8057" s="64"/>
      <c r="Y8057" s="55"/>
    </row>
    <row r="8058" spans="1:25" s="49" customFormat="1" x14ac:dyDescent="0.25">
      <c r="A8058" s="67"/>
      <c r="B8058" s="67"/>
      <c r="C8058" s="67"/>
      <c r="D8058" s="71"/>
      <c r="E8058" s="55"/>
      <c r="F8058" s="58"/>
      <c r="G8058" s="58"/>
      <c r="H8058" s="55"/>
      <c r="I8058" s="55"/>
      <c r="J8058" s="71"/>
      <c r="K8058" s="71"/>
      <c r="L8058" s="65"/>
      <c r="M8058" s="66"/>
      <c r="N8058" s="64"/>
      <c r="Y8058" s="55"/>
    </row>
    <row r="8059" spans="1:25" s="49" customFormat="1" x14ac:dyDescent="0.25">
      <c r="A8059" s="67"/>
      <c r="B8059" s="67"/>
      <c r="C8059" s="67"/>
      <c r="D8059" s="71"/>
      <c r="E8059" s="55"/>
      <c r="F8059" s="58"/>
      <c r="G8059" s="58"/>
      <c r="H8059" s="55"/>
      <c r="I8059" s="55"/>
      <c r="J8059" s="71"/>
      <c r="K8059" s="71"/>
      <c r="L8059" s="65"/>
      <c r="M8059" s="66"/>
      <c r="N8059" s="64"/>
      <c r="Y8059" s="55"/>
    </row>
    <row r="8060" spans="1:25" s="49" customFormat="1" x14ac:dyDescent="0.25">
      <c r="A8060" s="67"/>
      <c r="B8060" s="67"/>
      <c r="C8060" s="67"/>
      <c r="D8060" s="71"/>
      <c r="E8060" s="55"/>
      <c r="F8060" s="58"/>
      <c r="G8060" s="58"/>
      <c r="H8060" s="55"/>
      <c r="I8060" s="55"/>
      <c r="J8060" s="71"/>
      <c r="K8060" s="71"/>
      <c r="L8060" s="65"/>
      <c r="M8060" s="66"/>
      <c r="N8060" s="64"/>
      <c r="Y8060" s="55"/>
    </row>
    <row r="8061" spans="1:25" s="49" customFormat="1" x14ac:dyDescent="0.25">
      <c r="A8061" s="67"/>
      <c r="B8061" s="67"/>
      <c r="C8061" s="67"/>
      <c r="D8061" s="71"/>
      <c r="E8061" s="55"/>
      <c r="F8061" s="58"/>
      <c r="G8061" s="58"/>
      <c r="H8061" s="55"/>
      <c r="I8061" s="55"/>
      <c r="J8061" s="71"/>
      <c r="K8061" s="71"/>
      <c r="L8061" s="65"/>
      <c r="M8061" s="66"/>
      <c r="N8061" s="64"/>
      <c r="Y8061" s="55"/>
    </row>
    <row r="8062" spans="1:25" s="49" customFormat="1" x14ac:dyDescent="0.25">
      <c r="A8062" s="67"/>
      <c r="B8062" s="67"/>
      <c r="C8062" s="67"/>
      <c r="D8062" s="71"/>
      <c r="E8062" s="55"/>
      <c r="F8062" s="58"/>
      <c r="G8062" s="58"/>
      <c r="H8062" s="55"/>
      <c r="I8062" s="55"/>
      <c r="J8062" s="71"/>
      <c r="K8062" s="71"/>
      <c r="L8062" s="65"/>
      <c r="M8062" s="66"/>
      <c r="N8062" s="64"/>
      <c r="Y8062" s="55"/>
    </row>
    <row r="8063" spans="1:25" s="49" customFormat="1" x14ac:dyDescent="0.25">
      <c r="A8063" s="67"/>
      <c r="B8063" s="67"/>
      <c r="C8063" s="67"/>
      <c r="D8063" s="71"/>
      <c r="E8063" s="55"/>
      <c r="F8063" s="58"/>
      <c r="G8063" s="58"/>
      <c r="H8063" s="55"/>
      <c r="I8063" s="55"/>
      <c r="J8063" s="71"/>
      <c r="K8063" s="71"/>
      <c r="L8063" s="65"/>
      <c r="M8063" s="66"/>
      <c r="N8063" s="64"/>
      <c r="Y8063" s="55"/>
    </row>
    <row r="8064" spans="1:25" s="49" customFormat="1" x14ac:dyDescent="0.25">
      <c r="A8064" s="67"/>
      <c r="B8064" s="67"/>
      <c r="C8064" s="67"/>
      <c r="D8064" s="71"/>
      <c r="E8064" s="55"/>
      <c r="F8064" s="58"/>
      <c r="G8064" s="58"/>
      <c r="H8064" s="55"/>
      <c r="I8064" s="55"/>
      <c r="J8064" s="71"/>
      <c r="K8064" s="71"/>
      <c r="L8064" s="65"/>
      <c r="M8064" s="66"/>
      <c r="N8064" s="64"/>
      <c r="Y8064" s="55"/>
    </row>
    <row r="8065" spans="1:25" s="49" customFormat="1" x14ac:dyDescent="0.25">
      <c r="A8065" s="67"/>
      <c r="B8065" s="67"/>
      <c r="C8065" s="67"/>
      <c r="D8065" s="71"/>
      <c r="E8065" s="55"/>
      <c r="F8065" s="58"/>
      <c r="G8065" s="58"/>
      <c r="H8065" s="55"/>
      <c r="I8065" s="55"/>
      <c r="J8065" s="71"/>
      <c r="K8065" s="71"/>
      <c r="L8065" s="65"/>
      <c r="M8065" s="66"/>
      <c r="N8065" s="64"/>
      <c r="Y8065" s="55"/>
    </row>
    <row r="8066" spans="1:25" s="49" customFormat="1" x14ac:dyDescent="0.25">
      <c r="A8066" s="67"/>
      <c r="B8066" s="67"/>
      <c r="C8066" s="67"/>
      <c r="D8066" s="71"/>
      <c r="E8066" s="55"/>
      <c r="F8066" s="58"/>
      <c r="G8066" s="58"/>
      <c r="H8066" s="55"/>
      <c r="I8066" s="55"/>
      <c r="J8066" s="71"/>
      <c r="K8066" s="71"/>
      <c r="L8066" s="65"/>
      <c r="M8066" s="66"/>
      <c r="N8066" s="64"/>
      <c r="Y8066" s="55"/>
    </row>
    <row r="8067" spans="1:25" s="49" customFormat="1" x14ac:dyDescent="0.25">
      <c r="A8067" s="67"/>
      <c r="B8067" s="67"/>
      <c r="C8067" s="67"/>
      <c r="D8067" s="71"/>
      <c r="E8067" s="55"/>
      <c r="F8067" s="58"/>
      <c r="G8067" s="58"/>
      <c r="H8067" s="55"/>
      <c r="I8067" s="55"/>
      <c r="J8067" s="71"/>
      <c r="K8067" s="71"/>
      <c r="L8067" s="65"/>
      <c r="M8067" s="66"/>
      <c r="N8067" s="64"/>
      <c r="Y8067" s="55"/>
    </row>
    <row r="8068" spans="1:25" s="49" customFormat="1" x14ac:dyDescent="0.25">
      <c r="A8068" s="67"/>
      <c r="B8068" s="67"/>
      <c r="C8068" s="67"/>
      <c r="D8068" s="71"/>
      <c r="E8068" s="55"/>
      <c r="F8068" s="58"/>
      <c r="G8068" s="58"/>
      <c r="H8068" s="55"/>
      <c r="I8068" s="55"/>
      <c r="J8068" s="71"/>
      <c r="K8068" s="71"/>
      <c r="L8068" s="65"/>
      <c r="M8068" s="66"/>
      <c r="N8068" s="64"/>
      <c r="Y8068" s="55"/>
    </row>
    <row r="8069" spans="1:25" s="49" customFormat="1" x14ac:dyDescent="0.25">
      <c r="A8069" s="67"/>
      <c r="B8069" s="67"/>
      <c r="C8069" s="67"/>
      <c r="D8069" s="71"/>
      <c r="E8069" s="55"/>
      <c r="F8069" s="58"/>
      <c r="G8069" s="58"/>
      <c r="H8069" s="55"/>
      <c r="I8069" s="55"/>
      <c r="J8069" s="71"/>
      <c r="K8069" s="71"/>
      <c r="L8069" s="65"/>
      <c r="M8069" s="66"/>
      <c r="N8069" s="64"/>
      <c r="Y8069" s="55"/>
    </row>
    <row r="8070" spans="1:25" s="49" customFormat="1" x14ac:dyDescent="0.25">
      <c r="A8070" s="67"/>
      <c r="B8070" s="67"/>
      <c r="C8070" s="67"/>
      <c r="D8070" s="71"/>
      <c r="E8070" s="55"/>
      <c r="F8070" s="58"/>
      <c r="G8070" s="58"/>
      <c r="H8070" s="55"/>
      <c r="I8070" s="55"/>
      <c r="J8070" s="71"/>
      <c r="K8070" s="71"/>
      <c r="L8070" s="65"/>
      <c r="M8070" s="66"/>
      <c r="N8070" s="64"/>
      <c r="Y8070" s="55"/>
    </row>
    <row r="8071" spans="1:25" s="49" customFormat="1" x14ac:dyDescent="0.25">
      <c r="A8071" s="67"/>
      <c r="B8071" s="67"/>
      <c r="C8071" s="67"/>
      <c r="D8071" s="71"/>
      <c r="E8071" s="55"/>
      <c r="F8071" s="58"/>
      <c r="G8071" s="58"/>
      <c r="H8071" s="55"/>
      <c r="I8071" s="55"/>
      <c r="J8071" s="71"/>
      <c r="K8071" s="71"/>
      <c r="L8071" s="65"/>
      <c r="M8071" s="66"/>
      <c r="N8071" s="64"/>
      <c r="Y8071" s="55"/>
    </row>
    <row r="8072" spans="1:25" s="49" customFormat="1" x14ac:dyDescent="0.25">
      <c r="A8072" s="67"/>
      <c r="B8072" s="67"/>
      <c r="C8072" s="67"/>
      <c r="D8072" s="71"/>
      <c r="E8072" s="55"/>
      <c r="F8072" s="58"/>
      <c r="G8072" s="58"/>
      <c r="H8072" s="55"/>
      <c r="I8072" s="55"/>
      <c r="J8072" s="71"/>
      <c r="K8072" s="71"/>
      <c r="L8072" s="65"/>
      <c r="M8072" s="66"/>
      <c r="N8072" s="64"/>
      <c r="Y8072" s="55"/>
    </row>
    <row r="8073" spans="1:25" s="49" customFormat="1" x14ac:dyDescent="0.25">
      <c r="A8073" s="67"/>
      <c r="B8073" s="67"/>
      <c r="C8073" s="67"/>
      <c r="D8073" s="71"/>
      <c r="E8073" s="55"/>
      <c r="F8073" s="58"/>
      <c r="G8073" s="58"/>
      <c r="H8073" s="55"/>
      <c r="I8073" s="55"/>
      <c r="J8073" s="71"/>
      <c r="K8073" s="71"/>
      <c r="L8073" s="65"/>
      <c r="M8073" s="66"/>
      <c r="N8073" s="64"/>
      <c r="Y8073" s="55"/>
    </row>
    <row r="8074" spans="1:25" s="49" customFormat="1" x14ac:dyDescent="0.25">
      <c r="A8074" s="67"/>
      <c r="B8074" s="67"/>
      <c r="C8074" s="67"/>
      <c r="D8074" s="71"/>
      <c r="E8074" s="55"/>
      <c r="F8074" s="58"/>
      <c r="G8074" s="58"/>
      <c r="H8074" s="55"/>
      <c r="I8074" s="55"/>
      <c r="J8074" s="71"/>
      <c r="K8074" s="71"/>
      <c r="L8074" s="65"/>
      <c r="M8074" s="66"/>
      <c r="N8074" s="64"/>
      <c r="Y8074" s="55"/>
    </row>
    <row r="8075" spans="1:25" s="49" customFormat="1" x14ac:dyDescent="0.25">
      <c r="A8075" s="67"/>
      <c r="B8075" s="67"/>
      <c r="C8075" s="67"/>
      <c r="D8075" s="71"/>
      <c r="E8075" s="55"/>
      <c r="F8075" s="58"/>
      <c r="G8075" s="58"/>
      <c r="H8075" s="55"/>
      <c r="I8075" s="55"/>
      <c r="J8075" s="71"/>
      <c r="K8075" s="71"/>
      <c r="L8075" s="65"/>
      <c r="M8075" s="66"/>
      <c r="N8075" s="64"/>
      <c r="Y8075" s="55"/>
    </row>
    <row r="8076" spans="1:25" s="49" customFormat="1" x14ac:dyDescent="0.25">
      <c r="A8076" s="67"/>
      <c r="B8076" s="67"/>
      <c r="C8076" s="67"/>
      <c r="D8076" s="71"/>
      <c r="E8076" s="55"/>
      <c r="F8076" s="58"/>
      <c r="G8076" s="58"/>
      <c r="H8076" s="55"/>
      <c r="I8076" s="55"/>
      <c r="J8076" s="71"/>
      <c r="K8076" s="71"/>
      <c r="L8076" s="65"/>
      <c r="M8076" s="66"/>
      <c r="N8076" s="64"/>
      <c r="Y8076" s="55"/>
    </row>
    <row r="8077" spans="1:25" s="49" customFormat="1" x14ac:dyDescent="0.25">
      <c r="A8077" s="67"/>
      <c r="B8077" s="67"/>
      <c r="C8077" s="67"/>
      <c r="D8077" s="71"/>
      <c r="E8077" s="55"/>
      <c r="F8077" s="58"/>
      <c r="G8077" s="58"/>
      <c r="H8077" s="55"/>
      <c r="I8077" s="55"/>
      <c r="J8077" s="71"/>
      <c r="K8077" s="71"/>
      <c r="L8077" s="65"/>
      <c r="M8077" s="66"/>
      <c r="N8077" s="64"/>
      <c r="Y8077" s="55"/>
    </row>
    <row r="8078" spans="1:25" s="49" customFormat="1" x14ac:dyDescent="0.25">
      <c r="A8078" s="67"/>
      <c r="B8078" s="67"/>
      <c r="C8078" s="67"/>
      <c r="D8078" s="71"/>
      <c r="E8078" s="55"/>
      <c r="F8078" s="58"/>
      <c r="G8078" s="58"/>
      <c r="H8078" s="55"/>
      <c r="I8078" s="55"/>
      <c r="J8078" s="71"/>
      <c r="K8078" s="71"/>
      <c r="L8078" s="65"/>
      <c r="M8078" s="66"/>
      <c r="N8078" s="64"/>
      <c r="Y8078" s="55"/>
    </row>
    <row r="8079" spans="1:25" s="49" customFormat="1" x14ac:dyDescent="0.25">
      <c r="A8079" s="67"/>
      <c r="B8079" s="67"/>
      <c r="C8079" s="67"/>
      <c r="D8079" s="71"/>
      <c r="E8079" s="55"/>
      <c r="F8079" s="58"/>
      <c r="G8079" s="58"/>
      <c r="H8079" s="55"/>
      <c r="I8079" s="55"/>
      <c r="J8079" s="71"/>
      <c r="K8079" s="71"/>
      <c r="L8079" s="65"/>
      <c r="M8079" s="66"/>
      <c r="N8079" s="64"/>
      <c r="Y8079" s="55"/>
    </row>
    <row r="8080" spans="1:25" s="49" customFormat="1" x14ac:dyDescent="0.25">
      <c r="A8080" s="67"/>
      <c r="B8080" s="67"/>
      <c r="C8080" s="67"/>
      <c r="D8080" s="71"/>
      <c r="E8080" s="55"/>
      <c r="F8080" s="58"/>
      <c r="G8080" s="58"/>
      <c r="H8080" s="55"/>
      <c r="I8080" s="55"/>
      <c r="J8080" s="71"/>
      <c r="K8080" s="71"/>
      <c r="L8080" s="65"/>
      <c r="M8080" s="66"/>
      <c r="N8080" s="64"/>
      <c r="Y8080" s="55"/>
    </row>
    <row r="8081" spans="1:25" s="49" customFormat="1" x14ac:dyDescent="0.25">
      <c r="A8081" s="67"/>
      <c r="B8081" s="67"/>
      <c r="C8081" s="67"/>
      <c r="D8081" s="71"/>
      <c r="E8081" s="55"/>
      <c r="F8081" s="58"/>
      <c r="G8081" s="58"/>
      <c r="H8081" s="55"/>
      <c r="I8081" s="55"/>
      <c r="J8081" s="71"/>
      <c r="K8081" s="71"/>
      <c r="L8081" s="65"/>
      <c r="M8081" s="66"/>
      <c r="N8081" s="64"/>
      <c r="Y8081" s="55"/>
    </row>
    <row r="8082" spans="1:25" s="49" customFormat="1" x14ac:dyDescent="0.25">
      <c r="A8082" s="67"/>
      <c r="B8082" s="67"/>
      <c r="C8082" s="67"/>
      <c r="D8082" s="71"/>
      <c r="E8082" s="55"/>
      <c r="F8082" s="58"/>
      <c r="G8082" s="58"/>
      <c r="H8082" s="55"/>
      <c r="I8082" s="55"/>
      <c r="J8082" s="71"/>
      <c r="K8082" s="71"/>
      <c r="L8082" s="65"/>
      <c r="M8082" s="66"/>
      <c r="N8082" s="64"/>
      <c r="Y8082" s="55"/>
    </row>
    <row r="8083" spans="1:25" s="49" customFormat="1" x14ac:dyDescent="0.25">
      <c r="A8083" s="67"/>
      <c r="B8083" s="67"/>
      <c r="C8083" s="67"/>
      <c r="D8083" s="71"/>
      <c r="E8083" s="55"/>
      <c r="F8083" s="58"/>
      <c r="G8083" s="58"/>
      <c r="H8083" s="55"/>
      <c r="I8083" s="55"/>
      <c r="J8083" s="71"/>
      <c r="K8083" s="71"/>
      <c r="L8083" s="65"/>
      <c r="M8083" s="66"/>
      <c r="N8083" s="64"/>
      <c r="Y8083" s="55"/>
    </row>
    <row r="8084" spans="1:25" s="49" customFormat="1" x14ac:dyDescent="0.25">
      <c r="A8084" s="67"/>
      <c r="B8084" s="67"/>
      <c r="C8084" s="67"/>
      <c r="D8084" s="71"/>
      <c r="E8084" s="55"/>
      <c r="F8084" s="58"/>
      <c r="G8084" s="58"/>
      <c r="H8084" s="55"/>
      <c r="I8084" s="55"/>
      <c r="J8084" s="71"/>
      <c r="K8084" s="71"/>
      <c r="L8084" s="65"/>
      <c r="M8084" s="66"/>
      <c r="N8084" s="64"/>
      <c r="Y8084" s="55"/>
    </row>
    <row r="8085" spans="1:25" s="49" customFormat="1" x14ac:dyDescent="0.25">
      <c r="A8085" s="67"/>
      <c r="B8085" s="67"/>
      <c r="C8085" s="67"/>
      <c r="D8085" s="71"/>
      <c r="E8085" s="55"/>
      <c r="F8085" s="58"/>
      <c r="G8085" s="58"/>
      <c r="H8085" s="55"/>
      <c r="I8085" s="55"/>
      <c r="J8085" s="71"/>
      <c r="K8085" s="71"/>
      <c r="L8085" s="65"/>
      <c r="M8085" s="66"/>
      <c r="N8085" s="64"/>
      <c r="Y8085" s="55"/>
    </row>
    <row r="8086" spans="1:25" s="49" customFormat="1" x14ac:dyDescent="0.25">
      <c r="A8086" s="67"/>
      <c r="B8086" s="67"/>
      <c r="C8086" s="67"/>
      <c r="D8086" s="71"/>
      <c r="E8086" s="55"/>
      <c r="F8086" s="58"/>
      <c r="G8086" s="58"/>
      <c r="H8086" s="55"/>
      <c r="I8086" s="55"/>
      <c r="J8086" s="71"/>
      <c r="K8086" s="71"/>
      <c r="L8086" s="65"/>
      <c r="M8086" s="66"/>
      <c r="N8086" s="64"/>
      <c r="Y8086" s="55"/>
    </row>
    <row r="8087" spans="1:25" s="49" customFormat="1" x14ac:dyDescent="0.25">
      <c r="A8087" s="67"/>
      <c r="B8087" s="67"/>
      <c r="C8087" s="67"/>
      <c r="D8087" s="71"/>
      <c r="E8087" s="55"/>
      <c r="F8087" s="58"/>
      <c r="G8087" s="58"/>
      <c r="H8087" s="55"/>
      <c r="I8087" s="55"/>
      <c r="J8087" s="71"/>
      <c r="K8087" s="71"/>
      <c r="L8087" s="65"/>
      <c r="M8087" s="66"/>
      <c r="N8087" s="64"/>
      <c r="Y8087" s="55"/>
    </row>
    <row r="8088" spans="1:25" s="49" customFormat="1" x14ac:dyDescent="0.25">
      <c r="A8088" s="67"/>
      <c r="B8088" s="67"/>
      <c r="C8088" s="67"/>
      <c r="D8088" s="71"/>
      <c r="E8088" s="55"/>
      <c r="F8088" s="58"/>
      <c r="G8088" s="58"/>
      <c r="H8088" s="55"/>
      <c r="I8088" s="55"/>
      <c r="J8088" s="71"/>
      <c r="K8088" s="71"/>
      <c r="L8088" s="65"/>
      <c r="M8088" s="66"/>
      <c r="N8088" s="64"/>
      <c r="Y8088" s="55"/>
    </row>
    <row r="8089" spans="1:25" s="49" customFormat="1" x14ac:dyDescent="0.25">
      <c r="A8089" s="67"/>
      <c r="B8089" s="67"/>
      <c r="C8089" s="67"/>
      <c r="D8089" s="71"/>
      <c r="E8089" s="55"/>
      <c r="F8089" s="58"/>
      <c r="G8089" s="58"/>
      <c r="H8089" s="55"/>
      <c r="I8089" s="55"/>
      <c r="J8089" s="71"/>
      <c r="K8089" s="71"/>
      <c r="L8089" s="65"/>
      <c r="M8089" s="66"/>
      <c r="N8089" s="64"/>
      <c r="Y8089" s="55"/>
    </row>
    <row r="8090" spans="1:25" s="49" customFormat="1" x14ac:dyDescent="0.25">
      <c r="A8090" s="67"/>
      <c r="B8090" s="67"/>
      <c r="C8090" s="67"/>
      <c r="D8090" s="71"/>
      <c r="E8090" s="55"/>
      <c r="F8090" s="58"/>
      <c r="G8090" s="58"/>
      <c r="H8090" s="55"/>
      <c r="I8090" s="55"/>
      <c r="J8090" s="71"/>
      <c r="K8090" s="71"/>
      <c r="L8090" s="65"/>
      <c r="M8090" s="66"/>
      <c r="N8090" s="64"/>
      <c r="Y8090" s="55"/>
    </row>
    <row r="8091" spans="1:25" s="49" customFormat="1" x14ac:dyDescent="0.25">
      <c r="A8091" s="67"/>
      <c r="B8091" s="67"/>
      <c r="C8091" s="67"/>
      <c r="D8091" s="71"/>
      <c r="E8091" s="55"/>
      <c r="F8091" s="58"/>
      <c r="G8091" s="58"/>
      <c r="H8091" s="55"/>
      <c r="I8091" s="55"/>
      <c r="J8091" s="71"/>
      <c r="K8091" s="71"/>
      <c r="L8091" s="65"/>
      <c r="M8091" s="66"/>
      <c r="N8091" s="64"/>
      <c r="Y8091" s="55"/>
    </row>
    <row r="8092" spans="1:25" s="49" customFormat="1" x14ac:dyDescent="0.25">
      <c r="A8092" s="67"/>
      <c r="B8092" s="67"/>
      <c r="C8092" s="67"/>
      <c r="D8092" s="71"/>
      <c r="E8092" s="55"/>
      <c r="F8092" s="58"/>
      <c r="G8092" s="58"/>
      <c r="H8092" s="55"/>
      <c r="I8092" s="55"/>
      <c r="J8092" s="71"/>
      <c r="K8092" s="71"/>
      <c r="L8092" s="65"/>
      <c r="M8092" s="66"/>
      <c r="N8092" s="64"/>
      <c r="Y8092" s="55"/>
    </row>
    <row r="8093" spans="1:25" s="49" customFormat="1" x14ac:dyDescent="0.25">
      <c r="A8093" s="67"/>
      <c r="B8093" s="67"/>
      <c r="C8093" s="67"/>
      <c r="D8093" s="71"/>
      <c r="E8093" s="55"/>
      <c r="F8093" s="58"/>
      <c r="G8093" s="58"/>
      <c r="H8093" s="55"/>
      <c r="I8093" s="55"/>
      <c r="J8093" s="71"/>
      <c r="K8093" s="71"/>
      <c r="L8093" s="65"/>
      <c r="M8093" s="66"/>
      <c r="N8093" s="64"/>
      <c r="Y8093" s="55"/>
    </row>
    <row r="8094" spans="1:25" s="49" customFormat="1" x14ac:dyDescent="0.25">
      <c r="A8094" s="67"/>
      <c r="B8094" s="67"/>
      <c r="C8094" s="67"/>
      <c r="D8094" s="71"/>
      <c r="E8094" s="55"/>
      <c r="F8094" s="58"/>
      <c r="G8094" s="58"/>
      <c r="H8094" s="55"/>
      <c r="I8094" s="55"/>
      <c r="J8094" s="71"/>
      <c r="K8094" s="71"/>
      <c r="L8094" s="65"/>
      <c r="M8094" s="66"/>
      <c r="N8094" s="64"/>
      <c r="Y8094" s="55"/>
    </row>
    <row r="8095" spans="1:25" s="49" customFormat="1" x14ac:dyDescent="0.25">
      <c r="A8095" s="67"/>
      <c r="B8095" s="67"/>
      <c r="C8095" s="67"/>
      <c r="D8095" s="71"/>
      <c r="E8095" s="55"/>
      <c r="F8095" s="58"/>
      <c r="G8095" s="58"/>
      <c r="H8095" s="55"/>
      <c r="I8095" s="55"/>
      <c r="J8095" s="71"/>
      <c r="K8095" s="71"/>
      <c r="L8095" s="65"/>
      <c r="M8095" s="66"/>
      <c r="N8095" s="64"/>
      <c r="Y8095" s="55"/>
    </row>
    <row r="8096" spans="1:25" s="49" customFormat="1" x14ac:dyDescent="0.25">
      <c r="A8096" s="67"/>
      <c r="B8096" s="67"/>
      <c r="C8096" s="67"/>
      <c r="D8096" s="71"/>
      <c r="E8096" s="55"/>
      <c r="F8096" s="58"/>
      <c r="G8096" s="58"/>
      <c r="H8096" s="55"/>
      <c r="I8096" s="55"/>
      <c r="J8096" s="71"/>
      <c r="K8096" s="71"/>
      <c r="L8096" s="65"/>
      <c r="M8096" s="66"/>
      <c r="N8096" s="64"/>
      <c r="Y8096" s="55"/>
    </row>
    <row r="8097" spans="1:25" s="49" customFormat="1" x14ac:dyDescent="0.25">
      <c r="A8097" s="67"/>
      <c r="B8097" s="67"/>
      <c r="C8097" s="67"/>
      <c r="D8097" s="71"/>
      <c r="E8097" s="55"/>
      <c r="F8097" s="58"/>
      <c r="G8097" s="58"/>
      <c r="H8097" s="55"/>
      <c r="I8097" s="55"/>
      <c r="J8097" s="71"/>
      <c r="K8097" s="71"/>
      <c r="L8097" s="65"/>
      <c r="M8097" s="66"/>
      <c r="N8097" s="64"/>
      <c r="Y8097" s="55"/>
    </row>
    <row r="8098" spans="1:25" s="49" customFormat="1" x14ac:dyDescent="0.25">
      <c r="A8098" s="67"/>
      <c r="B8098" s="67"/>
      <c r="C8098" s="67"/>
      <c r="D8098" s="71"/>
      <c r="E8098" s="55"/>
      <c r="F8098" s="58"/>
      <c r="G8098" s="58"/>
      <c r="H8098" s="55"/>
      <c r="I8098" s="55"/>
      <c r="J8098" s="71"/>
      <c r="K8098" s="71"/>
      <c r="L8098" s="65"/>
      <c r="M8098" s="66"/>
      <c r="N8098" s="64"/>
      <c r="Y8098" s="55"/>
    </row>
    <row r="8099" spans="1:25" s="49" customFormat="1" x14ac:dyDescent="0.25">
      <c r="A8099" s="67"/>
      <c r="B8099" s="67"/>
      <c r="C8099" s="67"/>
      <c r="D8099" s="71"/>
      <c r="E8099" s="55"/>
      <c r="F8099" s="58"/>
      <c r="G8099" s="58"/>
      <c r="H8099" s="55"/>
      <c r="I8099" s="55"/>
      <c r="J8099" s="71"/>
      <c r="K8099" s="71"/>
      <c r="L8099" s="65"/>
      <c r="M8099" s="66"/>
      <c r="N8099" s="64"/>
      <c r="Y8099" s="55"/>
    </row>
    <row r="8100" spans="1:25" s="49" customFormat="1" x14ac:dyDescent="0.25">
      <c r="A8100" s="67"/>
      <c r="B8100" s="67"/>
      <c r="C8100" s="67"/>
      <c r="D8100" s="71"/>
      <c r="E8100" s="55"/>
      <c r="F8100" s="58"/>
      <c r="G8100" s="58"/>
      <c r="H8100" s="55"/>
      <c r="I8100" s="55"/>
      <c r="J8100" s="71"/>
      <c r="K8100" s="71"/>
      <c r="L8100" s="65"/>
      <c r="M8100" s="66"/>
      <c r="N8100" s="64"/>
      <c r="Y8100" s="55"/>
    </row>
    <row r="8101" spans="1:25" s="49" customFormat="1" x14ac:dyDescent="0.25">
      <c r="A8101" s="67"/>
      <c r="B8101" s="67"/>
      <c r="C8101" s="67"/>
      <c r="D8101" s="71"/>
      <c r="E8101" s="55"/>
      <c r="F8101" s="58"/>
      <c r="G8101" s="58"/>
      <c r="H8101" s="55"/>
      <c r="I8101" s="55"/>
      <c r="J8101" s="71"/>
      <c r="K8101" s="71"/>
      <c r="L8101" s="65"/>
      <c r="M8101" s="66"/>
      <c r="N8101" s="64"/>
      <c r="Y8101" s="55"/>
    </row>
    <row r="8102" spans="1:25" s="49" customFormat="1" x14ac:dyDescent="0.25">
      <c r="A8102" s="67"/>
      <c r="B8102" s="67"/>
      <c r="C8102" s="67"/>
      <c r="D8102" s="71"/>
      <c r="E8102" s="55"/>
      <c r="F8102" s="58"/>
      <c r="G8102" s="58"/>
      <c r="H8102" s="55"/>
      <c r="I8102" s="55"/>
      <c r="J8102" s="71"/>
      <c r="K8102" s="71"/>
      <c r="L8102" s="65"/>
      <c r="M8102" s="66"/>
      <c r="N8102" s="64"/>
      <c r="Y8102" s="55"/>
    </row>
    <row r="8103" spans="1:25" s="49" customFormat="1" x14ac:dyDescent="0.25">
      <c r="A8103" s="67"/>
      <c r="B8103" s="67"/>
      <c r="C8103" s="67"/>
      <c r="D8103" s="71"/>
      <c r="E8103" s="55"/>
      <c r="F8103" s="58"/>
      <c r="G8103" s="58"/>
      <c r="H8103" s="55"/>
      <c r="I8103" s="55"/>
      <c r="J8103" s="71"/>
      <c r="K8103" s="71"/>
      <c r="L8103" s="65"/>
      <c r="M8103" s="66"/>
      <c r="N8103" s="64"/>
      <c r="Y8103" s="55"/>
    </row>
    <row r="8104" spans="1:25" s="49" customFormat="1" x14ac:dyDescent="0.25">
      <c r="A8104" s="67"/>
      <c r="B8104" s="67"/>
      <c r="C8104" s="67"/>
      <c r="D8104" s="71"/>
      <c r="E8104" s="55"/>
      <c r="F8104" s="58"/>
      <c r="G8104" s="58"/>
      <c r="H8104" s="55"/>
      <c r="I8104" s="55"/>
      <c r="J8104" s="71"/>
      <c r="K8104" s="71"/>
      <c r="L8104" s="65"/>
      <c r="M8104" s="66"/>
      <c r="N8104" s="64"/>
      <c r="Y8104" s="55"/>
    </row>
    <row r="8105" spans="1:25" s="49" customFormat="1" x14ac:dyDescent="0.25">
      <c r="A8105" s="67"/>
      <c r="B8105" s="67"/>
      <c r="C8105" s="67"/>
      <c r="D8105" s="71"/>
      <c r="E8105" s="55"/>
      <c r="F8105" s="58"/>
      <c r="G8105" s="58"/>
      <c r="H8105" s="55"/>
      <c r="I8105" s="55"/>
      <c r="J8105" s="71"/>
      <c r="K8105" s="71"/>
      <c r="L8105" s="65"/>
      <c r="M8105" s="66"/>
      <c r="N8105" s="64"/>
      <c r="Y8105" s="55"/>
    </row>
    <row r="8106" spans="1:25" s="49" customFormat="1" x14ac:dyDescent="0.25">
      <c r="A8106" s="67"/>
      <c r="B8106" s="67"/>
      <c r="C8106" s="67"/>
      <c r="D8106" s="71"/>
      <c r="E8106" s="55"/>
      <c r="F8106" s="58"/>
      <c r="G8106" s="58"/>
      <c r="H8106" s="55"/>
      <c r="I8106" s="55"/>
      <c r="J8106" s="71"/>
      <c r="K8106" s="71"/>
      <c r="L8106" s="65"/>
      <c r="M8106" s="66"/>
      <c r="N8106" s="64"/>
      <c r="Y8106" s="55"/>
    </row>
    <row r="8107" spans="1:25" s="49" customFormat="1" x14ac:dyDescent="0.25">
      <c r="A8107" s="67"/>
      <c r="B8107" s="67"/>
      <c r="C8107" s="67"/>
      <c r="D8107" s="71"/>
      <c r="E8107" s="55"/>
      <c r="F8107" s="58"/>
      <c r="G8107" s="58"/>
      <c r="H8107" s="55"/>
      <c r="I8107" s="55"/>
      <c r="J8107" s="71"/>
      <c r="K8107" s="71"/>
      <c r="L8107" s="65"/>
      <c r="M8107" s="66"/>
      <c r="N8107" s="64"/>
      <c r="Y8107" s="55"/>
    </row>
    <row r="8108" spans="1:25" s="49" customFormat="1" x14ac:dyDescent="0.25">
      <c r="A8108" s="67"/>
      <c r="B8108" s="67"/>
      <c r="C8108" s="67"/>
      <c r="D8108" s="71"/>
      <c r="E8108" s="55"/>
      <c r="F8108" s="58"/>
      <c r="G8108" s="58"/>
      <c r="H8108" s="55"/>
      <c r="I8108" s="55"/>
      <c r="J8108" s="71"/>
      <c r="K8108" s="71"/>
      <c r="L8108" s="65"/>
      <c r="M8108" s="66"/>
      <c r="N8108" s="64"/>
      <c r="Y8108" s="55"/>
    </row>
    <row r="8109" spans="1:25" s="49" customFormat="1" x14ac:dyDescent="0.25">
      <c r="A8109" s="67"/>
      <c r="B8109" s="67"/>
      <c r="C8109" s="67"/>
      <c r="D8109" s="71"/>
      <c r="E8109" s="55"/>
      <c r="F8109" s="58"/>
      <c r="G8109" s="58"/>
      <c r="H8109" s="55"/>
      <c r="I8109" s="55"/>
      <c r="J8109" s="71"/>
      <c r="K8109" s="71"/>
      <c r="L8109" s="65"/>
      <c r="M8109" s="66"/>
      <c r="N8109" s="64"/>
      <c r="Y8109" s="55"/>
    </row>
    <row r="8110" spans="1:25" s="49" customFormat="1" x14ac:dyDescent="0.25">
      <c r="A8110" s="67"/>
      <c r="B8110" s="67"/>
      <c r="C8110" s="67"/>
      <c r="D8110" s="71"/>
      <c r="E8110" s="55"/>
      <c r="F8110" s="58"/>
      <c r="G8110" s="58"/>
      <c r="H8110" s="55"/>
      <c r="I8110" s="55"/>
      <c r="J8110" s="71"/>
      <c r="K8110" s="71"/>
      <c r="L8110" s="65"/>
      <c r="M8110" s="66"/>
      <c r="N8110" s="64"/>
      <c r="Y8110" s="55"/>
    </row>
    <row r="8111" spans="1:25" s="49" customFormat="1" x14ac:dyDescent="0.25">
      <c r="A8111" s="67"/>
      <c r="B8111" s="67"/>
      <c r="C8111" s="67"/>
      <c r="D8111" s="71"/>
      <c r="E8111" s="55"/>
      <c r="F8111" s="58"/>
      <c r="G8111" s="58"/>
      <c r="H8111" s="55"/>
      <c r="I8111" s="55"/>
      <c r="J8111" s="71"/>
      <c r="K8111" s="71"/>
      <c r="L8111" s="65"/>
      <c r="M8111" s="66"/>
      <c r="N8111" s="64"/>
      <c r="Y8111" s="55"/>
    </row>
    <row r="8112" spans="1:25" s="49" customFormat="1" x14ac:dyDescent="0.25">
      <c r="A8112" s="67"/>
      <c r="B8112" s="67"/>
      <c r="C8112" s="67"/>
      <c r="D8112" s="71"/>
      <c r="E8112" s="55"/>
      <c r="F8112" s="58"/>
      <c r="G8112" s="58"/>
      <c r="H8112" s="55"/>
      <c r="I8112" s="55"/>
      <c r="J8112" s="71"/>
      <c r="K8112" s="71"/>
      <c r="L8112" s="65"/>
      <c r="M8112" s="66"/>
      <c r="N8112" s="64"/>
      <c r="Y8112" s="55"/>
    </row>
    <row r="8113" spans="1:25" s="49" customFormat="1" x14ac:dyDescent="0.25">
      <c r="A8113" s="67"/>
      <c r="B8113" s="67"/>
      <c r="C8113" s="67"/>
      <c r="D8113" s="71"/>
      <c r="E8113" s="55"/>
      <c r="F8113" s="58"/>
      <c r="G8113" s="58"/>
      <c r="H8113" s="55"/>
      <c r="I8113" s="55"/>
      <c r="J8113" s="71"/>
      <c r="K8113" s="71"/>
      <c r="L8113" s="65"/>
      <c r="M8113" s="66"/>
      <c r="N8113" s="64"/>
      <c r="Y8113" s="55"/>
    </row>
    <row r="8114" spans="1:25" s="49" customFormat="1" x14ac:dyDescent="0.25">
      <c r="A8114" s="67"/>
      <c r="B8114" s="67"/>
      <c r="C8114" s="67"/>
      <c r="D8114" s="71"/>
      <c r="E8114" s="55"/>
      <c r="F8114" s="58"/>
      <c r="G8114" s="58"/>
      <c r="H8114" s="55"/>
      <c r="I8114" s="55"/>
      <c r="J8114" s="71"/>
      <c r="K8114" s="71"/>
      <c r="L8114" s="65"/>
      <c r="M8114" s="66"/>
      <c r="N8114" s="64"/>
      <c r="Y8114" s="55"/>
    </row>
    <row r="8115" spans="1:25" s="49" customFormat="1" x14ac:dyDescent="0.25">
      <c r="A8115" s="67"/>
      <c r="B8115" s="67"/>
      <c r="C8115" s="67"/>
      <c r="D8115" s="71"/>
      <c r="E8115" s="55"/>
      <c r="F8115" s="58"/>
      <c r="G8115" s="58"/>
      <c r="H8115" s="55"/>
      <c r="I8115" s="55"/>
      <c r="J8115" s="71"/>
      <c r="K8115" s="71"/>
      <c r="L8115" s="65"/>
      <c r="M8115" s="66"/>
      <c r="N8115" s="64"/>
      <c r="Y8115" s="55"/>
    </row>
    <row r="8116" spans="1:25" s="49" customFormat="1" x14ac:dyDescent="0.25">
      <c r="A8116" s="67"/>
      <c r="B8116" s="67"/>
      <c r="C8116" s="67"/>
      <c r="D8116" s="71"/>
      <c r="E8116" s="55"/>
      <c r="F8116" s="58"/>
      <c r="G8116" s="58"/>
      <c r="H8116" s="55"/>
      <c r="I8116" s="55"/>
      <c r="J8116" s="71"/>
      <c r="K8116" s="71"/>
      <c r="L8116" s="65"/>
      <c r="M8116" s="66"/>
      <c r="N8116" s="64"/>
      <c r="Y8116" s="55"/>
    </row>
    <row r="8117" spans="1:25" s="49" customFormat="1" x14ac:dyDescent="0.25">
      <c r="A8117" s="67"/>
      <c r="B8117" s="67"/>
      <c r="C8117" s="67"/>
      <c r="D8117" s="71"/>
      <c r="E8117" s="55"/>
      <c r="F8117" s="58"/>
      <c r="G8117" s="58"/>
      <c r="H8117" s="55"/>
      <c r="I8117" s="55"/>
      <c r="J8117" s="71"/>
      <c r="K8117" s="71"/>
      <c r="L8117" s="65"/>
      <c r="M8117" s="66"/>
      <c r="N8117" s="64"/>
      <c r="Y8117" s="55"/>
    </row>
    <row r="8118" spans="1:25" s="49" customFormat="1" x14ac:dyDescent="0.25">
      <c r="A8118" s="67"/>
      <c r="B8118" s="67"/>
      <c r="C8118" s="67"/>
      <c r="D8118" s="71"/>
      <c r="E8118" s="55"/>
      <c r="F8118" s="58"/>
      <c r="G8118" s="58"/>
      <c r="H8118" s="55"/>
      <c r="I8118" s="55"/>
      <c r="J8118" s="71"/>
      <c r="K8118" s="71"/>
      <c r="L8118" s="65"/>
      <c r="M8118" s="66"/>
      <c r="N8118" s="64"/>
      <c r="Y8118" s="55"/>
    </row>
    <row r="8119" spans="1:25" s="49" customFormat="1" x14ac:dyDescent="0.25">
      <c r="A8119" s="67"/>
      <c r="B8119" s="67"/>
      <c r="C8119" s="67"/>
      <c r="D8119" s="71"/>
      <c r="E8119" s="55"/>
      <c r="F8119" s="58"/>
      <c r="G8119" s="58"/>
      <c r="H8119" s="55"/>
      <c r="I8119" s="55"/>
      <c r="J8119" s="71"/>
      <c r="K8119" s="71"/>
      <c r="L8119" s="65"/>
      <c r="M8119" s="66"/>
      <c r="N8119" s="64"/>
      <c r="Y8119" s="55"/>
    </row>
    <row r="8120" spans="1:25" s="49" customFormat="1" x14ac:dyDescent="0.25">
      <c r="A8120" s="67"/>
      <c r="B8120" s="67"/>
      <c r="C8120" s="67"/>
      <c r="D8120" s="71"/>
      <c r="E8120" s="55"/>
      <c r="F8120" s="58"/>
      <c r="G8120" s="58"/>
      <c r="H8120" s="55"/>
      <c r="I8120" s="55"/>
      <c r="J8120" s="71"/>
      <c r="K8120" s="71"/>
      <c r="L8120" s="65"/>
      <c r="M8120" s="66"/>
      <c r="N8120" s="64"/>
      <c r="Y8120" s="55"/>
    </row>
    <row r="8121" spans="1:25" s="49" customFormat="1" x14ac:dyDescent="0.25">
      <c r="A8121" s="67"/>
      <c r="B8121" s="67"/>
      <c r="C8121" s="67"/>
      <c r="D8121" s="71"/>
      <c r="E8121" s="55"/>
      <c r="F8121" s="58"/>
      <c r="G8121" s="58"/>
      <c r="H8121" s="55"/>
      <c r="I8121" s="55"/>
      <c r="J8121" s="71"/>
      <c r="K8121" s="71"/>
      <c r="L8121" s="65"/>
      <c r="M8121" s="66"/>
      <c r="N8121" s="64"/>
      <c r="Y8121" s="55"/>
    </row>
    <row r="8122" spans="1:25" s="49" customFormat="1" x14ac:dyDescent="0.25">
      <c r="A8122" s="67"/>
      <c r="B8122" s="67"/>
      <c r="C8122" s="67"/>
      <c r="D8122" s="71"/>
      <c r="E8122" s="55"/>
      <c r="F8122" s="58"/>
      <c r="G8122" s="58"/>
      <c r="H8122" s="55"/>
      <c r="I8122" s="55"/>
      <c r="J8122" s="71"/>
      <c r="K8122" s="71"/>
      <c r="L8122" s="65"/>
      <c r="M8122" s="66"/>
      <c r="N8122" s="64"/>
      <c r="Y8122" s="55"/>
    </row>
    <row r="8123" spans="1:25" s="49" customFormat="1" x14ac:dyDescent="0.25">
      <c r="A8123" s="67"/>
      <c r="B8123" s="67"/>
      <c r="C8123" s="67"/>
      <c r="D8123" s="71"/>
      <c r="E8123" s="55"/>
      <c r="F8123" s="58"/>
      <c r="G8123" s="58"/>
      <c r="H8123" s="55"/>
      <c r="I8123" s="55"/>
      <c r="J8123" s="71"/>
      <c r="K8123" s="71"/>
      <c r="L8123" s="65"/>
      <c r="M8123" s="66"/>
      <c r="N8123" s="64"/>
      <c r="Y8123" s="55"/>
    </row>
    <row r="8124" spans="1:25" s="49" customFormat="1" x14ac:dyDescent="0.25">
      <c r="A8124" s="67"/>
      <c r="B8124" s="67"/>
      <c r="C8124" s="67"/>
      <c r="D8124" s="71"/>
      <c r="E8124" s="55"/>
      <c r="F8124" s="58"/>
      <c r="G8124" s="58"/>
      <c r="H8124" s="55"/>
      <c r="I8124" s="55"/>
      <c r="J8124" s="71"/>
      <c r="K8124" s="71"/>
      <c r="L8124" s="65"/>
      <c r="M8124" s="66"/>
      <c r="N8124" s="64"/>
      <c r="Y8124" s="55"/>
    </row>
    <row r="8125" spans="1:25" s="49" customFormat="1" x14ac:dyDescent="0.25">
      <c r="A8125" s="67"/>
      <c r="B8125" s="67"/>
      <c r="C8125" s="67"/>
      <c r="D8125" s="71"/>
      <c r="E8125" s="55"/>
      <c r="F8125" s="58"/>
      <c r="G8125" s="58"/>
      <c r="H8125" s="55"/>
      <c r="I8125" s="55"/>
      <c r="J8125" s="71"/>
      <c r="K8125" s="71"/>
      <c r="L8125" s="65"/>
      <c r="M8125" s="66"/>
      <c r="N8125" s="64"/>
      <c r="Y8125" s="55"/>
    </row>
    <row r="8126" spans="1:25" s="49" customFormat="1" x14ac:dyDescent="0.25">
      <c r="A8126" s="67"/>
      <c r="B8126" s="67"/>
      <c r="C8126" s="67"/>
      <c r="D8126" s="71"/>
      <c r="E8126" s="55"/>
      <c r="F8126" s="58"/>
      <c r="G8126" s="58"/>
      <c r="H8126" s="55"/>
      <c r="I8126" s="55"/>
      <c r="J8126" s="71"/>
      <c r="K8126" s="71"/>
      <c r="L8126" s="65"/>
      <c r="M8126" s="66"/>
      <c r="N8126" s="64"/>
      <c r="Y8126" s="55"/>
    </row>
    <row r="8127" spans="1:25" s="49" customFormat="1" x14ac:dyDescent="0.25">
      <c r="A8127" s="67"/>
      <c r="B8127" s="67"/>
      <c r="C8127" s="67"/>
      <c r="D8127" s="71"/>
      <c r="E8127" s="55"/>
      <c r="F8127" s="58"/>
      <c r="G8127" s="58"/>
      <c r="H8127" s="55"/>
      <c r="I8127" s="55"/>
      <c r="J8127" s="71"/>
      <c r="K8127" s="71"/>
      <c r="L8127" s="65"/>
      <c r="M8127" s="66"/>
      <c r="N8127" s="64"/>
      <c r="Y8127" s="55"/>
    </row>
    <row r="8128" spans="1:25" s="49" customFormat="1" x14ac:dyDescent="0.25">
      <c r="A8128" s="67"/>
      <c r="B8128" s="67"/>
      <c r="C8128" s="67"/>
      <c r="D8128" s="71"/>
      <c r="E8128" s="55"/>
      <c r="F8128" s="58"/>
      <c r="G8128" s="58"/>
      <c r="H8128" s="55"/>
      <c r="I8128" s="55"/>
      <c r="J8128" s="71"/>
      <c r="K8128" s="71"/>
      <c r="L8128" s="65"/>
      <c r="M8128" s="66"/>
      <c r="N8128" s="64"/>
      <c r="Y8128" s="55"/>
    </row>
    <row r="8129" spans="1:25" s="49" customFormat="1" x14ac:dyDescent="0.25">
      <c r="A8129" s="67"/>
      <c r="B8129" s="67"/>
      <c r="C8129" s="67"/>
      <c r="D8129" s="71"/>
      <c r="E8129" s="55"/>
      <c r="F8129" s="58"/>
      <c r="G8129" s="58"/>
      <c r="H8129" s="55"/>
      <c r="I8129" s="55"/>
      <c r="J8129" s="71"/>
      <c r="K8129" s="71"/>
      <c r="L8129" s="65"/>
      <c r="M8129" s="66"/>
      <c r="N8129" s="64"/>
      <c r="Y8129" s="55"/>
    </row>
    <row r="8130" spans="1:25" s="49" customFormat="1" x14ac:dyDescent="0.25">
      <c r="A8130" s="67"/>
      <c r="B8130" s="67"/>
      <c r="C8130" s="67"/>
      <c r="D8130" s="71"/>
      <c r="E8130" s="55"/>
      <c r="F8130" s="58"/>
      <c r="G8130" s="58"/>
      <c r="H8130" s="55"/>
      <c r="I8130" s="55"/>
      <c r="J8130" s="71"/>
      <c r="K8130" s="71"/>
      <c r="L8130" s="65"/>
      <c r="M8130" s="66"/>
      <c r="N8130" s="64"/>
      <c r="Y8130" s="55"/>
    </row>
    <row r="8131" spans="1:25" s="49" customFormat="1" x14ac:dyDescent="0.25">
      <c r="A8131" s="67"/>
      <c r="B8131" s="67"/>
      <c r="C8131" s="67"/>
      <c r="D8131" s="71"/>
      <c r="E8131" s="55"/>
      <c r="F8131" s="58"/>
      <c r="G8131" s="58"/>
      <c r="H8131" s="55"/>
      <c r="I8131" s="55"/>
      <c r="J8131" s="71"/>
      <c r="K8131" s="71"/>
      <c r="L8131" s="65"/>
      <c r="M8131" s="66"/>
      <c r="N8131" s="64"/>
      <c r="Y8131" s="55"/>
    </row>
    <row r="8132" spans="1:25" s="49" customFormat="1" x14ac:dyDescent="0.25">
      <c r="A8132" s="67"/>
      <c r="B8132" s="67"/>
      <c r="C8132" s="67"/>
      <c r="D8132" s="71"/>
      <c r="E8132" s="55"/>
      <c r="F8132" s="58"/>
      <c r="G8132" s="58"/>
      <c r="H8132" s="55"/>
      <c r="I8132" s="55"/>
      <c r="J8132" s="71"/>
      <c r="K8132" s="71"/>
      <c r="L8132" s="65"/>
      <c r="M8132" s="66"/>
      <c r="N8132" s="64"/>
      <c r="Y8132" s="55"/>
    </row>
    <row r="8133" spans="1:25" s="49" customFormat="1" x14ac:dyDescent="0.25">
      <c r="A8133" s="67"/>
      <c r="B8133" s="67"/>
      <c r="C8133" s="67"/>
      <c r="D8133" s="71"/>
      <c r="E8133" s="55"/>
      <c r="F8133" s="58"/>
      <c r="G8133" s="58"/>
      <c r="H8133" s="55"/>
      <c r="I8133" s="55"/>
      <c r="J8133" s="71"/>
      <c r="K8133" s="71"/>
      <c r="L8133" s="65"/>
      <c r="M8133" s="66"/>
      <c r="N8133" s="64"/>
      <c r="Y8133" s="55"/>
    </row>
    <row r="8134" spans="1:25" s="49" customFormat="1" x14ac:dyDescent="0.25">
      <c r="A8134" s="67"/>
      <c r="B8134" s="67"/>
      <c r="C8134" s="67"/>
      <c r="D8134" s="71"/>
      <c r="E8134" s="55"/>
      <c r="F8134" s="58"/>
      <c r="G8134" s="58"/>
      <c r="H8134" s="55"/>
      <c r="I8134" s="55"/>
      <c r="J8134" s="71"/>
      <c r="K8134" s="71"/>
      <c r="L8134" s="65"/>
      <c r="M8134" s="66"/>
      <c r="N8134" s="64"/>
      <c r="Y8134" s="55"/>
    </row>
    <row r="8135" spans="1:25" s="49" customFormat="1" x14ac:dyDescent="0.25">
      <c r="A8135" s="67"/>
      <c r="B8135" s="67"/>
      <c r="C8135" s="67"/>
      <c r="D8135" s="71"/>
      <c r="E8135" s="55"/>
      <c r="F8135" s="58"/>
      <c r="G8135" s="58"/>
      <c r="H8135" s="55"/>
      <c r="I8135" s="55"/>
      <c r="J8135" s="71"/>
      <c r="K8135" s="71"/>
      <c r="L8135" s="65"/>
      <c r="M8135" s="66"/>
      <c r="N8135" s="64"/>
      <c r="Y8135" s="55"/>
    </row>
    <row r="8136" spans="1:25" s="49" customFormat="1" x14ac:dyDescent="0.25">
      <c r="A8136" s="67"/>
      <c r="B8136" s="67"/>
      <c r="C8136" s="67"/>
      <c r="D8136" s="71"/>
      <c r="E8136" s="55"/>
      <c r="F8136" s="58"/>
      <c r="G8136" s="58"/>
      <c r="H8136" s="55"/>
      <c r="I8136" s="55"/>
      <c r="J8136" s="71"/>
      <c r="K8136" s="71"/>
      <c r="L8136" s="65"/>
      <c r="M8136" s="66"/>
      <c r="N8136" s="64"/>
      <c r="Y8136" s="55"/>
    </row>
    <row r="8137" spans="1:25" s="49" customFormat="1" x14ac:dyDescent="0.25">
      <c r="A8137" s="67"/>
      <c r="B8137" s="67"/>
      <c r="C8137" s="67"/>
      <c r="D8137" s="71"/>
      <c r="E8137" s="55"/>
      <c r="F8137" s="58"/>
      <c r="G8137" s="58"/>
      <c r="H8137" s="55"/>
      <c r="I8137" s="55"/>
      <c r="J8137" s="71"/>
      <c r="K8137" s="71"/>
      <c r="L8137" s="65"/>
      <c r="M8137" s="66"/>
      <c r="N8137" s="64"/>
      <c r="Y8137" s="55"/>
    </row>
    <row r="8138" spans="1:25" s="49" customFormat="1" x14ac:dyDescent="0.25">
      <c r="A8138" s="67"/>
      <c r="B8138" s="67"/>
      <c r="C8138" s="67"/>
      <c r="D8138" s="71"/>
      <c r="E8138" s="55"/>
      <c r="F8138" s="58"/>
      <c r="G8138" s="58"/>
      <c r="H8138" s="55"/>
      <c r="I8138" s="55"/>
      <c r="J8138" s="71"/>
      <c r="K8138" s="71"/>
      <c r="L8138" s="65"/>
      <c r="M8138" s="66"/>
      <c r="N8138" s="64"/>
      <c r="Y8138" s="55"/>
    </row>
    <row r="8139" spans="1:25" s="49" customFormat="1" x14ac:dyDescent="0.25">
      <c r="A8139" s="67"/>
      <c r="B8139" s="67"/>
      <c r="C8139" s="67"/>
      <c r="D8139" s="71"/>
      <c r="E8139" s="55"/>
      <c r="F8139" s="58"/>
      <c r="G8139" s="58"/>
      <c r="H8139" s="55"/>
      <c r="I8139" s="55"/>
      <c r="J8139" s="71"/>
      <c r="K8139" s="71"/>
      <c r="L8139" s="65"/>
      <c r="M8139" s="66"/>
      <c r="N8139" s="64"/>
      <c r="Y8139" s="55"/>
    </row>
    <row r="8140" spans="1:25" s="49" customFormat="1" x14ac:dyDescent="0.25">
      <c r="A8140" s="67"/>
      <c r="B8140" s="67"/>
      <c r="C8140" s="67"/>
      <c r="D8140" s="71"/>
      <c r="E8140" s="55"/>
      <c r="F8140" s="58"/>
      <c r="G8140" s="58"/>
      <c r="H8140" s="55"/>
      <c r="I8140" s="55"/>
      <c r="J8140" s="71"/>
      <c r="K8140" s="71"/>
      <c r="L8140" s="65"/>
      <c r="M8140" s="66"/>
      <c r="N8140" s="64"/>
      <c r="Y8140" s="55"/>
    </row>
    <row r="8141" spans="1:25" s="49" customFormat="1" x14ac:dyDescent="0.25">
      <c r="A8141" s="67"/>
      <c r="B8141" s="67"/>
      <c r="C8141" s="67"/>
      <c r="D8141" s="71"/>
      <c r="E8141" s="55"/>
      <c r="F8141" s="58"/>
      <c r="G8141" s="58"/>
      <c r="H8141" s="55"/>
      <c r="I8141" s="55"/>
      <c r="J8141" s="71"/>
      <c r="K8141" s="71"/>
      <c r="L8141" s="65"/>
      <c r="M8141" s="66"/>
      <c r="N8141" s="64"/>
      <c r="Y8141" s="55"/>
    </row>
    <row r="8142" spans="1:25" s="49" customFormat="1" x14ac:dyDescent="0.25">
      <c r="A8142" s="67"/>
      <c r="B8142" s="67"/>
      <c r="C8142" s="67"/>
      <c r="D8142" s="71"/>
      <c r="E8142" s="55"/>
      <c r="F8142" s="58"/>
      <c r="G8142" s="58"/>
      <c r="H8142" s="55"/>
      <c r="I8142" s="55"/>
      <c r="J8142" s="71"/>
      <c r="K8142" s="71"/>
      <c r="L8142" s="65"/>
      <c r="M8142" s="66"/>
      <c r="N8142" s="64"/>
      <c r="Y8142" s="55"/>
    </row>
    <row r="8143" spans="1:25" s="49" customFormat="1" x14ac:dyDescent="0.25">
      <c r="A8143" s="67"/>
      <c r="B8143" s="67"/>
      <c r="C8143" s="67"/>
      <c r="D8143" s="71"/>
      <c r="E8143" s="55"/>
      <c r="F8143" s="58"/>
      <c r="G8143" s="58"/>
      <c r="H8143" s="55"/>
      <c r="I8143" s="55"/>
      <c r="J8143" s="71"/>
      <c r="K8143" s="71"/>
      <c r="L8143" s="65"/>
      <c r="M8143" s="66"/>
      <c r="N8143" s="64"/>
      <c r="Y8143" s="55"/>
    </row>
    <row r="8144" spans="1:25" s="49" customFormat="1" x14ac:dyDescent="0.25">
      <c r="A8144" s="67"/>
      <c r="B8144" s="67"/>
      <c r="C8144" s="67"/>
      <c r="D8144" s="71"/>
      <c r="E8144" s="55"/>
      <c r="F8144" s="58"/>
      <c r="G8144" s="58"/>
      <c r="H8144" s="55"/>
      <c r="I8144" s="55"/>
      <c r="J8144" s="71"/>
      <c r="K8144" s="71"/>
      <c r="L8144" s="65"/>
      <c r="M8144" s="66"/>
      <c r="N8144" s="64"/>
      <c r="Y8144" s="55"/>
    </row>
    <row r="8145" spans="1:25" s="49" customFormat="1" x14ac:dyDescent="0.25">
      <c r="A8145" s="67"/>
      <c r="B8145" s="67"/>
      <c r="C8145" s="67"/>
      <c r="D8145" s="71"/>
      <c r="E8145" s="55"/>
      <c r="F8145" s="58"/>
      <c r="G8145" s="58"/>
      <c r="H8145" s="55"/>
      <c r="I8145" s="55"/>
      <c r="J8145" s="71"/>
      <c r="K8145" s="71"/>
      <c r="L8145" s="65"/>
      <c r="M8145" s="66"/>
      <c r="N8145" s="64"/>
      <c r="Y8145" s="55"/>
    </row>
    <row r="8146" spans="1:25" s="49" customFormat="1" x14ac:dyDescent="0.25">
      <c r="A8146" s="67"/>
      <c r="B8146" s="67"/>
      <c r="C8146" s="67"/>
      <c r="D8146" s="71"/>
      <c r="E8146" s="55"/>
      <c r="F8146" s="58"/>
      <c r="G8146" s="58"/>
      <c r="H8146" s="55"/>
      <c r="I8146" s="55"/>
      <c r="J8146" s="71"/>
      <c r="K8146" s="71"/>
      <c r="L8146" s="65"/>
      <c r="M8146" s="66"/>
      <c r="N8146" s="64"/>
      <c r="Y8146" s="55"/>
    </row>
    <row r="8147" spans="1:25" s="49" customFormat="1" x14ac:dyDescent="0.25">
      <c r="A8147" s="67"/>
      <c r="B8147" s="67"/>
      <c r="C8147" s="67"/>
      <c r="D8147" s="71"/>
      <c r="E8147" s="55"/>
      <c r="F8147" s="58"/>
      <c r="G8147" s="58"/>
      <c r="H8147" s="55"/>
      <c r="I8147" s="55"/>
      <c r="J8147" s="71"/>
      <c r="K8147" s="71"/>
      <c r="L8147" s="65"/>
      <c r="M8147" s="66"/>
      <c r="N8147" s="64"/>
      <c r="Y8147" s="55"/>
    </row>
    <row r="8148" spans="1:25" s="49" customFormat="1" x14ac:dyDescent="0.25">
      <c r="A8148" s="67"/>
      <c r="B8148" s="67"/>
      <c r="C8148" s="67"/>
      <c r="D8148" s="71"/>
      <c r="E8148" s="55"/>
      <c r="F8148" s="58"/>
      <c r="G8148" s="58"/>
      <c r="H8148" s="55"/>
      <c r="I8148" s="55"/>
      <c r="J8148" s="71"/>
      <c r="K8148" s="71"/>
      <c r="L8148" s="65"/>
      <c r="M8148" s="66"/>
      <c r="N8148" s="64"/>
      <c r="Y8148" s="55"/>
    </row>
    <row r="8149" spans="1:25" s="49" customFormat="1" x14ac:dyDescent="0.25">
      <c r="A8149" s="67"/>
      <c r="B8149" s="67"/>
      <c r="C8149" s="67"/>
      <c r="D8149" s="71"/>
      <c r="E8149" s="55"/>
      <c r="F8149" s="58"/>
      <c r="G8149" s="58"/>
      <c r="H8149" s="55"/>
      <c r="I8149" s="55"/>
      <c r="J8149" s="71"/>
      <c r="K8149" s="71"/>
      <c r="L8149" s="65"/>
      <c r="M8149" s="66"/>
      <c r="N8149" s="64"/>
      <c r="Y8149" s="55"/>
    </row>
    <row r="8150" spans="1:25" s="49" customFormat="1" x14ac:dyDescent="0.25">
      <c r="A8150" s="67"/>
      <c r="B8150" s="67"/>
      <c r="C8150" s="67"/>
      <c r="D8150" s="71"/>
      <c r="E8150" s="55"/>
      <c r="F8150" s="58"/>
      <c r="G8150" s="58"/>
      <c r="H8150" s="55"/>
      <c r="I8150" s="55"/>
      <c r="J8150" s="71"/>
      <c r="K8150" s="71"/>
      <c r="L8150" s="65"/>
      <c r="M8150" s="66"/>
      <c r="N8150" s="64"/>
      <c r="Y8150" s="55"/>
    </row>
    <row r="8151" spans="1:25" s="49" customFormat="1" x14ac:dyDescent="0.25">
      <c r="A8151" s="67"/>
      <c r="B8151" s="67"/>
      <c r="C8151" s="67"/>
      <c r="D8151" s="71"/>
      <c r="E8151" s="55"/>
      <c r="F8151" s="58"/>
      <c r="G8151" s="58"/>
      <c r="H8151" s="55"/>
      <c r="I8151" s="55"/>
      <c r="J8151" s="71"/>
      <c r="K8151" s="71"/>
      <c r="L8151" s="65"/>
      <c r="M8151" s="66"/>
      <c r="N8151" s="64"/>
      <c r="Y8151" s="55"/>
    </row>
    <row r="8152" spans="1:25" s="49" customFormat="1" x14ac:dyDescent="0.25">
      <c r="A8152" s="67"/>
      <c r="B8152" s="67"/>
      <c r="C8152" s="67"/>
      <c r="D8152" s="71"/>
      <c r="E8152" s="55"/>
      <c r="F8152" s="58"/>
      <c r="G8152" s="58"/>
      <c r="H8152" s="55"/>
      <c r="I8152" s="55"/>
      <c r="J8152" s="71"/>
      <c r="K8152" s="71"/>
      <c r="L8152" s="65"/>
      <c r="M8152" s="66"/>
      <c r="N8152" s="64"/>
      <c r="Y8152" s="55"/>
    </row>
    <row r="8153" spans="1:25" s="49" customFormat="1" x14ac:dyDescent="0.25">
      <c r="A8153" s="67"/>
      <c r="B8153" s="67"/>
      <c r="C8153" s="67"/>
      <c r="D8153" s="71"/>
      <c r="E8153" s="55"/>
      <c r="F8153" s="58"/>
      <c r="G8153" s="58"/>
      <c r="H8153" s="55"/>
      <c r="I8153" s="55"/>
      <c r="J8153" s="71"/>
      <c r="K8153" s="71"/>
      <c r="L8153" s="65"/>
      <c r="M8153" s="66"/>
      <c r="N8153" s="64"/>
      <c r="Y8153" s="55"/>
    </row>
    <row r="8154" spans="1:25" s="49" customFormat="1" x14ac:dyDescent="0.25">
      <c r="A8154" s="67"/>
      <c r="B8154" s="67"/>
      <c r="C8154" s="67"/>
      <c r="D8154" s="71"/>
      <c r="E8154" s="55"/>
      <c r="F8154" s="58"/>
      <c r="G8154" s="58"/>
      <c r="H8154" s="55"/>
      <c r="I8154" s="55"/>
      <c r="J8154" s="71"/>
      <c r="K8154" s="71"/>
      <c r="L8154" s="65"/>
      <c r="M8154" s="66"/>
      <c r="N8154" s="64"/>
      <c r="Y8154" s="55"/>
    </row>
    <row r="8155" spans="1:25" s="49" customFormat="1" x14ac:dyDescent="0.25">
      <c r="A8155" s="67"/>
      <c r="B8155" s="67"/>
      <c r="C8155" s="67"/>
      <c r="D8155" s="71"/>
      <c r="E8155" s="55"/>
      <c r="F8155" s="58"/>
      <c r="G8155" s="58"/>
      <c r="H8155" s="55"/>
      <c r="I8155" s="55"/>
      <c r="J8155" s="71"/>
      <c r="K8155" s="71"/>
      <c r="L8155" s="65"/>
      <c r="M8155" s="66"/>
      <c r="N8155" s="64"/>
      <c r="Y8155" s="55"/>
    </row>
    <row r="8156" spans="1:25" s="49" customFormat="1" x14ac:dyDescent="0.25">
      <c r="A8156" s="67"/>
      <c r="B8156" s="67"/>
      <c r="C8156" s="67"/>
      <c r="D8156" s="71"/>
      <c r="E8156" s="55"/>
      <c r="F8156" s="58"/>
      <c r="G8156" s="58"/>
      <c r="H8156" s="55"/>
      <c r="I8156" s="55"/>
      <c r="J8156" s="71"/>
      <c r="K8156" s="71"/>
      <c r="L8156" s="65"/>
      <c r="M8156" s="66"/>
      <c r="N8156" s="64"/>
      <c r="Y8156" s="55"/>
    </row>
    <row r="8157" spans="1:25" s="49" customFormat="1" x14ac:dyDescent="0.25">
      <c r="A8157" s="67"/>
      <c r="B8157" s="67"/>
      <c r="C8157" s="67"/>
      <c r="D8157" s="71"/>
      <c r="E8157" s="55"/>
      <c r="F8157" s="58"/>
      <c r="G8157" s="58"/>
      <c r="H8157" s="55"/>
      <c r="I8157" s="55"/>
      <c r="J8157" s="71"/>
      <c r="K8157" s="71"/>
      <c r="L8157" s="65"/>
      <c r="M8157" s="66"/>
      <c r="N8157" s="64"/>
      <c r="Y8157" s="55"/>
    </row>
    <row r="8158" spans="1:25" s="49" customFormat="1" x14ac:dyDescent="0.25">
      <c r="A8158" s="67"/>
      <c r="B8158" s="67"/>
      <c r="C8158" s="67"/>
      <c r="D8158" s="71"/>
      <c r="E8158" s="55"/>
      <c r="F8158" s="58"/>
      <c r="G8158" s="58"/>
      <c r="H8158" s="55"/>
      <c r="I8158" s="55"/>
      <c r="J8158" s="71"/>
      <c r="K8158" s="71"/>
      <c r="L8158" s="65"/>
      <c r="M8158" s="66"/>
      <c r="N8158" s="64"/>
      <c r="Y8158" s="55"/>
    </row>
    <row r="8159" spans="1:25" s="49" customFormat="1" x14ac:dyDescent="0.25">
      <c r="A8159" s="67"/>
      <c r="B8159" s="67"/>
      <c r="C8159" s="67"/>
      <c r="D8159" s="71"/>
      <c r="E8159" s="55"/>
      <c r="F8159" s="58"/>
      <c r="G8159" s="58"/>
      <c r="H8159" s="55"/>
      <c r="I8159" s="55"/>
      <c r="J8159" s="71"/>
      <c r="K8159" s="71"/>
      <c r="L8159" s="65"/>
      <c r="M8159" s="66"/>
      <c r="N8159" s="64"/>
      <c r="Y8159" s="55"/>
    </row>
    <row r="8160" spans="1:25" s="49" customFormat="1" x14ac:dyDescent="0.25">
      <c r="A8160" s="67"/>
      <c r="B8160" s="67"/>
      <c r="C8160" s="67"/>
      <c r="D8160" s="71"/>
      <c r="E8160" s="55"/>
      <c r="F8160" s="58"/>
      <c r="G8160" s="58"/>
      <c r="H8160" s="55"/>
      <c r="I8160" s="55"/>
      <c r="J8160" s="71"/>
      <c r="K8160" s="71"/>
      <c r="L8160" s="65"/>
      <c r="M8160" s="66"/>
      <c r="N8160" s="64"/>
      <c r="Y8160" s="55"/>
    </row>
    <row r="8161" spans="1:25" s="49" customFormat="1" x14ac:dyDescent="0.25">
      <c r="A8161" s="67"/>
      <c r="B8161" s="67"/>
      <c r="C8161" s="67"/>
      <c r="D8161" s="71"/>
      <c r="E8161" s="55"/>
      <c r="F8161" s="58"/>
      <c r="G8161" s="58"/>
      <c r="H8161" s="55"/>
      <c r="I8161" s="55"/>
      <c r="J8161" s="71"/>
      <c r="K8161" s="71"/>
      <c r="L8161" s="65"/>
      <c r="M8161" s="66"/>
      <c r="N8161" s="64"/>
      <c r="Y8161" s="55"/>
    </row>
    <row r="8162" spans="1:25" s="49" customFormat="1" x14ac:dyDescent="0.25">
      <c r="A8162" s="67"/>
      <c r="B8162" s="67"/>
      <c r="C8162" s="67"/>
      <c r="D8162" s="71"/>
      <c r="E8162" s="55"/>
      <c r="F8162" s="58"/>
      <c r="G8162" s="58"/>
      <c r="H8162" s="55"/>
      <c r="I8162" s="55"/>
      <c r="J8162" s="71"/>
      <c r="K8162" s="71"/>
      <c r="L8162" s="65"/>
      <c r="M8162" s="66"/>
      <c r="N8162" s="64"/>
      <c r="Y8162" s="55"/>
    </row>
    <row r="8163" spans="1:25" s="49" customFormat="1" x14ac:dyDescent="0.25">
      <c r="A8163" s="67"/>
      <c r="B8163" s="67"/>
      <c r="C8163" s="67"/>
      <c r="D8163" s="71"/>
      <c r="E8163" s="55"/>
      <c r="F8163" s="58"/>
      <c r="G8163" s="58"/>
      <c r="H8163" s="55"/>
      <c r="I8163" s="55"/>
      <c r="J8163" s="71"/>
      <c r="K8163" s="71"/>
      <c r="L8163" s="65"/>
      <c r="M8163" s="66"/>
      <c r="N8163" s="64"/>
      <c r="Y8163" s="55"/>
    </row>
    <row r="8164" spans="1:25" s="49" customFormat="1" x14ac:dyDescent="0.25">
      <c r="A8164" s="67"/>
      <c r="B8164" s="67"/>
      <c r="C8164" s="67"/>
      <c r="D8164" s="71"/>
      <c r="E8164" s="55"/>
      <c r="F8164" s="58"/>
      <c r="G8164" s="58"/>
      <c r="H8164" s="55"/>
      <c r="I8164" s="55"/>
      <c r="J8164" s="71"/>
      <c r="K8164" s="71"/>
      <c r="L8164" s="65"/>
      <c r="M8164" s="66"/>
      <c r="N8164" s="64"/>
      <c r="Y8164" s="55"/>
    </row>
    <row r="8165" spans="1:25" s="49" customFormat="1" x14ac:dyDescent="0.25">
      <c r="A8165" s="67"/>
      <c r="B8165" s="67"/>
      <c r="C8165" s="67"/>
      <c r="D8165" s="71"/>
      <c r="E8165" s="55"/>
      <c r="F8165" s="58"/>
      <c r="G8165" s="58"/>
      <c r="H8165" s="55"/>
      <c r="I8165" s="55"/>
      <c r="J8165" s="71"/>
      <c r="K8165" s="71"/>
      <c r="L8165" s="65"/>
      <c r="M8165" s="66"/>
      <c r="N8165" s="64"/>
      <c r="Y8165" s="55"/>
    </row>
    <row r="8166" spans="1:25" s="49" customFormat="1" x14ac:dyDescent="0.25">
      <c r="A8166" s="67"/>
      <c r="B8166" s="67"/>
      <c r="C8166" s="67"/>
      <c r="D8166" s="71"/>
      <c r="E8166" s="55"/>
      <c r="F8166" s="58"/>
      <c r="G8166" s="58"/>
      <c r="H8166" s="55"/>
      <c r="I8166" s="55"/>
      <c r="J8166" s="71"/>
      <c r="K8166" s="71"/>
      <c r="L8166" s="65"/>
      <c r="M8166" s="66"/>
      <c r="N8166" s="64"/>
      <c r="Y8166" s="55"/>
    </row>
    <row r="8167" spans="1:25" s="49" customFormat="1" x14ac:dyDescent="0.25">
      <c r="A8167" s="67"/>
      <c r="B8167" s="67"/>
      <c r="C8167" s="67"/>
      <c r="D8167" s="71"/>
      <c r="E8167" s="55"/>
      <c r="F8167" s="58"/>
      <c r="G8167" s="58"/>
      <c r="H8167" s="55"/>
      <c r="I8167" s="55"/>
      <c r="J8167" s="71"/>
      <c r="K8167" s="71"/>
      <c r="L8167" s="65"/>
      <c r="M8167" s="66"/>
      <c r="N8167" s="64"/>
      <c r="Y8167" s="55"/>
    </row>
    <row r="8168" spans="1:25" s="49" customFormat="1" x14ac:dyDescent="0.25">
      <c r="A8168" s="67"/>
      <c r="B8168" s="67"/>
      <c r="C8168" s="67"/>
      <c r="D8168" s="71"/>
      <c r="E8168" s="55"/>
      <c r="F8168" s="58"/>
      <c r="G8168" s="58"/>
      <c r="H8168" s="55"/>
      <c r="I8168" s="55"/>
      <c r="J8168" s="71"/>
      <c r="K8168" s="71"/>
      <c r="L8168" s="65"/>
      <c r="M8168" s="66"/>
      <c r="N8168" s="64"/>
      <c r="Y8168" s="55"/>
    </row>
    <row r="8169" spans="1:25" s="49" customFormat="1" x14ac:dyDescent="0.25">
      <c r="A8169" s="67"/>
      <c r="B8169" s="67"/>
      <c r="C8169" s="67"/>
      <c r="D8169" s="71"/>
      <c r="E8169" s="55"/>
      <c r="F8169" s="58"/>
      <c r="G8169" s="58"/>
      <c r="H8169" s="55"/>
      <c r="I8169" s="55"/>
      <c r="J8169" s="71"/>
      <c r="K8169" s="71"/>
      <c r="L8169" s="65"/>
      <c r="M8169" s="66"/>
      <c r="N8169" s="64"/>
      <c r="Y8169" s="55"/>
    </row>
    <row r="8170" spans="1:25" s="49" customFormat="1" x14ac:dyDescent="0.25">
      <c r="A8170" s="67"/>
      <c r="B8170" s="67"/>
      <c r="C8170" s="67"/>
      <c r="D8170" s="71"/>
      <c r="E8170" s="55"/>
      <c r="F8170" s="58"/>
      <c r="G8170" s="58"/>
      <c r="H8170" s="55"/>
      <c r="I8170" s="55"/>
      <c r="J8170" s="71"/>
      <c r="K8170" s="71"/>
      <c r="L8170" s="65"/>
      <c r="M8170" s="66"/>
      <c r="N8170" s="64"/>
      <c r="Y8170" s="55"/>
    </row>
    <row r="8171" spans="1:25" s="49" customFormat="1" x14ac:dyDescent="0.25">
      <c r="A8171" s="67"/>
      <c r="B8171" s="67"/>
      <c r="C8171" s="67"/>
      <c r="D8171" s="71"/>
      <c r="E8171" s="55"/>
      <c r="F8171" s="58"/>
      <c r="G8171" s="58"/>
      <c r="H8171" s="55"/>
      <c r="I8171" s="55"/>
      <c r="J8171" s="71"/>
      <c r="K8171" s="71"/>
      <c r="L8171" s="65"/>
      <c r="M8171" s="66"/>
      <c r="N8171" s="64"/>
      <c r="Y8171" s="55"/>
    </row>
    <row r="8172" spans="1:25" s="49" customFormat="1" x14ac:dyDescent="0.25">
      <c r="A8172" s="67"/>
      <c r="B8172" s="67"/>
      <c r="C8172" s="67"/>
      <c r="D8172" s="71"/>
      <c r="E8172" s="55"/>
      <c r="F8172" s="58"/>
      <c r="G8172" s="58"/>
      <c r="H8172" s="55"/>
      <c r="I8172" s="55"/>
      <c r="J8172" s="71"/>
      <c r="K8172" s="71"/>
      <c r="L8172" s="65"/>
      <c r="M8172" s="66"/>
      <c r="N8172" s="64"/>
      <c r="Y8172" s="55"/>
    </row>
    <row r="8173" spans="1:25" s="49" customFormat="1" x14ac:dyDescent="0.25">
      <c r="A8173" s="67"/>
      <c r="B8173" s="67"/>
      <c r="C8173" s="67"/>
      <c r="D8173" s="71"/>
      <c r="E8173" s="55"/>
      <c r="F8173" s="58"/>
      <c r="G8173" s="58"/>
      <c r="H8173" s="55"/>
      <c r="I8173" s="55"/>
      <c r="J8173" s="71"/>
      <c r="K8173" s="71"/>
      <c r="L8173" s="65"/>
      <c r="M8173" s="66"/>
      <c r="N8173" s="64"/>
      <c r="Y8173" s="55"/>
    </row>
    <row r="8174" spans="1:25" s="49" customFormat="1" x14ac:dyDescent="0.25">
      <c r="A8174" s="67"/>
      <c r="B8174" s="67"/>
      <c r="C8174" s="67"/>
      <c r="D8174" s="71"/>
      <c r="E8174" s="55"/>
      <c r="F8174" s="58"/>
      <c r="G8174" s="58"/>
      <c r="H8174" s="55"/>
      <c r="I8174" s="55"/>
      <c r="J8174" s="71"/>
      <c r="K8174" s="71"/>
      <c r="L8174" s="65"/>
      <c r="M8174" s="66"/>
      <c r="N8174" s="64"/>
      <c r="Y8174" s="55"/>
    </row>
    <row r="8175" spans="1:25" s="49" customFormat="1" x14ac:dyDescent="0.25">
      <c r="A8175" s="67"/>
      <c r="B8175" s="67"/>
      <c r="C8175" s="67"/>
      <c r="D8175" s="71"/>
      <c r="E8175" s="55"/>
      <c r="F8175" s="58"/>
      <c r="G8175" s="58"/>
      <c r="H8175" s="55"/>
      <c r="I8175" s="55"/>
      <c r="J8175" s="71"/>
      <c r="K8175" s="71"/>
      <c r="L8175" s="65"/>
      <c r="M8175" s="66"/>
      <c r="N8175" s="64"/>
      <c r="Y8175" s="55"/>
    </row>
    <row r="8176" spans="1:25" s="49" customFormat="1" x14ac:dyDescent="0.25">
      <c r="A8176" s="67"/>
      <c r="B8176" s="67"/>
      <c r="C8176" s="67"/>
      <c r="D8176" s="71"/>
      <c r="E8176" s="55"/>
      <c r="F8176" s="58"/>
      <c r="G8176" s="58"/>
      <c r="H8176" s="55"/>
      <c r="I8176" s="55"/>
      <c r="J8176" s="71"/>
      <c r="K8176" s="71"/>
      <c r="L8176" s="65"/>
      <c r="M8176" s="66"/>
      <c r="N8176" s="64"/>
      <c r="Y8176" s="55"/>
    </row>
    <row r="8177" spans="1:25" s="49" customFormat="1" x14ac:dyDescent="0.25">
      <c r="A8177" s="67"/>
      <c r="B8177" s="67"/>
      <c r="C8177" s="67"/>
      <c r="D8177" s="71"/>
      <c r="E8177" s="55"/>
      <c r="F8177" s="58"/>
      <c r="G8177" s="58"/>
      <c r="H8177" s="55"/>
      <c r="I8177" s="55"/>
      <c r="J8177" s="71"/>
      <c r="K8177" s="71"/>
      <c r="L8177" s="65"/>
      <c r="M8177" s="66"/>
      <c r="N8177" s="64"/>
      <c r="Y8177" s="55"/>
    </row>
    <row r="8178" spans="1:25" s="49" customFormat="1" x14ac:dyDescent="0.25">
      <c r="A8178" s="67"/>
      <c r="B8178" s="67"/>
      <c r="C8178" s="67"/>
      <c r="D8178" s="71"/>
      <c r="E8178" s="55"/>
      <c r="F8178" s="58"/>
      <c r="G8178" s="58"/>
      <c r="H8178" s="55"/>
      <c r="I8178" s="55"/>
      <c r="J8178" s="71"/>
      <c r="K8178" s="71"/>
      <c r="L8178" s="65"/>
      <c r="M8178" s="66"/>
      <c r="N8178" s="64"/>
      <c r="Y8178" s="55"/>
    </row>
    <row r="8179" spans="1:25" s="49" customFormat="1" x14ac:dyDescent="0.25">
      <c r="A8179" s="67"/>
      <c r="B8179" s="67"/>
      <c r="C8179" s="67"/>
      <c r="D8179" s="71"/>
      <c r="E8179" s="55"/>
      <c r="F8179" s="58"/>
      <c r="G8179" s="58"/>
      <c r="H8179" s="55"/>
      <c r="I8179" s="55"/>
      <c r="J8179" s="71"/>
      <c r="K8179" s="71"/>
      <c r="L8179" s="65"/>
      <c r="M8179" s="66"/>
      <c r="N8179" s="64"/>
      <c r="Y8179" s="55"/>
    </row>
    <row r="8180" spans="1:25" s="49" customFormat="1" x14ac:dyDescent="0.25">
      <c r="A8180" s="67"/>
      <c r="B8180" s="67"/>
      <c r="C8180" s="67"/>
      <c r="D8180" s="71"/>
      <c r="E8180" s="55"/>
      <c r="F8180" s="58"/>
      <c r="G8180" s="58"/>
      <c r="H8180" s="55"/>
      <c r="I8180" s="55"/>
      <c r="J8180" s="71"/>
      <c r="K8180" s="71"/>
      <c r="L8180" s="65"/>
      <c r="M8180" s="66"/>
      <c r="N8180" s="64"/>
      <c r="Y8180" s="55"/>
    </row>
    <row r="8181" spans="1:25" s="49" customFormat="1" x14ac:dyDescent="0.25">
      <c r="A8181" s="67"/>
      <c r="B8181" s="67"/>
      <c r="C8181" s="67"/>
      <c r="D8181" s="71"/>
      <c r="E8181" s="55"/>
      <c r="F8181" s="58"/>
      <c r="G8181" s="58"/>
      <c r="H8181" s="55"/>
      <c r="I8181" s="55"/>
      <c r="J8181" s="71"/>
      <c r="K8181" s="71"/>
      <c r="L8181" s="65"/>
      <c r="M8181" s="66"/>
      <c r="N8181" s="64"/>
      <c r="Y8181" s="55"/>
    </row>
    <row r="8182" spans="1:25" s="49" customFormat="1" x14ac:dyDescent="0.25">
      <c r="A8182" s="67"/>
      <c r="B8182" s="67"/>
      <c r="C8182" s="67"/>
      <c r="D8182" s="71"/>
      <c r="E8182" s="55"/>
      <c r="F8182" s="58"/>
      <c r="G8182" s="58"/>
      <c r="H8182" s="55"/>
      <c r="I8182" s="55"/>
      <c r="J8182" s="71"/>
      <c r="K8182" s="71"/>
      <c r="L8182" s="65"/>
      <c r="M8182" s="66"/>
      <c r="N8182" s="64"/>
      <c r="Y8182" s="55"/>
    </row>
    <row r="8183" spans="1:25" s="49" customFormat="1" x14ac:dyDescent="0.25">
      <c r="A8183" s="67"/>
      <c r="B8183" s="67"/>
      <c r="C8183" s="67"/>
      <c r="D8183" s="71"/>
      <c r="E8183" s="55"/>
      <c r="F8183" s="58"/>
      <c r="G8183" s="58"/>
      <c r="H8183" s="55"/>
      <c r="I8183" s="55"/>
      <c r="J8183" s="71"/>
      <c r="K8183" s="71"/>
      <c r="L8183" s="65"/>
      <c r="M8183" s="66"/>
      <c r="N8183" s="64"/>
      <c r="Y8183" s="55"/>
    </row>
    <row r="8184" spans="1:25" s="49" customFormat="1" x14ac:dyDescent="0.25">
      <c r="A8184" s="67"/>
      <c r="B8184" s="67"/>
      <c r="C8184" s="67"/>
      <c r="D8184" s="71"/>
      <c r="E8184" s="55"/>
      <c r="F8184" s="58"/>
      <c r="G8184" s="58"/>
      <c r="H8184" s="55"/>
      <c r="I8184" s="55"/>
      <c r="J8184" s="71"/>
      <c r="K8184" s="71"/>
      <c r="L8184" s="65"/>
      <c r="M8184" s="66"/>
      <c r="N8184" s="64"/>
      <c r="Y8184" s="55"/>
    </row>
    <row r="8185" spans="1:25" s="49" customFormat="1" x14ac:dyDescent="0.25">
      <c r="A8185" s="67"/>
      <c r="B8185" s="67"/>
      <c r="C8185" s="67"/>
      <c r="D8185" s="71"/>
      <c r="E8185" s="55"/>
      <c r="F8185" s="58"/>
      <c r="G8185" s="58"/>
      <c r="H8185" s="55"/>
      <c r="I8185" s="55"/>
      <c r="J8185" s="71"/>
      <c r="K8185" s="71"/>
      <c r="L8185" s="65"/>
      <c r="M8185" s="66"/>
      <c r="N8185" s="64"/>
      <c r="Y8185" s="55"/>
    </row>
    <row r="8186" spans="1:25" s="49" customFormat="1" x14ac:dyDescent="0.25">
      <c r="A8186" s="67"/>
      <c r="B8186" s="67"/>
      <c r="C8186" s="67"/>
      <c r="D8186" s="71"/>
      <c r="E8186" s="55"/>
      <c r="F8186" s="58"/>
      <c r="G8186" s="58"/>
      <c r="H8186" s="55"/>
      <c r="I8186" s="55"/>
      <c r="J8186" s="71"/>
      <c r="K8186" s="71"/>
      <c r="L8186" s="65"/>
      <c r="M8186" s="66"/>
      <c r="N8186" s="64"/>
      <c r="Y8186" s="55"/>
    </row>
    <row r="8187" spans="1:25" s="49" customFormat="1" x14ac:dyDescent="0.25">
      <c r="A8187" s="67"/>
      <c r="B8187" s="67"/>
      <c r="C8187" s="67"/>
      <c r="D8187" s="71"/>
      <c r="E8187" s="55"/>
      <c r="F8187" s="58"/>
      <c r="G8187" s="58"/>
      <c r="H8187" s="55"/>
      <c r="I8187" s="55"/>
      <c r="J8187" s="71"/>
      <c r="K8187" s="71"/>
      <c r="L8187" s="65"/>
      <c r="M8187" s="66"/>
      <c r="N8187" s="64"/>
      <c r="Y8187" s="55"/>
    </row>
    <row r="8188" spans="1:25" s="49" customFormat="1" x14ac:dyDescent="0.25">
      <c r="A8188" s="67"/>
      <c r="B8188" s="67"/>
      <c r="C8188" s="67"/>
      <c r="D8188" s="71"/>
      <c r="E8188" s="55"/>
      <c r="F8188" s="58"/>
      <c r="G8188" s="58"/>
      <c r="H8188" s="55"/>
      <c r="I8188" s="55"/>
      <c r="J8188" s="71"/>
      <c r="K8188" s="71"/>
      <c r="L8188" s="65"/>
      <c r="M8188" s="66"/>
      <c r="N8188" s="64"/>
      <c r="Y8188" s="55"/>
    </row>
    <row r="8189" spans="1:25" s="49" customFormat="1" x14ac:dyDescent="0.25">
      <c r="A8189" s="67"/>
      <c r="B8189" s="67"/>
      <c r="C8189" s="67"/>
      <c r="D8189" s="71"/>
      <c r="E8189" s="55"/>
      <c r="F8189" s="58"/>
      <c r="G8189" s="58"/>
      <c r="H8189" s="55"/>
      <c r="I8189" s="55"/>
      <c r="J8189" s="71"/>
      <c r="K8189" s="71"/>
      <c r="L8189" s="65"/>
      <c r="M8189" s="66"/>
      <c r="N8189" s="64"/>
      <c r="Y8189" s="55"/>
    </row>
    <row r="8190" spans="1:25" s="49" customFormat="1" x14ac:dyDescent="0.25">
      <c r="A8190" s="67"/>
      <c r="B8190" s="67"/>
      <c r="C8190" s="67"/>
      <c r="D8190" s="71"/>
      <c r="E8190" s="55"/>
      <c r="F8190" s="58"/>
      <c r="G8190" s="58"/>
      <c r="H8190" s="55"/>
      <c r="I8190" s="55"/>
      <c r="J8190" s="71"/>
      <c r="K8190" s="71"/>
      <c r="L8190" s="65"/>
      <c r="M8190" s="66"/>
      <c r="N8190" s="64"/>
      <c r="Y8190" s="55"/>
    </row>
    <row r="8191" spans="1:25" s="49" customFormat="1" x14ac:dyDescent="0.25">
      <c r="A8191" s="67"/>
      <c r="B8191" s="67"/>
      <c r="C8191" s="67"/>
      <c r="D8191" s="71"/>
      <c r="E8191" s="55"/>
      <c r="F8191" s="58"/>
      <c r="G8191" s="58"/>
      <c r="H8191" s="55"/>
      <c r="I8191" s="55"/>
      <c r="J8191" s="71"/>
      <c r="K8191" s="71"/>
      <c r="L8191" s="65"/>
      <c r="M8191" s="66"/>
      <c r="N8191" s="64"/>
      <c r="Y8191" s="55"/>
    </row>
    <row r="8192" spans="1:25" s="49" customFormat="1" x14ac:dyDescent="0.25">
      <c r="A8192" s="67"/>
      <c r="B8192" s="67"/>
      <c r="C8192" s="67"/>
      <c r="D8192" s="71"/>
      <c r="E8192" s="55"/>
      <c r="F8192" s="58"/>
      <c r="G8192" s="58"/>
      <c r="H8192" s="55"/>
      <c r="I8192" s="55"/>
      <c r="J8192" s="71"/>
      <c r="K8192" s="71"/>
      <c r="L8192" s="65"/>
      <c r="M8192" s="66"/>
      <c r="N8192" s="64"/>
      <c r="Y8192" s="55"/>
    </row>
    <row r="8193" spans="1:25" s="49" customFormat="1" x14ac:dyDescent="0.25">
      <c r="A8193" s="67"/>
      <c r="B8193" s="67"/>
      <c r="C8193" s="67"/>
      <c r="D8193" s="71"/>
      <c r="E8193" s="55"/>
      <c r="F8193" s="58"/>
      <c r="G8193" s="58"/>
      <c r="H8193" s="55"/>
      <c r="I8193" s="55"/>
      <c r="J8193" s="71"/>
      <c r="K8193" s="71"/>
      <c r="L8193" s="65"/>
      <c r="M8193" s="66"/>
      <c r="N8193" s="64"/>
      <c r="Y8193" s="55"/>
    </row>
    <row r="8194" spans="1:25" s="49" customFormat="1" x14ac:dyDescent="0.25">
      <c r="A8194" s="67"/>
      <c r="B8194" s="67"/>
      <c r="C8194" s="67"/>
      <c r="D8194" s="71"/>
      <c r="E8194" s="55"/>
      <c r="F8194" s="58"/>
      <c r="G8194" s="58"/>
      <c r="H8194" s="55"/>
      <c r="I8194" s="55"/>
      <c r="J8194" s="71"/>
      <c r="K8194" s="71"/>
      <c r="L8194" s="65"/>
      <c r="M8194" s="66"/>
      <c r="N8194" s="64"/>
      <c r="Y8194" s="55"/>
    </row>
    <row r="8195" spans="1:25" s="49" customFormat="1" x14ac:dyDescent="0.25">
      <c r="A8195" s="67"/>
      <c r="B8195" s="67"/>
      <c r="C8195" s="67"/>
      <c r="D8195" s="71"/>
      <c r="E8195" s="55"/>
      <c r="F8195" s="58"/>
      <c r="G8195" s="58"/>
      <c r="H8195" s="55"/>
      <c r="I8195" s="55"/>
      <c r="J8195" s="71"/>
      <c r="K8195" s="71"/>
      <c r="L8195" s="65"/>
      <c r="M8195" s="66"/>
      <c r="N8195" s="64"/>
      <c r="Y8195" s="55"/>
    </row>
    <row r="8196" spans="1:25" s="49" customFormat="1" x14ac:dyDescent="0.25">
      <c r="A8196" s="67"/>
      <c r="B8196" s="67"/>
      <c r="C8196" s="67"/>
      <c r="D8196" s="71"/>
      <c r="E8196" s="55"/>
      <c r="F8196" s="58"/>
      <c r="G8196" s="58"/>
      <c r="H8196" s="55"/>
      <c r="I8196" s="55"/>
      <c r="J8196" s="71"/>
      <c r="K8196" s="71"/>
      <c r="L8196" s="65"/>
      <c r="M8196" s="66"/>
      <c r="N8196" s="64"/>
      <c r="Y8196" s="55"/>
    </row>
    <row r="8197" spans="1:25" s="49" customFormat="1" x14ac:dyDescent="0.25">
      <c r="A8197" s="67"/>
      <c r="B8197" s="67"/>
      <c r="C8197" s="67"/>
      <c r="D8197" s="71"/>
      <c r="E8197" s="55"/>
      <c r="F8197" s="58"/>
      <c r="G8197" s="58"/>
      <c r="H8197" s="55"/>
      <c r="I8197" s="55"/>
      <c r="J8197" s="71"/>
      <c r="K8197" s="71"/>
      <c r="L8197" s="65"/>
      <c r="M8197" s="66"/>
      <c r="N8197" s="64"/>
      <c r="Y8197" s="55"/>
    </row>
    <row r="8198" spans="1:25" s="49" customFormat="1" x14ac:dyDescent="0.25">
      <c r="A8198" s="67"/>
      <c r="B8198" s="67"/>
      <c r="C8198" s="67"/>
      <c r="D8198" s="71"/>
      <c r="E8198" s="55"/>
      <c r="F8198" s="58"/>
      <c r="G8198" s="58"/>
      <c r="H8198" s="55"/>
      <c r="I8198" s="55"/>
      <c r="J8198" s="71"/>
      <c r="K8198" s="71"/>
      <c r="L8198" s="65"/>
      <c r="M8198" s="66"/>
      <c r="N8198" s="64"/>
      <c r="Y8198" s="55"/>
    </row>
    <row r="8199" spans="1:25" s="49" customFormat="1" x14ac:dyDescent="0.25">
      <c r="A8199" s="67"/>
      <c r="B8199" s="67"/>
      <c r="C8199" s="67"/>
      <c r="D8199" s="71"/>
      <c r="E8199" s="55"/>
      <c r="F8199" s="58"/>
      <c r="G8199" s="58"/>
      <c r="H8199" s="55"/>
      <c r="I8199" s="55"/>
      <c r="J8199" s="71"/>
      <c r="K8199" s="71"/>
      <c r="L8199" s="65"/>
      <c r="M8199" s="66"/>
      <c r="N8199" s="64"/>
      <c r="Y8199" s="55"/>
    </row>
    <row r="8200" spans="1:25" s="49" customFormat="1" x14ac:dyDescent="0.25">
      <c r="A8200" s="67"/>
      <c r="B8200" s="67"/>
      <c r="C8200" s="67"/>
      <c r="D8200" s="71"/>
      <c r="E8200" s="55"/>
      <c r="F8200" s="58"/>
      <c r="G8200" s="58"/>
      <c r="H8200" s="55"/>
      <c r="I8200" s="55"/>
      <c r="J8200" s="71"/>
      <c r="K8200" s="71"/>
      <c r="L8200" s="65"/>
      <c r="M8200" s="66"/>
      <c r="N8200" s="64"/>
      <c r="Y8200" s="55"/>
    </row>
    <row r="8201" spans="1:25" s="49" customFormat="1" x14ac:dyDescent="0.25">
      <c r="A8201" s="67"/>
      <c r="B8201" s="67"/>
      <c r="C8201" s="67"/>
      <c r="D8201" s="71"/>
      <c r="E8201" s="55"/>
      <c r="F8201" s="58"/>
      <c r="G8201" s="58"/>
      <c r="H8201" s="55"/>
      <c r="I8201" s="55"/>
      <c r="J8201" s="71"/>
      <c r="K8201" s="71"/>
      <c r="L8201" s="65"/>
      <c r="M8201" s="66"/>
      <c r="N8201" s="64"/>
      <c r="Y8201" s="55"/>
    </row>
    <row r="8202" spans="1:25" s="49" customFormat="1" x14ac:dyDescent="0.25">
      <c r="A8202" s="67"/>
      <c r="B8202" s="67"/>
      <c r="C8202" s="67"/>
      <c r="D8202" s="71"/>
      <c r="E8202" s="55"/>
      <c r="F8202" s="58"/>
      <c r="G8202" s="58"/>
      <c r="H8202" s="55"/>
      <c r="I8202" s="55"/>
      <c r="J8202" s="71"/>
      <c r="K8202" s="71"/>
      <c r="L8202" s="65"/>
      <c r="M8202" s="66"/>
      <c r="N8202" s="64"/>
      <c r="Y8202" s="55"/>
    </row>
    <row r="8203" spans="1:25" s="49" customFormat="1" x14ac:dyDescent="0.25">
      <c r="A8203" s="67"/>
      <c r="B8203" s="67"/>
      <c r="C8203" s="67"/>
      <c r="D8203" s="71"/>
      <c r="E8203" s="55"/>
      <c r="F8203" s="58"/>
      <c r="G8203" s="58"/>
      <c r="H8203" s="55"/>
      <c r="I8203" s="55"/>
      <c r="J8203" s="71"/>
      <c r="K8203" s="71"/>
      <c r="L8203" s="65"/>
      <c r="M8203" s="66"/>
      <c r="N8203" s="64"/>
      <c r="Y8203" s="55"/>
    </row>
    <row r="8204" spans="1:25" s="49" customFormat="1" x14ac:dyDescent="0.25">
      <c r="A8204" s="67"/>
      <c r="B8204" s="67"/>
      <c r="C8204" s="67"/>
      <c r="D8204" s="71"/>
      <c r="E8204" s="55"/>
      <c r="F8204" s="58"/>
      <c r="G8204" s="58"/>
      <c r="H8204" s="55"/>
      <c r="I8204" s="55"/>
      <c r="J8204" s="71"/>
      <c r="K8204" s="71"/>
      <c r="L8204" s="65"/>
      <c r="M8204" s="66"/>
      <c r="N8204" s="64"/>
      <c r="Y8204" s="55"/>
    </row>
    <row r="8205" spans="1:25" s="49" customFormat="1" x14ac:dyDescent="0.25">
      <c r="A8205" s="67"/>
      <c r="B8205" s="67"/>
      <c r="C8205" s="67"/>
      <c r="D8205" s="71"/>
      <c r="E8205" s="55"/>
      <c r="F8205" s="58"/>
      <c r="G8205" s="58"/>
      <c r="H8205" s="55"/>
      <c r="I8205" s="55"/>
      <c r="J8205" s="71"/>
      <c r="K8205" s="71"/>
      <c r="L8205" s="65"/>
      <c r="M8205" s="66"/>
      <c r="N8205" s="64"/>
      <c r="Y8205" s="55"/>
    </row>
    <row r="8206" spans="1:25" s="49" customFormat="1" x14ac:dyDescent="0.25">
      <c r="A8206" s="67"/>
      <c r="B8206" s="67"/>
      <c r="C8206" s="67"/>
      <c r="D8206" s="71"/>
      <c r="E8206" s="55"/>
      <c r="F8206" s="58"/>
      <c r="G8206" s="58"/>
      <c r="H8206" s="55"/>
      <c r="I8206" s="55"/>
      <c r="J8206" s="71"/>
      <c r="K8206" s="71"/>
      <c r="L8206" s="65"/>
      <c r="M8206" s="66"/>
      <c r="N8206" s="64"/>
      <c r="Y8206" s="55"/>
    </row>
    <row r="8207" spans="1:25" s="49" customFormat="1" x14ac:dyDescent="0.25">
      <c r="A8207" s="67"/>
      <c r="B8207" s="67"/>
      <c r="C8207" s="67"/>
      <c r="D8207" s="71"/>
      <c r="E8207" s="55"/>
      <c r="F8207" s="58"/>
      <c r="G8207" s="58"/>
      <c r="H8207" s="55"/>
      <c r="I8207" s="55"/>
      <c r="J8207" s="71"/>
      <c r="K8207" s="71"/>
      <c r="L8207" s="65"/>
      <c r="M8207" s="66"/>
      <c r="N8207" s="64"/>
      <c r="Y8207" s="55"/>
    </row>
    <row r="8208" spans="1:25" s="49" customFormat="1" x14ac:dyDescent="0.25">
      <c r="A8208" s="67"/>
      <c r="B8208" s="67"/>
      <c r="C8208" s="67"/>
      <c r="D8208" s="71"/>
      <c r="E8208" s="55"/>
      <c r="F8208" s="58"/>
      <c r="G8208" s="58"/>
      <c r="H8208" s="55"/>
      <c r="I8208" s="55"/>
      <c r="J8208" s="71"/>
      <c r="K8208" s="71"/>
      <c r="L8208" s="65"/>
      <c r="M8208" s="66"/>
      <c r="N8208" s="64"/>
      <c r="Y8208" s="55"/>
    </row>
    <row r="8209" spans="1:25" s="49" customFormat="1" x14ac:dyDescent="0.25">
      <c r="A8209" s="67"/>
      <c r="B8209" s="67"/>
      <c r="C8209" s="67"/>
      <c r="D8209" s="71"/>
      <c r="E8209" s="55"/>
      <c r="F8209" s="58"/>
      <c r="G8209" s="58"/>
      <c r="H8209" s="55"/>
      <c r="I8209" s="55"/>
      <c r="J8209" s="71"/>
      <c r="K8209" s="71"/>
      <c r="L8209" s="65"/>
      <c r="M8209" s="66"/>
      <c r="N8209" s="64"/>
      <c r="Y8209" s="55"/>
    </row>
    <row r="8210" spans="1:25" s="49" customFormat="1" x14ac:dyDescent="0.25">
      <c r="A8210" s="67"/>
      <c r="B8210" s="67"/>
      <c r="C8210" s="67"/>
      <c r="D8210" s="71"/>
      <c r="E8210" s="55"/>
      <c r="F8210" s="58"/>
      <c r="G8210" s="58"/>
      <c r="H8210" s="55"/>
      <c r="I8210" s="55"/>
      <c r="J8210" s="71"/>
      <c r="K8210" s="71"/>
      <c r="L8210" s="65"/>
      <c r="M8210" s="66"/>
      <c r="N8210" s="64"/>
      <c r="Y8210" s="55"/>
    </row>
    <row r="8211" spans="1:25" s="49" customFormat="1" x14ac:dyDescent="0.25">
      <c r="A8211" s="67"/>
      <c r="B8211" s="67"/>
      <c r="C8211" s="67"/>
      <c r="D8211" s="71"/>
      <c r="E8211" s="55"/>
      <c r="F8211" s="58"/>
      <c r="G8211" s="58"/>
      <c r="H8211" s="55"/>
      <c r="I8211" s="55"/>
      <c r="J8211" s="71"/>
      <c r="K8211" s="71"/>
      <c r="L8211" s="65"/>
      <c r="M8211" s="66"/>
      <c r="N8211" s="64"/>
      <c r="Y8211" s="55"/>
    </row>
    <row r="8212" spans="1:25" s="49" customFormat="1" x14ac:dyDescent="0.25">
      <c r="A8212" s="67"/>
      <c r="B8212" s="67"/>
      <c r="C8212" s="67"/>
      <c r="D8212" s="71"/>
      <c r="E8212" s="55"/>
      <c r="F8212" s="58"/>
      <c r="G8212" s="58"/>
      <c r="H8212" s="55"/>
      <c r="I8212" s="55"/>
      <c r="J8212" s="71"/>
      <c r="K8212" s="71"/>
      <c r="L8212" s="65"/>
      <c r="M8212" s="66"/>
      <c r="N8212" s="64"/>
      <c r="Y8212" s="55"/>
    </row>
    <row r="8213" spans="1:25" s="49" customFormat="1" x14ac:dyDescent="0.25">
      <c r="A8213" s="67"/>
      <c r="B8213" s="67"/>
      <c r="C8213" s="67"/>
      <c r="D8213" s="71"/>
      <c r="E8213" s="55"/>
      <c r="F8213" s="58"/>
      <c r="G8213" s="58"/>
      <c r="H8213" s="55"/>
      <c r="I8213" s="55"/>
      <c r="J8213" s="71"/>
      <c r="K8213" s="71"/>
      <c r="L8213" s="65"/>
      <c r="M8213" s="66"/>
      <c r="N8213" s="64"/>
      <c r="Y8213" s="55"/>
    </row>
    <row r="8214" spans="1:25" s="49" customFormat="1" x14ac:dyDescent="0.25">
      <c r="A8214" s="67"/>
      <c r="B8214" s="67"/>
      <c r="C8214" s="67"/>
      <c r="D8214" s="71"/>
      <c r="E8214" s="55"/>
      <c r="F8214" s="58"/>
      <c r="G8214" s="58"/>
      <c r="H8214" s="55"/>
      <c r="I8214" s="55"/>
      <c r="J8214" s="71"/>
      <c r="K8214" s="71"/>
      <c r="L8214" s="65"/>
      <c r="M8214" s="66"/>
      <c r="N8214" s="64"/>
      <c r="Y8214" s="55"/>
    </row>
    <row r="8215" spans="1:25" s="49" customFormat="1" x14ac:dyDescent="0.25">
      <c r="A8215" s="67"/>
      <c r="B8215" s="67"/>
      <c r="C8215" s="67"/>
      <c r="D8215" s="71"/>
      <c r="E8215" s="55"/>
      <c r="F8215" s="58"/>
      <c r="G8215" s="58"/>
      <c r="H8215" s="55"/>
      <c r="I8215" s="55"/>
      <c r="J8215" s="71"/>
      <c r="K8215" s="71"/>
      <c r="L8215" s="65"/>
      <c r="M8215" s="66"/>
      <c r="N8215" s="64"/>
      <c r="Y8215" s="55"/>
    </row>
    <row r="8216" spans="1:25" s="49" customFormat="1" x14ac:dyDescent="0.25">
      <c r="A8216" s="67"/>
      <c r="B8216" s="67"/>
      <c r="C8216" s="67"/>
      <c r="D8216" s="71"/>
      <c r="E8216" s="55"/>
      <c r="F8216" s="58"/>
      <c r="G8216" s="58"/>
      <c r="H8216" s="55"/>
      <c r="I8216" s="55"/>
      <c r="J8216" s="71"/>
      <c r="K8216" s="71"/>
      <c r="L8216" s="65"/>
      <c r="M8216" s="66"/>
      <c r="N8216" s="64"/>
      <c r="Y8216" s="55"/>
    </row>
    <row r="8217" spans="1:25" s="49" customFormat="1" x14ac:dyDescent="0.25">
      <c r="A8217" s="67"/>
      <c r="B8217" s="67"/>
      <c r="C8217" s="67"/>
      <c r="D8217" s="71"/>
      <c r="E8217" s="55"/>
      <c r="F8217" s="58"/>
      <c r="G8217" s="58"/>
      <c r="H8217" s="55"/>
      <c r="I8217" s="55"/>
      <c r="J8217" s="71"/>
      <c r="K8217" s="71"/>
      <c r="L8217" s="65"/>
      <c r="M8217" s="66"/>
      <c r="N8217" s="64"/>
      <c r="Y8217" s="55"/>
    </row>
    <row r="8218" spans="1:25" s="49" customFormat="1" x14ac:dyDescent="0.25">
      <c r="A8218" s="67"/>
      <c r="B8218" s="67"/>
      <c r="C8218" s="67"/>
      <c r="D8218" s="71"/>
      <c r="E8218" s="55"/>
      <c r="F8218" s="58"/>
      <c r="G8218" s="58"/>
      <c r="H8218" s="55"/>
      <c r="I8218" s="55"/>
      <c r="J8218" s="71"/>
      <c r="K8218" s="71"/>
      <c r="L8218" s="65"/>
      <c r="M8218" s="66"/>
      <c r="N8218" s="64"/>
      <c r="Y8218" s="55"/>
    </row>
    <row r="8219" spans="1:25" s="49" customFormat="1" x14ac:dyDescent="0.25">
      <c r="A8219" s="67"/>
      <c r="B8219" s="67"/>
      <c r="C8219" s="67"/>
      <c r="D8219" s="71"/>
      <c r="E8219" s="55"/>
      <c r="F8219" s="58"/>
      <c r="G8219" s="58"/>
      <c r="H8219" s="55"/>
      <c r="I8219" s="55"/>
      <c r="J8219" s="71"/>
      <c r="K8219" s="71"/>
      <c r="L8219" s="65"/>
      <c r="M8219" s="66"/>
      <c r="N8219" s="64"/>
      <c r="Y8219" s="55"/>
    </row>
    <row r="8220" spans="1:25" s="49" customFormat="1" x14ac:dyDescent="0.25">
      <c r="A8220" s="67"/>
      <c r="B8220" s="67"/>
      <c r="C8220" s="67"/>
      <c r="D8220" s="71"/>
      <c r="E8220" s="55"/>
      <c r="F8220" s="58"/>
      <c r="G8220" s="58"/>
      <c r="H8220" s="55"/>
      <c r="I8220" s="55"/>
      <c r="J8220" s="71"/>
      <c r="K8220" s="71"/>
      <c r="L8220" s="65"/>
      <c r="M8220" s="66"/>
      <c r="N8220" s="64"/>
      <c r="Y8220" s="55"/>
    </row>
    <row r="8221" spans="1:25" s="49" customFormat="1" x14ac:dyDescent="0.25">
      <c r="A8221" s="67"/>
      <c r="B8221" s="67"/>
      <c r="C8221" s="67"/>
      <c r="D8221" s="71"/>
      <c r="E8221" s="55"/>
      <c r="F8221" s="58"/>
      <c r="G8221" s="58"/>
      <c r="H8221" s="55"/>
      <c r="I8221" s="55"/>
      <c r="J8221" s="71"/>
      <c r="K8221" s="71"/>
      <c r="L8221" s="65"/>
      <c r="M8221" s="66"/>
      <c r="N8221" s="64"/>
      <c r="Y8221" s="55"/>
    </row>
    <row r="8222" spans="1:25" s="49" customFormat="1" x14ac:dyDescent="0.25">
      <c r="A8222" s="67"/>
      <c r="B8222" s="67"/>
      <c r="C8222" s="67"/>
      <c r="D8222" s="71"/>
      <c r="E8222" s="55"/>
      <c r="F8222" s="58"/>
      <c r="G8222" s="58"/>
      <c r="H8222" s="55"/>
      <c r="I8222" s="55"/>
      <c r="J8222" s="71"/>
      <c r="K8222" s="71"/>
      <c r="L8222" s="65"/>
      <c r="M8222" s="66"/>
      <c r="N8222" s="64"/>
      <c r="Y8222" s="55"/>
    </row>
    <row r="8223" spans="1:25" s="49" customFormat="1" x14ac:dyDescent="0.25">
      <c r="A8223" s="67"/>
      <c r="B8223" s="67"/>
      <c r="C8223" s="67"/>
      <c r="D8223" s="71"/>
      <c r="E8223" s="55"/>
      <c r="F8223" s="58"/>
      <c r="G8223" s="58"/>
      <c r="H8223" s="55"/>
      <c r="I8223" s="55"/>
      <c r="J8223" s="71"/>
      <c r="K8223" s="71"/>
      <c r="L8223" s="65"/>
      <c r="M8223" s="66"/>
      <c r="N8223" s="64"/>
      <c r="Y8223" s="55"/>
    </row>
    <row r="8224" spans="1:25" s="49" customFormat="1" x14ac:dyDescent="0.25">
      <c r="A8224" s="67"/>
      <c r="B8224" s="67"/>
      <c r="C8224" s="67"/>
      <c r="D8224" s="71"/>
      <c r="E8224" s="55"/>
      <c r="F8224" s="58"/>
      <c r="G8224" s="58"/>
      <c r="H8224" s="55"/>
      <c r="I8224" s="55"/>
      <c r="J8224" s="71"/>
      <c r="K8224" s="71"/>
      <c r="L8224" s="65"/>
      <c r="M8224" s="66"/>
      <c r="N8224" s="64"/>
      <c r="Y8224" s="55"/>
    </row>
    <row r="8225" spans="1:25" s="49" customFormat="1" x14ac:dyDescent="0.25">
      <c r="A8225" s="67"/>
      <c r="B8225" s="67"/>
      <c r="C8225" s="67"/>
      <c r="D8225" s="71"/>
      <c r="E8225" s="55"/>
      <c r="F8225" s="58"/>
      <c r="G8225" s="58"/>
      <c r="H8225" s="55"/>
      <c r="I8225" s="55"/>
      <c r="J8225" s="71"/>
      <c r="K8225" s="71"/>
      <c r="L8225" s="65"/>
      <c r="M8225" s="66"/>
      <c r="N8225" s="64"/>
      <c r="Y8225" s="55"/>
    </row>
    <row r="8226" spans="1:25" s="49" customFormat="1" x14ac:dyDescent="0.25">
      <c r="A8226" s="67"/>
      <c r="B8226" s="67"/>
      <c r="C8226" s="67"/>
      <c r="D8226" s="71"/>
      <c r="E8226" s="55"/>
      <c r="F8226" s="58"/>
      <c r="G8226" s="58"/>
      <c r="H8226" s="55"/>
      <c r="I8226" s="55"/>
      <c r="J8226" s="71"/>
      <c r="K8226" s="71"/>
      <c r="L8226" s="65"/>
      <c r="M8226" s="66"/>
      <c r="N8226" s="64"/>
      <c r="Y8226" s="55"/>
    </row>
    <row r="8227" spans="1:25" s="49" customFormat="1" x14ac:dyDescent="0.25">
      <c r="A8227" s="67"/>
      <c r="B8227" s="67"/>
      <c r="C8227" s="67"/>
      <c r="D8227" s="71"/>
      <c r="E8227" s="55"/>
      <c r="F8227" s="58"/>
      <c r="G8227" s="58"/>
      <c r="H8227" s="55"/>
      <c r="I8227" s="55"/>
      <c r="J8227" s="71"/>
      <c r="K8227" s="71"/>
      <c r="L8227" s="65"/>
      <c r="M8227" s="66"/>
      <c r="N8227" s="64"/>
      <c r="Y8227" s="55"/>
    </row>
    <row r="8228" spans="1:25" s="49" customFormat="1" x14ac:dyDescent="0.25">
      <c r="A8228" s="67"/>
      <c r="B8228" s="67"/>
      <c r="C8228" s="67"/>
      <c r="D8228" s="71"/>
      <c r="E8228" s="55"/>
      <c r="F8228" s="58"/>
      <c r="G8228" s="58"/>
      <c r="H8228" s="55"/>
      <c r="I8228" s="55"/>
      <c r="J8228" s="71"/>
      <c r="K8228" s="71"/>
      <c r="L8228" s="65"/>
      <c r="M8228" s="66"/>
      <c r="N8228" s="64"/>
      <c r="Y8228" s="55"/>
    </row>
    <row r="8229" spans="1:25" s="49" customFormat="1" x14ac:dyDescent="0.25">
      <c r="A8229" s="67"/>
      <c r="B8229" s="67"/>
      <c r="C8229" s="67"/>
      <c r="D8229" s="71"/>
      <c r="E8229" s="55"/>
      <c r="F8229" s="58"/>
      <c r="G8229" s="58"/>
      <c r="H8229" s="55"/>
      <c r="I8229" s="55"/>
      <c r="J8229" s="71"/>
      <c r="K8229" s="71"/>
      <c r="L8229" s="65"/>
      <c r="M8229" s="66"/>
      <c r="N8229" s="64"/>
      <c r="Y8229" s="55"/>
    </row>
    <row r="8230" spans="1:25" s="49" customFormat="1" x14ac:dyDescent="0.25">
      <c r="A8230" s="67"/>
      <c r="B8230" s="67"/>
      <c r="C8230" s="67"/>
      <c r="D8230" s="71"/>
      <c r="E8230" s="55"/>
      <c r="F8230" s="58"/>
      <c r="G8230" s="58"/>
      <c r="H8230" s="55"/>
      <c r="I8230" s="55"/>
      <c r="J8230" s="71"/>
      <c r="K8230" s="71"/>
      <c r="L8230" s="65"/>
      <c r="M8230" s="66"/>
      <c r="N8230" s="64"/>
      <c r="Y8230" s="55"/>
    </row>
    <row r="8231" spans="1:25" s="49" customFormat="1" x14ac:dyDescent="0.25">
      <c r="A8231" s="67"/>
      <c r="B8231" s="67"/>
      <c r="C8231" s="67"/>
      <c r="D8231" s="71"/>
      <c r="E8231" s="55"/>
      <c r="F8231" s="58"/>
      <c r="G8231" s="58"/>
      <c r="H8231" s="55"/>
      <c r="I8231" s="55"/>
      <c r="J8231" s="71"/>
      <c r="K8231" s="71"/>
      <c r="L8231" s="65"/>
      <c r="M8231" s="66"/>
      <c r="N8231" s="64"/>
      <c r="Y8231" s="55"/>
    </row>
    <row r="8232" spans="1:25" s="49" customFormat="1" x14ac:dyDescent="0.25">
      <c r="A8232" s="67"/>
      <c r="B8232" s="67"/>
      <c r="C8232" s="67"/>
      <c r="D8232" s="71"/>
      <c r="E8232" s="55"/>
      <c r="F8232" s="58"/>
      <c r="G8232" s="58"/>
      <c r="H8232" s="55"/>
      <c r="I8232" s="55"/>
      <c r="J8232" s="71"/>
      <c r="K8232" s="71"/>
      <c r="L8232" s="65"/>
      <c r="M8232" s="66"/>
      <c r="N8232" s="64"/>
      <c r="Y8232" s="55"/>
    </row>
    <row r="8233" spans="1:25" s="49" customFormat="1" x14ac:dyDescent="0.25">
      <c r="A8233" s="67"/>
      <c r="B8233" s="67"/>
      <c r="C8233" s="67"/>
      <c r="D8233" s="71"/>
      <c r="E8233" s="55"/>
      <c r="F8233" s="58"/>
      <c r="G8233" s="58"/>
      <c r="H8233" s="55"/>
      <c r="I8233" s="55"/>
      <c r="J8233" s="71"/>
      <c r="K8233" s="71"/>
      <c r="L8233" s="65"/>
      <c r="M8233" s="66"/>
      <c r="N8233" s="64"/>
      <c r="Y8233" s="55"/>
    </row>
    <row r="8234" spans="1:25" s="49" customFormat="1" x14ac:dyDescent="0.25">
      <c r="A8234" s="67"/>
      <c r="B8234" s="67"/>
      <c r="C8234" s="67"/>
      <c r="D8234" s="71"/>
      <c r="E8234" s="55"/>
      <c r="F8234" s="58"/>
      <c r="G8234" s="58"/>
      <c r="H8234" s="55"/>
      <c r="I8234" s="55"/>
      <c r="J8234" s="71"/>
      <c r="K8234" s="71"/>
      <c r="L8234" s="65"/>
      <c r="M8234" s="66"/>
      <c r="N8234" s="64"/>
      <c r="Y8234" s="55"/>
    </row>
    <row r="8235" spans="1:25" s="49" customFormat="1" x14ac:dyDescent="0.25">
      <c r="A8235" s="67"/>
      <c r="B8235" s="67"/>
      <c r="C8235" s="67"/>
      <c r="D8235" s="71"/>
      <c r="E8235" s="55"/>
      <c r="F8235" s="58"/>
      <c r="G8235" s="58"/>
      <c r="H8235" s="55"/>
      <c r="I8235" s="55"/>
      <c r="J8235" s="71"/>
      <c r="K8235" s="71"/>
      <c r="L8235" s="65"/>
      <c r="M8235" s="66"/>
      <c r="N8235" s="64"/>
      <c r="Y8235" s="55"/>
    </row>
    <row r="8236" spans="1:25" s="49" customFormat="1" x14ac:dyDescent="0.25">
      <c r="A8236" s="67"/>
      <c r="B8236" s="67"/>
      <c r="C8236" s="67"/>
      <c r="D8236" s="71"/>
      <c r="E8236" s="55"/>
      <c r="F8236" s="58"/>
      <c r="G8236" s="58"/>
      <c r="H8236" s="55"/>
      <c r="I8236" s="55"/>
      <c r="J8236" s="71"/>
      <c r="K8236" s="71"/>
      <c r="L8236" s="65"/>
      <c r="M8236" s="66"/>
      <c r="N8236" s="64"/>
      <c r="Y8236" s="55"/>
    </row>
    <row r="8237" spans="1:25" s="49" customFormat="1" x14ac:dyDescent="0.25">
      <c r="A8237" s="67"/>
      <c r="B8237" s="67"/>
      <c r="C8237" s="67"/>
      <c r="D8237" s="71"/>
      <c r="E8237" s="55"/>
      <c r="F8237" s="58"/>
      <c r="G8237" s="58"/>
      <c r="H8237" s="55"/>
      <c r="I8237" s="55"/>
      <c r="J8237" s="71"/>
      <c r="K8237" s="71"/>
      <c r="L8237" s="65"/>
      <c r="M8237" s="66"/>
      <c r="N8237" s="64"/>
      <c r="Y8237" s="55"/>
    </row>
    <row r="8238" spans="1:25" s="49" customFormat="1" x14ac:dyDescent="0.25">
      <c r="A8238" s="67"/>
      <c r="B8238" s="67"/>
      <c r="C8238" s="67"/>
      <c r="D8238" s="71"/>
      <c r="E8238" s="55"/>
      <c r="F8238" s="58"/>
      <c r="G8238" s="58"/>
      <c r="H8238" s="55"/>
      <c r="I8238" s="55"/>
      <c r="J8238" s="71"/>
      <c r="K8238" s="71"/>
      <c r="L8238" s="65"/>
      <c r="M8238" s="66"/>
      <c r="N8238" s="64"/>
      <c r="Y8238" s="55"/>
    </row>
    <row r="8239" spans="1:25" s="49" customFormat="1" x14ac:dyDescent="0.25">
      <c r="A8239" s="67"/>
      <c r="B8239" s="67"/>
      <c r="C8239" s="67"/>
      <c r="D8239" s="71"/>
      <c r="E8239" s="55"/>
      <c r="F8239" s="58"/>
      <c r="G8239" s="58"/>
      <c r="H8239" s="55"/>
      <c r="I8239" s="55"/>
      <c r="J8239" s="71"/>
      <c r="K8239" s="71"/>
      <c r="L8239" s="65"/>
      <c r="M8239" s="66"/>
      <c r="N8239" s="64"/>
      <c r="Y8239" s="55"/>
    </row>
    <row r="8240" spans="1:25" s="49" customFormat="1" x14ac:dyDescent="0.25">
      <c r="A8240" s="67"/>
      <c r="B8240" s="67"/>
      <c r="C8240" s="67"/>
      <c r="D8240" s="71"/>
      <c r="E8240" s="55"/>
      <c r="F8240" s="58"/>
      <c r="G8240" s="58"/>
      <c r="H8240" s="55"/>
      <c r="I8240" s="55"/>
      <c r="J8240" s="71"/>
      <c r="K8240" s="71"/>
      <c r="L8240" s="65"/>
      <c r="M8240" s="66"/>
      <c r="N8240" s="64"/>
      <c r="Y8240" s="55"/>
    </row>
    <row r="8241" spans="1:25" s="49" customFormat="1" x14ac:dyDescent="0.25">
      <c r="A8241" s="67"/>
      <c r="B8241" s="67"/>
      <c r="C8241" s="67"/>
      <c r="D8241" s="71"/>
      <c r="E8241" s="55"/>
      <c r="F8241" s="58"/>
      <c r="G8241" s="58"/>
      <c r="H8241" s="55"/>
      <c r="I8241" s="55"/>
      <c r="J8241" s="71"/>
      <c r="K8241" s="71"/>
      <c r="L8241" s="65"/>
      <c r="M8241" s="66"/>
      <c r="N8241" s="64"/>
      <c r="Y8241" s="55"/>
    </row>
    <row r="8242" spans="1:25" s="49" customFormat="1" x14ac:dyDescent="0.25">
      <c r="A8242" s="67"/>
      <c r="B8242" s="67"/>
      <c r="C8242" s="67"/>
      <c r="D8242" s="71"/>
      <c r="E8242" s="55"/>
      <c r="F8242" s="58"/>
      <c r="G8242" s="58"/>
      <c r="H8242" s="55"/>
      <c r="I8242" s="55"/>
      <c r="J8242" s="71"/>
      <c r="K8242" s="71"/>
      <c r="L8242" s="65"/>
      <c r="M8242" s="66"/>
      <c r="N8242" s="64"/>
      <c r="Y8242" s="55"/>
    </row>
    <row r="8243" spans="1:25" s="49" customFormat="1" x14ac:dyDescent="0.25">
      <c r="A8243" s="67"/>
      <c r="B8243" s="67"/>
      <c r="C8243" s="67"/>
      <c r="D8243" s="71"/>
      <c r="E8243" s="55"/>
      <c r="F8243" s="58"/>
      <c r="G8243" s="58"/>
      <c r="H8243" s="55"/>
      <c r="I8243" s="55"/>
      <c r="J8243" s="71"/>
      <c r="K8243" s="71"/>
      <c r="L8243" s="65"/>
      <c r="M8243" s="66"/>
      <c r="N8243" s="64"/>
      <c r="Y8243" s="55"/>
    </row>
    <row r="8244" spans="1:25" s="49" customFormat="1" x14ac:dyDescent="0.25">
      <c r="A8244" s="67"/>
      <c r="B8244" s="67"/>
      <c r="C8244" s="67"/>
      <c r="D8244" s="71"/>
      <c r="E8244" s="55"/>
      <c r="F8244" s="58"/>
      <c r="G8244" s="58"/>
      <c r="H8244" s="55"/>
      <c r="I8244" s="55"/>
      <c r="J8244" s="71"/>
      <c r="K8244" s="71"/>
      <c r="L8244" s="65"/>
      <c r="M8244" s="66"/>
      <c r="N8244" s="64"/>
      <c r="Y8244" s="55"/>
    </row>
    <row r="8245" spans="1:25" s="49" customFormat="1" x14ac:dyDescent="0.25">
      <c r="A8245" s="67"/>
      <c r="B8245" s="67"/>
      <c r="C8245" s="67"/>
      <c r="D8245" s="71"/>
      <c r="E8245" s="55"/>
      <c r="F8245" s="58"/>
      <c r="G8245" s="58"/>
      <c r="H8245" s="55"/>
      <c r="I8245" s="55"/>
      <c r="J8245" s="71"/>
      <c r="K8245" s="71"/>
      <c r="L8245" s="65"/>
      <c r="M8245" s="66"/>
      <c r="N8245" s="64"/>
      <c r="Y8245" s="55"/>
    </row>
    <row r="8246" spans="1:25" s="49" customFormat="1" x14ac:dyDescent="0.25">
      <c r="A8246" s="67"/>
      <c r="B8246" s="67"/>
      <c r="C8246" s="67"/>
      <c r="D8246" s="71"/>
      <c r="E8246" s="55"/>
      <c r="F8246" s="58"/>
      <c r="G8246" s="58"/>
      <c r="H8246" s="55"/>
      <c r="I8246" s="55"/>
      <c r="J8246" s="71"/>
      <c r="K8246" s="71"/>
      <c r="L8246" s="65"/>
      <c r="M8246" s="66"/>
      <c r="N8246" s="64"/>
      <c r="Y8246" s="55"/>
    </row>
    <row r="8247" spans="1:25" s="49" customFormat="1" x14ac:dyDescent="0.25">
      <c r="A8247" s="67"/>
      <c r="B8247" s="67"/>
      <c r="C8247" s="67"/>
      <c r="D8247" s="71"/>
      <c r="E8247" s="55"/>
      <c r="F8247" s="58"/>
      <c r="G8247" s="58"/>
      <c r="H8247" s="55"/>
      <c r="I8247" s="55"/>
      <c r="J8247" s="71"/>
      <c r="K8247" s="71"/>
      <c r="L8247" s="65"/>
      <c r="M8247" s="66"/>
      <c r="N8247" s="64"/>
      <c r="Y8247" s="55"/>
    </row>
    <row r="8248" spans="1:25" s="49" customFormat="1" x14ac:dyDescent="0.25">
      <c r="A8248" s="67"/>
      <c r="B8248" s="67"/>
      <c r="C8248" s="67"/>
      <c r="D8248" s="71"/>
      <c r="E8248" s="55"/>
      <c r="F8248" s="58"/>
      <c r="G8248" s="58"/>
      <c r="H8248" s="55"/>
      <c r="I8248" s="55"/>
      <c r="J8248" s="71"/>
      <c r="K8248" s="71"/>
      <c r="L8248" s="65"/>
      <c r="M8248" s="66"/>
      <c r="N8248" s="64"/>
      <c r="Y8248" s="55"/>
    </row>
    <row r="8249" spans="1:25" s="49" customFormat="1" x14ac:dyDescent="0.25">
      <c r="A8249" s="67"/>
      <c r="B8249" s="67"/>
      <c r="C8249" s="67"/>
      <c r="D8249" s="71"/>
      <c r="E8249" s="55"/>
      <c r="F8249" s="58"/>
      <c r="G8249" s="58"/>
      <c r="H8249" s="55"/>
      <c r="I8249" s="55"/>
      <c r="J8249" s="71"/>
      <c r="K8249" s="71"/>
      <c r="L8249" s="65"/>
      <c r="M8249" s="66"/>
      <c r="N8249" s="64"/>
      <c r="Y8249" s="55"/>
    </row>
    <row r="8250" spans="1:25" s="49" customFormat="1" x14ac:dyDescent="0.25">
      <c r="A8250" s="67"/>
      <c r="B8250" s="67"/>
      <c r="C8250" s="67"/>
      <c r="D8250" s="71"/>
      <c r="E8250" s="55"/>
      <c r="F8250" s="58"/>
      <c r="G8250" s="58"/>
      <c r="H8250" s="55"/>
      <c r="I8250" s="55"/>
      <c r="J8250" s="71"/>
      <c r="K8250" s="71"/>
      <c r="L8250" s="65"/>
      <c r="M8250" s="66"/>
      <c r="N8250" s="64"/>
      <c r="Y8250" s="55"/>
    </row>
    <row r="8251" spans="1:25" s="49" customFormat="1" x14ac:dyDescent="0.25">
      <c r="A8251" s="67"/>
      <c r="B8251" s="67"/>
      <c r="C8251" s="67"/>
      <c r="D8251" s="71"/>
      <c r="E8251" s="55"/>
      <c r="F8251" s="58"/>
      <c r="G8251" s="58"/>
      <c r="H8251" s="55"/>
      <c r="I8251" s="55"/>
      <c r="J8251" s="71"/>
      <c r="K8251" s="71"/>
      <c r="L8251" s="65"/>
      <c r="M8251" s="66"/>
      <c r="N8251" s="64"/>
      <c r="Y8251" s="55"/>
    </row>
    <row r="8252" spans="1:25" s="49" customFormat="1" x14ac:dyDescent="0.25">
      <c r="A8252" s="67"/>
      <c r="B8252" s="67"/>
      <c r="C8252" s="67"/>
      <c r="D8252" s="71"/>
      <c r="E8252" s="55"/>
      <c r="F8252" s="58"/>
      <c r="G8252" s="58"/>
      <c r="H8252" s="55"/>
      <c r="I8252" s="55"/>
      <c r="J8252" s="71"/>
      <c r="K8252" s="71"/>
      <c r="L8252" s="65"/>
      <c r="M8252" s="66"/>
      <c r="N8252" s="64"/>
      <c r="Y8252" s="55"/>
    </row>
    <row r="8253" spans="1:25" s="49" customFormat="1" x14ac:dyDescent="0.25">
      <c r="A8253" s="67"/>
      <c r="B8253" s="67"/>
      <c r="C8253" s="67"/>
      <c r="D8253" s="71"/>
      <c r="E8253" s="55"/>
      <c r="F8253" s="58"/>
      <c r="G8253" s="58"/>
      <c r="H8253" s="55"/>
      <c r="I8253" s="55"/>
      <c r="J8253" s="71"/>
      <c r="K8253" s="71"/>
      <c r="L8253" s="65"/>
      <c r="M8253" s="66"/>
      <c r="N8253" s="64"/>
      <c r="Y8253" s="55"/>
    </row>
    <row r="8254" spans="1:25" s="49" customFormat="1" x14ac:dyDescent="0.25">
      <c r="A8254" s="67"/>
      <c r="B8254" s="67"/>
      <c r="C8254" s="67"/>
      <c r="D8254" s="71"/>
      <c r="E8254" s="55"/>
      <c r="F8254" s="58"/>
      <c r="G8254" s="58"/>
      <c r="H8254" s="55"/>
      <c r="I8254" s="55"/>
      <c r="J8254" s="71"/>
      <c r="K8254" s="71"/>
      <c r="L8254" s="65"/>
      <c r="M8254" s="66"/>
      <c r="N8254" s="64"/>
      <c r="Y8254" s="55"/>
    </row>
    <row r="8255" spans="1:25" s="49" customFormat="1" x14ac:dyDescent="0.25">
      <c r="A8255" s="67"/>
      <c r="B8255" s="67"/>
      <c r="C8255" s="67"/>
      <c r="D8255" s="71"/>
      <c r="E8255" s="55"/>
      <c r="F8255" s="58"/>
      <c r="G8255" s="58"/>
      <c r="H8255" s="55"/>
      <c r="I8255" s="55"/>
      <c r="J8255" s="71"/>
      <c r="K8255" s="71"/>
      <c r="L8255" s="65"/>
      <c r="M8255" s="66"/>
      <c r="N8255" s="64"/>
      <c r="Y8255" s="55"/>
    </row>
    <row r="8256" spans="1:25" s="49" customFormat="1" x14ac:dyDescent="0.25">
      <c r="A8256" s="67"/>
      <c r="B8256" s="67"/>
      <c r="C8256" s="67"/>
      <c r="D8256" s="71"/>
      <c r="E8256" s="55"/>
      <c r="F8256" s="58"/>
      <c r="G8256" s="58"/>
      <c r="H8256" s="55"/>
      <c r="I8256" s="55"/>
      <c r="J8256" s="71"/>
      <c r="K8256" s="71"/>
      <c r="L8256" s="65"/>
      <c r="M8256" s="66"/>
      <c r="N8256" s="64"/>
      <c r="Y8256" s="55"/>
    </row>
    <row r="8257" spans="1:25" s="49" customFormat="1" x14ac:dyDescent="0.25">
      <c r="A8257" s="67"/>
      <c r="B8257" s="67"/>
      <c r="C8257" s="67"/>
      <c r="D8257" s="71"/>
      <c r="E8257" s="55"/>
      <c r="F8257" s="58"/>
      <c r="G8257" s="58"/>
      <c r="H8257" s="55"/>
      <c r="I8257" s="55"/>
      <c r="J8257" s="71"/>
      <c r="K8257" s="71"/>
      <c r="L8257" s="65"/>
      <c r="M8257" s="66"/>
      <c r="N8257" s="64"/>
      <c r="Y8257" s="55"/>
    </row>
    <row r="8258" spans="1:25" s="49" customFormat="1" x14ac:dyDescent="0.25">
      <c r="A8258" s="67"/>
      <c r="B8258" s="67"/>
      <c r="C8258" s="67"/>
      <c r="D8258" s="71"/>
      <c r="E8258" s="55"/>
      <c r="F8258" s="58"/>
      <c r="G8258" s="58"/>
      <c r="H8258" s="55"/>
      <c r="I8258" s="55"/>
      <c r="J8258" s="71"/>
      <c r="K8258" s="71"/>
      <c r="L8258" s="65"/>
      <c r="M8258" s="66"/>
      <c r="N8258" s="64"/>
      <c r="Y8258" s="55"/>
    </row>
    <row r="8259" spans="1:25" s="49" customFormat="1" x14ac:dyDescent="0.25">
      <c r="A8259" s="67"/>
      <c r="B8259" s="67"/>
      <c r="C8259" s="67"/>
      <c r="D8259" s="71"/>
      <c r="E8259" s="55"/>
      <c r="F8259" s="58"/>
      <c r="G8259" s="58"/>
      <c r="H8259" s="55"/>
      <c r="I8259" s="55"/>
      <c r="J8259" s="71"/>
      <c r="K8259" s="71"/>
      <c r="L8259" s="65"/>
      <c r="M8259" s="66"/>
      <c r="N8259" s="64"/>
      <c r="Y8259" s="55"/>
    </row>
    <row r="8260" spans="1:25" s="49" customFormat="1" x14ac:dyDescent="0.25">
      <c r="A8260" s="67"/>
      <c r="B8260" s="67"/>
      <c r="C8260" s="67"/>
      <c r="D8260" s="71"/>
      <c r="E8260" s="55"/>
      <c r="F8260" s="58"/>
      <c r="G8260" s="58"/>
      <c r="H8260" s="55"/>
      <c r="I8260" s="55"/>
      <c r="J8260" s="71"/>
      <c r="K8260" s="71"/>
      <c r="L8260" s="65"/>
      <c r="M8260" s="66"/>
      <c r="N8260" s="64"/>
      <c r="Y8260" s="55"/>
    </row>
    <row r="8261" spans="1:25" s="49" customFormat="1" x14ac:dyDescent="0.25">
      <c r="A8261" s="67"/>
      <c r="B8261" s="67"/>
      <c r="C8261" s="67"/>
      <c r="D8261" s="71"/>
      <c r="E8261" s="55"/>
      <c r="F8261" s="58"/>
      <c r="G8261" s="58"/>
      <c r="H8261" s="55"/>
      <c r="I8261" s="55"/>
      <c r="J8261" s="71"/>
      <c r="K8261" s="71"/>
      <c r="L8261" s="65"/>
      <c r="M8261" s="66"/>
      <c r="N8261" s="64"/>
      <c r="Y8261" s="55"/>
    </row>
    <row r="8262" spans="1:25" s="49" customFormat="1" x14ac:dyDescent="0.25">
      <c r="A8262" s="67"/>
      <c r="B8262" s="67"/>
      <c r="C8262" s="67"/>
      <c r="D8262" s="71"/>
      <c r="E8262" s="55"/>
      <c r="F8262" s="58"/>
      <c r="G8262" s="58"/>
      <c r="H8262" s="55"/>
      <c r="I8262" s="55"/>
      <c r="J8262" s="71"/>
      <c r="K8262" s="71"/>
      <c r="L8262" s="65"/>
      <c r="M8262" s="66"/>
      <c r="N8262" s="64"/>
      <c r="Y8262" s="55"/>
    </row>
    <row r="8263" spans="1:25" s="49" customFormat="1" x14ac:dyDescent="0.25">
      <c r="A8263" s="67"/>
      <c r="B8263" s="67"/>
      <c r="C8263" s="67"/>
      <c r="D8263" s="71"/>
      <c r="E8263" s="55"/>
      <c r="F8263" s="58"/>
      <c r="G8263" s="58"/>
      <c r="H8263" s="55"/>
      <c r="I8263" s="55"/>
      <c r="J8263" s="71"/>
      <c r="K8263" s="71"/>
      <c r="L8263" s="65"/>
      <c r="M8263" s="66"/>
      <c r="N8263" s="64"/>
      <c r="Y8263" s="55"/>
    </row>
    <row r="8264" spans="1:25" s="49" customFormat="1" x14ac:dyDescent="0.25">
      <c r="A8264" s="67"/>
      <c r="B8264" s="67"/>
      <c r="C8264" s="67"/>
      <c r="D8264" s="71"/>
      <c r="E8264" s="55"/>
      <c r="F8264" s="58"/>
      <c r="G8264" s="58"/>
      <c r="H8264" s="55"/>
      <c r="I8264" s="55"/>
      <c r="J8264" s="71"/>
      <c r="K8264" s="71"/>
      <c r="L8264" s="65"/>
      <c r="M8264" s="66"/>
      <c r="N8264" s="64"/>
      <c r="Y8264" s="55"/>
    </row>
    <row r="8265" spans="1:25" s="49" customFormat="1" x14ac:dyDescent="0.25">
      <c r="A8265" s="67"/>
      <c r="B8265" s="67"/>
      <c r="C8265" s="67"/>
      <c r="D8265" s="71"/>
      <c r="E8265" s="55"/>
      <c r="F8265" s="58"/>
      <c r="G8265" s="58"/>
      <c r="H8265" s="55"/>
      <c r="I8265" s="55"/>
      <c r="J8265" s="71"/>
      <c r="K8265" s="71"/>
      <c r="L8265" s="65"/>
      <c r="M8265" s="66"/>
      <c r="N8265" s="64"/>
      <c r="Y8265" s="55"/>
    </row>
    <row r="8266" spans="1:25" s="49" customFormat="1" x14ac:dyDescent="0.25">
      <c r="A8266" s="67"/>
      <c r="B8266" s="67"/>
      <c r="C8266" s="67"/>
      <c r="D8266" s="71"/>
      <c r="E8266" s="55"/>
      <c r="F8266" s="58"/>
      <c r="G8266" s="58"/>
      <c r="H8266" s="55"/>
      <c r="I8266" s="55"/>
      <c r="J8266" s="71"/>
      <c r="K8266" s="71"/>
      <c r="L8266" s="65"/>
      <c r="M8266" s="66"/>
      <c r="N8266" s="64"/>
      <c r="Y8266" s="55"/>
    </row>
    <row r="8267" spans="1:25" s="49" customFormat="1" x14ac:dyDescent="0.25">
      <c r="A8267" s="67"/>
      <c r="B8267" s="67"/>
      <c r="C8267" s="67"/>
      <c r="D8267" s="71"/>
      <c r="E8267" s="55"/>
      <c r="F8267" s="58"/>
      <c r="G8267" s="58"/>
      <c r="H8267" s="55"/>
      <c r="I8267" s="55"/>
      <c r="J8267" s="71"/>
      <c r="K8267" s="71"/>
      <c r="L8267" s="65"/>
      <c r="M8267" s="66"/>
      <c r="N8267" s="64"/>
      <c r="Y8267" s="55"/>
    </row>
    <row r="8268" spans="1:25" s="49" customFormat="1" x14ac:dyDescent="0.25">
      <c r="A8268" s="67"/>
      <c r="B8268" s="67"/>
      <c r="C8268" s="67"/>
      <c r="D8268" s="71"/>
      <c r="E8268" s="55"/>
      <c r="F8268" s="58"/>
      <c r="G8268" s="58"/>
      <c r="H8268" s="55"/>
      <c r="I8268" s="55"/>
      <c r="J8268" s="71"/>
      <c r="K8268" s="71"/>
      <c r="L8268" s="65"/>
      <c r="M8268" s="66"/>
      <c r="N8268" s="64"/>
      <c r="Y8268" s="55"/>
    </row>
    <row r="8269" spans="1:25" s="49" customFormat="1" x14ac:dyDescent="0.25">
      <c r="A8269" s="67"/>
      <c r="B8269" s="67"/>
      <c r="C8269" s="67"/>
      <c r="D8269" s="71"/>
      <c r="E8269" s="55"/>
      <c r="F8269" s="58"/>
      <c r="G8269" s="58"/>
      <c r="H8269" s="55"/>
      <c r="I8269" s="55"/>
      <c r="J8269" s="71"/>
      <c r="K8269" s="71"/>
      <c r="L8269" s="65"/>
      <c r="M8269" s="66"/>
      <c r="N8269" s="64"/>
      <c r="Y8269" s="55"/>
    </row>
    <row r="8270" spans="1:25" s="49" customFormat="1" x14ac:dyDescent="0.25">
      <c r="A8270" s="67"/>
      <c r="B8270" s="67"/>
      <c r="C8270" s="67"/>
      <c r="D8270" s="71"/>
      <c r="E8270" s="55"/>
      <c r="F8270" s="58"/>
      <c r="G8270" s="58"/>
      <c r="H8270" s="55"/>
      <c r="I8270" s="55"/>
      <c r="J8270" s="71"/>
      <c r="K8270" s="71"/>
      <c r="L8270" s="65"/>
      <c r="M8270" s="66"/>
      <c r="N8270" s="64"/>
      <c r="Y8270" s="55"/>
    </row>
    <row r="8271" spans="1:25" s="49" customFormat="1" x14ac:dyDescent="0.25">
      <c r="A8271" s="67"/>
      <c r="B8271" s="67"/>
      <c r="C8271" s="67"/>
      <c r="D8271" s="71"/>
      <c r="E8271" s="55"/>
      <c r="F8271" s="58"/>
      <c r="G8271" s="58"/>
      <c r="H8271" s="55"/>
      <c r="I8271" s="55"/>
      <c r="J8271" s="71"/>
      <c r="K8271" s="71"/>
      <c r="L8271" s="65"/>
      <c r="M8271" s="66"/>
      <c r="N8271" s="64"/>
      <c r="Y8271" s="55"/>
    </row>
    <row r="8272" spans="1:25" s="49" customFormat="1" x14ac:dyDescent="0.25">
      <c r="A8272" s="67"/>
      <c r="B8272" s="67"/>
      <c r="C8272" s="67"/>
      <c r="D8272" s="71"/>
      <c r="E8272" s="55"/>
      <c r="F8272" s="58"/>
      <c r="G8272" s="58"/>
      <c r="H8272" s="55"/>
      <c r="I8272" s="55"/>
      <c r="J8272" s="71"/>
      <c r="K8272" s="71"/>
      <c r="L8272" s="65"/>
      <c r="M8272" s="66"/>
      <c r="N8272" s="64"/>
      <c r="Y8272" s="55"/>
    </row>
    <row r="8273" spans="1:25" s="49" customFormat="1" x14ac:dyDescent="0.25">
      <c r="A8273" s="67"/>
      <c r="B8273" s="67"/>
      <c r="C8273" s="67"/>
      <c r="D8273" s="71"/>
      <c r="E8273" s="55"/>
      <c r="F8273" s="58"/>
      <c r="G8273" s="58"/>
      <c r="H8273" s="55"/>
      <c r="I8273" s="55"/>
      <c r="J8273" s="71"/>
      <c r="K8273" s="71"/>
      <c r="L8273" s="65"/>
      <c r="M8273" s="66"/>
      <c r="N8273" s="64"/>
      <c r="Y8273" s="55"/>
    </row>
    <row r="8274" spans="1:25" s="49" customFormat="1" x14ac:dyDescent="0.25">
      <c r="A8274" s="67"/>
      <c r="B8274" s="67"/>
      <c r="C8274" s="67"/>
      <c r="D8274" s="71"/>
      <c r="E8274" s="55"/>
      <c r="F8274" s="58"/>
      <c r="G8274" s="58"/>
      <c r="H8274" s="55"/>
      <c r="I8274" s="55"/>
      <c r="J8274" s="71"/>
      <c r="K8274" s="71"/>
      <c r="L8274" s="65"/>
      <c r="M8274" s="66"/>
      <c r="N8274" s="64"/>
      <c r="Y8274" s="55"/>
    </row>
    <row r="8275" spans="1:25" s="49" customFormat="1" x14ac:dyDescent="0.25">
      <c r="A8275" s="67"/>
      <c r="B8275" s="67"/>
      <c r="C8275" s="67"/>
      <c r="D8275" s="71"/>
      <c r="E8275" s="55"/>
      <c r="F8275" s="58"/>
      <c r="G8275" s="58"/>
      <c r="H8275" s="55"/>
      <c r="I8275" s="55"/>
      <c r="J8275" s="71"/>
      <c r="K8275" s="71"/>
      <c r="L8275" s="65"/>
      <c r="M8275" s="66"/>
      <c r="N8275" s="64"/>
      <c r="Y8275" s="55"/>
    </row>
    <row r="8276" spans="1:25" s="49" customFormat="1" x14ac:dyDescent="0.25">
      <c r="A8276" s="67"/>
      <c r="B8276" s="67"/>
      <c r="C8276" s="67"/>
      <c r="D8276" s="71"/>
      <c r="E8276" s="55"/>
      <c r="F8276" s="58"/>
      <c r="G8276" s="58"/>
      <c r="H8276" s="55"/>
      <c r="I8276" s="55"/>
      <c r="J8276" s="71"/>
      <c r="K8276" s="71"/>
      <c r="L8276" s="65"/>
      <c r="M8276" s="66"/>
      <c r="N8276" s="64"/>
      <c r="Y8276" s="55"/>
    </row>
    <row r="8277" spans="1:25" s="49" customFormat="1" x14ac:dyDescent="0.25">
      <c r="A8277" s="67"/>
      <c r="B8277" s="67"/>
      <c r="C8277" s="67"/>
      <c r="D8277" s="71"/>
      <c r="E8277" s="55"/>
      <c r="F8277" s="58"/>
      <c r="G8277" s="58"/>
      <c r="H8277" s="55"/>
      <c r="I8277" s="55"/>
      <c r="J8277" s="71"/>
      <c r="K8277" s="71"/>
      <c r="L8277" s="65"/>
      <c r="M8277" s="66"/>
      <c r="N8277" s="64"/>
      <c r="Y8277" s="55"/>
    </row>
    <row r="8278" spans="1:25" s="49" customFormat="1" x14ac:dyDescent="0.25">
      <c r="A8278" s="67"/>
      <c r="B8278" s="67"/>
      <c r="C8278" s="67"/>
      <c r="D8278" s="71"/>
      <c r="E8278" s="55"/>
      <c r="F8278" s="58"/>
      <c r="G8278" s="58"/>
      <c r="H8278" s="55"/>
      <c r="I8278" s="55"/>
      <c r="J8278" s="71"/>
      <c r="K8278" s="71"/>
      <c r="L8278" s="65"/>
      <c r="M8278" s="66"/>
      <c r="N8278" s="64"/>
      <c r="Y8278" s="55"/>
    </row>
    <row r="8279" spans="1:25" s="49" customFormat="1" x14ac:dyDescent="0.25">
      <c r="A8279" s="67"/>
      <c r="B8279" s="67"/>
      <c r="C8279" s="67"/>
      <c r="D8279" s="71"/>
      <c r="E8279" s="55"/>
      <c r="F8279" s="58"/>
      <c r="G8279" s="58"/>
      <c r="H8279" s="55"/>
      <c r="I8279" s="55"/>
      <c r="J8279" s="71"/>
      <c r="K8279" s="71"/>
      <c r="L8279" s="65"/>
      <c r="M8279" s="66"/>
      <c r="N8279" s="64"/>
      <c r="Y8279" s="55"/>
    </row>
    <row r="8280" spans="1:25" s="49" customFormat="1" x14ac:dyDescent="0.25">
      <c r="A8280" s="67"/>
      <c r="B8280" s="67"/>
      <c r="C8280" s="67"/>
      <c r="D8280" s="71"/>
      <c r="E8280" s="55"/>
      <c r="F8280" s="58"/>
      <c r="G8280" s="58"/>
      <c r="H8280" s="55"/>
      <c r="I8280" s="55"/>
      <c r="J8280" s="71"/>
      <c r="K8280" s="71"/>
      <c r="L8280" s="65"/>
      <c r="M8280" s="66"/>
      <c r="N8280" s="64"/>
      <c r="Y8280" s="55"/>
    </row>
    <row r="8281" spans="1:25" s="49" customFormat="1" x14ac:dyDescent="0.25">
      <c r="A8281" s="67"/>
      <c r="B8281" s="67"/>
      <c r="C8281" s="67"/>
      <c r="D8281" s="71"/>
      <c r="E8281" s="55"/>
      <c r="F8281" s="58"/>
      <c r="G8281" s="58"/>
      <c r="H8281" s="55"/>
      <c r="I8281" s="55"/>
      <c r="J8281" s="71"/>
      <c r="K8281" s="71"/>
      <c r="L8281" s="65"/>
      <c r="M8281" s="66"/>
      <c r="N8281" s="64"/>
      <c r="Y8281" s="55"/>
    </row>
    <row r="8282" spans="1:25" s="49" customFormat="1" x14ac:dyDescent="0.25">
      <c r="A8282" s="67"/>
      <c r="B8282" s="67"/>
      <c r="C8282" s="67"/>
      <c r="D8282" s="71"/>
      <c r="E8282" s="55"/>
      <c r="F8282" s="58"/>
      <c r="G8282" s="58"/>
      <c r="H8282" s="55"/>
      <c r="I8282" s="55"/>
      <c r="J8282" s="71"/>
      <c r="K8282" s="71"/>
      <c r="L8282" s="65"/>
      <c r="M8282" s="66"/>
      <c r="N8282" s="64"/>
      <c r="Y8282" s="55"/>
    </row>
    <row r="8283" spans="1:25" s="49" customFormat="1" x14ac:dyDescent="0.25">
      <c r="A8283" s="67"/>
      <c r="B8283" s="67"/>
      <c r="C8283" s="67"/>
      <c r="D8283" s="71"/>
      <c r="E8283" s="55"/>
      <c r="F8283" s="58"/>
      <c r="G8283" s="58"/>
      <c r="H8283" s="55"/>
      <c r="I8283" s="55"/>
      <c r="J8283" s="71"/>
      <c r="K8283" s="71"/>
      <c r="L8283" s="65"/>
      <c r="M8283" s="66"/>
      <c r="N8283" s="64"/>
      <c r="Y8283" s="55"/>
    </row>
    <row r="8284" spans="1:25" s="49" customFormat="1" x14ac:dyDescent="0.25">
      <c r="A8284" s="67"/>
      <c r="B8284" s="67"/>
      <c r="C8284" s="67"/>
      <c r="D8284" s="71"/>
      <c r="E8284" s="55"/>
      <c r="F8284" s="58"/>
      <c r="G8284" s="58"/>
      <c r="H8284" s="55"/>
      <c r="I8284" s="55"/>
      <c r="J8284" s="71"/>
      <c r="K8284" s="71"/>
      <c r="L8284" s="65"/>
      <c r="M8284" s="66"/>
      <c r="N8284" s="64"/>
      <c r="Y8284" s="55"/>
    </row>
    <row r="8285" spans="1:25" s="49" customFormat="1" x14ac:dyDescent="0.25">
      <c r="A8285" s="67"/>
      <c r="B8285" s="67"/>
      <c r="C8285" s="67"/>
      <c r="D8285" s="71"/>
      <c r="E8285" s="55"/>
      <c r="F8285" s="58"/>
      <c r="G8285" s="58"/>
      <c r="H8285" s="55"/>
      <c r="I8285" s="55"/>
      <c r="J8285" s="71"/>
      <c r="K8285" s="71"/>
      <c r="L8285" s="65"/>
      <c r="M8285" s="66"/>
      <c r="N8285" s="64"/>
      <c r="Y8285" s="55"/>
    </row>
    <row r="8286" spans="1:25" s="49" customFormat="1" x14ac:dyDescent="0.25">
      <c r="A8286" s="67"/>
      <c r="B8286" s="67"/>
      <c r="C8286" s="67"/>
      <c r="D8286" s="71"/>
      <c r="E8286" s="55"/>
      <c r="F8286" s="58"/>
      <c r="G8286" s="58"/>
      <c r="H8286" s="55"/>
      <c r="I8286" s="55"/>
      <c r="J8286" s="71"/>
      <c r="K8286" s="71"/>
      <c r="L8286" s="65"/>
      <c r="M8286" s="66"/>
      <c r="N8286" s="64"/>
      <c r="Y8286" s="55"/>
    </row>
    <row r="8287" spans="1:25" s="49" customFormat="1" x14ac:dyDescent="0.25">
      <c r="A8287" s="67"/>
      <c r="B8287" s="67"/>
      <c r="C8287" s="67"/>
      <c r="D8287" s="71"/>
      <c r="E8287" s="55"/>
      <c r="F8287" s="58"/>
      <c r="G8287" s="58"/>
      <c r="H8287" s="55"/>
      <c r="I8287" s="55"/>
      <c r="J8287" s="71"/>
      <c r="K8287" s="71"/>
      <c r="L8287" s="65"/>
      <c r="M8287" s="66"/>
      <c r="N8287" s="64"/>
      <c r="Y8287" s="55"/>
    </row>
    <row r="8288" spans="1:25" s="49" customFormat="1" x14ac:dyDescent="0.25">
      <c r="A8288" s="67"/>
      <c r="B8288" s="67"/>
      <c r="C8288" s="67"/>
      <c r="D8288" s="71"/>
      <c r="E8288" s="55"/>
      <c r="F8288" s="58"/>
      <c r="G8288" s="58"/>
      <c r="H8288" s="55"/>
      <c r="I8288" s="55"/>
      <c r="J8288" s="71"/>
      <c r="K8288" s="71"/>
      <c r="L8288" s="65"/>
      <c r="M8288" s="66"/>
      <c r="N8288" s="64"/>
      <c r="Y8288" s="55"/>
    </row>
    <row r="8289" spans="1:25" s="49" customFormat="1" x14ac:dyDescent="0.25">
      <c r="A8289" s="67"/>
      <c r="B8289" s="67"/>
      <c r="C8289" s="67"/>
      <c r="D8289" s="71"/>
      <c r="E8289" s="55"/>
      <c r="F8289" s="58"/>
      <c r="G8289" s="58"/>
      <c r="H8289" s="55"/>
      <c r="I8289" s="55"/>
      <c r="J8289" s="71"/>
      <c r="K8289" s="71"/>
      <c r="L8289" s="65"/>
      <c r="M8289" s="66"/>
      <c r="N8289" s="64"/>
      <c r="Y8289" s="55"/>
    </row>
    <row r="8290" spans="1:25" s="49" customFormat="1" x14ac:dyDescent="0.25">
      <c r="A8290" s="67"/>
      <c r="B8290" s="67"/>
      <c r="C8290" s="67"/>
      <c r="D8290" s="71"/>
      <c r="E8290" s="55"/>
      <c r="F8290" s="58"/>
      <c r="G8290" s="58"/>
      <c r="H8290" s="55"/>
      <c r="I8290" s="55"/>
      <c r="J8290" s="71"/>
      <c r="K8290" s="71"/>
      <c r="L8290" s="65"/>
      <c r="M8290" s="66"/>
      <c r="N8290" s="64"/>
      <c r="Y8290" s="55"/>
    </row>
    <row r="8291" spans="1:25" s="49" customFormat="1" x14ac:dyDescent="0.25">
      <c r="A8291" s="67"/>
      <c r="B8291" s="67"/>
      <c r="C8291" s="67"/>
      <c r="D8291" s="71"/>
      <c r="E8291" s="55"/>
      <c r="F8291" s="58"/>
      <c r="G8291" s="58"/>
      <c r="H8291" s="55"/>
      <c r="I8291" s="55"/>
      <c r="J8291" s="71"/>
      <c r="K8291" s="71"/>
      <c r="L8291" s="65"/>
      <c r="M8291" s="66"/>
      <c r="N8291" s="64"/>
      <c r="Y8291" s="55"/>
    </row>
    <row r="8292" spans="1:25" s="49" customFormat="1" x14ac:dyDescent="0.25">
      <c r="A8292" s="67"/>
      <c r="B8292" s="67"/>
      <c r="C8292" s="67"/>
      <c r="D8292" s="71"/>
      <c r="E8292" s="55"/>
      <c r="F8292" s="58"/>
      <c r="G8292" s="58"/>
      <c r="H8292" s="55"/>
      <c r="I8292" s="55"/>
      <c r="J8292" s="71"/>
      <c r="K8292" s="71"/>
      <c r="L8292" s="65"/>
      <c r="M8292" s="66"/>
      <c r="N8292" s="64"/>
      <c r="Y8292" s="55"/>
    </row>
    <row r="8293" spans="1:25" s="49" customFormat="1" x14ac:dyDescent="0.25">
      <c r="A8293" s="67"/>
      <c r="B8293" s="67"/>
      <c r="C8293" s="67"/>
      <c r="D8293" s="71"/>
      <c r="E8293" s="55"/>
      <c r="F8293" s="58"/>
      <c r="G8293" s="58"/>
      <c r="H8293" s="55"/>
      <c r="I8293" s="55"/>
      <c r="J8293" s="71"/>
      <c r="K8293" s="71"/>
      <c r="L8293" s="65"/>
      <c r="M8293" s="66"/>
      <c r="N8293" s="64"/>
      <c r="Y8293" s="55"/>
    </row>
    <row r="8294" spans="1:25" s="49" customFormat="1" x14ac:dyDescent="0.25">
      <c r="A8294" s="67"/>
      <c r="B8294" s="67"/>
      <c r="C8294" s="67"/>
      <c r="D8294" s="71"/>
      <c r="E8294" s="55"/>
      <c r="F8294" s="58"/>
      <c r="G8294" s="58"/>
      <c r="H8294" s="55"/>
      <c r="I8294" s="55"/>
      <c r="J8294" s="71"/>
      <c r="K8294" s="71"/>
      <c r="L8294" s="65"/>
      <c r="M8294" s="66"/>
      <c r="N8294" s="64"/>
      <c r="Y8294" s="55"/>
    </row>
    <row r="8295" spans="1:25" s="49" customFormat="1" x14ac:dyDescent="0.25">
      <c r="A8295" s="67"/>
      <c r="B8295" s="67"/>
      <c r="C8295" s="67"/>
      <c r="D8295" s="71"/>
      <c r="E8295" s="55"/>
      <c r="F8295" s="58"/>
      <c r="G8295" s="58"/>
      <c r="H8295" s="55"/>
      <c r="I8295" s="55"/>
      <c r="J8295" s="71"/>
      <c r="K8295" s="71"/>
      <c r="L8295" s="65"/>
      <c r="M8295" s="66"/>
      <c r="N8295" s="64"/>
      <c r="Y8295" s="55"/>
    </row>
    <row r="8296" spans="1:25" s="49" customFormat="1" x14ac:dyDescent="0.25">
      <c r="A8296" s="67"/>
      <c r="B8296" s="67"/>
      <c r="C8296" s="67"/>
      <c r="D8296" s="71"/>
      <c r="E8296" s="55"/>
      <c r="F8296" s="58"/>
      <c r="G8296" s="58"/>
      <c r="H8296" s="55"/>
      <c r="I8296" s="55"/>
      <c r="J8296" s="71"/>
      <c r="K8296" s="71"/>
      <c r="L8296" s="65"/>
      <c r="M8296" s="66"/>
      <c r="N8296" s="64"/>
      <c r="Y8296" s="55"/>
    </row>
    <row r="8297" spans="1:25" s="49" customFormat="1" x14ac:dyDescent="0.25">
      <c r="A8297" s="67"/>
      <c r="B8297" s="67"/>
      <c r="C8297" s="67"/>
      <c r="D8297" s="71"/>
      <c r="E8297" s="55"/>
      <c r="F8297" s="58"/>
      <c r="G8297" s="58"/>
      <c r="H8297" s="55"/>
      <c r="I8297" s="55"/>
      <c r="J8297" s="71"/>
      <c r="K8297" s="71"/>
      <c r="L8297" s="65"/>
      <c r="M8297" s="66"/>
      <c r="N8297" s="64"/>
      <c r="Y8297" s="55"/>
    </row>
    <row r="8298" spans="1:25" s="49" customFormat="1" x14ac:dyDescent="0.25">
      <c r="A8298" s="67"/>
      <c r="B8298" s="67"/>
      <c r="C8298" s="67"/>
      <c r="D8298" s="71"/>
      <c r="E8298" s="55"/>
      <c r="F8298" s="58"/>
      <c r="G8298" s="58"/>
      <c r="H8298" s="55"/>
      <c r="I8298" s="55"/>
      <c r="J8298" s="71"/>
      <c r="K8298" s="71"/>
      <c r="L8298" s="65"/>
      <c r="M8298" s="66"/>
      <c r="N8298" s="64"/>
      <c r="Y8298" s="55"/>
    </row>
    <row r="8299" spans="1:25" s="49" customFormat="1" x14ac:dyDescent="0.25">
      <c r="A8299" s="67"/>
      <c r="B8299" s="67"/>
      <c r="C8299" s="67"/>
      <c r="D8299" s="71"/>
      <c r="E8299" s="55"/>
      <c r="F8299" s="58"/>
      <c r="G8299" s="58"/>
      <c r="H8299" s="55"/>
      <c r="I8299" s="55"/>
      <c r="J8299" s="71"/>
      <c r="K8299" s="71"/>
      <c r="L8299" s="65"/>
      <c r="M8299" s="66"/>
      <c r="N8299" s="64"/>
      <c r="Y8299" s="55"/>
    </row>
    <row r="8300" spans="1:25" s="49" customFormat="1" x14ac:dyDescent="0.25">
      <c r="A8300" s="67"/>
      <c r="B8300" s="67"/>
      <c r="C8300" s="67"/>
      <c r="D8300" s="71"/>
      <c r="E8300" s="55"/>
      <c r="F8300" s="58"/>
      <c r="G8300" s="58"/>
      <c r="H8300" s="55"/>
      <c r="I8300" s="55"/>
      <c r="J8300" s="71"/>
      <c r="K8300" s="71"/>
      <c r="L8300" s="65"/>
      <c r="M8300" s="66"/>
      <c r="N8300" s="64"/>
      <c r="Y8300" s="55"/>
    </row>
    <row r="8301" spans="1:25" s="49" customFormat="1" x14ac:dyDescent="0.25">
      <c r="A8301" s="67"/>
      <c r="B8301" s="67"/>
      <c r="C8301" s="67"/>
      <c r="D8301" s="71"/>
      <c r="E8301" s="55"/>
      <c r="F8301" s="58"/>
      <c r="G8301" s="58"/>
      <c r="H8301" s="55"/>
      <c r="I8301" s="55"/>
      <c r="J8301" s="71"/>
      <c r="K8301" s="71"/>
      <c r="L8301" s="65"/>
      <c r="M8301" s="66"/>
      <c r="N8301" s="64"/>
      <c r="Y8301" s="55"/>
    </row>
    <row r="8302" spans="1:25" s="49" customFormat="1" x14ac:dyDescent="0.25">
      <c r="A8302" s="67"/>
      <c r="B8302" s="67"/>
      <c r="C8302" s="67"/>
      <c r="D8302" s="71"/>
      <c r="E8302" s="55"/>
      <c r="F8302" s="58"/>
      <c r="G8302" s="58"/>
      <c r="H8302" s="55"/>
      <c r="I8302" s="55"/>
      <c r="J8302" s="71"/>
      <c r="K8302" s="71"/>
      <c r="L8302" s="65"/>
      <c r="M8302" s="66"/>
      <c r="N8302" s="64"/>
      <c r="Y8302" s="55"/>
    </row>
    <row r="8303" spans="1:25" s="49" customFormat="1" x14ac:dyDescent="0.25">
      <c r="A8303" s="67"/>
      <c r="B8303" s="67"/>
      <c r="C8303" s="67"/>
      <c r="D8303" s="71"/>
      <c r="E8303" s="55"/>
      <c r="F8303" s="58"/>
      <c r="G8303" s="58"/>
      <c r="H8303" s="55"/>
      <c r="I8303" s="55"/>
      <c r="J8303" s="71"/>
      <c r="K8303" s="71"/>
      <c r="L8303" s="65"/>
      <c r="M8303" s="66"/>
      <c r="N8303" s="64"/>
      <c r="Y8303" s="55"/>
    </row>
    <row r="8304" spans="1:25" s="49" customFormat="1" x14ac:dyDescent="0.25">
      <c r="A8304" s="67"/>
      <c r="B8304" s="67"/>
      <c r="C8304" s="67"/>
      <c r="D8304" s="71"/>
      <c r="E8304" s="55"/>
      <c r="F8304" s="58"/>
      <c r="G8304" s="58"/>
      <c r="H8304" s="55"/>
      <c r="I8304" s="55"/>
      <c r="J8304" s="71"/>
      <c r="K8304" s="71"/>
      <c r="L8304" s="65"/>
      <c r="M8304" s="66"/>
      <c r="N8304" s="64"/>
      <c r="Y8304" s="55"/>
    </row>
    <row r="8305" spans="1:25" s="49" customFormat="1" x14ac:dyDescent="0.25">
      <c r="A8305" s="67"/>
      <c r="B8305" s="67"/>
      <c r="C8305" s="67"/>
      <c r="D8305" s="71"/>
      <c r="E8305" s="55"/>
      <c r="F8305" s="58"/>
      <c r="G8305" s="58"/>
      <c r="H8305" s="55"/>
      <c r="I8305" s="55"/>
      <c r="J8305" s="71"/>
      <c r="K8305" s="71"/>
      <c r="L8305" s="65"/>
      <c r="M8305" s="66"/>
      <c r="N8305" s="64"/>
      <c r="Y8305" s="55"/>
    </row>
    <row r="8306" spans="1:25" s="49" customFormat="1" x14ac:dyDescent="0.25">
      <c r="A8306" s="67"/>
      <c r="B8306" s="67"/>
      <c r="C8306" s="67"/>
      <c r="D8306" s="71"/>
      <c r="E8306" s="55"/>
      <c r="F8306" s="58"/>
      <c r="G8306" s="58"/>
      <c r="H8306" s="55"/>
      <c r="I8306" s="55"/>
      <c r="J8306" s="71"/>
      <c r="K8306" s="71"/>
      <c r="L8306" s="65"/>
      <c r="M8306" s="66"/>
      <c r="N8306" s="64"/>
      <c r="Y8306" s="55"/>
    </row>
    <row r="8307" spans="1:25" s="49" customFormat="1" x14ac:dyDescent="0.25">
      <c r="A8307" s="67"/>
      <c r="B8307" s="67"/>
      <c r="C8307" s="67"/>
      <c r="D8307" s="71"/>
      <c r="E8307" s="55"/>
      <c r="F8307" s="58"/>
      <c r="G8307" s="58"/>
      <c r="H8307" s="55"/>
      <c r="I8307" s="55"/>
      <c r="J8307" s="71"/>
      <c r="K8307" s="71"/>
      <c r="L8307" s="65"/>
      <c r="M8307" s="66"/>
      <c r="N8307" s="64"/>
      <c r="Y8307" s="55"/>
    </row>
    <row r="8308" spans="1:25" s="49" customFormat="1" x14ac:dyDescent="0.25">
      <c r="A8308" s="67"/>
      <c r="B8308" s="67"/>
      <c r="C8308" s="67"/>
      <c r="D8308" s="71"/>
      <c r="E8308" s="55"/>
      <c r="F8308" s="58"/>
      <c r="G8308" s="58"/>
      <c r="H8308" s="55"/>
      <c r="I8308" s="55"/>
      <c r="J8308" s="71"/>
      <c r="K8308" s="71"/>
      <c r="L8308" s="65"/>
      <c r="M8308" s="66"/>
      <c r="N8308" s="64"/>
      <c r="Y8308" s="55"/>
    </row>
    <row r="8309" spans="1:25" s="49" customFormat="1" x14ac:dyDescent="0.25">
      <c r="A8309" s="67"/>
      <c r="B8309" s="67"/>
      <c r="C8309" s="67"/>
      <c r="D8309" s="71"/>
      <c r="E8309" s="55"/>
      <c r="F8309" s="58"/>
      <c r="G8309" s="58"/>
      <c r="H8309" s="55"/>
      <c r="I8309" s="55"/>
      <c r="J8309" s="71"/>
      <c r="K8309" s="71"/>
      <c r="L8309" s="65"/>
      <c r="M8309" s="66"/>
      <c r="N8309" s="64"/>
      <c r="Y8309" s="55"/>
    </row>
    <row r="8310" spans="1:25" s="49" customFormat="1" x14ac:dyDescent="0.25">
      <c r="A8310" s="67"/>
      <c r="B8310" s="67"/>
      <c r="C8310" s="67"/>
      <c r="D8310" s="71"/>
      <c r="E8310" s="55"/>
      <c r="F8310" s="58"/>
      <c r="G8310" s="58"/>
      <c r="H8310" s="55"/>
      <c r="I8310" s="55"/>
      <c r="J8310" s="71"/>
      <c r="K8310" s="71"/>
      <c r="L8310" s="65"/>
      <c r="M8310" s="66"/>
      <c r="N8310" s="64"/>
      <c r="Y8310" s="55"/>
    </row>
    <row r="8311" spans="1:25" s="49" customFormat="1" x14ac:dyDescent="0.25">
      <c r="A8311" s="67"/>
      <c r="B8311" s="67"/>
      <c r="C8311" s="67"/>
      <c r="D8311" s="71"/>
      <c r="E8311" s="55"/>
      <c r="F8311" s="58"/>
      <c r="G8311" s="58"/>
      <c r="H8311" s="55"/>
      <c r="I8311" s="55"/>
      <c r="J8311" s="71"/>
      <c r="K8311" s="71"/>
      <c r="L8311" s="65"/>
      <c r="M8311" s="66"/>
      <c r="N8311" s="64"/>
      <c r="Y8311" s="55"/>
    </row>
    <row r="8312" spans="1:25" s="49" customFormat="1" x14ac:dyDescent="0.25">
      <c r="A8312" s="67"/>
      <c r="B8312" s="67"/>
      <c r="C8312" s="67"/>
      <c r="D8312" s="71"/>
      <c r="E8312" s="55"/>
      <c r="F8312" s="58"/>
      <c r="G8312" s="58"/>
      <c r="H8312" s="55"/>
      <c r="I8312" s="55"/>
      <c r="J8312" s="71"/>
      <c r="K8312" s="71"/>
      <c r="L8312" s="65"/>
      <c r="M8312" s="66"/>
      <c r="N8312" s="64"/>
      <c r="Y8312" s="55"/>
    </row>
    <row r="8313" spans="1:25" s="49" customFormat="1" x14ac:dyDescent="0.25">
      <c r="A8313" s="67"/>
      <c r="B8313" s="67"/>
      <c r="C8313" s="67"/>
      <c r="D8313" s="71"/>
      <c r="E8313" s="55"/>
      <c r="F8313" s="58"/>
      <c r="G8313" s="58"/>
      <c r="H8313" s="55"/>
      <c r="I8313" s="55"/>
      <c r="J8313" s="71"/>
      <c r="K8313" s="71"/>
      <c r="L8313" s="65"/>
      <c r="M8313" s="66"/>
      <c r="N8313" s="64"/>
      <c r="Y8313" s="55"/>
    </row>
    <row r="8314" spans="1:25" s="49" customFormat="1" x14ac:dyDescent="0.25">
      <c r="A8314" s="67"/>
      <c r="B8314" s="67"/>
      <c r="C8314" s="67"/>
      <c r="D8314" s="71"/>
      <c r="E8314" s="55"/>
      <c r="F8314" s="58"/>
      <c r="G8314" s="58"/>
      <c r="H8314" s="55"/>
      <c r="I8314" s="55"/>
      <c r="J8314" s="71"/>
      <c r="K8314" s="71"/>
      <c r="L8314" s="65"/>
      <c r="M8314" s="66"/>
      <c r="N8314" s="64"/>
      <c r="Y8314" s="55"/>
    </row>
    <row r="8315" spans="1:25" s="49" customFormat="1" x14ac:dyDescent="0.25">
      <c r="A8315" s="67"/>
      <c r="B8315" s="67"/>
      <c r="C8315" s="67"/>
      <c r="D8315" s="71"/>
      <c r="E8315" s="55"/>
      <c r="F8315" s="58"/>
      <c r="G8315" s="58"/>
      <c r="H8315" s="55"/>
      <c r="I8315" s="55"/>
      <c r="J8315" s="71"/>
      <c r="K8315" s="71"/>
      <c r="L8315" s="65"/>
      <c r="M8315" s="66"/>
      <c r="N8315" s="64"/>
      <c r="Y8315" s="55"/>
    </row>
    <row r="8316" spans="1:25" s="49" customFormat="1" x14ac:dyDescent="0.25">
      <c r="A8316" s="67"/>
      <c r="B8316" s="67"/>
      <c r="C8316" s="67"/>
      <c r="D8316" s="71"/>
      <c r="E8316" s="55"/>
      <c r="F8316" s="58"/>
      <c r="G8316" s="58"/>
      <c r="H8316" s="55"/>
      <c r="I8316" s="55"/>
      <c r="J8316" s="71"/>
      <c r="K8316" s="71"/>
      <c r="L8316" s="65"/>
      <c r="M8316" s="66"/>
      <c r="N8316" s="64"/>
      <c r="Y8316" s="55"/>
    </row>
    <row r="8317" spans="1:25" s="49" customFormat="1" x14ac:dyDescent="0.25">
      <c r="A8317" s="67"/>
      <c r="B8317" s="67"/>
      <c r="C8317" s="67"/>
      <c r="D8317" s="71"/>
      <c r="E8317" s="55"/>
      <c r="F8317" s="58"/>
      <c r="G8317" s="58"/>
      <c r="H8317" s="55"/>
      <c r="I8317" s="55"/>
      <c r="J8317" s="71"/>
      <c r="K8317" s="71"/>
      <c r="L8317" s="65"/>
      <c r="M8317" s="66"/>
      <c r="N8317" s="64"/>
      <c r="Y8317" s="55"/>
    </row>
    <row r="8318" spans="1:25" s="49" customFormat="1" x14ac:dyDescent="0.25">
      <c r="A8318" s="67"/>
      <c r="B8318" s="67"/>
      <c r="C8318" s="67"/>
      <c r="D8318" s="71"/>
      <c r="E8318" s="55"/>
      <c r="F8318" s="58"/>
      <c r="G8318" s="58"/>
      <c r="H8318" s="55"/>
      <c r="I8318" s="55"/>
      <c r="J8318" s="71"/>
      <c r="K8318" s="71"/>
      <c r="L8318" s="65"/>
      <c r="M8318" s="66"/>
      <c r="N8318" s="64"/>
      <c r="Y8318" s="55"/>
    </row>
    <row r="8319" spans="1:25" s="49" customFormat="1" x14ac:dyDescent="0.25">
      <c r="A8319" s="67"/>
      <c r="B8319" s="67"/>
      <c r="C8319" s="67"/>
      <c r="D8319" s="71"/>
      <c r="E8319" s="55"/>
      <c r="F8319" s="58"/>
      <c r="G8319" s="58"/>
      <c r="H8319" s="55"/>
      <c r="I8319" s="55"/>
      <c r="J8319" s="71"/>
      <c r="K8319" s="71"/>
      <c r="L8319" s="65"/>
      <c r="M8319" s="66"/>
      <c r="N8319" s="64"/>
      <c r="Y8319" s="55"/>
    </row>
    <row r="8320" spans="1:25" s="49" customFormat="1" x14ac:dyDescent="0.25">
      <c r="A8320" s="67"/>
      <c r="B8320" s="67"/>
      <c r="C8320" s="67"/>
      <c r="D8320" s="71"/>
      <c r="E8320" s="55"/>
      <c r="F8320" s="58"/>
      <c r="G8320" s="58"/>
      <c r="H8320" s="55"/>
      <c r="I8320" s="55"/>
      <c r="J8320" s="71"/>
      <c r="K8320" s="71"/>
      <c r="L8320" s="65"/>
      <c r="M8320" s="66"/>
      <c r="N8320" s="64"/>
      <c r="Y8320" s="55"/>
    </row>
    <row r="8321" spans="1:25" s="49" customFormat="1" x14ac:dyDescent="0.25">
      <c r="A8321" s="67"/>
      <c r="B8321" s="67"/>
      <c r="C8321" s="67"/>
      <c r="D8321" s="71"/>
      <c r="E8321" s="55"/>
      <c r="F8321" s="58"/>
      <c r="G8321" s="58"/>
      <c r="H8321" s="55"/>
      <c r="I8321" s="55"/>
      <c r="J8321" s="71"/>
      <c r="K8321" s="71"/>
      <c r="L8321" s="65"/>
      <c r="M8321" s="66"/>
      <c r="N8321" s="64"/>
      <c r="Y8321" s="55"/>
    </row>
    <row r="8322" spans="1:25" s="49" customFormat="1" x14ac:dyDescent="0.25">
      <c r="A8322" s="67"/>
      <c r="B8322" s="67"/>
      <c r="C8322" s="67"/>
      <c r="D8322" s="71"/>
      <c r="E8322" s="55"/>
      <c r="F8322" s="58"/>
      <c r="G8322" s="58"/>
      <c r="H8322" s="55"/>
      <c r="I8322" s="55"/>
      <c r="J8322" s="71"/>
      <c r="K8322" s="71"/>
      <c r="L8322" s="65"/>
      <c r="M8322" s="66"/>
      <c r="N8322" s="64"/>
      <c r="Y8322" s="55"/>
    </row>
    <row r="8323" spans="1:25" s="49" customFormat="1" x14ac:dyDescent="0.25">
      <c r="A8323" s="67"/>
      <c r="B8323" s="67"/>
      <c r="C8323" s="67"/>
      <c r="D8323" s="71"/>
      <c r="E8323" s="55"/>
      <c r="F8323" s="58"/>
      <c r="G8323" s="58"/>
      <c r="H8323" s="55"/>
      <c r="I8323" s="55"/>
      <c r="J8323" s="71"/>
      <c r="K8323" s="71"/>
      <c r="L8323" s="65"/>
      <c r="M8323" s="66"/>
      <c r="N8323" s="64"/>
      <c r="Y8323" s="55"/>
    </row>
    <row r="8324" spans="1:25" s="49" customFormat="1" x14ac:dyDescent="0.25">
      <c r="A8324" s="67"/>
      <c r="B8324" s="67"/>
      <c r="C8324" s="67"/>
      <c r="D8324" s="71"/>
      <c r="E8324" s="55"/>
      <c r="F8324" s="58"/>
      <c r="G8324" s="58"/>
      <c r="H8324" s="55"/>
      <c r="I8324" s="55"/>
      <c r="J8324" s="71"/>
      <c r="K8324" s="71"/>
      <c r="L8324" s="65"/>
      <c r="M8324" s="66"/>
      <c r="N8324" s="64"/>
      <c r="Y8324" s="55"/>
    </row>
    <row r="8325" spans="1:25" s="49" customFormat="1" x14ac:dyDescent="0.25">
      <c r="A8325" s="67"/>
      <c r="B8325" s="67"/>
      <c r="C8325" s="67"/>
      <c r="D8325" s="71"/>
      <c r="E8325" s="55"/>
      <c r="F8325" s="58"/>
      <c r="G8325" s="58"/>
      <c r="H8325" s="55"/>
      <c r="I8325" s="55"/>
      <c r="J8325" s="71"/>
      <c r="K8325" s="71"/>
      <c r="L8325" s="65"/>
      <c r="M8325" s="66"/>
      <c r="N8325" s="64"/>
      <c r="Y8325" s="55"/>
    </row>
    <row r="8326" spans="1:25" s="49" customFormat="1" x14ac:dyDescent="0.25">
      <c r="A8326" s="67"/>
      <c r="B8326" s="67"/>
      <c r="C8326" s="67"/>
      <c r="D8326" s="71"/>
      <c r="E8326" s="55"/>
      <c r="F8326" s="58"/>
      <c r="G8326" s="58"/>
      <c r="H8326" s="55"/>
      <c r="I8326" s="55"/>
      <c r="J8326" s="71"/>
      <c r="K8326" s="71"/>
      <c r="L8326" s="65"/>
      <c r="M8326" s="66"/>
      <c r="N8326" s="64"/>
      <c r="Y8326" s="55"/>
    </row>
    <row r="8327" spans="1:25" s="49" customFormat="1" x14ac:dyDescent="0.25">
      <c r="A8327" s="67"/>
      <c r="B8327" s="67"/>
      <c r="C8327" s="67"/>
      <c r="D8327" s="71"/>
      <c r="E8327" s="55"/>
      <c r="F8327" s="58"/>
      <c r="G8327" s="58"/>
      <c r="H8327" s="55"/>
      <c r="I8327" s="55"/>
      <c r="J8327" s="71"/>
      <c r="K8327" s="71"/>
      <c r="L8327" s="65"/>
      <c r="M8327" s="66"/>
      <c r="N8327" s="64"/>
      <c r="Y8327" s="55"/>
    </row>
    <row r="8328" spans="1:25" s="49" customFormat="1" x14ac:dyDescent="0.25">
      <c r="A8328" s="67"/>
      <c r="B8328" s="67"/>
      <c r="C8328" s="67"/>
      <c r="D8328" s="71"/>
      <c r="E8328" s="55"/>
      <c r="F8328" s="58"/>
      <c r="G8328" s="58"/>
      <c r="H8328" s="55"/>
      <c r="I8328" s="55"/>
      <c r="J8328" s="71"/>
      <c r="K8328" s="71"/>
      <c r="L8328" s="65"/>
      <c r="M8328" s="66"/>
      <c r="N8328" s="64"/>
      <c r="Y8328" s="55"/>
    </row>
    <row r="8329" spans="1:25" s="49" customFormat="1" x14ac:dyDescent="0.25">
      <c r="A8329" s="67"/>
      <c r="B8329" s="67"/>
      <c r="C8329" s="67"/>
      <c r="D8329" s="71"/>
      <c r="E8329" s="55"/>
      <c r="F8329" s="58"/>
      <c r="G8329" s="58"/>
      <c r="H8329" s="55"/>
      <c r="I8329" s="55"/>
      <c r="J8329" s="71"/>
      <c r="K8329" s="71"/>
      <c r="L8329" s="65"/>
      <c r="M8329" s="66"/>
      <c r="N8329" s="64"/>
      <c r="Y8329" s="55"/>
    </row>
    <row r="8330" spans="1:25" s="49" customFormat="1" x14ac:dyDescent="0.25">
      <c r="A8330" s="67"/>
      <c r="B8330" s="67"/>
      <c r="C8330" s="67"/>
      <c r="D8330" s="71"/>
      <c r="E8330" s="55"/>
      <c r="F8330" s="58"/>
      <c r="G8330" s="58"/>
      <c r="H8330" s="55"/>
      <c r="I8330" s="55"/>
      <c r="J8330" s="71"/>
      <c r="K8330" s="71"/>
      <c r="L8330" s="65"/>
      <c r="M8330" s="66"/>
      <c r="N8330" s="64"/>
      <c r="Y8330" s="55"/>
    </row>
    <row r="8331" spans="1:25" s="49" customFormat="1" x14ac:dyDescent="0.25">
      <c r="A8331" s="67"/>
      <c r="B8331" s="67"/>
      <c r="C8331" s="67"/>
      <c r="D8331" s="71"/>
      <c r="E8331" s="55"/>
      <c r="F8331" s="58"/>
      <c r="G8331" s="58"/>
      <c r="H8331" s="55"/>
      <c r="I8331" s="55"/>
      <c r="J8331" s="71"/>
      <c r="K8331" s="71"/>
      <c r="L8331" s="65"/>
      <c r="M8331" s="66"/>
      <c r="N8331" s="64"/>
      <c r="Y8331" s="55"/>
    </row>
    <row r="8332" spans="1:25" s="49" customFormat="1" x14ac:dyDescent="0.25">
      <c r="A8332" s="67"/>
      <c r="B8332" s="67"/>
      <c r="C8332" s="67"/>
      <c r="D8332" s="71"/>
      <c r="E8332" s="55"/>
      <c r="F8332" s="58"/>
      <c r="G8332" s="58"/>
      <c r="H8332" s="55"/>
      <c r="I8332" s="55"/>
      <c r="J8332" s="71"/>
      <c r="K8332" s="71"/>
      <c r="L8332" s="65"/>
      <c r="M8332" s="66"/>
      <c r="N8332" s="64"/>
      <c r="Y8332" s="55"/>
    </row>
    <row r="8333" spans="1:25" s="49" customFormat="1" x14ac:dyDescent="0.25">
      <c r="A8333" s="67"/>
      <c r="B8333" s="67"/>
      <c r="C8333" s="67"/>
      <c r="D8333" s="71"/>
      <c r="E8333" s="55"/>
      <c r="F8333" s="58"/>
      <c r="G8333" s="58"/>
      <c r="H8333" s="55"/>
      <c r="I8333" s="55"/>
      <c r="J8333" s="71"/>
      <c r="K8333" s="71"/>
      <c r="L8333" s="65"/>
      <c r="M8333" s="66"/>
      <c r="N8333" s="64"/>
      <c r="Y8333" s="55"/>
    </row>
    <row r="8334" spans="1:25" s="49" customFormat="1" x14ac:dyDescent="0.25">
      <c r="A8334" s="67"/>
      <c r="B8334" s="67"/>
      <c r="C8334" s="67"/>
      <c r="D8334" s="71"/>
      <c r="E8334" s="55"/>
      <c r="F8334" s="58"/>
      <c r="G8334" s="58"/>
      <c r="H8334" s="55"/>
      <c r="I8334" s="55"/>
      <c r="J8334" s="71"/>
      <c r="K8334" s="71"/>
      <c r="L8334" s="65"/>
      <c r="M8334" s="66"/>
      <c r="N8334" s="64"/>
      <c r="Y8334" s="55"/>
    </row>
    <row r="8335" spans="1:25" s="49" customFormat="1" x14ac:dyDescent="0.25">
      <c r="A8335" s="67"/>
      <c r="B8335" s="67"/>
      <c r="C8335" s="67"/>
      <c r="D8335" s="71"/>
      <c r="E8335" s="55"/>
      <c r="F8335" s="58"/>
      <c r="G8335" s="58"/>
      <c r="H8335" s="55"/>
      <c r="I8335" s="55"/>
      <c r="J8335" s="71"/>
      <c r="K8335" s="71"/>
      <c r="L8335" s="65"/>
      <c r="M8335" s="66"/>
      <c r="N8335" s="64"/>
      <c r="Y8335" s="55"/>
    </row>
    <row r="8336" spans="1:25" s="49" customFormat="1" x14ac:dyDescent="0.25">
      <c r="A8336" s="67"/>
      <c r="B8336" s="67"/>
      <c r="C8336" s="67"/>
      <c r="D8336" s="71"/>
      <c r="E8336" s="55"/>
      <c r="F8336" s="58"/>
      <c r="G8336" s="58"/>
      <c r="H8336" s="55"/>
      <c r="I8336" s="55"/>
      <c r="J8336" s="71"/>
      <c r="K8336" s="71"/>
      <c r="L8336" s="65"/>
      <c r="M8336" s="66"/>
      <c r="N8336" s="64"/>
      <c r="Y8336" s="55"/>
    </row>
    <row r="8337" spans="1:25" s="49" customFormat="1" x14ac:dyDescent="0.25">
      <c r="A8337" s="67"/>
      <c r="B8337" s="67"/>
      <c r="C8337" s="67"/>
      <c r="D8337" s="71"/>
      <c r="E8337" s="55"/>
      <c r="F8337" s="58"/>
      <c r="G8337" s="58"/>
      <c r="H8337" s="55"/>
      <c r="I8337" s="55"/>
      <c r="J8337" s="71"/>
      <c r="K8337" s="71"/>
      <c r="L8337" s="65"/>
      <c r="M8337" s="66"/>
      <c r="N8337" s="64"/>
      <c r="Y8337" s="55"/>
    </row>
    <row r="8338" spans="1:25" s="49" customFormat="1" x14ac:dyDescent="0.25">
      <c r="A8338" s="67"/>
      <c r="B8338" s="67"/>
      <c r="C8338" s="67"/>
      <c r="D8338" s="71"/>
      <c r="E8338" s="55"/>
      <c r="F8338" s="58"/>
      <c r="G8338" s="58"/>
      <c r="H8338" s="55"/>
      <c r="I8338" s="55"/>
      <c r="J8338" s="71"/>
      <c r="K8338" s="71"/>
      <c r="L8338" s="65"/>
      <c r="M8338" s="66"/>
      <c r="N8338" s="64"/>
      <c r="Y8338" s="55"/>
    </row>
    <row r="8339" spans="1:25" s="49" customFormat="1" x14ac:dyDescent="0.25">
      <c r="A8339" s="67"/>
      <c r="B8339" s="67"/>
      <c r="C8339" s="67"/>
      <c r="D8339" s="71"/>
      <c r="E8339" s="55"/>
      <c r="F8339" s="58"/>
      <c r="G8339" s="58"/>
      <c r="H8339" s="55"/>
      <c r="I8339" s="55"/>
      <c r="J8339" s="71"/>
      <c r="K8339" s="71"/>
      <c r="L8339" s="65"/>
      <c r="M8339" s="66"/>
      <c r="N8339" s="64"/>
      <c r="Y8339" s="55"/>
    </row>
    <row r="8340" spans="1:25" s="49" customFormat="1" x14ac:dyDescent="0.25">
      <c r="A8340" s="67"/>
      <c r="B8340" s="67"/>
      <c r="C8340" s="67"/>
      <c r="D8340" s="71"/>
      <c r="E8340" s="55"/>
      <c r="F8340" s="58"/>
      <c r="G8340" s="58"/>
      <c r="H8340" s="55"/>
      <c r="I8340" s="55"/>
      <c r="J8340" s="71"/>
      <c r="K8340" s="71"/>
      <c r="L8340" s="65"/>
      <c r="M8340" s="66"/>
      <c r="N8340" s="64"/>
      <c r="Y8340" s="55"/>
    </row>
    <row r="8341" spans="1:25" s="49" customFormat="1" x14ac:dyDescent="0.25">
      <c r="A8341" s="67"/>
      <c r="B8341" s="67"/>
      <c r="C8341" s="67"/>
      <c r="D8341" s="71"/>
      <c r="E8341" s="55"/>
      <c r="F8341" s="58"/>
      <c r="G8341" s="58"/>
      <c r="H8341" s="55"/>
      <c r="I8341" s="55"/>
      <c r="J8341" s="71"/>
      <c r="K8341" s="71"/>
      <c r="L8341" s="65"/>
      <c r="M8341" s="66"/>
      <c r="N8341" s="64"/>
      <c r="Y8341" s="55"/>
    </row>
    <row r="8342" spans="1:25" s="49" customFormat="1" x14ac:dyDescent="0.25">
      <c r="A8342" s="67"/>
      <c r="B8342" s="67"/>
      <c r="C8342" s="67"/>
      <c r="D8342" s="71"/>
      <c r="E8342" s="55"/>
      <c r="F8342" s="58"/>
      <c r="G8342" s="58"/>
      <c r="H8342" s="55"/>
      <c r="I8342" s="55"/>
      <c r="J8342" s="71"/>
      <c r="K8342" s="71"/>
      <c r="L8342" s="65"/>
      <c r="M8342" s="66"/>
      <c r="N8342" s="64"/>
      <c r="Y8342" s="55"/>
    </row>
    <row r="8343" spans="1:25" s="49" customFormat="1" x14ac:dyDescent="0.25">
      <c r="A8343" s="67"/>
      <c r="B8343" s="67"/>
      <c r="C8343" s="67"/>
      <c r="D8343" s="71"/>
      <c r="E8343" s="55"/>
      <c r="F8343" s="58"/>
      <c r="G8343" s="58"/>
      <c r="H8343" s="55"/>
      <c r="I8343" s="55"/>
      <c r="J8343" s="71"/>
      <c r="K8343" s="71"/>
      <c r="L8343" s="65"/>
      <c r="M8343" s="66"/>
      <c r="N8343" s="64"/>
      <c r="Y8343" s="55"/>
    </row>
    <row r="8344" spans="1:25" s="49" customFormat="1" x14ac:dyDescent="0.25">
      <c r="A8344" s="67"/>
      <c r="B8344" s="67"/>
      <c r="C8344" s="67"/>
      <c r="D8344" s="71"/>
      <c r="E8344" s="55"/>
      <c r="F8344" s="58"/>
      <c r="G8344" s="58"/>
      <c r="H8344" s="55"/>
      <c r="I8344" s="55"/>
      <c r="J8344" s="71"/>
      <c r="K8344" s="71"/>
      <c r="L8344" s="65"/>
      <c r="M8344" s="66"/>
      <c r="N8344" s="64"/>
      <c r="Y8344" s="55"/>
    </row>
    <row r="8345" spans="1:25" s="49" customFormat="1" x14ac:dyDescent="0.25">
      <c r="A8345" s="67"/>
      <c r="B8345" s="67"/>
      <c r="C8345" s="67"/>
      <c r="D8345" s="71"/>
      <c r="E8345" s="55"/>
      <c r="F8345" s="58"/>
      <c r="G8345" s="58"/>
      <c r="H8345" s="55"/>
      <c r="I8345" s="55"/>
      <c r="J8345" s="71"/>
      <c r="K8345" s="71"/>
      <c r="L8345" s="65"/>
      <c r="M8345" s="66"/>
      <c r="N8345" s="64"/>
      <c r="Y8345" s="55"/>
    </row>
    <row r="8346" spans="1:25" s="49" customFormat="1" x14ac:dyDescent="0.25">
      <c r="A8346" s="67"/>
      <c r="B8346" s="67"/>
      <c r="C8346" s="67"/>
      <c r="D8346" s="71"/>
      <c r="E8346" s="55"/>
      <c r="F8346" s="58"/>
      <c r="G8346" s="58"/>
      <c r="H8346" s="55"/>
      <c r="I8346" s="55"/>
      <c r="J8346" s="71"/>
      <c r="K8346" s="71"/>
      <c r="L8346" s="65"/>
      <c r="M8346" s="66"/>
      <c r="N8346" s="64"/>
      <c r="Y8346" s="55"/>
    </row>
    <row r="8347" spans="1:25" s="49" customFormat="1" x14ac:dyDescent="0.25">
      <c r="A8347" s="67"/>
      <c r="B8347" s="67"/>
      <c r="C8347" s="67"/>
      <c r="D8347" s="71"/>
      <c r="E8347" s="55"/>
      <c r="F8347" s="58"/>
      <c r="G8347" s="58"/>
      <c r="H8347" s="55"/>
      <c r="I8347" s="55"/>
      <c r="J8347" s="71"/>
      <c r="K8347" s="71"/>
      <c r="L8347" s="65"/>
      <c r="M8347" s="66"/>
      <c r="N8347" s="64"/>
      <c r="Y8347" s="55"/>
    </row>
    <row r="8348" spans="1:25" s="49" customFormat="1" x14ac:dyDescent="0.25">
      <c r="A8348" s="67"/>
      <c r="B8348" s="67"/>
      <c r="C8348" s="67"/>
      <c r="D8348" s="71"/>
      <c r="E8348" s="55"/>
      <c r="F8348" s="58"/>
      <c r="G8348" s="58"/>
      <c r="H8348" s="55"/>
      <c r="I8348" s="55"/>
      <c r="J8348" s="71"/>
      <c r="K8348" s="71"/>
      <c r="L8348" s="65"/>
      <c r="M8348" s="66"/>
      <c r="N8348" s="64"/>
      <c r="Y8348" s="55"/>
    </row>
    <row r="8349" spans="1:25" s="49" customFormat="1" x14ac:dyDescent="0.25">
      <c r="A8349" s="67"/>
      <c r="B8349" s="67"/>
      <c r="C8349" s="67"/>
      <c r="D8349" s="71"/>
      <c r="E8349" s="55"/>
      <c r="F8349" s="58"/>
      <c r="G8349" s="58"/>
      <c r="H8349" s="55"/>
      <c r="I8349" s="55"/>
      <c r="J8349" s="71"/>
      <c r="K8349" s="71"/>
      <c r="L8349" s="65"/>
      <c r="M8349" s="66"/>
      <c r="N8349" s="64"/>
      <c r="Y8349" s="55"/>
    </row>
    <row r="8350" spans="1:25" s="49" customFormat="1" x14ac:dyDescent="0.25">
      <c r="A8350" s="67"/>
      <c r="B8350" s="67"/>
      <c r="C8350" s="67"/>
      <c r="D8350" s="71"/>
      <c r="E8350" s="55"/>
      <c r="F8350" s="58"/>
      <c r="G8350" s="58"/>
      <c r="H8350" s="55"/>
      <c r="I8350" s="55"/>
      <c r="J8350" s="71"/>
      <c r="K8350" s="71"/>
      <c r="L8350" s="65"/>
      <c r="M8350" s="66"/>
      <c r="N8350" s="64"/>
      <c r="Y8350" s="55"/>
    </row>
    <row r="8351" spans="1:25" s="49" customFormat="1" x14ac:dyDescent="0.25">
      <c r="A8351" s="67"/>
      <c r="B8351" s="67"/>
      <c r="C8351" s="67"/>
      <c r="D8351" s="71"/>
      <c r="E8351" s="55"/>
      <c r="F8351" s="58"/>
      <c r="G8351" s="58"/>
      <c r="H8351" s="55"/>
      <c r="I8351" s="55"/>
      <c r="J8351" s="71"/>
      <c r="K8351" s="71"/>
      <c r="L8351" s="65"/>
      <c r="M8351" s="66"/>
      <c r="N8351" s="64"/>
      <c r="Y8351" s="55"/>
    </row>
    <row r="8352" spans="1:25" s="49" customFormat="1" x14ac:dyDescent="0.25">
      <c r="A8352" s="67"/>
      <c r="B8352" s="67"/>
      <c r="C8352" s="67"/>
      <c r="D8352" s="71"/>
      <c r="E8352" s="55"/>
      <c r="F8352" s="58"/>
      <c r="G8352" s="58"/>
      <c r="H8352" s="55"/>
      <c r="I8352" s="55"/>
      <c r="J8352" s="71"/>
      <c r="K8352" s="71"/>
      <c r="L8352" s="65"/>
      <c r="M8352" s="66"/>
      <c r="N8352" s="64"/>
      <c r="Y8352" s="55"/>
    </row>
    <row r="8353" spans="1:25" s="49" customFormat="1" x14ac:dyDescent="0.25">
      <c r="A8353" s="67"/>
      <c r="B8353" s="67"/>
      <c r="C8353" s="67"/>
      <c r="D8353" s="71"/>
      <c r="E8353" s="55"/>
      <c r="F8353" s="58"/>
      <c r="G8353" s="58"/>
      <c r="H8353" s="55"/>
      <c r="I8353" s="55"/>
      <c r="J8353" s="71"/>
      <c r="K8353" s="71"/>
      <c r="L8353" s="65"/>
      <c r="M8353" s="66"/>
      <c r="N8353" s="64"/>
      <c r="Y8353" s="55"/>
    </row>
    <row r="8354" spans="1:25" s="49" customFormat="1" x14ac:dyDescent="0.25">
      <c r="A8354" s="67"/>
      <c r="B8354" s="67"/>
      <c r="C8354" s="67"/>
      <c r="D8354" s="71"/>
      <c r="E8354" s="55"/>
      <c r="F8354" s="58"/>
      <c r="G8354" s="58"/>
      <c r="H8354" s="55"/>
      <c r="I8354" s="55"/>
      <c r="J8354" s="71"/>
      <c r="K8354" s="71"/>
      <c r="L8354" s="65"/>
      <c r="M8354" s="66"/>
      <c r="N8354" s="64"/>
      <c r="Y8354" s="55"/>
    </row>
    <row r="8355" spans="1:25" s="49" customFormat="1" x14ac:dyDescent="0.25">
      <c r="A8355" s="67"/>
      <c r="B8355" s="67"/>
      <c r="C8355" s="67"/>
      <c r="D8355" s="71"/>
      <c r="E8355" s="55"/>
      <c r="F8355" s="58"/>
      <c r="G8355" s="58"/>
      <c r="H8355" s="55"/>
      <c r="I8355" s="55"/>
      <c r="J8355" s="71"/>
      <c r="K8355" s="71"/>
      <c r="L8355" s="65"/>
      <c r="M8355" s="66"/>
      <c r="N8355" s="64"/>
      <c r="Y8355" s="55"/>
    </row>
    <row r="8356" spans="1:25" s="49" customFormat="1" x14ac:dyDescent="0.25">
      <c r="A8356" s="67"/>
      <c r="B8356" s="67"/>
      <c r="C8356" s="67"/>
      <c r="D8356" s="71"/>
      <c r="E8356" s="55"/>
      <c r="F8356" s="58"/>
      <c r="G8356" s="58"/>
      <c r="H8356" s="55"/>
      <c r="I8356" s="55"/>
      <c r="J8356" s="71"/>
      <c r="K8356" s="71"/>
      <c r="L8356" s="65"/>
      <c r="M8356" s="66"/>
      <c r="N8356" s="64"/>
      <c r="Y8356" s="55"/>
    </row>
    <row r="8357" spans="1:25" s="49" customFormat="1" x14ac:dyDescent="0.25">
      <c r="A8357" s="67"/>
      <c r="B8357" s="67"/>
      <c r="C8357" s="67"/>
      <c r="D8357" s="71"/>
      <c r="E8357" s="55"/>
      <c r="F8357" s="58"/>
      <c r="G8357" s="58"/>
      <c r="H8357" s="55"/>
      <c r="I8357" s="55"/>
      <c r="J8357" s="71"/>
      <c r="K8357" s="71"/>
      <c r="L8357" s="65"/>
      <c r="M8357" s="66"/>
      <c r="N8357" s="64"/>
      <c r="Y8357" s="55"/>
    </row>
    <row r="8358" spans="1:25" s="49" customFormat="1" x14ac:dyDescent="0.25">
      <c r="A8358" s="67"/>
      <c r="B8358" s="67"/>
      <c r="C8358" s="67"/>
      <c r="D8358" s="71"/>
      <c r="E8358" s="55"/>
      <c r="F8358" s="58"/>
      <c r="G8358" s="58"/>
      <c r="H8358" s="55"/>
      <c r="I8358" s="55"/>
      <c r="J8358" s="71"/>
      <c r="K8358" s="71"/>
      <c r="L8358" s="65"/>
      <c r="M8358" s="66"/>
      <c r="N8358" s="64"/>
      <c r="Y8358" s="55"/>
    </row>
    <row r="8359" spans="1:25" s="49" customFormat="1" x14ac:dyDescent="0.25">
      <c r="A8359" s="67"/>
      <c r="B8359" s="67"/>
      <c r="C8359" s="67"/>
      <c r="D8359" s="71"/>
      <c r="E8359" s="55"/>
      <c r="F8359" s="58"/>
      <c r="G8359" s="58"/>
      <c r="H8359" s="55"/>
      <c r="I8359" s="55"/>
      <c r="J8359" s="71"/>
      <c r="K8359" s="71"/>
      <c r="L8359" s="65"/>
      <c r="M8359" s="66"/>
      <c r="N8359" s="64"/>
      <c r="Y8359" s="55"/>
    </row>
    <row r="8360" spans="1:25" s="49" customFormat="1" x14ac:dyDescent="0.25">
      <c r="A8360" s="67"/>
      <c r="B8360" s="67"/>
      <c r="C8360" s="67"/>
      <c r="D8360" s="71"/>
      <c r="E8360" s="55"/>
      <c r="F8360" s="58"/>
      <c r="G8360" s="58"/>
      <c r="H8360" s="55"/>
      <c r="I8360" s="55"/>
      <c r="J8360" s="71"/>
      <c r="K8360" s="71"/>
      <c r="L8360" s="65"/>
      <c r="M8360" s="66"/>
      <c r="N8360" s="64"/>
      <c r="Y8360" s="55"/>
    </row>
    <row r="8361" spans="1:25" s="49" customFormat="1" x14ac:dyDescent="0.25">
      <c r="A8361" s="67"/>
      <c r="B8361" s="67"/>
      <c r="C8361" s="67"/>
      <c r="D8361" s="71"/>
      <c r="E8361" s="55"/>
      <c r="F8361" s="58"/>
      <c r="G8361" s="58"/>
      <c r="H8361" s="55"/>
      <c r="I8361" s="55"/>
      <c r="J8361" s="71"/>
      <c r="K8361" s="71"/>
      <c r="L8361" s="65"/>
      <c r="M8361" s="66"/>
      <c r="N8361" s="64"/>
      <c r="Y8361" s="55"/>
    </row>
    <row r="8362" spans="1:25" s="49" customFormat="1" x14ac:dyDescent="0.25">
      <c r="A8362" s="67"/>
      <c r="B8362" s="67"/>
      <c r="C8362" s="67"/>
      <c r="D8362" s="71"/>
      <c r="E8362" s="55"/>
      <c r="F8362" s="58"/>
      <c r="G8362" s="58"/>
      <c r="H8362" s="55"/>
      <c r="I8362" s="55"/>
      <c r="J8362" s="71"/>
      <c r="K8362" s="71"/>
      <c r="L8362" s="65"/>
      <c r="M8362" s="66"/>
      <c r="N8362" s="64"/>
      <c r="Y8362" s="55"/>
    </row>
    <row r="8363" spans="1:25" s="49" customFormat="1" x14ac:dyDescent="0.25">
      <c r="A8363" s="67"/>
      <c r="B8363" s="67"/>
      <c r="C8363" s="67"/>
      <c r="D8363" s="71"/>
      <c r="E8363" s="55"/>
      <c r="F8363" s="58"/>
      <c r="G8363" s="58"/>
      <c r="H8363" s="55"/>
      <c r="I8363" s="55"/>
      <c r="J8363" s="71"/>
      <c r="K8363" s="71"/>
      <c r="L8363" s="65"/>
      <c r="M8363" s="66"/>
      <c r="N8363" s="64"/>
      <c r="Y8363" s="55"/>
    </row>
    <row r="8364" spans="1:25" s="49" customFormat="1" x14ac:dyDescent="0.25">
      <c r="A8364" s="67"/>
      <c r="B8364" s="67"/>
      <c r="C8364" s="67"/>
      <c r="D8364" s="71"/>
      <c r="E8364" s="55"/>
      <c r="F8364" s="58"/>
      <c r="G8364" s="58"/>
      <c r="H8364" s="55"/>
      <c r="I8364" s="55"/>
      <c r="J8364" s="71"/>
      <c r="K8364" s="71"/>
      <c r="L8364" s="65"/>
      <c r="M8364" s="66"/>
      <c r="N8364" s="64"/>
      <c r="Y8364" s="55"/>
    </row>
    <row r="8365" spans="1:25" s="49" customFormat="1" x14ac:dyDescent="0.25">
      <c r="A8365" s="67"/>
      <c r="B8365" s="67"/>
      <c r="C8365" s="67"/>
      <c r="D8365" s="71"/>
      <c r="E8365" s="55"/>
      <c r="F8365" s="58"/>
      <c r="G8365" s="58"/>
      <c r="H8365" s="55"/>
      <c r="I8365" s="55"/>
      <c r="J8365" s="71"/>
      <c r="K8365" s="71"/>
      <c r="L8365" s="65"/>
      <c r="M8365" s="66"/>
      <c r="N8365" s="64"/>
      <c r="Y8365" s="55"/>
    </row>
    <row r="8366" spans="1:25" s="49" customFormat="1" x14ac:dyDescent="0.25">
      <c r="A8366" s="67"/>
      <c r="B8366" s="67"/>
      <c r="C8366" s="67"/>
      <c r="D8366" s="71"/>
      <c r="E8366" s="55"/>
      <c r="F8366" s="58"/>
      <c r="G8366" s="58"/>
      <c r="H8366" s="55"/>
      <c r="I8366" s="55"/>
      <c r="J8366" s="71"/>
      <c r="K8366" s="71"/>
      <c r="L8366" s="65"/>
      <c r="M8366" s="66"/>
      <c r="N8366" s="64"/>
      <c r="Y8366" s="55"/>
    </row>
    <row r="8367" spans="1:25" s="49" customFormat="1" x14ac:dyDescent="0.25">
      <c r="A8367" s="67"/>
      <c r="B8367" s="67"/>
      <c r="C8367" s="67"/>
      <c r="D8367" s="71"/>
      <c r="E8367" s="55"/>
      <c r="F8367" s="58"/>
      <c r="G8367" s="58"/>
      <c r="H8367" s="55"/>
      <c r="I8367" s="55"/>
      <c r="J8367" s="71"/>
      <c r="K8367" s="71"/>
      <c r="L8367" s="65"/>
      <c r="M8367" s="66"/>
      <c r="N8367" s="64"/>
      <c r="Y8367" s="55"/>
    </row>
    <row r="8368" spans="1:25" s="49" customFormat="1" x14ac:dyDescent="0.25">
      <c r="A8368" s="67"/>
      <c r="B8368" s="67"/>
      <c r="C8368" s="67"/>
      <c r="D8368" s="71"/>
      <c r="E8368" s="55"/>
      <c r="F8368" s="58"/>
      <c r="G8368" s="58"/>
      <c r="H8368" s="55"/>
      <c r="I8368" s="55"/>
      <c r="J8368" s="71"/>
      <c r="K8368" s="71"/>
      <c r="L8368" s="65"/>
      <c r="M8368" s="66"/>
      <c r="N8368" s="64"/>
      <c r="Y8368" s="55"/>
    </row>
    <row r="8369" spans="1:25" s="49" customFormat="1" x14ac:dyDescent="0.25">
      <c r="A8369" s="67"/>
      <c r="B8369" s="67"/>
      <c r="C8369" s="67"/>
      <c r="D8369" s="71"/>
      <c r="E8369" s="55"/>
      <c r="F8369" s="58"/>
      <c r="G8369" s="58"/>
      <c r="H8369" s="55"/>
      <c r="I8369" s="55"/>
      <c r="J8369" s="71"/>
      <c r="K8369" s="71"/>
      <c r="L8369" s="65"/>
      <c r="M8369" s="66"/>
      <c r="N8369" s="64"/>
      <c r="Y8369" s="55"/>
    </row>
    <row r="8370" spans="1:25" s="49" customFormat="1" x14ac:dyDescent="0.25">
      <c r="A8370" s="67"/>
      <c r="B8370" s="67"/>
      <c r="C8370" s="67"/>
      <c r="D8370" s="71"/>
      <c r="E8370" s="55"/>
      <c r="F8370" s="58"/>
      <c r="G8370" s="58"/>
      <c r="H8370" s="55"/>
      <c r="I8370" s="55"/>
      <c r="J8370" s="71"/>
      <c r="K8370" s="71"/>
      <c r="L8370" s="65"/>
      <c r="M8370" s="66"/>
      <c r="N8370" s="64"/>
      <c r="Y8370" s="55"/>
    </row>
    <row r="8371" spans="1:25" s="49" customFormat="1" x14ac:dyDescent="0.25">
      <c r="A8371" s="67"/>
      <c r="B8371" s="67"/>
      <c r="C8371" s="67"/>
      <c r="D8371" s="71"/>
      <c r="E8371" s="55"/>
      <c r="F8371" s="58"/>
      <c r="G8371" s="58"/>
      <c r="H8371" s="55"/>
      <c r="I8371" s="55"/>
      <c r="J8371" s="71"/>
      <c r="K8371" s="71"/>
      <c r="L8371" s="65"/>
      <c r="M8371" s="66"/>
      <c r="N8371" s="64"/>
      <c r="Y8371" s="55"/>
    </row>
    <row r="8372" spans="1:25" s="49" customFormat="1" x14ac:dyDescent="0.25">
      <c r="A8372" s="67"/>
      <c r="B8372" s="67"/>
      <c r="C8372" s="67"/>
      <c r="D8372" s="71"/>
      <c r="E8372" s="55"/>
      <c r="F8372" s="58"/>
      <c r="G8372" s="58"/>
      <c r="H8372" s="55"/>
      <c r="I8372" s="55"/>
      <c r="J8372" s="71"/>
      <c r="K8372" s="71"/>
      <c r="L8372" s="65"/>
      <c r="M8372" s="66"/>
      <c r="N8372" s="64"/>
      <c r="Y8372" s="55"/>
    </row>
    <row r="8373" spans="1:25" s="49" customFormat="1" x14ac:dyDescent="0.25">
      <c r="A8373" s="67"/>
      <c r="B8373" s="67"/>
      <c r="C8373" s="67"/>
      <c r="D8373" s="71"/>
      <c r="E8373" s="55"/>
      <c r="F8373" s="58"/>
      <c r="G8373" s="58"/>
      <c r="H8373" s="55"/>
      <c r="I8373" s="55"/>
      <c r="J8373" s="71"/>
      <c r="K8373" s="71"/>
      <c r="L8373" s="65"/>
      <c r="M8373" s="66"/>
      <c r="N8373" s="64"/>
      <c r="Y8373" s="55"/>
    </row>
    <row r="8374" spans="1:25" s="49" customFormat="1" x14ac:dyDescent="0.25">
      <c r="A8374" s="67"/>
      <c r="B8374" s="67"/>
      <c r="C8374" s="67"/>
      <c r="D8374" s="71"/>
      <c r="E8374" s="55"/>
      <c r="F8374" s="58"/>
      <c r="G8374" s="58"/>
      <c r="H8374" s="55"/>
      <c r="I8374" s="55"/>
      <c r="J8374" s="71"/>
      <c r="K8374" s="71"/>
      <c r="L8374" s="65"/>
      <c r="M8374" s="66"/>
      <c r="N8374" s="64"/>
      <c r="Y8374" s="55"/>
    </row>
    <row r="8375" spans="1:25" s="49" customFormat="1" x14ac:dyDescent="0.25">
      <c r="A8375" s="67"/>
      <c r="B8375" s="67"/>
      <c r="C8375" s="67"/>
      <c r="D8375" s="71"/>
      <c r="E8375" s="55"/>
      <c r="F8375" s="58"/>
      <c r="G8375" s="58"/>
      <c r="H8375" s="55"/>
      <c r="I8375" s="55"/>
      <c r="J8375" s="71"/>
      <c r="K8375" s="71"/>
      <c r="L8375" s="65"/>
      <c r="M8375" s="66"/>
      <c r="N8375" s="64"/>
      <c r="Y8375" s="55"/>
    </row>
    <row r="8376" spans="1:25" s="49" customFormat="1" x14ac:dyDescent="0.25">
      <c r="A8376" s="67"/>
      <c r="B8376" s="67"/>
      <c r="C8376" s="67"/>
      <c r="D8376" s="71"/>
      <c r="E8376" s="55"/>
      <c r="F8376" s="58"/>
      <c r="G8376" s="58"/>
      <c r="H8376" s="55"/>
      <c r="I8376" s="55"/>
      <c r="J8376" s="71"/>
      <c r="K8376" s="71"/>
      <c r="L8376" s="65"/>
      <c r="M8376" s="66"/>
      <c r="N8376" s="64"/>
      <c r="Y8376" s="55"/>
    </row>
    <row r="8377" spans="1:25" s="49" customFormat="1" x14ac:dyDescent="0.25">
      <c r="A8377" s="67"/>
      <c r="B8377" s="67"/>
      <c r="C8377" s="67"/>
      <c r="D8377" s="71"/>
      <c r="E8377" s="55"/>
      <c r="F8377" s="58"/>
      <c r="G8377" s="58"/>
      <c r="H8377" s="55"/>
      <c r="I8377" s="55"/>
      <c r="J8377" s="71"/>
      <c r="K8377" s="71"/>
      <c r="L8377" s="65"/>
      <c r="M8377" s="66"/>
      <c r="N8377" s="64"/>
      <c r="Y8377" s="55"/>
    </row>
    <row r="8378" spans="1:25" s="49" customFormat="1" x14ac:dyDescent="0.25">
      <c r="A8378" s="67"/>
      <c r="B8378" s="67"/>
      <c r="C8378" s="67"/>
      <c r="D8378" s="71"/>
      <c r="E8378" s="55"/>
      <c r="F8378" s="58"/>
      <c r="G8378" s="58"/>
      <c r="H8378" s="55"/>
      <c r="I8378" s="55"/>
      <c r="J8378" s="71"/>
      <c r="K8378" s="71"/>
      <c r="L8378" s="65"/>
      <c r="M8378" s="66"/>
      <c r="N8378" s="64"/>
      <c r="Y8378" s="55"/>
    </row>
    <row r="8379" spans="1:25" s="49" customFormat="1" x14ac:dyDescent="0.25">
      <c r="A8379" s="67"/>
      <c r="B8379" s="67"/>
      <c r="C8379" s="67"/>
      <c r="D8379" s="71"/>
      <c r="E8379" s="55"/>
      <c r="F8379" s="58"/>
      <c r="G8379" s="58"/>
      <c r="H8379" s="55"/>
      <c r="I8379" s="55"/>
      <c r="J8379" s="71"/>
      <c r="K8379" s="71"/>
      <c r="L8379" s="65"/>
      <c r="M8379" s="66"/>
      <c r="N8379" s="64"/>
      <c r="Y8379" s="55"/>
    </row>
    <row r="8380" spans="1:25" s="49" customFormat="1" x14ac:dyDescent="0.25">
      <c r="A8380" s="67"/>
      <c r="B8380" s="67"/>
      <c r="C8380" s="67"/>
      <c r="D8380" s="71"/>
      <c r="E8380" s="55"/>
      <c r="F8380" s="58"/>
      <c r="G8380" s="58"/>
      <c r="H8380" s="55"/>
      <c r="I8380" s="55"/>
      <c r="J8380" s="71"/>
      <c r="K8380" s="71"/>
      <c r="L8380" s="65"/>
      <c r="M8380" s="66"/>
      <c r="N8380" s="64"/>
      <c r="Y8380" s="55"/>
    </row>
    <row r="8381" spans="1:25" s="49" customFormat="1" x14ac:dyDescent="0.25">
      <c r="A8381" s="67"/>
      <c r="B8381" s="67"/>
      <c r="C8381" s="67"/>
      <c r="D8381" s="71"/>
      <c r="E8381" s="55"/>
      <c r="F8381" s="58"/>
      <c r="G8381" s="58"/>
      <c r="H8381" s="55"/>
      <c r="I8381" s="55"/>
      <c r="J8381" s="71"/>
      <c r="K8381" s="71"/>
      <c r="L8381" s="65"/>
      <c r="M8381" s="66"/>
      <c r="N8381" s="64"/>
      <c r="Y8381" s="55"/>
    </row>
    <row r="8382" spans="1:25" s="49" customFormat="1" x14ac:dyDescent="0.25">
      <c r="A8382" s="67"/>
      <c r="B8382" s="67"/>
      <c r="C8382" s="67"/>
      <c r="D8382" s="71"/>
      <c r="E8382" s="55"/>
      <c r="F8382" s="58"/>
      <c r="G8382" s="58"/>
      <c r="H8382" s="55"/>
      <c r="I8382" s="55"/>
      <c r="J8382" s="71"/>
      <c r="K8382" s="71"/>
      <c r="L8382" s="65"/>
      <c r="M8382" s="66"/>
      <c r="N8382" s="64"/>
      <c r="Y8382" s="55"/>
    </row>
    <row r="8383" spans="1:25" s="49" customFormat="1" x14ac:dyDescent="0.25">
      <c r="A8383" s="67"/>
      <c r="B8383" s="67"/>
      <c r="C8383" s="67"/>
      <c r="D8383" s="71"/>
      <c r="E8383" s="55"/>
      <c r="F8383" s="58"/>
      <c r="G8383" s="58"/>
      <c r="H8383" s="55"/>
      <c r="I8383" s="55"/>
      <c r="J8383" s="71"/>
      <c r="K8383" s="71"/>
      <c r="L8383" s="65"/>
      <c r="M8383" s="66"/>
      <c r="N8383" s="64"/>
      <c r="Y8383" s="55"/>
    </row>
    <row r="8384" spans="1:25" s="49" customFormat="1" x14ac:dyDescent="0.25">
      <c r="A8384" s="67"/>
      <c r="B8384" s="67"/>
      <c r="C8384" s="67"/>
      <c r="D8384" s="71"/>
      <c r="E8384" s="55"/>
      <c r="F8384" s="58"/>
      <c r="G8384" s="58"/>
      <c r="H8384" s="55"/>
      <c r="I8384" s="55"/>
      <c r="J8384" s="71"/>
      <c r="K8384" s="71"/>
      <c r="L8384" s="65"/>
      <c r="M8384" s="66"/>
      <c r="N8384" s="64"/>
      <c r="Y8384" s="55"/>
    </row>
    <row r="8385" spans="1:25" s="49" customFormat="1" x14ac:dyDescent="0.25">
      <c r="A8385" s="67"/>
      <c r="B8385" s="67"/>
      <c r="C8385" s="67"/>
      <c r="D8385" s="71"/>
      <c r="E8385" s="55"/>
      <c r="F8385" s="58"/>
      <c r="G8385" s="58"/>
      <c r="H8385" s="55"/>
      <c r="I8385" s="55"/>
      <c r="J8385" s="71"/>
      <c r="K8385" s="71"/>
      <c r="L8385" s="65"/>
      <c r="M8385" s="66"/>
      <c r="N8385" s="64"/>
      <c r="Y8385" s="55"/>
    </row>
    <row r="8386" spans="1:25" s="49" customFormat="1" x14ac:dyDescent="0.25">
      <c r="A8386" s="67"/>
      <c r="B8386" s="67"/>
      <c r="C8386" s="67"/>
      <c r="D8386" s="71"/>
      <c r="E8386" s="55"/>
      <c r="F8386" s="58"/>
      <c r="G8386" s="58"/>
      <c r="H8386" s="55"/>
      <c r="I8386" s="55"/>
      <c r="J8386" s="71"/>
      <c r="K8386" s="71"/>
      <c r="L8386" s="65"/>
      <c r="M8386" s="66"/>
      <c r="N8386" s="64"/>
      <c r="Y8386" s="55"/>
    </row>
    <row r="8387" spans="1:25" s="49" customFormat="1" x14ac:dyDescent="0.25">
      <c r="A8387" s="67"/>
      <c r="B8387" s="67"/>
      <c r="C8387" s="67"/>
      <c r="D8387" s="71"/>
      <c r="E8387" s="55"/>
      <c r="F8387" s="58"/>
      <c r="G8387" s="58"/>
      <c r="H8387" s="55"/>
      <c r="I8387" s="55"/>
      <c r="J8387" s="71"/>
      <c r="K8387" s="71"/>
      <c r="L8387" s="65"/>
      <c r="M8387" s="66"/>
      <c r="N8387" s="64"/>
      <c r="Y8387" s="55"/>
    </row>
    <row r="8388" spans="1:25" s="49" customFormat="1" x14ac:dyDescent="0.25">
      <c r="A8388" s="67"/>
      <c r="B8388" s="67"/>
      <c r="C8388" s="67"/>
      <c r="D8388" s="71"/>
      <c r="E8388" s="55"/>
      <c r="F8388" s="58"/>
      <c r="G8388" s="58"/>
      <c r="H8388" s="55"/>
      <c r="I8388" s="55"/>
      <c r="J8388" s="71"/>
      <c r="K8388" s="71"/>
      <c r="L8388" s="65"/>
      <c r="M8388" s="66"/>
      <c r="N8388" s="64"/>
      <c r="Y8388" s="55"/>
    </row>
    <row r="8389" spans="1:25" s="49" customFormat="1" x14ac:dyDescent="0.25">
      <c r="A8389" s="67"/>
      <c r="B8389" s="67"/>
      <c r="C8389" s="67"/>
      <c r="D8389" s="71"/>
      <c r="E8389" s="55"/>
      <c r="F8389" s="58"/>
      <c r="G8389" s="58"/>
      <c r="H8389" s="55"/>
      <c r="I8389" s="55"/>
      <c r="J8389" s="71"/>
      <c r="K8389" s="71"/>
      <c r="L8389" s="65"/>
      <c r="M8389" s="66"/>
      <c r="N8389" s="64"/>
      <c r="Y8389" s="55"/>
    </row>
    <row r="8390" spans="1:25" s="49" customFormat="1" x14ac:dyDescent="0.25">
      <c r="A8390" s="67"/>
      <c r="B8390" s="67"/>
      <c r="C8390" s="67"/>
      <c r="D8390" s="71"/>
      <c r="E8390" s="55"/>
      <c r="F8390" s="58"/>
      <c r="G8390" s="58"/>
      <c r="H8390" s="55"/>
      <c r="I8390" s="55"/>
      <c r="J8390" s="71"/>
      <c r="K8390" s="71"/>
      <c r="L8390" s="65"/>
      <c r="M8390" s="66"/>
      <c r="N8390" s="64"/>
      <c r="Y8390" s="55"/>
    </row>
    <row r="8391" spans="1:25" s="49" customFormat="1" x14ac:dyDescent="0.25">
      <c r="A8391" s="67"/>
      <c r="B8391" s="67"/>
      <c r="C8391" s="67"/>
      <c r="D8391" s="71"/>
      <c r="E8391" s="55"/>
      <c r="F8391" s="58"/>
      <c r="G8391" s="58"/>
      <c r="H8391" s="55"/>
      <c r="I8391" s="55"/>
      <c r="J8391" s="71"/>
      <c r="K8391" s="71"/>
      <c r="L8391" s="65"/>
      <c r="M8391" s="66"/>
      <c r="N8391" s="64"/>
      <c r="Y8391" s="55"/>
    </row>
    <row r="8392" spans="1:25" s="49" customFormat="1" x14ac:dyDescent="0.25">
      <c r="A8392" s="67"/>
      <c r="B8392" s="67"/>
      <c r="C8392" s="67"/>
      <c r="D8392" s="71"/>
      <c r="E8392" s="55"/>
      <c r="F8392" s="58"/>
      <c r="G8392" s="58"/>
      <c r="H8392" s="55"/>
      <c r="I8392" s="55"/>
      <c r="J8392" s="71"/>
      <c r="K8392" s="71"/>
      <c r="L8392" s="65"/>
      <c r="M8392" s="66"/>
      <c r="N8392" s="64"/>
      <c r="Y8392" s="55"/>
    </row>
    <row r="8393" spans="1:25" s="49" customFormat="1" x14ac:dyDescent="0.25">
      <c r="A8393" s="67"/>
      <c r="B8393" s="67"/>
      <c r="C8393" s="67"/>
      <c r="D8393" s="71"/>
      <c r="E8393" s="55"/>
      <c r="F8393" s="58"/>
      <c r="G8393" s="58"/>
      <c r="H8393" s="55"/>
      <c r="I8393" s="55"/>
      <c r="J8393" s="71"/>
      <c r="K8393" s="71"/>
      <c r="L8393" s="65"/>
      <c r="M8393" s="66"/>
      <c r="N8393" s="64"/>
      <c r="Y8393" s="55"/>
    </row>
    <row r="8394" spans="1:25" s="49" customFormat="1" x14ac:dyDescent="0.25">
      <c r="A8394" s="67"/>
      <c r="B8394" s="67"/>
      <c r="C8394" s="67"/>
      <c r="D8394" s="71"/>
      <c r="E8394" s="55"/>
      <c r="F8394" s="58"/>
      <c r="G8394" s="58"/>
      <c r="H8394" s="55"/>
      <c r="I8394" s="55"/>
      <c r="J8394" s="71"/>
      <c r="K8394" s="71"/>
      <c r="L8394" s="65"/>
      <c r="M8394" s="66"/>
      <c r="N8394" s="64"/>
      <c r="Y8394" s="55"/>
    </row>
    <row r="8395" spans="1:25" s="49" customFormat="1" x14ac:dyDescent="0.25">
      <c r="A8395" s="67"/>
      <c r="B8395" s="67"/>
      <c r="C8395" s="67"/>
      <c r="D8395" s="71"/>
      <c r="E8395" s="55"/>
      <c r="F8395" s="58"/>
      <c r="G8395" s="58"/>
      <c r="H8395" s="55"/>
      <c r="I8395" s="55"/>
      <c r="J8395" s="71"/>
      <c r="K8395" s="71"/>
      <c r="L8395" s="65"/>
      <c r="M8395" s="66"/>
      <c r="N8395" s="64"/>
      <c r="Y8395" s="55"/>
    </row>
    <row r="8396" spans="1:25" s="49" customFormat="1" x14ac:dyDescent="0.25">
      <c r="A8396" s="67"/>
      <c r="B8396" s="67"/>
      <c r="C8396" s="67"/>
      <c r="D8396" s="71"/>
      <c r="E8396" s="55"/>
      <c r="F8396" s="58"/>
      <c r="G8396" s="58"/>
      <c r="H8396" s="55"/>
      <c r="I8396" s="55"/>
      <c r="J8396" s="71"/>
      <c r="K8396" s="71"/>
      <c r="L8396" s="65"/>
      <c r="M8396" s="66"/>
      <c r="N8396" s="64"/>
      <c r="Y8396" s="55"/>
    </row>
    <row r="8397" spans="1:25" s="49" customFormat="1" x14ac:dyDescent="0.25">
      <c r="A8397" s="67"/>
      <c r="B8397" s="67"/>
      <c r="C8397" s="67"/>
      <c r="D8397" s="71"/>
      <c r="E8397" s="55"/>
      <c r="F8397" s="58"/>
      <c r="G8397" s="58"/>
      <c r="H8397" s="55"/>
      <c r="I8397" s="55"/>
      <c r="J8397" s="71"/>
      <c r="K8397" s="71"/>
      <c r="L8397" s="65"/>
      <c r="M8397" s="66"/>
      <c r="N8397" s="64"/>
      <c r="Y8397" s="55"/>
    </row>
    <row r="8398" spans="1:25" s="49" customFormat="1" x14ac:dyDescent="0.25">
      <c r="A8398" s="67"/>
      <c r="B8398" s="67"/>
      <c r="C8398" s="67"/>
      <c r="D8398" s="71"/>
      <c r="E8398" s="55"/>
      <c r="F8398" s="58"/>
      <c r="G8398" s="58"/>
      <c r="H8398" s="55"/>
      <c r="I8398" s="55"/>
      <c r="J8398" s="71"/>
      <c r="K8398" s="71"/>
      <c r="L8398" s="65"/>
      <c r="M8398" s="66"/>
      <c r="N8398" s="64"/>
      <c r="Y8398" s="55"/>
    </row>
    <row r="8399" spans="1:25" s="49" customFormat="1" x14ac:dyDescent="0.25">
      <c r="A8399" s="67"/>
      <c r="B8399" s="67"/>
      <c r="C8399" s="67"/>
      <c r="D8399" s="71"/>
      <c r="E8399" s="55"/>
      <c r="F8399" s="58"/>
      <c r="G8399" s="58"/>
      <c r="H8399" s="55"/>
      <c r="I8399" s="55"/>
      <c r="J8399" s="71"/>
      <c r="K8399" s="71"/>
      <c r="L8399" s="65"/>
      <c r="M8399" s="66"/>
      <c r="N8399" s="64"/>
      <c r="Y8399" s="55"/>
    </row>
    <row r="8400" spans="1:25" s="49" customFormat="1" x14ac:dyDescent="0.25">
      <c r="A8400" s="67"/>
      <c r="B8400" s="67"/>
      <c r="C8400" s="67"/>
      <c r="D8400" s="71"/>
      <c r="E8400" s="55"/>
      <c r="F8400" s="58"/>
      <c r="G8400" s="58"/>
      <c r="H8400" s="55"/>
      <c r="I8400" s="55"/>
      <c r="J8400" s="71"/>
      <c r="K8400" s="71"/>
      <c r="L8400" s="65"/>
      <c r="M8400" s="66"/>
      <c r="N8400" s="64"/>
      <c r="Y8400" s="55"/>
    </row>
    <row r="8401" spans="1:25" s="49" customFormat="1" x14ac:dyDescent="0.25">
      <c r="A8401" s="67"/>
      <c r="B8401" s="67"/>
      <c r="C8401" s="67"/>
      <c r="D8401" s="71"/>
      <c r="E8401" s="55"/>
      <c r="F8401" s="58"/>
      <c r="G8401" s="58"/>
      <c r="H8401" s="55"/>
      <c r="I8401" s="55"/>
      <c r="J8401" s="71"/>
      <c r="K8401" s="71"/>
      <c r="L8401" s="65"/>
      <c r="M8401" s="66"/>
      <c r="N8401" s="64"/>
      <c r="Y8401" s="55"/>
    </row>
    <row r="8402" spans="1:25" s="49" customFormat="1" x14ac:dyDescent="0.25">
      <c r="A8402" s="67"/>
      <c r="B8402" s="67"/>
      <c r="C8402" s="67"/>
      <c r="D8402" s="71"/>
      <c r="E8402" s="55"/>
      <c r="F8402" s="58"/>
      <c r="G8402" s="58"/>
      <c r="H8402" s="55"/>
      <c r="I8402" s="55"/>
      <c r="J8402" s="71"/>
      <c r="K8402" s="71"/>
      <c r="L8402" s="65"/>
      <c r="M8402" s="66"/>
      <c r="N8402" s="64"/>
      <c r="Y8402" s="55"/>
    </row>
    <row r="8403" spans="1:25" s="49" customFormat="1" x14ac:dyDescent="0.25">
      <c r="A8403" s="67"/>
      <c r="B8403" s="67"/>
      <c r="C8403" s="67"/>
      <c r="D8403" s="71"/>
      <c r="E8403" s="55"/>
      <c r="F8403" s="58"/>
      <c r="G8403" s="58"/>
      <c r="H8403" s="55"/>
      <c r="I8403" s="55"/>
      <c r="J8403" s="71"/>
      <c r="K8403" s="71"/>
      <c r="L8403" s="65"/>
      <c r="M8403" s="66"/>
      <c r="N8403" s="64"/>
      <c r="Y8403" s="55"/>
    </row>
    <row r="8404" spans="1:25" s="49" customFormat="1" x14ac:dyDescent="0.25">
      <c r="A8404" s="67"/>
      <c r="B8404" s="67"/>
      <c r="C8404" s="67"/>
      <c r="D8404" s="71"/>
      <c r="E8404" s="55"/>
      <c r="F8404" s="58"/>
      <c r="G8404" s="58"/>
      <c r="H8404" s="55"/>
      <c r="I8404" s="55"/>
      <c r="J8404" s="71"/>
      <c r="K8404" s="71"/>
      <c r="L8404" s="65"/>
      <c r="M8404" s="66"/>
      <c r="N8404" s="64"/>
      <c r="Y8404" s="55"/>
    </row>
    <row r="8405" spans="1:25" s="49" customFormat="1" x14ac:dyDescent="0.25">
      <c r="A8405" s="67"/>
      <c r="B8405" s="67"/>
      <c r="C8405" s="67"/>
      <c r="D8405" s="71"/>
      <c r="E8405" s="55"/>
      <c r="F8405" s="58"/>
      <c r="G8405" s="58"/>
      <c r="H8405" s="55"/>
      <c r="I8405" s="55"/>
      <c r="J8405" s="71"/>
      <c r="K8405" s="71"/>
      <c r="L8405" s="65"/>
      <c r="M8405" s="66"/>
      <c r="N8405" s="64"/>
      <c r="Y8405" s="55"/>
    </row>
    <row r="8406" spans="1:25" s="49" customFormat="1" x14ac:dyDescent="0.25">
      <c r="A8406" s="67"/>
      <c r="B8406" s="67"/>
      <c r="C8406" s="67"/>
      <c r="D8406" s="71"/>
      <c r="E8406" s="55"/>
      <c r="F8406" s="58"/>
      <c r="G8406" s="58"/>
      <c r="H8406" s="55"/>
      <c r="I8406" s="55"/>
      <c r="J8406" s="71"/>
      <c r="K8406" s="71"/>
      <c r="L8406" s="65"/>
      <c r="M8406" s="66"/>
      <c r="N8406" s="64"/>
      <c r="Y8406" s="55"/>
    </row>
    <row r="8407" spans="1:25" s="49" customFormat="1" x14ac:dyDescent="0.25">
      <c r="A8407" s="67"/>
      <c r="B8407" s="67"/>
      <c r="C8407" s="67"/>
      <c r="D8407" s="71"/>
      <c r="E8407" s="55"/>
      <c r="F8407" s="58"/>
      <c r="G8407" s="58"/>
      <c r="H8407" s="55"/>
      <c r="I8407" s="55"/>
      <c r="J8407" s="71"/>
      <c r="K8407" s="71"/>
      <c r="L8407" s="65"/>
      <c r="M8407" s="66"/>
      <c r="N8407" s="64"/>
      <c r="Y8407" s="55"/>
    </row>
    <row r="8408" spans="1:25" s="49" customFormat="1" x14ac:dyDescent="0.25">
      <c r="A8408" s="67"/>
      <c r="B8408" s="67"/>
      <c r="C8408" s="67"/>
      <c r="D8408" s="71"/>
      <c r="E8408" s="55"/>
      <c r="F8408" s="58"/>
      <c r="G8408" s="58"/>
      <c r="H8408" s="55"/>
      <c r="I8408" s="55"/>
      <c r="J8408" s="71"/>
      <c r="K8408" s="71"/>
      <c r="L8408" s="65"/>
      <c r="M8408" s="66"/>
      <c r="N8408" s="64"/>
      <c r="Y8408" s="55"/>
    </row>
    <row r="8409" spans="1:25" s="49" customFormat="1" x14ac:dyDescent="0.25">
      <c r="A8409" s="67"/>
      <c r="B8409" s="67"/>
      <c r="C8409" s="67"/>
      <c r="D8409" s="71"/>
      <c r="E8409" s="55"/>
      <c r="F8409" s="58"/>
      <c r="G8409" s="58"/>
      <c r="H8409" s="55"/>
      <c r="I8409" s="55"/>
      <c r="J8409" s="71"/>
      <c r="K8409" s="71"/>
      <c r="L8409" s="65"/>
      <c r="M8409" s="66"/>
      <c r="N8409" s="64"/>
      <c r="Y8409" s="55"/>
    </row>
    <row r="8410" spans="1:25" s="49" customFormat="1" x14ac:dyDescent="0.25">
      <c r="A8410" s="67"/>
      <c r="B8410" s="67"/>
      <c r="C8410" s="67"/>
      <c r="D8410" s="71"/>
      <c r="E8410" s="55"/>
      <c r="F8410" s="58"/>
      <c r="G8410" s="58"/>
      <c r="H8410" s="55"/>
      <c r="I8410" s="55"/>
      <c r="J8410" s="71"/>
      <c r="K8410" s="71"/>
      <c r="L8410" s="65"/>
      <c r="M8410" s="66"/>
      <c r="N8410" s="64"/>
      <c r="Y8410" s="55"/>
    </row>
    <row r="8411" spans="1:25" s="49" customFormat="1" x14ac:dyDescent="0.25">
      <c r="A8411" s="67"/>
      <c r="B8411" s="67"/>
      <c r="C8411" s="67"/>
      <c r="D8411" s="71"/>
      <c r="E8411" s="55"/>
      <c r="F8411" s="58"/>
      <c r="G8411" s="58"/>
      <c r="H8411" s="55"/>
      <c r="I8411" s="55"/>
      <c r="J8411" s="71"/>
      <c r="K8411" s="71"/>
      <c r="L8411" s="65"/>
      <c r="M8411" s="66"/>
      <c r="N8411" s="64"/>
      <c r="Y8411" s="55"/>
    </row>
    <row r="8412" spans="1:25" s="49" customFormat="1" x14ac:dyDescent="0.25">
      <c r="A8412" s="67"/>
      <c r="B8412" s="67"/>
      <c r="C8412" s="67"/>
      <c r="D8412" s="71"/>
      <c r="E8412" s="55"/>
      <c r="F8412" s="58"/>
      <c r="G8412" s="58"/>
      <c r="H8412" s="55"/>
      <c r="I8412" s="55"/>
      <c r="J8412" s="71"/>
      <c r="K8412" s="71"/>
      <c r="L8412" s="65"/>
      <c r="M8412" s="66"/>
      <c r="N8412" s="64"/>
      <c r="Y8412" s="55"/>
    </row>
    <row r="8413" spans="1:25" s="49" customFormat="1" x14ac:dyDescent="0.25">
      <c r="A8413" s="67"/>
      <c r="B8413" s="67"/>
      <c r="C8413" s="67"/>
      <c r="D8413" s="71"/>
      <c r="E8413" s="55"/>
      <c r="F8413" s="58"/>
      <c r="G8413" s="58"/>
      <c r="H8413" s="55"/>
      <c r="I8413" s="55"/>
      <c r="J8413" s="71"/>
      <c r="K8413" s="71"/>
      <c r="L8413" s="65"/>
      <c r="M8413" s="66"/>
      <c r="N8413" s="64"/>
      <c r="Y8413" s="55"/>
    </row>
    <row r="8414" spans="1:25" s="49" customFormat="1" x14ac:dyDescent="0.25">
      <c r="A8414" s="67"/>
      <c r="B8414" s="67"/>
      <c r="C8414" s="67"/>
      <c r="D8414" s="71"/>
      <c r="E8414" s="55"/>
      <c r="F8414" s="58"/>
      <c r="G8414" s="58"/>
      <c r="H8414" s="55"/>
      <c r="I8414" s="55"/>
      <c r="J8414" s="71"/>
      <c r="K8414" s="71"/>
      <c r="L8414" s="65"/>
      <c r="M8414" s="66"/>
      <c r="N8414" s="64"/>
      <c r="Y8414" s="55"/>
    </row>
    <row r="8415" spans="1:25" s="49" customFormat="1" x14ac:dyDescent="0.25">
      <c r="A8415" s="67"/>
      <c r="B8415" s="67"/>
      <c r="C8415" s="67"/>
      <c r="D8415" s="71"/>
      <c r="E8415" s="55"/>
      <c r="F8415" s="58"/>
      <c r="G8415" s="58"/>
      <c r="H8415" s="55"/>
      <c r="I8415" s="55"/>
      <c r="J8415" s="71"/>
      <c r="K8415" s="71"/>
      <c r="L8415" s="65"/>
      <c r="M8415" s="66"/>
      <c r="N8415" s="64"/>
      <c r="Y8415" s="55"/>
    </row>
    <row r="8416" spans="1:25" s="49" customFormat="1" x14ac:dyDescent="0.25">
      <c r="A8416" s="67"/>
      <c r="B8416" s="67"/>
      <c r="C8416" s="67"/>
      <c r="D8416" s="71"/>
      <c r="E8416" s="55"/>
      <c r="F8416" s="58"/>
      <c r="G8416" s="58"/>
      <c r="H8416" s="55"/>
      <c r="I8416" s="55"/>
      <c r="J8416" s="71"/>
      <c r="K8416" s="71"/>
      <c r="L8416" s="65"/>
      <c r="M8416" s="66"/>
      <c r="N8416" s="64"/>
      <c r="Y8416" s="55"/>
    </row>
    <row r="8417" spans="1:25" s="49" customFormat="1" x14ac:dyDescent="0.25">
      <c r="A8417" s="67"/>
      <c r="B8417" s="67"/>
      <c r="C8417" s="67"/>
      <c r="D8417" s="71"/>
      <c r="E8417" s="55"/>
      <c r="F8417" s="58"/>
      <c r="G8417" s="58"/>
      <c r="H8417" s="55"/>
      <c r="I8417" s="55"/>
      <c r="J8417" s="71"/>
      <c r="K8417" s="71"/>
      <c r="L8417" s="65"/>
      <c r="M8417" s="66"/>
      <c r="N8417" s="64"/>
      <c r="Y8417" s="55"/>
    </row>
    <row r="8418" spans="1:25" s="49" customFormat="1" x14ac:dyDescent="0.25">
      <c r="A8418" s="67"/>
      <c r="B8418" s="67"/>
      <c r="C8418" s="67"/>
      <c r="D8418" s="71"/>
      <c r="E8418" s="55"/>
      <c r="F8418" s="58"/>
      <c r="G8418" s="58"/>
      <c r="H8418" s="55"/>
      <c r="I8418" s="55"/>
      <c r="J8418" s="71"/>
      <c r="K8418" s="71"/>
      <c r="L8418" s="65"/>
      <c r="M8418" s="66"/>
      <c r="N8418" s="64"/>
      <c r="Y8418" s="55"/>
    </row>
    <row r="8419" spans="1:25" s="49" customFormat="1" x14ac:dyDescent="0.25">
      <c r="A8419" s="67"/>
      <c r="B8419" s="67"/>
      <c r="C8419" s="67"/>
      <c r="D8419" s="71"/>
      <c r="E8419" s="55"/>
      <c r="F8419" s="58"/>
      <c r="G8419" s="58"/>
      <c r="H8419" s="55"/>
      <c r="I8419" s="55"/>
      <c r="J8419" s="71"/>
      <c r="K8419" s="71"/>
      <c r="L8419" s="65"/>
      <c r="M8419" s="66"/>
      <c r="N8419" s="64"/>
      <c r="Y8419" s="55"/>
    </row>
    <row r="8420" spans="1:25" s="49" customFormat="1" x14ac:dyDescent="0.25">
      <c r="A8420" s="67"/>
      <c r="B8420" s="67"/>
      <c r="C8420" s="67"/>
      <c r="D8420" s="71"/>
      <c r="E8420" s="55"/>
      <c r="F8420" s="58"/>
      <c r="G8420" s="58"/>
      <c r="H8420" s="55"/>
      <c r="I8420" s="55"/>
      <c r="J8420" s="71"/>
      <c r="K8420" s="71"/>
      <c r="L8420" s="65"/>
      <c r="M8420" s="66"/>
      <c r="N8420" s="64"/>
      <c r="Y8420" s="55"/>
    </row>
    <row r="8421" spans="1:25" s="49" customFormat="1" x14ac:dyDescent="0.25">
      <c r="A8421" s="67"/>
      <c r="B8421" s="67"/>
      <c r="C8421" s="67"/>
      <c r="D8421" s="71"/>
      <c r="E8421" s="55"/>
      <c r="F8421" s="58"/>
      <c r="G8421" s="58"/>
      <c r="H8421" s="55"/>
      <c r="I8421" s="55"/>
      <c r="J8421" s="71"/>
      <c r="K8421" s="71"/>
      <c r="L8421" s="65"/>
      <c r="M8421" s="66"/>
      <c r="N8421" s="64"/>
      <c r="Y8421" s="55"/>
    </row>
    <row r="8422" spans="1:25" s="49" customFormat="1" x14ac:dyDescent="0.25">
      <c r="A8422" s="67"/>
      <c r="B8422" s="67"/>
      <c r="C8422" s="67"/>
      <c r="D8422" s="71"/>
      <c r="E8422" s="55"/>
      <c r="F8422" s="58"/>
      <c r="G8422" s="58"/>
      <c r="H8422" s="55"/>
      <c r="I8422" s="55"/>
      <c r="J8422" s="71"/>
      <c r="K8422" s="71"/>
      <c r="L8422" s="65"/>
      <c r="M8422" s="66"/>
      <c r="N8422" s="64"/>
      <c r="Y8422" s="55"/>
    </row>
    <row r="8423" spans="1:25" s="49" customFormat="1" x14ac:dyDescent="0.25">
      <c r="A8423" s="67"/>
      <c r="B8423" s="67"/>
      <c r="C8423" s="67"/>
      <c r="D8423" s="71"/>
      <c r="E8423" s="55"/>
      <c r="F8423" s="58"/>
      <c r="G8423" s="58"/>
      <c r="H8423" s="55"/>
      <c r="I8423" s="55"/>
      <c r="J8423" s="71"/>
      <c r="K8423" s="71"/>
      <c r="L8423" s="65"/>
      <c r="M8423" s="66"/>
      <c r="N8423" s="64"/>
      <c r="Y8423" s="55"/>
    </row>
    <row r="8424" spans="1:25" s="49" customFormat="1" x14ac:dyDescent="0.25">
      <c r="A8424" s="67"/>
      <c r="B8424" s="67"/>
      <c r="C8424" s="67"/>
      <c r="D8424" s="71"/>
      <c r="E8424" s="55"/>
      <c r="F8424" s="58"/>
      <c r="G8424" s="58"/>
      <c r="H8424" s="55"/>
      <c r="I8424" s="55"/>
      <c r="J8424" s="71"/>
      <c r="K8424" s="71"/>
      <c r="L8424" s="65"/>
      <c r="M8424" s="66"/>
      <c r="N8424" s="64"/>
      <c r="Y8424" s="55"/>
    </row>
    <row r="8425" spans="1:25" s="49" customFormat="1" x14ac:dyDescent="0.25">
      <c r="A8425" s="67"/>
      <c r="B8425" s="67"/>
      <c r="C8425" s="67"/>
      <c r="D8425" s="71"/>
      <c r="E8425" s="55"/>
      <c r="F8425" s="58"/>
      <c r="G8425" s="58"/>
      <c r="H8425" s="55"/>
      <c r="I8425" s="55"/>
      <c r="J8425" s="71"/>
      <c r="K8425" s="71"/>
      <c r="L8425" s="65"/>
      <c r="M8425" s="66"/>
      <c r="N8425" s="64"/>
      <c r="Y8425" s="55"/>
    </row>
    <row r="8426" spans="1:25" s="49" customFormat="1" x14ac:dyDescent="0.25">
      <c r="A8426" s="67"/>
      <c r="B8426" s="67"/>
      <c r="C8426" s="67"/>
      <c r="D8426" s="71"/>
      <c r="E8426" s="55"/>
      <c r="F8426" s="58"/>
      <c r="G8426" s="58"/>
      <c r="H8426" s="55"/>
      <c r="I8426" s="55"/>
      <c r="J8426" s="71"/>
      <c r="K8426" s="71"/>
      <c r="L8426" s="65"/>
      <c r="M8426" s="66"/>
      <c r="N8426" s="64"/>
      <c r="Y8426" s="55"/>
    </row>
    <row r="8427" spans="1:25" s="49" customFormat="1" x14ac:dyDescent="0.25">
      <c r="A8427" s="67"/>
      <c r="B8427" s="67"/>
      <c r="C8427" s="67"/>
      <c r="D8427" s="71"/>
      <c r="E8427" s="55"/>
      <c r="F8427" s="58"/>
      <c r="G8427" s="58"/>
      <c r="H8427" s="55"/>
      <c r="I8427" s="55"/>
      <c r="J8427" s="71"/>
      <c r="K8427" s="71"/>
      <c r="L8427" s="65"/>
      <c r="M8427" s="66"/>
      <c r="N8427" s="64"/>
      <c r="Y8427" s="55"/>
    </row>
    <row r="8428" spans="1:25" s="49" customFormat="1" x14ac:dyDescent="0.25">
      <c r="A8428" s="67"/>
      <c r="B8428" s="67"/>
      <c r="C8428" s="67"/>
      <c r="D8428" s="71"/>
      <c r="E8428" s="55"/>
      <c r="F8428" s="58"/>
      <c r="G8428" s="58"/>
      <c r="H8428" s="55"/>
      <c r="I8428" s="55"/>
      <c r="J8428" s="71"/>
      <c r="K8428" s="71"/>
      <c r="L8428" s="65"/>
      <c r="M8428" s="66"/>
      <c r="N8428" s="64"/>
      <c r="Y8428" s="55"/>
    </row>
    <row r="8429" spans="1:25" s="49" customFormat="1" x14ac:dyDescent="0.25">
      <c r="A8429" s="67"/>
      <c r="B8429" s="67"/>
      <c r="C8429" s="67"/>
      <c r="D8429" s="71"/>
      <c r="E8429" s="55"/>
      <c r="F8429" s="58"/>
      <c r="G8429" s="58"/>
      <c r="H8429" s="55"/>
      <c r="I8429" s="55"/>
      <c r="J8429" s="71"/>
      <c r="K8429" s="71"/>
      <c r="L8429" s="65"/>
      <c r="M8429" s="66"/>
      <c r="N8429" s="64"/>
      <c r="Y8429" s="55"/>
    </row>
    <row r="8430" spans="1:25" s="49" customFormat="1" x14ac:dyDescent="0.25">
      <c r="A8430" s="67"/>
      <c r="B8430" s="67"/>
      <c r="C8430" s="67"/>
      <c r="D8430" s="71"/>
      <c r="E8430" s="55"/>
      <c r="F8430" s="58"/>
      <c r="G8430" s="58"/>
      <c r="H8430" s="55"/>
      <c r="I8430" s="55"/>
      <c r="J8430" s="71"/>
      <c r="K8430" s="71"/>
      <c r="L8430" s="65"/>
      <c r="M8430" s="66"/>
      <c r="N8430" s="64"/>
      <c r="Y8430" s="55"/>
    </row>
    <row r="8431" spans="1:25" s="49" customFormat="1" x14ac:dyDescent="0.25">
      <c r="A8431" s="67"/>
      <c r="B8431" s="67"/>
      <c r="C8431" s="67"/>
      <c r="D8431" s="71"/>
      <c r="E8431" s="55"/>
      <c r="F8431" s="58"/>
      <c r="G8431" s="58"/>
      <c r="H8431" s="55"/>
      <c r="I8431" s="55"/>
      <c r="J8431" s="71"/>
      <c r="K8431" s="71"/>
      <c r="L8431" s="65"/>
      <c r="M8431" s="66"/>
      <c r="N8431" s="64"/>
      <c r="Y8431" s="55"/>
    </row>
    <row r="8432" spans="1:25" s="49" customFormat="1" x14ac:dyDescent="0.25">
      <c r="A8432" s="67"/>
      <c r="B8432" s="67"/>
      <c r="C8432" s="67"/>
      <c r="D8432" s="71"/>
      <c r="E8432" s="55"/>
      <c r="F8432" s="58"/>
      <c r="G8432" s="58"/>
      <c r="H8432" s="55"/>
      <c r="I8432" s="55"/>
      <c r="J8432" s="71"/>
      <c r="K8432" s="71"/>
      <c r="L8432" s="65"/>
      <c r="M8432" s="66"/>
      <c r="N8432" s="64"/>
      <c r="Y8432" s="55"/>
    </row>
    <row r="8433" spans="1:25" s="49" customFormat="1" x14ac:dyDescent="0.25">
      <c r="A8433" s="67"/>
      <c r="B8433" s="67"/>
      <c r="C8433" s="67"/>
      <c r="D8433" s="71"/>
      <c r="E8433" s="55"/>
      <c r="F8433" s="58"/>
      <c r="G8433" s="58"/>
      <c r="H8433" s="55"/>
      <c r="I8433" s="55"/>
      <c r="J8433" s="71"/>
      <c r="K8433" s="71"/>
      <c r="L8433" s="65"/>
      <c r="M8433" s="66"/>
      <c r="N8433" s="64"/>
      <c r="Y8433" s="55"/>
    </row>
    <row r="8434" spans="1:25" s="49" customFormat="1" x14ac:dyDescent="0.25">
      <c r="A8434" s="67"/>
      <c r="B8434" s="67"/>
      <c r="C8434" s="67"/>
      <c r="D8434" s="71"/>
      <c r="E8434" s="55"/>
      <c r="F8434" s="58"/>
      <c r="G8434" s="58"/>
      <c r="H8434" s="55"/>
      <c r="I8434" s="55"/>
      <c r="J8434" s="71"/>
      <c r="K8434" s="71"/>
      <c r="L8434" s="65"/>
      <c r="M8434" s="66"/>
      <c r="N8434" s="64"/>
      <c r="Y8434" s="55"/>
    </row>
    <row r="8435" spans="1:25" s="49" customFormat="1" x14ac:dyDescent="0.25">
      <c r="A8435" s="67"/>
      <c r="B8435" s="67"/>
      <c r="C8435" s="67"/>
      <c r="D8435" s="71"/>
      <c r="E8435" s="55"/>
      <c r="F8435" s="58"/>
      <c r="G8435" s="58"/>
      <c r="H8435" s="55"/>
      <c r="I8435" s="55"/>
      <c r="J8435" s="71"/>
      <c r="K8435" s="71"/>
      <c r="L8435" s="65"/>
      <c r="M8435" s="66"/>
      <c r="N8435" s="64"/>
      <c r="Y8435" s="55"/>
    </row>
    <row r="8436" spans="1:25" s="49" customFormat="1" x14ac:dyDescent="0.25">
      <c r="A8436" s="67"/>
      <c r="B8436" s="67"/>
      <c r="C8436" s="67"/>
      <c r="D8436" s="71"/>
      <c r="E8436" s="55"/>
      <c r="F8436" s="58"/>
      <c r="G8436" s="58"/>
      <c r="H8436" s="55"/>
      <c r="I8436" s="55"/>
      <c r="J8436" s="71"/>
      <c r="K8436" s="71"/>
      <c r="L8436" s="65"/>
      <c r="M8436" s="66"/>
      <c r="N8436" s="64"/>
      <c r="Y8436" s="55"/>
    </row>
    <row r="8437" spans="1:25" s="49" customFormat="1" x14ac:dyDescent="0.25">
      <c r="A8437" s="67"/>
      <c r="B8437" s="67"/>
      <c r="C8437" s="67"/>
      <c r="D8437" s="71"/>
      <c r="E8437" s="55"/>
      <c r="F8437" s="58"/>
      <c r="G8437" s="58"/>
      <c r="H8437" s="55"/>
      <c r="I8437" s="55"/>
      <c r="J8437" s="71"/>
      <c r="K8437" s="71"/>
      <c r="L8437" s="65"/>
      <c r="M8437" s="66"/>
      <c r="N8437" s="64"/>
      <c r="Y8437" s="55"/>
    </row>
    <row r="8438" spans="1:25" s="49" customFormat="1" x14ac:dyDescent="0.25">
      <c r="A8438" s="67"/>
      <c r="B8438" s="67"/>
      <c r="C8438" s="67"/>
      <c r="D8438" s="71"/>
      <c r="E8438" s="55"/>
      <c r="F8438" s="58"/>
      <c r="G8438" s="58"/>
      <c r="H8438" s="55"/>
      <c r="I8438" s="55"/>
      <c r="J8438" s="71"/>
      <c r="K8438" s="71"/>
      <c r="L8438" s="65"/>
      <c r="M8438" s="66"/>
      <c r="N8438" s="64"/>
      <c r="Y8438" s="55"/>
    </row>
    <row r="8439" spans="1:25" s="49" customFormat="1" x14ac:dyDescent="0.25">
      <c r="A8439" s="67"/>
      <c r="B8439" s="67"/>
      <c r="C8439" s="67"/>
      <c r="D8439" s="71"/>
      <c r="E8439" s="55"/>
      <c r="F8439" s="58"/>
      <c r="G8439" s="58"/>
      <c r="H8439" s="55"/>
      <c r="I8439" s="55"/>
      <c r="J8439" s="71"/>
      <c r="K8439" s="71"/>
      <c r="L8439" s="65"/>
      <c r="M8439" s="66"/>
      <c r="N8439" s="64"/>
      <c r="Y8439" s="55"/>
    </row>
    <row r="8440" spans="1:25" s="49" customFormat="1" x14ac:dyDescent="0.25">
      <c r="A8440" s="67"/>
      <c r="B8440" s="67"/>
      <c r="C8440" s="67"/>
      <c r="D8440" s="71"/>
      <c r="E8440" s="55"/>
      <c r="F8440" s="58"/>
      <c r="G8440" s="58"/>
      <c r="H8440" s="55"/>
      <c r="I8440" s="55"/>
      <c r="J8440" s="71"/>
      <c r="K8440" s="71"/>
      <c r="L8440" s="65"/>
      <c r="M8440" s="66"/>
      <c r="N8440" s="64"/>
      <c r="Y8440" s="55"/>
    </row>
    <row r="8441" spans="1:25" s="49" customFormat="1" x14ac:dyDescent="0.25">
      <c r="A8441" s="67"/>
      <c r="B8441" s="67"/>
      <c r="C8441" s="67"/>
      <c r="D8441" s="71"/>
      <c r="E8441" s="55"/>
      <c r="F8441" s="58"/>
      <c r="G8441" s="58"/>
      <c r="H8441" s="55"/>
      <c r="I8441" s="55"/>
      <c r="J8441" s="71"/>
      <c r="K8441" s="71"/>
      <c r="L8441" s="65"/>
      <c r="M8441" s="66"/>
      <c r="N8441" s="64"/>
      <c r="Y8441" s="55"/>
    </row>
    <row r="8442" spans="1:25" s="49" customFormat="1" x14ac:dyDescent="0.25">
      <c r="A8442" s="67"/>
      <c r="B8442" s="67"/>
      <c r="C8442" s="67"/>
      <c r="D8442" s="71"/>
      <c r="E8442" s="55"/>
      <c r="F8442" s="58"/>
      <c r="G8442" s="58"/>
      <c r="H8442" s="55"/>
      <c r="I8442" s="55"/>
      <c r="J8442" s="71"/>
      <c r="K8442" s="71"/>
      <c r="L8442" s="65"/>
      <c r="M8442" s="66"/>
      <c r="N8442" s="64"/>
      <c r="Y8442" s="55"/>
    </row>
    <row r="8443" spans="1:25" s="49" customFormat="1" x14ac:dyDescent="0.25">
      <c r="A8443" s="67"/>
      <c r="B8443" s="67"/>
      <c r="C8443" s="67"/>
      <c r="D8443" s="71"/>
      <c r="E8443" s="55"/>
      <c r="F8443" s="58"/>
      <c r="G8443" s="58"/>
      <c r="H8443" s="55"/>
      <c r="I8443" s="55"/>
      <c r="J8443" s="71"/>
      <c r="K8443" s="71"/>
      <c r="L8443" s="65"/>
      <c r="M8443" s="66"/>
      <c r="N8443" s="64"/>
      <c r="Y8443" s="55"/>
    </row>
    <row r="8444" spans="1:25" s="49" customFormat="1" x14ac:dyDescent="0.25">
      <c r="A8444" s="67"/>
      <c r="B8444" s="67"/>
      <c r="C8444" s="67"/>
      <c r="D8444" s="71"/>
      <c r="E8444" s="55"/>
      <c r="F8444" s="58"/>
      <c r="G8444" s="58"/>
      <c r="H8444" s="55"/>
      <c r="I8444" s="55"/>
      <c r="J8444" s="71"/>
      <c r="K8444" s="71"/>
      <c r="L8444" s="65"/>
      <c r="M8444" s="66"/>
      <c r="N8444" s="64"/>
      <c r="Y8444" s="55"/>
    </row>
    <row r="8445" spans="1:25" s="49" customFormat="1" x14ac:dyDescent="0.25">
      <c r="A8445" s="67"/>
      <c r="B8445" s="67"/>
      <c r="C8445" s="67"/>
      <c r="D8445" s="71"/>
      <c r="E8445" s="55"/>
      <c r="F8445" s="58"/>
      <c r="G8445" s="58"/>
      <c r="H8445" s="55"/>
      <c r="I8445" s="55"/>
      <c r="J8445" s="71"/>
      <c r="K8445" s="71"/>
      <c r="L8445" s="65"/>
      <c r="M8445" s="66"/>
      <c r="N8445" s="64"/>
      <c r="Y8445" s="55"/>
    </row>
    <row r="8446" spans="1:25" s="49" customFormat="1" x14ac:dyDescent="0.25">
      <c r="A8446" s="67"/>
      <c r="B8446" s="67"/>
      <c r="C8446" s="67"/>
      <c r="D8446" s="71"/>
      <c r="E8446" s="55"/>
      <c r="F8446" s="58"/>
      <c r="G8446" s="58"/>
      <c r="H8446" s="55"/>
      <c r="I8446" s="55"/>
      <c r="J8446" s="71"/>
      <c r="K8446" s="71"/>
      <c r="L8446" s="65"/>
      <c r="M8446" s="66"/>
      <c r="N8446" s="64"/>
      <c r="Y8446" s="55"/>
    </row>
    <row r="8447" spans="1:25" s="49" customFormat="1" x14ac:dyDescent="0.25">
      <c r="A8447" s="67"/>
      <c r="B8447" s="67"/>
      <c r="C8447" s="67"/>
      <c r="D8447" s="71"/>
      <c r="E8447" s="55"/>
      <c r="F8447" s="58"/>
      <c r="G8447" s="58"/>
      <c r="H8447" s="55"/>
      <c r="I8447" s="55"/>
      <c r="J8447" s="71"/>
      <c r="K8447" s="71"/>
      <c r="L8447" s="65"/>
      <c r="M8447" s="66"/>
      <c r="N8447" s="64"/>
      <c r="Y8447" s="55"/>
    </row>
    <row r="8448" spans="1:25" s="49" customFormat="1" x14ac:dyDescent="0.25">
      <c r="A8448" s="67"/>
      <c r="B8448" s="67"/>
      <c r="C8448" s="67"/>
      <c r="D8448" s="71"/>
      <c r="E8448" s="55"/>
      <c r="F8448" s="58"/>
      <c r="G8448" s="58"/>
      <c r="H8448" s="55"/>
      <c r="I8448" s="55"/>
      <c r="J8448" s="71"/>
      <c r="K8448" s="71"/>
      <c r="L8448" s="65"/>
      <c r="M8448" s="66"/>
      <c r="N8448" s="64"/>
      <c r="Y8448" s="55"/>
    </row>
    <row r="8449" spans="1:25" s="49" customFormat="1" x14ac:dyDescent="0.25">
      <c r="A8449" s="67"/>
      <c r="B8449" s="67"/>
      <c r="C8449" s="67"/>
      <c r="D8449" s="71"/>
      <c r="E8449" s="55"/>
      <c r="F8449" s="58"/>
      <c r="G8449" s="58"/>
      <c r="H8449" s="55"/>
      <c r="I8449" s="55"/>
      <c r="J8449" s="71"/>
      <c r="K8449" s="71"/>
      <c r="L8449" s="65"/>
      <c r="M8449" s="66"/>
      <c r="N8449" s="64"/>
      <c r="Y8449" s="55"/>
    </row>
    <row r="8450" spans="1:25" s="49" customFormat="1" x14ac:dyDescent="0.25">
      <c r="A8450" s="67"/>
      <c r="B8450" s="67"/>
      <c r="C8450" s="67"/>
      <c r="D8450" s="71"/>
      <c r="E8450" s="55"/>
      <c r="F8450" s="58"/>
      <c r="G8450" s="58"/>
      <c r="H8450" s="55"/>
      <c r="I8450" s="55"/>
      <c r="J8450" s="71"/>
      <c r="K8450" s="71"/>
      <c r="L8450" s="65"/>
      <c r="M8450" s="66"/>
      <c r="N8450" s="64"/>
      <c r="Y8450" s="55"/>
    </row>
    <row r="8451" spans="1:25" s="49" customFormat="1" x14ac:dyDescent="0.25">
      <c r="A8451" s="67"/>
      <c r="B8451" s="67"/>
      <c r="C8451" s="67"/>
      <c r="D8451" s="71"/>
      <c r="E8451" s="55"/>
      <c r="F8451" s="58"/>
      <c r="G8451" s="58"/>
      <c r="H8451" s="55"/>
      <c r="I8451" s="55"/>
      <c r="J8451" s="71"/>
      <c r="K8451" s="71"/>
      <c r="L8451" s="65"/>
      <c r="M8451" s="66"/>
      <c r="N8451" s="64"/>
      <c r="Y8451" s="55"/>
    </row>
    <row r="8452" spans="1:25" s="49" customFormat="1" x14ac:dyDescent="0.25">
      <c r="A8452" s="67"/>
      <c r="B8452" s="67"/>
      <c r="C8452" s="67"/>
      <c r="D8452" s="71"/>
      <c r="E8452" s="55"/>
      <c r="F8452" s="58"/>
      <c r="G8452" s="58"/>
      <c r="H8452" s="55"/>
      <c r="I8452" s="55"/>
      <c r="J8452" s="71"/>
      <c r="K8452" s="71"/>
      <c r="L8452" s="65"/>
      <c r="M8452" s="66"/>
      <c r="N8452" s="64"/>
      <c r="Y8452" s="55"/>
    </row>
    <row r="8453" spans="1:25" s="49" customFormat="1" x14ac:dyDescent="0.25">
      <c r="A8453" s="67"/>
      <c r="B8453" s="67"/>
      <c r="C8453" s="67"/>
      <c r="D8453" s="71"/>
      <c r="E8453" s="55"/>
      <c r="F8453" s="58"/>
      <c r="G8453" s="58"/>
      <c r="H8453" s="55"/>
      <c r="I8453" s="55"/>
      <c r="J8453" s="71"/>
      <c r="K8453" s="71"/>
      <c r="L8453" s="65"/>
      <c r="M8453" s="66"/>
      <c r="N8453" s="64"/>
      <c r="Y8453" s="55"/>
    </row>
    <row r="8454" spans="1:25" s="49" customFormat="1" x14ac:dyDescent="0.25">
      <c r="A8454" s="67"/>
      <c r="B8454" s="67"/>
      <c r="C8454" s="67"/>
      <c r="D8454" s="71"/>
      <c r="E8454" s="55"/>
      <c r="F8454" s="58"/>
      <c r="G8454" s="58"/>
      <c r="H8454" s="55"/>
      <c r="I8454" s="55"/>
      <c r="J8454" s="71"/>
      <c r="K8454" s="71"/>
      <c r="L8454" s="65"/>
      <c r="M8454" s="66"/>
      <c r="N8454" s="64"/>
      <c r="Y8454" s="55"/>
    </row>
    <row r="8455" spans="1:25" s="49" customFormat="1" x14ac:dyDescent="0.25">
      <c r="A8455" s="67"/>
      <c r="B8455" s="67"/>
      <c r="C8455" s="67"/>
      <c r="D8455" s="71"/>
      <c r="E8455" s="55"/>
      <c r="F8455" s="58"/>
      <c r="G8455" s="58"/>
      <c r="H8455" s="55"/>
      <c r="I8455" s="55"/>
      <c r="J8455" s="71"/>
      <c r="K8455" s="71"/>
      <c r="L8455" s="65"/>
      <c r="M8455" s="66"/>
      <c r="N8455" s="64"/>
      <c r="Y8455" s="55"/>
    </row>
    <row r="8456" spans="1:25" s="49" customFormat="1" x14ac:dyDescent="0.25">
      <c r="A8456" s="67"/>
      <c r="B8456" s="67"/>
      <c r="C8456" s="67"/>
      <c r="D8456" s="71"/>
      <c r="E8456" s="55"/>
      <c r="F8456" s="58"/>
      <c r="G8456" s="58"/>
      <c r="H8456" s="55"/>
      <c r="I8456" s="55"/>
      <c r="J8456" s="71"/>
      <c r="K8456" s="71"/>
      <c r="L8456" s="65"/>
      <c r="M8456" s="66"/>
      <c r="N8456" s="64"/>
      <c r="Y8456" s="55"/>
    </row>
    <row r="8457" spans="1:25" s="49" customFormat="1" x14ac:dyDescent="0.25">
      <c r="A8457" s="67"/>
      <c r="B8457" s="67"/>
      <c r="C8457" s="67"/>
      <c r="D8457" s="71"/>
      <c r="E8457" s="55"/>
      <c r="F8457" s="58"/>
      <c r="G8457" s="58"/>
      <c r="H8457" s="55"/>
      <c r="I8457" s="55"/>
      <c r="J8457" s="71"/>
      <c r="K8457" s="71"/>
      <c r="L8457" s="65"/>
      <c r="M8457" s="66"/>
      <c r="N8457" s="64"/>
      <c r="Y8457" s="55"/>
    </row>
    <row r="8458" spans="1:25" s="49" customFormat="1" x14ac:dyDescent="0.25">
      <c r="A8458" s="67"/>
      <c r="B8458" s="67"/>
      <c r="C8458" s="67"/>
      <c r="D8458" s="71"/>
      <c r="E8458" s="55"/>
      <c r="F8458" s="58"/>
      <c r="G8458" s="58"/>
      <c r="H8458" s="55"/>
      <c r="I8458" s="55"/>
      <c r="J8458" s="71"/>
      <c r="K8458" s="71"/>
      <c r="L8458" s="65"/>
      <c r="M8458" s="66"/>
      <c r="N8458" s="64"/>
      <c r="Y8458" s="55"/>
    </row>
    <row r="8459" spans="1:25" s="49" customFormat="1" x14ac:dyDescent="0.25">
      <c r="A8459" s="67"/>
      <c r="B8459" s="67"/>
      <c r="C8459" s="67"/>
      <c r="D8459" s="71"/>
      <c r="E8459" s="55"/>
      <c r="F8459" s="58"/>
      <c r="G8459" s="58"/>
      <c r="H8459" s="55"/>
      <c r="I8459" s="55"/>
      <c r="J8459" s="71"/>
      <c r="K8459" s="71"/>
      <c r="L8459" s="65"/>
      <c r="M8459" s="66"/>
      <c r="N8459" s="64"/>
      <c r="Y8459" s="55"/>
    </row>
    <row r="8460" spans="1:25" s="49" customFormat="1" x14ac:dyDescent="0.25">
      <c r="A8460" s="67"/>
      <c r="B8460" s="67"/>
      <c r="C8460" s="67"/>
      <c r="D8460" s="71"/>
      <c r="E8460" s="55"/>
      <c r="F8460" s="58"/>
      <c r="G8460" s="58"/>
      <c r="H8460" s="55"/>
      <c r="I8460" s="55"/>
      <c r="J8460" s="71"/>
      <c r="K8460" s="71"/>
      <c r="L8460" s="65"/>
      <c r="M8460" s="66"/>
      <c r="N8460" s="64"/>
      <c r="Y8460" s="55"/>
    </row>
    <row r="8461" spans="1:25" s="49" customFormat="1" x14ac:dyDescent="0.25">
      <c r="A8461" s="67"/>
      <c r="B8461" s="67"/>
      <c r="C8461" s="67"/>
      <c r="D8461" s="71"/>
      <c r="E8461" s="55"/>
      <c r="F8461" s="58"/>
      <c r="G8461" s="58"/>
      <c r="H8461" s="55"/>
      <c r="I8461" s="55"/>
      <c r="J8461" s="71"/>
      <c r="K8461" s="71"/>
      <c r="L8461" s="65"/>
      <c r="M8461" s="66"/>
      <c r="N8461" s="64"/>
      <c r="Y8461" s="55"/>
    </row>
    <row r="8462" spans="1:25" s="49" customFormat="1" x14ac:dyDescent="0.25">
      <c r="A8462" s="67"/>
      <c r="B8462" s="67"/>
      <c r="C8462" s="67"/>
      <c r="D8462" s="71"/>
      <c r="E8462" s="55"/>
      <c r="F8462" s="58"/>
      <c r="G8462" s="58"/>
      <c r="H8462" s="55"/>
      <c r="I8462" s="55"/>
      <c r="J8462" s="71"/>
      <c r="K8462" s="71"/>
      <c r="L8462" s="65"/>
      <c r="M8462" s="66"/>
      <c r="N8462" s="64"/>
      <c r="Y8462" s="55"/>
    </row>
    <row r="8463" spans="1:25" s="49" customFormat="1" x14ac:dyDescent="0.25">
      <c r="A8463" s="67"/>
      <c r="B8463" s="67"/>
      <c r="C8463" s="67"/>
      <c r="D8463" s="71"/>
      <c r="E8463" s="55"/>
      <c r="F8463" s="58"/>
      <c r="G8463" s="58"/>
      <c r="H8463" s="55"/>
      <c r="I8463" s="55"/>
      <c r="J8463" s="71"/>
      <c r="K8463" s="71"/>
      <c r="L8463" s="65"/>
      <c r="M8463" s="66"/>
      <c r="N8463" s="64"/>
      <c r="Y8463" s="55"/>
    </row>
    <row r="8464" spans="1:25" s="49" customFormat="1" x14ac:dyDescent="0.25">
      <c r="A8464" s="67"/>
      <c r="B8464" s="67"/>
      <c r="C8464" s="67"/>
      <c r="D8464" s="71"/>
      <c r="E8464" s="55"/>
      <c r="F8464" s="58"/>
      <c r="G8464" s="58"/>
      <c r="H8464" s="55"/>
      <c r="I8464" s="55"/>
      <c r="J8464" s="71"/>
      <c r="K8464" s="71"/>
      <c r="L8464" s="65"/>
      <c r="M8464" s="66"/>
      <c r="N8464" s="64"/>
      <c r="Y8464" s="55"/>
    </row>
    <row r="8465" spans="1:25" s="49" customFormat="1" x14ac:dyDescent="0.25">
      <c r="A8465" s="67"/>
      <c r="B8465" s="67"/>
      <c r="C8465" s="67"/>
      <c r="D8465" s="71"/>
      <c r="E8465" s="55"/>
      <c r="F8465" s="58"/>
      <c r="G8465" s="58"/>
      <c r="H8465" s="55"/>
      <c r="I8465" s="55"/>
      <c r="J8465" s="71"/>
      <c r="K8465" s="71"/>
      <c r="L8465" s="65"/>
      <c r="M8465" s="66"/>
      <c r="N8465" s="64"/>
      <c r="Y8465" s="55"/>
    </row>
    <row r="8466" spans="1:25" s="49" customFormat="1" x14ac:dyDescent="0.25">
      <c r="A8466" s="67"/>
      <c r="B8466" s="67"/>
      <c r="C8466" s="67"/>
      <c r="D8466" s="71"/>
      <c r="E8466" s="55"/>
      <c r="F8466" s="58"/>
      <c r="G8466" s="58"/>
      <c r="H8466" s="55"/>
      <c r="I8466" s="55"/>
      <c r="J8466" s="71"/>
      <c r="K8466" s="71"/>
      <c r="L8466" s="65"/>
      <c r="M8466" s="66"/>
      <c r="N8466" s="64"/>
      <c r="Y8466" s="55"/>
    </row>
    <row r="8467" spans="1:25" s="49" customFormat="1" x14ac:dyDescent="0.25">
      <c r="A8467" s="67"/>
      <c r="B8467" s="67"/>
      <c r="C8467" s="67"/>
      <c r="D8467" s="71"/>
      <c r="E8467" s="55"/>
      <c r="F8467" s="58"/>
      <c r="G8467" s="58"/>
      <c r="H8467" s="55"/>
      <c r="I8467" s="55"/>
      <c r="J8467" s="71"/>
      <c r="K8467" s="71"/>
      <c r="L8467" s="65"/>
      <c r="M8467" s="66"/>
      <c r="N8467" s="64"/>
      <c r="Y8467" s="55"/>
    </row>
    <row r="8468" spans="1:25" s="49" customFormat="1" x14ac:dyDescent="0.25">
      <c r="A8468" s="67"/>
      <c r="B8468" s="67"/>
      <c r="C8468" s="67"/>
      <c r="D8468" s="71"/>
      <c r="E8468" s="55"/>
      <c r="F8468" s="58"/>
      <c r="G8468" s="58"/>
      <c r="H8468" s="55"/>
      <c r="I8468" s="55"/>
      <c r="J8468" s="71"/>
      <c r="K8468" s="71"/>
      <c r="L8468" s="65"/>
      <c r="M8468" s="66"/>
      <c r="N8468" s="64"/>
      <c r="Y8468" s="55"/>
    </row>
    <row r="8469" spans="1:25" s="49" customFormat="1" x14ac:dyDescent="0.25">
      <c r="A8469" s="67"/>
      <c r="B8469" s="67"/>
      <c r="C8469" s="67"/>
      <c r="D8469" s="71"/>
      <c r="E8469" s="55"/>
      <c r="F8469" s="58"/>
      <c r="G8469" s="58"/>
      <c r="H8469" s="55"/>
      <c r="I8469" s="55"/>
      <c r="J8469" s="71"/>
      <c r="K8469" s="71"/>
      <c r="L8469" s="65"/>
      <c r="M8469" s="66"/>
      <c r="N8469" s="64"/>
      <c r="Y8469" s="55"/>
    </row>
    <row r="8470" spans="1:25" s="49" customFormat="1" x14ac:dyDescent="0.25">
      <c r="A8470" s="67"/>
      <c r="B8470" s="67"/>
      <c r="C8470" s="67"/>
      <c r="D8470" s="71"/>
      <c r="E8470" s="55"/>
      <c r="F8470" s="58"/>
      <c r="G8470" s="58"/>
      <c r="H8470" s="55"/>
      <c r="I8470" s="55"/>
      <c r="J8470" s="71"/>
      <c r="K8470" s="71"/>
      <c r="L8470" s="65"/>
      <c r="M8470" s="66"/>
      <c r="N8470" s="64"/>
      <c r="Y8470" s="55"/>
    </row>
    <row r="8471" spans="1:25" s="49" customFormat="1" x14ac:dyDescent="0.25">
      <c r="A8471" s="67"/>
      <c r="B8471" s="67"/>
      <c r="C8471" s="67"/>
      <c r="D8471" s="71"/>
      <c r="E8471" s="55"/>
      <c r="F8471" s="58"/>
      <c r="G8471" s="58"/>
      <c r="H8471" s="55"/>
      <c r="I8471" s="55"/>
      <c r="J8471" s="71"/>
      <c r="K8471" s="71"/>
      <c r="L8471" s="65"/>
      <c r="M8471" s="66"/>
      <c r="N8471" s="64"/>
      <c r="Y8471" s="55"/>
    </row>
    <row r="8472" spans="1:25" s="49" customFormat="1" x14ac:dyDescent="0.25">
      <c r="A8472" s="67"/>
      <c r="B8472" s="67"/>
      <c r="C8472" s="67"/>
      <c r="D8472" s="71"/>
      <c r="E8472" s="55"/>
      <c r="F8472" s="58"/>
      <c r="G8472" s="58"/>
      <c r="H8472" s="55"/>
      <c r="I8472" s="55"/>
      <c r="J8472" s="71"/>
      <c r="K8472" s="71"/>
      <c r="L8472" s="65"/>
      <c r="M8472" s="66"/>
      <c r="N8472" s="64"/>
      <c r="Y8472" s="55"/>
    </row>
    <row r="8473" spans="1:25" s="49" customFormat="1" x14ac:dyDescent="0.25">
      <c r="A8473" s="67"/>
      <c r="B8473" s="67"/>
      <c r="C8473" s="67"/>
      <c r="D8473" s="71"/>
      <c r="E8473" s="55"/>
      <c r="F8473" s="58"/>
      <c r="G8473" s="58"/>
      <c r="H8473" s="55"/>
      <c r="I8473" s="55"/>
      <c r="J8473" s="71"/>
      <c r="K8473" s="71"/>
      <c r="L8473" s="65"/>
      <c r="M8473" s="66"/>
      <c r="N8473" s="64"/>
      <c r="Y8473" s="55"/>
    </row>
    <row r="8474" spans="1:25" s="49" customFormat="1" x14ac:dyDescent="0.25">
      <c r="A8474" s="67"/>
      <c r="B8474" s="67"/>
      <c r="C8474" s="67"/>
      <c r="D8474" s="71"/>
      <c r="E8474" s="55"/>
      <c r="F8474" s="58"/>
      <c r="G8474" s="58"/>
      <c r="H8474" s="55"/>
      <c r="I8474" s="55"/>
      <c r="J8474" s="71"/>
      <c r="K8474" s="71"/>
      <c r="L8474" s="65"/>
      <c r="M8474" s="66"/>
      <c r="N8474" s="64"/>
      <c r="Y8474" s="55"/>
    </row>
    <row r="8475" spans="1:25" s="49" customFormat="1" x14ac:dyDescent="0.25">
      <c r="A8475" s="67"/>
      <c r="B8475" s="67"/>
      <c r="C8475" s="67"/>
      <c r="D8475" s="71"/>
      <c r="E8475" s="55"/>
      <c r="F8475" s="58"/>
      <c r="G8475" s="58"/>
      <c r="H8475" s="55"/>
      <c r="I8475" s="55"/>
      <c r="J8475" s="71"/>
      <c r="K8475" s="71"/>
      <c r="L8475" s="65"/>
      <c r="M8475" s="66"/>
      <c r="N8475" s="64"/>
      <c r="Y8475" s="55"/>
    </row>
    <row r="8476" spans="1:25" s="49" customFormat="1" x14ac:dyDescent="0.25">
      <c r="A8476" s="67"/>
      <c r="B8476" s="67"/>
      <c r="C8476" s="67"/>
      <c r="D8476" s="71"/>
      <c r="E8476" s="55"/>
      <c r="F8476" s="58"/>
      <c r="G8476" s="58"/>
      <c r="H8476" s="55"/>
      <c r="I8476" s="55"/>
      <c r="J8476" s="71"/>
      <c r="K8476" s="71"/>
      <c r="L8476" s="65"/>
      <c r="M8476" s="66"/>
      <c r="N8476" s="64"/>
      <c r="Y8476" s="55"/>
    </row>
    <row r="8477" spans="1:25" s="49" customFormat="1" x14ac:dyDescent="0.25">
      <c r="A8477" s="67"/>
      <c r="B8477" s="67"/>
      <c r="C8477" s="67"/>
      <c r="D8477" s="71"/>
      <c r="E8477" s="55"/>
      <c r="F8477" s="58"/>
      <c r="G8477" s="58"/>
      <c r="H8477" s="55"/>
      <c r="I8477" s="55"/>
      <c r="J8477" s="71"/>
      <c r="K8477" s="71"/>
      <c r="L8477" s="65"/>
      <c r="M8477" s="66"/>
      <c r="N8477" s="64"/>
      <c r="Y8477" s="55"/>
    </row>
    <row r="8478" spans="1:25" s="49" customFormat="1" x14ac:dyDescent="0.25">
      <c r="A8478" s="67"/>
      <c r="B8478" s="67"/>
      <c r="C8478" s="67"/>
      <c r="D8478" s="71"/>
      <c r="E8478" s="55"/>
      <c r="F8478" s="58"/>
      <c r="G8478" s="58"/>
      <c r="H8478" s="55"/>
      <c r="I8478" s="55"/>
      <c r="J8478" s="71"/>
      <c r="K8478" s="71"/>
      <c r="L8478" s="65"/>
      <c r="M8478" s="66"/>
      <c r="N8478" s="64"/>
      <c r="Y8478" s="55"/>
    </row>
    <row r="8479" spans="1:25" s="49" customFormat="1" x14ac:dyDescent="0.25">
      <c r="A8479" s="67"/>
      <c r="B8479" s="67"/>
      <c r="C8479" s="67"/>
      <c r="D8479" s="71"/>
      <c r="E8479" s="55"/>
      <c r="F8479" s="58"/>
      <c r="G8479" s="58"/>
      <c r="H8479" s="55"/>
      <c r="I8479" s="55"/>
      <c r="J8479" s="71"/>
      <c r="K8479" s="71"/>
      <c r="L8479" s="65"/>
      <c r="M8479" s="66"/>
      <c r="N8479" s="64"/>
      <c r="Y8479" s="55"/>
    </row>
    <row r="8480" spans="1:25" s="49" customFormat="1" x14ac:dyDescent="0.25">
      <c r="A8480" s="67"/>
      <c r="B8480" s="67"/>
      <c r="C8480" s="67"/>
      <c r="D8480" s="71"/>
      <c r="E8480" s="55"/>
      <c r="F8480" s="58"/>
      <c r="G8480" s="58"/>
      <c r="H8480" s="55"/>
      <c r="I8480" s="55"/>
      <c r="J8480" s="71"/>
      <c r="K8480" s="71"/>
      <c r="L8480" s="65"/>
      <c r="M8480" s="66"/>
      <c r="N8480" s="64"/>
      <c r="Y8480" s="55"/>
    </row>
    <row r="8481" spans="1:25" s="49" customFormat="1" x14ac:dyDescent="0.25">
      <c r="A8481" s="67"/>
      <c r="B8481" s="67"/>
      <c r="C8481" s="67"/>
      <c r="D8481" s="71"/>
      <c r="E8481" s="55"/>
      <c r="F8481" s="58"/>
      <c r="G8481" s="58"/>
      <c r="H8481" s="55"/>
      <c r="I8481" s="55"/>
      <c r="J8481" s="71"/>
      <c r="K8481" s="71"/>
      <c r="L8481" s="65"/>
      <c r="M8481" s="66"/>
      <c r="N8481" s="64"/>
      <c r="Y8481" s="55"/>
    </row>
    <row r="8482" spans="1:25" s="49" customFormat="1" x14ac:dyDescent="0.25">
      <c r="A8482" s="67"/>
      <c r="B8482" s="67"/>
      <c r="C8482" s="67"/>
      <c r="D8482" s="71"/>
      <c r="E8482" s="55"/>
      <c r="F8482" s="58"/>
      <c r="G8482" s="58"/>
      <c r="H8482" s="55"/>
      <c r="I8482" s="55"/>
      <c r="J8482" s="71"/>
      <c r="K8482" s="71"/>
      <c r="L8482" s="65"/>
      <c r="M8482" s="66"/>
      <c r="N8482" s="64"/>
      <c r="Y8482" s="55"/>
    </row>
    <row r="8483" spans="1:25" s="49" customFormat="1" x14ac:dyDescent="0.25">
      <c r="A8483" s="67"/>
      <c r="B8483" s="67"/>
      <c r="C8483" s="67"/>
      <c r="D8483" s="71"/>
      <c r="E8483" s="55"/>
      <c r="F8483" s="58"/>
      <c r="G8483" s="58"/>
      <c r="H8483" s="55"/>
      <c r="I8483" s="55"/>
      <c r="J8483" s="71"/>
      <c r="K8483" s="71"/>
      <c r="L8483" s="65"/>
      <c r="M8483" s="66"/>
      <c r="N8483" s="64"/>
      <c r="Y8483" s="55"/>
    </row>
    <row r="8484" spans="1:25" s="49" customFormat="1" x14ac:dyDescent="0.25">
      <c r="A8484" s="67"/>
      <c r="B8484" s="67"/>
      <c r="C8484" s="67"/>
      <c r="D8484" s="71"/>
      <c r="E8484" s="55"/>
      <c r="F8484" s="58"/>
      <c r="G8484" s="58"/>
      <c r="H8484" s="55"/>
      <c r="I8484" s="55"/>
      <c r="J8484" s="71"/>
      <c r="K8484" s="71"/>
      <c r="L8484" s="65"/>
      <c r="M8484" s="66"/>
      <c r="N8484" s="64"/>
      <c r="Y8484" s="55"/>
    </row>
    <row r="8485" spans="1:25" s="49" customFormat="1" x14ac:dyDescent="0.25">
      <c r="A8485" s="67"/>
      <c r="B8485" s="67"/>
      <c r="C8485" s="67"/>
      <c r="D8485" s="71"/>
      <c r="E8485" s="55"/>
      <c r="F8485" s="58"/>
      <c r="G8485" s="58"/>
      <c r="H8485" s="55"/>
      <c r="I8485" s="55"/>
      <c r="J8485" s="71"/>
      <c r="K8485" s="71"/>
      <c r="L8485" s="65"/>
      <c r="M8485" s="66"/>
      <c r="N8485" s="64"/>
      <c r="Y8485" s="55"/>
    </row>
    <row r="8486" spans="1:25" s="49" customFormat="1" x14ac:dyDescent="0.25">
      <c r="A8486" s="67"/>
      <c r="B8486" s="67"/>
      <c r="C8486" s="67"/>
      <c r="D8486" s="71"/>
      <c r="E8486" s="55"/>
      <c r="F8486" s="58"/>
      <c r="G8486" s="58"/>
      <c r="H8486" s="55"/>
      <c r="I8486" s="55"/>
      <c r="J8486" s="71"/>
      <c r="K8486" s="71"/>
      <c r="L8486" s="65"/>
      <c r="M8486" s="66"/>
      <c r="N8486" s="64"/>
      <c r="Y8486" s="55"/>
    </row>
    <row r="8487" spans="1:25" s="49" customFormat="1" x14ac:dyDescent="0.25">
      <c r="A8487" s="67"/>
      <c r="B8487" s="67"/>
      <c r="C8487" s="67"/>
      <c r="D8487" s="71"/>
      <c r="E8487" s="55"/>
      <c r="F8487" s="58"/>
      <c r="G8487" s="58"/>
      <c r="H8487" s="55"/>
      <c r="I8487" s="55"/>
      <c r="J8487" s="71"/>
      <c r="K8487" s="71"/>
      <c r="L8487" s="65"/>
      <c r="M8487" s="66"/>
      <c r="N8487" s="64"/>
      <c r="Y8487" s="55"/>
    </row>
    <row r="8488" spans="1:25" s="49" customFormat="1" x14ac:dyDescent="0.25">
      <c r="A8488" s="67"/>
      <c r="B8488" s="67"/>
      <c r="C8488" s="67"/>
      <c r="D8488" s="71"/>
      <c r="E8488" s="55"/>
      <c r="F8488" s="58"/>
      <c r="G8488" s="58"/>
      <c r="H8488" s="55"/>
      <c r="I8488" s="55"/>
      <c r="J8488" s="71"/>
      <c r="K8488" s="71"/>
      <c r="L8488" s="65"/>
      <c r="M8488" s="66"/>
      <c r="N8488" s="64"/>
      <c r="Y8488" s="55"/>
    </row>
    <row r="8489" spans="1:25" s="49" customFormat="1" x14ac:dyDescent="0.25">
      <c r="A8489" s="67"/>
      <c r="B8489" s="67"/>
      <c r="C8489" s="67"/>
      <c r="D8489" s="71"/>
      <c r="E8489" s="55"/>
      <c r="F8489" s="58"/>
      <c r="G8489" s="58"/>
      <c r="H8489" s="55"/>
      <c r="I8489" s="55"/>
      <c r="J8489" s="71"/>
      <c r="K8489" s="71"/>
      <c r="L8489" s="65"/>
      <c r="M8489" s="66"/>
      <c r="N8489" s="64"/>
      <c r="Y8489" s="55"/>
    </row>
    <row r="8490" spans="1:25" s="49" customFormat="1" x14ac:dyDescent="0.25">
      <c r="A8490" s="67"/>
      <c r="B8490" s="67"/>
      <c r="C8490" s="67"/>
      <c r="D8490" s="71"/>
      <c r="E8490" s="55"/>
      <c r="F8490" s="58"/>
      <c r="G8490" s="58"/>
      <c r="H8490" s="55"/>
      <c r="I8490" s="55"/>
      <c r="J8490" s="71"/>
      <c r="K8490" s="71"/>
      <c r="L8490" s="65"/>
      <c r="M8490" s="66"/>
      <c r="N8490" s="64"/>
      <c r="Y8490" s="55"/>
    </row>
    <row r="8491" spans="1:25" s="49" customFormat="1" x14ac:dyDescent="0.25">
      <c r="A8491" s="67"/>
      <c r="B8491" s="67"/>
      <c r="C8491" s="67"/>
      <c r="D8491" s="71"/>
      <c r="E8491" s="55"/>
      <c r="F8491" s="58"/>
      <c r="G8491" s="58"/>
      <c r="H8491" s="55"/>
      <c r="I8491" s="55"/>
      <c r="J8491" s="71"/>
      <c r="K8491" s="71"/>
      <c r="L8491" s="65"/>
      <c r="M8491" s="66"/>
      <c r="N8491" s="64"/>
      <c r="Y8491" s="55"/>
    </row>
    <row r="8492" spans="1:25" s="49" customFormat="1" x14ac:dyDescent="0.25">
      <c r="A8492" s="67"/>
      <c r="B8492" s="67"/>
      <c r="C8492" s="67"/>
      <c r="D8492" s="71"/>
      <c r="E8492" s="55"/>
      <c r="F8492" s="58"/>
      <c r="G8492" s="58"/>
      <c r="H8492" s="55"/>
      <c r="I8492" s="55"/>
      <c r="J8492" s="71"/>
      <c r="K8492" s="71"/>
      <c r="L8492" s="65"/>
      <c r="M8492" s="66"/>
      <c r="N8492" s="64"/>
      <c r="Y8492" s="55"/>
    </row>
    <row r="8493" spans="1:25" s="49" customFormat="1" x14ac:dyDescent="0.25">
      <c r="A8493" s="67"/>
      <c r="B8493" s="67"/>
      <c r="C8493" s="67"/>
      <c r="D8493" s="71"/>
      <c r="E8493" s="55"/>
      <c r="F8493" s="58"/>
      <c r="G8493" s="58"/>
      <c r="H8493" s="55"/>
      <c r="I8493" s="55"/>
      <c r="J8493" s="71"/>
      <c r="K8493" s="71"/>
      <c r="L8493" s="65"/>
      <c r="M8493" s="66"/>
      <c r="N8493" s="64"/>
      <c r="Y8493" s="55"/>
    </row>
    <row r="8494" spans="1:25" s="49" customFormat="1" x14ac:dyDescent="0.25">
      <c r="A8494" s="67"/>
      <c r="B8494" s="67"/>
      <c r="C8494" s="67"/>
      <c r="D8494" s="71"/>
      <c r="E8494" s="55"/>
      <c r="F8494" s="58"/>
      <c r="G8494" s="58"/>
      <c r="H8494" s="55"/>
      <c r="I8494" s="55"/>
      <c r="J8494" s="71"/>
      <c r="K8494" s="71"/>
      <c r="L8494" s="65"/>
      <c r="M8494" s="66"/>
      <c r="N8494" s="64"/>
      <c r="Y8494" s="55"/>
    </row>
    <row r="8495" spans="1:25" s="49" customFormat="1" x14ac:dyDescent="0.25">
      <c r="A8495" s="67"/>
      <c r="B8495" s="67"/>
      <c r="C8495" s="67"/>
      <c r="D8495" s="71"/>
      <c r="E8495" s="55"/>
      <c r="F8495" s="58"/>
      <c r="G8495" s="58"/>
      <c r="H8495" s="55"/>
      <c r="I8495" s="55"/>
      <c r="J8495" s="71"/>
      <c r="K8495" s="71"/>
      <c r="L8495" s="65"/>
      <c r="M8495" s="66"/>
      <c r="N8495" s="64"/>
      <c r="Y8495" s="55"/>
    </row>
    <row r="8496" spans="1:25" s="49" customFormat="1" x14ac:dyDescent="0.25">
      <c r="A8496" s="67"/>
      <c r="B8496" s="67"/>
      <c r="C8496" s="67"/>
      <c r="D8496" s="71"/>
      <c r="E8496" s="55"/>
      <c r="F8496" s="58"/>
      <c r="G8496" s="58"/>
      <c r="H8496" s="55"/>
      <c r="I8496" s="55"/>
      <c r="J8496" s="71"/>
      <c r="K8496" s="71"/>
      <c r="L8496" s="65"/>
      <c r="M8496" s="66"/>
      <c r="N8496" s="64"/>
      <c r="Y8496" s="55"/>
    </row>
    <row r="8497" spans="1:25" s="49" customFormat="1" x14ac:dyDescent="0.25">
      <c r="A8497" s="67"/>
      <c r="B8497" s="67"/>
      <c r="C8497" s="67"/>
      <c r="D8497" s="71"/>
      <c r="E8497" s="55"/>
      <c r="F8497" s="58"/>
      <c r="G8497" s="58"/>
      <c r="H8497" s="55"/>
      <c r="I8497" s="55"/>
      <c r="J8497" s="71"/>
      <c r="K8497" s="71"/>
      <c r="L8497" s="65"/>
      <c r="M8497" s="66"/>
      <c r="N8497" s="64"/>
      <c r="Y8497" s="55"/>
    </row>
    <row r="8498" spans="1:25" s="49" customFormat="1" x14ac:dyDescent="0.25">
      <c r="A8498" s="67"/>
      <c r="B8498" s="67"/>
      <c r="C8498" s="67"/>
      <c r="D8498" s="71"/>
      <c r="E8498" s="55"/>
      <c r="F8498" s="58"/>
      <c r="G8498" s="58"/>
      <c r="H8498" s="55"/>
      <c r="I8498" s="55"/>
      <c r="J8498" s="71"/>
      <c r="K8498" s="71"/>
      <c r="L8498" s="65"/>
      <c r="M8498" s="66"/>
      <c r="N8498" s="64"/>
      <c r="Y8498" s="55"/>
    </row>
    <row r="8499" spans="1:25" s="49" customFormat="1" x14ac:dyDescent="0.25">
      <c r="A8499" s="67"/>
      <c r="B8499" s="67"/>
      <c r="C8499" s="67"/>
      <c r="D8499" s="71"/>
      <c r="E8499" s="55"/>
      <c r="F8499" s="58"/>
      <c r="G8499" s="58"/>
      <c r="H8499" s="55"/>
      <c r="I8499" s="55"/>
      <c r="J8499" s="71"/>
      <c r="K8499" s="71"/>
      <c r="L8499" s="65"/>
      <c r="M8499" s="66"/>
      <c r="N8499" s="64"/>
      <c r="Y8499" s="55"/>
    </row>
    <row r="8500" spans="1:25" s="49" customFormat="1" x14ac:dyDescent="0.25">
      <c r="A8500" s="67"/>
      <c r="B8500" s="67"/>
      <c r="C8500" s="67"/>
      <c r="D8500" s="71"/>
      <c r="E8500" s="55"/>
      <c r="F8500" s="58"/>
      <c r="G8500" s="58"/>
      <c r="H8500" s="55"/>
      <c r="I8500" s="55"/>
      <c r="J8500" s="71"/>
      <c r="K8500" s="71"/>
      <c r="L8500" s="65"/>
      <c r="M8500" s="66"/>
      <c r="N8500" s="64"/>
      <c r="Y8500" s="55"/>
    </row>
    <row r="8501" spans="1:25" s="49" customFormat="1" x14ac:dyDescent="0.25">
      <c r="A8501" s="67"/>
      <c r="B8501" s="67"/>
      <c r="C8501" s="67"/>
      <c r="D8501" s="71"/>
      <c r="E8501" s="55"/>
      <c r="F8501" s="58"/>
      <c r="G8501" s="58"/>
      <c r="H8501" s="55"/>
      <c r="I8501" s="55"/>
      <c r="J8501" s="71"/>
      <c r="K8501" s="71"/>
      <c r="L8501" s="65"/>
      <c r="M8501" s="66"/>
      <c r="N8501" s="64"/>
      <c r="Y8501" s="55"/>
    </row>
    <row r="8502" spans="1:25" s="49" customFormat="1" x14ac:dyDescent="0.25">
      <c r="A8502" s="67"/>
      <c r="B8502" s="67"/>
      <c r="C8502" s="67"/>
      <c r="D8502" s="71"/>
      <c r="E8502" s="55"/>
      <c r="F8502" s="58"/>
      <c r="G8502" s="58"/>
      <c r="H8502" s="55"/>
      <c r="I8502" s="55"/>
      <c r="J8502" s="71"/>
      <c r="K8502" s="71"/>
      <c r="L8502" s="65"/>
      <c r="M8502" s="66"/>
      <c r="N8502" s="64"/>
      <c r="Y8502" s="55"/>
    </row>
    <row r="8503" spans="1:25" s="49" customFormat="1" x14ac:dyDescent="0.25">
      <c r="A8503" s="67"/>
      <c r="B8503" s="67"/>
      <c r="C8503" s="67"/>
      <c r="D8503" s="71"/>
      <c r="E8503" s="55"/>
      <c r="F8503" s="58"/>
      <c r="G8503" s="58"/>
      <c r="H8503" s="55"/>
      <c r="I8503" s="55"/>
      <c r="J8503" s="71"/>
      <c r="K8503" s="71"/>
      <c r="L8503" s="65"/>
      <c r="M8503" s="66"/>
      <c r="N8503" s="64"/>
      <c r="Y8503" s="55"/>
    </row>
    <row r="8504" spans="1:25" s="49" customFormat="1" x14ac:dyDescent="0.25">
      <c r="A8504" s="67"/>
      <c r="B8504" s="67"/>
      <c r="C8504" s="67"/>
      <c r="D8504" s="71"/>
      <c r="E8504" s="55"/>
      <c r="F8504" s="58"/>
      <c r="G8504" s="58"/>
      <c r="H8504" s="55"/>
      <c r="I8504" s="55"/>
      <c r="J8504" s="71"/>
      <c r="K8504" s="71"/>
      <c r="L8504" s="65"/>
      <c r="M8504" s="66"/>
      <c r="N8504" s="64"/>
      <c r="Y8504" s="55"/>
    </row>
    <row r="8505" spans="1:25" s="49" customFormat="1" x14ac:dyDescent="0.25">
      <c r="A8505" s="67"/>
      <c r="B8505" s="67"/>
      <c r="C8505" s="67"/>
      <c r="D8505" s="71"/>
      <c r="E8505" s="55"/>
      <c r="F8505" s="58"/>
      <c r="G8505" s="58"/>
      <c r="H8505" s="55"/>
      <c r="I8505" s="55"/>
      <c r="J8505" s="71"/>
      <c r="K8505" s="71"/>
      <c r="L8505" s="65"/>
      <c r="M8505" s="66"/>
      <c r="N8505" s="64"/>
      <c r="Y8505" s="55"/>
    </row>
    <row r="8506" spans="1:25" s="49" customFormat="1" x14ac:dyDescent="0.25">
      <c r="A8506" s="67"/>
      <c r="B8506" s="67"/>
      <c r="C8506" s="67"/>
      <c r="D8506" s="71"/>
      <c r="E8506" s="55"/>
      <c r="F8506" s="58"/>
      <c r="G8506" s="58"/>
      <c r="H8506" s="55"/>
      <c r="I8506" s="55"/>
      <c r="J8506" s="71"/>
      <c r="K8506" s="71"/>
      <c r="L8506" s="65"/>
      <c r="M8506" s="66"/>
      <c r="N8506" s="64"/>
      <c r="Y8506" s="55"/>
    </row>
    <row r="8507" spans="1:25" s="49" customFormat="1" x14ac:dyDescent="0.25">
      <c r="A8507" s="67"/>
      <c r="B8507" s="67"/>
      <c r="C8507" s="67"/>
      <c r="D8507" s="71"/>
      <c r="E8507" s="55"/>
      <c r="F8507" s="58"/>
      <c r="G8507" s="58"/>
      <c r="H8507" s="55"/>
      <c r="I8507" s="55"/>
      <c r="J8507" s="71"/>
      <c r="K8507" s="71"/>
      <c r="L8507" s="65"/>
      <c r="M8507" s="66"/>
      <c r="N8507" s="64"/>
      <c r="Y8507" s="55"/>
    </row>
    <row r="8508" spans="1:25" s="49" customFormat="1" x14ac:dyDescent="0.25">
      <c r="A8508" s="67"/>
      <c r="B8508" s="67"/>
      <c r="C8508" s="67"/>
      <c r="D8508" s="71"/>
      <c r="E8508" s="55"/>
      <c r="F8508" s="58"/>
      <c r="G8508" s="58"/>
      <c r="H8508" s="55"/>
      <c r="I8508" s="55"/>
      <c r="J8508" s="71"/>
      <c r="K8508" s="71"/>
      <c r="L8508" s="65"/>
      <c r="M8508" s="66"/>
      <c r="N8508" s="64"/>
      <c r="Y8508" s="55"/>
    </row>
    <row r="8509" spans="1:25" s="49" customFormat="1" x14ac:dyDescent="0.25">
      <c r="A8509" s="67"/>
      <c r="B8509" s="67"/>
      <c r="C8509" s="67"/>
      <c r="D8509" s="71"/>
      <c r="E8509" s="55"/>
      <c r="F8509" s="58"/>
      <c r="G8509" s="58"/>
      <c r="H8509" s="55"/>
      <c r="I8509" s="55"/>
      <c r="J8509" s="71"/>
      <c r="K8509" s="71"/>
      <c r="L8509" s="65"/>
      <c r="M8509" s="66"/>
      <c r="N8509" s="64"/>
      <c r="Y8509" s="55"/>
    </row>
    <row r="8510" spans="1:25" s="49" customFormat="1" x14ac:dyDescent="0.25">
      <c r="A8510" s="67"/>
      <c r="B8510" s="67"/>
      <c r="C8510" s="67"/>
      <c r="D8510" s="71"/>
      <c r="E8510" s="55"/>
      <c r="F8510" s="58"/>
      <c r="G8510" s="58"/>
      <c r="H8510" s="55"/>
      <c r="I8510" s="55"/>
      <c r="J8510" s="71"/>
      <c r="K8510" s="71"/>
      <c r="L8510" s="65"/>
      <c r="M8510" s="66"/>
      <c r="N8510" s="64"/>
      <c r="Y8510" s="55"/>
    </row>
    <row r="8511" spans="1:25" s="49" customFormat="1" x14ac:dyDescent="0.25">
      <c r="A8511" s="67"/>
      <c r="B8511" s="67"/>
      <c r="C8511" s="67"/>
      <c r="D8511" s="71"/>
      <c r="E8511" s="55"/>
      <c r="F8511" s="58"/>
      <c r="G8511" s="58"/>
      <c r="H8511" s="55"/>
      <c r="I8511" s="55"/>
      <c r="J8511" s="71"/>
      <c r="K8511" s="71"/>
      <c r="L8511" s="65"/>
      <c r="M8511" s="66"/>
      <c r="N8511" s="64"/>
      <c r="Y8511" s="55"/>
    </row>
    <row r="8512" spans="1:25" s="49" customFormat="1" x14ac:dyDescent="0.25">
      <c r="A8512" s="67"/>
      <c r="B8512" s="67"/>
      <c r="C8512" s="67"/>
      <c r="D8512" s="71"/>
      <c r="E8512" s="55"/>
      <c r="F8512" s="58"/>
      <c r="G8512" s="58"/>
      <c r="H8512" s="55"/>
      <c r="I8512" s="55"/>
      <c r="J8512" s="71"/>
      <c r="K8512" s="71"/>
      <c r="L8512" s="65"/>
      <c r="M8512" s="66"/>
      <c r="N8512" s="64"/>
      <c r="Y8512" s="55"/>
    </row>
    <row r="8513" spans="1:25" s="49" customFormat="1" x14ac:dyDescent="0.25">
      <c r="A8513" s="67"/>
      <c r="B8513" s="67"/>
      <c r="C8513" s="67"/>
      <c r="D8513" s="71"/>
      <c r="E8513" s="55"/>
      <c r="F8513" s="58"/>
      <c r="G8513" s="58"/>
      <c r="H8513" s="55"/>
      <c r="I8513" s="55"/>
      <c r="J8513" s="71"/>
      <c r="K8513" s="71"/>
      <c r="L8513" s="65"/>
      <c r="M8513" s="66"/>
      <c r="N8513" s="64"/>
      <c r="Y8513" s="55"/>
    </row>
    <row r="8514" spans="1:25" s="49" customFormat="1" x14ac:dyDescent="0.25">
      <c r="A8514" s="67"/>
      <c r="B8514" s="67"/>
      <c r="C8514" s="67"/>
      <c r="D8514" s="71"/>
      <c r="E8514" s="55"/>
      <c r="F8514" s="58"/>
      <c r="G8514" s="58"/>
      <c r="H8514" s="55"/>
      <c r="I8514" s="55"/>
      <c r="J8514" s="71"/>
      <c r="K8514" s="71"/>
      <c r="L8514" s="65"/>
      <c r="M8514" s="66"/>
      <c r="N8514" s="64"/>
      <c r="Y8514" s="55"/>
    </row>
    <row r="8515" spans="1:25" s="49" customFormat="1" x14ac:dyDescent="0.25">
      <c r="A8515" s="67"/>
      <c r="B8515" s="67"/>
      <c r="C8515" s="67"/>
      <c r="D8515" s="71"/>
      <c r="E8515" s="55"/>
      <c r="F8515" s="58"/>
      <c r="G8515" s="58"/>
      <c r="H8515" s="55"/>
      <c r="I8515" s="55"/>
      <c r="J8515" s="71"/>
      <c r="K8515" s="71"/>
      <c r="L8515" s="65"/>
      <c r="M8515" s="66"/>
      <c r="N8515" s="64"/>
      <c r="Y8515" s="55"/>
    </row>
    <row r="8516" spans="1:25" s="49" customFormat="1" x14ac:dyDescent="0.25">
      <c r="A8516" s="67"/>
      <c r="B8516" s="67"/>
      <c r="C8516" s="67"/>
      <c r="D8516" s="71"/>
      <c r="E8516" s="55"/>
      <c r="F8516" s="58"/>
      <c r="G8516" s="58"/>
      <c r="H8516" s="55"/>
      <c r="I8516" s="55"/>
      <c r="J8516" s="71"/>
      <c r="K8516" s="71"/>
      <c r="L8516" s="65"/>
      <c r="M8516" s="66"/>
      <c r="N8516" s="64"/>
      <c r="Y8516" s="55"/>
    </row>
    <row r="8517" spans="1:25" s="49" customFormat="1" x14ac:dyDescent="0.25">
      <c r="A8517" s="67"/>
      <c r="B8517" s="67"/>
      <c r="C8517" s="67"/>
      <c r="D8517" s="71"/>
      <c r="E8517" s="55"/>
      <c r="F8517" s="58"/>
      <c r="G8517" s="58"/>
      <c r="H8517" s="55"/>
      <c r="I8517" s="55"/>
      <c r="J8517" s="71"/>
      <c r="K8517" s="71"/>
      <c r="L8517" s="65"/>
      <c r="M8517" s="66"/>
      <c r="N8517" s="64"/>
      <c r="Y8517" s="55"/>
    </row>
    <row r="8518" spans="1:25" s="49" customFormat="1" x14ac:dyDescent="0.25">
      <c r="A8518" s="67"/>
      <c r="B8518" s="67"/>
      <c r="C8518" s="67"/>
      <c r="D8518" s="71"/>
      <c r="E8518" s="55"/>
      <c r="F8518" s="58"/>
      <c r="G8518" s="58"/>
      <c r="H8518" s="55"/>
      <c r="I8518" s="55"/>
      <c r="J8518" s="71"/>
      <c r="K8518" s="71"/>
      <c r="L8518" s="65"/>
      <c r="M8518" s="66"/>
      <c r="N8518" s="64"/>
      <c r="Y8518" s="55"/>
    </row>
    <row r="8519" spans="1:25" s="49" customFormat="1" x14ac:dyDescent="0.25">
      <c r="A8519" s="67"/>
      <c r="B8519" s="67"/>
      <c r="C8519" s="67"/>
      <c r="D8519" s="71"/>
      <c r="E8519" s="55"/>
      <c r="F8519" s="58"/>
      <c r="G8519" s="58"/>
      <c r="H8519" s="55"/>
      <c r="I8519" s="55"/>
      <c r="J8519" s="71"/>
      <c r="K8519" s="71"/>
      <c r="L8519" s="65"/>
      <c r="M8519" s="66"/>
      <c r="N8519" s="64"/>
      <c r="Y8519" s="55"/>
    </row>
    <row r="8520" spans="1:25" s="49" customFormat="1" x14ac:dyDescent="0.25">
      <c r="A8520" s="67"/>
      <c r="B8520" s="67"/>
      <c r="C8520" s="67"/>
      <c r="D8520" s="71"/>
      <c r="E8520" s="55"/>
      <c r="F8520" s="58"/>
      <c r="G8520" s="58"/>
      <c r="H8520" s="55"/>
      <c r="I8520" s="55"/>
      <c r="J8520" s="71"/>
      <c r="K8520" s="71"/>
      <c r="L8520" s="65"/>
      <c r="M8520" s="66"/>
      <c r="N8520" s="64"/>
      <c r="Y8520" s="55"/>
    </row>
    <row r="8521" spans="1:25" s="49" customFormat="1" x14ac:dyDescent="0.25">
      <c r="A8521" s="67"/>
      <c r="B8521" s="67"/>
      <c r="C8521" s="67"/>
      <c r="D8521" s="71"/>
      <c r="E8521" s="55"/>
      <c r="F8521" s="58"/>
      <c r="G8521" s="58"/>
      <c r="H8521" s="55"/>
      <c r="I8521" s="55"/>
      <c r="J8521" s="71"/>
      <c r="K8521" s="71"/>
      <c r="L8521" s="65"/>
      <c r="M8521" s="66"/>
      <c r="N8521" s="64"/>
      <c r="Y8521" s="55"/>
    </row>
    <row r="8522" spans="1:25" s="49" customFormat="1" x14ac:dyDescent="0.25">
      <c r="A8522" s="67"/>
      <c r="B8522" s="67"/>
      <c r="C8522" s="67"/>
      <c r="D8522" s="71"/>
      <c r="E8522" s="55"/>
      <c r="F8522" s="58"/>
      <c r="G8522" s="58"/>
      <c r="H8522" s="55"/>
      <c r="I8522" s="55"/>
      <c r="J8522" s="71"/>
      <c r="K8522" s="71"/>
      <c r="L8522" s="65"/>
      <c r="M8522" s="66"/>
      <c r="N8522" s="64"/>
      <c r="Y8522" s="55"/>
    </row>
    <row r="8523" spans="1:25" s="49" customFormat="1" x14ac:dyDescent="0.25">
      <c r="A8523" s="67"/>
      <c r="B8523" s="67"/>
      <c r="C8523" s="67"/>
      <c r="D8523" s="71"/>
      <c r="E8523" s="55"/>
      <c r="F8523" s="58"/>
      <c r="G8523" s="58"/>
      <c r="H8523" s="55"/>
      <c r="I8523" s="55"/>
      <c r="J8523" s="71"/>
      <c r="K8523" s="71"/>
      <c r="L8523" s="65"/>
      <c r="M8523" s="66"/>
      <c r="N8523" s="64"/>
      <c r="Y8523" s="55"/>
    </row>
    <row r="8524" spans="1:25" s="49" customFormat="1" x14ac:dyDescent="0.25">
      <c r="A8524" s="67"/>
      <c r="B8524" s="67"/>
      <c r="C8524" s="67"/>
      <c r="D8524" s="71"/>
      <c r="E8524" s="55"/>
      <c r="F8524" s="58"/>
      <c r="G8524" s="58"/>
      <c r="H8524" s="55"/>
      <c r="I8524" s="55"/>
      <c r="J8524" s="71"/>
      <c r="K8524" s="71"/>
      <c r="L8524" s="65"/>
      <c r="M8524" s="66"/>
      <c r="N8524" s="64"/>
      <c r="Y8524" s="55"/>
    </row>
    <row r="8525" spans="1:25" s="49" customFormat="1" x14ac:dyDescent="0.25">
      <c r="A8525" s="67"/>
      <c r="B8525" s="67"/>
      <c r="C8525" s="67"/>
      <c r="D8525" s="71"/>
      <c r="E8525" s="55"/>
      <c r="F8525" s="58"/>
      <c r="G8525" s="58"/>
      <c r="H8525" s="55"/>
      <c r="I8525" s="55"/>
      <c r="J8525" s="71"/>
      <c r="K8525" s="71"/>
      <c r="L8525" s="65"/>
      <c r="M8525" s="66"/>
      <c r="N8525" s="64"/>
      <c r="Y8525" s="55"/>
    </row>
    <row r="8526" spans="1:25" s="49" customFormat="1" x14ac:dyDescent="0.25">
      <c r="A8526" s="67"/>
      <c r="B8526" s="67"/>
      <c r="C8526" s="67"/>
      <c r="D8526" s="71"/>
      <c r="E8526" s="55"/>
      <c r="F8526" s="58"/>
      <c r="G8526" s="58"/>
      <c r="H8526" s="55"/>
      <c r="I8526" s="55"/>
      <c r="J8526" s="71"/>
      <c r="K8526" s="71"/>
      <c r="L8526" s="65"/>
      <c r="M8526" s="66"/>
      <c r="N8526" s="64"/>
      <c r="Y8526" s="55"/>
    </row>
    <row r="8527" spans="1:25" s="49" customFormat="1" x14ac:dyDescent="0.25">
      <c r="A8527" s="67"/>
      <c r="B8527" s="67"/>
      <c r="C8527" s="67"/>
      <c r="D8527" s="71"/>
      <c r="E8527" s="55"/>
      <c r="F8527" s="58"/>
      <c r="G8527" s="58"/>
      <c r="H8527" s="55"/>
      <c r="I8527" s="55"/>
      <c r="J8527" s="71"/>
      <c r="K8527" s="71"/>
      <c r="L8527" s="65"/>
      <c r="M8527" s="66"/>
      <c r="N8527" s="64"/>
      <c r="Y8527" s="55"/>
    </row>
    <row r="8528" spans="1:25" s="49" customFormat="1" x14ac:dyDescent="0.25">
      <c r="A8528" s="67"/>
      <c r="B8528" s="67"/>
      <c r="C8528" s="67"/>
      <c r="D8528" s="71"/>
      <c r="E8528" s="55"/>
      <c r="F8528" s="58"/>
      <c r="G8528" s="58"/>
      <c r="H8528" s="55"/>
      <c r="I8528" s="55"/>
      <c r="J8528" s="71"/>
      <c r="K8528" s="71"/>
      <c r="L8528" s="65"/>
      <c r="M8528" s="66"/>
      <c r="N8528" s="64"/>
      <c r="Y8528" s="55"/>
    </row>
    <row r="8529" spans="1:25" s="49" customFormat="1" x14ac:dyDescent="0.25">
      <c r="A8529" s="67"/>
      <c r="B8529" s="67"/>
      <c r="C8529" s="67"/>
      <c r="D8529" s="71"/>
      <c r="E8529" s="55"/>
      <c r="F8529" s="58"/>
      <c r="G8529" s="58"/>
      <c r="H8529" s="55"/>
      <c r="I8529" s="55"/>
      <c r="J8529" s="71"/>
      <c r="K8529" s="71"/>
      <c r="L8529" s="65"/>
      <c r="M8529" s="66"/>
      <c r="N8529" s="64"/>
      <c r="Y8529" s="55"/>
    </row>
    <row r="8530" spans="1:25" s="49" customFormat="1" x14ac:dyDescent="0.25">
      <c r="A8530" s="67"/>
      <c r="B8530" s="67"/>
      <c r="C8530" s="67"/>
      <c r="D8530" s="71"/>
      <c r="E8530" s="55"/>
      <c r="F8530" s="58"/>
      <c r="G8530" s="58"/>
      <c r="H8530" s="55"/>
      <c r="I8530" s="55"/>
      <c r="J8530" s="71"/>
      <c r="K8530" s="71"/>
      <c r="L8530" s="65"/>
      <c r="M8530" s="66"/>
      <c r="N8530" s="64"/>
      <c r="Y8530" s="55"/>
    </row>
    <row r="8531" spans="1:25" s="49" customFormat="1" x14ac:dyDescent="0.25">
      <c r="A8531" s="67"/>
      <c r="B8531" s="67"/>
      <c r="C8531" s="67"/>
      <c r="D8531" s="71"/>
      <c r="E8531" s="55"/>
      <c r="F8531" s="58"/>
      <c r="G8531" s="58"/>
      <c r="H8531" s="55"/>
      <c r="I8531" s="55"/>
      <c r="J8531" s="71"/>
      <c r="K8531" s="71"/>
      <c r="L8531" s="65"/>
      <c r="M8531" s="66"/>
      <c r="N8531" s="64"/>
      <c r="Y8531" s="55"/>
    </row>
    <row r="8532" spans="1:25" s="49" customFormat="1" x14ac:dyDescent="0.25">
      <c r="A8532" s="67"/>
      <c r="B8532" s="67"/>
      <c r="C8532" s="67"/>
      <c r="D8532" s="71"/>
      <c r="E8532" s="55"/>
      <c r="F8532" s="58"/>
      <c r="G8532" s="58"/>
      <c r="H8532" s="55"/>
      <c r="I8532" s="55"/>
      <c r="J8532" s="71"/>
      <c r="K8532" s="71"/>
      <c r="L8532" s="65"/>
      <c r="M8532" s="66"/>
      <c r="N8532" s="64"/>
      <c r="Y8532" s="55"/>
    </row>
    <row r="8533" spans="1:25" s="49" customFormat="1" x14ac:dyDescent="0.25">
      <c r="A8533" s="67"/>
      <c r="B8533" s="67"/>
      <c r="C8533" s="67"/>
      <c r="D8533" s="71"/>
      <c r="E8533" s="55"/>
      <c r="F8533" s="58"/>
      <c r="G8533" s="58"/>
      <c r="H8533" s="55"/>
      <c r="I8533" s="55"/>
      <c r="J8533" s="71"/>
      <c r="K8533" s="71"/>
      <c r="L8533" s="65"/>
      <c r="M8533" s="66"/>
      <c r="N8533" s="64"/>
      <c r="Y8533" s="55"/>
    </row>
    <row r="8534" spans="1:25" s="49" customFormat="1" x14ac:dyDescent="0.25">
      <c r="A8534" s="67"/>
      <c r="B8534" s="67"/>
      <c r="C8534" s="67"/>
      <c r="D8534" s="71"/>
      <c r="E8534" s="55"/>
      <c r="F8534" s="58"/>
      <c r="G8534" s="58"/>
      <c r="H8534" s="55"/>
      <c r="I8534" s="55"/>
      <c r="J8534" s="71"/>
      <c r="K8534" s="71"/>
      <c r="L8534" s="65"/>
      <c r="M8534" s="66"/>
      <c r="N8534" s="64"/>
      <c r="Y8534" s="55"/>
    </row>
    <row r="8535" spans="1:25" s="49" customFormat="1" x14ac:dyDescent="0.25">
      <c r="A8535" s="67"/>
      <c r="B8535" s="67"/>
      <c r="C8535" s="67"/>
      <c r="D8535" s="71"/>
      <c r="E8535" s="55"/>
      <c r="F8535" s="58"/>
      <c r="G8535" s="58"/>
      <c r="H8535" s="55"/>
      <c r="I8535" s="55"/>
      <c r="J8535" s="71"/>
      <c r="K8535" s="71"/>
      <c r="L8535" s="65"/>
      <c r="M8535" s="66"/>
      <c r="N8535" s="64"/>
      <c r="Y8535" s="55"/>
    </row>
    <row r="8536" spans="1:25" s="49" customFormat="1" x14ac:dyDescent="0.25">
      <c r="A8536" s="67"/>
      <c r="B8536" s="67"/>
      <c r="C8536" s="67"/>
      <c r="D8536" s="71"/>
      <c r="E8536" s="55"/>
      <c r="F8536" s="58"/>
      <c r="G8536" s="58"/>
      <c r="H8536" s="55"/>
      <c r="I8536" s="55"/>
      <c r="J8536" s="71"/>
      <c r="K8536" s="71"/>
      <c r="L8536" s="65"/>
      <c r="M8536" s="66"/>
      <c r="N8536" s="64"/>
      <c r="Y8536" s="55"/>
    </row>
    <row r="8537" spans="1:25" s="49" customFormat="1" x14ac:dyDescent="0.25">
      <c r="A8537" s="67"/>
      <c r="B8537" s="67"/>
      <c r="C8537" s="67"/>
      <c r="D8537" s="71"/>
      <c r="E8537" s="55"/>
      <c r="F8537" s="58"/>
      <c r="G8537" s="58"/>
      <c r="H8537" s="55"/>
      <c r="I8537" s="55"/>
      <c r="J8537" s="71"/>
      <c r="K8537" s="71"/>
      <c r="L8537" s="65"/>
      <c r="M8537" s="66"/>
      <c r="N8537" s="64"/>
      <c r="Y8537" s="55"/>
    </row>
    <row r="8538" spans="1:25" s="49" customFormat="1" x14ac:dyDescent="0.25">
      <c r="A8538" s="67"/>
      <c r="B8538" s="67"/>
      <c r="C8538" s="67"/>
      <c r="D8538" s="71"/>
      <c r="E8538" s="55"/>
      <c r="F8538" s="58"/>
      <c r="G8538" s="58"/>
      <c r="H8538" s="55"/>
      <c r="I8538" s="55"/>
      <c r="J8538" s="71"/>
      <c r="K8538" s="71"/>
      <c r="L8538" s="65"/>
      <c r="M8538" s="66"/>
      <c r="N8538" s="64"/>
      <c r="Y8538" s="55"/>
    </row>
    <row r="8539" spans="1:25" s="49" customFormat="1" x14ac:dyDescent="0.25">
      <c r="A8539" s="67"/>
      <c r="B8539" s="67"/>
      <c r="C8539" s="67"/>
      <c r="D8539" s="71"/>
      <c r="E8539" s="55"/>
      <c r="F8539" s="58"/>
      <c r="G8539" s="58"/>
      <c r="H8539" s="55"/>
      <c r="I8539" s="55"/>
      <c r="J8539" s="71"/>
      <c r="K8539" s="71"/>
      <c r="L8539" s="65"/>
      <c r="M8539" s="66"/>
      <c r="N8539" s="64"/>
      <c r="Y8539" s="55"/>
    </row>
    <row r="8540" spans="1:25" s="49" customFormat="1" x14ac:dyDescent="0.25">
      <c r="A8540" s="67"/>
      <c r="B8540" s="67"/>
      <c r="C8540" s="67"/>
      <c r="D8540" s="71"/>
      <c r="E8540" s="55"/>
      <c r="F8540" s="58"/>
      <c r="G8540" s="58"/>
      <c r="H8540" s="55"/>
      <c r="I8540" s="55"/>
      <c r="J8540" s="71"/>
      <c r="K8540" s="71"/>
      <c r="L8540" s="65"/>
      <c r="M8540" s="66"/>
      <c r="N8540" s="64"/>
      <c r="Y8540" s="55"/>
    </row>
    <row r="8541" spans="1:25" s="49" customFormat="1" x14ac:dyDescent="0.25">
      <c r="A8541" s="67"/>
      <c r="B8541" s="67"/>
      <c r="C8541" s="67"/>
      <c r="D8541" s="71"/>
      <c r="E8541" s="55"/>
      <c r="F8541" s="58"/>
      <c r="G8541" s="58"/>
      <c r="H8541" s="55"/>
      <c r="I8541" s="55"/>
      <c r="J8541" s="71"/>
      <c r="K8541" s="71"/>
      <c r="L8541" s="65"/>
      <c r="M8541" s="66"/>
      <c r="N8541" s="64"/>
      <c r="Y8541" s="55"/>
    </row>
    <row r="8542" spans="1:25" s="49" customFormat="1" x14ac:dyDescent="0.25">
      <c r="A8542" s="67"/>
      <c r="B8542" s="67"/>
      <c r="C8542" s="67"/>
      <c r="D8542" s="71"/>
      <c r="E8542" s="55"/>
      <c r="F8542" s="58"/>
      <c r="G8542" s="58"/>
      <c r="H8542" s="55"/>
      <c r="I8542" s="55"/>
      <c r="J8542" s="71"/>
      <c r="K8542" s="71"/>
      <c r="L8542" s="65"/>
      <c r="M8542" s="66"/>
      <c r="N8542" s="64"/>
      <c r="Y8542" s="55"/>
    </row>
    <row r="8543" spans="1:25" s="49" customFormat="1" x14ac:dyDescent="0.25">
      <c r="A8543" s="67"/>
      <c r="B8543" s="67"/>
      <c r="C8543" s="67"/>
      <c r="D8543" s="71"/>
      <c r="E8543" s="55"/>
      <c r="F8543" s="58"/>
      <c r="G8543" s="58"/>
      <c r="H8543" s="55"/>
      <c r="I8543" s="55"/>
      <c r="J8543" s="71"/>
      <c r="K8543" s="71"/>
      <c r="L8543" s="65"/>
      <c r="M8543" s="66"/>
      <c r="N8543" s="64"/>
      <c r="Y8543" s="55"/>
    </row>
    <row r="8544" spans="1:25" s="49" customFormat="1" x14ac:dyDescent="0.25">
      <c r="A8544" s="67"/>
      <c r="B8544" s="67"/>
      <c r="C8544" s="67"/>
      <c r="D8544" s="71"/>
      <c r="E8544" s="55"/>
      <c r="F8544" s="58"/>
      <c r="G8544" s="58"/>
      <c r="H8544" s="55"/>
      <c r="I8544" s="55"/>
      <c r="J8544" s="71"/>
      <c r="K8544" s="71"/>
      <c r="L8544" s="65"/>
      <c r="M8544" s="66"/>
      <c r="N8544" s="64"/>
      <c r="Y8544" s="55"/>
    </row>
    <row r="8545" spans="1:25" s="49" customFormat="1" x14ac:dyDescent="0.25">
      <c r="A8545" s="67"/>
      <c r="B8545" s="67"/>
      <c r="C8545" s="67"/>
      <c r="D8545" s="71"/>
      <c r="E8545" s="55"/>
      <c r="F8545" s="58"/>
      <c r="G8545" s="58"/>
      <c r="H8545" s="55"/>
      <c r="I8545" s="55"/>
      <c r="J8545" s="71"/>
      <c r="K8545" s="71"/>
      <c r="L8545" s="65"/>
      <c r="M8545" s="66"/>
      <c r="N8545" s="64"/>
      <c r="Y8545" s="55"/>
    </row>
    <row r="8546" spans="1:25" s="49" customFormat="1" x14ac:dyDescent="0.25">
      <c r="A8546" s="67"/>
      <c r="B8546" s="67"/>
      <c r="C8546" s="67"/>
      <c r="D8546" s="71"/>
      <c r="E8546" s="55"/>
      <c r="F8546" s="58"/>
      <c r="G8546" s="58"/>
      <c r="H8546" s="55"/>
      <c r="I8546" s="55"/>
      <c r="J8546" s="71"/>
      <c r="K8546" s="71"/>
      <c r="L8546" s="65"/>
      <c r="M8546" s="66"/>
      <c r="N8546" s="64"/>
      <c r="Y8546" s="55"/>
    </row>
    <row r="8547" spans="1:25" s="49" customFormat="1" x14ac:dyDescent="0.25">
      <c r="A8547" s="67"/>
      <c r="B8547" s="67"/>
      <c r="C8547" s="67"/>
      <c r="D8547" s="71"/>
      <c r="E8547" s="55"/>
      <c r="F8547" s="58"/>
      <c r="G8547" s="58"/>
      <c r="H8547" s="55"/>
      <c r="I8547" s="55"/>
      <c r="J8547" s="71"/>
      <c r="K8547" s="71"/>
      <c r="L8547" s="65"/>
      <c r="M8547" s="66"/>
      <c r="N8547" s="64"/>
      <c r="Y8547" s="55"/>
    </row>
    <row r="8548" spans="1:25" s="49" customFormat="1" x14ac:dyDescent="0.25">
      <c r="A8548" s="67"/>
      <c r="B8548" s="67"/>
      <c r="C8548" s="67"/>
      <c r="D8548" s="71"/>
      <c r="E8548" s="55"/>
      <c r="F8548" s="58"/>
      <c r="G8548" s="58"/>
      <c r="H8548" s="55"/>
      <c r="I8548" s="55"/>
      <c r="J8548" s="71"/>
      <c r="K8548" s="71"/>
      <c r="L8548" s="65"/>
      <c r="M8548" s="66"/>
      <c r="N8548" s="64"/>
      <c r="Y8548" s="55"/>
    </row>
    <row r="8549" spans="1:25" s="49" customFormat="1" x14ac:dyDescent="0.25">
      <c r="A8549" s="67"/>
      <c r="B8549" s="67"/>
      <c r="C8549" s="67"/>
      <c r="D8549" s="71"/>
      <c r="E8549" s="55"/>
      <c r="F8549" s="58"/>
      <c r="G8549" s="58"/>
      <c r="H8549" s="55"/>
      <c r="I8549" s="55"/>
      <c r="J8549" s="71"/>
      <c r="K8549" s="71"/>
      <c r="L8549" s="65"/>
      <c r="M8549" s="66"/>
      <c r="N8549" s="64"/>
      <c r="Y8549" s="55"/>
    </row>
    <row r="8550" spans="1:25" s="49" customFormat="1" x14ac:dyDescent="0.25">
      <c r="A8550" s="67"/>
      <c r="B8550" s="67"/>
      <c r="C8550" s="67"/>
      <c r="D8550" s="71"/>
      <c r="E8550" s="55"/>
      <c r="F8550" s="58"/>
      <c r="G8550" s="58"/>
      <c r="H8550" s="55"/>
      <c r="I8550" s="55"/>
      <c r="J8550" s="71"/>
      <c r="K8550" s="71"/>
      <c r="L8550" s="65"/>
      <c r="M8550" s="66"/>
      <c r="N8550" s="64"/>
      <c r="Y8550" s="55"/>
    </row>
    <row r="8551" spans="1:25" s="49" customFormat="1" x14ac:dyDescent="0.25">
      <c r="A8551" s="67"/>
      <c r="B8551" s="67"/>
      <c r="C8551" s="67"/>
      <c r="D8551" s="71"/>
      <c r="E8551" s="55"/>
      <c r="F8551" s="58"/>
      <c r="G8551" s="58"/>
      <c r="H8551" s="55"/>
      <c r="I8551" s="55"/>
      <c r="J8551" s="71"/>
      <c r="K8551" s="71"/>
      <c r="L8551" s="65"/>
      <c r="M8551" s="66"/>
      <c r="N8551" s="64"/>
      <c r="Y8551" s="55"/>
    </row>
    <row r="8552" spans="1:25" s="49" customFormat="1" x14ac:dyDescent="0.25">
      <c r="A8552" s="67"/>
      <c r="B8552" s="67"/>
      <c r="C8552" s="67"/>
      <c r="D8552" s="71"/>
      <c r="E8552" s="55"/>
      <c r="F8552" s="58"/>
      <c r="G8552" s="58"/>
      <c r="H8552" s="55"/>
      <c r="I8552" s="55"/>
      <c r="J8552" s="71"/>
      <c r="K8552" s="71"/>
      <c r="L8552" s="65"/>
      <c r="M8552" s="66"/>
      <c r="N8552" s="64"/>
      <c r="Y8552" s="55"/>
    </row>
    <row r="8553" spans="1:25" s="49" customFormat="1" x14ac:dyDescent="0.25">
      <c r="A8553" s="67"/>
      <c r="B8553" s="67"/>
      <c r="C8553" s="67"/>
      <c r="D8553" s="71"/>
      <c r="E8553" s="55"/>
      <c r="F8553" s="58"/>
      <c r="G8553" s="58"/>
      <c r="H8553" s="55"/>
      <c r="I8553" s="55"/>
      <c r="J8553" s="71"/>
      <c r="K8553" s="71"/>
      <c r="L8553" s="65"/>
      <c r="M8553" s="66"/>
      <c r="N8553" s="64"/>
      <c r="Y8553" s="55"/>
    </row>
    <row r="8554" spans="1:25" s="49" customFormat="1" x14ac:dyDescent="0.25">
      <c r="A8554" s="67"/>
      <c r="B8554" s="67"/>
      <c r="C8554" s="67"/>
      <c r="D8554" s="71"/>
      <c r="E8554" s="55"/>
      <c r="F8554" s="58"/>
      <c r="G8554" s="58"/>
      <c r="H8554" s="55"/>
      <c r="I8554" s="55"/>
      <c r="J8554" s="71"/>
      <c r="K8554" s="71"/>
      <c r="L8554" s="65"/>
      <c r="M8554" s="66"/>
      <c r="N8554" s="64"/>
      <c r="Y8554" s="55"/>
    </row>
    <row r="8555" spans="1:25" s="49" customFormat="1" x14ac:dyDescent="0.25">
      <c r="A8555" s="67"/>
      <c r="B8555" s="67"/>
      <c r="C8555" s="67"/>
      <c r="D8555" s="71"/>
      <c r="E8555" s="55"/>
      <c r="F8555" s="58"/>
      <c r="G8555" s="58"/>
      <c r="H8555" s="55"/>
      <c r="I8555" s="55"/>
      <c r="J8555" s="71"/>
      <c r="K8555" s="71"/>
      <c r="L8555" s="65"/>
      <c r="M8555" s="66"/>
      <c r="N8555" s="64"/>
      <c r="Y8555" s="55"/>
    </row>
    <row r="8556" spans="1:25" s="49" customFormat="1" x14ac:dyDescent="0.25">
      <c r="A8556" s="67"/>
      <c r="B8556" s="67"/>
      <c r="C8556" s="67"/>
      <c r="D8556" s="71"/>
      <c r="E8556" s="55"/>
      <c r="F8556" s="58"/>
      <c r="G8556" s="58"/>
      <c r="H8556" s="55"/>
      <c r="I8556" s="55"/>
      <c r="J8556" s="71"/>
      <c r="K8556" s="71"/>
      <c r="L8556" s="65"/>
      <c r="M8556" s="66"/>
      <c r="N8556" s="64"/>
      <c r="Y8556" s="55"/>
    </row>
    <row r="8557" spans="1:25" s="49" customFormat="1" x14ac:dyDescent="0.25">
      <c r="A8557" s="67"/>
      <c r="B8557" s="67"/>
      <c r="C8557" s="67"/>
      <c r="D8557" s="71"/>
      <c r="E8557" s="55"/>
      <c r="F8557" s="58"/>
      <c r="G8557" s="58"/>
      <c r="H8557" s="55"/>
      <c r="I8557" s="55"/>
      <c r="J8557" s="71"/>
      <c r="K8557" s="71"/>
      <c r="L8557" s="65"/>
      <c r="M8557" s="66"/>
      <c r="N8557" s="64"/>
      <c r="Y8557" s="55"/>
    </row>
    <row r="8558" spans="1:25" s="49" customFormat="1" x14ac:dyDescent="0.25">
      <c r="A8558" s="67"/>
      <c r="B8558" s="67"/>
      <c r="C8558" s="67"/>
      <c r="D8558" s="71"/>
      <c r="E8558" s="55"/>
      <c r="F8558" s="58"/>
      <c r="G8558" s="58"/>
      <c r="H8558" s="55"/>
      <c r="I8558" s="55"/>
      <c r="J8558" s="71"/>
      <c r="K8558" s="71"/>
      <c r="L8558" s="65"/>
      <c r="M8558" s="66"/>
      <c r="N8558" s="64"/>
      <c r="Y8558" s="55"/>
    </row>
    <row r="8559" spans="1:25" s="49" customFormat="1" x14ac:dyDescent="0.25">
      <c r="A8559" s="67"/>
      <c r="B8559" s="67"/>
      <c r="C8559" s="67"/>
      <c r="D8559" s="71"/>
      <c r="E8559" s="55"/>
      <c r="F8559" s="58"/>
      <c r="G8559" s="58"/>
      <c r="H8559" s="55"/>
      <c r="I8559" s="55"/>
      <c r="J8559" s="71"/>
      <c r="K8559" s="71"/>
      <c r="L8559" s="65"/>
      <c r="M8559" s="66"/>
      <c r="N8559" s="64"/>
      <c r="Y8559" s="55"/>
    </row>
    <row r="8560" spans="1:25" s="49" customFormat="1" x14ac:dyDescent="0.25">
      <c r="A8560" s="67"/>
      <c r="B8560" s="67"/>
      <c r="C8560" s="67"/>
      <c r="D8560" s="71"/>
      <c r="E8560" s="55"/>
      <c r="F8560" s="58"/>
      <c r="G8560" s="58"/>
      <c r="H8560" s="55"/>
      <c r="I8560" s="55"/>
      <c r="J8560" s="71"/>
      <c r="K8560" s="71"/>
      <c r="L8560" s="65"/>
      <c r="M8560" s="66"/>
      <c r="N8560" s="64"/>
      <c r="Y8560" s="55"/>
    </row>
    <row r="8561" spans="1:25" s="49" customFormat="1" x14ac:dyDescent="0.25">
      <c r="A8561" s="67"/>
      <c r="B8561" s="67"/>
      <c r="C8561" s="67"/>
      <c r="D8561" s="71"/>
      <c r="E8561" s="55"/>
      <c r="F8561" s="58"/>
      <c r="G8561" s="58"/>
      <c r="H8561" s="55"/>
      <c r="I8561" s="55"/>
      <c r="J8561" s="71"/>
      <c r="K8561" s="71"/>
      <c r="L8561" s="65"/>
      <c r="M8561" s="66"/>
      <c r="N8561" s="64"/>
      <c r="Y8561" s="55"/>
    </row>
    <row r="8562" spans="1:25" s="49" customFormat="1" x14ac:dyDescent="0.25">
      <c r="A8562" s="67"/>
      <c r="B8562" s="67"/>
      <c r="C8562" s="67"/>
      <c r="D8562" s="71"/>
      <c r="E8562" s="55"/>
      <c r="F8562" s="58"/>
      <c r="G8562" s="58"/>
      <c r="H8562" s="55"/>
      <c r="I8562" s="55"/>
      <c r="J8562" s="71"/>
      <c r="K8562" s="71"/>
      <c r="L8562" s="65"/>
      <c r="M8562" s="66"/>
      <c r="N8562" s="64"/>
      <c r="Y8562" s="55"/>
    </row>
    <row r="8563" spans="1:25" s="49" customFormat="1" x14ac:dyDescent="0.25">
      <c r="A8563" s="67"/>
      <c r="B8563" s="67"/>
      <c r="C8563" s="67"/>
      <c r="D8563" s="71"/>
      <c r="E8563" s="55"/>
      <c r="F8563" s="58"/>
      <c r="G8563" s="58"/>
      <c r="H8563" s="55"/>
      <c r="I8563" s="55"/>
      <c r="J8563" s="71"/>
      <c r="K8563" s="71"/>
      <c r="L8563" s="65"/>
      <c r="M8563" s="66"/>
      <c r="N8563" s="64"/>
      <c r="Y8563" s="55"/>
    </row>
    <row r="8564" spans="1:25" s="49" customFormat="1" x14ac:dyDescent="0.25">
      <c r="A8564" s="67"/>
      <c r="B8564" s="67"/>
      <c r="C8564" s="67"/>
      <c r="D8564" s="71"/>
      <c r="E8564" s="55"/>
      <c r="F8564" s="58"/>
      <c r="G8564" s="58"/>
      <c r="H8564" s="55"/>
      <c r="I8564" s="55"/>
      <c r="J8564" s="71"/>
      <c r="K8564" s="71"/>
      <c r="L8564" s="65"/>
      <c r="M8564" s="66"/>
      <c r="N8564" s="64"/>
      <c r="Y8564" s="55"/>
    </row>
    <row r="8565" spans="1:25" s="49" customFormat="1" x14ac:dyDescent="0.25">
      <c r="A8565" s="67"/>
      <c r="B8565" s="67"/>
      <c r="C8565" s="67"/>
      <c r="D8565" s="71"/>
      <c r="E8565" s="55"/>
      <c r="F8565" s="58"/>
      <c r="G8565" s="58"/>
      <c r="H8565" s="55"/>
      <c r="I8565" s="55"/>
      <c r="J8565" s="71"/>
      <c r="K8565" s="71"/>
      <c r="L8565" s="65"/>
      <c r="M8565" s="66"/>
      <c r="N8565" s="64"/>
      <c r="Y8565" s="55"/>
    </row>
    <row r="8566" spans="1:25" s="49" customFormat="1" x14ac:dyDescent="0.25">
      <c r="A8566" s="67"/>
      <c r="B8566" s="67"/>
      <c r="C8566" s="67"/>
      <c r="D8566" s="71"/>
      <c r="E8566" s="55"/>
      <c r="F8566" s="58"/>
      <c r="G8566" s="58"/>
      <c r="H8566" s="55"/>
      <c r="I8566" s="55"/>
      <c r="J8566" s="71"/>
      <c r="K8566" s="71"/>
      <c r="L8566" s="65"/>
      <c r="M8566" s="66"/>
      <c r="N8566" s="64"/>
      <c r="Y8566" s="55"/>
    </row>
    <row r="8567" spans="1:25" s="49" customFormat="1" x14ac:dyDescent="0.25">
      <c r="A8567" s="67"/>
      <c r="B8567" s="67"/>
      <c r="C8567" s="67"/>
      <c r="D8567" s="71"/>
      <c r="E8567" s="55"/>
      <c r="F8567" s="58"/>
      <c r="G8567" s="58"/>
      <c r="H8567" s="55"/>
      <c r="I8567" s="55"/>
      <c r="J8567" s="71"/>
      <c r="K8567" s="71"/>
      <c r="L8567" s="65"/>
      <c r="M8567" s="66"/>
      <c r="N8567" s="64"/>
      <c r="Y8567" s="55"/>
    </row>
    <row r="8568" spans="1:25" s="49" customFormat="1" x14ac:dyDescent="0.25">
      <c r="A8568" s="67"/>
      <c r="B8568" s="67"/>
      <c r="C8568" s="67"/>
      <c r="D8568" s="71"/>
      <c r="E8568" s="55"/>
      <c r="F8568" s="58"/>
      <c r="G8568" s="58"/>
      <c r="H8568" s="55"/>
      <c r="I8568" s="55"/>
      <c r="J8568" s="71"/>
      <c r="K8568" s="71"/>
      <c r="L8568" s="65"/>
      <c r="M8568" s="66"/>
      <c r="N8568" s="64"/>
      <c r="Y8568" s="55"/>
    </row>
    <row r="8569" spans="1:25" s="49" customFormat="1" x14ac:dyDescent="0.25">
      <c r="A8569" s="67"/>
      <c r="B8569" s="67"/>
      <c r="C8569" s="67"/>
      <c r="D8569" s="71"/>
      <c r="E8569" s="55"/>
      <c r="F8569" s="58"/>
      <c r="G8569" s="58"/>
      <c r="H8569" s="55"/>
      <c r="I8569" s="55"/>
      <c r="J8569" s="71"/>
      <c r="K8569" s="71"/>
      <c r="L8569" s="65"/>
      <c r="M8569" s="66"/>
      <c r="N8569" s="64"/>
      <c r="Y8569" s="55"/>
    </row>
    <row r="8570" spans="1:25" s="49" customFormat="1" x14ac:dyDescent="0.25">
      <c r="A8570" s="67"/>
      <c r="B8570" s="67"/>
      <c r="C8570" s="67"/>
      <c r="D8570" s="71"/>
      <c r="E8570" s="55"/>
      <c r="F8570" s="58"/>
      <c r="G8570" s="58"/>
      <c r="H8570" s="55"/>
      <c r="I8570" s="55"/>
      <c r="J8570" s="71"/>
      <c r="K8570" s="71"/>
      <c r="L8570" s="65"/>
      <c r="M8570" s="66"/>
      <c r="N8570" s="64"/>
      <c r="Y8570" s="55"/>
    </row>
    <row r="8571" spans="1:25" s="49" customFormat="1" x14ac:dyDescent="0.25">
      <c r="A8571" s="67"/>
      <c r="B8571" s="67"/>
      <c r="C8571" s="67"/>
      <c r="D8571" s="71"/>
      <c r="E8571" s="55"/>
      <c r="F8571" s="58"/>
      <c r="G8571" s="58"/>
      <c r="H8571" s="55"/>
      <c r="I8571" s="55"/>
      <c r="J8571" s="71"/>
      <c r="K8571" s="71"/>
      <c r="L8571" s="65"/>
      <c r="M8571" s="66"/>
      <c r="N8571" s="64"/>
      <c r="Y8571" s="55"/>
    </row>
    <row r="8572" spans="1:25" s="49" customFormat="1" x14ac:dyDescent="0.25">
      <c r="A8572" s="67"/>
      <c r="B8572" s="67"/>
      <c r="C8572" s="67"/>
      <c r="D8572" s="71"/>
      <c r="E8572" s="55"/>
      <c r="F8572" s="58"/>
      <c r="G8572" s="58"/>
      <c r="H8572" s="55"/>
      <c r="I8572" s="55"/>
      <c r="J8572" s="71"/>
      <c r="K8572" s="71"/>
      <c r="L8572" s="65"/>
      <c r="M8572" s="66"/>
      <c r="N8572" s="64"/>
      <c r="Y8572" s="55"/>
    </row>
    <row r="8573" spans="1:25" s="49" customFormat="1" x14ac:dyDescent="0.25">
      <c r="A8573" s="67"/>
      <c r="B8573" s="67"/>
      <c r="C8573" s="67"/>
      <c r="D8573" s="71"/>
      <c r="E8573" s="55"/>
      <c r="F8573" s="58"/>
      <c r="G8573" s="58"/>
      <c r="H8573" s="55"/>
      <c r="I8573" s="55"/>
      <c r="J8573" s="71"/>
      <c r="K8573" s="71"/>
      <c r="L8573" s="65"/>
      <c r="M8573" s="66"/>
      <c r="N8573" s="64"/>
      <c r="Y8573" s="55"/>
    </row>
    <row r="8574" spans="1:25" s="49" customFormat="1" x14ac:dyDescent="0.25">
      <c r="A8574" s="67"/>
      <c r="B8574" s="67"/>
      <c r="C8574" s="67"/>
      <c r="D8574" s="71"/>
      <c r="E8574" s="55"/>
      <c r="F8574" s="58"/>
      <c r="G8574" s="58"/>
      <c r="H8574" s="55"/>
      <c r="I8574" s="55"/>
      <c r="J8574" s="71"/>
      <c r="K8574" s="71"/>
      <c r="L8574" s="65"/>
      <c r="M8574" s="66"/>
      <c r="N8574" s="64"/>
      <c r="Y8574" s="55"/>
    </row>
    <row r="8575" spans="1:25" s="49" customFormat="1" x14ac:dyDescent="0.25">
      <c r="A8575" s="67"/>
      <c r="B8575" s="67"/>
      <c r="C8575" s="67"/>
      <c r="D8575" s="71"/>
      <c r="E8575" s="55"/>
      <c r="F8575" s="58"/>
      <c r="G8575" s="58"/>
      <c r="H8575" s="55"/>
      <c r="I8575" s="55"/>
      <c r="J8575" s="71"/>
      <c r="K8575" s="71"/>
      <c r="L8575" s="65"/>
      <c r="M8575" s="66"/>
      <c r="N8575" s="64"/>
      <c r="Y8575" s="55"/>
    </row>
    <row r="8576" spans="1:25" s="49" customFormat="1" x14ac:dyDescent="0.25">
      <c r="A8576" s="67"/>
      <c r="B8576" s="67"/>
      <c r="C8576" s="67"/>
      <c r="D8576" s="71"/>
      <c r="E8576" s="55"/>
      <c r="F8576" s="58"/>
      <c r="G8576" s="58"/>
      <c r="H8576" s="55"/>
      <c r="I8576" s="55"/>
      <c r="J8576" s="71"/>
      <c r="K8576" s="71"/>
      <c r="L8576" s="65"/>
      <c r="M8576" s="66"/>
      <c r="N8576" s="64"/>
      <c r="Y8576" s="55"/>
    </row>
    <row r="8577" spans="1:25" s="49" customFormat="1" x14ac:dyDescent="0.25">
      <c r="A8577" s="67"/>
      <c r="B8577" s="67"/>
      <c r="C8577" s="67"/>
      <c r="D8577" s="71"/>
      <c r="E8577" s="55"/>
      <c r="F8577" s="58"/>
      <c r="G8577" s="58"/>
      <c r="H8577" s="55"/>
      <c r="I8577" s="55"/>
      <c r="J8577" s="71"/>
      <c r="K8577" s="71"/>
      <c r="L8577" s="65"/>
      <c r="M8577" s="66"/>
      <c r="N8577" s="64"/>
      <c r="Y8577" s="55"/>
    </row>
    <row r="8578" spans="1:25" s="49" customFormat="1" x14ac:dyDescent="0.25">
      <c r="A8578" s="67"/>
      <c r="B8578" s="67"/>
      <c r="C8578" s="67"/>
      <c r="D8578" s="71"/>
      <c r="E8578" s="55"/>
      <c r="F8578" s="58"/>
      <c r="G8578" s="58"/>
      <c r="H8578" s="55"/>
      <c r="I8578" s="55"/>
      <c r="J8578" s="71"/>
      <c r="K8578" s="71"/>
      <c r="L8578" s="65"/>
      <c r="M8578" s="66"/>
      <c r="N8578" s="64"/>
      <c r="Y8578" s="55"/>
    </row>
    <row r="8579" spans="1:25" s="49" customFormat="1" x14ac:dyDescent="0.25">
      <c r="A8579" s="67"/>
      <c r="B8579" s="67"/>
      <c r="C8579" s="67"/>
      <c r="D8579" s="71"/>
      <c r="E8579" s="55"/>
      <c r="F8579" s="58"/>
      <c r="G8579" s="58"/>
      <c r="H8579" s="55"/>
      <c r="I8579" s="55"/>
      <c r="J8579" s="71"/>
      <c r="K8579" s="71"/>
      <c r="L8579" s="65"/>
      <c r="M8579" s="66"/>
      <c r="N8579" s="64"/>
      <c r="Y8579" s="55"/>
    </row>
    <row r="8580" spans="1:25" s="49" customFormat="1" x14ac:dyDescent="0.25">
      <c r="A8580" s="67"/>
      <c r="B8580" s="67"/>
      <c r="C8580" s="67"/>
      <c r="D8580" s="71"/>
      <c r="E8580" s="55"/>
      <c r="F8580" s="58"/>
      <c r="G8580" s="58"/>
      <c r="H8580" s="55"/>
      <c r="I8580" s="55"/>
      <c r="J8580" s="71"/>
      <c r="K8580" s="71"/>
      <c r="L8580" s="65"/>
      <c r="M8580" s="66"/>
      <c r="N8580" s="64"/>
      <c r="Y8580" s="55"/>
    </row>
    <row r="8581" spans="1:25" s="49" customFormat="1" x14ac:dyDescent="0.25">
      <c r="A8581" s="67"/>
      <c r="B8581" s="67"/>
      <c r="C8581" s="67"/>
      <c r="D8581" s="71"/>
      <c r="E8581" s="55"/>
      <c r="F8581" s="58"/>
      <c r="G8581" s="58"/>
      <c r="H8581" s="55"/>
      <c r="I8581" s="55"/>
      <c r="J8581" s="71"/>
      <c r="K8581" s="71"/>
      <c r="L8581" s="65"/>
      <c r="M8581" s="66"/>
      <c r="N8581" s="64"/>
      <c r="Y8581" s="55"/>
    </row>
    <row r="8582" spans="1:25" s="49" customFormat="1" x14ac:dyDescent="0.25">
      <c r="A8582" s="67"/>
      <c r="B8582" s="67"/>
      <c r="C8582" s="67"/>
      <c r="D8582" s="71"/>
      <c r="E8582" s="55"/>
      <c r="F8582" s="58"/>
      <c r="G8582" s="58"/>
      <c r="H8582" s="55"/>
      <c r="I8582" s="55"/>
      <c r="J8582" s="71"/>
      <c r="K8582" s="71"/>
      <c r="L8582" s="65"/>
      <c r="M8582" s="66"/>
      <c r="N8582" s="64"/>
      <c r="Y8582" s="55"/>
    </row>
    <row r="8583" spans="1:25" s="49" customFormat="1" x14ac:dyDescent="0.25">
      <c r="A8583" s="67"/>
      <c r="B8583" s="67"/>
      <c r="C8583" s="67"/>
      <c r="D8583" s="71"/>
      <c r="E8583" s="55"/>
      <c r="F8583" s="58"/>
      <c r="G8583" s="58"/>
      <c r="H8583" s="55"/>
      <c r="I8583" s="55"/>
      <c r="J8583" s="71"/>
      <c r="K8583" s="71"/>
      <c r="L8583" s="65"/>
      <c r="M8583" s="66"/>
      <c r="N8583" s="64"/>
      <c r="Y8583" s="55"/>
    </row>
    <row r="8584" spans="1:25" s="49" customFormat="1" x14ac:dyDescent="0.25">
      <c r="A8584" s="67"/>
      <c r="B8584" s="67"/>
      <c r="C8584" s="67"/>
      <c r="D8584" s="71"/>
      <c r="E8584" s="55"/>
      <c r="F8584" s="58"/>
      <c r="G8584" s="58"/>
      <c r="H8584" s="55"/>
      <c r="I8584" s="55"/>
      <c r="J8584" s="71"/>
      <c r="K8584" s="71"/>
      <c r="L8584" s="65"/>
      <c r="M8584" s="66"/>
      <c r="N8584" s="64"/>
      <c r="Y8584" s="55"/>
    </row>
    <row r="8585" spans="1:25" s="49" customFormat="1" x14ac:dyDescent="0.25">
      <c r="A8585" s="67"/>
      <c r="B8585" s="67"/>
      <c r="C8585" s="67"/>
      <c r="D8585" s="71"/>
      <c r="E8585" s="55"/>
      <c r="F8585" s="58"/>
      <c r="G8585" s="58"/>
      <c r="H8585" s="55"/>
      <c r="I8585" s="55"/>
      <c r="J8585" s="71"/>
      <c r="K8585" s="71"/>
      <c r="L8585" s="65"/>
      <c r="M8585" s="66"/>
      <c r="N8585" s="64"/>
      <c r="Y8585" s="55"/>
    </row>
    <row r="8586" spans="1:25" s="49" customFormat="1" x14ac:dyDescent="0.25">
      <c r="A8586" s="67"/>
      <c r="B8586" s="67"/>
      <c r="C8586" s="67"/>
      <c r="D8586" s="71"/>
      <c r="E8586" s="55"/>
      <c r="F8586" s="58"/>
      <c r="G8586" s="58"/>
      <c r="H8586" s="55"/>
      <c r="I8586" s="55"/>
      <c r="J8586" s="71"/>
      <c r="K8586" s="71"/>
      <c r="L8586" s="65"/>
      <c r="M8586" s="66"/>
      <c r="N8586" s="64"/>
      <c r="Y8586" s="55"/>
    </row>
    <row r="8587" spans="1:25" s="49" customFormat="1" x14ac:dyDescent="0.25">
      <c r="A8587" s="67"/>
      <c r="B8587" s="67"/>
      <c r="C8587" s="67"/>
      <c r="D8587" s="71"/>
      <c r="E8587" s="55"/>
      <c r="F8587" s="58"/>
      <c r="G8587" s="58"/>
      <c r="H8587" s="55"/>
      <c r="I8587" s="55"/>
      <c r="J8587" s="71"/>
      <c r="K8587" s="71"/>
      <c r="L8587" s="65"/>
      <c r="M8587" s="66"/>
      <c r="N8587" s="64"/>
      <c r="Y8587" s="55"/>
    </row>
    <row r="8588" spans="1:25" s="49" customFormat="1" x14ac:dyDescent="0.25">
      <c r="A8588" s="67"/>
      <c r="B8588" s="67"/>
      <c r="C8588" s="67"/>
      <c r="D8588" s="71"/>
      <c r="E8588" s="55"/>
      <c r="F8588" s="58"/>
      <c r="G8588" s="58"/>
      <c r="H8588" s="55"/>
      <c r="I8588" s="55"/>
      <c r="J8588" s="71"/>
      <c r="K8588" s="71"/>
      <c r="L8588" s="65"/>
      <c r="M8588" s="66"/>
      <c r="N8588" s="64"/>
      <c r="Y8588" s="55"/>
    </row>
    <row r="8589" spans="1:25" s="49" customFormat="1" x14ac:dyDescent="0.25">
      <c r="A8589" s="67"/>
      <c r="B8589" s="67"/>
      <c r="C8589" s="67"/>
      <c r="D8589" s="71"/>
      <c r="E8589" s="55"/>
      <c r="F8589" s="58"/>
      <c r="G8589" s="58"/>
      <c r="H8589" s="55"/>
      <c r="I8589" s="55"/>
      <c r="J8589" s="71"/>
      <c r="K8589" s="71"/>
      <c r="L8589" s="65"/>
      <c r="M8589" s="66"/>
      <c r="N8589" s="64"/>
      <c r="Y8589" s="55"/>
    </row>
    <row r="8590" spans="1:25" s="49" customFormat="1" x14ac:dyDescent="0.25">
      <c r="A8590" s="67"/>
      <c r="B8590" s="67"/>
      <c r="C8590" s="67"/>
      <c r="D8590" s="71"/>
      <c r="E8590" s="55"/>
      <c r="F8590" s="58"/>
      <c r="G8590" s="58"/>
      <c r="H8590" s="55"/>
      <c r="I8590" s="55"/>
      <c r="J8590" s="71"/>
      <c r="K8590" s="71"/>
      <c r="L8590" s="65"/>
      <c r="M8590" s="66"/>
      <c r="N8590" s="64"/>
      <c r="Y8590" s="55"/>
    </row>
    <row r="8591" spans="1:25" s="49" customFormat="1" x14ac:dyDescent="0.25">
      <c r="A8591" s="67"/>
      <c r="B8591" s="67"/>
      <c r="C8591" s="67"/>
      <c r="D8591" s="71"/>
      <c r="E8591" s="55"/>
      <c r="F8591" s="58"/>
      <c r="G8591" s="58"/>
      <c r="H8591" s="55"/>
      <c r="I8591" s="55"/>
      <c r="J8591" s="71"/>
      <c r="K8591" s="71"/>
      <c r="L8591" s="65"/>
      <c r="M8591" s="66"/>
      <c r="N8591" s="64"/>
      <c r="Y8591" s="55"/>
    </row>
    <row r="8592" spans="1:25" s="49" customFormat="1" x14ac:dyDescent="0.25">
      <c r="A8592" s="67"/>
      <c r="B8592" s="67"/>
      <c r="C8592" s="67"/>
      <c r="D8592" s="71"/>
      <c r="E8592" s="55"/>
      <c r="F8592" s="58"/>
      <c r="G8592" s="58"/>
      <c r="H8592" s="55"/>
      <c r="I8592" s="55"/>
      <c r="J8592" s="71"/>
      <c r="K8592" s="71"/>
      <c r="L8592" s="65"/>
      <c r="M8592" s="66"/>
      <c r="N8592" s="64"/>
      <c r="Y8592" s="55"/>
    </row>
    <row r="8593" spans="1:25" s="49" customFormat="1" x14ac:dyDescent="0.25">
      <c r="A8593" s="67"/>
      <c r="B8593" s="67"/>
      <c r="C8593" s="67"/>
      <c r="D8593" s="71"/>
      <c r="E8593" s="55"/>
      <c r="F8593" s="58"/>
      <c r="G8593" s="58"/>
      <c r="H8593" s="55"/>
      <c r="I8593" s="55"/>
      <c r="J8593" s="71"/>
      <c r="K8593" s="71"/>
      <c r="L8593" s="65"/>
      <c r="M8593" s="66"/>
      <c r="N8593" s="64"/>
      <c r="Y8593" s="55"/>
    </row>
    <row r="8594" spans="1:25" s="49" customFormat="1" x14ac:dyDescent="0.25">
      <c r="A8594" s="67"/>
      <c r="B8594" s="67"/>
      <c r="C8594" s="67"/>
      <c r="D8594" s="71"/>
      <c r="E8594" s="55"/>
      <c r="F8594" s="58"/>
      <c r="G8594" s="58"/>
      <c r="H8594" s="55"/>
      <c r="I8594" s="55"/>
      <c r="J8594" s="71"/>
      <c r="K8594" s="71"/>
      <c r="L8594" s="65"/>
      <c r="M8594" s="66"/>
      <c r="N8594" s="64"/>
      <c r="Y8594" s="55"/>
    </row>
    <row r="8595" spans="1:25" s="49" customFormat="1" x14ac:dyDescent="0.25">
      <c r="A8595" s="67"/>
      <c r="B8595" s="67"/>
      <c r="C8595" s="67"/>
      <c r="D8595" s="71"/>
      <c r="E8595" s="55"/>
      <c r="F8595" s="58"/>
      <c r="G8595" s="58"/>
      <c r="H8595" s="55"/>
      <c r="I8595" s="55"/>
      <c r="J8595" s="71"/>
      <c r="K8595" s="71"/>
      <c r="L8595" s="65"/>
      <c r="M8595" s="66"/>
      <c r="N8595" s="64"/>
      <c r="Y8595" s="55"/>
    </row>
    <row r="8596" spans="1:25" s="49" customFormat="1" x14ac:dyDescent="0.25">
      <c r="A8596" s="67"/>
      <c r="B8596" s="67"/>
      <c r="C8596" s="67"/>
      <c r="D8596" s="71"/>
      <c r="E8596" s="55"/>
      <c r="F8596" s="58"/>
      <c r="G8596" s="58"/>
      <c r="H8596" s="55"/>
      <c r="I8596" s="55"/>
      <c r="J8596" s="71"/>
      <c r="K8596" s="71"/>
      <c r="L8596" s="65"/>
      <c r="M8596" s="66"/>
      <c r="N8596" s="64"/>
      <c r="Y8596" s="55"/>
    </row>
    <row r="8597" spans="1:25" s="49" customFormat="1" x14ac:dyDescent="0.25">
      <c r="A8597" s="67"/>
      <c r="B8597" s="67"/>
      <c r="C8597" s="67"/>
      <c r="D8597" s="71"/>
      <c r="E8597" s="55"/>
      <c r="F8597" s="58"/>
      <c r="G8597" s="58"/>
      <c r="H8597" s="55"/>
      <c r="I8597" s="55"/>
      <c r="J8597" s="71"/>
      <c r="K8597" s="71"/>
      <c r="L8597" s="65"/>
      <c r="M8597" s="66"/>
      <c r="N8597" s="64"/>
      <c r="Y8597" s="55"/>
    </row>
    <row r="8598" spans="1:25" s="49" customFormat="1" x14ac:dyDescent="0.25">
      <c r="A8598" s="67"/>
      <c r="B8598" s="67"/>
      <c r="C8598" s="67"/>
      <c r="D8598" s="71"/>
      <c r="E8598" s="55"/>
      <c r="F8598" s="58"/>
      <c r="G8598" s="58"/>
      <c r="H8598" s="55"/>
      <c r="I8598" s="55"/>
      <c r="J8598" s="71"/>
      <c r="K8598" s="71"/>
      <c r="L8598" s="65"/>
      <c r="M8598" s="66"/>
      <c r="N8598" s="64"/>
      <c r="Y8598" s="55"/>
    </row>
    <row r="8599" spans="1:25" s="49" customFormat="1" x14ac:dyDescent="0.25">
      <c r="A8599" s="67"/>
      <c r="B8599" s="67"/>
      <c r="C8599" s="67"/>
      <c r="D8599" s="71"/>
      <c r="E8599" s="55"/>
      <c r="F8599" s="58"/>
      <c r="G8599" s="58"/>
      <c r="H8599" s="55"/>
      <c r="I8599" s="55"/>
      <c r="J8599" s="71"/>
      <c r="K8599" s="71"/>
      <c r="L8599" s="65"/>
      <c r="M8599" s="66"/>
      <c r="N8599" s="64"/>
      <c r="Y8599" s="55"/>
    </row>
    <row r="8600" spans="1:25" s="49" customFormat="1" x14ac:dyDescent="0.25">
      <c r="A8600" s="67"/>
      <c r="B8600" s="67"/>
      <c r="C8600" s="67"/>
      <c r="D8600" s="71"/>
      <c r="E8600" s="55"/>
      <c r="F8600" s="58"/>
      <c r="G8600" s="58"/>
      <c r="H8600" s="55"/>
      <c r="I8600" s="55"/>
      <c r="J8600" s="71"/>
      <c r="K8600" s="71"/>
      <c r="L8600" s="65"/>
      <c r="M8600" s="66"/>
      <c r="N8600" s="64"/>
      <c r="Y8600" s="55"/>
    </row>
    <row r="8601" spans="1:25" s="49" customFormat="1" x14ac:dyDescent="0.25">
      <c r="A8601" s="67"/>
      <c r="B8601" s="67"/>
      <c r="C8601" s="67"/>
      <c r="D8601" s="71"/>
      <c r="E8601" s="55"/>
      <c r="F8601" s="58"/>
      <c r="G8601" s="58"/>
      <c r="H8601" s="55"/>
      <c r="I8601" s="55"/>
      <c r="J8601" s="71"/>
      <c r="K8601" s="71"/>
      <c r="L8601" s="65"/>
      <c r="M8601" s="66"/>
      <c r="N8601" s="64"/>
      <c r="Y8601" s="55"/>
    </row>
    <row r="8602" spans="1:25" s="49" customFormat="1" x14ac:dyDescent="0.25">
      <c r="A8602" s="67"/>
      <c r="B8602" s="67"/>
      <c r="C8602" s="67"/>
      <c r="D8602" s="71"/>
      <c r="E8602" s="55"/>
      <c r="F8602" s="58"/>
      <c r="G8602" s="58"/>
      <c r="H8602" s="55"/>
      <c r="I8602" s="55"/>
      <c r="J8602" s="71"/>
      <c r="K8602" s="71"/>
      <c r="L8602" s="65"/>
      <c r="M8602" s="66"/>
      <c r="N8602" s="64"/>
      <c r="Y8602" s="55"/>
    </row>
    <row r="8603" spans="1:25" s="49" customFormat="1" x14ac:dyDescent="0.25">
      <c r="A8603" s="67"/>
      <c r="B8603" s="67"/>
      <c r="C8603" s="67"/>
      <c r="D8603" s="71"/>
      <c r="E8603" s="55"/>
      <c r="F8603" s="58"/>
      <c r="G8603" s="58"/>
      <c r="H8603" s="55"/>
      <c r="I8603" s="55"/>
      <c r="J8603" s="71"/>
      <c r="K8603" s="71"/>
      <c r="L8603" s="65"/>
      <c r="M8603" s="66"/>
      <c r="N8603" s="64"/>
      <c r="Y8603" s="55"/>
    </row>
    <row r="8604" spans="1:25" s="49" customFormat="1" x14ac:dyDescent="0.25">
      <c r="A8604" s="67"/>
      <c r="B8604" s="67"/>
      <c r="C8604" s="67"/>
      <c r="D8604" s="71"/>
      <c r="E8604" s="55"/>
      <c r="F8604" s="58"/>
      <c r="G8604" s="58"/>
      <c r="H8604" s="55"/>
      <c r="I8604" s="55"/>
      <c r="J8604" s="71"/>
      <c r="K8604" s="71"/>
      <c r="L8604" s="65"/>
      <c r="M8604" s="66"/>
      <c r="N8604" s="64"/>
      <c r="Y8604" s="55"/>
    </row>
    <row r="8605" spans="1:25" s="49" customFormat="1" x14ac:dyDescent="0.25">
      <c r="A8605" s="67"/>
      <c r="B8605" s="67"/>
      <c r="C8605" s="67"/>
      <c r="D8605" s="71"/>
      <c r="E8605" s="55"/>
      <c r="F8605" s="58"/>
      <c r="G8605" s="58"/>
      <c r="H8605" s="55"/>
      <c r="I8605" s="55"/>
      <c r="J8605" s="71"/>
      <c r="K8605" s="71"/>
      <c r="L8605" s="65"/>
      <c r="M8605" s="66"/>
      <c r="N8605" s="64"/>
      <c r="Y8605" s="55"/>
    </row>
    <row r="8606" spans="1:25" s="49" customFormat="1" x14ac:dyDescent="0.25">
      <c r="A8606" s="67"/>
      <c r="B8606" s="67"/>
      <c r="C8606" s="67"/>
      <c r="D8606" s="71"/>
      <c r="E8606" s="55"/>
      <c r="F8606" s="58"/>
      <c r="G8606" s="58"/>
      <c r="H8606" s="55"/>
      <c r="I8606" s="55"/>
      <c r="J8606" s="71"/>
      <c r="K8606" s="71"/>
      <c r="L8606" s="65"/>
      <c r="M8606" s="66"/>
      <c r="N8606" s="64"/>
      <c r="Y8606" s="55"/>
    </row>
    <row r="8607" spans="1:25" s="49" customFormat="1" x14ac:dyDescent="0.25">
      <c r="A8607" s="67"/>
      <c r="B8607" s="67"/>
      <c r="C8607" s="67"/>
      <c r="D8607" s="71"/>
      <c r="E8607" s="55"/>
      <c r="F8607" s="58"/>
      <c r="G8607" s="58"/>
      <c r="H8607" s="55"/>
      <c r="I8607" s="55"/>
      <c r="J8607" s="71"/>
      <c r="K8607" s="71"/>
      <c r="L8607" s="65"/>
      <c r="M8607" s="66"/>
      <c r="N8607" s="64"/>
      <c r="Y8607" s="55"/>
    </row>
    <row r="8608" spans="1:25" s="49" customFormat="1" x14ac:dyDescent="0.25">
      <c r="A8608" s="67"/>
      <c r="B8608" s="67"/>
      <c r="C8608" s="67"/>
      <c r="D8608" s="71"/>
      <c r="E8608" s="55"/>
      <c r="F8608" s="58"/>
      <c r="G8608" s="58"/>
      <c r="H8608" s="55"/>
      <c r="I8608" s="55"/>
      <c r="J8608" s="71"/>
      <c r="K8608" s="71"/>
      <c r="L8608" s="65"/>
      <c r="M8608" s="66"/>
      <c r="N8608" s="64"/>
      <c r="Y8608" s="55"/>
    </row>
    <row r="8609" spans="1:25" s="49" customFormat="1" x14ac:dyDescent="0.25">
      <c r="A8609" s="67"/>
      <c r="B8609" s="67"/>
      <c r="C8609" s="67"/>
      <c r="D8609" s="71"/>
      <c r="E8609" s="55"/>
      <c r="F8609" s="58"/>
      <c r="G8609" s="58"/>
      <c r="H8609" s="55"/>
      <c r="I8609" s="55"/>
      <c r="J8609" s="71"/>
      <c r="K8609" s="71"/>
      <c r="L8609" s="65"/>
      <c r="M8609" s="66"/>
      <c r="N8609" s="64"/>
      <c r="Y8609" s="55"/>
    </row>
    <row r="8610" spans="1:25" s="49" customFormat="1" x14ac:dyDescent="0.25">
      <c r="A8610" s="67"/>
      <c r="B8610" s="67"/>
      <c r="C8610" s="67"/>
      <c r="D8610" s="71"/>
      <c r="E8610" s="55"/>
      <c r="F8610" s="58"/>
      <c r="G8610" s="58"/>
      <c r="H8610" s="55"/>
      <c r="I8610" s="55"/>
      <c r="J8610" s="71"/>
      <c r="K8610" s="71"/>
      <c r="L8610" s="65"/>
      <c r="M8610" s="66"/>
      <c r="N8610" s="64"/>
      <c r="Y8610" s="55"/>
    </row>
    <row r="8611" spans="1:25" s="49" customFormat="1" x14ac:dyDescent="0.25">
      <c r="A8611" s="67"/>
      <c r="B8611" s="67"/>
      <c r="C8611" s="67"/>
      <c r="D8611" s="71"/>
      <c r="E8611" s="55"/>
      <c r="F8611" s="58"/>
      <c r="G8611" s="58"/>
      <c r="H8611" s="55"/>
      <c r="I8611" s="55"/>
      <c r="J8611" s="71"/>
      <c r="K8611" s="71"/>
      <c r="L8611" s="65"/>
      <c r="M8611" s="66"/>
      <c r="N8611" s="64"/>
      <c r="Y8611" s="55"/>
    </row>
    <row r="8612" spans="1:25" s="49" customFormat="1" x14ac:dyDescent="0.25">
      <c r="A8612" s="67"/>
      <c r="B8612" s="67"/>
      <c r="C8612" s="67"/>
      <c r="D8612" s="71"/>
      <c r="E8612" s="55"/>
      <c r="F8612" s="58"/>
      <c r="G8612" s="58"/>
      <c r="H8612" s="55"/>
      <c r="I8612" s="55"/>
      <c r="J8612" s="71"/>
      <c r="K8612" s="71"/>
      <c r="L8612" s="65"/>
      <c r="M8612" s="66"/>
      <c r="N8612" s="64"/>
      <c r="Y8612" s="55"/>
    </row>
    <row r="8613" spans="1:25" s="49" customFormat="1" x14ac:dyDescent="0.25">
      <c r="A8613" s="67"/>
      <c r="B8613" s="67"/>
      <c r="C8613" s="67"/>
      <c r="D8613" s="71"/>
      <c r="E8613" s="55"/>
      <c r="F8613" s="58"/>
      <c r="G8613" s="58"/>
      <c r="H8613" s="55"/>
      <c r="I8613" s="55"/>
      <c r="J8613" s="71"/>
      <c r="K8613" s="71"/>
      <c r="L8613" s="65"/>
      <c r="M8613" s="66"/>
      <c r="N8613" s="64"/>
      <c r="Y8613" s="55"/>
    </row>
    <row r="8614" spans="1:25" s="49" customFormat="1" x14ac:dyDescent="0.25">
      <c r="A8614" s="67"/>
      <c r="B8614" s="67"/>
      <c r="C8614" s="67"/>
      <c r="D8614" s="71"/>
      <c r="E8614" s="55"/>
      <c r="F8614" s="58"/>
      <c r="G8614" s="58"/>
      <c r="H8614" s="55"/>
      <c r="I8614" s="55"/>
      <c r="J8614" s="71"/>
      <c r="K8614" s="71"/>
      <c r="L8614" s="65"/>
      <c r="M8614" s="66"/>
      <c r="N8614" s="64"/>
      <c r="Y8614" s="55"/>
    </row>
    <row r="8615" spans="1:25" s="49" customFormat="1" x14ac:dyDescent="0.25">
      <c r="A8615" s="67"/>
      <c r="B8615" s="67"/>
      <c r="C8615" s="67"/>
      <c r="D8615" s="71"/>
      <c r="E8615" s="55"/>
      <c r="F8615" s="58"/>
      <c r="G8615" s="58"/>
      <c r="H8615" s="55"/>
      <c r="I8615" s="55"/>
      <c r="J8615" s="71"/>
      <c r="K8615" s="71"/>
      <c r="L8615" s="65"/>
      <c r="M8615" s="66"/>
      <c r="N8615" s="64"/>
      <c r="Y8615" s="55"/>
    </row>
    <row r="8616" spans="1:25" s="49" customFormat="1" x14ac:dyDescent="0.25">
      <c r="A8616" s="67"/>
      <c r="B8616" s="67"/>
      <c r="C8616" s="67"/>
      <c r="D8616" s="71"/>
      <c r="E8616" s="55"/>
      <c r="F8616" s="58"/>
      <c r="G8616" s="58"/>
      <c r="H8616" s="55"/>
      <c r="I8616" s="55"/>
      <c r="J8616" s="71"/>
      <c r="K8616" s="71"/>
      <c r="L8616" s="65"/>
      <c r="M8616" s="66"/>
      <c r="N8616" s="64"/>
      <c r="Y8616" s="55"/>
    </row>
    <row r="8617" spans="1:25" s="49" customFormat="1" x14ac:dyDescent="0.25">
      <c r="A8617" s="67"/>
      <c r="B8617" s="67"/>
      <c r="C8617" s="67"/>
      <c r="D8617" s="71"/>
      <c r="E8617" s="55"/>
      <c r="F8617" s="58"/>
      <c r="G8617" s="58"/>
      <c r="H8617" s="55"/>
      <c r="I8617" s="55"/>
      <c r="J8617" s="71"/>
      <c r="K8617" s="71"/>
      <c r="L8617" s="65"/>
      <c r="M8617" s="66"/>
      <c r="N8617" s="64"/>
      <c r="Y8617" s="55"/>
    </row>
    <row r="8618" spans="1:25" s="49" customFormat="1" x14ac:dyDescent="0.25">
      <c r="A8618" s="67"/>
      <c r="B8618" s="67"/>
      <c r="C8618" s="67"/>
      <c r="D8618" s="71"/>
      <c r="E8618" s="55"/>
      <c r="F8618" s="58"/>
      <c r="G8618" s="58"/>
      <c r="H8618" s="55"/>
      <c r="I8618" s="55"/>
      <c r="J8618" s="71"/>
      <c r="K8618" s="71"/>
      <c r="L8618" s="65"/>
      <c r="M8618" s="66"/>
      <c r="N8618" s="64"/>
      <c r="Y8618" s="55"/>
    </row>
    <row r="8619" spans="1:25" s="49" customFormat="1" x14ac:dyDescent="0.25">
      <c r="A8619" s="67"/>
      <c r="B8619" s="67"/>
      <c r="C8619" s="67"/>
      <c r="D8619" s="71"/>
      <c r="E8619" s="55"/>
      <c r="F8619" s="58"/>
      <c r="G8619" s="58"/>
      <c r="H8619" s="55"/>
      <c r="I8619" s="55"/>
      <c r="J8619" s="71"/>
      <c r="K8619" s="71"/>
      <c r="L8619" s="65"/>
      <c r="M8619" s="66"/>
      <c r="N8619" s="64"/>
      <c r="Y8619" s="55"/>
    </row>
    <row r="8620" spans="1:25" s="49" customFormat="1" x14ac:dyDescent="0.25">
      <c r="A8620" s="67"/>
      <c r="B8620" s="67"/>
      <c r="C8620" s="67"/>
      <c r="D8620" s="71"/>
      <c r="E8620" s="55"/>
      <c r="F8620" s="58"/>
      <c r="G8620" s="58"/>
      <c r="H8620" s="55"/>
      <c r="I8620" s="55"/>
      <c r="J8620" s="71"/>
      <c r="K8620" s="71"/>
      <c r="L8620" s="65"/>
      <c r="M8620" s="66"/>
      <c r="N8620" s="64"/>
      <c r="Y8620" s="55"/>
    </row>
    <row r="8621" spans="1:25" s="49" customFormat="1" x14ac:dyDescent="0.25">
      <c r="A8621" s="67"/>
      <c r="B8621" s="67"/>
      <c r="C8621" s="67"/>
      <c r="D8621" s="71"/>
      <c r="E8621" s="55"/>
      <c r="F8621" s="58"/>
      <c r="G8621" s="58"/>
      <c r="H8621" s="55"/>
      <c r="I8621" s="55"/>
      <c r="J8621" s="71"/>
      <c r="K8621" s="71"/>
      <c r="L8621" s="65"/>
      <c r="M8621" s="66"/>
      <c r="N8621" s="64"/>
      <c r="Y8621" s="55"/>
    </row>
    <row r="8622" spans="1:25" s="49" customFormat="1" x14ac:dyDescent="0.25">
      <c r="A8622" s="67"/>
      <c r="B8622" s="67"/>
      <c r="C8622" s="67"/>
      <c r="D8622" s="71"/>
      <c r="E8622" s="55"/>
      <c r="F8622" s="58"/>
      <c r="G8622" s="58"/>
      <c r="H8622" s="55"/>
      <c r="I8622" s="55"/>
      <c r="J8622" s="71"/>
      <c r="K8622" s="71"/>
      <c r="L8622" s="65"/>
      <c r="M8622" s="66"/>
      <c r="N8622" s="64"/>
      <c r="Y8622" s="55"/>
    </row>
    <row r="8623" spans="1:25" s="49" customFormat="1" x14ac:dyDescent="0.25">
      <c r="A8623" s="67"/>
      <c r="B8623" s="67"/>
      <c r="C8623" s="67"/>
      <c r="D8623" s="71"/>
      <c r="E8623" s="55"/>
      <c r="F8623" s="58"/>
      <c r="G8623" s="58"/>
      <c r="H8623" s="55"/>
      <c r="I8623" s="55"/>
      <c r="J8623" s="71"/>
      <c r="K8623" s="71"/>
      <c r="L8623" s="65"/>
      <c r="M8623" s="66"/>
      <c r="N8623" s="64"/>
      <c r="Y8623" s="55"/>
    </row>
    <row r="8624" spans="1:25" s="49" customFormat="1" x14ac:dyDescent="0.25">
      <c r="A8624" s="67"/>
      <c r="B8624" s="67"/>
      <c r="C8624" s="67"/>
      <c r="D8624" s="71"/>
      <c r="E8624" s="55"/>
      <c r="F8624" s="58"/>
      <c r="G8624" s="58"/>
      <c r="H8624" s="55"/>
      <c r="I8624" s="55"/>
      <c r="J8624" s="71"/>
      <c r="K8624" s="71"/>
      <c r="L8624" s="65"/>
      <c r="M8624" s="66"/>
      <c r="N8624" s="64"/>
      <c r="Y8624" s="55"/>
    </row>
    <row r="8625" spans="1:25" s="49" customFormat="1" x14ac:dyDescent="0.25">
      <c r="A8625" s="67"/>
      <c r="B8625" s="67"/>
      <c r="C8625" s="67"/>
      <c r="D8625" s="71"/>
      <c r="E8625" s="55"/>
      <c r="F8625" s="58"/>
      <c r="G8625" s="58"/>
      <c r="H8625" s="55"/>
      <c r="I8625" s="55"/>
      <c r="J8625" s="71"/>
      <c r="K8625" s="71"/>
      <c r="L8625" s="65"/>
      <c r="M8625" s="66"/>
      <c r="N8625" s="64"/>
      <c r="Y8625" s="55"/>
    </row>
    <row r="8626" spans="1:25" s="49" customFormat="1" x14ac:dyDescent="0.25">
      <c r="A8626" s="67"/>
      <c r="B8626" s="67"/>
      <c r="C8626" s="67"/>
      <c r="D8626" s="71"/>
      <c r="E8626" s="55"/>
      <c r="F8626" s="58"/>
      <c r="G8626" s="58"/>
      <c r="H8626" s="55"/>
      <c r="I8626" s="55"/>
      <c r="J8626" s="71"/>
      <c r="K8626" s="71"/>
      <c r="L8626" s="65"/>
      <c r="M8626" s="66"/>
      <c r="N8626" s="64"/>
      <c r="Y8626" s="55"/>
    </row>
    <row r="8627" spans="1:25" s="49" customFormat="1" x14ac:dyDescent="0.25">
      <c r="A8627" s="67"/>
      <c r="B8627" s="67"/>
      <c r="C8627" s="67"/>
      <c r="D8627" s="71"/>
      <c r="E8627" s="55"/>
      <c r="F8627" s="58"/>
      <c r="G8627" s="58"/>
      <c r="H8627" s="55"/>
      <c r="I8627" s="55"/>
      <c r="J8627" s="71"/>
      <c r="K8627" s="71"/>
      <c r="L8627" s="65"/>
      <c r="M8627" s="66"/>
      <c r="N8627" s="64"/>
      <c r="Y8627" s="55"/>
    </row>
    <row r="8628" spans="1:25" s="49" customFormat="1" x14ac:dyDescent="0.25">
      <c r="A8628" s="67"/>
      <c r="B8628" s="67"/>
      <c r="C8628" s="67"/>
      <c r="D8628" s="71"/>
      <c r="E8628" s="55"/>
      <c r="F8628" s="58"/>
      <c r="G8628" s="58"/>
      <c r="H8628" s="55"/>
      <c r="I8628" s="55"/>
      <c r="J8628" s="71"/>
      <c r="K8628" s="71"/>
      <c r="L8628" s="65"/>
      <c r="M8628" s="66"/>
      <c r="N8628" s="64"/>
      <c r="Y8628" s="55"/>
    </row>
    <row r="8629" spans="1:25" s="49" customFormat="1" x14ac:dyDescent="0.25">
      <c r="A8629" s="67"/>
      <c r="B8629" s="67"/>
      <c r="C8629" s="67"/>
      <c r="D8629" s="71"/>
      <c r="E8629" s="55"/>
      <c r="F8629" s="58"/>
      <c r="G8629" s="58"/>
      <c r="H8629" s="55"/>
      <c r="I8629" s="55"/>
      <c r="J8629" s="71"/>
      <c r="K8629" s="71"/>
      <c r="L8629" s="65"/>
      <c r="M8629" s="66"/>
      <c r="N8629" s="64"/>
      <c r="Y8629" s="55"/>
    </row>
    <row r="8630" spans="1:25" s="49" customFormat="1" x14ac:dyDescent="0.25">
      <c r="A8630" s="67"/>
      <c r="B8630" s="67"/>
      <c r="C8630" s="67"/>
      <c r="D8630" s="71"/>
      <c r="E8630" s="55"/>
      <c r="F8630" s="58"/>
      <c r="G8630" s="58"/>
      <c r="H8630" s="55"/>
      <c r="I8630" s="55"/>
      <c r="J8630" s="71"/>
      <c r="K8630" s="71"/>
      <c r="L8630" s="65"/>
      <c r="M8630" s="66"/>
      <c r="N8630" s="64"/>
      <c r="Y8630" s="55"/>
    </row>
    <row r="8631" spans="1:25" s="49" customFormat="1" x14ac:dyDescent="0.25">
      <c r="A8631" s="67"/>
      <c r="B8631" s="67"/>
      <c r="C8631" s="67"/>
      <c r="D8631" s="71"/>
      <c r="E8631" s="55"/>
      <c r="F8631" s="58"/>
      <c r="G8631" s="58"/>
      <c r="H8631" s="55"/>
      <c r="I8631" s="55"/>
      <c r="J8631" s="71"/>
      <c r="K8631" s="71"/>
      <c r="L8631" s="65"/>
      <c r="M8631" s="66"/>
      <c r="N8631" s="64"/>
      <c r="Y8631" s="55"/>
    </row>
    <row r="8632" spans="1:25" s="49" customFormat="1" x14ac:dyDescent="0.25">
      <c r="A8632" s="67"/>
      <c r="B8632" s="67"/>
      <c r="C8632" s="67"/>
      <c r="D8632" s="71"/>
      <c r="E8632" s="55"/>
      <c r="F8632" s="58"/>
      <c r="G8632" s="58"/>
      <c r="H8632" s="55"/>
      <c r="I8632" s="55"/>
      <c r="J8632" s="71"/>
      <c r="K8632" s="71"/>
      <c r="L8632" s="65"/>
      <c r="M8632" s="66"/>
      <c r="N8632" s="64"/>
      <c r="Y8632" s="55"/>
    </row>
    <row r="8633" spans="1:25" s="49" customFormat="1" x14ac:dyDescent="0.25">
      <c r="A8633" s="67"/>
      <c r="B8633" s="67"/>
      <c r="C8633" s="67"/>
      <c r="D8633" s="71"/>
      <c r="E8633" s="55"/>
      <c r="F8633" s="58"/>
      <c r="G8633" s="58"/>
      <c r="H8633" s="55"/>
      <c r="I8633" s="55"/>
      <c r="J8633" s="71"/>
      <c r="K8633" s="71"/>
      <c r="L8633" s="65"/>
      <c r="M8633" s="66"/>
      <c r="N8633" s="64"/>
      <c r="Y8633" s="55"/>
    </row>
    <row r="8634" spans="1:25" s="49" customFormat="1" x14ac:dyDescent="0.25">
      <c r="A8634" s="67"/>
      <c r="B8634" s="67"/>
      <c r="C8634" s="67"/>
      <c r="D8634" s="71"/>
      <c r="E8634" s="55"/>
      <c r="F8634" s="58"/>
      <c r="G8634" s="58"/>
      <c r="H8634" s="55"/>
      <c r="I8634" s="55"/>
      <c r="J8634" s="71"/>
      <c r="K8634" s="71"/>
      <c r="L8634" s="65"/>
      <c r="M8634" s="66"/>
      <c r="N8634" s="64"/>
      <c r="Y8634" s="55"/>
    </row>
    <row r="8635" spans="1:25" s="49" customFormat="1" x14ac:dyDescent="0.25">
      <c r="A8635" s="67"/>
      <c r="B8635" s="67"/>
      <c r="C8635" s="67"/>
      <c r="D8635" s="71"/>
      <c r="E8635" s="55"/>
      <c r="F8635" s="58"/>
      <c r="G8635" s="58"/>
      <c r="H8635" s="55"/>
      <c r="I8635" s="55"/>
      <c r="J8635" s="71"/>
      <c r="K8635" s="71"/>
      <c r="L8635" s="65"/>
      <c r="M8635" s="66"/>
      <c r="N8635" s="64"/>
      <c r="Y8635" s="55"/>
    </row>
    <row r="8636" spans="1:25" s="49" customFormat="1" x14ac:dyDescent="0.25">
      <c r="A8636" s="67"/>
      <c r="B8636" s="67"/>
      <c r="C8636" s="67"/>
      <c r="D8636" s="71"/>
      <c r="E8636" s="55"/>
      <c r="F8636" s="58"/>
      <c r="G8636" s="58"/>
      <c r="H8636" s="55"/>
      <c r="I8636" s="55"/>
      <c r="J8636" s="71"/>
      <c r="K8636" s="71"/>
      <c r="L8636" s="65"/>
      <c r="M8636" s="66"/>
      <c r="N8636" s="64"/>
      <c r="Y8636" s="55"/>
    </row>
    <row r="8637" spans="1:25" s="49" customFormat="1" x14ac:dyDescent="0.25">
      <c r="A8637" s="67"/>
      <c r="B8637" s="67"/>
      <c r="C8637" s="67"/>
      <c r="D8637" s="71"/>
      <c r="E8637" s="55"/>
      <c r="F8637" s="58"/>
      <c r="G8637" s="58"/>
      <c r="H8637" s="55"/>
      <c r="I8637" s="55"/>
      <c r="J8637" s="71"/>
      <c r="K8637" s="71"/>
      <c r="L8637" s="65"/>
      <c r="M8637" s="66"/>
      <c r="N8637" s="64"/>
      <c r="Y8637" s="55"/>
    </row>
    <row r="8638" spans="1:25" s="49" customFormat="1" x14ac:dyDescent="0.25">
      <c r="A8638" s="67"/>
      <c r="B8638" s="67"/>
      <c r="C8638" s="67"/>
      <c r="D8638" s="71"/>
      <c r="E8638" s="55"/>
      <c r="F8638" s="58"/>
      <c r="G8638" s="58"/>
      <c r="H8638" s="55"/>
      <c r="I8638" s="55"/>
      <c r="J8638" s="71"/>
      <c r="K8638" s="71"/>
      <c r="L8638" s="65"/>
      <c r="M8638" s="66"/>
      <c r="N8638" s="64"/>
      <c r="Y8638" s="55"/>
    </row>
    <row r="8639" spans="1:25" s="49" customFormat="1" x14ac:dyDescent="0.25">
      <c r="A8639" s="67"/>
      <c r="B8639" s="67"/>
      <c r="C8639" s="67"/>
      <c r="D8639" s="71"/>
      <c r="E8639" s="55"/>
      <c r="F8639" s="58"/>
      <c r="G8639" s="58"/>
      <c r="H8639" s="55"/>
      <c r="I8639" s="55"/>
      <c r="J8639" s="71"/>
      <c r="K8639" s="71"/>
      <c r="L8639" s="65"/>
      <c r="M8639" s="66"/>
      <c r="N8639" s="64"/>
      <c r="Y8639" s="55"/>
    </row>
    <row r="8640" spans="1:25" s="49" customFormat="1" x14ac:dyDescent="0.25">
      <c r="A8640" s="67"/>
      <c r="B8640" s="67"/>
      <c r="C8640" s="67"/>
      <c r="D8640" s="71"/>
      <c r="E8640" s="55"/>
      <c r="F8640" s="58"/>
      <c r="G8640" s="58"/>
      <c r="H8640" s="55"/>
      <c r="I8640" s="55"/>
      <c r="J8640" s="71"/>
      <c r="K8640" s="71"/>
      <c r="L8640" s="65"/>
      <c r="M8640" s="66"/>
      <c r="N8640" s="64"/>
      <c r="Y8640" s="55"/>
    </row>
    <row r="8641" spans="1:25" s="49" customFormat="1" x14ac:dyDescent="0.25">
      <c r="A8641" s="67"/>
      <c r="B8641" s="67"/>
      <c r="C8641" s="67"/>
      <c r="D8641" s="71"/>
      <c r="E8641" s="55"/>
      <c r="F8641" s="58"/>
      <c r="G8641" s="58"/>
      <c r="H8641" s="55"/>
      <c r="I8641" s="55"/>
      <c r="J8641" s="71"/>
      <c r="K8641" s="71"/>
      <c r="L8641" s="65"/>
      <c r="M8641" s="66"/>
      <c r="N8641" s="64"/>
      <c r="Y8641" s="55"/>
    </row>
    <row r="8642" spans="1:25" s="49" customFormat="1" x14ac:dyDescent="0.25">
      <c r="A8642" s="67"/>
      <c r="B8642" s="67"/>
      <c r="C8642" s="67"/>
      <c r="D8642" s="71"/>
      <c r="E8642" s="55"/>
      <c r="F8642" s="58"/>
      <c r="G8642" s="58"/>
      <c r="H8642" s="55"/>
      <c r="I8642" s="55"/>
      <c r="J8642" s="71"/>
      <c r="K8642" s="71"/>
      <c r="L8642" s="65"/>
      <c r="M8642" s="66"/>
      <c r="N8642" s="64"/>
      <c r="Y8642" s="55"/>
    </row>
    <row r="8643" spans="1:25" s="49" customFormat="1" x14ac:dyDescent="0.25">
      <c r="A8643" s="67"/>
      <c r="B8643" s="67"/>
      <c r="C8643" s="67"/>
      <c r="D8643" s="71"/>
      <c r="E8643" s="55"/>
      <c r="F8643" s="58"/>
      <c r="G8643" s="58"/>
      <c r="H8643" s="55"/>
      <c r="I8643" s="55"/>
      <c r="J8643" s="71"/>
      <c r="K8643" s="71"/>
      <c r="L8643" s="65"/>
      <c r="M8643" s="66"/>
      <c r="N8643" s="64"/>
      <c r="Y8643" s="55"/>
    </row>
    <row r="8644" spans="1:25" s="49" customFormat="1" x14ac:dyDescent="0.25">
      <c r="A8644" s="67"/>
      <c r="B8644" s="67"/>
      <c r="C8644" s="67"/>
      <c r="D8644" s="71"/>
      <c r="E8644" s="55"/>
      <c r="F8644" s="58"/>
      <c r="G8644" s="58"/>
      <c r="H8644" s="55"/>
      <c r="I8644" s="55"/>
      <c r="J8644" s="71"/>
      <c r="K8644" s="71"/>
      <c r="L8644" s="65"/>
      <c r="M8644" s="66"/>
      <c r="N8644" s="64"/>
      <c r="Y8644" s="55"/>
    </row>
    <row r="8645" spans="1:25" s="49" customFormat="1" x14ac:dyDescent="0.25">
      <c r="A8645" s="67"/>
      <c r="B8645" s="67"/>
      <c r="C8645" s="67"/>
      <c r="D8645" s="71"/>
      <c r="E8645" s="55"/>
      <c r="F8645" s="58"/>
      <c r="G8645" s="58"/>
      <c r="H8645" s="55"/>
      <c r="I8645" s="55"/>
      <c r="J8645" s="71"/>
      <c r="K8645" s="71"/>
      <c r="L8645" s="65"/>
      <c r="M8645" s="66"/>
      <c r="N8645" s="64"/>
      <c r="Y8645" s="55"/>
    </row>
    <row r="8646" spans="1:25" s="49" customFormat="1" x14ac:dyDescent="0.25">
      <c r="A8646" s="67"/>
      <c r="B8646" s="67"/>
      <c r="C8646" s="67"/>
      <c r="D8646" s="71"/>
      <c r="E8646" s="55"/>
      <c r="F8646" s="58"/>
      <c r="G8646" s="58"/>
      <c r="H8646" s="55"/>
      <c r="I8646" s="55"/>
      <c r="J8646" s="71"/>
      <c r="K8646" s="71"/>
      <c r="L8646" s="65"/>
      <c r="M8646" s="66"/>
      <c r="N8646" s="64"/>
      <c r="Y8646" s="55"/>
    </row>
    <row r="8647" spans="1:25" s="49" customFormat="1" x14ac:dyDescent="0.25">
      <c r="A8647" s="67"/>
      <c r="B8647" s="67"/>
      <c r="C8647" s="67"/>
      <c r="D8647" s="71"/>
      <c r="E8647" s="55"/>
      <c r="F8647" s="58"/>
      <c r="G8647" s="58"/>
      <c r="H8647" s="55"/>
      <c r="I8647" s="55"/>
      <c r="J8647" s="71"/>
      <c r="K8647" s="71"/>
      <c r="L8647" s="65"/>
      <c r="M8647" s="66"/>
      <c r="N8647" s="64"/>
      <c r="Y8647" s="55"/>
    </row>
    <row r="8648" spans="1:25" s="49" customFormat="1" x14ac:dyDescent="0.25">
      <c r="A8648" s="67"/>
      <c r="B8648" s="67"/>
      <c r="C8648" s="67"/>
      <c r="D8648" s="71"/>
      <c r="E8648" s="55"/>
      <c r="F8648" s="58"/>
      <c r="G8648" s="58"/>
      <c r="H8648" s="55"/>
      <c r="I8648" s="55"/>
      <c r="J8648" s="71"/>
      <c r="K8648" s="71"/>
      <c r="L8648" s="65"/>
      <c r="M8648" s="66"/>
      <c r="N8648" s="64"/>
      <c r="Y8648" s="55"/>
    </row>
    <row r="8649" spans="1:25" s="49" customFormat="1" x14ac:dyDescent="0.25">
      <c r="A8649" s="67"/>
      <c r="B8649" s="67"/>
      <c r="C8649" s="67"/>
      <c r="D8649" s="71"/>
      <c r="E8649" s="55"/>
      <c r="F8649" s="58"/>
      <c r="G8649" s="58"/>
      <c r="H8649" s="55"/>
      <c r="I8649" s="55"/>
      <c r="J8649" s="71"/>
      <c r="K8649" s="71"/>
      <c r="L8649" s="65"/>
      <c r="M8649" s="66"/>
      <c r="N8649" s="64"/>
      <c r="Y8649" s="55"/>
    </row>
    <row r="8650" spans="1:25" s="49" customFormat="1" x14ac:dyDescent="0.25">
      <c r="A8650" s="67"/>
      <c r="B8650" s="67"/>
      <c r="C8650" s="67"/>
      <c r="D8650" s="71"/>
      <c r="E8650" s="55"/>
      <c r="F8650" s="58"/>
      <c r="G8650" s="58"/>
      <c r="H8650" s="55"/>
      <c r="I8650" s="55"/>
      <c r="J8650" s="71"/>
      <c r="K8650" s="71"/>
      <c r="L8650" s="65"/>
      <c r="M8650" s="66"/>
      <c r="N8650" s="64"/>
      <c r="Y8650" s="55"/>
    </row>
    <row r="8651" spans="1:25" s="49" customFormat="1" x14ac:dyDescent="0.25">
      <c r="A8651" s="67"/>
      <c r="B8651" s="67"/>
      <c r="C8651" s="67"/>
      <c r="D8651" s="71"/>
      <c r="E8651" s="55"/>
      <c r="F8651" s="58"/>
      <c r="G8651" s="58"/>
      <c r="H8651" s="55"/>
      <c r="I8651" s="55"/>
      <c r="J8651" s="71"/>
      <c r="K8651" s="71"/>
      <c r="L8651" s="65"/>
      <c r="M8651" s="66"/>
      <c r="N8651" s="64"/>
      <c r="Y8651" s="55"/>
    </row>
    <row r="8652" spans="1:25" s="49" customFormat="1" x14ac:dyDescent="0.25">
      <c r="A8652" s="67"/>
      <c r="B8652" s="67"/>
      <c r="C8652" s="67"/>
      <c r="D8652" s="71"/>
      <c r="E8652" s="55"/>
      <c r="F8652" s="58"/>
      <c r="G8652" s="58"/>
      <c r="H8652" s="55"/>
      <c r="I8652" s="55"/>
      <c r="J8652" s="71"/>
      <c r="K8652" s="71"/>
      <c r="L8652" s="65"/>
      <c r="M8652" s="66"/>
      <c r="N8652" s="64"/>
      <c r="Y8652" s="55"/>
    </row>
    <row r="8653" spans="1:25" s="49" customFormat="1" x14ac:dyDescent="0.25">
      <c r="A8653" s="67"/>
      <c r="B8653" s="67"/>
      <c r="C8653" s="67"/>
      <c r="D8653" s="71"/>
      <c r="E8653" s="55"/>
      <c r="F8653" s="58"/>
      <c r="G8653" s="58"/>
      <c r="H8653" s="55"/>
      <c r="I8653" s="55"/>
      <c r="J8653" s="71"/>
      <c r="K8653" s="71"/>
      <c r="L8653" s="65"/>
      <c r="M8653" s="66"/>
      <c r="N8653" s="64"/>
      <c r="Y8653" s="55"/>
    </row>
    <row r="8654" spans="1:25" s="49" customFormat="1" x14ac:dyDescent="0.25">
      <c r="A8654" s="67"/>
      <c r="B8654" s="67"/>
      <c r="C8654" s="67"/>
      <c r="D8654" s="71"/>
      <c r="E8654" s="55"/>
      <c r="F8654" s="58"/>
      <c r="G8654" s="58"/>
      <c r="H8654" s="55"/>
      <c r="I8654" s="55"/>
      <c r="J8654" s="71"/>
      <c r="K8654" s="71"/>
      <c r="L8654" s="65"/>
      <c r="M8654" s="66"/>
      <c r="N8654" s="64"/>
      <c r="Y8654" s="55"/>
    </row>
    <row r="8655" spans="1:25" s="49" customFormat="1" x14ac:dyDescent="0.25">
      <c r="A8655" s="67"/>
      <c r="B8655" s="67"/>
      <c r="C8655" s="67"/>
      <c r="D8655" s="71"/>
      <c r="E8655" s="55"/>
      <c r="F8655" s="58"/>
      <c r="G8655" s="58"/>
      <c r="H8655" s="55"/>
      <c r="I8655" s="55"/>
      <c r="J8655" s="71"/>
      <c r="K8655" s="71"/>
      <c r="L8655" s="65"/>
      <c r="M8655" s="66"/>
      <c r="N8655" s="64"/>
      <c r="Y8655" s="55"/>
    </row>
    <row r="8656" spans="1:25" s="49" customFormat="1" x14ac:dyDescent="0.25">
      <c r="A8656" s="67"/>
      <c r="B8656" s="67"/>
      <c r="C8656" s="67"/>
      <c r="D8656" s="71"/>
      <c r="E8656" s="55"/>
      <c r="F8656" s="58"/>
      <c r="G8656" s="58"/>
      <c r="H8656" s="55"/>
      <c r="I8656" s="55"/>
      <c r="J8656" s="71"/>
      <c r="K8656" s="71"/>
      <c r="L8656" s="65"/>
      <c r="M8656" s="66"/>
      <c r="N8656" s="64"/>
      <c r="Y8656" s="55"/>
    </row>
    <row r="8657" spans="1:25" s="49" customFormat="1" x14ac:dyDescent="0.25">
      <c r="A8657" s="67"/>
      <c r="B8657" s="67"/>
      <c r="C8657" s="67"/>
      <c r="D8657" s="71"/>
      <c r="E8657" s="55"/>
      <c r="F8657" s="58"/>
      <c r="G8657" s="58"/>
      <c r="H8657" s="55"/>
      <c r="I8657" s="55"/>
      <c r="J8657" s="71"/>
      <c r="K8657" s="71"/>
      <c r="L8657" s="65"/>
      <c r="M8657" s="66"/>
      <c r="N8657" s="64"/>
      <c r="Y8657" s="55"/>
    </row>
    <row r="8658" spans="1:25" s="49" customFormat="1" x14ac:dyDescent="0.25">
      <c r="A8658" s="67"/>
      <c r="B8658" s="67"/>
      <c r="C8658" s="67"/>
      <c r="D8658" s="71"/>
      <c r="E8658" s="55"/>
      <c r="F8658" s="58"/>
      <c r="G8658" s="58"/>
      <c r="H8658" s="55"/>
      <c r="I8658" s="55"/>
      <c r="J8658" s="71"/>
      <c r="K8658" s="71"/>
      <c r="L8658" s="65"/>
      <c r="M8658" s="66"/>
      <c r="N8658" s="64"/>
      <c r="Y8658" s="55"/>
    </row>
    <row r="8659" spans="1:25" s="49" customFormat="1" x14ac:dyDescent="0.25">
      <c r="A8659" s="67"/>
      <c r="B8659" s="67"/>
      <c r="C8659" s="67"/>
      <c r="D8659" s="71"/>
      <c r="E8659" s="55"/>
      <c r="F8659" s="58"/>
      <c r="G8659" s="58"/>
      <c r="H8659" s="55"/>
      <c r="I8659" s="55"/>
      <c r="J8659" s="71"/>
      <c r="K8659" s="71"/>
      <c r="L8659" s="65"/>
      <c r="M8659" s="66"/>
      <c r="N8659" s="64"/>
      <c r="Y8659" s="55"/>
    </row>
    <row r="8660" spans="1:25" s="49" customFormat="1" x14ac:dyDescent="0.25">
      <c r="A8660" s="67"/>
      <c r="B8660" s="67"/>
      <c r="C8660" s="67"/>
      <c r="D8660" s="71"/>
      <c r="E8660" s="55"/>
      <c r="F8660" s="58"/>
      <c r="G8660" s="58"/>
      <c r="H8660" s="55"/>
      <c r="I8660" s="55"/>
      <c r="J8660" s="71"/>
      <c r="K8660" s="71"/>
      <c r="L8660" s="65"/>
      <c r="M8660" s="66"/>
      <c r="N8660" s="64"/>
      <c r="Y8660" s="55"/>
    </row>
    <row r="8661" spans="1:25" s="49" customFormat="1" x14ac:dyDescent="0.25">
      <c r="A8661" s="67"/>
      <c r="B8661" s="67"/>
      <c r="C8661" s="67"/>
      <c r="D8661" s="71"/>
      <c r="E8661" s="55"/>
      <c r="F8661" s="58"/>
      <c r="G8661" s="58"/>
      <c r="H8661" s="55"/>
      <c r="I8661" s="55"/>
      <c r="J8661" s="71"/>
      <c r="K8661" s="71"/>
      <c r="L8661" s="65"/>
      <c r="M8661" s="66"/>
      <c r="N8661" s="64"/>
      <c r="Y8661" s="55"/>
    </row>
    <row r="8662" spans="1:25" s="49" customFormat="1" x14ac:dyDescent="0.25">
      <c r="A8662" s="67"/>
      <c r="B8662" s="67"/>
      <c r="C8662" s="67"/>
      <c r="D8662" s="71"/>
      <c r="E8662" s="55"/>
      <c r="F8662" s="58"/>
      <c r="G8662" s="58"/>
      <c r="H8662" s="55"/>
      <c r="I8662" s="55"/>
      <c r="J8662" s="71"/>
      <c r="K8662" s="71"/>
      <c r="L8662" s="65"/>
      <c r="M8662" s="66"/>
      <c r="N8662" s="64"/>
      <c r="Y8662" s="55"/>
    </row>
    <row r="8663" spans="1:25" s="49" customFormat="1" x14ac:dyDescent="0.25">
      <c r="A8663" s="67"/>
      <c r="B8663" s="67"/>
      <c r="C8663" s="67"/>
      <c r="D8663" s="71"/>
      <c r="E8663" s="55"/>
      <c r="F8663" s="58"/>
      <c r="G8663" s="58"/>
      <c r="H8663" s="55"/>
      <c r="I8663" s="55"/>
      <c r="J8663" s="71"/>
      <c r="K8663" s="71"/>
      <c r="L8663" s="65"/>
      <c r="M8663" s="66"/>
      <c r="N8663" s="64"/>
      <c r="Y8663" s="55"/>
    </row>
    <row r="8664" spans="1:25" s="49" customFormat="1" x14ac:dyDescent="0.25">
      <c r="A8664" s="67"/>
      <c r="B8664" s="67"/>
      <c r="C8664" s="67"/>
      <c r="D8664" s="71"/>
      <c r="E8664" s="55"/>
      <c r="F8664" s="58"/>
      <c r="G8664" s="58"/>
      <c r="H8664" s="55"/>
      <c r="I8664" s="55"/>
      <c r="J8664" s="71"/>
      <c r="K8664" s="71"/>
      <c r="L8664" s="65"/>
      <c r="M8664" s="66"/>
      <c r="N8664" s="64"/>
      <c r="Y8664" s="55"/>
    </row>
    <row r="8665" spans="1:25" s="49" customFormat="1" x14ac:dyDescent="0.25">
      <c r="A8665" s="67"/>
      <c r="B8665" s="67"/>
      <c r="C8665" s="67"/>
      <c r="D8665" s="71"/>
      <c r="E8665" s="55"/>
      <c r="F8665" s="58"/>
      <c r="G8665" s="58"/>
      <c r="H8665" s="55"/>
      <c r="I8665" s="55"/>
      <c r="J8665" s="71"/>
      <c r="K8665" s="71"/>
      <c r="L8665" s="65"/>
      <c r="M8665" s="66"/>
      <c r="N8665" s="64"/>
      <c r="Y8665" s="55"/>
    </row>
    <row r="8666" spans="1:25" s="49" customFormat="1" x14ac:dyDescent="0.25">
      <c r="A8666" s="67"/>
      <c r="B8666" s="67"/>
      <c r="C8666" s="67"/>
      <c r="D8666" s="71"/>
      <c r="E8666" s="55"/>
      <c r="F8666" s="58"/>
      <c r="G8666" s="58"/>
      <c r="H8666" s="55"/>
      <c r="I8666" s="55"/>
      <c r="J8666" s="71"/>
      <c r="K8666" s="71"/>
      <c r="L8666" s="65"/>
      <c r="M8666" s="66"/>
      <c r="N8666" s="64"/>
      <c r="Y8666" s="55"/>
    </row>
    <row r="8667" spans="1:25" s="49" customFormat="1" x14ac:dyDescent="0.25">
      <c r="A8667" s="67"/>
      <c r="B8667" s="67"/>
      <c r="C8667" s="67"/>
      <c r="D8667" s="71"/>
      <c r="E8667" s="55"/>
      <c r="F8667" s="58"/>
      <c r="G8667" s="58"/>
      <c r="H8667" s="55"/>
      <c r="I8667" s="55"/>
      <c r="J8667" s="71"/>
      <c r="K8667" s="71"/>
      <c r="L8667" s="65"/>
      <c r="M8667" s="66"/>
      <c r="N8667" s="64"/>
      <c r="Y8667" s="55"/>
    </row>
    <row r="8668" spans="1:25" s="49" customFormat="1" x14ac:dyDescent="0.25">
      <c r="A8668" s="67"/>
      <c r="B8668" s="67"/>
      <c r="C8668" s="67"/>
      <c r="D8668" s="71"/>
      <c r="E8668" s="55"/>
      <c r="F8668" s="58"/>
      <c r="G8668" s="58"/>
      <c r="H8668" s="55"/>
      <c r="I8668" s="55"/>
      <c r="J8668" s="71"/>
      <c r="K8668" s="71"/>
      <c r="L8668" s="65"/>
      <c r="M8668" s="66"/>
      <c r="N8668" s="64"/>
      <c r="Y8668" s="55"/>
    </row>
    <row r="8669" spans="1:25" s="49" customFormat="1" x14ac:dyDescent="0.25">
      <c r="A8669" s="67"/>
      <c r="B8669" s="67"/>
      <c r="C8669" s="67"/>
      <c r="D8669" s="71"/>
      <c r="E8669" s="55"/>
      <c r="F8669" s="58"/>
      <c r="G8669" s="58"/>
      <c r="H8669" s="55"/>
      <c r="I8669" s="55"/>
      <c r="J8669" s="71"/>
      <c r="K8669" s="71"/>
      <c r="L8669" s="65"/>
      <c r="M8669" s="66"/>
      <c r="N8669" s="64"/>
      <c r="Y8669" s="55"/>
    </row>
    <row r="8670" spans="1:25" s="49" customFormat="1" x14ac:dyDescent="0.25">
      <c r="A8670" s="67"/>
      <c r="B8670" s="67"/>
      <c r="C8670" s="67"/>
      <c r="D8670" s="71"/>
      <c r="E8670" s="55"/>
      <c r="F8670" s="58"/>
      <c r="G8670" s="58"/>
      <c r="H8670" s="55"/>
      <c r="I8670" s="55"/>
      <c r="J8670" s="71"/>
      <c r="K8670" s="71"/>
      <c r="L8670" s="65"/>
      <c r="M8670" s="66"/>
      <c r="N8670" s="64"/>
      <c r="Y8670" s="55"/>
    </row>
    <row r="8671" spans="1:25" s="49" customFormat="1" x14ac:dyDescent="0.25">
      <c r="A8671" s="67"/>
      <c r="B8671" s="67"/>
      <c r="C8671" s="67"/>
      <c r="D8671" s="71"/>
      <c r="E8671" s="55"/>
      <c r="F8671" s="58"/>
      <c r="G8671" s="58"/>
      <c r="H8671" s="55"/>
      <c r="I8671" s="55"/>
      <c r="J8671" s="71"/>
      <c r="K8671" s="71"/>
      <c r="L8671" s="65"/>
      <c r="M8671" s="66"/>
      <c r="N8671" s="64"/>
      <c r="Y8671" s="55"/>
    </row>
    <row r="8672" spans="1:25" s="49" customFormat="1" x14ac:dyDescent="0.25">
      <c r="A8672" s="67"/>
      <c r="B8672" s="67"/>
      <c r="C8672" s="67"/>
      <c r="D8672" s="71"/>
      <c r="E8672" s="55"/>
      <c r="F8672" s="58"/>
      <c r="G8672" s="58"/>
      <c r="H8672" s="55"/>
      <c r="I8672" s="55"/>
      <c r="J8672" s="71"/>
      <c r="K8672" s="71"/>
      <c r="L8672" s="65"/>
      <c r="M8672" s="66"/>
      <c r="N8672" s="64"/>
      <c r="Y8672" s="55"/>
    </row>
    <row r="8673" spans="1:25" s="49" customFormat="1" x14ac:dyDescent="0.25">
      <c r="A8673" s="67"/>
      <c r="B8673" s="67"/>
      <c r="C8673" s="67"/>
      <c r="D8673" s="71"/>
      <c r="E8673" s="55"/>
      <c r="F8673" s="58"/>
      <c r="G8673" s="58"/>
      <c r="H8673" s="55"/>
      <c r="I8673" s="55"/>
      <c r="J8673" s="71"/>
      <c r="K8673" s="71"/>
      <c r="L8673" s="65"/>
      <c r="M8673" s="66"/>
      <c r="N8673" s="64"/>
      <c r="Y8673" s="55"/>
    </row>
    <row r="8674" spans="1:25" s="49" customFormat="1" x14ac:dyDescent="0.25">
      <c r="A8674" s="67"/>
      <c r="B8674" s="67"/>
      <c r="C8674" s="67"/>
      <c r="D8674" s="71"/>
      <c r="E8674" s="55"/>
      <c r="F8674" s="58"/>
      <c r="G8674" s="58"/>
      <c r="H8674" s="55"/>
      <c r="I8674" s="55"/>
      <c r="J8674" s="71"/>
      <c r="K8674" s="71"/>
      <c r="L8674" s="65"/>
      <c r="M8674" s="66"/>
      <c r="N8674" s="64"/>
      <c r="Y8674" s="55"/>
    </row>
    <row r="8675" spans="1:25" s="49" customFormat="1" x14ac:dyDescent="0.25">
      <c r="A8675" s="67"/>
      <c r="B8675" s="67"/>
      <c r="C8675" s="67"/>
      <c r="D8675" s="71"/>
      <c r="E8675" s="55"/>
      <c r="F8675" s="58"/>
      <c r="G8675" s="58"/>
      <c r="H8675" s="55"/>
      <c r="I8675" s="55"/>
      <c r="J8675" s="71"/>
      <c r="K8675" s="71"/>
      <c r="L8675" s="65"/>
      <c r="M8675" s="66"/>
      <c r="N8675" s="64"/>
      <c r="Y8675" s="55"/>
    </row>
    <row r="8676" spans="1:25" s="49" customFormat="1" x14ac:dyDescent="0.25">
      <c r="A8676" s="67"/>
      <c r="B8676" s="67"/>
      <c r="C8676" s="67"/>
      <c r="D8676" s="71"/>
      <c r="E8676" s="55"/>
      <c r="F8676" s="58"/>
      <c r="G8676" s="58"/>
      <c r="H8676" s="55"/>
      <c r="I8676" s="55"/>
      <c r="J8676" s="71"/>
      <c r="K8676" s="71"/>
      <c r="L8676" s="65"/>
      <c r="M8676" s="66"/>
      <c r="N8676" s="64"/>
      <c r="Y8676" s="55"/>
    </row>
    <row r="8677" spans="1:25" s="49" customFormat="1" x14ac:dyDescent="0.25">
      <c r="A8677" s="67"/>
      <c r="B8677" s="67"/>
      <c r="C8677" s="67"/>
      <c r="D8677" s="71"/>
      <c r="E8677" s="55"/>
      <c r="F8677" s="58"/>
      <c r="G8677" s="58"/>
      <c r="H8677" s="55"/>
      <c r="I8677" s="55"/>
      <c r="J8677" s="71"/>
      <c r="K8677" s="71"/>
      <c r="L8677" s="65"/>
      <c r="M8677" s="66"/>
      <c r="N8677" s="64"/>
      <c r="Y8677" s="55"/>
    </row>
    <row r="8678" spans="1:25" s="49" customFormat="1" x14ac:dyDescent="0.25">
      <c r="A8678" s="67"/>
      <c r="B8678" s="67"/>
      <c r="C8678" s="67"/>
      <c r="D8678" s="71"/>
      <c r="E8678" s="55"/>
      <c r="F8678" s="58"/>
      <c r="G8678" s="58"/>
      <c r="H8678" s="55"/>
      <c r="I8678" s="55"/>
      <c r="J8678" s="71"/>
      <c r="K8678" s="71"/>
      <c r="L8678" s="65"/>
      <c r="M8678" s="66"/>
      <c r="N8678" s="64"/>
      <c r="Y8678" s="55"/>
    </row>
    <row r="8679" spans="1:25" s="49" customFormat="1" x14ac:dyDescent="0.25">
      <c r="A8679" s="67"/>
      <c r="B8679" s="67"/>
      <c r="C8679" s="67"/>
      <c r="D8679" s="71"/>
      <c r="E8679" s="55"/>
      <c r="F8679" s="58"/>
      <c r="G8679" s="58"/>
      <c r="H8679" s="55"/>
      <c r="I8679" s="55"/>
      <c r="J8679" s="71"/>
      <c r="K8679" s="71"/>
      <c r="L8679" s="65"/>
      <c r="M8679" s="66"/>
      <c r="N8679" s="64"/>
      <c r="Y8679" s="55"/>
    </row>
    <row r="8680" spans="1:25" s="49" customFormat="1" x14ac:dyDescent="0.25">
      <c r="A8680" s="67"/>
      <c r="B8680" s="67"/>
      <c r="C8680" s="67"/>
      <c r="D8680" s="71"/>
      <c r="E8680" s="55"/>
      <c r="F8680" s="58"/>
      <c r="G8680" s="58"/>
      <c r="H8680" s="55"/>
      <c r="I8680" s="55"/>
      <c r="J8680" s="71"/>
      <c r="K8680" s="71"/>
      <c r="L8680" s="65"/>
      <c r="M8680" s="66"/>
      <c r="N8680" s="64"/>
      <c r="Y8680" s="55"/>
    </row>
    <row r="8681" spans="1:25" s="49" customFormat="1" x14ac:dyDescent="0.25">
      <c r="A8681" s="67"/>
      <c r="B8681" s="67"/>
      <c r="C8681" s="67"/>
      <c r="D8681" s="71"/>
      <c r="E8681" s="55"/>
      <c r="F8681" s="58"/>
      <c r="G8681" s="58"/>
      <c r="H8681" s="55"/>
      <c r="I8681" s="55"/>
      <c r="J8681" s="71"/>
      <c r="K8681" s="71"/>
      <c r="L8681" s="65"/>
      <c r="M8681" s="66"/>
      <c r="N8681" s="64"/>
      <c r="Y8681" s="55"/>
    </row>
    <row r="8682" spans="1:25" s="49" customFormat="1" x14ac:dyDescent="0.25">
      <c r="A8682" s="67"/>
      <c r="B8682" s="67"/>
      <c r="C8682" s="67"/>
      <c r="D8682" s="71"/>
      <c r="E8682" s="55"/>
      <c r="F8682" s="58"/>
      <c r="G8682" s="58"/>
      <c r="H8682" s="55"/>
      <c r="I8682" s="55"/>
      <c r="J8682" s="71"/>
      <c r="K8682" s="71"/>
      <c r="L8682" s="65"/>
      <c r="M8682" s="66"/>
      <c r="N8682" s="64"/>
      <c r="Y8682" s="55"/>
    </row>
    <row r="8683" spans="1:25" s="49" customFormat="1" x14ac:dyDescent="0.25">
      <c r="A8683" s="67"/>
      <c r="B8683" s="67"/>
      <c r="C8683" s="67"/>
      <c r="D8683" s="71"/>
      <c r="E8683" s="55"/>
      <c r="F8683" s="58"/>
      <c r="G8683" s="58"/>
      <c r="H8683" s="55"/>
      <c r="I8683" s="55"/>
      <c r="J8683" s="71"/>
      <c r="K8683" s="71"/>
      <c r="L8683" s="65"/>
      <c r="M8683" s="66"/>
      <c r="N8683" s="64"/>
      <c r="Y8683" s="55"/>
    </row>
    <row r="8684" spans="1:25" s="49" customFormat="1" x14ac:dyDescent="0.25">
      <c r="A8684" s="67"/>
      <c r="B8684" s="67"/>
      <c r="C8684" s="67"/>
      <c r="D8684" s="71"/>
      <c r="E8684" s="55"/>
      <c r="F8684" s="58"/>
      <c r="G8684" s="58"/>
      <c r="H8684" s="55"/>
      <c r="I8684" s="55"/>
      <c r="J8684" s="71"/>
      <c r="K8684" s="71"/>
      <c r="L8684" s="65"/>
      <c r="M8684" s="66"/>
      <c r="N8684" s="64"/>
      <c r="Y8684" s="55"/>
    </row>
    <row r="8685" spans="1:25" s="49" customFormat="1" x14ac:dyDescent="0.25">
      <c r="A8685" s="67"/>
      <c r="B8685" s="67"/>
      <c r="C8685" s="67"/>
      <c r="D8685" s="71"/>
      <c r="E8685" s="55"/>
      <c r="F8685" s="58"/>
      <c r="G8685" s="58"/>
      <c r="H8685" s="55"/>
      <c r="I8685" s="55"/>
      <c r="J8685" s="71"/>
      <c r="K8685" s="71"/>
      <c r="L8685" s="65"/>
      <c r="M8685" s="66"/>
      <c r="N8685" s="64"/>
      <c r="Y8685" s="55"/>
    </row>
    <row r="8686" spans="1:25" s="49" customFormat="1" x14ac:dyDescent="0.25">
      <c r="A8686" s="67"/>
      <c r="B8686" s="67"/>
      <c r="C8686" s="67"/>
      <c r="D8686" s="71"/>
      <c r="E8686" s="55"/>
      <c r="F8686" s="58"/>
      <c r="G8686" s="58"/>
      <c r="H8686" s="55"/>
      <c r="I8686" s="55"/>
      <c r="J8686" s="71"/>
      <c r="K8686" s="71"/>
      <c r="L8686" s="65"/>
      <c r="M8686" s="66"/>
      <c r="N8686" s="64"/>
      <c r="Y8686" s="55"/>
    </row>
    <row r="8687" spans="1:25" s="49" customFormat="1" x14ac:dyDescent="0.25">
      <c r="A8687" s="67"/>
      <c r="B8687" s="67"/>
      <c r="C8687" s="67"/>
      <c r="D8687" s="71"/>
      <c r="E8687" s="55"/>
      <c r="F8687" s="58"/>
      <c r="G8687" s="58"/>
      <c r="H8687" s="55"/>
      <c r="I8687" s="55"/>
      <c r="J8687" s="71"/>
      <c r="K8687" s="71"/>
      <c r="L8687" s="65"/>
      <c r="M8687" s="66"/>
      <c r="N8687" s="64"/>
      <c r="Y8687" s="55"/>
    </row>
    <row r="8688" spans="1:25" s="49" customFormat="1" x14ac:dyDescent="0.25">
      <c r="A8688" s="67"/>
      <c r="B8688" s="67"/>
      <c r="C8688" s="67"/>
      <c r="D8688" s="71"/>
      <c r="E8688" s="55"/>
      <c r="F8688" s="58"/>
      <c r="G8688" s="58"/>
      <c r="H8688" s="55"/>
      <c r="I8688" s="55"/>
      <c r="J8688" s="71"/>
      <c r="K8688" s="71"/>
      <c r="L8688" s="65"/>
      <c r="M8688" s="66"/>
      <c r="N8688" s="64"/>
      <c r="Y8688" s="55"/>
    </row>
    <row r="8689" spans="1:25" s="49" customFormat="1" x14ac:dyDescent="0.25">
      <c r="A8689" s="67"/>
      <c r="B8689" s="67"/>
      <c r="C8689" s="67"/>
      <c r="D8689" s="71"/>
      <c r="E8689" s="55"/>
      <c r="F8689" s="58"/>
      <c r="G8689" s="58"/>
      <c r="H8689" s="55"/>
      <c r="I8689" s="55"/>
      <c r="J8689" s="71"/>
      <c r="K8689" s="71"/>
      <c r="L8689" s="65"/>
      <c r="M8689" s="66"/>
      <c r="N8689" s="64"/>
      <c r="Y8689" s="55"/>
    </row>
    <row r="8690" spans="1:25" s="49" customFormat="1" x14ac:dyDescent="0.25">
      <c r="A8690" s="67"/>
      <c r="B8690" s="67"/>
      <c r="C8690" s="67"/>
      <c r="D8690" s="71"/>
      <c r="E8690" s="55"/>
      <c r="F8690" s="58"/>
      <c r="G8690" s="58"/>
      <c r="H8690" s="55"/>
      <c r="I8690" s="55"/>
      <c r="J8690" s="71"/>
      <c r="K8690" s="71"/>
      <c r="L8690" s="65"/>
      <c r="M8690" s="66"/>
      <c r="N8690" s="64"/>
      <c r="Y8690" s="55"/>
    </row>
    <row r="8691" spans="1:25" s="49" customFormat="1" x14ac:dyDescent="0.25">
      <c r="A8691" s="67"/>
      <c r="B8691" s="67"/>
      <c r="C8691" s="67"/>
      <c r="D8691" s="71"/>
      <c r="E8691" s="55"/>
      <c r="F8691" s="58"/>
      <c r="G8691" s="58"/>
      <c r="H8691" s="55"/>
      <c r="I8691" s="55"/>
      <c r="J8691" s="71"/>
      <c r="K8691" s="71"/>
      <c r="L8691" s="65"/>
      <c r="M8691" s="66"/>
      <c r="N8691" s="64"/>
      <c r="Y8691" s="55"/>
    </row>
    <row r="8692" spans="1:25" s="49" customFormat="1" x14ac:dyDescent="0.25">
      <c r="A8692" s="67"/>
      <c r="B8692" s="67"/>
      <c r="C8692" s="67"/>
      <c r="D8692" s="71"/>
      <c r="E8692" s="55"/>
      <c r="F8692" s="58"/>
      <c r="G8692" s="58"/>
      <c r="H8692" s="55"/>
      <c r="I8692" s="55"/>
      <c r="J8692" s="71"/>
      <c r="K8692" s="71"/>
      <c r="L8692" s="65"/>
      <c r="M8692" s="66"/>
      <c r="N8692" s="64"/>
      <c r="Y8692" s="55"/>
    </row>
    <row r="8693" spans="1:25" s="49" customFormat="1" x14ac:dyDescent="0.25">
      <c r="A8693" s="67"/>
      <c r="B8693" s="67"/>
      <c r="C8693" s="67"/>
      <c r="D8693" s="71"/>
      <c r="E8693" s="55"/>
      <c r="F8693" s="58"/>
      <c r="G8693" s="58"/>
      <c r="H8693" s="55"/>
      <c r="I8693" s="55"/>
      <c r="J8693" s="71"/>
      <c r="K8693" s="71"/>
      <c r="L8693" s="65"/>
      <c r="M8693" s="66"/>
      <c r="N8693" s="64"/>
      <c r="Y8693" s="55"/>
    </row>
    <row r="8694" spans="1:25" s="49" customFormat="1" x14ac:dyDescent="0.25">
      <c r="A8694" s="67"/>
      <c r="B8694" s="67"/>
      <c r="C8694" s="67"/>
      <c r="D8694" s="71"/>
      <c r="E8694" s="55"/>
      <c r="F8694" s="58"/>
      <c r="G8694" s="58"/>
      <c r="H8694" s="55"/>
      <c r="I8694" s="55"/>
      <c r="J8694" s="71"/>
      <c r="K8694" s="71"/>
      <c r="L8694" s="65"/>
      <c r="M8694" s="66"/>
      <c r="N8694" s="64"/>
      <c r="Y8694" s="55"/>
    </row>
    <row r="8695" spans="1:25" s="49" customFormat="1" x14ac:dyDescent="0.25">
      <c r="A8695" s="67"/>
      <c r="B8695" s="67"/>
      <c r="C8695" s="67"/>
      <c r="D8695" s="71"/>
      <c r="E8695" s="55"/>
      <c r="F8695" s="58"/>
      <c r="G8695" s="58"/>
      <c r="H8695" s="55"/>
      <c r="I8695" s="55"/>
      <c r="J8695" s="71"/>
      <c r="K8695" s="71"/>
      <c r="L8695" s="65"/>
      <c r="M8695" s="66"/>
      <c r="N8695" s="64"/>
      <c r="Y8695" s="55"/>
    </row>
    <row r="8696" spans="1:25" s="49" customFormat="1" x14ac:dyDescent="0.25">
      <c r="A8696" s="67"/>
      <c r="B8696" s="67"/>
      <c r="C8696" s="67"/>
      <c r="D8696" s="71"/>
      <c r="E8696" s="55"/>
      <c r="F8696" s="58"/>
      <c r="G8696" s="58"/>
      <c r="H8696" s="55"/>
      <c r="I8696" s="55"/>
      <c r="J8696" s="71"/>
      <c r="K8696" s="71"/>
      <c r="L8696" s="65"/>
      <c r="M8696" s="66"/>
      <c r="N8696" s="64"/>
      <c r="Y8696" s="55"/>
    </row>
    <row r="8697" spans="1:25" s="49" customFormat="1" x14ac:dyDescent="0.25">
      <c r="A8697" s="67"/>
      <c r="B8697" s="67"/>
      <c r="C8697" s="67"/>
      <c r="D8697" s="71"/>
      <c r="E8697" s="55"/>
      <c r="F8697" s="58"/>
      <c r="G8697" s="58"/>
      <c r="H8697" s="55"/>
      <c r="I8697" s="55"/>
      <c r="J8697" s="71"/>
      <c r="K8697" s="71"/>
      <c r="L8697" s="65"/>
      <c r="M8697" s="66"/>
      <c r="N8697" s="64"/>
      <c r="Y8697" s="55"/>
    </row>
    <row r="8698" spans="1:25" s="49" customFormat="1" x14ac:dyDescent="0.25">
      <c r="A8698" s="67"/>
      <c r="B8698" s="67"/>
      <c r="C8698" s="67"/>
      <c r="D8698" s="71"/>
      <c r="E8698" s="55"/>
      <c r="F8698" s="58"/>
      <c r="G8698" s="58"/>
      <c r="H8698" s="55"/>
      <c r="I8698" s="55"/>
      <c r="J8698" s="71"/>
      <c r="K8698" s="71"/>
      <c r="L8698" s="65"/>
      <c r="M8698" s="66"/>
      <c r="N8698" s="64"/>
      <c r="Y8698" s="55"/>
    </row>
    <row r="8699" spans="1:25" s="49" customFormat="1" x14ac:dyDescent="0.25">
      <c r="A8699" s="67"/>
      <c r="B8699" s="67"/>
      <c r="C8699" s="67"/>
      <c r="D8699" s="71"/>
      <c r="E8699" s="55"/>
      <c r="F8699" s="58"/>
      <c r="G8699" s="58"/>
      <c r="H8699" s="55"/>
      <c r="I8699" s="55"/>
      <c r="J8699" s="71"/>
      <c r="K8699" s="71"/>
      <c r="L8699" s="65"/>
      <c r="M8699" s="66"/>
      <c r="N8699" s="64"/>
      <c r="Y8699" s="55"/>
    </row>
    <row r="8700" spans="1:25" s="49" customFormat="1" x14ac:dyDescent="0.25">
      <c r="A8700" s="67"/>
      <c r="B8700" s="67"/>
      <c r="C8700" s="67"/>
      <c r="D8700" s="71"/>
      <c r="E8700" s="55"/>
      <c r="F8700" s="58"/>
      <c r="G8700" s="58"/>
      <c r="H8700" s="55"/>
      <c r="I8700" s="55"/>
      <c r="J8700" s="71"/>
      <c r="K8700" s="71"/>
      <c r="L8700" s="65"/>
      <c r="M8700" s="66"/>
      <c r="N8700" s="64"/>
      <c r="Y8700" s="55"/>
    </row>
    <row r="8701" spans="1:25" s="49" customFormat="1" x14ac:dyDescent="0.25">
      <c r="A8701" s="67"/>
      <c r="B8701" s="67"/>
      <c r="C8701" s="67"/>
      <c r="D8701" s="71"/>
      <c r="E8701" s="55"/>
      <c r="F8701" s="58"/>
      <c r="G8701" s="58"/>
      <c r="H8701" s="55"/>
      <c r="I8701" s="55"/>
      <c r="J8701" s="71"/>
      <c r="K8701" s="71"/>
      <c r="L8701" s="65"/>
      <c r="M8701" s="66"/>
      <c r="N8701" s="64"/>
      <c r="Y8701" s="55"/>
    </row>
    <row r="8702" spans="1:25" s="49" customFormat="1" x14ac:dyDescent="0.25">
      <c r="A8702" s="67"/>
      <c r="B8702" s="67"/>
      <c r="C8702" s="67"/>
      <c r="D8702" s="71"/>
      <c r="E8702" s="55"/>
      <c r="F8702" s="58"/>
      <c r="G8702" s="58"/>
      <c r="H8702" s="55"/>
      <c r="I8702" s="55"/>
      <c r="J8702" s="71"/>
      <c r="K8702" s="71"/>
      <c r="L8702" s="65"/>
      <c r="M8702" s="66"/>
      <c r="N8702" s="64"/>
      <c r="Y8702" s="55"/>
    </row>
    <row r="8703" spans="1:25" s="49" customFormat="1" x14ac:dyDescent="0.25">
      <c r="A8703" s="67"/>
      <c r="B8703" s="67"/>
      <c r="C8703" s="67"/>
      <c r="D8703" s="71"/>
      <c r="E8703" s="55"/>
      <c r="F8703" s="58"/>
      <c r="G8703" s="58"/>
      <c r="H8703" s="55"/>
      <c r="I8703" s="55"/>
      <c r="J8703" s="71"/>
      <c r="K8703" s="71"/>
      <c r="L8703" s="65"/>
      <c r="M8703" s="66"/>
      <c r="N8703" s="64"/>
      <c r="Y8703" s="55"/>
    </row>
    <row r="8704" spans="1:25" s="49" customFormat="1" x14ac:dyDescent="0.25">
      <c r="A8704" s="67"/>
      <c r="B8704" s="67"/>
      <c r="C8704" s="67"/>
      <c r="D8704" s="71"/>
      <c r="E8704" s="55"/>
      <c r="F8704" s="58"/>
      <c r="G8704" s="58"/>
      <c r="H8704" s="55"/>
      <c r="I8704" s="55"/>
      <c r="J8704" s="71"/>
      <c r="K8704" s="71"/>
      <c r="L8704" s="65"/>
      <c r="M8704" s="66"/>
      <c r="N8704" s="64"/>
      <c r="Y8704" s="55"/>
    </row>
    <row r="8705" spans="1:25" s="49" customFormat="1" x14ac:dyDescent="0.25">
      <c r="A8705" s="67"/>
      <c r="B8705" s="67"/>
      <c r="C8705" s="67"/>
      <c r="D8705" s="71"/>
      <c r="E8705" s="55"/>
      <c r="F8705" s="58"/>
      <c r="G8705" s="58"/>
      <c r="H8705" s="55"/>
      <c r="I8705" s="55"/>
      <c r="J8705" s="71"/>
      <c r="K8705" s="71"/>
      <c r="L8705" s="65"/>
      <c r="M8705" s="66"/>
      <c r="N8705" s="64"/>
      <c r="Y8705" s="55"/>
    </row>
    <row r="8706" spans="1:25" s="49" customFormat="1" x14ac:dyDescent="0.25">
      <c r="A8706" s="67"/>
      <c r="B8706" s="67"/>
      <c r="C8706" s="67"/>
      <c r="D8706" s="71"/>
      <c r="E8706" s="55"/>
      <c r="F8706" s="58"/>
      <c r="G8706" s="58"/>
      <c r="H8706" s="55"/>
      <c r="I8706" s="55"/>
      <c r="J8706" s="71"/>
      <c r="K8706" s="71"/>
      <c r="L8706" s="65"/>
      <c r="M8706" s="66"/>
      <c r="N8706" s="64"/>
      <c r="Y8706" s="55"/>
    </row>
    <row r="8707" spans="1:25" s="49" customFormat="1" x14ac:dyDescent="0.25">
      <c r="A8707" s="67"/>
      <c r="B8707" s="67"/>
      <c r="C8707" s="67"/>
      <c r="D8707" s="71"/>
      <c r="E8707" s="55"/>
      <c r="F8707" s="58"/>
      <c r="G8707" s="58"/>
      <c r="H8707" s="55"/>
      <c r="I8707" s="55"/>
      <c r="J8707" s="71"/>
      <c r="K8707" s="71"/>
      <c r="L8707" s="65"/>
      <c r="M8707" s="66"/>
      <c r="N8707" s="64"/>
      <c r="Y8707" s="55"/>
    </row>
    <row r="8708" spans="1:25" s="49" customFormat="1" x14ac:dyDescent="0.25">
      <c r="A8708" s="67"/>
      <c r="B8708" s="67"/>
      <c r="C8708" s="67"/>
      <c r="D8708" s="71"/>
      <c r="E8708" s="55"/>
      <c r="F8708" s="58"/>
      <c r="G8708" s="58"/>
      <c r="H8708" s="55"/>
      <c r="I8708" s="55"/>
      <c r="J8708" s="71"/>
      <c r="K8708" s="71"/>
      <c r="L8708" s="65"/>
      <c r="M8708" s="66"/>
      <c r="N8708" s="64"/>
      <c r="Y8708" s="55"/>
    </row>
    <row r="8709" spans="1:25" s="49" customFormat="1" x14ac:dyDescent="0.25">
      <c r="A8709" s="67"/>
      <c r="B8709" s="67"/>
      <c r="C8709" s="67"/>
      <c r="D8709" s="71"/>
      <c r="E8709" s="55"/>
      <c r="F8709" s="58"/>
      <c r="G8709" s="58"/>
      <c r="H8709" s="55"/>
      <c r="I8709" s="55"/>
      <c r="J8709" s="71"/>
      <c r="K8709" s="71"/>
      <c r="L8709" s="65"/>
      <c r="M8709" s="66"/>
      <c r="N8709" s="64"/>
      <c r="Y8709" s="55"/>
    </row>
    <row r="8710" spans="1:25" s="49" customFormat="1" x14ac:dyDescent="0.25">
      <c r="A8710" s="67"/>
      <c r="B8710" s="67"/>
      <c r="C8710" s="67"/>
      <c r="D8710" s="71"/>
      <c r="E8710" s="55"/>
      <c r="F8710" s="58"/>
      <c r="G8710" s="58"/>
      <c r="H8710" s="55"/>
      <c r="I8710" s="55"/>
      <c r="J8710" s="71"/>
      <c r="K8710" s="71"/>
      <c r="L8710" s="65"/>
      <c r="M8710" s="66"/>
      <c r="N8710" s="64"/>
      <c r="Y8710" s="55"/>
    </row>
    <row r="8711" spans="1:25" s="49" customFormat="1" x14ac:dyDescent="0.25">
      <c r="A8711" s="67"/>
      <c r="B8711" s="67"/>
      <c r="C8711" s="67"/>
      <c r="D8711" s="71"/>
      <c r="E8711" s="55"/>
      <c r="F8711" s="58"/>
      <c r="G8711" s="58"/>
      <c r="H8711" s="55"/>
      <c r="I8711" s="55"/>
      <c r="J8711" s="71"/>
      <c r="K8711" s="71"/>
      <c r="L8711" s="65"/>
      <c r="M8711" s="66"/>
      <c r="N8711" s="64"/>
      <c r="Y8711" s="55"/>
    </row>
    <row r="8712" spans="1:25" s="49" customFormat="1" x14ac:dyDescent="0.25">
      <c r="A8712" s="67"/>
      <c r="B8712" s="67"/>
      <c r="C8712" s="67"/>
      <c r="D8712" s="71"/>
      <c r="E8712" s="55"/>
      <c r="F8712" s="58"/>
      <c r="G8712" s="58"/>
      <c r="H8712" s="55"/>
      <c r="I8712" s="55"/>
      <c r="J8712" s="71"/>
      <c r="K8712" s="71"/>
      <c r="L8712" s="65"/>
      <c r="M8712" s="66"/>
      <c r="N8712" s="64"/>
      <c r="Y8712" s="55"/>
    </row>
    <row r="8713" spans="1:25" s="49" customFormat="1" x14ac:dyDescent="0.25">
      <c r="A8713" s="67"/>
      <c r="B8713" s="67"/>
      <c r="C8713" s="67"/>
      <c r="D8713" s="71"/>
      <c r="E8713" s="55"/>
      <c r="F8713" s="58"/>
      <c r="G8713" s="58"/>
      <c r="H8713" s="55"/>
      <c r="I8713" s="55"/>
      <c r="J8713" s="71"/>
      <c r="K8713" s="71"/>
      <c r="L8713" s="65"/>
      <c r="M8713" s="66"/>
      <c r="N8713" s="64"/>
      <c r="Y8713" s="55"/>
    </row>
    <row r="8714" spans="1:25" s="49" customFormat="1" x14ac:dyDescent="0.25">
      <c r="A8714" s="67"/>
      <c r="B8714" s="67"/>
      <c r="C8714" s="67"/>
      <c r="D8714" s="71"/>
      <c r="E8714" s="55"/>
      <c r="F8714" s="58"/>
      <c r="G8714" s="58"/>
      <c r="H8714" s="55"/>
      <c r="I8714" s="55"/>
      <c r="J8714" s="71"/>
      <c r="K8714" s="71"/>
      <c r="L8714" s="65"/>
      <c r="M8714" s="66"/>
      <c r="N8714" s="64"/>
      <c r="Y8714" s="55"/>
    </row>
    <row r="8715" spans="1:25" s="49" customFormat="1" x14ac:dyDescent="0.25">
      <c r="A8715" s="67"/>
      <c r="B8715" s="67"/>
      <c r="C8715" s="67"/>
      <c r="D8715" s="71"/>
      <c r="E8715" s="55"/>
      <c r="F8715" s="58"/>
      <c r="G8715" s="58"/>
      <c r="H8715" s="55"/>
      <c r="I8715" s="55"/>
      <c r="J8715" s="71"/>
      <c r="K8715" s="71"/>
      <c r="L8715" s="65"/>
      <c r="M8715" s="66"/>
      <c r="N8715" s="64"/>
      <c r="Y8715" s="55"/>
    </row>
    <row r="8716" spans="1:25" s="49" customFormat="1" x14ac:dyDescent="0.25">
      <c r="A8716" s="67"/>
      <c r="B8716" s="67"/>
      <c r="C8716" s="67"/>
      <c r="D8716" s="71"/>
      <c r="E8716" s="55"/>
      <c r="F8716" s="58"/>
      <c r="G8716" s="58"/>
      <c r="H8716" s="55"/>
      <c r="I8716" s="55"/>
      <c r="J8716" s="71"/>
      <c r="K8716" s="71"/>
      <c r="L8716" s="65"/>
      <c r="M8716" s="66"/>
      <c r="N8716" s="64"/>
      <c r="Y8716" s="55"/>
    </row>
    <row r="8717" spans="1:25" s="49" customFormat="1" x14ac:dyDescent="0.25">
      <c r="A8717" s="67"/>
      <c r="B8717" s="67"/>
      <c r="C8717" s="67"/>
      <c r="D8717" s="71"/>
      <c r="E8717" s="55"/>
      <c r="F8717" s="58"/>
      <c r="G8717" s="58"/>
      <c r="H8717" s="55"/>
      <c r="I8717" s="55"/>
      <c r="J8717" s="71"/>
      <c r="K8717" s="71"/>
      <c r="L8717" s="65"/>
      <c r="M8717" s="66"/>
      <c r="N8717" s="64"/>
      <c r="Y8717" s="55"/>
    </row>
    <row r="8718" spans="1:25" s="49" customFormat="1" x14ac:dyDescent="0.25">
      <c r="A8718" s="67"/>
      <c r="B8718" s="67"/>
      <c r="C8718" s="67"/>
      <c r="D8718" s="71"/>
      <c r="E8718" s="55"/>
      <c r="F8718" s="58"/>
      <c r="G8718" s="58"/>
      <c r="H8718" s="55"/>
      <c r="I8718" s="55"/>
      <c r="J8718" s="71"/>
      <c r="K8718" s="71"/>
      <c r="L8718" s="65"/>
      <c r="M8718" s="66"/>
      <c r="N8718" s="64"/>
      <c r="Y8718" s="55"/>
    </row>
    <row r="8719" spans="1:25" s="49" customFormat="1" x14ac:dyDescent="0.25">
      <c r="A8719" s="67"/>
      <c r="B8719" s="67"/>
      <c r="C8719" s="67"/>
      <c r="D8719" s="71"/>
      <c r="E8719" s="55"/>
      <c r="F8719" s="58"/>
      <c r="G8719" s="58"/>
      <c r="H8719" s="55"/>
      <c r="I8719" s="55"/>
      <c r="J8719" s="71"/>
      <c r="K8719" s="71"/>
      <c r="L8719" s="65"/>
      <c r="M8719" s="66"/>
      <c r="N8719" s="64"/>
      <c r="Y8719" s="55"/>
    </row>
    <row r="8720" spans="1:25" s="49" customFormat="1" x14ac:dyDescent="0.25">
      <c r="A8720" s="67"/>
      <c r="B8720" s="67"/>
      <c r="C8720" s="67"/>
      <c r="D8720" s="71"/>
      <c r="E8720" s="55"/>
      <c r="F8720" s="58"/>
      <c r="G8720" s="58"/>
      <c r="H8720" s="55"/>
      <c r="I8720" s="55"/>
      <c r="J8720" s="71"/>
      <c r="K8720" s="71"/>
      <c r="L8720" s="65"/>
      <c r="M8720" s="66"/>
      <c r="N8720" s="64"/>
      <c r="Y8720" s="55"/>
    </row>
    <row r="8721" spans="1:25" s="49" customFormat="1" x14ac:dyDescent="0.25">
      <c r="A8721" s="67"/>
      <c r="B8721" s="67"/>
      <c r="C8721" s="67"/>
      <c r="D8721" s="71"/>
      <c r="E8721" s="55"/>
      <c r="F8721" s="58"/>
      <c r="G8721" s="58"/>
      <c r="H8721" s="55"/>
      <c r="I8721" s="55"/>
      <c r="J8721" s="71"/>
      <c r="K8721" s="71"/>
      <c r="L8721" s="65"/>
      <c r="M8721" s="66"/>
      <c r="N8721" s="64"/>
      <c r="Y8721" s="55"/>
    </row>
    <row r="8722" spans="1:25" s="49" customFormat="1" x14ac:dyDescent="0.25">
      <c r="A8722" s="67"/>
      <c r="B8722" s="67"/>
      <c r="C8722" s="67"/>
      <c r="D8722" s="71"/>
      <c r="E8722" s="55"/>
      <c r="F8722" s="58"/>
      <c r="G8722" s="58"/>
      <c r="H8722" s="55"/>
      <c r="I8722" s="55"/>
      <c r="J8722" s="71"/>
      <c r="K8722" s="71"/>
      <c r="L8722" s="65"/>
      <c r="M8722" s="66"/>
      <c r="N8722" s="64"/>
      <c r="Y8722" s="55"/>
    </row>
    <row r="8723" spans="1:25" s="49" customFormat="1" x14ac:dyDescent="0.25">
      <c r="A8723" s="67"/>
      <c r="B8723" s="67"/>
      <c r="C8723" s="67"/>
      <c r="D8723" s="71"/>
      <c r="E8723" s="55"/>
      <c r="F8723" s="58"/>
      <c r="G8723" s="58"/>
      <c r="H8723" s="55"/>
      <c r="I8723" s="55"/>
      <c r="J8723" s="71"/>
      <c r="K8723" s="71"/>
      <c r="L8723" s="65"/>
      <c r="M8723" s="66"/>
      <c r="N8723" s="64"/>
      <c r="Y8723" s="55"/>
    </row>
    <row r="8724" spans="1:25" s="49" customFormat="1" x14ac:dyDescent="0.25">
      <c r="A8724" s="67"/>
      <c r="B8724" s="67"/>
      <c r="C8724" s="67"/>
      <c r="D8724" s="71"/>
      <c r="E8724" s="55"/>
      <c r="F8724" s="58"/>
      <c r="G8724" s="58"/>
      <c r="H8724" s="55"/>
      <c r="I8724" s="55"/>
      <c r="J8724" s="71"/>
      <c r="K8724" s="71"/>
      <c r="L8724" s="65"/>
      <c r="M8724" s="66"/>
      <c r="N8724" s="64"/>
      <c r="Y8724" s="55"/>
    </row>
    <row r="8725" spans="1:25" s="49" customFormat="1" x14ac:dyDescent="0.25">
      <c r="A8725" s="67"/>
      <c r="B8725" s="67"/>
      <c r="C8725" s="67"/>
      <c r="D8725" s="71"/>
      <c r="E8725" s="55"/>
      <c r="F8725" s="58"/>
      <c r="G8725" s="58"/>
      <c r="H8725" s="55"/>
      <c r="I8725" s="55"/>
      <c r="J8725" s="71"/>
      <c r="K8725" s="71"/>
      <c r="L8725" s="65"/>
      <c r="M8725" s="66"/>
      <c r="N8725" s="64"/>
      <c r="Y8725" s="55"/>
    </row>
    <row r="8726" spans="1:25" s="49" customFormat="1" x14ac:dyDescent="0.25">
      <c r="A8726" s="67"/>
      <c r="B8726" s="67"/>
      <c r="C8726" s="67"/>
      <c r="D8726" s="71"/>
      <c r="E8726" s="55"/>
      <c r="F8726" s="58"/>
      <c r="G8726" s="58"/>
      <c r="H8726" s="55"/>
      <c r="I8726" s="55"/>
      <c r="J8726" s="71"/>
      <c r="K8726" s="71"/>
      <c r="L8726" s="65"/>
      <c r="M8726" s="66"/>
      <c r="N8726" s="64"/>
      <c r="Y8726" s="55"/>
    </row>
    <row r="8727" spans="1:25" s="49" customFormat="1" x14ac:dyDescent="0.25">
      <c r="A8727" s="67"/>
      <c r="B8727" s="67"/>
      <c r="C8727" s="67"/>
      <c r="D8727" s="71"/>
      <c r="E8727" s="55"/>
      <c r="F8727" s="58"/>
      <c r="G8727" s="58"/>
      <c r="H8727" s="55"/>
      <c r="I8727" s="55"/>
      <c r="J8727" s="71"/>
      <c r="K8727" s="71"/>
      <c r="L8727" s="65"/>
      <c r="M8727" s="66"/>
      <c r="N8727" s="64"/>
      <c r="Y8727" s="55"/>
    </row>
    <row r="8728" spans="1:25" s="49" customFormat="1" x14ac:dyDescent="0.25">
      <c r="A8728" s="67"/>
      <c r="B8728" s="67"/>
      <c r="C8728" s="67"/>
      <c r="D8728" s="71"/>
      <c r="E8728" s="55"/>
      <c r="F8728" s="58"/>
      <c r="G8728" s="58"/>
      <c r="H8728" s="55"/>
      <c r="I8728" s="55"/>
      <c r="J8728" s="71"/>
      <c r="K8728" s="71"/>
      <c r="L8728" s="65"/>
      <c r="M8728" s="66"/>
      <c r="N8728" s="64"/>
      <c r="Y8728" s="55"/>
    </row>
    <row r="8729" spans="1:25" s="49" customFormat="1" x14ac:dyDescent="0.25">
      <c r="A8729" s="67"/>
      <c r="B8729" s="67"/>
      <c r="C8729" s="67"/>
      <c r="D8729" s="71"/>
      <c r="E8729" s="55"/>
      <c r="F8729" s="58"/>
      <c r="G8729" s="58"/>
      <c r="H8729" s="55"/>
      <c r="I8729" s="55"/>
      <c r="J8729" s="71"/>
      <c r="K8729" s="71"/>
      <c r="L8729" s="65"/>
      <c r="M8729" s="66"/>
      <c r="N8729" s="64"/>
      <c r="Y8729" s="55"/>
    </row>
    <row r="8730" spans="1:25" s="49" customFormat="1" x14ac:dyDescent="0.25">
      <c r="A8730" s="67"/>
      <c r="B8730" s="67"/>
      <c r="C8730" s="67"/>
      <c r="D8730" s="71"/>
      <c r="E8730" s="55"/>
      <c r="F8730" s="58"/>
      <c r="G8730" s="58"/>
      <c r="H8730" s="55"/>
      <c r="I8730" s="55"/>
      <c r="J8730" s="71"/>
      <c r="K8730" s="71"/>
      <c r="L8730" s="65"/>
      <c r="M8730" s="66"/>
      <c r="N8730" s="64"/>
      <c r="Y8730" s="55"/>
    </row>
    <row r="8731" spans="1:25" s="49" customFormat="1" x14ac:dyDescent="0.25">
      <c r="A8731" s="67"/>
      <c r="B8731" s="67"/>
      <c r="C8731" s="67"/>
      <c r="D8731" s="71"/>
      <c r="E8731" s="55"/>
      <c r="F8731" s="58"/>
      <c r="G8731" s="58"/>
      <c r="H8731" s="55"/>
      <c r="I8731" s="55"/>
      <c r="J8731" s="71"/>
      <c r="K8731" s="71"/>
      <c r="L8731" s="65"/>
      <c r="M8731" s="66"/>
      <c r="N8731" s="64"/>
      <c r="Y8731" s="55"/>
    </row>
    <row r="8732" spans="1:25" s="49" customFormat="1" x14ac:dyDescent="0.25">
      <c r="A8732" s="67"/>
      <c r="B8732" s="67"/>
      <c r="C8732" s="67"/>
      <c r="D8732" s="71"/>
      <c r="E8732" s="55"/>
      <c r="F8732" s="58"/>
      <c r="G8732" s="58"/>
      <c r="H8732" s="55"/>
      <c r="I8732" s="55"/>
      <c r="J8732" s="71"/>
      <c r="K8732" s="71"/>
      <c r="L8732" s="65"/>
      <c r="M8732" s="66"/>
      <c r="N8732" s="64"/>
      <c r="Y8732" s="55"/>
    </row>
    <row r="8733" spans="1:25" s="49" customFormat="1" x14ac:dyDescent="0.25">
      <c r="A8733" s="67"/>
      <c r="B8733" s="67"/>
      <c r="C8733" s="67"/>
      <c r="D8733" s="71"/>
      <c r="E8733" s="55"/>
      <c r="F8733" s="58"/>
      <c r="G8733" s="58"/>
      <c r="H8733" s="55"/>
      <c r="I8733" s="55"/>
      <c r="J8733" s="71"/>
      <c r="K8733" s="71"/>
      <c r="L8733" s="65"/>
      <c r="M8733" s="66"/>
      <c r="N8733" s="64"/>
      <c r="Y8733" s="55"/>
    </row>
    <row r="8734" spans="1:25" s="49" customFormat="1" x14ac:dyDescent="0.25">
      <c r="A8734" s="67"/>
      <c r="B8734" s="67"/>
      <c r="C8734" s="67"/>
      <c r="D8734" s="71"/>
      <c r="E8734" s="55"/>
      <c r="F8734" s="58"/>
      <c r="G8734" s="58"/>
      <c r="H8734" s="55"/>
      <c r="I8734" s="55"/>
      <c r="J8734" s="71"/>
      <c r="K8734" s="71"/>
      <c r="L8734" s="65"/>
      <c r="M8734" s="66"/>
      <c r="N8734" s="64"/>
      <c r="Y8734" s="55"/>
    </row>
    <row r="8735" spans="1:25" s="49" customFormat="1" x14ac:dyDescent="0.25">
      <c r="A8735" s="67"/>
      <c r="B8735" s="67"/>
      <c r="C8735" s="67"/>
      <c r="D8735" s="71"/>
      <c r="E8735" s="55"/>
      <c r="F8735" s="58"/>
      <c r="G8735" s="58"/>
      <c r="H8735" s="55"/>
      <c r="I8735" s="55"/>
      <c r="J8735" s="71"/>
      <c r="K8735" s="71"/>
      <c r="L8735" s="65"/>
      <c r="M8735" s="66"/>
      <c r="N8735" s="64"/>
      <c r="Y8735" s="55"/>
    </row>
    <row r="8736" spans="1:25" s="49" customFormat="1" x14ac:dyDescent="0.25">
      <c r="A8736" s="67"/>
      <c r="B8736" s="67"/>
      <c r="C8736" s="67"/>
      <c r="D8736" s="71"/>
      <c r="E8736" s="55"/>
      <c r="F8736" s="58"/>
      <c r="G8736" s="58"/>
      <c r="H8736" s="55"/>
      <c r="I8736" s="55"/>
      <c r="J8736" s="71"/>
      <c r="K8736" s="71"/>
      <c r="L8736" s="65"/>
      <c r="M8736" s="66"/>
      <c r="N8736" s="64"/>
      <c r="Y8736" s="55"/>
    </row>
    <row r="8737" spans="1:25" s="49" customFormat="1" x14ac:dyDescent="0.25">
      <c r="A8737" s="67"/>
      <c r="B8737" s="67"/>
      <c r="C8737" s="67"/>
      <c r="D8737" s="71"/>
      <c r="E8737" s="55"/>
      <c r="F8737" s="58"/>
      <c r="G8737" s="58"/>
      <c r="H8737" s="55"/>
      <c r="I8737" s="55"/>
      <c r="J8737" s="71"/>
      <c r="K8737" s="71"/>
      <c r="L8737" s="65"/>
      <c r="M8737" s="66"/>
      <c r="N8737" s="64"/>
      <c r="Y8737" s="55"/>
    </row>
    <row r="8738" spans="1:25" s="49" customFormat="1" x14ac:dyDescent="0.25">
      <c r="A8738" s="67"/>
      <c r="B8738" s="67"/>
      <c r="C8738" s="67"/>
      <c r="D8738" s="71"/>
      <c r="E8738" s="55"/>
      <c r="F8738" s="58"/>
      <c r="G8738" s="58"/>
      <c r="H8738" s="55"/>
      <c r="I8738" s="55"/>
      <c r="J8738" s="71"/>
      <c r="K8738" s="71"/>
      <c r="L8738" s="65"/>
      <c r="M8738" s="66"/>
      <c r="N8738" s="64"/>
      <c r="Y8738" s="55"/>
    </row>
    <row r="8739" spans="1:25" s="49" customFormat="1" x14ac:dyDescent="0.25">
      <c r="A8739" s="67"/>
      <c r="B8739" s="67"/>
      <c r="C8739" s="67"/>
      <c r="D8739" s="71"/>
      <c r="E8739" s="55"/>
      <c r="F8739" s="58"/>
      <c r="G8739" s="58"/>
      <c r="H8739" s="55"/>
      <c r="I8739" s="55"/>
      <c r="J8739" s="71"/>
      <c r="K8739" s="71"/>
      <c r="L8739" s="65"/>
      <c r="M8739" s="66"/>
      <c r="N8739" s="64"/>
      <c r="Y8739" s="55"/>
    </row>
    <row r="8740" spans="1:25" s="49" customFormat="1" x14ac:dyDescent="0.25">
      <c r="A8740" s="67"/>
      <c r="B8740" s="67"/>
      <c r="C8740" s="67"/>
      <c r="D8740" s="71"/>
      <c r="E8740" s="55"/>
      <c r="F8740" s="58"/>
      <c r="G8740" s="58"/>
      <c r="H8740" s="55"/>
      <c r="I8740" s="55"/>
      <c r="J8740" s="71"/>
      <c r="K8740" s="71"/>
      <c r="L8740" s="65"/>
      <c r="M8740" s="66"/>
      <c r="N8740" s="64"/>
      <c r="Y8740" s="55"/>
    </row>
    <row r="8741" spans="1:25" s="49" customFormat="1" x14ac:dyDescent="0.25">
      <c r="A8741" s="67"/>
      <c r="B8741" s="67"/>
      <c r="C8741" s="67"/>
      <c r="D8741" s="71"/>
      <c r="E8741" s="55"/>
      <c r="F8741" s="58"/>
      <c r="G8741" s="58"/>
      <c r="H8741" s="55"/>
      <c r="I8741" s="55"/>
      <c r="J8741" s="71"/>
      <c r="K8741" s="71"/>
      <c r="L8741" s="65"/>
      <c r="M8741" s="66"/>
      <c r="N8741" s="64"/>
      <c r="Y8741" s="55"/>
    </row>
    <row r="8742" spans="1:25" s="49" customFormat="1" x14ac:dyDescent="0.25">
      <c r="A8742" s="67"/>
      <c r="B8742" s="67"/>
      <c r="C8742" s="67"/>
      <c r="D8742" s="71"/>
      <c r="E8742" s="55"/>
      <c r="F8742" s="58"/>
      <c r="G8742" s="58"/>
      <c r="H8742" s="55"/>
      <c r="I8742" s="55"/>
      <c r="J8742" s="71"/>
      <c r="K8742" s="71"/>
      <c r="L8742" s="65"/>
      <c r="M8742" s="66"/>
      <c r="N8742" s="64"/>
      <c r="Y8742" s="55"/>
    </row>
    <row r="8743" spans="1:25" s="49" customFormat="1" x14ac:dyDescent="0.25">
      <c r="A8743" s="67"/>
      <c r="B8743" s="67"/>
      <c r="C8743" s="67"/>
      <c r="D8743" s="71"/>
      <c r="E8743" s="55"/>
      <c r="F8743" s="58"/>
      <c r="G8743" s="58"/>
      <c r="H8743" s="55"/>
      <c r="I8743" s="55"/>
      <c r="J8743" s="71"/>
      <c r="K8743" s="71"/>
      <c r="L8743" s="65"/>
      <c r="M8743" s="66"/>
      <c r="N8743" s="64"/>
      <c r="Y8743" s="55"/>
    </row>
    <row r="8744" spans="1:25" s="49" customFormat="1" x14ac:dyDescent="0.25">
      <c r="A8744" s="67"/>
      <c r="B8744" s="67"/>
      <c r="C8744" s="67"/>
      <c r="D8744" s="71"/>
      <c r="E8744" s="55"/>
      <c r="F8744" s="58"/>
      <c r="G8744" s="58"/>
      <c r="H8744" s="55"/>
      <c r="I8744" s="55"/>
      <c r="J8744" s="71"/>
      <c r="K8744" s="71"/>
      <c r="L8744" s="65"/>
      <c r="M8744" s="66"/>
      <c r="N8744" s="64"/>
      <c r="Y8744" s="55"/>
    </row>
    <row r="8745" spans="1:25" s="49" customFormat="1" x14ac:dyDescent="0.25">
      <c r="A8745" s="67"/>
      <c r="B8745" s="67"/>
      <c r="C8745" s="67"/>
      <c r="D8745" s="71"/>
      <c r="E8745" s="55"/>
      <c r="F8745" s="58"/>
      <c r="G8745" s="58"/>
      <c r="H8745" s="55"/>
      <c r="I8745" s="55"/>
      <c r="J8745" s="71"/>
      <c r="K8745" s="71"/>
      <c r="L8745" s="65"/>
      <c r="M8745" s="66"/>
      <c r="N8745" s="64"/>
      <c r="Y8745" s="55"/>
    </row>
    <row r="8746" spans="1:25" s="49" customFormat="1" x14ac:dyDescent="0.25">
      <c r="A8746" s="67"/>
      <c r="B8746" s="67"/>
      <c r="C8746" s="67"/>
      <c r="D8746" s="71"/>
      <c r="E8746" s="55"/>
      <c r="F8746" s="58"/>
      <c r="G8746" s="58"/>
      <c r="H8746" s="55"/>
      <c r="I8746" s="55"/>
      <c r="J8746" s="71"/>
      <c r="K8746" s="71"/>
      <c r="L8746" s="65"/>
      <c r="M8746" s="66"/>
      <c r="N8746" s="64"/>
      <c r="Y8746" s="55"/>
    </row>
    <row r="8747" spans="1:25" s="49" customFormat="1" x14ac:dyDescent="0.25">
      <c r="A8747" s="67"/>
      <c r="B8747" s="67"/>
      <c r="C8747" s="67"/>
      <c r="D8747" s="71"/>
      <c r="E8747" s="55"/>
      <c r="F8747" s="58"/>
      <c r="G8747" s="58"/>
      <c r="H8747" s="55"/>
      <c r="I8747" s="55"/>
      <c r="J8747" s="71"/>
      <c r="K8747" s="71"/>
      <c r="L8747" s="65"/>
      <c r="M8747" s="66"/>
      <c r="N8747" s="64"/>
      <c r="Y8747" s="55"/>
    </row>
    <row r="8748" spans="1:25" s="49" customFormat="1" x14ac:dyDescent="0.25">
      <c r="A8748" s="67"/>
      <c r="B8748" s="67"/>
      <c r="C8748" s="67"/>
      <c r="D8748" s="71"/>
      <c r="E8748" s="55"/>
      <c r="F8748" s="58"/>
      <c r="G8748" s="58"/>
      <c r="H8748" s="55"/>
      <c r="I8748" s="55"/>
      <c r="J8748" s="71"/>
      <c r="K8748" s="71"/>
      <c r="L8748" s="65"/>
      <c r="M8748" s="66"/>
      <c r="N8748" s="64"/>
      <c r="Y8748" s="55"/>
    </row>
    <row r="8749" spans="1:25" s="49" customFormat="1" x14ac:dyDescent="0.25">
      <c r="A8749" s="67"/>
      <c r="B8749" s="67"/>
      <c r="C8749" s="67"/>
      <c r="D8749" s="71"/>
      <c r="E8749" s="55"/>
      <c r="F8749" s="58"/>
      <c r="G8749" s="58"/>
      <c r="H8749" s="55"/>
      <c r="I8749" s="55"/>
      <c r="J8749" s="71"/>
      <c r="K8749" s="71"/>
      <c r="L8749" s="65"/>
      <c r="M8749" s="66"/>
      <c r="N8749" s="64"/>
      <c r="Y8749" s="55"/>
    </row>
    <row r="8750" spans="1:25" s="49" customFormat="1" x14ac:dyDescent="0.25">
      <c r="A8750" s="67"/>
      <c r="B8750" s="67"/>
      <c r="C8750" s="67"/>
      <c r="D8750" s="71"/>
      <c r="E8750" s="55"/>
      <c r="F8750" s="58"/>
      <c r="G8750" s="58"/>
      <c r="H8750" s="55"/>
      <c r="I8750" s="55"/>
      <c r="J8750" s="71"/>
      <c r="K8750" s="71"/>
      <c r="L8750" s="65"/>
      <c r="M8750" s="66"/>
      <c r="N8750" s="64"/>
      <c r="Y8750" s="55"/>
    </row>
    <row r="8751" spans="1:25" s="49" customFormat="1" x14ac:dyDescent="0.25">
      <c r="A8751" s="67"/>
      <c r="B8751" s="67"/>
      <c r="C8751" s="67"/>
      <c r="D8751" s="71"/>
      <c r="E8751" s="55"/>
      <c r="F8751" s="58"/>
      <c r="G8751" s="58"/>
      <c r="H8751" s="55"/>
      <c r="I8751" s="55"/>
      <c r="J8751" s="71"/>
      <c r="K8751" s="71"/>
      <c r="L8751" s="65"/>
      <c r="M8751" s="66"/>
      <c r="N8751" s="64"/>
      <c r="Y8751" s="55"/>
    </row>
    <row r="8752" spans="1:25" s="49" customFormat="1" x14ac:dyDescent="0.25">
      <c r="A8752" s="67"/>
      <c r="B8752" s="67"/>
      <c r="C8752" s="67"/>
      <c r="D8752" s="71"/>
      <c r="E8752" s="55"/>
      <c r="F8752" s="58"/>
      <c r="G8752" s="58"/>
      <c r="H8752" s="55"/>
      <c r="I8752" s="55"/>
      <c r="J8752" s="71"/>
      <c r="K8752" s="71"/>
      <c r="L8752" s="65"/>
      <c r="M8752" s="66"/>
      <c r="N8752" s="64"/>
      <c r="Y8752" s="55"/>
    </row>
    <row r="8753" spans="1:25" s="49" customFormat="1" x14ac:dyDescent="0.25">
      <c r="A8753" s="67"/>
      <c r="B8753" s="67"/>
      <c r="C8753" s="67"/>
      <c r="D8753" s="71"/>
      <c r="E8753" s="55"/>
      <c r="F8753" s="58"/>
      <c r="G8753" s="58"/>
      <c r="H8753" s="55"/>
      <c r="I8753" s="55"/>
      <c r="J8753" s="71"/>
      <c r="K8753" s="71"/>
      <c r="L8753" s="65"/>
      <c r="M8753" s="66"/>
      <c r="N8753" s="64"/>
      <c r="Y8753" s="55"/>
    </row>
    <row r="8754" spans="1:25" s="49" customFormat="1" x14ac:dyDescent="0.25">
      <c r="A8754" s="67"/>
      <c r="B8754" s="67"/>
      <c r="C8754" s="67"/>
      <c r="D8754" s="71"/>
      <c r="E8754" s="55"/>
      <c r="F8754" s="58"/>
      <c r="G8754" s="58"/>
      <c r="H8754" s="55"/>
      <c r="I8754" s="55"/>
      <c r="J8754" s="71"/>
      <c r="K8754" s="71"/>
      <c r="L8754" s="65"/>
      <c r="M8754" s="66"/>
      <c r="N8754" s="64"/>
      <c r="Y8754" s="55"/>
    </row>
    <row r="8755" spans="1:25" s="49" customFormat="1" x14ac:dyDescent="0.25">
      <c r="A8755" s="67"/>
      <c r="B8755" s="67"/>
      <c r="C8755" s="67"/>
      <c r="D8755" s="71"/>
      <c r="E8755" s="55"/>
      <c r="F8755" s="58"/>
      <c r="G8755" s="58"/>
      <c r="H8755" s="55"/>
      <c r="I8755" s="55"/>
      <c r="J8755" s="71"/>
      <c r="K8755" s="71"/>
      <c r="L8755" s="65"/>
      <c r="M8755" s="66"/>
      <c r="N8755" s="64"/>
      <c r="Y8755" s="55"/>
    </row>
    <row r="8756" spans="1:25" s="49" customFormat="1" x14ac:dyDescent="0.25">
      <c r="A8756" s="67"/>
      <c r="B8756" s="67"/>
      <c r="C8756" s="67"/>
      <c r="D8756" s="71"/>
      <c r="E8756" s="55"/>
      <c r="F8756" s="58"/>
      <c r="G8756" s="58"/>
      <c r="H8756" s="55"/>
      <c r="I8756" s="55"/>
      <c r="J8756" s="71"/>
      <c r="K8756" s="71"/>
      <c r="L8756" s="65"/>
      <c r="M8756" s="66"/>
      <c r="N8756" s="64"/>
      <c r="Y8756" s="55"/>
    </row>
    <row r="8757" spans="1:25" s="49" customFormat="1" x14ac:dyDescent="0.25">
      <c r="A8757" s="67"/>
      <c r="B8757" s="67"/>
      <c r="C8757" s="67"/>
      <c r="D8757" s="71"/>
      <c r="E8757" s="55"/>
      <c r="F8757" s="58"/>
      <c r="G8757" s="58"/>
      <c r="H8757" s="55"/>
      <c r="I8757" s="55"/>
      <c r="J8757" s="71"/>
      <c r="K8757" s="71"/>
      <c r="L8757" s="65"/>
      <c r="M8757" s="66"/>
      <c r="N8757" s="64"/>
      <c r="Y8757" s="55"/>
    </row>
    <row r="8758" spans="1:25" s="49" customFormat="1" x14ac:dyDescent="0.25">
      <c r="A8758" s="67"/>
      <c r="B8758" s="67"/>
      <c r="C8758" s="67"/>
      <c r="D8758" s="71"/>
      <c r="E8758" s="55"/>
      <c r="F8758" s="58"/>
      <c r="G8758" s="58"/>
      <c r="H8758" s="55"/>
      <c r="I8758" s="55"/>
      <c r="J8758" s="71"/>
      <c r="K8758" s="71"/>
      <c r="L8758" s="65"/>
      <c r="M8758" s="66"/>
      <c r="N8758" s="64"/>
      <c r="Y8758" s="55"/>
    </row>
    <row r="8759" spans="1:25" s="49" customFormat="1" x14ac:dyDescent="0.25">
      <c r="A8759" s="67"/>
      <c r="B8759" s="67"/>
      <c r="C8759" s="67"/>
      <c r="D8759" s="71"/>
      <c r="E8759" s="55"/>
      <c r="F8759" s="58"/>
      <c r="G8759" s="58"/>
      <c r="H8759" s="55"/>
      <c r="I8759" s="55"/>
      <c r="J8759" s="71"/>
      <c r="K8759" s="71"/>
      <c r="L8759" s="65"/>
      <c r="M8759" s="66"/>
      <c r="N8759" s="64"/>
      <c r="Y8759" s="55"/>
    </row>
    <row r="8760" spans="1:25" s="49" customFormat="1" x14ac:dyDescent="0.25">
      <c r="A8760" s="67"/>
      <c r="B8760" s="67"/>
      <c r="C8760" s="67"/>
      <c r="D8760" s="71"/>
      <c r="E8760" s="55"/>
      <c r="F8760" s="58"/>
      <c r="G8760" s="58"/>
      <c r="H8760" s="55"/>
      <c r="I8760" s="55"/>
      <c r="J8760" s="71"/>
      <c r="K8760" s="71"/>
      <c r="L8760" s="65"/>
      <c r="M8760" s="66"/>
      <c r="N8760" s="64"/>
      <c r="Y8760" s="55"/>
    </row>
    <row r="8761" spans="1:25" s="49" customFormat="1" x14ac:dyDescent="0.25">
      <c r="A8761" s="67"/>
      <c r="B8761" s="67"/>
      <c r="C8761" s="67"/>
      <c r="D8761" s="71"/>
      <c r="E8761" s="55"/>
      <c r="F8761" s="58"/>
      <c r="G8761" s="58"/>
      <c r="H8761" s="55"/>
      <c r="I8761" s="55"/>
      <c r="J8761" s="71"/>
      <c r="K8761" s="71"/>
      <c r="L8761" s="65"/>
      <c r="M8761" s="66"/>
      <c r="N8761" s="64"/>
      <c r="Y8761" s="55"/>
    </row>
    <row r="8762" spans="1:25" s="49" customFormat="1" x14ac:dyDescent="0.25">
      <c r="A8762" s="67"/>
      <c r="B8762" s="67"/>
      <c r="C8762" s="67"/>
      <c r="D8762" s="71"/>
      <c r="E8762" s="55"/>
      <c r="F8762" s="58"/>
      <c r="G8762" s="58"/>
      <c r="H8762" s="55"/>
      <c r="I8762" s="55"/>
      <c r="J8762" s="71"/>
      <c r="K8762" s="71"/>
      <c r="L8762" s="65"/>
      <c r="M8762" s="66"/>
      <c r="N8762" s="64"/>
      <c r="Y8762" s="55"/>
    </row>
    <row r="8763" spans="1:25" s="49" customFormat="1" x14ac:dyDescent="0.25">
      <c r="A8763" s="67"/>
      <c r="B8763" s="67"/>
      <c r="C8763" s="67"/>
      <c r="D8763" s="71"/>
      <c r="E8763" s="55"/>
      <c r="F8763" s="58"/>
      <c r="G8763" s="58"/>
      <c r="H8763" s="55"/>
      <c r="I8763" s="55"/>
      <c r="J8763" s="71"/>
      <c r="K8763" s="71"/>
      <c r="L8763" s="65"/>
      <c r="M8763" s="66"/>
      <c r="N8763" s="64"/>
      <c r="Y8763" s="55"/>
    </row>
    <row r="8764" spans="1:25" s="49" customFormat="1" x14ac:dyDescent="0.25">
      <c r="A8764" s="67"/>
      <c r="B8764" s="67"/>
      <c r="C8764" s="67"/>
      <c r="D8764" s="71"/>
      <c r="E8764" s="55"/>
      <c r="F8764" s="58"/>
      <c r="G8764" s="58"/>
      <c r="H8764" s="55"/>
      <c r="I8764" s="55"/>
      <c r="J8764" s="71"/>
      <c r="K8764" s="71"/>
      <c r="L8764" s="65"/>
      <c r="M8764" s="66"/>
      <c r="N8764" s="64"/>
      <c r="Y8764" s="55"/>
    </row>
    <row r="8765" spans="1:25" s="49" customFormat="1" x14ac:dyDescent="0.25">
      <c r="A8765" s="67"/>
      <c r="B8765" s="67"/>
      <c r="C8765" s="67"/>
      <c r="D8765" s="71"/>
      <c r="E8765" s="55"/>
      <c r="F8765" s="58"/>
      <c r="G8765" s="58"/>
      <c r="H8765" s="55"/>
      <c r="I8765" s="55"/>
      <c r="J8765" s="71"/>
      <c r="K8765" s="71"/>
      <c r="L8765" s="65"/>
      <c r="M8765" s="66"/>
      <c r="N8765" s="64"/>
      <c r="Y8765" s="55"/>
    </row>
    <row r="8766" spans="1:25" s="49" customFormat="1" x14ac:dyDescent="0.25">
      <c r="A8766" s="67"/>
      <c r="B8766" s="67"/>
      <c r="C8766" s="67"/>
      <c r="D8766" s="71"/>
      <c r="E8766" s="55"/>
      <c r="F8766" s="58"/>
      <c r="G8766" s="58"/>
      <c r="H8766" s="55"/>
      <c r="I8766" s="55"/>
      <c r="J8766" s="71"/>
      <c r="K8766" s="71"/>
      <c r="L8766" s="65"/>
      <c r="M8766" s="66"/>
      <c r="N8766" s="64"/>
      <c r="Y8766" s="55"/>
    </row>
    <row r="8767" spans="1:25" s="49" customFormat="1" x14ac:dyDescent="0.25">
      <c r="A8767" s="67"/>
      <c r="B8767" s="67"/>
      <c r="C8767" s="67"/>
      <c r="D8767" s="71"/>
      <c r="E8767" s="55"/>
      <c r="F8767" s="58"/>
      <c r="G8767" s="58"/>
      <c r="H8767" s="55"/>
      <c r="I8767" s="55"/>
      <c r="J8767" s="71"/>
      <c r="K8767" s="71"/>
      <c r="L8767" s="65"/>
      <c r="M8767" s="66"/>
      <c r="N8767" s="64"/>
      <c r="Y8767" s="55"/>
    </row>
    <row r="8768" spans="1:25" s="49" customFormat="1" x14ac:dyDescent="0.25">
      <c r="A8768" s="67"/>
      <c r="B8768" s="67"/>
      <c r="C8768" s="67"/>
      <c r="D8768" s="71"/>
      <c r="E8768" s="55"/>
      <c r="F8768" s="58"/>
      <c r="G8768" s="58"/>
      <c r="H8768" s="55"/>
      <c r="I8768" s="55"/>
      <c r="J8768" s="71"/>
      <c r="K8768" s="71"/>
      <c r="L8768" s="65"/>
      <c r="M8768" s="66"/>
      <c r="N8768" s="64"/>
      <c r="Y8768" s="55"/>
    </row>
    <row r="8769" spans="1:25" s="49" customFormat="1" x14ac:dyDescent="0.25">
      <c r="A8769" s="67"/>
      <c r="B8769" s="67"/>
      <c r="C8769" s="67"/>
      <c r="D8769" s="71"/>
      <c r="E8769" s="55"/>
      <c r="F8769" s="58"/>
      <c r="G8769" s="58"/>
      <c r="H8769" s="55"/>
      <c r="I8769" s="55"/>
      <c r="J8769" s="71"/>
      <c r="K8769" s="71"/>
      <c r="L8769" s="65"/>
      <c r="M8769" s="66"/>
      <c r="N8769" s="64"/>
      <c r="Y8769" s="55"/>
    </row>
    <row r="8770" spans="1:25" s="49" customFormat="1" x14ac:dyDescent="0.25">
      <c r="A8770" s="67"/>
      <c r="B8770" s="67"/>
      <c r="C8770" s="67"/>
      <c r="D8770" s="71"/>
      <c r="E8770" s="55"/>
      <c r="F8770" s="58"/>
      <c r="G8770" s="58"/>
      <c r="H8770" s="55"/>
      <c r="I8770" s="55"/>
      <c r="J8770" s="71"/>
      <c r="K8770" s="71"/>
      <c r="L8770" s="65"/>
      <c r="M8770" s="66"/>
      <c r="N8770" s="64"/>
      <c r="Y8770" s="55"/>
    </row>
    <row r="8771" spans="1:25" s="49" customFormat="1" x14ac:dyDescent="0.25">
      <c r="A8771" s="67"/>
      <c r="B8771" s="67"/>
      <c r="C8771" s="67"/>
      <c r="D8771" s="71"/>
      <c r="E8771" s="55"/>
      <c r="F8771" s="58"/>
      <c r="G8771" s="58"/>
      <c r="H8771" s="55"/>
      <c r="I8771" s="55"/>
      <c r="J8771" s="71"/>
      <c r="K8771" s="71"/>
      <c r="L8771" s="65"/>
      <c r="M8771" s="66"/>
      <c r="N8771" s="64"/>
      <c r="Y8771" s="55"/>
    </row>
    <row r="8772" spans="1:25" s="49" customFormat="1" x14ac:dyDescent="0.25">
      <c r="A8772" s="67"/>
      <c r="B8772" s="67"/>
      <c r="C8772" s="67"/>
      <c r="D8772" s="71"/>
      <c r="E8772" s="55"/>
      <c r="F8772" s="58"/>
      <c r="G8772" s="58"/>
      <c r="H8772" s="55"/>
      <c r="I8772" s="55"/>
      <c r="J8772" s="71"/>
      <c r="K8772" s="71"/>
      <c r="L8772" s="65"/>
      <c r="M8772" s="66"/>
      <c r="N8772" s="64"/>
      <c r="Y8772" s="55"/>
    </row>
    <row r="8773" spans="1:25" s="49" customFormat="1" x14ac:dyDescent="0.25">
      <c r="A8773" s="67"/>
      <c r="B8773" s="67"/>
      <c r="C8773" s="67"/>
      <c r="D8773" s="71"/>
      <c r="E8773" s="55"/>
      <c r="F8773" s="58"/>
      <c r="G8773" s="58"/>
      <c r="H8773" s="55"/>
      <c r="I8773" s="55"/>
      <c r="J8773" s="71"/>
      <c r="K8773" s="71"/>
      <c r="L8773" s="65"/>
      <c r="M8773" s="66"/>
      <c r="N8773" s="64"/>
      <c r="Y8773" s="55"/>
    </row>
    <row r="8774" spans="1:25" s="49" customFormat="1" x14ac:dyDescent="0.25">
      <c r="A8774" s="67"/>
      <c r="B8774" s="67"/>
      <c r="C8774" s="67"/>
      <c r="D8774" s="71"/>
      <c r="E8774" s="55"/>
      <c r="F8774" s="58"/>
      <c r="G8774" s="58"/>
      <c r="H8774" s="55"/>
      <c r="I8774" s="55"/>
      <c r="J8774" s="71"/>
      <c r="K8774" s="71"/>
      <c r="L8774" s="65"/>
      <c r="M8774" s="66"/>
      <c r="N8774" s="64"/>
      <c r="Y8774" s="55"/>
    </row>
    <row r="8775" spans="1:25" s="49" customFormat="1" x14ac:dyDescent="0.25">
      <c r="A8775" s="67"/>
      <c r="B8775" s="67"/>
      <c r="C8775" s="67"/>
      <c r="D8775" s="71"/>
      <c r="E8775" s="55"/>
      <c r="F8775" s="58"/>
      <c r="G8775" s="58"/>
      <c r="H8775" s="55"/>
      <c r="I8775" s="55"/>
      <c r="J8775" s="71"/>
      <c r="K8775" s="71"/>
      <c r="L8775" s="65"/>
      <c r="M8775" s="66"/>
      <c r="N8775" s="64"/>
      <c r="Y8775" s="55"/>
    </row>
    <row r="8776" spans="1:25" s="49" customFormat="1" x14ac:dyDescent="0.25">
      <c r="A8776" s="67"/>
      <c r="B8776" s="67"/>
      <c r="C8776" s="67"/>
      <c r="D8776" s="71"/>
      <c r="E8776" s="55"/>
      <c r="F8776" s="58"/>
      <c r="G8776" s="58"/>
      <c r="H8776" s="55"/>
      <c r="I8776" s="55"/>
      <c r="J8776" s="71"/>
      <c r="K8776" s="71"/>
      <c r="L8776" s="65"/>
      <c r="M8776" s="66"/>
      <c r="N8776" s="64"/>
      <c r="Y8776" s="55"/>
    </row>
    <row r="8777" spans="1:25" s="49" customFormat="1" x14ac:dyDescent="0.25">
      <c r="A8777" s="67"/>
      <c r="B8777" s="67"/>
      <c r="C8777" s="67"/>
      <c r="D8777" s="71"/>
      <c r="E8777" s="55"/>
      <c r="F8777" s="58"/>
      <c r="G8777" s="58"/>
      <c r="H8777" s="55"/>
      <c r="I8777" s="55"/>
      <c r="J8777" s="71"/>
      <c r="K8777" s="71"/>
      <c r="L8777" s="65"/>
      <c r="M8777" s="66"/>
      <c r="N8777" s="64"/>
      <c r="Y8777" s="55"/>
    </row>
    <row r="8778" spans="1:25" s="49" customFormat="1" x14ac:dyDescent="0.25">
      <c r="A8778" s="67"/>
      <c r="B8778" s="67"/>
      <c r="C8778" s="67"/>
      <c r="D8778" s="71"/>
      <c r="E8778" s="55"/>
      <c r="F8778" s="58"/>
      <c r="G8778" s="58"/>
      <c r="H8778" s="55"/>
      <c r="I8778" s="55"/>
      <c r="J8778" s="71"/>
      <c r="K8778" s="71"/>
      <c r="L8778" s="65"/>
      <c r="M8778" s="66"/>
      <c r="N8778" s="64"/>
      <c r="Y8778" s="55"/>
    </row>
    <row r="8779" spans="1:25" s="49" customFormat="1" x14ac:dyDescent="0.25">
      <c r="A8779" s="67"/>
      <c r="B8779" s="67"/>
      <c r="C8779" s="67"/>
      <c r="D8779" s="71"/>
      <c r="E8779" s="55"/>
      <c r="F8779" s="58"/>
      <c r="G8779" s="58"/>
      <c r="H8779" s="55"/>
      <c r="I8779" s="55"/>
      <c r="J8779" s="71"/>
      <c r="K8779" s="71"/>
      <c r="L8779" s="65"/>
      <c r="M8779" s="66"/>
      <c r="N8779" s="64"/>
      <c r="Y8779" s="55"/>
    </row>
    <row r="8780" spans="1:25" s="49" customFormat="1" x14ac:dyDescent="0.25">
      <c r="A8780" s="67"/>
      <c r="B8780" s="67"/>
      <c r="C8780" s="67"/>
      <c r="D8780" s="71"/>
      <c r="E8780" s="55"/>
      <c r="F8780" s="58"/>
      <c r="G8780" s="58"/>
      <c r="H8780" s="55"/>
      <c r="I8780" s="55"/>
      <c r="J8780" s="71"/>
      <c r="K8780" s="71"/>
      <c r="L8780" s="65"/>
      <c r="M8780" s="66"/>
      <c r="N8780" s="64"/>
      <c r="Y8780" s="55"/>
    </row>
    <row r="8781" spans="1:25" s="49" customFormat="1" x14ac:dyDescent="0.25">
      <c r="A8781" s="67"/>
      <c r="B8781" s="67"/>
      <c r="C8781" s="67"/>
      <c r="D8781" s="71"/>
      <c r="E8781" s="55"/>
      <c r="F8781" s="58"/>
      <c r="G8781" s="58"/>
      <c r="H8781" s="55"/>
      <c r="I8781" s="55"/>
      <c r="J8781" s="71"/>
      <c r="K8781" s="71"/>
      <c r="L8781" s="65"/>
      <c r="M8781" s="66"/>
      <c r="N8781" s="64"/>
      <c r="Y8781" s="55"/>
    </row>
    <row r="8782" spans="1:25" s="49" customFormat="1" x14ac:dyDescent="0.25">
      <c r="A8782" s="67"/>
      <c r="B8782" s="67"/>
      <c r="C8782" s="67"/>
      <c r="D8782" s="71"/>
      <c r="E8782" s="55"/>
      <c r="F8782" s="58"/>
      <c r="G8782" s="58"/>
      <c r="H8782" s="55"/>
      <c r="I8782" s="55"/>
      <c r="J8782" s="71"/>
      <c r="K8782" s="71"/>
      <c r="L8782" s="65"/>
      <c r="M8782" s="66"/>
      <c r="N8782" s="64"/>
      <c r="Y8782" s="55"/>
    </row>
    <row r="8783" spans="1:25" s="49" customFormat="1" x14ac:dyDescent="0.25">
      <c r="A8783" s="67"/>
      <c r="B8783" s="67"/>
      <c r="C8783" s="67"/>
      <c r="D8783" s="71"/>
      <c r="E8783" s="55"/>
      <c r="F8783" s="58"/>
      <c r="G8783" s="58"/>
      <c r="H8783" s="55"/>
      <c r="I8783" s="55"/>
      <c r="J8783" s="71"/>
      <c r="K8783" s="71"/>
      <c r="L8783" s="65"/>
      <c r="M8783" s="66"/>
      <c r="N8783" s="64"/>
      <c r="Y8783" s="55"/>
    </row>
    <row r="8784" spans="1:25" s="49" customFormat="1" x14ac:dyDescent="0.25">
      <c r="A8784" s="67"/>
      <c r="B8784" s="67"/>
      <c r="C8784" s="67"/>
      <c r="D8784" s="71"/>
      <c r="E8784" s="55"/>
      <c r="F8784" s="58"/>
      <c r="G8784" s="58"/>
      <c r="H8784" s="55"/>
      <c r="I8784" s="55"/>
      <c r="J8784" s="71"/>
      <c r="K8784" s="71"/>
      <c r="L8784" s="65"/>
      <c r="M8784" s="66"/>
      <c r="N8784" s="64"/>
      <c r="Y8784" s="55"/>
    </row>
    <row r="8785" spans="1:25" s="49" customFormat="1" x14ac:dyDescent="0.25">
      <c r="A8785" s="67"/>
      <c r="B8785" s="67"/>
      <c r="C8785" s="67"/>
      <c r="D8785" s="71"/>
      <c r="E8785" s="55"/>
      <c r="F8785" s="58"/>
      <c r="G8785" s="58"/>
      <c r="H8785" s="55"/>
      <c r="I8785" s="55"/>
      <c r="J8785" s="71"/>
      <c r="K8785" s="71"/>
      <c r="L8785" s="65"/>
      <c r="M8785" s="66"/>
      <c r="N8785" s="64"/>
      <c r="Y8785" s="55"/>
    </row>
    <row r="8786" spans="1:25" s="49" customFormat="1" x14ac:dyDescent="0.25">
      <c r="A8786" s="67"/>
      <c r="B8786" s="67"/>
      <c r="C8786" s="67"/>
      <c r="D8786" s="71"/>
      <c r="E8786" s="55"/>
      <c r="F8786" s="58"/>
      <c r="G8786" s="58"/>
      <c r="H8786" s="55"/>
      <c r="I8786" s="55"/>
      <c r="J8786" s="71"/>
      <c r="K8786" s="71"/>
      <c r="L8786" s="65"/>
      <c r="M8786" s="66"/>
      <c r="N8786" s="64"/>
      <c r="Y8786" s="55"/>
    </row>
    <row r="8787" spans="1:25" s="49" customFormat="1" x14ac:dyDescent="0.25">
      <c r="A8787" s="67"/>
      <c r="B8787" s="67"/>
      <c r="C8787" s="67"/>
      <c r="D8787" s="71"/>
      <c r="E8787" s="55"/>
      <c r="F8787" s="58"/>
      <c r="G8787" s="58"/>
      <c r="H8787" s="55"/>
      <c r="I8787" s="55"/>
      <c r="J8787" s="71"/>
      <c r="K8787" s="71"/>
      <c r="L8787" s="65"/>
      <c r="M8787" s="66"/>
      <c r="N8787" s="64"/>
      <c r="Y8787" s="55"/>
    </row>
    <row r="8788" spans="1:25" s="49" customFormat="1" x14ac:dyDescent="0.25">
      <c r="A8788" s="67"/>
      <c r="B8788" s="67"/>
      <c r="C8788" s="67"/>
      <c r="D8788" s="71"/>
      <c r="E8788" s="55"/>
      <c r="F8788" s="58"/>
      <c r="G8788" s="58"/>
      <c r="H8788" s="55"/>
      <c r="I8788" s="55"/>
      <c r="J8788" s="71"/>
      <c r="K8788" s="71"/>
      <c r="L8788" s="65"/>
      <c r="M8788" s="66"/>
      <c r="N8788" s="64"/>
      <c r="Y8788" s="55"/>
    </row>
    <row r="8789" spans="1:25" s="49" customFormat="1" x14ac:dyDescent="0.25">
      <c r="A8789" s="67"/>
      <c r="B8789" s="67"/>
      <c r="C8789" s="67"/>
      <c r="D8789" s="71"/>
      <c r="E8789" s="55"/>
      <c r="F8789" s="58"/>
      <c r="G8789" s="58"/>
      <c r="H8789" s="55"/>
      <c r="I8789" s="55"/>
      <c r="J8789" s="71"/>
      <c r="K8789" s="71"/>
      <c r="L8789" s="65"/>
      <c r="M8789" s="66"/>
      <c r="N8789" s="64"/>
      <c r="Y8789" s="55"/>
    </row>
    <row r="8790" spans="1:25" s="49" customFormat="1" x14ac:dyDescent="0.25">
      <c r="A8790" s="67"/>
      <c r="B8790" s="67"/>
      <c r="C8790" s="67"/>
      <c r="D8790" s="71"/>
      <c r="E8790" s="55"/>
      <c r="F8790" s="58"/>
      <c r="G8790" s="58"/>
      <c r="H8790" s="55"/>
      <c r="I8790" s="55"/>
      <c r="J8790" s="71"/>
      <c r="K8790" s="71"/>
      <c r="L8790" s="65"/>
      <c r="M8790" s="66"/>
      <c r="N8790" s="64"/>
      <c r="Y8790" s="55"/>
    </row>
    <row r="8791" spans="1:25" s="49" customFormat="1" x14ac:dyDescent="0.25">
      <c r="A8791" s="67"/>
      <c r="B8791" s="67"/>
      <c r="C8791" s="67"/>
      <c r="D8791" s="71"/>
      <c r="E8791" s="55"/>
      <c r="F8791" s="58"/>
      <c r="G8791" s="58"/>
      <c r="H8791" s="55"/>
      <c r="I8791" s="55"/>
      <c r="J8791" s="71"/>
      <c r="K8791" s="71"/>
      <c r="L8791" s="65"/>
      <c r="M8791" s="66"/>
      <c r="N8791" s="64"/>
      <c r="Y8791" s="55"/>
    </row>
    <row r="8792" spans="1:25" s="49" customFormat="1" x14ac:dyDescent="0.25">
      <c r="A8792" s="67"/>
      <c r="B8792" s="67"/>
      <c r="C8792" s="67"/>
      <c r="D8792" s="71"/>
      <c r="E8792" s="55"/>
      <c r="F8792" s="58"/>
      <c r="G8792" s="58"/>
      <c r="H8792" s="55"/>
      <c r="I8792" s="55"/>
      <c r="J8792" s="71"/>
      <c r="K8792" s="71"/>
      <c r="L8792" s="65"/>
      <c r="M8792" s="66"/>
      <c r="N8792" s="64"/>
      <c r="Y8792" s="55"/>
    </row>
    <row r="8793" spans="1:25" s="49" customFormat="1" x14ac:dyDescent="0.25">
      <c r="A8793" s="67"/>
      <c r="B8793" s="67"/>
      <c r="C8793" s="67"/>
      <c r="D8793" s="71"/>
      <c r="E8793" s="55"/>
      <c r="F8793" s="58"/>
      <c r="G8793" s="58"/>
      <c r="H8793" s="55"/>
      <c r="I8793" s="55"/>
      <c r="J8793" s="71"/>
      <c r="K8793" s="71"/>
      <c r="L8793" s="65"/>
      <c r="M8793" s="66"/>
      <c r="N8793" s="64"/>
      <c r="Y8793" s="55"/>
    </row>
    <row r="8794" spans="1:25" s="49" customFormat="1" x14ac:dyDescent="0.25">
      <c r="A8794" s="67"/>
      <c r="B8794" s="67"/>
      <c r="C8794" s="67"/>
      <c r="D8794" s="71"/>
      <c r="E8794" s="55"/>
      <c r="F8794" s="58"/>
      <c r="G8794" s="58"/>
      <c r="H8794" s="55"/>
      <c r="I8794" s="55"/>
      <c r="J8794" s="71"/>
      <c r="K8794" s="71"/>
      <c r="L8794" s="65"/>
      <c r="M8794" s="66"/>
      <c r="N8794" s="64"/>
      <c r="Y8794" s="55"/>
    </row>
    <row r="8795" spans="1:25" s="49" customFormat="1" x14ac:dyDescent="0.25">
      <c r="A8795" s="67"/>
      <c r="B8795" s="67"/>
      <c r="C8795" s="67"/>
      <c r="D8795" s="71"/>
      <c r="E8795" s="55"/>
      <c r="F8795" s="58"/>
      <c r="G8795" s="58"/>
      <c r="H8795" s="55"/>
      <c r="I8795" s="55"/>
      <c r="J8795" s="71"/>
      <c r="K8795" s="71"/>
      <c r="L8795" s="65"/>
      <c r="M8795" s="66"/>
      <c r="N8795" s="64"/>
      <c r="Y8795" s="55"/>
    </row>
    <row r="8796" spans="1:25" s="49" customFormat="1" x14ac:dyDescent="0.25">
      <c r="A8796" s="67"/>
      <c r="B8796" s="67"/>
      <c r="C8796" s="67"/>
      <c r="D8796" s="71"/>
      <c r="E8796" s="55"/>
      <c r="F8796" s="58"/>
      <c r="G8796" s="58"/>
      <c r="H8796" s="55"/>
      <c r="I8796" s="55"/>
      <c r="J8796" s="71"/>
      <c r="K8796" s="71"/>
      <c r="L8796" s="65"/>
      <c r="M8796" s="66"/>
      <c r="N8796" s="64"/>
      <c r="Y8796" s="55"/>
    </row>
    <row r="8797" spans="1:25" s="49" customFormat="1" x14ac:dyDescent="0.25">
      <c r="A8797" s="67"/>
      <c r="B8797" s="67"/>
      <c r="C8797" s="67"/>
      <c r="D8797" s="71"/>
      <c r="E8797" s="55"/>
      <c r="F8797" s="58"/>
      <c r="G8797" s="58"/>
      <c r="H8797" s="55"/>
      <c r="I8797" s="55"/>
      <c r="J8797" s="71"/>
      <c r="K8797" s="71"/>
      <c r="L8797" s="65"/>
      <c r="M8797" s="66"/>
      <c r="N8797" s="64"/>
      <c r="Y8797" s="55"/>
    </row>
    <row r="8798" spans="1:25" s="49" customFormat="1" x14ac:dyDescent="0.25">
      <c r="A8798" s="67"/>
      <c r="B8798" s="67"/>
      <c r="C8798" s="67"/>
      <c r="D8798" s="71"/>
      <c r="E8798" s="55"/>
      <c r="F8798" s="58"/>
      <c r="G8798" s="58"/>
      <c r="H8798" s="55"/>
      <c r="I8798" s="55"/>
      <c r="J8798" s="71"/>
      <c r="K8798" s="71"/>
      <c r="L8798" s="65"/>
      <c r="M8798" s="66"/>
      <c r="N8798" s="64"/>
      <c r="Y8798" s="55"/>
    </row>
    <row r="8799" spans="1:25" s="49" customFormat="1" x14ac:dyDescent="0.25">
      <c r="A8799" s="67"/>
      <c r="B8799" s="67"/>
      <c r="C8799" s="67"/>
      <c r="D8799" s="71"/>
      <c r="E8799" s="55"/>
      <c r="F8799" s="58"/>
      <c r="G8799" s="58"/>
      <c r="H8799" s="55"/>
      <c r="I8799" s="55"/>
      <c r="J8799" s="71"/>
      <c r="K8799" s="71"/>
      <c r="L8799" s="65"/>
      <c r="M8799" s="66"/>
      <c r="N8799" s="64"/>
      <c r="Y8799" s="55"/>
    </row>
    <row r="8800" spans="1:25" s="49" customFormat="1" x14ac:dyDescent="0.25">
      <c r="A8800" s="67"/>
      <c r="B8800" s="67"/>
      <c r="C8800" s="67"/>
      <c r="D8800" s="71"/>
      <c r="E8800" s="55"/>
      <c r="F8800" s="58"/>
      <c r="G8800" s="58"/>
      <c r="H8800" s="55"/>
      <c r="I8800" s="55"/>
      <c r="J8800" s="71"/>
      <c r="K8800" s="71"/>
      <c r="L8800" s="65"/>
      <c r="M8800" s="66"/>
      <c r="N8800" s="64"/>
      <c r="Y8800" s="55"/>
    </row>
    <row r="8801" spans="1:25" s="49" customFormat="1" x14ac:dyDescent="0.25">
      <c r="A8801" s="67"/>
      <c r="B8801" s="67"/>
      <c r="C8801" s="67"/>
      <c r="D8801" s="71"/>
      <c r="E8801" s="55"/>
      <c r="F8801" s="58"/>
      <c r="G8801" s="58"/>
      <c r="H8801" s="55"/>
      <c r="I8801" s="55"/>
      <c r="J8801" s="71"/>
      <c r="K8801" s="71"/>
      <c r="L8801" s="65"/>
      <c r="M8801" s="66"/>
      <c r="N8801" s="64"/>
      <c r="Y8801" s="55"/>
    </row>
    <row r="8802" spans="1:25" s="49" customFormat="1" x14ac:dyDescent="0.25">
      <c r="A8802" s="67"/>
      <c r="B8802" s="67"/>
      <c r="C8802" s="67"/>
      <c r="D8802" s="71"/>
      <c r="E8802" s="55"/>
      <c r="F8802" s="58"/>
      <c r="G8802" s="58"/>
      <c r="H8802" s="55"/>
      <c r="I8802" s="55"/>
      <c r="J8802" s="71"/>
      <c r="K8802" s="71"/>
      <c r="L8802" s="65"/>
      <c r="M8802" s="66"/>
      <c r="N8802" s="64"/>
      <c r="Y8802" s="55"/>
    </row>
    <row r="8803" spans="1:25" s="49" customFormat="1" x14ac:dyDescent="0.25">
      <c r="A8803" s="67"/>
      <c r="B8803" s="67"/>
      <c r="C8803" s="67"/>
      <c r="D8803" s="71"/>
      <c r="E8803" s="55"/>
      <c r="F8803" s="58"/>
      <c r="G8803" s="58"/>
      <c r="H8803" s="55"/>
      <c r="I8803" s="55"/>
      <c r="J8803" s="71"/>
      <c r="K8803" s="71"/>
      <c r="L8803" s="65"/>
      <c r="M8803" s="66"/>
      <c r="N8803" s="64"/>
      <c r="Y8803" s="55"/>
    </row>
    <row r="8804" spans="1:25" s="49" customFormat="1" x14ac:dyDescent="0.25">
      <c r="A8804" s="67"/>
      <c r="B8804" s="67"/>
      <c r="C8804" s="67"/>
      <c r="D8804" s="71"/>
      <c r="E8804" s="55"/>
      <c r="F8804" s="58"/>
      <c r="G8804" s="58"/>
      <c r="H8804" s="55"/>
      <c r="I8804" s="55"/>
      <c r="J8804" s="71"/>
      <c r="K8804" s="71"/>
      <c r="L8804" s="65"/>
      <c r="M8804" s="66"/>
      <c r="N8804" s="64"/>
      <c r="Y8804" s="55"/>
    </row>
    <row r="8805" spans="1:25" s="49" customFormat="1" x14ac:dyDescent="0.25">
      <c r="A8805" s="67"/>
      <c r="B8805" s="67"/>
      <c r="C8805" s="67"/>
      <c r="D8805" s="71"/>
      <c r="E8805" s="55"/>
      <c r="F8805" s="58"/>
      <c r="G8805" s="58"/>
      <c r="H8805" s="55"/>
      <c r="I8805" s="55"/>
      <c r="J8805" s="71"/>
      <c r="K8805" s="71"/>
      <c r="L8805" s="65"/>
      <c r="M8805" s="66"/>
      <c r="N8805" s="64"/>
      <c r="Y8805" s="55"/>
    </row>
    <row r="8806" spans="1:25" s="49" customFormat="1" x14ac:dyDescent="0.25">
      <c r="A8806" s="67"/>
      <c r="B8806" s="67"/>
      <c r="C8806" s="67"/>
      <c r="D8806" s="71"/>
      <c r="E8806" s="55"/>
      <c r="F8806" s="58"/>
      <c r="G8806" s="58"/>
      <c r="H8806" s="55"/>
      <c r="I8806" s="55"/>
      <c r="J8806" s="71"/>
      <c r="K8806" s="71"/>
      <c r="L8806" s="65"/>
      <c r="M8806" s="66"/>
      <c r="N8806" s="64"/>
      <c r="Y8806" s="55"/>
    </row>
    <row r="8807" spans="1:25" s="49" customFormat="1" x14ac:dyDescent="0.25">
      <c r="A8807" s="67"/>
      <c r="B8807" s="67"/>
      <c r="C8807" s="67"/>
      <c r="D8807" s="71"/>
      <c r="E8807" s="55"/>
      <c r="F8807" s="58"/>
      <c r="G8807" s="58"/>
      <c r="H8807" s="55"/>
      <c r="I8807" s="55"/>
      <c r="J8807" s="71"/>
      <c r="K8807" s="71"/>
      <c r="L8807" s="65"/>
      <c r="M8807" s="66"/>
      <c r="N8807" s="64"/>
      <c r="Y8807" s="55"/>
    </row>
    <row r="8808" spans="1:25" s="49" customFormat="1" x14ac:dyDescent="0.25">
      <c r="A8808" s="67"/>
      <c r="B8808" s="67"/>
      <c r="C8808" s="67"/>
      <c r="D8808" s="71"/>
      <c r="E8808" s="55"/>
      <c r="F8808" s="58"/>
      <c r="G8808" s="58"/>
      <c r="H8808" s="55"/>
      <c r="I8808" s="55"/>
      <c r="J8808" s="71"/>
      <c r="K8808" s="71"/>
      <c r="L8808" s="65"/>
      <c r="M8808" s="66"/>
      <c r="N8808" s="64"/>
      <c r="Y8808" s="55"/>
    </row>
    <row r="8809" spans="1:25" s="49" customFormat="1" x14ac:dyDescent="0.25">
      <c r="A8809" s="67"/>
      <c r="B8809" s="67"/>
      <c r="C8809" s="67"/>
      <c r="D8809" s="71"/>
      <c r="E8809" s="55"/>
      <c r="F8809" s="58"/>
      <c r="G8809" s="58"/>
      <c r="H8809" s="55"/>
      <c r="I8809" s="55"/>
      <c r="J8809" s="71"/>
      <c r="K8809" s="71"/>
      <c r="L8809" s="65"/>
      <c r="M8809" s="66"/>
      <c r="N8809" s="64"/>
      <c r="Y8809" s="55"/>
    </row>
    <row r="8810" spans="1:25" s="49" customFormat="1" x14ac:dyDescent="0.25">
      <c r="A8810" s="67"/>
      <c r="B8810" s="67"/>
      <c r="C8810" s="67"/>
      <c r="D8810" s="71"/>
      <c r="E8810" s="55"/>
      <c r="F8810" s="58"/>
      <c r="G8810" s="58"/>
      <c r="H8810" s="55"/>
      <c r="I8810" s="55"/>
      <c r="J8810" s="71"/>
      <c r="K8810" s="71"/>
      <c r="L8810" s="65"/>
      <c r="M8810" s="66"/>
      <c r="N8810" s="64"/>
      <c r="Y8810" s="55"/>
    </row>
    <row r="8811" spans="1:25" s="49" customFormat="1" x14ac:dyDescent="0.25">
      <c r="A8811" s="67"/>
      <c r="B8811" s="67"/>
      <c r="C8811" s="67"/>
      <c r="D8811" s="71"/>
      <c r="E8811" s="55"/>
      <c r="F8811" s="58"/>
      <c r="G8811" s="58"/>
      <c r="H8811" s="55"/>
      <c r="I8811" s="55"/>
      <c r="J8811" s="71"/>
      <c r="K8811" s="71"/>
      <c r="L8811" s="65"/>
      <c r="M8811" s="66"/>
      <c r="N8811" s="64"/>
      <c r="Y8811" s="55"/>
    </row>
    <row r="8812" spans="1:25" s="49" customFormat="1" x14ac:dyDescent="0.25">
      <c r="A8812" s="67"/>
      <c r="B8812" s="67"/>
      <c r="C8812" s="67"/>
      <c r="D8812" s="71"/>
      <c r="E8812" s="55"/>
      <c r="F8812" s="58"/>
      <c r="G8812" s="58"/>
      <c r="H8812" s="55"/>
      <c r="I8812" s="55"/>
      <c r="J8812" s="71"/>
      <c r="K8812" s="71"/>
      <c r="L8812" s="65"/>
      <c r="M8812" s="66"/>
      <c r="N8812" s="64"/>
      <c r="Y8812" s="55"/>
    </row>
    <row r="8813" spans="1:25" s="49" customFormat="1" x14ac:dyDescent="0.25">
      <c r="A8813" s="67"/>
      <c r="B8813" s="67"/>
      <c r="C8813" s="67"/>
      <c r="D8813" s="71"/>
      <c r="E8813" s="55"/>
      <c r="F8813" s="58"/>
      <c r="G8813" s="58"/>
      <c r="H8813" s="55"/>
      <c r="I8813" s="55"/>
      <c r="J8813" s="71"/>
      <c r="K8813" s="71"/>
      <c r="L8813" s="65"/>
      <c r="M8813" s="66"/>
      <c r="N8813" s="64"/>
      <c r="Y8813" s="55"/>
    </row>
    <row r="8814" spans="1:25" s="49" customFormat="1" x14ac:dyDescent="0.25">
      <c r="A8814" s="67"/>
      <c r="B8814" s="67"/>
      <c r="C8814" s="67"/>
      <c r="D8814" s="71"/>
      <c r="E8814" s="55"/>
      <c r="F8814" s="58"/>
      <c r="G8814" s="58"/>
      <c r="H8814" s="55"/>
      <c r="I8814" s="55"/>
      <c r="J8814" s="71"/>
      <c r="K8814" s="71"/>
      <c r="L8814" s="65"/>
      <c r="M8814" s="66"/>
      <c r="N8814" s="64"/>
      <c r="Y8814" s="55"/>
    </row>
    <row r="8815" spans="1:25" s="49" customFormat="1" x14ac:dyDescent="0.25">
      <c r="A8815" s="67"/>
      <c r="B8815" s="67"/>
      <c r="C8815" s="67"/>
      <c r="D8815" s="71"/>
      <c r="E8815" s="55"/>
      <c r="F8815" s="58"/>
      <c r="G8815" s="58"/>
      <c r="H8815" s="55"/>
      <c r="I8815" s="55"/>
      <c r="J8815" s="71"/>
      <c r="K8815" s="71"/>
      <c r="L8815" s="65"/>
      <c r="M8815" s="66"/>
      <c r="N8815" s="64"/>
      <c r="Y8815" s="55"/>
    </row>
    <row r="8816" spans="1:25" s="49" customFormat="1" x14ac:dyDescent="0.25">
      <c r="A8816" s="67"/>
      <c r="B8816" s="67"/>
      <c r="C8816" s="67"/>
      <c r="D8816" s="71"/>
      <c r="E8816" s="55"/>
      <c r="F8816" s="58"/>
      <c r="G8816" s="58"/>
      <c r="H8816" s="55"/>
      <c r="I8816" s="55"/>
      <c r="J8816" s="71"/>
      <c r="K8816" s="71"/>
      <c r="L8816" s="65"/>
      <c r="M8816" s="66"/>
      <c r="N8816" s="64"/>
      <c r="Y8816" s="55"/>
    </row>
    <row r="8817" spans="1:25" s="49" customFormat="1" x14ac:dyDescent="0.25">
      <c r="A8817" s="67"/>
      <c r="B8817" s="67"/>
      <c r="C8817" s="67"/>
      <c r="D8817" s="71"/>
      <c r="E8817" s="55"/>
      <c r="F8817" s="58"/>
      <c r="G8817" s="58"/>
      <c r="H8817" s="55"/>
      <c r="I8817" s="55"/>
      <c r="J8817" s="71"/>
      <c r="K8817" s="71"/>
      <c r="L8817" s="65"/>
      <c r="M8817" s="66"/>
      <c r="N8817" s="64"/>
      <c r="Y8817" s="55"/>
    </row>
    <row r="8818" spans="1:25" s="49" customFormat="1" x14ac:dyDescent="0.25">
      <c r="A8818" s="67"/>
      <c r="B8818" s="67"/>
      <c r="C8818" s="67"/>
      <c r="D8818" s="71"/>
      <c r="E8818" s="55"/>
      <c r="F8818" s="58"/>
      <c r="G8818" s="58"/>
      <c r="H8818" s="55"/>
      <c r="I8818" s="55"/>
      <c r="J8818" s="71"/>
      <c r="K8818" s="71"/>
      <c r="L8818" s="65"/>
      <c r="M8818" s="66"/>
      <c r="N8818" s="64"/>
      <c r="Y8818" s="55"/>
    </row>
    <row r="8819" spans="1:25" s="49" customFormat="1" x14ac:dyDescent="0.25">
      <c r="A8819" s="67"/>
      <c r="B8819" s="67"/>
      <c r="C8819" s="67"/>
      <c r="D8819" s="71"/>
      <c r="E8819" s="55"/>
      <c r="F8819" s="58"/>
      <c r="G8819" s="58"/>
      <c r="H8819" s="55"/>
      <c r="I8819" s="55"/>
      <c r="J8819" s="71"/>
      <c r="K8819" s="71"/>
      <c r="L8819" s="65"/>
      <c r="M8819" s="66"/>
      <c r="N8819" s="64"/>
      <c r="Y8819" s="55"/>
    </row>
    <row r="8820" spans="1:25" s="49" customFormat="1" x14ac:dyDescent="0.25">
      <c r="A8820" s="67"/>
      <c r="B8820" s="67"/>
      <c r="C8820" s="67"/>
      <c r="D8820" s="71"/>
      <c r="E8820" s="55"/>
      <c r="F8820" s="58"/>
      <c r="G8820" s="58"/>
      <c r="H8820" s="55"/>
      <c r="I8820" s="55"/>
      <c r="J8820" s="71"/>
      <c r="K8820" s="71"/>
      <c r="L8820" s="65"/>
      <c r="M8820" s="66"/>
      <c r="N8820" s="64"/>
      <c r="Y8820" s="55"/>
    </row>
    <row r="8821" spans="1:25" s="49" customFormat="1" x14ac:dyDescent="0.25">
      <c r="A8821" s="67"/>
      <c r="B8821" s="67"/>
      <c r="C8821" s="67"/>
      <c r="D8821" s="71"/>
      <c r="E8821" s="55"/>
      <c r="F8821" s="58"/>
      <c r="G8821" s="58"/>
      <c r="H8821" s="55"/>
      <c r="I8821" s="55"/>
      <c r="J8821" s="71"/>
      <c r="K8821" s="71"/>
      <c r="L8821" s="65"/>
      <c r="M8821" s="66"/>
      <c r="N8821" s="64"/>
      <c r="Y8821" s="55"/>
    </row>
    <row r="8822" spans="1:25" s="49" customFormat="1" x14ac:dyDescent="0.25">
      <c r="A8822" s="67"/>
      <c r="B8822" s="67"/>
      <c r="C8822" s="67"/>
      <c r="D8822" s="71"/>
      <c r="E8822" s="55"/>
      <c r="F8822" s="58"/>
      <c r="G8822" s="58"/>
      <c r="H8822" s="55"/>
      <c r="I8822" s="55"/>
      <c r="J8822" s="71"/>
      <c r="K8822" s="71"/>
      <c r="L8822" s="65"/>
      <c r="M8822" s="66"/>
      <c r="N8822" s="64"/>
      <c r="Y8822" s="55"/>
    </row>
    <row r="8823" spans="1:25" s="49" customFormat="1" x14ac:dyDescent="0.25">
      <c r="A8823" s="67"/>
      <c r="B8823" s="67"/>
      <c r="C8823" s="67"/>
      <c r="D8823" s="71"/>
      <c r="E8823" s="55"/>
      <c r="F8823" s="58"/>
      <c r="G8823" s="58"/>
      <c r="H8823" s="55"/>
      <c r="I8823" s="55"/>
      <c r="J8823" s="71"/>
      <c r="K8823" s="71"/>
      <c r="L8823" s="65"/>
      <c r="M8823" s="66"/>
      <c r="N8823" s="64"/>
      <c r="Y8823" s="55"/>
    </row>
    <row r="8824" spans="1:25" s="49" customFormat="1" x14ac:dyDescent="0.25">
      <c r="A8824" s="67"/>
      <c r="B8824" s="67"/>
      <c r="C8824" s="67"/>
      <c r="D8824" s="71"/>
      <c r="E8824" s="55"/>
      <c r="F8824" s="58"/>
      <c r="G8824" s="58"/>
      <c r="H8824" s="55"/>
      <c r="I8824" s="55"/>
      <c r="J8824" s="71"/>
      <c r="K8824" s="71"/>
      <c r="L8824" s="65"/>
      <c r="M8824" s="66"/>
      <c r="N8824" s="64"/>
      <c r="Y8824" s="55"/>
    </row>
    <row r="8825" spans="1:25" s="49" customFormat="1" x14ac:dyDescent="0.25">
      <c r="A8825" s="67"/>
      <c r="B8825" s="67"/>
      <c r="C8825" s="67"/>
      <c r="D8825" s="71"/>
      <c r="E8825" s="55"/>
      <c r="F8825" s="58"/>
      <c r="G8825" s="58"/>
      <c r="H8825" s="55"/>
      <c r="I8825" s="55"/>
      <c r="J8825" s="71"/>
      <c r="K8825" s="71"/>
      <c r="L8825" s="65"/>
      <c r="M8825" s="66"/>
      <c r="N8825" s="64"/>
      <c r="Y8825" s="55"/>
    </row>
    <row r="8826" spans="1:25" s="49" customFormat="1" x14ac:dyDescent="0.25">
      <c r="A8826" s="67"/>
      <c r="B8826" s="67"/>
      <c r="C8826" s="67"/>
      <c r="D8826" s="71"/>
      <c r="E8826" s="55"/>
      <c r="F8826" s="58"/>
      <c r="G8826" s="58"/>
      <c r="H8826" s="55"/>
      <c r="I8826" s="55"/>
      <c r="J8826" s="71"/>
      <c r="K8826" s="71"/>
      <c r="L8826" s="65"/>
      <c r="M8826" s="66"/>
      <c r="N8826" s="64"/>
      <c r="Y8826" s="55"/>
    </row>
    <row r="8827" spans="1:25" s="49" customFormat="1" x14ac:dyDescent="0.25">
      <c r="A8827" s="67"/>
      <c r="B8827" s="67"/>
      <c r="C8827" s="67"/>
      <c r="D8827" s="71"/>
      <c r="E8827" s="55"/>
      <c r="F8827" s="58"/>
      <c r="G8827" s="58"/>
      <c r="H8827" s="55"/>
      <c r="I8827" s="55"/>
      <c r="J8827" s="71"/>
      <c r="K8827" s="71"/>
      <c r="L8827" s="65"/>
      <c r="M8827" s="66"/>
      <c r="N8827" s="64"/>
      <c r="Y8827" s="55"/>
    </row>
    <row r="8828" spans="1:25" s="49" customFormat="1" x14ac:dyDescent="0.25">
      <c r="A8828" s="67"/>
      <c r="B8828" s="67"/>
      <c r="C8828" s="67"/>
      <c r="D8828" s="71"/>
      <c r="E8828" s="55"/>
      <c r="F8828" s="58"/>
      <c r="G8828" s="58"/>
      <c r="H8828" s="55"/>
      <c r="I8828" s="55"/>
      <c r="J8828" s="71"/>
      <c r="K8828" s="71"/>
      <c r="L8828" s="65"/>
      <c r="M8828" s="66"/>
      <c r="N8828" s="64"/>
      <c r="Y8828" s="55"/>
    </row>
    <row r="8829" spans="1:25" s="49" customFormat="1" x14ac:dyDescent="0.25">
      <c r="A8829" s="67"/>
      <c r="B8829" s="67"/>
      <c r="C8829" s="67"/>
      <c r="D8829" s="71"/>
      <c r="E8829" s="55"/>
      <c r="F8829" s="58"/>
      <c r="G8829" s="58"/>
      <c r="H8829" s="55"/>
      <c r="I8829" s="55"/>
      <c r="J8829" s="71"/>
      <c r="K8829" s="71"/>
      <c r="L8829" s="65"/>
      <c r="M8829" s="66"/>
      <c r="N8829" s="64"/>
      <c r="Y8829" s="55"/>
    </row>
    <row r="8830" spans="1:25" s="49" customFormat="1" x14ac:dyDescent="0.25">
      <c r="A8830" s="67"/>
      <c r="B8830" s="67"/>
      <c r="C8830" s="67"/>
      <c r="D8830" s="71"/>
      <c r="E8830" s="55"/>
      <c r="F8830" s="58"/>
      <c r="G8830" s="58"/>
      <c r="H8830" s="55"/>
      <c r="I8830" s="55"/>
      <c r="J8830" s="71"/>
      <c r="K8830" s="71"/>
      <c r="L8830" s="65"/>
      <c r="M8830" s="66"/>
      <c r="N8830" s="64"/>
      <c r="Y8830" s="55"/>
    </row>
    <row r="8831" spans="1:25" s="49" customFormat="1" x14ac:dyDescent="0.25">
      <c r="A8831" s="67"/>
      <c r="B8831" s="67"/>
      <c r="C8831" s="67"/>
      <c r="D8831" s="71"/>
      <c r="E8831" s="55"/>
      <c r="F8831" s="58"/>
      <c r="G8831" s="58"/>
      <c r="H8831" s="55"/>
      <c r="I8831" s="55"/>
      <c r="J8831" s="71"/>
      <c r="K8831" s="71"/>
      <c r="L8831" s="65"/>
      <c r="M8831" s="66"/>
      <c r="N8831" s="64"/>
      <c r="Y8831" s="55"/>
    </row>
    <row r="8832" spans="1:25" s="49" customFormat="1" x14ac:dyDescent="0.25">
      <c r="A8832" s="67"/>
      <c r="B8832" s="67"/>
      <c r="C8832" s="67"/>
      <c r="D8832" s="71"/>
      <c r="E8832" s="55"/>
      <c r="F8832" s="58"/>
      <c r="G8832" s="58"/>
      <c r="H8832" s="55"/>
      <c r="I8832" s="55"/>
      <c r="J8832" s="71"/>
      <c r="K8832" s="71"/>
      <c r="L8832" s="65"/>
      <c r="M8832" s="66"/>
      <c r="N8832" s="64"/>
      <c r="Y8832" s="55"/>
    </row>
    <row r="8833" spans="1:25" s="49" customFormat="1" x14ac:dyDescent="0.25">
      <c r="A8833" s="67"/>
      <c r="B8833" s="67"/>
      <c r="C8833" s="67"/>
      <c r="D8833" s="71"/>
      <c r="E8833" s="55"/>
      <c r="F8833" s="58"/>
      <c r="G8833" s="58"/>
      <c r="H8833" s="55"/>
      <c r="I8833" s="55"/>
      <c r="J8833" s="71"/>
      <c r="K8833" s="71"/>
      <c r="L8833" s="65"/>
      <c r="M8833" s="66"/>
      <c r="N8833" s="64"/>
      <c r="Y8833" s="55"/>
    </row>
    <row r="8834" spans="1:25" s="49" customFormat="1" x14ac:dyDescent="0.25">
      <c r="A8834" s="67"/>
      <c r="B8834" s="67"/>
      <c r="C8834" s="67"/>
      <c r="D8834" s="71"/>
      <c r="E8834" s="55"/>
      <c r="F8834" s="58"/>
      <c r="G8834" s="58"/>
      <c r="H8834" s="55"/>
      <c r="I8834" s="55"/>
      <c r="J8834" s="71"/>
      <c r="K8834" s="71"/>
      <c r="L8834" s="65"/>
      <c r="M8834" s="66"/>
      <c r="N8834" s="64"/>
      <c r="Y8834" s="55"/>
    </row>
    <row r="8835" spans="1:25" s="49" customFormat="1" x14ac:dyDescent="0.25">
      <c r="A8835" s="67"/>
      <c r="B8835" s="67"/>
      <c r="C8835" s="67"/>
      <c r="D8835" s="71"/>
      <c r="E8835" s="55"/>
      <c r="F8835" s="58"/>
      <c r="G8835" s="58"/>
      <c r="H8835" s="55"/>
      <c r="I8835" s="55"/>
      <c r="J8835" s="71"/>
      <c r="K8835" s="71"/>
      <c r="L8835" s="65"/>
      <c r="M8835" s="66"/>
      <c r="N8835" s="64"/>
      <c r="Y8835" s="55"/>
    </row>
    <row r="8836" spans="1:25" s="49" customFormat="1" x14ac:dyDescent="0.25">
      <c r="A8836" s="67"/>
      <c r="B8836" s="67"/>
      <c r="C8836" s="67"/>
      <c r="D8836" s="71"/>
      <c r="E8836" s="55"/>
      <c r="F8836" s="58"/>
      <c r="G8836" s="58"/>
      <c r="H8836" s="55"/>
      <c r="I8836" s="55"/>
      <c r="J8836" s="71"/>
      <c r="K8836" s="71"/>
      <c r="L8836" s="65"/>
      <c r="M8836" s="66"/>
      <c r="N8836" s="64"/>
      <c r="Y8836" s="55"/>
    </row>
    <row r="8837" spans="1:25" s="49" customFormat="1" x14ac:dyDescent="0.25">
      <c r="A8837" s="67"/>
      <c r="B8837" s="67"/>
      <c r="C8837" s="67"/>
      <c r="D8837" s="71"/>
      <c r="E8837" s="55"/>
      <c r="F8837" s="58"/>
      <c r="G8837" s="58"/>
      <c r="H8837" s="55"/>
      <c r="I8837" s="55"/>
      <c r="J8837" s="71"/>
      <c r="K8837" s="71"/>
      <c r="L8837" s="65"/>
      <c r="M8837" s="66"/>
      <c r="N8837" s="64"/>
      <c r="Y8837" s="55"/>
    </row>
    <row r="8838" spans="1:25" s="49" customFormat="1" x14ac:dyDescent="0.25">
      <c r="A8838" s="67"/>
      <c r="B8838" s="67"/>
      <c r="C8838" s="67"/>
      <c r="D8838" s="71"/>
      <c r="E8838" s="55"/>
      <c r="F8838" s="58"/>
      <c r="G8838" s="58"/>
      <c r="H8838" s="55"/>
      <c r="I8838" s="55"/>
      <c r="J8838" s="71"/>
      <c r="K8838" s="71"/>
      <c r="L8838" s="65"/>
      <c r="M8838" s="66"/>
      <c r="N8838" s="64"/>
      <c r="Y8838" s="55"/>
    </row>
    <row r="8839" spans="1:25" s="49" customFormat="1" x14ac:dyDescent="0.25">
      <c r="A8839" s="67"/>
      <c r="B8839" s="67"/>
      <c r="C8839" s="67"/>
      <c r="D8839" s="71"/>
      <c r="E8839" s="55"/>
      <c r="F8839" s="58"/>
      <c r="G8839" s="58"/>
      <c r="H8839" s="55"/>
      <c r="I8839" s="55"/>
      <c r="J8839" s="71"/>
      <c r="K8839" s="71"/>
      <c r="L8839" s="65"/>
      <c r="M8839" s="66"/>
      <c r="N8839" s="64"/>
      <c r="Y8839" s="55"/>
    </row>
    <row r="8840" spans="1:25" s="49" customFormat="1" x14ac:dyDescent="0.25">
      <c r="A8840" s="67"/>
      <c r="B8840" s="67"/>
      <c r="C8840" s="67"/>
      <c r="D8840" s="71"/>
      <c r="E8840" s="55"/>
      <c r="F8840" s="58"/>
      <c r="G8840" s="58"/>
      <c r="H8840" s="55"/>
      <c r="I8840" s="55"/>
      <c r="J8840" s="71"/>
      <c r="K8840" s="71"/>
      <c r="L8840" s="65"/>
      <c r="M8840" s="66"/>
      <c r="N8840" s="64"/>
      <c r="Y8840" s="55"/>
    </row>
    <row r="8841" spans="1:25" s="49" customFormat="1" x14ac:dyDescent="0.25">
      <c r="A8841" s="67"/>
      <c r="B8841" s="67"/>
      <c r="C8841" s="67"/>
      <c r="D8841" s="71"/>
      <c r="E8841" s="55"/>
      <c r="F8841" s="58"/>
      <c r="G8841" s="58"/>
      <c r="H8841" s="55"/>
      <c r="I8841" s="55"/>
      <c r="J8841" s="71"/>
      <c r="K8841" s="71"/>
      <c r="L8841" s="65"/>
      <c r="M8841" s="66"/>
      <c r="N8841" s="64"/>
      <c r="Y8841" s="55"/>
    </row>
    <row r="8842" spans="1:25" s="49" customFormat="1" x14ac:dyDescent="0.25">
      <c r="A8842" s="67"/>
      <c r="B8842" s="67"/>
      <c r="C8842" s="67"/>
      <c r="D8842" s="71"/>
      <c r="E8842" s="55"/>
      <c r="F8842" s="58"/>
      <c r="G8842" s="58"/>
      <c r="H8842" s="55"/>
      <c r="I8842" s="55"/>
      <c r="J8842" s="71"/>
      <c r="K8842" s="71"/>
      <c r="L8842" s="65"/>
      <c r="M8842" s="66"/>
      <c r="N8842" s="64"/>
      <c r="Y8842" s="55"/>
    </row>
    <row r="8843" spans="1:25" s="49" customFormat="1" x14ac:dyDescent="0.25">
      <c r="A8843" s="67"/>
      <c r="B8843" s="67"/>
      <c r="C8843" s="67"/>
      <c r="D8843" s="71"/>
      <c r="E8843" s="55"/>
      <c r="F8843" s="58"/>
      <c r="G8843" s="58"/>
      <c r="H8843" s="55"/>
      <c r="I8843" s="55"/>
      <c r="J8843" s="71"/>
      <c r="K8843" s="71"/>
      <c r="L8843" s="65"/>
      <c r="M8843" s="66"/>
      <c r="N8843" s="64"/>
      <c r="Y8843" s="55"/>
    </row>
    <row r="8844" spans="1:25" s="49" customFormat="1" x14ac:dyDescent="0.25">
      <c r="A8844" s="67"/>
      <c r="B8844" s="67"/>
      <c r="C8844" s="67"/>
      <c r="D8844" s="71"/>
      <c r="E8844" s="55"/>
      <c r="F8844" s="58"/>
      <c r="G8844" s="58"/>
      <c r="H8844" s="55"/>
      <c r="I8844" s="55"/>
      <c r="J8844" s="71"/>
      <c r="K8844" s="71"/>
      <c r="L8844" s="65"/>
      <c r="M8844" s="66"/>
      <c r="N8844" s="64"/>
      <c r="Y8844" s="55"/>
    </row>
    <row r="8845" spans="1:25" s="49" customFormat="1" x14ac:dyDescent="0.25">
      <c r="A8845" s="67"/>
      <c r="B8845" s="67"/>
      <c r="C8845" s="67"/>
      <c r="D8845" s="71"/>
      <c r="E8845" s="55"/>
      <c r="F8845" s="58"/>
      <c r="G8845" s="58"/>
      <c r="H8845" s="55"/>
      <c r="I8845" s="55"/>
      <c r="J8845" s="71"/>
      <c r="K8845" s="71"/>
      <c r="L8845" s="65"/>
      <c r="M8845" s="66"/>
      <c r="N8845" s="64"/>
      <c r="Y8845" s="55"/>
    </row>
    <row r="8846" spans="1:25" s="49" customFormat="1" x14ac:dyDescent="0.25">
      <c r="A8846" s="67"/>
      <c r="B8846" s="67"/>
      <c r="C8846" s="67"/>
      <c r="D8846" s="71"/>
      <c r="E8846" s="55"/>
      <c r="F8846" s="58"/>
      <c r="G8846" s="58"/>
      <c r="H8846" s="55"/>
      <c r="I8846" s="55"/>
      <c r="J8846" s="71"/>
      <c r="K8846" s="71"/>
      <c r="L8846" s="65"/>
      <c r="M8846" s="66"/>
      <c r="N8846" s="64"/>
      <c r="Y8846" s="55"/>
    </row>
    <row r="8847" spans="1:25" s="49" customFormat="1" x14ac:dyDescent="0.25">
      <c r="A8847" s="67"/>
      <c r="B8847" s="67"/>
      <c r="C8847" s="67"/>
      <c r="D8847" s="71"/>
      <c r="E8847" s="55"/>
      <c r="F8847" s="58"/>
      <c r="G8847" s="58"/>
      <c r="H8847" s="55"/>
      <c r="I8847" s="55"/>
      <c r="J8847" s="71"/>
      <c r="K8847" s="71"/>
      <c r="L8847" s="65"/>
      <c r="M8847" s="66"/>
      <c r="N8847" s="64"/>
      <c r="Y8847" s="55"/>
    </row>
    <row r="8848" spans="1:25" s="49" customFormat="1" x14ac:dyDescent="0.25">
      <c r="A8848" s="67"/>
      <c r="B8848" s="67"/>
      <c r="C8848" s="67"/>
      <c r="D8848" s="71"/>
      <c r="E8848" s="55"/>
      <c r="F8848" s="58"/>
      <c r="G8848" s="58"/>
      <c r="H8848" s="55"/>
      <c r="I8848" s="55"/>
      <c r="J8848" s="71"/>
      <c r="K8848" s="71"/>
      <c r="L8848" s="65"/>
      <c r="M8848" s="66"/>
      <c r="N8848" s="64"/>
      <c r="Y8848" s="55"/>
    </row>
    <row r="8849" spans="1:25" s="49" customFormat="1" x14ac:dyDescent="0.25">
      <c r="A8849" s="67"/>
      <c r="B8849" s="67"/>
      <c r="C8849" s="67"/>
      <c r="D8849" s="71"/>
      <c r="E8849" s="55"/>
      <c r="F8849" s="58"/>
      <c r="G8849" s="58"/>
      <c r="H8849" s="55"/>
      <c r="I8849" s="55"/>
      <c r="J8849" s="71"/>
      <c r="K8849" s="71"/>
      <c r="L8849" s="65"/>
      <c r="M8849" s="66"/>
      <c r="N8849" s="64"/>
      <c r="Y8849" s="55"/>
    </row>
    <row r="8850" spans="1:25" s="49" customFormat="1" x14ac:dyDescent="0.25">
      <c r="A8850" s="67"/>
      <c r="B8850" s="67"/>
      <c r="C8850" s="67"/>
      <c r="D8850" s="71"/>
      <c r="E8850" s="55"/>
      <c r="F8850" s="58"/>
      <c r="G8850" s="58"/>
      <c r="H8850" s="55"/>
      <c r="I8850" s="55"/>
      <c r="J8850" s="71"/>
      <c r="K8850" s="71"/>
      <c r="L8850" s="65"/>
      <c r="M8850" s="66"/>
      <c r="N8850" s="64"/>
      <c r="Y8850" s="55"/>
    </row>
    <row r="8851" spans="1:25" s="49" customFormat="1" x14ac:dyDescent="0.25">
      <c r="A8851" s="67"/>
      <c r="B8851" s="67"/>
      <c r="C8851" s="67"/>
      <c r="D8851" s="71"/>
      <c r="E8851" s="55"/>
      <c r="F8851" s="58"/>
      <c r="G8851" s="58"/>
      <c r="H8851" s="55"/>
      <c r="I8851" s="55"/>
      <c r="J8851" s="71"/>
      <c r="K8851" s="71"/>
      <c r="L8851" s="65"/>
      <c r="M8851" s="66"/>
      <c r="N8851" s="64"/>
      <c r="Y8851" s="55"/>
    </row>
    <row r="8852" spans="1:25" s="49" customFormat="1" x14ac:dyDescent="0.25">
      <c r="A8852" s="67"/>
      <c r="B8852" s="67"/>
      <c r="C8852" s="67"/>
      <c r="D8852" s="71"/>
      <c r="E8852" s="55"/>
      <c r="F8852" s="58"/>
      <c r="G8852" s="58"/>
      <c r="H8852" s="55"/>
      <c r="I8852" s="55"/>
      <c r="J8852" s="71"/>
      <c r="K8852" s="71"/>
      <c r="L8852" s="65"/>
      <c r="M8852" s="66"/>
      <c r="N8852" s="64"/>
      <c r="Y8852" s="55"/>
    </row>
    <row r="8853" spans="1:25" s="49" customFormat="1" x14ac:dyDescent="0.25">
      <c r="A8853" s="67"/>
      <c r="B8853" s="67"/>
      <c r="C8853" s="67"/>
      <c r="D8853" s="71"/>
      <c r="E8853" s="55"/>
      <c r="F8853" s="58"/>
      <c r="G8853" s="58"/>
      <c r="H8853" s="55"/>
      <c r="I8853" s="55"/>
      <c r="J8853" s="71"/>
      <c r="K8853" s="71"/>
      <c r="L8853" s="65"/>
      <c r="M8853" s="66"/>
      <c r="N8853" s="64"/>
      <c r="Y8853" s="55"/>
    </row>
    <row r="8854" spans="1:25" s="49" customFormat="1" x14ac:dyDescent="0.25">
      <c r="A8854" s="67"/>
      <c r="B8854" s="67"/>
      <c r="C8854" s="67"/>
      <c r="D8854" s="71"/>
      <c r="E8854" s="55"/>
      <c r="F8854" s="58"/>
      <c r="G8854" s="58"/>
      <c r="H8854" s="55"/>
      <c r="I8854" s="55"/>
      <c r="J8854" s="71"/>
      <c r="K8854" s="71"/>
      <c r="L8854" s="65"/>
      <c r="M8854" s="66"/>
      <c r="N8854" s="64"/>
      <c r="Y8854" s="55"/>
    </row>
    <row r="8855" spans="1:25" s="49" customFormat="1" x14ac:dyDescent="0.25">
      <c r="A8855" s="67"/>
      <c r="B8855" s="67"/>
      <c r="C8855" s="67"/>
      <c r="D8855" s="71"/>
      <c r="E8855" s="55"/>
      <c r="F8855" s="58"/>
      <c r="G8855" s="58"/>
      <c r="H8855" s="55"/>
      <c r="I8855" s="55"/>
      <c r="J8855" s="71"/>
      <c r="K8855" s="71"/>
      <c r="L8855" s="65"/>
      <c r="M8855" s="66"/>
      <c r="N8855" s="64"/>
      <c r="Y8855" s="55"/>
    </row>
    <row r="8856" spans="1:25" s="49" customFormat="1" x14ac:dyDescent="0.25">
      <c r="A8856" s="67"/>
      <c r="B8856" s="67"/>
      <c r="C8856" s="67"/>
      <c r="D8856" s="71"/>
      <c r="E8856" s="55"/>
      <c r="F8856" s="58"/>
      <c r="G8856" s="58"/>
      <c r="H8856" s="55"/>
      <c r="I8856" s="55"/>
      <c r="J8856" s="71"/>
      <c r="K8856" s="71"/>
      <c r="L8856" s="65"/>
      <c r="M8856" s="66"/>
      <c r="N8856" s="64"/>
      <c r="Y8856" s="55"/>
    </row>
    <row r="8857" spans="1:25" s="49" customFormat="1" x14ac:dyDescent="0.25">
      <c r="A8857" s="67"/>
      <c r="B8857" s="67"/>
      <c r="C8857" s="67"/>
      <c r="D8857" s="71"/>
      <c r="E8857" s="55"/>
      <c r="F8857" s="58"/>
      <c r="G8857" s="58"/>
      <c r="H8857" s="55"/>
      <c r="I8857" s="55"/>
      <c r="J8857" s="71"/>
      <c r="K8857" s="71"/>
      <c r="L8857" s="65"/>
      <c r="M8857" s="66"/>
      <c r="N8857" s="64"/>
      <c r="Y8857" s="55"/>
    </row>
    <row r="8858" spans="1:25" s="49" customFormat="1" x14ac:dyDescent="0.25">
      <c r="A8858" s="67"/>
      <c r="B8858" s="67"/>
      <c r="C8858" s="67"/>
      <c r="D8858" s="71"/>
      <c r="E8858" s="55"/>
      <c r="F8858" s="58"/>
      <c r="G8858" s="58"/>
      <c r="H8858" s="55"/>
      <c r="I8858" s="55"/>
      <c r="J8858" s="71"/>
      <c r="K8858" s="71"/>
      <c r="L8858" s="65"/>
      <c r="M8858" s="66"/>
      <c r="N8858" s="64"/>
      <c r="Y8858" s="55"/>
    </row>
    <row r="8859" spans="1:25" s="49" customFormat="1" x14ac:dyDescent="0.25">
      <c r="A8859" s="67"/>
      <c r="B8859" s="67"/>
      <c r="C8859" s="67"/>
      <c r="D8859" s="71"/>
      <c r="E8859" s="55"/>
      <c r="F8859" s="58"/>
      <c r="G8859" s="58"/>
      <c r="H8859" s="55"/>
      <c r="I8859" s="55"/>
      <c r="J8859" s="71"/>
      <c r="K8859" s="71"/>
      <c r="L8859" s="65"/>
      <c r="M8859" s="66"/>
      <c r="N8859" s="64"/>
      <c r="Y8859" s="55"/>
    </row>
    <row r="8860" spans="1:25" s="49" customFormat="1" x14ac:dyDescent="0.25">
      <c r="A8860" s="67"/>
      <c r="B8860" s="67"/>
      <c r="C8860" s="67"/>
      <c r="D8860" s="71"/>
      <c r="E8860" s="55"/>
      <c r="F8860" s="58"/>
      <c r="G8860" s="58"/>
      <c r="H8860" s="55"/>
      <c r="I8860" s="55"/>
      <c r="J8860" s="71"/>
      <c r="K8860" s="71"/>
      <c r="L8860" s="65"/>
      <c r="M8860" s="66"/>
      <c r="N8860" s="64"/>
      <c r="Y8860" s="55"/>
    </row>
    <row r="8861" spans="1:25" s="49" customFormat="1" x14ac:dyDescent="0.25">
      <c r="A8861" s="67"/>
      <c r="B8861" s="67"/>
      <c r="C8861" s="67"/>
      <c r="D8861" s="71"/>
      <c r="E8861" s="55"/>
      <c r="F8861" s="58"/>
      <c r="G8861" s="58"/>
      <c r="H8861" s="55"/>
      <c r="I8861" s="55"/>
      <c r="J8861" s="71"/>
      <c r="K8861" s="71"/>
      <c r="L8861" s="65"/>
      <c r="M8861" s="66"/>
      <c r="N8861" s="64"/>
      <c r="Y8861" s="55"/>
    </row>
    <row r="8862" spans="1:25" s="49" customFormat="1" x14ac:dyDescent="0.25">
      <c r="A8862" s="67"/>
      <c r="B8862" s="67"/>
      <c r="C8862" s="67"/>
      <c r="D8862" s="71"/>
      <c r="E8862" s="55"/>
      <c r="F8862" s="58"/>
      <c r="G8862" s="58"/>
      <c r="H8862" s="55"/>
      <c r="I8862" s="55"/>
      <c r="J8862" s="71"/>
      <c r="K8862" s="71"/>
      <c r="L8862" s="65"/>
      <c r="M8862" s="66"/>
      <c r="N8862" s="64"/>
      <c r="Y8862" s="55"/>
    </row>
    <row r="8863" spans="1:25" s="49" customFormat="1" x14ac:dyDescent="0.25">
      <c r="A8863" s="67"/>
      <c r="B8863" s="67"/>
      <c r="C8863" s="67"/>
      <c r="D8863" s="71"/>
      <c r="E8863" s="55"/>
      <c r="F8863" s="58"/>
      <c r="G8863" s="58"/>
      <c r="H8863" s="55"/>
      <c r="I8863" s="55"/>
      <c r="J8863" s="71"/>
      <c r="K8863" s="71"/>
      <c r="L8863" s="65"/>
      <c r="M8863" s="66"/>
      <c r="N8863" s="64"/>
      <c r="Y8863" s="55"/>
    </row>
    <row r="8864" spans="1:25" s="49" customFormat="1" x14ac:dyDescent="0.25">
      <c r="A8864" s="67"/>
      <c r="B8864" s="67"/>
      <c r="C8864" s="67"/>
      <c r="D8864" s="71"/>
      <c r="E8864" s="55"/>
      <c r="F8864" s="58"/>
      <c r="G8864" s="58"/>
      <c r="H8864" s="55"/>
      <c r="I8864" s="55"/>
      <c r="J8864" s="71"/>
      <c r="K8864" s="71"/>
      <c r="L8864" s="65"/>
      <c r="M8864" s="66"/>
      <c r="N8864" s="64"/>
      <c r="Y8864" s="55"/>
    </row>
    <row r="8865" spans="1:25" s="49" customFormat="1" x14ac:dyDescent="0.25">
      <c r="A8865" s="67"/>
      <c r="B8865" s="67"/>
      <c r="C8865" s="67"/>
      <c r="D8865" s="71"/>
      <c r="E8865" s="55"/>
      <c r="F8865" s="58"/>
      <c r="G8865" s="58"/>
      <c r="H8865" s="55"/>
      <c r="I8865" s="55"/>
      <c r="J8865" s="71"/>
      <c r="K8865" s="71"/>
      <c r="L8865" s="65"/>
      <c r="M8865" s="66"/>
      <c r="N8865" s="64"/>
      <c r="Y8865" s="55"/>
    </row>
    <row r="8866" spans="1:25" s="49" customFormat="1" x14ac:dyDescent="0.25">
      <c r="A8866" s="67"/>
      <c r="B8866" s="67"/>
      <c r="C8866" s="67"/>
      <c r="D8866" s="71"/>
      <c r="E8866" s="55"/>
      <c r="F8866" s="58"/>
      <c r="G8866" s="58"/>
      <c r="H8866" s="55"/>
      <c r="I8866" s="55"/>
      <c r="J8866" s="71"/>
      <c r="K8866" s="71"/>
      <c r="L8866" s="65"/>
      <c r="M8866" s="66"/>
      <c r="N8866" s="64"/>
      <c r="Y8866" s="55"/>
    </row>
    <row r="8867" spans="1:25" s="49" customFormat="1" x14ac:dyDescent="0.25">
      <c r="A8867" s="67"/>
      <c r="B8867" s="67"/>
      <c r="C8867" s="67"/>
      <c r="D8867" s="71"/>
      <c r="E8867" s="55"/>
      <c r="F8867" s="58"/>
      <c r="G8867" s="58"/>
      <c r="H8867" s="55"/>
      <c r="I8867" s="55"/>
      <c r="J8867" s="71"/>
      <c r="K8867" s="71"/>
      <c r="L8867" s="65"/>
      <c r="M8867" s="66"/>
      <c r="N8867" s="64"/>
      <c r="Y8867" s="55"/>
    </row>
    <row r="8868" spans="1:25" s="49" customFormat="1" x14ac:dyDescent="0.25">
      <c r="A8868" s="67"/>
      <c r="B8868" s="67"/>
      <c r="C8868" s="67"/>
      <c r="D8868" s="71"/>
      <c r="E8868" s="55"/>
      <c r="F8868" s="58"/>
      <c r="G8868" s="58"/>
      <c r="H8868" s="55"/>
      <c r="I8868" s="55"/>
      <c r="J8868" s="71"/>
      <c r="K8868" s="71"/>
      <c r="L8868" s="65"/>
      <c r="M8868" s="66"/>
      <c r="N8868" s="64"/>
      <c r="Y8868" s="55"/>
    </row>
    <row r="8869" spans="1:25" s="49" customFormat="1" x14ac:dyDescent="0.25">
      <c r="A8869" s="67"/>
      <c r="B8869" s="67"/>
      <c r="C8869" s="67"/>
      <c r="D8869" s="71"/>
      <c r="E8869" s="55"/>
      <c r="F8869" s="58"/>
      <c r="G8869" s="58"/>
      <c r="H8869" s="55"/>
      <c r="I8869" s="55"/>
      <c r="J8869" s="71"/>
      <c r="K8869" s="71"/>
      <c r="L8869" s="65"/>
      <c r="M8869" s="66"/>
      <c r="N8869" s="64"/>
      <c r="Y8869" s="55"/>
    </row>
    <row r="8870" spans="1:25" s="49" customFormat="1" x14ac:dyDescent="0.25">
      <c r="A8870" s="67"/>
      <c r="B8870" s="67"/>
      <c r="C8870" s="67"/>
      <c r="D8870" s="71"/>
      <c r="E8870" s="55"/>
      <c r="F8870" s="58"/>
      <c r="G8870" s="58"/>
      <c r="H8870" s="55"/>
      <c r="I8870" s="55"/>
      <c r="J8870" s="71"/>
      <c r="K8870" s="71"/>
      <c r="L8870" s="65"/>
      <c r="M8870" s="66"/>
      <c r="N8870" s="64"/>
      <c r="Y8870" s="55"/>
    </row>
    <row r="8871" spans="1:25" s="49" customFormat="1" x14ac:dyDescent="0.25">
      <c r="A8871" s="67"/>
      <c r="B8871" s="67"/>
      <c r="C8871" s="67"/>
      <c r="D8871" s="71"/>
      <c r="E8871" s="55"/>
      <c r="F8871" s="58"/>
      <c r="G8871" s="58"/>
      <c r="H8871" s="55"/>
      <c r="I8871" s="55"/>
      <c r="J8871" s="71"/>
      <c r="K8871" s="71"/>
      <c r="L8871" s="65"/>
      <c r="M8871" s="66"/>
      <c r="N8871" s="64"/>
      <c r="Y8871" s="55"/>
    </row>
    <row r="8872" spans="1:25" s="49" customFormat="1" x14ac:dyDescent="0.25">
      <c r="A8872" s="67"/>
      <c r="B8872" s="67"/>
      <c r="C8872" s="67"/>
      <c r="D8872" s="71"/>
      <c r="E8872" s="55"/>
      <c r="F8872" s="58"/>
      <c r="G8872" s="58"/>
      <c r="H8872" s="55"/>
      <c r="I8872" s="55"/>
      <c r="J8872" s="71"/>
      <c r="K8872" s="71"/>
      <c r="L8872" s="65"/>
      <c r="M8872" s="66"/>
      <c r="N8872" s="64"/>
      <c r="Y8872" s="55"/>
    </row>
    <row r="8873" spans="1:25" s="49" customFormat="1" x14ac:dyDescent="0.25">
      <c r="A8873" s="67"/>
      <c r="B8873" s="67"/>
      <c r="C8873" s="67"/>
      <c r="D8873" s="71"/>
      <c r="E8873" s="55"/>
      <c r="F8873" s="58"/>
      <c r="G8873" s="58"/>
      <c r="H8873" s="55"/>
      <c r="I8873" s="55"/>
      <c r="J8873" s="71"/>
      <c r="K8873" s="71"/>
      <c r="L8873" s="65"/>
      <c r="M8873" s="66"/>
      <c r="N8873" s="64"/>
      <c r="Y8873" s="55"/>
    </row>
    <row r="8874" spans="1:25" s="49" customFormat="1" x14ac:dyDescent="0.25">
      <c r="A8874" s="67"/>
      <c r="B8874" s="67"/>
      <c r="C8874" s="67"/>
      <c r="D8874" s="71"/>
      <c r="E8874" s="55"/>
      <c r="F8874" s="58"/>
      <c r="G8874" s="58"/>
      <c r="H8874" s="55"/>
      <c r="I8874" s="55"/>
      <c r="J8874" s="71"/>
      <c r="K8874" s="71"/>
      <c r="L8874" s="65"/>
      <c r="M8874" s="66"/>
      <c r="N8874" s="64"/>
      <c r="Y8874" s="55"/>
    </row>
    <row r="8875" spans="1:25" s="49" customFormat="1" x14ac:dyDescent="0.25">
      <c r="A8875" s="67"/>
      <c r="B8875" s="67"/>
      <c r="C8875" s="67"/>
      <c r="D8875" s="71"/>
      <c r="E8875" s="55"/>
      <c r="F8875" s="58"/>
      <c r="G8875" s="58"/>
      <c r="H8875" s="55"/>
      <c r="I8875" s="55"/>
      <c r="J8875" s="71"/>
      <c r="K8875" s="71"/>
      <c r="L8875" s="65"/>
      <c r="M8875" s="66"/>
      <c r="N8875" s="64"/>
      <c r="Y8875" s="55"/>
    </row>
    <row r="8876" spans="1:25" s="49" customFormat="1" x14ac:dyDescent="0.25">
      <c r="A8876" s="67"/>
      <c r="B8876" s="67"/>
      <c r="C8876" s="67"/>
      <c r="D8876" s="71"/>
      <c r="E8876" s="55"/>
      <c r="F8876" s="58"/>
      <c r="G8876" s="58"/>
      <c r="H8876" s="55"/>
      <c r="I8876" s="55"/>
      <c r="J8876" s="71"/>
      <c r="K8876" s="71"/>
      <c r="L8876" s="65"/>
      <c r="M8876" s="66"/>
      <c r="N8876" s="64"/>
      <c r="Y8876" s="55"/>
    </row>
    <row r="8877" spans="1:25" s="49" customFormat="1" x14ac:dyDescent="0.25">
      <c r="A8877" s="67"/>
      <c r="B8877" s="67"/>
      <c r="C8877" s="67"/>
      <c r="D8877" s="71"/>
      <c r="E8877" s="55"/>
      <c r="F8877" s="58"/>
      <c r="G8877" s="58"/>
      <c r="H8877" s="55"/>
      <c r="I8877" s="55"/>
      <c r="J8877" s="71"/>
      <c r="K8877" s="71"/>
      <c r="L8877" s="65"/>
      <c r="M8877" s="66"/>
      <c r="N8877" s="64"/>
      <c r="Y8877" s="55"/>
    </row>
    <row r="8878" spans="1:25" s="49" customFormat="1" x14ac:dyDescent="0.25">
      <c r="A8878" s="67"/>
      <c r="B8878" s="67"/>
      <c r="C8878" s="67"/>
      <c r="D8878" s="71"/>
      <c r="E8878" s="55"/>
      <c r="F8878" s="58"/>
      <c r="G8878" s="58"/>
      <c r="H8878" s="55"/>
      <c r="I8878" s="55"/>
      <c r="J8878" s="71"/>
      <c r="K8878" s="71"/>
      <c r="L8878" s="65"/>
      <c r="M8878" s="66"/>
      <c r="N8878" s="64"/>
      <c r="Y8878" s="55"/>
    </row>
    <row r="8879" spans="1:25" s="49" customFormat="1" x14ac:dyDescent="0.25">
      <c r="A8879" s="67"/>
      <c r="B8879" s="67"/>
      <c r="C8879" s="67"/>
      <c r="D8879" s="71"/>
      <c r="E8879" s="55"/>
      <c r="F8879" s="58"/>
      <c r="G8879" s="58"/>
      <c r="H8879" s="55"/>
      <c r="I8879" s="55"/>
      <c r="J8879" s="71"/>
      <c r="K8879" s="71"/>
      <c r="L8879" s="65"/>
      <c r="M8879" s="66"/>
      <c r="N8879" s="64"/>
      <c r="Y8879" s="55"/>
    </row>
    <row r="8880" spans="1:25" s="49" customFormat="1" x14ac:dyDescent="0.25">
      <c r="A8880" s="67"/>
      <c r="B8880" s="67"/>
      <c r="C8880" s="67"/>
      <c r="D8880" s="71"/>
      <c r="E8880" s="55"/>
      <c r="F8880" s="58"/>
      <c r="G8880" s="58"/>
      <c r="H8880" s="55"/>
      <c r="I8880" s="55"/>
      <c r="J8880" s="71"/>
      <c r="K8880" s="71"/>
      <c r="L8880" s="65"/>
      <c r="M8880" s="66"/>
      <c r="N8880" s="64"/>
      <c r="Y8880" s="55"/>
    </row>
    <row r="8881" spans="1:25" s="49" customFormat="1" x14ac:dyDescent="0.25">
      <c r="A8881" s="67"/>
      <c r="B8881" s="67"/>
      <c r="C8881" s="67"/>
      <c r="D8881" s="71"/>
      <c r="E8881" s="55"/>
      <c r="F8881" s="58"/>
      <c r="G8881" s="58"/>
      <c r="H8881" s="55"/>
      <c r="I8881" s="55"/>
      <c r="J8881" s="71"/>
      <c r="K8881" s="71"/>
      <c r="L8881" s="65"/>
      <c r="M8881" s="66"/>
      <c r="N8881" s="64"/>
      <c r="Y8881" s="55"/>
    </row>
    <row r="8882" spans="1:25" s="49" customFormat="1" x14ac:dyDescent="0.25">
      <c r="A8882" s="67"/>
      <c r="B8882" s="67"/>
      <c r="C8882" s="67"/>
      <c r="D8882" s="71"/>
      <c r="E8882" s="55"/>
      <c r="F8882" s="58"/>
      <c r="G8882" s="58"/>
      <c r="H8882" s="55"/>
      <c r="I8882" s="55"/>
      <c r="J8882" s="71"/>
      <c r="K8882" s="71"/>
      <c r="L8882" s="65"/>
      <c r="M8882" s="66"/>
      <c r="N8882" s="64"/>
      <c r="Y8882" s="55"/>
    </row>
    <row r="8883" spans="1:25" s="49" customFormat="1" x14ac:dyDescent="0.25">
      <c r="A8883" s="67"/>
      <c r="B8883" s="67"/>
      <c r="C8883" s="67"/>
      <c r="D8883" s="71"/>
      <c r="E8883" s="55"/>
      <c r="F8883" s="58"/>
      <c r="G8883" s="58"/>
      <c r="H8883" s="55"/>
      <c r="I8883" s="55"/>
      <c r="J8883" s="71"/>
      <c r="K8883" s="71"/>
      <c r="L8883" s="65"/>
      <c r="M8883" s="66"/>
      <c r="N8883" s="64"/>
      <c r="Y8883" s="55"/>
    </row>
    <row r="8884" spans="1:25" s="49" customFormat="1" x14ac:dyDescent="0.25">
      <c r="A8884" s="67"/>
      <c r="B8884" s="67"/>
      <c r="C8884" s="67"/>
      <c r="D8884" s="71"/>
      <c r="E8884" s="55"/>
      <c r="F8884" s="58"/>
      <c r="G8884" s="58"/>
      <c r="H8884" s="55"/>
      <c r="I8884" s="55"/>
      <c r="J8884" s="71"/>
      <c r="K8884" s="71"/>
      <c r="L8884" s="65"/>
      <c r="M8884" s="66"/>
      <c r="N8884" s="64"/>
      <c r="Y8884" s="55"/>
    </row>
    <row r="8885" spans="1:25" s="49" customFormat="1" x14ac:dyDescent="0.25">
      <c r="A8885" s="67"/>
      <c r="B8885" s="67"/>
      <c r="C8885" s="67"/>
      <c r="D8885" s="71"/>
      <c r="E8885" s="55"/>
      <c r="F8885" s="58"/>
      <c r="G8885" s="58"/>
      <c r="H8885" s="55"/>
      <c r="I8885" s="55"/>
      <c r="J8885" s="71"/>
      <c r="K8885" s="71"/>
      <c r="L8885" s="65"/>
      <c r="M8885" s="66"/>
      <c r="N8885" s="64"/>
      <c r="Y8885" s="55"/>
    </row>
    <row r="8886" spans="1:25" s="49" customFormat="1" x14ac:dyDescent="0.25">
      <c r="A8886" s="67"/>
      <c r="B8886" s="67"/>
      <c r="C8886" s="67"/>
      <c r="D8886" s="71"/>
      <c r="E8886" s="55"/>
      <c r="F8886" s="58"/>
      <c r="G8886" s="58"/>
      <c r="H8886" s="55"/>
      <c r="I8886" s="55"/>
      <c r="J8886" s="71"/>
      <c r="K8886" s="71"/>
      <c r="L8886" s="65"/>
      <c r="M8886" s="66"/>
      <c r="N8886" s="64"/>
      <c r="Y8886" s="55"/>
    </row>
    <row r="8887" spans="1:25" s="49" customFormat="1" x14ac:dyDescent="0.25">
      <c r="A8887" s="67"/>
      <c r="B8887" s="67"/>
      <c r="C8887" s="67"/>
      <c r="D8887" s="71"/>
      <c r="E8887" s="55"/>
      <c r="F8887" s="58"/>
      <c r="G8887" s="58"/>
      <c r="H8887" s="55"/>
      <c r="I8887" s="55"/>
      <c r="J8887" s="71"/>
      <c r="K8887" s="71"/>
      <c r="L8887" s="65"/>
      <c r="M8887" s="66"/>
      <c r="N8887" s="64"/>
      <c r="Y8887" s="55"/>
    </row>
    <row r="8888" spans="1:25" s="49" customFormat="1" x14ac:dyDescent="0.25">
      <c r="A8888" s="67"/>
      <c r="B8888" s="67"/>
      <c r="C8888" s="67"/>
      <c r="D8888" s="71"/>
      <c r="E8888" s="55"/>
      <c r="F8888" s="58"/>
      <c r="G8888" s="58"/>
      <c r="H8888" s="55"/>
      <c r="I8888" s="55"/>
      <c r="J8888" s="71"/>
      <c r="K8888" s="71"/>
      <c r="L8888" s="65"/>
      <c r="M8888" s="66"/>
      <c r="N8888" s="64"/>
      <c r="Y8888" s="55"/>
    </row>
    <row r="8889" spans="1:25" s="49" customFormat="1" x14ac:dyDescent="0.25">
      <c r="A8889" s="67"/>
      <c r="B8889" s="67"/>
      <c r="C8889" s="67"/>
      <c r="D8889" s="71"/>
      <c r="E8889" s="55"/>
      <c r="F8889" s="58"/>
      <c r="G8889" s="58"/>
      <c r="H8889" s="55"/>
      <c r="I8889" s="55"/>
      <c r="J8889" s="71"/>
      <c r="K8889" s="71"/>
      <c r="L8889" s="65"/>
      <c r="M8889" s="66"/>
      <c r="N8889" s="64"/>
      <c r="Y8889" s="55"/>
    </row>
    <row r="8890" spans="1:25" s="49" customFormat="1" x14ac:dyDescent="0.25">
      <c r="A8890" s="67"/>
      <c r="B8890" s="67"/>
      <c r="C8890" s="67"/>
      <c r="D8890" s="71"/>
      <c r="E8890" s="55"/>
      <c r="F8890" s="58"/>
      <c r="G8890" s="58"/>
      <c r="H8890" s="55"/>
      <c r="I8890" s="55"/>
      <c r="J8890" s="71"/>
      <c r="K8890" s="71"/>
      <c r="L8890" s="65"/>
      <c r="M8890" s="66"/>
      <c r="N8890" s="64"/>
      <c r="Y8890" s="55"/>
    </row>
    <row r="8891" spans="1:25" s="49" customFormat="1" x14ac:dyDescent="0.25">
      <c r="A8891" s="67"/>
      <c r="B8891" s="67"/>
      <c r="C8891" s="67"/>
      <c r="D8891" s="71"/>
      <c r="E8891" s="55"/>
      <c r="F8891" s="58"/>
      <c r="G8891" s="58"/>
      <c r="H8891" s="55"/>
      <c r="I8891" s="55"/>
      <c r="J8891" s="71"/>
      <c r="K8891" s="71"/>
      <c r="L8891" s="65"/>
      <c r="M8891" s="66"/>
      <c r="N8891" s="64"/>
      <c r="Y8891" s="55"/>
    </row>
    <row r="8892" spans="1:25" s="49" customFormat="1" x14ac:dyDescent="0.25">
      <c r="A8892" s="67"/>
      <c r="B8892" s="67"/>
      <c r="C8892" s="67"/>
      <c r="D8892" s="71"/>
      <c r="E8892" s="55"/>
      <c r="F8892" s="58"/>
      <c r="G8892" s="58"/>
      <c r="H8892" s="55"/>
      <c r="I8892" s="55"/>
      <c r="J8892" s="71"/>
      <c r="K8892" s="71"/>
      <c r="L8892" s="65"/>
      <c r="M8892" s="66"/>
      <c r="N8892" s="64"/>
      <c r="Y8892" s="55"/>
    </row>
    <row r="8893" spans="1:25" s="49" customFormat="1" x14ac:dyDescent="0.25">
      <c r="A8893" s="67"/>
      <c r="B8893" s="67"/>
      <c r="C8893" s="67"/>
      <c r="D8893" s="71"/>
      <c r="E8893" s="55"/>
      <c r="F8893" s="58"/>
      <c r="G8893" s="58"/>
      <c r="H8893" s="55"/>
      <c r="I8893" s="55"/>
      <c r="J8893" s="71"/>
      <c r="K8893" s="71"/>
      <c r="L8893" s="65"/>
      <c r="M8893" s="66"/>
      <c r="N8893" s="64"/>
      <c r="Y8893" s="55"/>
    </row>
    <row r="8894" spans="1:25" s="49" customFormat="1" x14ac:dyDescent="0.25">
      <c r="A8894" s="67"/>
      <c r="B8894" s="67"/>
      <c r="C8894" s="67"/>
      <c r="D8894" s="71"/>
      <c r="E8894" s="55"/>
      <c r="F8894" s="58"/>
      <c r="G8894" s="58"/>
      <c r="H8894" s="55"/>
      <c r="I8894" s="55"/>
      <c r="J8894" s="71"/>
      <c r="K8894" s="71"/>
      <c r="L8894" s="65"/>
      <c r="M8894" s="66"/>
      <c r="N8894" s="64"/>
      <c r="Y8894" s="55"/>
    </row>
    <row r="8895" spans="1:25" s="49" customFormat="1" x14ac:dyDescent="0.25">
      <c r="A8895" s="67"/>
      <c r="B8895" s="67"/>
      <c r="C8895" s="67"/>
      <c r="D8895" s="71"/>
      <c r="E8895" s="55"/>
      <c r="F8895" s="58"/>
      <c r="G8895" s="58"/>
      <c r="H8895" s="55"/>
      <c r="I8895" s="55"/>
      <c r="J8895" s="71"/>
      <c r="K8895" s="71"/>
      <c r="L8895" s="65"/>
      <c r="M8895" s="66"/>
      <c r="N8895" s="64"/>
      <c r="Y8895" s="55"/>
    </row>
    <row r="8896" spans="1:25" s="49" customFormat="1" x14ac:dyDescent="0.25">
      <c r="A8896" s="67"/>
      <c r="B8896" s="67"/>
      <c r="C8896" s="67"/>
      <c r="D8896" s="71"/>
      <c r="E8896" s="55"/>
      <c r="F8896" s="58"/>
      <c r="G8896" s="58"/>
      <c r="H8896" s="55"/>
      <c r="I8896" s="55"/>
      <c r="J8896" s="71"/>
      <c r="K8896" s="71"/>
      <c r="L8896" s="65"/>
      <c r="M8896" s="66"/>
      <c r="N8896" s="64"/>
      <c r="Y8896" s="55"/>
    </row>
    <row r="8897" spans="1:25" s="49" customFormat="1" x14ac:dyDescent="0.25">
      <c r="A8897" s="67"/>
      <c r="B8897" s="67"/>
      <c r="C8897" s="67"/>
      <c r="D8897" s="71"/>
      <c r="E8897" s="55"/>
      <c r="F8897" s="58"/>
      <c r="G8897" s="58"/>
      <c r="H8897" s="55"/>
      <c r="I8897" s="55"/>
      <c r="J8897" s="71"/>
      <c r="K8897" s="71"/>
      <c r="L8897" s="65"/>
      <c r="M8897" s="66"/>
      <c r="N8897" s="64"/>
      <c r="Y8897" s="55"/>
    </row>
    <row r="8898" spans="1:25" s="49" customFormat="1" x14ac:dyDescent="0.25">
      <c r="A8898" s="67"/>
      <c r="B8898" s="67"/>
      <c r="C8898" s="67"/>
      <c r="D8898" s="71"/>
      <c r="E8898" s="55"/>
      <c r="F8898" s="58"/>
      <c r="G8898" s="58"/>
      <c r="H8898" s="55"/>
      <c r="I8898" s="55"/>
      <c r="J8898" s="71"/>
      <c r="K8898" s="71"/>
      <c r="L8898" s="65"/>
      <c r="M8898" s="66"/>
      <c r="N8898" s="64"/>
      <c r="Y8898" s="55"/>
    </row>
    <row r="8899" spans="1:25" s="49" customFormat="1" x14ac:dyDescent="0.25">
      <c r="A8899" s="67"/>
      <c r="B8899" s="67"/>
      <c r="C8899" s="67"/>
      <c r="D8899" s="71"/>
      <c r="E8899" s="55"/>
      <c r="F8899" s="58"/>
      <c r="G8899" s="58"/>
      <c r="H8899" s="55"/>
      <c r="I8899" s="55"/>
      <c r="J8899" s="71"/>
      <c r="K8899" s="71"/>
      <c r="L8899" s="65"/>
      <c r="M8899" s="66"/>
      <c r="N8899" s="64"/>
      <c r="Y8899" s="55"/>
    </row>
    <row r="8900" spans="1:25" s="49" customFormat="1" x14ac:dyDescent="0.25">
      <c r="A8900" s="67"/>
      <c r="B8900" s="67"/>
      <c r="C8900" s="67"/>
      <c r="D8900" s="71"/>
      <c r="E8900" s="55"/>
      <c r="F8900" s="58"/>
      <c r="G8900" s="58"/>
      <c r="H8900" s="55"/>
      <c r="I8900" s="55"/>
      <c r="J8900" s="71"/>
      <c r="K8900" s="71"/>
      <c r="L8900" s="65"/>
      <c r="M8900" s="66"/>
      <c r="N8900" s="64"/>
      <c r="Y8900" s="55"/>
    </row>
    <row r="8901" spans="1:25" s="49" customFormat="1" x14ac:dyDescent="0.25">
      <c r="A8901" s="67"/>
      <c r="B8901" s="67"/>
      <c r="C8901" s="67"/>
      <c r="D8901" s="71"/>
      <c r="E8901" s="55"/>
      <c r="F8901" s="58"/>
      <c r="G8901" s="58"/>
      <c r="H8901" s="55"/>
      <c r="I8901" s="55"/>
      <c r="J8901" s="71"/>
      <c r="K8901" s="71"/>
      <c r="L8901" s="65"/>
      <c r="M8901" s="66"/>
      <c r="N8901" s="64"/>
      <c r="Y8901" s="55"/>
    </row>
    <row r="8902" spans="1:25" s="49" customFormat="1" x14ac:dyDescent="0.25">
      <c r="A8902" s="67"/>
      <c r="B8902" s="67"/>
      <c r="C8902" s="67"/>
      <c r="D8902" s="71"/>
      <c r="E8902" s="55"/>
      <c r="F8902" s="58"/>
      <c r="G8902" s="58"/>
      <c r="H8902" s="55"/>
      <c r="I8902" s="55"/>
      <c r="J8902" s="71"/>
      <c r="K8902" s="71"/>
      <c r="L8902" s="65"/>
      <c r="M8902" s="66"/>
      <c r="N8902" s="64"/>
      <c r="Y8902" s="55"/>
    </row>
    <row r="8903" spans="1:25" s="49" customFormat="1" x14ac:dyDescent="0.25">
      <c r="A8903" s="67"/>
      <c r="B8903" s="67"/>
      <c r="C8903" s="67"/>
      <c r="D8903" s="71"/>
      <c r="E8903" s="55"/>
      <c r="F8903" s="58"/>
      <c r="G8903" s="58"/>
      <c r="H8903" s="55"/>
      <c r="I8903" s="55"/>
      <c r="J8903" s="71"/>
      <c r="K8903" s="71"/>
      <c r="L8903" s="65"/>
      <c r="M8903" s="66"/>
      <c r="N8903" s="64"/>
      <c r="Y8903" s="55"/>
    </row>
    <row r="8904" spans="1:25" s="49" customFormat="1" x14ac:dyDescent="0.25">
      <c r="A8904" s="67"/>
      <c r="B8904" s="67"/>
      <c r="C8904" s="67"/>
      <c r="D8904" s="71"/>
      <c r="E8904" s="55"/>
      <c r="F8904" s="58"/>
      <c r="G8904" s="58"/>
      <c r="H8904" s="55"/>
      <c r="I8904" s="55"/>
      <c r="J8904" s="71"/>
      <c r="K8904" s="71"/>
      <c r="L8904" s="65"/>
      <c r="M8904" s="66"/>
      <c r="N8904" s="64"/>
      <c r="Y8904" s="55"/>
    </row>
    <row r="8905" spans="1:25" s="49" customFormat="1" x14ac:dyDescent="0.25">
      <c r="A8905" s="67"/>
      <c r="B8905" s="67"/>
      <c r="C8905" s="67"/>
      <c r="D8905" s="71"/>
      <c r="E8905" s="55"/>
      <c r="F8905" s="58"/>
      <c r="G8905" s="58"/>
      <c r="H8905" s="55"/>
      <c r="I8905" s="55"/>
      <c r="J8905" s="71"/>
      <c r="K8905" s="71"/>
      <c r="L8905" s="65"/>
      <c r="M8905" s="66"/>
      <c r="N8905" s="64"/>
      <c r="Y8905" s="55"/>
    </row>
    <row r="8906" spans="1:25" s="49" customFormat="1" x14ac:dyDescent="0.25">
      <c r="A8906" s="67"/>
      <c r="B8906" s="67"/>
      <c r="C8906" s="67"/>
      <c r="D8906" s="71"/>
      <c r="E8906" s="55"/>
      <c r="F8906" s="58"/>
      <c r="G8906" s="58"/>
      <c r="H8906" s="55"/>
      <c r="I8906" s="55"/>
      <c r="J8906" s="71"/>
      <c r="K8906" s="71"/>
      <c r="L8906" s="65"/>
      <c r="M8906" s="66"/>
      <c r="N8906" s="64"/>
      <c r="Y8906" s="55"/>
    </row>
    <row r="8907" spans="1:25" s="49" customFormat="1" x14ac:dyDescent="0.25">
      <c r="A8907" s="67"/>
      <c r="B8907" s="67"/>
      <c r="C8907" s="67"/>
      <c r="D8907" s="71"/>
      <c r="E8907" s="55"/>
      <c r="F8907" s="58"/>
      <c r="G8907" s="58"/>
      <c r="H8907" s="55"/>
      <c r="I8907" s="55"/>
      <c r="J8907" s="71"/>
      <c r="K8907" s="71"/>
      <c r="L8907" s="65"/>
      <c r="M8907" s="66"/>
      <c r="N8907" s="64"/>
      <c r="Y8907" s="55"/>
    </row>
    <row r="8908" spans="1:25" s="49" customFormat="1" x14ac:dyDescent="0.25">
      <c r="A8908" s="67"/>
      <c r="B8908" s="67"/>
      <c r="C8908" s="67"/>
      <c r="D8908" s="71"/>
      <c r="E8908" s="55"/>
      <c r="F8908" s="58"/>
      <c r="G8908" s="58"/>
      <c r="H8908" s="55"/>
      <c r="I8908" s="55"/>
      <c r="J8908" s="71"/>
      <c r="K8908" s="71"/>
      <c r="L8908" s="65"/>
      <c r="M8908" s="66"/>
      <c r="N8908" s="64"/>
      <c r="Y8908" s="55"/>
    </row>
    <row r="8909" spans="1:25" s="49" customFormat="1" x14ac:dyDescent="0.25">
      <c r="A8909" s="67"/>
      <c r="B8909" s="67"/>
      <c r="C8909" s="67"/>
      <c r="D8909" s="71"/>
      <c r="E8909" s="55"/>
      <c r="F8909" s="58"/>
      <c r="G8909" s="58"/>
      <c r="H8909" s="55"/>
      <c r="I8909" s="55"/>
      <c r="J8909" s="71"/>
      <c r="K8909" s="71"/>
      <c r="L8909" s="65"/>
      <c r="M8909" s="66"/>
      <c r="N8909" s="64"/>
      <c r="Y8909" s="55"/>
    </row>
    <row r="8910" spans="1:25" s="49" customFormat="1" x14ac:dyDescent="0.25">
      <c r="A8910" s="67"/>
      <c r="B8910" s="67"/>
      <c r="C8910" s="67"/>
      <c r="D8910" s="71"/>
      <c r="E8910" s="55"/>
      <c r="F8910" s="58"/>
      <c r="G8910" s="58"/>
      <c r="H8910" s="55"/>
      <c r="I8910" s="55"/>
      <c r="J8910" s="71"/>
      <c r="K8910" s="71"/>
      <c r="L8910" s="65"/>
      <c r="M8910" s="66"/>
      <c r="N8910" s="64"/>
      <c r="Y8910" s="55"/>
    </row>
    <row r="8911" spans="1:25" s="49" customFormat="1" x14ac:dyDescent="0.25">
      <c r="A8911" s="67"/>
      <c r="B8911" s="67"/>
      <c r="C8911" s="67"/>
      <c r="D8911" s="71"/>
      <c r="E8911" s="55"/>
      <c r="F8911" s="58"/>
      <c r="G8911" s="58"/>
      <c r="H8911" s="55"/>
      <c r="I8911" s="55"/>
      <c r="J8911" s="71"/>
      <c r="K8911" s="71"/>
      <c r="L8911" s="65"/>
      <c r="M8911" s="66"/>
      <c r="N8911" s="64"/>
      <c r="Y8911" s="55"/>
    </row>
    <row r="8912" spans="1:25" s="49" customFormat="1" x14ac:dyDescent="0.25">
      <c r="A8912" s="67"/>
      <c r="B8912" s="67"/>
      <c r="C8912" s="67"/>
      <c r="D8912" s="71"/>
      <c r="E8912" s="55"/>
      <c r="F8912" s="58"/>
      <c r="G8912" s="58"/>
      <c r="H8912" s="55"/>
      <c r="I8912" s="55"/>
      <c r="J8912" s="71"/>
      <c r="K8912" s="71"/>
      <c r="L8912" s="65"/>
      <c r="M8912" s="66"/>
      <c r="N8912" s="64"/>
      <c r="Y8912" s="55"/>
    </row>
    <row r="8913" spans="1:25" s="49" customFormat="1" x14ac:dyDescent="0.25">
      <c r="A8913" s="67"/>
      <c r="B8913" s="67"/>
      <c r="C8913" s="67"/>
      <c r="D8913" s="71"/>
      <c r="E8913" s="55"/>
      <c r="F8913" s="58"/>
      <c r="G8913" s="58"/>
      <c r="H8913" s="55"/>
      <c r="I8913" s="55"/>
      <c r="J8913" s="71"/>
      <c r="K8913" s="71"/>
      <c r="L8913" s="65"/>
      <c r="M8913" s="66"/>
      <c r="N8913" s="64"/>
      <c r="Y8913" s="55"/>
    </row>
    <row r="8914" spans="1:25" s="49" customFormat="1" x14ac:dyDescent="0.25">
      <c r="A8914" s="67"/>
      <c r="B8914" s="67"/>
      <c r="C8914" s="67"/>
      <c r="D8914" s="71"/>
      <c r="E8914" s="55"/>
      <c r="F8914" s="58"/>
      <c r="G8914" s="58"/>
      <c r="H8914" s="55"/>
      <c r="I8914" s="55"/>
      <c r="J8914" s="71"/>
      <c r="K8914" s="71"/>
      <c r="L8914" s="65"/>
      <c r="M8914" s="66"/>
      <c r="N8914" s="64"/>
      <c r="Y8914" s="55"/>
    </row>
    <row r="8915" spans="1:25" s="49" customFormat="1" x14ac:dyDescent="0.25">
      <c r="A8915" s="67"/>
      <c r="B8915" s="67"/>
      <c r="C8915" s="67"/>
      <c r="D8915" s="71"/>
      <c r="E8915" s="55"/>
      <c r="F8915" s="58"/>
      <c r="G8915" s="58"/>
      <c r="H8915" s="55"/>
      <c r="I8915" s="55"/>
      <c r="J8915" s="71"/>
      <c r="K8915" s="71"/>
      <c r="L8915" s="65"/>
      <c r="M8915" s="66"/>
      <c r="N8915" s="64"/>
      <c r="Y8915" s="55"/>
    </row>
    <row r="8916" spans="1:25" s="49" customFormat="1" x14ac:dyDescent="0.25">
      <c r="A8916" s="67"/>
      <c r="B8916" s="67"/>
      <c r="C8916" s="67"/>
      <c r="D8916" s="71"/>
      <c r="E8916" s="55"/>
      <c r="F8916" s="58"/>
      <c r="G8916" s="58"/>
      <c r="H8916" s="55"/>
      <c r="I8916" s="55"/>
      <c r="J8916" s="71"/>
      <c r="K8916" s="71"/>
      <c r="L8916" s="65"/>
      <c r="M8916" s="66"/>
      <c r="N8916" s="64"/>
      <c r="Y8916" s="55"/>
    </row>
    <row r="8917" spans="1:25" s="49" customFormat="1" x14ac:dyDescent="0.25">
      <c r="A8917" s="67"/>
      <c r="B8917" s="67"/>
      <c r="C8917" s="67"/>
      <c r="D8917" s="71"/>
      <c r="E8917" s="55"/>
      <c r="F8917" s="58"/>
      <c r="G8917" s="58"/>
      <c r="H8917" s="55"/>
      <c r="I8917" s="55"/>
      <c r="J8917" s="71"/>
      <c r="K8917" s="71"/>
      <c r="L8917" s="65"/>
      <c r="M8917" s="66"/>
      <c r="N8917" s="64"/>
      <c r="Y8917" s="55"/>
    </row>
    <row r="8918" spans="1:25" s="49" customFormat="1" x14ac:dyDescent="0.25">
      <c r="A8918" s="67"/>
      <c r="B8918" s="67"/>
      <c r="C8918" s="67"/>
      <c r="D8918" s="71"/>
      <c r="E8918" s="55"/>
      <c r="F8918" s="58"/>
      <c r="G8918" s="58"/>
      <c r="H8918" s="55"/>
      <c r="I8918" s="55"/>
      <c r="J8918" s="71"/>
      <c r="K8918" s="71"/>
      <c r="L8918" s="65"/>
      <c r="M8918" s="66"/>
      <c r="N8918" s="64"/>
      <c r="Y8918" s="55"/>
    </row>
    <row r="8919" spans="1:25" s="49" customFormat="1" x14ac:dyDescent="0.25">
      <c r="A8919" s="67"/>
      <c r="B8919" s="67"/>
      <c r="C8919" s="67"/>
      <c r="D8919" s="71"/>
      <c r="E8919" s="55"/>
      <c r="F8919" s="58"/>
      <c r="G8919" s="58"/>
      <c r="H8919" s="55"/>
      <c r="I8919" s="55"/>
      <c r="J8919" s="71"/>
      <c r="K8919" s="71"/>
      <c r="L8919" s="65"/>
      <c r="M8919" s="66"/>
      <c r="N8919" s="64"/>
      <c r="Y8919" s="55"/>
    </row>
    <row r="8920" spans="1:25" s="49" customFormat="1" x14ac:dyDescent="0.25">
      <c r="A8920" s="67"/>
      <c r="B8920" s="67"/>
      <c r="C8920" s="67"/>
      <c r="D8920" s="71"/>
      <c r="E8920" s="55"/>
      <c r="F8920" s="58"/>
      <c r="G8920" s="58"/>
      <c r="H8920" s="55"/>
      <c r="I8920" s="55"/>
      <c r="J8920" s="71"/>
      <c r="K8920" s="71"/>
      <c r="L8920" s="65"/>
      <c r="M8920" s="66"/>
      <c r="N8920" s="64"/>
      <c r="Y8920" s="55"/>
    </row>
    <row r="8921" spans="1:25" s="49" customFormat="1" x14ac:dyDescent="0.25">
      <c r="A8921" s="67"/>
      <c r="B8921" s="67"/>
      <c r="C8921" s="67"/>
      <c r="D8921" s="71"/>
      <c r="E8921" s="55"/>
      <c r="F8921" s="58"/>
      <c r="G8921" s="58"/>
      <c r="H8921" s="55"/>
      <c r="I8921" s="55"/>
      <c r="J8921" s="71"/>
      <c r="K8921" s="71"/>
      <c r="L8921" s="65"/>
      <c r="M8921" s="66"/>
      <c r="N8921" s="64"/>
      <c r="Y8921" s="55"/>
    </row>
    <row r="8922" spans="1:25" s="49" customFormat="1" x14ac:dyDescent="0.25">
      <c r="A8922" s="67"/>
      <c r="B8922" s="67"/>
      <c r="C8922" s="67"/>
      <c r="D8922" s="71"/>
      <c r="E8922" s="55"/>
      <c r="F8922" s="58"/>
      <c r="G8922" s="58"/>
      <c r="H8922" s="55"/>
      <c r="I8922" s="55"/>
      <c r="J8922" s="71"/>
      <c r="K8922" s="71"/>
      <c r="L8922" s="65"/>
      <c r="M8922" s="66"/>
      <c r="N8922" s="64"/>
      <c r="Y8922" s="55"/>
    </row>
    <row r="8923" spans="1:25" s="49" customFormat="1" x14ac:dyDescent="0.25">
      <c r="A8923" s="67"/>
      <c r="B8923" s="67"/>
      <c r="C8923" s="67"/>
      <c r="D8923" s="71"/>
      <c r="E8923" s="55"/>
      <c r="F8923" s="58"/>
      <c r="G8923" s="58"/>
      <c r="H8923" s="55"/>
      <c r="I8923" s="55"/>
      <c r="J8923" s="71"/>
      <c r="K8923" s="71"/>
      <c r="L8923" s="65"/>
      <c r="M8923" s="66"/>
      <c r="N8923" s="64"/>
      <c r="Y8923" s="55"/>
    </row>
    <row r="8924" spans="1:25" s="49" customFormat="1" x14ac:dyDescent="0.25">
      <c r="A8924" s="67"/>
      <c r="B8924" s="67"/>
      <c r="C8924" s="67"/>
      <c r="D8924" s="71"/>
      <c r="E8924" s="55"/>
      <c r="F8924" s="58"/>
      <c r="G8924" s="58"/>
      <c r="H8924" s="55"/>
      <c r="I8924" s="55"/>
      <c r="J8924" s="71"/>
      <c r="K8924" s="71"/>
      <c r="L8924" s="65"/>
      <c r="M8924" s="66"/>
      <c r="N8924" s="64"/>
      <c r="Y8924" s="55"/>
    </row>
    <row r="8925" spans="1:25" s="49" customFormat="1" x14ac:dyDescent="0.25">
      <c r="A8925" s="67"/>
      <c r="B8925" s="67"/>
      <c r="C8925" s="67"/>
      <c r="D8925" s="71"/>
      <c r="E8925" s="55"/>
      <c r="F8925" s="58"/>
      <c r="G8925" s="58"/>
      <c r="H8925" s="55"/>
      <c r="I8925" s="55"/>
      <c r="J8925" s="71"/>
      <c r="K8925" s="71"/>
      <c r="L8925" s="65"/>
      <c r="M8925" s="66"/>
      <c r="N8925" s="64"/>
      <c r="Y8925" s="55"/>
    </row>
    <row r="8926" spans="1:25" s="49" customFormat="1" x14ac:dyDescent="0.25">
      <c r="A8926" s="67"/>
      <c r="B8926" s="67"/>
      <c r="C8926" s="67"/>
      <c r="D8926" s="71"/>
      <c r="E8926" s="55"/>
      <c r="F8926" s="58"/>
      <c r="G8926" s="58"/>
      <c r="H8926" s="55"/>
      <c r="I8926" s="55"/>
      <c r="J8926" s="71"/>
      <c r="K8926" s="71"/>
      <c r="L8926" s="65"/>
      <c r="M8926" s="66"/>
      <c r="N8926" s="64"/>
      <c r="Y8926" s="55"/>
    </row>
    <row r="8927" spans="1:25" s="49" customFormat="1" x14ac:dyDescent="0.25">
      <c r="A8927" s="67"/>
      <c r="B8927" s="67"/>
      <c r="C8927" s="67"/>
      <c r="D8927" s="71"/>
      <c r="E8927" s="55"/>
      <c r="F8927" s="58"/>
      <c r="G8927" s="58"/>
      <c r="H8927" s="55"/>
      <c r="I8927" s="55"/>
      <c r="J8927" s="71"/>
      <c r="K8927" s="71"/>
      <c r="L8927" s="65"/>
      <c r="M8927" s="66"/>
      <c r="N8927" s="64"/>
      <c r="Y8927" s="55"/>
    </row>
    <row r="8928" spans="1:25" s="49" customFormat="1" x14ac:dyDescent="0.25">
      <c r="A8928" s="67"/>
      <c r="B8928" s="67"/>
      <c r="C8928" s="67"/>
      <c r="D8928" s="71"/>
      <c r="E8928" s="55"/>
      <c r="F8928" s="58"/>
      <c r="G8928" s="58"/>
      <c r="H8928" s="55"/>
      <c r="I8928" s="55"/>
      <c r="J8928" s="71"/>
      <c r="K8928" s="71"/>
      <c r="L8928" s="65"/>
      <c r="M8928" s="66"/>
      <c r="N8928" s="64"/>
      <c r="Y8928" s="55"/>
    </row>
    <row r="8929" spans="1:25" s="49" customFormat="1" x14ac:dyDescent="0.25">
      <c r="A8929" s="67"/>
      <c r="B8929" s="67"/>
      <c r="C8929" s="67"/>
      <c r="D8929" s="71"/>
      <c r="E8929" s="55"/>
      <c r="F8929" s="58"/>
      <c r="G8929" s="58"/>
      <c r="H8929" s="55"/>
      <c r="I8929" s="55"/>
      <c r="J8929" s="71"/>
      <c r="K8929" s="71"/>
      <c r="L8929" s="65"/>
      <c r="M8929" s="66"/>
      <c r="N8929" s="64"/>
      <c r="Y8929" s="55"/>
    </row>
    <row r="8930" spans="1:25" s="49" customFormat="1" x14ac:dyDescent="0.25">
      <c r="A8930" s="67"/>
      <c r="B8930" s="67"/>
      <c r="C8930" s="67"/>
      <c r="D8930" s="71"/>
      <c r="E8930" s="55"/>
      <c r="F8930" s="58"/>
      <c r="G8930" s="58"/>
      <c r="H8930" s="55"/>
      <c r="I8930" s="55"/>
      <c r="J8930" s="71"/>
      <c r="K8930" s="71"/>
      <c r="L8930" s="65"/>
      <c r="M8930" s="66"/>
      <c r="N8930" s="64"/>
      <c r="Y8930" s="55"/>
    </row>
    <row r="8931" spans="1:25" s="49" customFormat="1" x14ac:dyDescent="0.25">
      <c r="A8931" s="67"/>
      <c r="B8931" s="67"/>
      <c r="C8931" s="67"/>
      <c r="D8931" s="71"/>
      <c r="E8931" s="55"/>
      <c r="F8931" s="58"/>
      <c r="G8931" s="58"/>
      <c r="H8931" s="55"/>
      <c r="I8931" s="55"/>
      <c r="J8931" s="71"/>
      <c r="K8931" s="71"/>
      <c r="L8931" s="65"/>
      <c r="M8931" s="66"/>
      <c r="N8931" s="64"/>
      <c r="Y8931" s="55"/>
    </row>
    <row r="8932" spans="1:25" s="49" customFormat="1" x14ac:dyDescent="0.25">
      <c r="A8932" s="67"/>
      <c r="B8932" s="67"/>
      <c r="C8932" s="67"/>
      <c r="D8932" s="71"/>
      <c r="E8932" s="55"/>
      <c r="F8932" s="58"/>
      <c r="G8932" s="58"/>
      <c r="H8932" s="55"/>
      <c r="I8932" s="55"/>
      <c r="J8932" s="71"/>
      <c r="K8932" s="71"/>
      <c r="L8932" s="65"/>
      <c r="M8932" s="66"/>
      <c r="N8932" s="64"/>
      <c r="Y8932" s="55"/>
    </row>
    <row r="8933" spans="1:25" s="49" customFormat="1" x14ac:dyDescent="0.25">
      <c r="A8933" s="67"/>
      <c r="B8933" s="67"/>
      <c r="C8933" s="67"/>
      <c r="D8933" s="71"/>
      <c r="E8933" s="55"/>
      <c r="F8933" s="58"/>
      <c r="G8933" s="58"/>
      <c r="H8933" s="55"/>
      <c r="I8933" s="55"/>
      <c r="J8933" s="71"/>
      <c r="K8933" s="71"/>
      <c r="L8933" s="65"/>
      <c r="M8933" s="66"/>
      <c r="N8933" s="64"/>
      <c r="Y8933" s="55"/>
    </row>
    <row r="8934" spans="1:25" s="49" customFormat="1" x14ac:dyDescent="0.25">
      <c r="A8934" s="67"/>
      <c r="B8934" s="67"/>
      <c r="C8934" s="67"/>
      <c r="D8934" s="71"/>
      <c r="E8934" s="55"/>
      <c r="F8934" s="58"/>
      <c r="G8934" s="58"/>
      <c r="H8934" s="55"/>
      <c r="I8934" s="55"/>
      <c r="J8934" s="71"/>
      <c r="K8934" s="71"/>
      <c r="L8934" s="65"/>
      <c r="M8934" s="66"/>
      <c r="N8934" s="64"/>
      <c r="Y8934" s="55"/>
    </row>
    <row r="8935" spans="1:25" s="49" customFormat="1" x14ac:dyDescent="0.25">
      <c r="A8935" s="67"/>
      <c r="B8935" s="67"/>
      <c r="C8935" s="67"/>
      <c r="D8935" s="71"/>
      <c r="E8935" s="55"/>
      <c r="F8935" s="58"/>
      <c r="G8935" s="58"/>
      <c r="H8935" s="55"/>
      <c r="I8935" s="55"/>
      <c r="J8935" s="71"/>
      <c r="K8935" s="71"/>
      <c r="L8935" s="65"/>
      <c r="M8935" s="66"/>
      <c r="N8935" s="64"/>
      <c r="Y8935" s="55"/>
    </row>
    <row r="8936" spans="1:25" s="49" customFormat="1" x14ac:dyDescent="0.25">
      <c r="A8936" s="67"/>
      <c r="B8936" s="67"/>
      <c r="C8936" s="67"/>
      <c r="D8936" s="71"/>
      <c r="E8936" s="55"/>
      <c r="F8936" s="58"/>
      <c r="G8936" s="58"/>
      <c r="H8936" s="55"/>
      <c r="I8936" s="55"/>
      <c r="J8936" s="71"/>
      <c r="K8936" s="71"/>
      <c r="L8936" s="65"/>
      <c r="M8936" s="66"/>
      <c r="N8936" s="64"/>
      <c r="Y8936" s="55"/>
    </row>
    <row r="8937" spans="1:25" s="49" customFormat="1" x14ac:dyDescent="0.25">
      <c r="A8937" s="67"/>
      <c r="B8937" s="67"/>
      <c r="C8937" s="67"/>
      <c r="D8937" s="71"/>
      <c r="E8937" s="55"/>
      <c r="F8937" s="58"/>
      <c r="G8937" s="58"/>
      <c r="H8937" s="55"/>
      <c r="I8937" s="55"/>
      <c r="J8937" s="71"/>
      <c r="K8937" s="71"/>
      <c r="L8937" s="65"/>
      <c r="M8937" s="66"/>
      <c r="N8937" s="64"/>
      <c r="Y8937" s="55"/>
    </row>
    <row r="8938" spans="1:25" s="49" customFormat="1" x14ac:dyDescent="0.25">
      <c r="A8938" s="67"/>
      <c r="B8938" s="67"/>
      <c r="C8938" s="67"/>
      <c r="D8938" s="71"/>
      <c r="E8938" s="55"/>
      <c r="F8938" s="58"/>
      <c r="G8938" s="58"/>
      <c r="H8938" s="55"/>
      <c r="I8938" s="55"/>
      <c r="J8938" s="71"/>
      <c r="K8938" s="71"/>
      <c r="L8938" s="65"/>
      <c r="M8938" s="66"/>
      <c r="N8938" s="64"/>
      <c r="Y8938" s="55"/>
    </row>
    <row r="8939" spans="1:25" s="49" customFormat="1" x14ac:dyDescent="0.25">
      <c r="A8939" s="67"/>
      <c r="B8939" s="67"/>
      <c r="C8939" s="67"/>
      <c r="D8939" s="71"/>
      <c r="E8939" s="55"/>
      <c r="F8939" s="58"/>
      <c r="G8939" s="58"/>
      <c r="H8939" s="55"/>
      <c r="I8939" s="55"/>
      <c r="J8939" s="71"/>
      <c r="K8939" s="71"/>
      <c r="L8939" s="65"/>
      <c r="M8939" s="66"/>
      <c r="N8939" s="64"/>
      <c r="Y8939" s="55"/>
    </row>
    <row r="8940" spans="1:25" s="49" customFormat="1" x14ac:dyDescent="0.25">
      <c r="A8940" s="67"/>
      <c r="B8940" s="67"/>
      <c r="C8940" s="67"/>
      <c r="D8940" s="71"/>
      <c r="E8940" s="55"/>
      <c r="F8940" s="58"/>
      <c r="G8940" s="58"/>
      <c r="H8940" s="55"/>
      <c r="I8940" s="55"/>
      <c r="J8940" s="71"/>
      <c r="K8940" s="71"/>
      <c r="L8940" s="65"/>
      <c r="M8940" s="66"/>
      <c r="N8940" s="64"/>
      <c r="Y8940" s="55"/>
    </row>
    <row r="8941" spans="1:25" s="49" customFormat="1" x14ac:dyDescent="0.25">
      <c r="A8941" s="67"/>
      <c r="B8941" s="67"/>
      <c r="C8941" s="67"/>
      <c r="D8941" s="71"/>
      <c r="E8941" s="55"/>
      <c r="F8941" s="58"/>
      <c r="G8941" s="58"/>
      <c r="H8941" s="55"/>
      <c r="I8941" s="55"/>
      <c r="J8941" s="71"/>
      <c r="K8941" s="71"/>
      <c r="L8941" s="65"/>
      <c r="M8941" s="66"/>
      <c r="N8941" s="64"/>
      <c r="Y8941" s="55"/>
    </row>
    <row r="8942" spans="1:25" s="49" customFormat="1" x14ac:dyDescent="0.25">
      <c r="A8942" s="67"/>
      <c r="B8942" s="67"/>
      <c r="C8942" s="67"/>
      <c r="D8942" s="71"/>
      <c r="E8942" s="55"/>
      <c r="F8942" s="58"/>
      <c r="G8942" s="58"/>
      <c r="H8942" s="55"/>
      <c r="I8942" s="55"/>
      <c r="J8942" s="71"/>
      <c r="K8942" s="71"/>
      <c r="L8942" s="65"/>
      <c r="M8942" s="66"/>
      <c r="N8942" s="64"/>
      <c r="Y8942" s="55"/>
    </row>
    <row r="8943" spans="1:25" s="49" customFormat="1" x14ac:dyDescent="0.25">
      <c r="A8943" s="67"/>
      <c r="B8943" s="67"/>
      <c r="C8943" s="67"/>
      <c r="D8943" s="71"/>
      <c r="E8943" s="55"/>
      <c r="F8943" s="58"/>
      <c r="G8943" s="58"/>
      <c r="H8943" s="55"/>
      <c r="I8943" s="55"/>
      <c r="J8943" s="71"/>
      <c r="K8943" s="71"/>
      <c r="L8943" s="67"/>
      <c r="M8943" s="67"/>
      <c r="N8943" s="64"/>
      <c r="Y8943" s="55"/>
    </row>
    <row r="8944" spans="1:25" s="49" customFormat="1" x14ac:dyDescent="0.25">
      <c r="A8944" s="67"/>
      <c r="B8944" s="67"/>
      <c r="C8944" s="67"/>
      <c r="D8944" s="71"/>
      <c r="E8944" s="55"/>
      <c r="F8944" s="58"/>
      <c r="G8944" s="58"/>
      <c r="H8944" s="55"/>
      <c r="I8944" s="55"/>
      <c r="J8944" s="71"/>
      <c r="K8944" s="71"/>
      <c r="L8944" s="67"/>
      <c r="M8944" s="67"/>
      <c r="N8944" s="64"/>
      <c r="Y8944" s="55"/>
    </row>
    <row r="8945" spans="1:25" s="49" customFormat="1" x14ac:dyDescent="0.25">
      <c r="A8945" s="67"/>
      <c r="B8945" s="67"/>
      <c r="C8945" s="67"/>
      <c r="D8945" s="71"/>
      <c r="E8945" s="55"/>
      <c r="F8945" s="58"/>
      <c r="G8945" s="58"/>
      <c r="H8945" s="55"/>
      <c r="I8945" s="55"/>
      <c r="J8945" s="71"/>
      <c r="K8945" s="71"/>
      <c r="L8945" s="67"/>
      <c r="M8945" s="67"/>
      <c r="N8945" s="64"/>
      <c r="Y8945" s="55"/>
    </row>
    <row r="8946" spans="1:25" s="49" customFormat="1" x14ac:dyDescent="0.25">
      <c r="A8946" s="67"/>
      <c r="B8946" s="67"/>
      <c r="C8946" s="67"/>
      <c r="D8946" s="71"/>
      <c r="E8946" s="55"/>
      <c r="F8946" s="58"/>
      <c r="G8946" s="58"/>
      <c r="H8946" s="55"/>
      <c r="I8946" s="55"/>
      <c r="J8946" s="71"/>
      <c r="K8946" s="71"/>
      <c r="L8946" s="67"/>
      <c r="M8946" s="67"/>
      <c r="N8946" s="64"/>
      <c r="Y8946" s="55"/>
    </row>
    <row r="8947" spans="1:25" s="49" customFormat="1" x14ac:dyDescent="0.25">
      <c r="A8947" s="67"/>
      <c r="B8947" s="67"/>
      <c r="C8947" s="67"/>
      <c r="D8947" s="71"/>
      <c r="E8947" s="55"/>
      <c r="F8947" s="58"/>
      <c r="G8947" s="58"/>
      <c r="H8947" s="55"/>
      <c r="I8947" s="55"/>
      <c r="J8947" s="71"/>
      <c r="K8947" s="71"/>
      <c r="L8947" s="67"/>
      <c r="M8947" s="67"/>
      <c r="N8947" s="64"/>
      <c r="Y8947" s="55"/>
    </row>
    <row r="8948" spans="1:25" s="49" customFormat="1" x14ac:dyDescent="0.25">
      <c r="A8948" s="67"/>
      <c r="B8948" s="67"/>
      <c r="C8948" s="67"/>
      <c r="D8948" s="71"/>
      <c r="E8948" s="55"/>
      <c r="F8948" s="58"/>
      <c r="G8948" s="58"/>
      <c r="H8948" s="55"/>
      <c r="I8948" s="55"/>
      <c r="J8948" s="71"/>
      <c r="K8948" s="71"/>
      <c r="L8948" s="67"/>
      <c r="M8948" s="67"/>
      <c r="N8948" s="64"/>
      <c r="Y8948" s="55"/>
    </row>
    <row r="8949" spans="1:25" s="49" customFormat="1" x14ac:dyDescent="0.25">
      <c r="A8949" s="67"/>
      <c r="B8949" s="67"/>
      <c r="C8949" s="67"/>
      <c r="D8949" s="71"/>
      <c r="E8949" s="55"/>
      <c r="F8949" s="58"/>
      <c r="G8949" s="58"/>
      <c r="H8949" s="55"/>
      <c r="I8949" s="55"/>
      <c r="J8949" s="71"/>
      <c r="K8949" s="71"/>
      <c r="L8949" s="67"/>
      <c r="M8949" s="67"/>
      <c r="N8949" s="64"/>
      <c r="Y8949" s="55"/>
    </row>
    <row r="8950" spans="1:25" s="49" customFormat="1" x14ac:dyDescent="0.25">
      <c r="A8950" s="67"/>
      <c r="B8950" s="67"/>
      <c r="C8950" s="67"/>
      <c r="D8950" s="71"/>
      <c r="E8950" s="55"/>
      <c r="F8950" s="58"/>
      <c r="G8950" s="58"/>
      <c r="H8950" s="55"/>
      <c r="I8950" s="55"/>
      <c r="J8950" s="71"/>
      <c r="K8950" s="71"/>
      <c r="L8950" s="67"/>
      <c r="M8950" s="67"/>
      <c r="N8950" s="64"/>
      <c r="Y8950" s="55"/>
    </row>
    <row r="8951" spans="1:25" s="49" customFormat="1" x14ac:dyDescent="0.25">
      <c r="A8951" s="67"/>
      <c r="B8951" s="67"/>
      <c r="C8951" s="67"/>
      <c r="D8951" s="71"/>
      <c r="E8951" s="55"/>
      <c r="F8951" s="58"/>
      <c r="G8951" s="58"/>
      <c r="H8951" s="55"/>
      <c r="I8951" s="55"/>
      <c r="J8951" s="71"/>
      <c r="K8951" s="71"/>
      <c r="L8951" s="67"/>
      <c r="M8951" s="67"/>
      <c r="N8951" s="64"/>
      <c r="Y8951" s="55"/>
    </row>
    <row r="8952" spans="1:25" s="49" customFormat="1" x14ac:dyDescent="0.25">
      <c r="A8952" s="67"/>
      <c r="B8952" s="67"/>
      <c r="C8952" s="67"/>
      <c r="D8952" s="71"/>
      <c r="E8952" s="55"/>
      <c r="F8952" s="58"/>
      <c r="G8952" s="58"/>
      <c r="H8952" s="55"/>
      <c r="I8952" s="55"/>
      <c r="J8952" s="71"/>
      <c r="K8952" s="71"/>
      <c r="L8952" s="67"/>
      <c r="M8952" s="67"/>
      <c r="N8952" s="64"/>
      <c r="Y8952" s="55"/>
    </row>
    <row r="8953" spans="1:25" s="49" customFormat="1" x14ac:dyDescent="0.25">
      <c r="A8953" s="67"/>
      <c r="B8953" s="67"/>
      <c r="C8953" s="67"/>
      <c r="D8953" s="71"/>
      <c r="E8953" s="55"/>
      <c r="F8953" s="58"/>
      <c r="G8953" s="58"/>
      <c r="H8953" s="55"/>
      <c r="I8953" s="55"/>
      <c r="J8953" s="71"/>
      <c r="K8953" s="71"/>
      <c r="L8953" s="67"/>
      <c r="M8953" s="67"/>
      <c r="N8953" s="64"/>
      <c r="Y8953" s="55"/>
    </row>
    <row r="8954" spans="1:25" s="49" customFormat="1" x14ac:dyDescent="0.25">
      <c r="A8954" s="67"/>
      <c r="B8954" s="67"/>
      <c r="C8954" s="67"/>
      <c r="D8954" s="71"/>
      <c r="E8954" s="55"/>
      <c r="F8954" s="58"/>
      <c r="G8954" s="58"/>
      <c r="H8954" s="55"/>
      <c r="I8954" s="55"/>
      <c r="J8954" s="71"/>
      <c r="K8954" s="71"/>
      <c r="L8954" s="67"/>
      <c r="M8954" s="67"/>
      <c r="N8954" s="64"/>
      <c r="Y8954" s="55"/>
    </row>
    <row r="8955" spans="1:25" s="49" customFormat="1" x14ac:dyDescent="0.25">
      <c r="A8955" s="67"/>
      <c r="B8955" s="67"/>
      <c r="C8955" s="67"/>
      <c r="D8955" s="71"/>
      <c r="E8955" s="55"/>
      <c r="F8955" s="58"/>
      <c r="G8955" s="58"/>
      <c r="H8955" s="55"/>
      <c r="I8955" s="55"/>
      <c r="J8955" s="71"/>
      <c r="K8955" s="71"/>
      <c r="L8955" s="67"/>
      <c r="M8955" s="67"/>
      <c r="N8955" s="64"/>
      <c r="Y8955" s="55"/>
    </row>
    <row r="8956" spans="1:25" s="49" customFormat="1" x14ac:dyDescent="0.25">
      <c r="A8956" s="67"/>
      <c r="B8956" s="67"/>
      <c r="C8956" s="67"/>
      <c r="D8956" s="71"/>
      <c r="E8956" s="55"/>
      <c r="F8956" s="58"/>
      <c r="G8956" s="58"/>
      <c r="H8956" s="55"/>
      <c r="I8956" s="55"/>
      <c r="J8956" s="71"/>
      <c r="K8956" s="71"/>
      <c r="L8956" s="67"/>
      <c r="M8956" s="67"/>
      <c r="N8956" s="64"/>
      <c r="Y8956" s="55"/>
    </row>
    <row r="8957" spans="1:25" s="49" customFormat="1" x14ac:dyDescent="0.25">
      <c r="A8957" s="67"/>
      <c r="B8957" s="67"/>
      <c r="C8957" s="67"/>
      <c r="D8957" s="71"/>
      <c r="E8957" s="55"/>
      <c r="F8957" s="58"/>
      <c r="G8957" s="58"/>
      <c r="H8957" s="55"/>
      <c r="I8957" s="55"/>
      <c r="J8957" s="71"/>
      <c r="K8957" s="71"/>
      <c r="L8957" s="67"/>
      <c r="M8957" s="67"/>
      <c r="N8957" s="64"/>
      <c r="Y8957" s="55"/>
    </row>
    <row r="8958" spans="1:25" s="49" customFormat="1" x14ac:dyDescent="0.25">
      <c r="A8958" s="67"/>
      <c r="B8958" s="67"/>
      <c r="C8958" s="67"/>
      <c r="D8958" s="71"/>
      <c r="E8958" s="55"/>
      <c r="F8958" s="58"/>
      <c r="G8958" s="58"/>
      <c r="H8958" s="55"/>
      <c r="I8958" s="55"/>
      <c r="J8958" s="71"/>
      <c r="K8958" s="71"/>
      <c r="L8958" s="67"/>
      <c r="M8958" s="67"/>
      <c r="N8958" s="64"/>
      <c r="Y8958" s="55"/>
    </row>
    <row r="8959" spans="1:25" s="49" customFormat="1" x14ac:dyDescent="0.25">
      <c r="A8959" s="67"/>
      <c r="B8959" s="67"/>
      <c r="C8959" s="67"/>
      <c r="D8959" s="71"/>
      <c r="E8959" s="55"/>
      <c r="F8959" s="58"/>
      <c r="G8959" s="58"/>
      <c r="H8959" s="55"/>
      <c r="I8959" s="55"/>
      <c r="J8959" s="71"/>
      <c r="K8959" s="71"/>
      <c r="L8959" s="67"/>
      <c r="M8959" s="67"/>
      <c r="N8959" s="64"/>
      <c r="Y8959" s="55"/>
    </row>
    <row r="8960" spans="1:25" s="49" customFormat="1" x14ac:dyDescent="0.25">
      <c r="A8960" s="67"/>
      <c r="B8960" s="67"/>
      <c r="C8960" s="67"/>
      <c r="D8960" s="71"/>
      <c r="E8960" s="55"/>
      <c r="F8960" s="58"/>
      <c r="G8960" s="58"/>
      <c r="H8960" s="55"/>
      <c r="I8960" s="55"/>
      <c r="J8960" s="71"/>
      <c r="K8960" s="71"/>
      <c r="L8960" s="67"/>
      <c r="M8960" s="67"/>
      <c r="N8960" s="64"/>
      <c r="Y8960" s="55"/>
    </row>
    <row r="8961" spans="1:25" s="49" customFormat="1" x14ac:dyDescent="0.25">
      <c r="A8961" s="67"/>
      <c r="B8961" s="67"/>
      <c r="C8961" s="67"/>
      <c r="D8961" s="71"/>
      <c r="E8961" s="55"/>
      <c r="F8961" s="58"/>
      <c r="G8961" s="58"/>
      <c r="H8961" s="55"/>
      <c r="I8961" s="55"/>
      <c r="J8961" s="71"/>
      <c r="K8961" s="71"/>
      <c r="L8961" s="67"/>
      <c r="M8961" s="67"/>
      <c r="N8961" s="64"/>
      <c r="Y8961" s="55"/>
    </row>
    <row r="8962" spans="1:25" s="49" customFormat="1" x14ac:dyDescent="0.25">
      <c r="A8962" s="67"/>
      <c r="B8962" s="67"/>
      <c r="C8962" s="67"/>
      <c r="D8962" s="71"/>
      <c r="E8962" s="55"/>
      <c r="F8962" s="58"/>
      <c r="G8962" s="58"/>
      <c r="H8962" s="55"/>
      <c r="I8962" s="55"/>
      <c r="J8962" s="71"/>
      <c r="K8962" s="71"/>
      <c r="L8962" s="67"/>
      <c r="M8962" s="67"/>
      <c r="N8962" s="64"/>
      <c r="Y8962" s="55"/>
    </row>
    <row r="8963" spans="1:25" s="49" customFormat="1" x14ac:dyDescent="0.25">
      <c r="A8963" s="67"/>
      <c r="B8963" s="67"/>
      <c r="C8963" s="67"/>
      <c r="D8963" s="71"/>
      <c r="E8963" s="55"/>
      <c r="F8963" s="58"/>
      <c r="G8963" s="58"/>
      <c r="H8963" s="55"/>
      <c r="I8963" s="55"/>
      <c r="J8963" s="71"/>
      <c r="K8963" s="71"/>
      <c r="L8963" s="67"/>
      <c r="M8963" s="67"/>
      <c r="N8963" s="64"/>
      <c r="Y8963" s="55"/>
    </row>
    <row r="8964" spans="1:25" s="49" customFormat="1" x14ac:dyDescent="0.25">
      <c r="A8964" s="67"/>
      <c r="B8964" s="67"/>
      <c r="C8964" s="67"/>
      <c r="D8964" s="71"/>
      <c r="E8964" s="55"/>
      <c r="F8964" s="58"/>
      <c r="G8964" s="58"/>
      <c r="H8964" s="55"/>
      <c r="I8964" s="55"/>
      <c r="J8964" s="71"/>
      <c r="K8964" s="71"/>
      <c r="L8964" s="67"/>
      <c r="M8964" s="67"/>
      <c r="N8964" s="64"/>
      <c r="Y8964" s="55"/>
    </row>
    <row r="8965" spans="1:25" s="49" customFormat="1" x14ac:dyDescent="0.25">
      <c r="A8965" s="67"/>
      <c r="B8965" s="67"/>
      <c r="C8965" s="67"/>
      <c r="D8965" s="71"/>
      <c r="E8965" s="55"/>
      <c r="F8965" s="58"/>
      <c r="G8965" s="58"/>
      <c r="H8965" s="55"/>
      <c r="I8965" s="55"/>
      <c r="J8965" s="71"/>
      <c r="K8965" s="71"/>
      <c r="L8965" s="67"/>
      <c r="M8965" s="67"/>
      <c r="N8965" s="64"/>
      <c r="Y8965" s="55"/>
    </row>
    <row r="8966" spans="1:25" s="49" customFormat="1" x14ac:dyDescent="0.25">
      <c r="A8966" s="67"/>
      <c r="B8966" s="67"/>
      <c r="C8966" s="67"/>
      <c r="D8966" s="71"/>
      <c r="E8966" s="55"/>
      <c r="F8966" s="58"/>
      <c r="G8966" s="58"/>
      <c r="H8966" s="55"/>
      <c r="I8966" s="55"/>
      <c r="J8966" s="71"/>
      <c r="K8966" s="71"/>
      <c r="L8966" s="67"/>
      <c r="M8966" s="67"/>
      <c r="N8966" s="64"/>
      <c r="Y8966" s="55"/>
    </row>
    <row r="8967" spans="1:25" s="49" customFormat="1" x14ac:dyDescent="0.25">
      <c r="A8967" s="67"/>
      <c r="B8967" s="67"/>
      <c r="C8967" s="67"/>
      <c r="D8967" s="71"/>
      <c r="E8967" s="55"/>
      <c r="F8967" s="58"/>
      <c r="G8967" s="58"/>
      <c r="H8967" s="55"/>
      <c r="I8967" s="55"/>
      <c r="J8967" s="71"/>
      <c r="K8967" s="71"/>
      <c r="L8967" s="67"/>
      <c r="M8967" s="67"/>
      <c r="N8967" s="64"/>
      <c r="Y8967" s="55"/>
    </row>
    <row r="8968" spans="1:25" s="49" customFormat="1" x14ac:dyDescent="0.25">
      <c r="A8968" s="67"/>
      <c r="B8968" s="67"/>
      <c r="C8968" s="67"/>
      <c r="D8968" s="71"/>
      <c r="E8968" s="55"/>
      <c r="F8968" s="58"/>
      <c r="G8968" s="58"/>
      <c r="H8968" s="55"/>
      <c r="I8968" s="55"/>
      <c r="J8968" s="71"/>
      <c r="K8968" s="71"/>
      <c r="L8968" s="67"/>
      <c r="M8968" s="67"/>
      <c r="N8968" s="64"/>
      <c r="Y8968" s="55"/>
    </row>
    <row r="8969" spans="1:25" s="49" customFormat="1" x14ac:dyDescent="0.25">
      <c r="A8969" s="67"/>
      <c r="B8969" s="67"/>
      <c r="C8969" s="67"/>
      <c r="D8969" s="71"/>
      <c r="E8969" s="55"/>
      <c r="F8969" s="58"/>
      <c r="G8969" s="58"/>
      <c r="H8969" s="55"/>
      <c r="I8969" s="55"/>
      <c r="J8969" s="71"/>
      <c r="K8969" s="71"/>
      <c r="L8969" s="67"/>
      <c r="M8969" s="67"/>
      <c r="N8969" s="64"/>
      <c r="Y8969" s="55"/>
    </row>
    <row r="8970" spans="1:25" s="49" customFormat="1" x14ac:dyDescent="0.25">
      <c r="A8970" s="67"/>
      <c r="B8970" s="67"/>
      <c r="C8970" s="67"/>
      <c r="D8970" s="71"/>
      <c r="E8970" s="55"/>
      <c r="F8970" s="58"/>
      <c r="G8970" s="58"/>
      <c r="H8970" s="55"/>
      <c r="I8970" s="55"/>
      <c r="J8970" s="71"/>
      <c r="K8970" s="71"/>
      <c r="L8970" s="67"/>
      <c r="M8970" s="67"/>
      <c r="N8970" s="64"/>
      <c r="Y8970" s="55"/>
    </row>
    <row r="8971" spans="1:25" s="49" customFormat="1" x14ac:dyDescent="0.25">
      <c r="A8971" s="67"/>
      <c r="B8971" s="67"/>
      <c r="C8971" s="67"/>
      <c r="D8971" s="71"/>
      <c r="E8971" s="55"/>
      <c r="F8971" s="58"/>
      <c r="G8971" s="58"/>
      <c r="H8971" s="55"/>
      <c r="I8971" s="55"/>
      <c r="J8971" s="71"/>
      <c r="K8971" s="71"/>
      <c r="L8971" s="67"/>
      <c r="M8971" s="67"/>
      <c r="N8971" s="64"/>
      <c r="Y8971" s="55"/>
    </row>
    <row r="8972" spans="1:25" s="49" customFormat="1" x14ac:dyDescent="0.25">
      <c r="A8972" s="67"/>
      <c r="B8972" s="67"/>
      <c r="C8972" s="67"/>
      <c r="D8972" s="71"/>
      <c r="E8972" s="55"/>
      <c r="F8972" s="58"/>
      <c r="G8972" s="58"/>
      <c r="H8972" s="55"/>
      <c r="I8972" s="55"/>
      <c r="J8972" s="71"/>
      <c r="K8972" s="71"/>
      <c r="L8972" s="67"/>
      <c r="M8972" s="67"/>
      <c r="N8972" s="64"/>
      <c r="Y8972" s="55"/>
    </row>
    <row r="8973" spans="1:25" s="49" customFormat="1" x14ac:dyDescent="0.25">
      <c r="A8973" s="67"/>
      <c r="B8973" s="67"/>
      <c r="C8973" s="67"/>
      <c r="D8973" s="71"/>
      <c r="E8973" s="55"/>
      <c r="F8973" s="58"/>
      <c r="G8973" s="58"/>
      <c r="H8973" s="55"/>
      <c r="I8973" s="55"/>
      <c r="J8973" s="71"/>
      <c r="K8973" s="71"/>
      <c r="L8973" s="67"/>
      <c r="M8973" s="67"/>
      <c r="N8973" s="64"/>
      <c r="Y8973" s="55"/>
    </row>
    <row r="8974" spans="1:25" s="49" customFormat="1" x14ac:dyDescent="0.25">
      <c r="A8974" s="67"/>
      <c r="B8974" s="67"/>
      <c r="C8974" s="67"/>
      <c r="D8974" s="71"/>
      <c r="E8974" s="55"/>
      <c r="F8974" s="58"/>
      <c r="G8974" s="58"/>
      <c r="H8974" s="55"/>
      <c r="I8974" s="55"/>
      <c r="J8974" s="71"/>
      <c r="K8974" s="71"/>
      <c r="L8974" s="67"/>
      <c r="M8974" s="67"/>
      <c r="N8974" s="64"/>
      <c r="Y8974" s="55"/>
    </row>
    <row r="8975" spans="1:25" s="49" customFormat="1" x14ac:dyDescent="0.25">
      <c r="A8975" s="67"/>
      <c r="B8975" s="67"/>
      <c r="C8975" s="67"/>
      <c r="D8975" s="71"/>
      <c r="E8975" s="55"/>
      <c r="F8975" s="58"/>
      <c r="G8975" s="58"/>
      <c r="H8975" s="55"/>
      <c r="I8975" s="55"/>
      <c r="J8975" s="71"/>
      <c r="K8975" s="71"/>
      <c r="L8975" s="67"/>
      <c r="M8975" s="67"/>
      <c r="N8975" s="64"/>
      <c r="Y8975" s="55"/>
    </row>
    <row r="8976" spans="1:25" s="49" customFormat="1" x14ac:dyDescent="0.25">
      <c r="A8976" s="67"/>
      <c r="B8976" s="67"/>
      <c r="C8976" s="67"/>
      <c r="D8976" s="71"/>
      <c r="E8976" s="55"/>
      <c r="F8976" s="58"/>
      <c r="G8976" s="58"/>
      <c r="H8976" s="55"/>
      <c r="I8976" s="55"/>
      <c r="J8976" s="71"/>
      <c r="K8976" s="71"/>
      <c r="L8976" s="67"/>
      <c r="M8976" s="67"/>
      <c r="N8976" s="64"/>
      <c r="Y8976" s="55"/>
    </row>
    <row r="8977" spans="1:25" s="49" customFormat="1" x14ac:dyDescent="0.25">
      <c r="A8977" s="67"/>
      <c r="B8977" s="67"/>
      <c r="C8977" s="67"/>
      <c r="D8977" s="71"/>
      <c r="E8977" s="55"/>
      <c r="F8977" s="58"/>
      <c r="G8977" s="58"/>
      <c r="H8977" s="55"/>
      <c r="I8977" s="55"/>
      <c r="J8977" s="71"/>
      <c r="K8977" s="71"/>
      <c r="L8977" s="67"/>
      <c r="M8977" s="67"/>
      <c r="N8977" s="64"/>
      <c r="Y8977" s="55"/>
    </row>
    <row r="8978" spans="1:25" s="49" customFormat="1" x14ac:dyDescent="0.25">
      <c r="A8978" s="67"/>
      <c r="B8978" s="67"/>
      <c r="C8978" s="67"/>
      <c r="D8978" s="71"/>
      <c r="E8978" s="55"/>
      <c r="F8978" s="58"/>
      <c r="G8978" s="58"/>
      <c r="H8978" s="55"/>
      <c r="I8978" s="55"/>
      <c r="J8978" s="71"/>
      <c r="K8978" s="71"/>
      <c r="L8978" s="67"/>
      <c r="M8978" s="67"/>
      <c r="N8978" s="64"/>
      <c r="Y8978" s="55"/>
    </row>
    <row r="8979" spans="1:25" s="49" customFormat="1" x14ac:dyDescent="0.25">
      <c r="A8979" s="67"/>
      <c r="B8979" s="67"/>
      <c r="C8979" s="67"/>
      <c r="D8979" s="71"/>
      <c r="E8979" s="55"/>
      <c r="F8979" s="58"/>
      <c r="G8979" s="58"/>
      <c r="H8979" s="55"/>
      <c r="I8979" s="55"/>
      <c r="J8979" s="71"/>
      <c r="K8979" s="71"/>
      <c r="L8979" s="67"/>
      <c r="M8979" s="67"/>
      <c r="N8979" s="64"/>
      <c r="Y8979" s="55"/>
    </row>
    <row r="8980" spans="1:25" s="49" customFormat="1" x14ac:dyDescent="0.25">
      <c r="A8980" s="67"/>
      <c r="B8980" s="67"/>
      <c r="C8980" s="67"/>
      <c r="D8980" s="71"/>
      <c r="E8980" s="55"/>
      <c r="F8980" s="58"/>
      <c r="G8980" s="58"/>
      <c r="H8980" s="55"/>
      <c r="I8980" s="55"/>
      <c r="J8980" s="71"/>
      <c r="K8980" s="71"/>
      <c r="L8980" s="67"/>
      <c r="M8980" s="67"/>
      <c r="N8980" s="64"/>
      <c r="Y8980" s="55"/>
    </row>
    <row r="8981" spans="1:25" s="49" customFormat="1" x14ac:dyDescent="0.25">
      <c r="A8981" s="67"/>
      <c r="B8981" s="67"/>
      <c r="C8981" s="67"/>
      <c r="D8981" s="71"/>
      <c r="E8981" s="55"/>
      <c r="F8981" s="58"/>
      <c r="G8981" s="58"/>
      <c r="H8981" s="55"/>
      <c r="I8981" s="55"/>
      <c r="J8981" s="71"/>
      <c r="K8981" s="71"/>
      <c r="L8981" s="67"/>
      <c r="M8981" s="67"/>
      <c r="N8981" s="64"/>
      <c r="Y8981" s="55"/>
    </row>
    <row r="8982" spans="1:25" s="49" customFormat="1" x14ac:dyDescent="0.25">
      <c r="A8982" s="67"/>
      <c r="B8982" s="67"/>
      <c r="C8982" s="67"/>
      <c r="D8982" s="71"/>
      <c r="E8982" s="55"/>
      <c r="F8982" s="58"/>
      <c r="G8982" s="58"/>
      <c r="H8982" s="55"/>
      <c r="I8982" s="55"/>
      <c r="J8982" s="71"/>
      <c r="K8982" s="71"/>
      <c r="L8982" s="67"/>
      <c r="M8982" s="67"/>
      <c r="N8982" s="64"/>
      <c r="Y8982" s="55"/>
    </row>
    <row r="8983" spans="1:25" s="49" customFormat="1" x14ac:dyDescent="0.25">
      <c r="A8983" s="67"/>
      <c r="B8983" s="67"/>
      <c r="C8983" s="67"/>
      <c r="D8983" s="71"/>
      <c r="E8983" s="55"/>
      <c r="F8983" s="58"/>
      <c r="G8983" s="58"/>
      <c r="H8983" s="55"/>
      <c r="I8983" s="55"/>
      <c r="J8983" s="71"/>
      <c r="K8983" s="71"/>
      <c r="L8983" s="67"/>
      <c r="M8983" s="67"/>
      <c r="N8983" s="64"/>
      <c r="Y8983" s="55"/>
    </row>
    <row r="8984" spans="1:25" s="49" customFormat="1" x14ac:dyDescent="0.25">
      <c r="A8984" s="67"/>
      <c r="B8984" s="67"/>
      <c r="C8984" s="67"/>
      <c r="D8984" s="71"/>
      <c r="E8984" s="55"/>
      <c r="F8984" s="58"/>
      <c r="G8984" s="58"/>
      <c r="H8984" s="55"/>
      <c r="I8984" s="55"/>
      <c r="J8984" s="71"/>
      <c r="K8984" s="71"/>
      <c r="L8984" s="67"/>
      <c r="M8984" s="67"/>
      <c r="N8984" s="64"/>
      <c r="Y8984" s="55"/>
    </row>
    <row r="8985" spans="1:25" s="49" customFormat="1" x14ac:dyDescent="0.25">
      <c r="A8985" s="67"/>
      <c r="B8985" s="67"/>
      <c r="C8985" s="67"/>
      <c r="D8985" s="71"/>
      <c r="E8985" s="55"/>
      <c r="F8985" s="58"/>
      <c r="G8985" s="58"/>
      <c r="H8985" s="55"/>
      <c r="I8985" s="55"/>
      <c r="J8985" s="71"/>
      <c r="K8985" s="71"/>
      <c r="L8985" s="67"/>
      <c r="M8985" s="67"/>
      <c r="N8985" s="64"/>
      <c r="Y8985" s="55"/>
    </row>
    <row r="8986" spans="1:25" s="49" customFormat="1" x14ac:dyDescent="0.25">
      <c r="A8986" s="67"/>
      <c r="B8986" s="67"/>
      <c r="C8986" s="67"/>
      <c r="D8986" s="71"/>
      <c r="E8986" s="55"/>
      <c r="F8986" s="58"/>
      <c r="G8986" s="58"/>
      <c r="H8986" s="55"/>
      <c r="I8986" s="55"/>
      <c r="J8986" s="71"/>
      <c r="K8986" s="71"/>
      <c r="L8986" s="67"/>
      <c r="M8986" s="67"/>
      <c r="N8986" s="64"/>
      <c r="Y8986" s="55"/>
    </row>
    <row r="8987" spans="1:25" s="49" customFormat="1" x14ac:dyDescent="0.25">
      <c r="A8987" s="67"/>
      <c r="B8987" s="67"/>
      <c r="C8987" s="67"/>
      <c r="D8987" s="71"/>
      <c r="E8987" s="55"/>
      <c r="F8987" s="58"/>
      <c r="G8987" s="58"/>
      <c r="H8987" s="55"/>
      <c r="I8987" s="55"/>
      <c r="J8987" s="71"/>
      <c r="K8987" s="71"/>
      <c r="L8987" s="67"/>
      <c r="M8987" s="67"/>
      <c r="N8987" s="64"/>
      <c r="Y8987" s="55"/>
    </row>
    <row r="8988" spans="1:25" s="49" customFormat="1" x14ac:dyDescent="0.25">
      <c r="A8988" s="67"/>
      <c r="B8988" s="67"/>
      <c r="C8988" s="67"/>
      <c r="D8988" s="71"/>
      <c r="E8988" s="55"/>
      <c r="F8988" s="58"/>
      <c r="G8988" s="58"/>
      <c r="H8988" s="55"/>
      <c r="I8988" s="55"/>
      <c r="J8988" s="71"/>
      <c r="K8988" s="71"/>
      <c r="L8988" s="67"/>
      <c r="M8988" s="67"/>
      <c r="N8988" s="64"/>
      <c r="Y8988" s="55"/>
    </row>
    <row r="8989" spans="1:25" s="49" customFormat="1" x14ac:dyDescent="0.25">
      <c r="A8989" s="67"/>
      <c r="B8989" s="67"/>
      <c r="C8989" s="67"/>
      <c r="D8989" s="71"/>
      <c r="E8989" s="55"/>
      <c r="F8989" s="58"/>
      <c r="G8989" s="58"/>
      <c r="H8989" s="55"/>
      <c r="I8989" s="55"/>
      <c r="J8989" s="71"/>
      <c r="K8989" s="71"/>
      <c r="L8989" s="67"/>
      <c r="M8989" s="67"/>
      <c r="N8989" s="64"/>
      <c r="Y8989" s="55"/>
    </row>
    <row r="8990" spans="1:25" s="49" customFormat="1" x14ac:dyDescent="0.25">
      <c r="A8990" s="67"/>
      <c r="B8990" s="67"/>
      <c r="C8990" s="67"/>
      <c r="D8990" s="71"/>
      <c r="E8990" s="55"/>
      <c r="F8990" s="58"/>
      <c r="G8990" s="58"/>
      <c r="H8990" s="55"/>
      <c r="I8990" s="55"/>
      <c r="J8990" s="71"/>
      <c r="K8990" s="71"/>
      <c r="L8990" s="67"/>
      <c r="M8990" s="67"/>
      <c r="N8990" s="64"/>
      <c r="Y8990" s="55"/>
    </row>
    <row r="8991" spans="1:25" s="49" customFormat="1" x14ac:dyDescent="0.25">
      <c r="A8991" s="67"/>
      <c r="B8991" s="67"/>
      <c r="C8991" s="67"/>
      <c r="D8991" s="71"/>
      <c r="E8991" s="55"/>
      <c r="F8991" s="58"/>
      <c r="G8991" s="58"/>
      <c r="H8991" s="55"/>
      <c r="I8991" s="55"/>
      <c r="J8991" s="71"/>
      <c r="K8991" s="71"/>
      <c r="L8991" s="67"/>
      <c r="M8991" s="67"/>
      <c r="N8991" s="64"/>
      <c r="Y8991" s="55"/>
    </row>
    <row r="8992" spans="1:25" s="49" customFormat="1" x14ac:dyDescent="0.25">
      <c r="A8992" s="67"/>
      <c r="B8992" s="67"/>
      <c r="C8992" s="67"/>
      <c r="D8992" s="71"/>
      <c r="E8992" s="55"/>
      <c r="F8992" s="58"/>
      <c r="G8992" s="58"/>
      <c r="H8992" s="55"/>
      <c r="I8992" s="55"/>
      <c r="J8992" s="71"/>
      <c r="K8992" s="71"/>
      <c r="L8992" s="67"/>
      <c r="M8992" s="67"/>
      <c r="N8992" s="64"/>
      <c r="Y8992" s="55"/>
    </row>
    <row r="8993" spans="1:25" s="49" customFormat="1" x14ac:dyDescent="0.25">
      <c r="A8993" s="67"/>
      <c r="B8993" s="67"/>
      <c r="C8993" s="67"/>
      <c r="D8993" s="71"/>
      <c r="E8993" s="55"/>
      <c r="F8993" s="58"/>
      <c r="G8993" s="58"/>
      <c r="H8993" s="55"/>
      <c r="I8993" s="55"/>
      <c r="J8993" s="71"/>
      <c r="K8993" s="71"/>
      <c r="L8993" s="67"/>
      <c r="M8993" s="67"/>
      <c r="N8993" s="64"/>
      <c r="Y8993" s="55"/>
    </row>
    <row r="8994" spans="1:25" s="49" customFormat="1" x14ac:dyDescent="0.25">
      <c r="A8994" s="67"/>
      <c r="B8994" s="67"/>
      <c r="C8994" s="67"/>
      <c r="D8994" s="71"/>
      <c r="E8994" s="55"/>
      <c r="F8994" s="58"/>
      <c r="G8994" s="58"/>
      <c r="H8994" s="55"/>
      <c r="I8994" s="55"/>
      <c r="J8994" s="71"/>
      <c r="K8994" s="71"/>
      <c r="L8994" s="67"/>
      <c r="M8994" s="67"/>
      <c r="N8994" s="64"/>
      <c r="Y8994" s="55"/>
    </row>
    <row r="8995" spans="1:25" s="49" customFormat="1" x14ac:dyDescent="0.25">
      <c r="A8995" s="67"/>
      <c r="B8995" s="67"/>
      <c r="C8995" s="67"/>
      <c r="D8995" s="71"/>
      <c r="E8995" s="55"/>
      <c r="F8995" s="58"/>
      <c r="G8995" s="58"/>
      <c r="H8995" s="55"/>
      <c r="I8995" s="55"/>
      <c r="J8995" s="71"/>
      <c r="K8995" s="71"/>
      <c r="L8995" s="67"/>
      <c r="M8995" s="67"/>
      <c r="N8995" s="64"/>
      <c r="Y8995" s="55"/>
    </row>
    <row r="8996" spans="1:25" s="49" customFormat="1" x14ac:dyDescent="0.25">
      <c r="A8996" s="67"/>
      <c r="B8996" s="67"/>
      <c r="C8996" s="67"/>
      <c r="D8996" s="71"/>
      <c r="E8996" s="55"/>
      <c r="F8996" s="58"/>
      <c r="G8996" s="58"/>
      <c r="H8996" s="55"/>
      <c r="I8996" s="55"/>
      <c r="J8996" s="71"/>
      <c r="K8996" s="71"/>
      <c r="L8996" s="67"/>
      <c r="M8996" s="67"/>
      <c r="N8996" s="64"/>
      <c r="Y8996" s="55"/>
    </row>
    <row r="8997" spans="1:25" s="49" customFormat="1" x14ac:dyDescent="0.25">
      <c r="A8997" s="67"/>
      <c r="B8997" s="67"/>
      <c r="C8997" s="67"/>
      <c r="D8997" s="71"/>
      <c r="E8997" s="55"/>
      <c r="F8997" s="58"/>
      <c r="G8997" s="58"/>
      <c r="H8997" s="55"/>
      <c r="I8997" s="55"/>
      <c r="J8997" s="71"/>
      <c r="K8997" s="71"/>
      <c r="L8997" s="67"/>
      <c r="M8997" s="67"/>
      <c r="N8997" s="64"/>
      <c r="Y8997" s="55"/>
    </row>
    <row r="8998" spans="1:25" s="49" customFormat="1" x14ac:dyDescent="0.25">
      <c r="A8998" s="67"/>
      <c r="B8998" s="67"/>
      <c r="C8998" s="67"/>
      <c r="D8998" s="71"/>
      <c r="E8998" s="55"/>
      <c r="F8998" s="58"/>
      <c r="G8998" s="58"/>
      <c r="H8998" s="55"/>
      <c r="I8998" s="55"/>
      <c r="J8998" s="71"/>
      <c r="K8998" s="71"/>
      <c r="L8998" s="67"/>
      <c r="M8998" s="67"/>
      <c r="N8998" s="64"/>
      <c r="Y8998" s="55"/>
    </row>
    <row r="8999" spans="1:25" s="49" customFormat="1" x14ac:dyDescent="0.25">
      <c r="A8999" s="67"/>
      <c r="B8999" s="67"/>
      <c r="C8999" s="67"/>
      <c r="D8999" s="71"/>
      <c r="E8999" s="55"/>
      <c r="F8999" s="58"/>
      <c r="G8999" s="58"/>
      <c r="H8999" s="55"/>
      <c r="I8999" s="55"/>
      <c r="J8999" s="71"/>
      <c r="K8999" s="71"/>
      <c r="L8999" s="67"/>
      <c r="M8999" s="67"/>
      <c r="N8999" s="64"/>
      <c r="Y8999" s="55"/>
    </row>
    <row r="9000" spans="1:25" s="49" customFormat="1" x14ac:dyDescent="0.25">
      <c r="A9000" s="67"/>
      <c r="B9000" s="67"/>
      <c r="C9000" s="67"/>
      <c r="D9000" s="71"/>
      <c r="E9000" s="55"/>
      <c r="F9000" s="58"/>
      <c r="G9000" s="58"/>
      <c r="H9000" s="55"/>
      <c r="I9000" s="55"/>
      <c r="J9000" s="71"/>
      <c r="K9000" s="71"/>
      <c r="L9000" s="67"/>
      <c r="M9000" s="67"/>
      <c r="N9000" s="64"/>
      <c r="Y9000" s="55"/>
    </row>
    <row r="9001" spans="1:25" s="49" customFormat="1" x14ac:dyDescent="0.25">
      <c r="A9001" s="67"/>
      <c r="B9001" s="67"/>
      <c r="C9001" s="67"/>
      <c r="D9001" s="71"/>
      <c r="E9001" s="55"/>
      <c r="F9001" s="58"/>
      <c r="G9001" s="58"/>
      <c r="H9001" s="55"/>
      <c r="I9001" s="55"/>
      <c r="J9001" s="71"/>
      <c r="K9001" s="71"/>
      <c r="L9001" s="67"/>
      <c r="M9001" s="67"/>
      <c r="N9001" s="64"/>
      <c r="Y9001" s="55"/>
    </row>
    <row r="9002" spans="1:25" s="49" customFormat="1" x14ac:dyDescent="0.25">
      <c r="A9002" s="67"/>
      <c r="B9002" s="67"/>
      <c r="C9002" s="67"/>
      <c r="D9002" s="71"/>
      <c r="E9002" s="55"/>
      <c r="F9002" s="58"/>
      <c r="G9002" s="58"/>
      <c r="H9002" s="55"/>
      <c r="I9002" s="55"/>
      <c r="J9002" s="71"/>
      <c r="K9002" s="71"/>
      <c r="L9002" s="67"/>
      <c r="M9002" s="67"/>
      <c r="N9002" s="64"/>
      <c r="Y9002" s="55"/>
    </row>
    <row r="9003" spans="1:25" s="49" customFormat="1" x14ac:dyDescent="0.25">
      <c r="A9003" s="67"/>
      <c r="B9003" s="67"/>
      <c r="C9003" s="67"/>
      <c r="D9003" s="71"/>
      <c r="E9003" s="55"/>
      <c r="F9003" s="58"/>
      <c r="G9003" s="58"/>
      <c r="H9003" s="55"/>
      <c r="I9003" s="55"/>
      <c r="J9003" s="71"/>
      <c r="K9003" s="71"/>
      <c r="L9003" s="67"/>
      <c r="M9003" s="67"/>
      <c r="N9003" s="64"/>
      <c r="Y9003" s="55"/>
    </row>
    <row r="9004" spans="1:25" s="49" customFormat="1" x14ac:dyDescent="0.25">
      <c r="A9004" s="67"/>
      <c r="B9004" s="67"/>
      <c r="C9004" s="67"/>
      <c r="D9004" s="71"/>
      <c r="E9004" s="55"/>
      <c r="F9004" s="58"/>
      <c r="G9004" s="58"/>
      <c r="H9004" s="55"/>
      <c r="I9004" s="55"/>
      <c r="J9004" s="71"/>
      <c r="K9004" s="71"/>
      <c r="L9004" s="67"/>
      <c r="M9004" s="67"/>
      <c r="N9004" s="64"/>
      <c r="Y9004" s="55"/>
    </row>
    <row r="9005" spans="1:25" s="49" customFormat="1" x14ac:dyDescent="0.25">
      <c r="A9005" s="67"/>
      <c r="B9005" s="67"/>
      <c r="C9005" s="67"/>
      <c r="D9005" s="71"/>
      <c r="E9005" s="55"/>
      <c r="F9005" s="58"/>
      <c r="G9005" s="58"/>
      <c r="H9005" s="55"/>
      <c r="I9005" s="55"/>
      <c r="J9005" s="71"/>
      <c r="K9005" s="71"/>
      <c r="L9005" s="67"/>
      <c r="M9005" s="67"/>
      <c r="N9005" s="64"/>
      <c r="Y9005" s="55"/>
    </row>
    <row r="9006" spans="1:25" s="49" customFormat="1" x14ac:dyDescent="0.25">
      <c r="A9006" s="67"/>
      <c r="B9006" s="67"/>
      <c r="C9006" s="67"/>
      <c r="D9006" s="71"/>
      <c r="E9006" s="55"/>
      <c r="F9006" s="58"/>
      <c r="G9006" s="58"/>
      <c r="H9006" s="55"/>
      <c r="I9006" s="55"/>
      <c r="J9006" s="71"/>
      <c r="K9006" s="71"/>
      <c r="L9006" s="67"/>
      <c r="M9006" s="67"/>
      <c r="N9006" s="64"/>
      <c r="Y9006" s="55"/>
    </row>
    <row r="9007" spans="1:25" s="49" customFormat="1" x14ac:dyDescent="0.25">
      <c r="A9007" s="67"/>
      <c r="B9007" s="67"/>
      <c r="C9007" s="67"/>
      <c r="D9007" s="71"/>
      <c r="E9007" s="55"/>
      <c r="F9007" s="58"/>
      <c r="G9007" s="58"/>
      <c r="H9007" s="55"/>
      <c r="I9007" s="55"/>
      <c r="J9007" s="71"/>
      <c r="K9007" s="71"/>
      <c r="L9007" s="67"/>
      <c r="M9007" s="67"/>
      <c r="N9007" s="64"/>
      <c r="Y9007" s="55"/>
    </row>
    <row r="9008" spans="1:25" s="49" customFormat="1" x14ac:dyDescent="0.25">
      <c r="A9008" s="67"/>
      <c r="B9008" s="67"/>
      <c r="C9008" s="67"/>
      <c r="D9008" s="71"/>
      <c r="E9008" s="55"/>
      <c r="F9008" s="58"/>
      <c r="G9008" s="58"/>
      <c r="H9008" s="55"/>
      <c r="I9008" s="55"/>
      <c r="J9008" s="71"/>
      <c r="K9008" s="71"/>
      <c r="L9008" s="67"/>
      <c r="M9008" s="67"/>
      <c r="N9008" s="64"/>
      <c r="Y9008" s="55"/>
    </row>
    <row r="9009" spans="1:25" s="49" customFormat="1" x14ac:dyDescent="0.25">
      <c r="A9009" s="67"/>
      <c r="B9009" s="67"/>
      <c r="C9009" s="67"/>
      <c r="D9009" s="71"/>
      <c r="E9009" s="55"/>
      <c r="F9009" s="58"/>
      <c r="G9009" s="58"/>
      <c r="H9009" s="55"/>
      <c r="I9009" s="55"/>
      <c r="J9009" s="71"/>
      <c r="K9009" s="71"/>
      <c r="L9009" s="67"/>
      <c r="M9009" s="67"/>
      <c r="N9009" s="64"/>
      <c r="Y9009" s="55"/>
    </row>
    <row r="9010" spans="1:25" s="49" customFormat="1" x14ac:dyDescent="0.25">
      <c r="A9010" s="67"/>
      <c r="B9010" s="67"/>
      <c r="C9010" s="67"/>
      <c r="D9010" s="71"/>
      <c r="E9010" s="55"/>
      <c r="F9010" s="58"/>
      <c r="G9010" s="58"/>
      <c r="H9010" s="55"/>
      <c r="I9010" s="55"/>
      <c r="J9010" s="71"/>
      <c r="K9010" s="71"/>
      <c r="L9010" s="67"/>
      <c r="M9010" s="67"/>
      <c r="N9010" s="64"/>
      <c r="Y9010" s="55"/>
    </row>
    <row r="9011" spans="1:25" s="49" customFormat="1" x14ac:dyDescent="0.25">
      <c r="A9011" s="67"/>
      <c r="B9011" s="67"/>
      <c r="C9011" s="67"/>
      <c r="D9011" s="71"/>
      <c r="E9011" s="55"/>
      <c r="F9011" s="58"/>
      <c r="G9011" s="58"/>
      <c r="H9011" s="55"/>
      <c r="I9011" s="55"/>
      <c r="J9011" s="71"/>
      <c r="K9011" s="71"/>
      <c r="L9011" s="67"/>
      <c r="M9011" s="67"/>
      <c r="N9011" s="64"/>
      <c r="Y9011" s="55"/>
    </row>
    <row r="9012" spans="1:25" s="49" customFormat="1" x14ac:dyDescent="0.25">
      <c r="A9012" s="67"/>
      <c r="B9012" s="67"/>
      <c r="C9012" s="67"/>
      <c r="D9012" s="71"/>
      <c r="E9012" s="55"/>
      <c r="F9012" s="58"/>
      <c r="G9012" s="58"/>
      <c r="H9012" s="55"/>
      <c r="I9012" s="55"/>
      <c r="J9012" s="71"/>
      <c r="K9012" s="71"/>
      <c r="L9012" s="67"/>
      <c r="M9012" s="67"/>
      <c r="N9012" s="64"/>
      <c r="Y9012" s="55"/>
    </row>
    <row r="9013" spans="1:25" s="49" customFormat="1" x14ac:dyDescent="0.25">
      <c r="A9013" s="67"/>
      <c r="B9013" s="67"/>
      <c r="C9013" s="67"/>
      <c r="D9013" s="71"/>
      <c r="E9013" s="55"/>
      <c r="F9013" s="58"/>
      <c r="G9013" s="58"/>
      <c r="H9013" s="55"/>
      <c r="I9013" s="55"/>
      <c r="J9013" s="71"/>
      <c r="K9013" s="71"/>
      <c r="L9013" s="67"/>
      <c r="M9013" s="67"/>
      <c r="N9013" s="64"/>
      <c r="Y9013" s="55"/>
    </row>
    <row r="9014" spans="1:25" s="49" customFormat="1" x14ac:dyDescent="0.25">
      <c r="A9014" s="67"/>
      <c r="B9014" s="67"/>
      <c r="C9014" s="67"/>
      <c r="D9014" s="71"/>
      <c r="E9014" s="55"/>
      <c r="F9014" s="58"/>
      <c r="G9014" s="58"/>
      <c r="H9014" s="55"/>
      <c r="I9014" s="55"/>
      <c r="J9014" s="71"/>
      <c r="K9014" s="71"/>
      <c r="L9014" s="67"/>
      <c r="M9014" s="67"/>
      <c r="N9014" s="64"/>
      <c r="Y9014" s="55"/>
    </row>
    <row r="9015" spans="1:25" s="49" customFormat="1" x14ac:dyDescent="0.25">
      <c r="A9015" s="67"/>
      <c r="B9015" s="67"/>
      <c r="C9015" s="67"/>
      <c r="D9015" s="71"/>
      <c r="E9015" s="55"/>
      <c r="F9015" s="58"/>
      <c r="G9015" s="58"/>
      <c r="H9015" s="55"/>
      <c r="I9015" s="55"/>
      <c r="J9015" s="71"/>
      <c r="K9015" s="71"/>
      <c r="L9015" s="67"/>
      <c r="M9015" s="67"/>
      <c r="N9015" s="64"/>
      <c r="Y9015" s="55"/>
    </row>
    <row r="9016" spans="1:25" s="49" customFormat="1" x14ac:dyDescent="0.25">
      <c r="A9016" s="67"/>
      <c r="B9016" s="67"/>
      <c r="C9016" s="67"/>
      <c r="D9016" s="71"/>
      <c r="E9016" s="55"/>
      <c r="F9016" s="58"/>
      <c r="G9016" s="58"/>
      <c r="H9016" s="55"/>
      <c r="I9016" s="55"/>
      <c r="J9016" s="71"/>
      <c r="K9016" s="71"/>
      <c r="L9016" s="67"/>
      <c r="M9016" s="67"/>
      <c r="N9016" s="64"/>
      <c r="Y9016" s="55"/>
    </row>
    <row r="9017" spans="1:25" s="49" customFormat="1" x14ac:dyDescent="0.25">
      <c r="A9017" s="67"/>
      <c r="B9017" s="67"/>
      <c r="C9017" s="67"/>
      <c r="D9017" s="71"/>
      <c r="E9017" s="55"/>
      <c r="F9017" s="58"/>
      <c r="G9017" s="58"/>
      <c r="H9017" s="55"/>
      <c r="I9017" s="55"/>
      <c r="J9017" s="71"/>
      <c r="K9017" s="71"/>
      <c r="L9017" s="67"/>
      <c r="M9017" s="67"/>
      <c r="N9017" s="64"/>
      <c r="Y9017" s="55"/>
    </row>
    <row r="9018" spans="1:25" s="49" customFormat="1" x14ac:dyDescent="0.25">
      <c r="A9018" s="67"/>
      <c r="B9018" s="67"/>
      <c r="C9018" s="67"/>
      <c r="D9018" s="71"/>
      <c r="E9018" s="55"/>
      <c r="F9018" s="58"/>
      <c r="G9018" s="58"/>
      <c r="H9018" s="55"/>
      <c r="I9018" s="55"/>
      <c r="J9018" s="71"/>
      <c r="K9018" s="71"/>
      <c r="L9018" s="67"/>
      <c r="M9018" s="67"/>
      <c r="N9018" s="64"/>
      <c r="Y9018" s="55"/>
    </row>
    <row r="9019" spans="1:25" s="49" customFormat="1" x14ac:dyDescent="0.25">
      <c r="A9019" s="67"/>
      <c r="B9019" s="67"/>
      <c r="C9019" s="67"/>
      <c r="D9019" s="71"/>
      <c r="E9019" s="55"/>
      <c r="F9019" s="58"/>
      <c r="G9019" s="58"/>
      <c r="H9019" s="55"/>
      <c r="I9019" s="55"/>
      <c r="J9019" s="71"/>
      <c r="K9019" s="71"/>
      <c r="L9019" s="67"/>
      <c r="M9019" s="67"/>
      <c r="N9019" s="64"/>
      <c r="Y9019" s="55"/>
    </row>
    <row r="9020" spans="1:25" s="49" customFormat="1" x14ac:dyDescent="0.25">
      <c r="A9020" s="67"/>
      <c r="B9020" s="67"/>
      <c r="C9020" s="67"/>
      <c r="D9020" s="71"/>
      <c r="E9020" s="55"/>
      <c r="F9020" s="58"/>
      <c r="G9020" s="58"/>
      <c r="H9020" s="55"/>
      <c r="I9020" s="55"/>
      <c r="J9020" s="71"/>
      <c r="K9020" s="71"/>
      <c r="L9020" s="67"/>
      <c r="M9020" s="67"/>
      <c r="N9020" s="64"/>
      <c r="Y9020" s="55"/>
    </row>
    <row r="9021" spans="1:25" s="49" customFormat="1" x14ac:dyDescent="0.25">
      <c r="A9021" s="67"/>
      <c r="B9021" s="67"/>
      <c r="C9021" s="67"/>
      <c r="D9021" s="71"/>
      <c r="E9021" s="55"/>
      <c r="F9021" s="58"/>
      <c r="G9021" s="58"/>
      <c r="H9021" s="55"/>
      <c r="I9021" s="55"/>
      <c r="J9021" s="71"/>
      <c r="K9021" s="71"/>
      <c r="L9021" s="67"/>
      <c r="M9021" s="67"/>
      <c r="N9021" s="64"/>
      <c r="Y9021" s="55"/>
    </row>
    <row r="9022" spans="1:25" s="49" customFormat="1" x14ac:dyDescent="0.25">
      <c r="A9022" s="67"/>
      <c r="B9022" s="67"/>
      <c r="C9022" s="67"/>
      <c r="D9022" s="71"/>
      <c r="E9022" s="55"/>
      <c r="F9022" s="58"/>
      <c r="G9022" s="58"/>
      <c r="H9022" s="55"/>
      <c r="I9022" s="55"/>
      <c r="J9022" s="71"/>
      <c r="K9022" s="71"/>
      <c r="L9022" s="67"/>
      <c r="M9022" s="67"/>
      <c r="N9022" s="64"/>
      <c r="Y9022" s="55"/>
    </row>
    <row r="9023" spans="1:25" s="49" customFormat="1" x14ac:dyDescent="0.25">
      <c r="A9023" s="67"/>
      <c r="B9023" s="67"/>
      <c r="C9023" s="67"/>
      <c r="D9023" s="71"/>
      <c r="E9023" s="55"/>
      <c r="F9023" s="58"/>
      <c r="G9023" s="58"/>
      <c r="H9023" s="55"/>
      <c r="I9023" s="55"/>
      <c r="J9023" s="71"/>
      <c r="K9023" s="71"/>
      <c r="L9023" s="67"/>
      <c r="M9023" s="67"/>
      <c r="N9023" s="64"/>
      <c r="Y9023" s="55"/>
    </row>
    <row r="9024" spans="1:25" s="49" customFormat="1" x14ac:dyDescent="0.25">
      <c r="A9024" s="67"/>
      <c r="B9024" s="67"/>
      <c r="C9024" s="67"/>
      <c r="D9024" s="71"/>
      <c r="E9024" s="55"/>
      <c r="F9024" s="58"/>
      <c r="G9024" s="58"/>
      <c r="H9024" s="55"/>
      <c r="I9024" s="55"/>
      <c r="J9024" s="71"/>
      <c r="K9024" s="71"/>
      <c r="L9024" s="67"/>
      <c r="M9024" s="67"/>
      <c r="N9024" s="64"/>
      <c r="Y9024" s="55"/>
    </row>
    <row r="9025" spans="1:25" s="49" customFormat="1" x14ac:dyDescent="0.25">
      <c r="A9025" s="67"/>
      <c r="B9025" s="67"/>
      <c r="C9025" s="67"/>
      <c r="D9025" s="71"/>
      <c r="E9025" s="55"/>
      <c r="F9025" s="58"/>
      <c r="G9025" s="58"/>
      <c r="H9025" s="55"/>
      <c r="I9025" s="55"/>
      <c r="J9025" s="71"/>
      <c r="K9025" s="71"/>
      <c r="L9025" s="67"/>
      <c r="M9025" s="67"/>
      <c r="N9025" s="64"/>
      <c r="Y9025" s="55"/>
    </row>
    <row r="9026" spans="1:25" s="49" customFormat="1" x14ac:dyDescent="0.25">
      <c r="A9026" s="67"/>
      <c r="B9026" s="67"/>
      <c r="C9026" s="67"/>
      <c r="D9026" s="71"/>
      <c r="E9026" s="55"/>
      <c r="F9026" s="58"/>
      <c r="G9026" s="58"/>
      <c r="H9026" s="55"/>
      <c r="I9026" s="55"/>
      <c r="J9026" s="71"/>
      <c r="K9026" s="71"/>
      <c r="L9026" s="67"/>
      <c r="M9026" s="67"/>
      <c r="N9026" s="64"/>
      <c r="Y9026" s="55"/>
    </row>
    <row r="9027" spans="1:25" s="49" customFormat="1" x14ac:dyDescent="0.25">
      <c r="A9027" s="67"/>
      <c r="B9027" s="67"/>
      <c r="C9027" s="67"/>
      <c r="D9027" s="71"/>
      <c r="E9027" s="55"/>
      <c r="F9027" s="58"/>
      <c r="G9027" s="58"/>
      <c r="H9027" s="55"/>
      <c r="I9027" s="55"/>
      <c r="J9027" s="71"/>
      <c r="K9027" s="71"/>
      <c r="L9027" s="67"/>
      <c r="M9027" s="67"/>
      <c r="N9027" s="64"/>
      <c r="Y9027" s="55"/>
    </row>
    <row r="9028" spans="1:25" s="49" customFormat="1" x14ac:dyDescent="0.25">
      <c r="A9028" s="67"/>
      <c r="B9028" s="67"/>
      <c r="C9028" s="67"/>
      <c r="D9028" s="71"/>
      <c r="E9028" s="55"/>
      <c r="F9028" s="58"/>
      <c r="G9028" s="58"/>
      <c r="H9028" s="55"/>
      <c r="I9028" s="55"/>
      <c r="J9028" s="71"/>
      <c r="K9028" s="71"/>
      <c r="L9028" s="67"/>
      <c r="M9028" s="67"/>
      <c r="N9028" s="64"/>
      <c r="Y9028" s="55"/>
    </row>
    <row r="9029" spans="1:25" s="49" customFormat="1" x14ac:dyDescent="0.25">
      <c r="A9029" s="67"/>
      <c r="B9029" s="67"/>
      <c r="C9029" s="67"/>
      <c r="D9029" s="71"/>
      <c r="E9029" s="55"/>
      <c r="F9029" s="58"/>
      <c r="G9029" s="58"/>
      <c r="H9029" s="55"/>
      <c r="I9029" s="55"/>
      <c r="J9029" s="71"/>
      <c r="K9029" s="71"/>
      <c r="L9029" s="67"/>
      <c r="M9029" s="67"/>
      <c r="N9029" s="64"/>
      <c r="Y9029" s="55"/>
    </row>
    <row r="9030" spans="1:25" s="49" customFormat="1" x14ac:dyDescent="0.25">
      <c r="A9030" s="67"/>
      <c r="B9030" s="67"/>
      <c r="C9030" s="67"/>
      <c r="D9030" s="71"/>
      <c r="E9030" s="55"/>
      <c r="F9030" s="58"/>
      <c r="G9030" s="58"/>
      <c r="H9030" s="55"/>
      <c r="I9030" s="55"/>
      <c r="J9030" s="71"/>
      <c r="K9030" s="71"/>
      <c r="L9030" s="67"/>
      <c r="M9030" s="67"/>
      <c r="N9030" s="64"/>
      <c r="Y9030" s="55"/>
    </row>
    <row r="9031" spans="1:25" s="49" customFormat="1" x14ac:dyDescent="0.25">
      <c r="A9031" s="67"/>
      <c r="B9031" s="67"/>
      <c r="C9031" s="67"/>
      <c r="D9031" s="71"/>
      <c r="E9031" s="55"/>
      <c r="F9031" s="58"/>
      <c r="G9031" s="58"/>
      <c r="H9031" s="55"/>
      <c r="I9031" s="55"/>
      <c r="J9031" s="71"/>
      <c r="K9031" s="71"/>
      <c r="L9031" s="67"/>
      <c r="M9031" s="67"/>
      <c r="N9031" s="64"/>
      <c r="Y9031" s="55"/>
    </row>
    <row r="9032" spans="1:25" s="49" customFormat="1" x14ac:dyDescent="0.25">
      <c r="A9032" s="67"/>
      <c r="B9032" s="67"/>
      <c r="C9032" s="67"/>
      <c r="D9032" s="71"/>
      <c r="E9032" s="55"/>
      <c r="F9032" s="58"/>
      <c r="G9032" s="58"/>
      <c r="H9032" s="55"/>
      <c r="I9032" s="55"/>
      <c r="J9032" s="71"/>
      <c r="K9032" s="71"/>
      <c r="L9032" s="67"/>
      <c r="M9032" s="67"/>
      <c r="N9032" s="64"/>
      <c r="Y9032" s="55"/>
    </row>
    <row r="9033" spans="1:25" s="49" customFormat="1" x14ac:dyDescent="0.25">
      <c r="A9033" s="67"/>
      <c r="B9033" s="67"/>
      <c r="C9033" s="67"/>
      <c r="D9033" s="71"/>
      <c r="E9033" s="55"/>
      <c r="F9033" s="58"/>
      <c r="G9033" s="58"/>
      <c r="H9033" s="55"/>
      <c r="I9033" s="55"/>
      <c r="J9033" s="71"/>
      <c r="K9033" s="71"/>
      <c r="L9033" s="67"/>
      <c r="M9033" s="67"/>
      <c r="N9033" s="64"/>
      <c r="Y9033" s="55"/>
    </row>
    <row r="9034" spans="1:25" s="49" customFormat="1" x14ac:dyDescent="0.25">
      <c r="A9034" s="67"/>
      <c r="B9034" s="67"/>
      <c r="C9034" s="67"/>
      <c r="D9034" s="71"/>
      <c r="E9034" s="55"/>
      <c r="F9034" s="58"/>
      <c r="G9034" s="58"/>
      <c r="H9034" s="55"/>
      <c r="I9034" s="55"/>
      <c r="J9034" s="71"/>
      <c r="K9034" s="71"/>
      <c r="L9034" s="67"/>
      <c r="M9034" s="67"/>
      <c r="N9034" s="64"/>
      <c r="Y9034" s="55"/>
    </row>
    <row r="9035" spans="1:25" s="49" customFormat="1" x14ac:dyDescent="0.25">
      <c r="A9035" s="67"/>
      <c r="B9035" s="67"/>
      <c r="C9035" s="67"/>
      <c r="D9035" s="71"/>
      <c r="E9035" s="55"/>
      <c r="F9035" s="58"/>
      <c r="G9035" s="58"/>
      <c r="H9035" s="55"/>
      <c r="I9035" s="55"/>
      <c r="J9035" s="71"/>
      <c r="K9035" s="71"/>
      <c r="L9035" s="67"/>
      <c r="M9035" s="67"/>
      <c r="N9035" s="64"/>
      <c r="Y9035" s="55"/>
    </row>
    <row r="9036" spans="1:25" s="49" customFormat="1" x14ac:dyDescent="0.25">
      <c r="A9036" s="67"/>
      <c r="B9036" s="67"/>
      <c r="C9036" s="67"/>
      <c r="D9036" s="71"/>
      <c r="E9036" s="55"/>
      <c r="F9036" s="58"/>
      <c r="G9036" s="58"/>
      <c r="H9036" s="55"/>
      <c r="I9036" s="55"/>
      <c r="J9036" s="71"/>
      <c r="K9036" s="71"/>
      <c r="L9036" s="67"/>
      <c r="M9036" s="67"/>
      <c r="N9036" s="64"/>
      <c r="Y9036" s="55"/>
    </row>
    <row r="9037" spans="1:25" s="49" customFormat="1" x14ac:dyDescent="0.25">
      <c r="A9037" s="67"/>
      <c r="B9037" s="67"/>
      <c r="C9037" s="67"/>
      <c r="D9037" s="71"/>
      <c r="E9037" s="55"/>
      <c r="F9037" s="58"/>
      <c r="G9037" s="58"/>
      <c r="H9037" s="55"/>
      <c r="I9037" s="55"/>
      <c r="J9037" s="71"/>
      <c r="K9037" s="71"/>
      <c r="L9037" s="67"/>
      <c r="M9037" s="67"/>
      <c r="N9037" s="64"/>
      <c r="Y9037" s="55"/>
    </row>
    <row r="9038" spans="1:25" s="49" customFormat="1" x14ac:dyDescent="0.25">
      <c r="A9038" s="67"/>
      <c r="B9038" s="67"/>
      <c r="C9038" s="67"/>
      <c r="D9038" s="71"/>
      <c r="E9038" s="55"/>
      <c r="F9038" s="58"/>
      <c r="G9038" s="58"/>
      <c r="H9038" s="55"/>
      <c r="I9038" s="55"/>
      <c r="J9038" s="71"/>
      <c r="K9038" s="71"/>
      <c r="L9038" s="67"/>
      <c r="M9038" s="67"/>
      <c r="N9038" s="64"/>
      <c r="Y9038" s="55"/>
    </row>
    <row r="9039" spans="1:25" s="49" customFormat="1" x14ac:dyDescent="0.25">
      <c r="A9039" s="67"/>
      <c r="B9039" s="67"/>
      <c r="C9039" s="67"/>
      <c r="D9039" s="71"/>
      <c r="E9039" s="55"/>
      <c r="F9039" s="58"/>
      <c r="G9039" s="58"/>
      <c r="H9039" s="55"/>
      <c r="I9039" s="55"/>
      <c r="J9039" s="71"/>
      <c r="K9039" s="71"/>
      <c r="L9039" s="67"/>
      <c r="M9039" s="67"/>
      <c r="N9039" s="64"/>
      <c r="Y9039" s="55"/>
    </row>
    <row r="9040" spans="1:25" s="49" customFormat="1" x14ac:dyDescent="0.25">
      <c r="A9040" s="67"/>
      <c r="B9040" s="67"/>
      <c r="C9040" s="67"/>
      <c r="D9040" s="71"/>
      <c r="E9040" s="55"/>
      <c r="F9040" s="58"/>
      <c r="G9040" s="58"/>
      <c r="H9040" s="55"/>
      <c r="I9040" s="55"/>
      <c r="J9040" s="71"/>
      <c r="K9040" s="71"/>
      <c r="L9040" s="67"/>
      <c r="M9040" s="67"/>
      <c r="N9040" s="64"/>
      <c r="Y9040" s="55"/>
    </row>
    <row r="9041" spans="1:25" s="49" customFormat="1" x14ac:dyDescent="0.25">
      <c r="A9041" s="67"/>
      <c r="B9041" s="67"/>
      <c r="C9041" s="67"/>
      <c r="D9041" s="71"/>
      <c r="E9041" s="55"/>
      <c r="F9041" s="58"/>
      <c r="G9041" s="58"/>
      <c r="H9041" s="55"/>
      <c r="I9041" s="55"/>
      <c r="J9041" s="71"/>
      <c r="K9041" s="71"/>
      <c r="L9041" s="67"/>
      <c r="M9041" s="67"/>
      <c r="N9041" s="64"/>
      <c r="Y9041" s="55"/>
    </row>
    <row r="9042" spans="1:25" s="49" customFormat="1" x14ac:dyDescent="0.25">
      <c r="A9042" s="67"/>
      <c r="B9042" s="67"/>
      <c r="C9042" s="67"/>
      <c r="D9042" s="71"/>
      <c r="E9042" s="55"/>
      <c r="F9042" s="58"/>
      <c r="G9042" s="58"/>
      <c r="H9042" s="55"/>
      <c r="I9042" s="55"/>
      <c r="J9042" s="71"/>
      <c r="K9042" s="71"/>
      <c r="L9042" s="67"/>
      <c r="M9042" s="67"/>
      <c r="N9042" s="64"/>
      <c r="Y9042" s="55"/>
    </row>
    <row r="9043" spans="1:25" s="49" customFormat="1" x14ac:dyDescent="0.25">
      <c r="A9043" s="67"/>
      <c r="B9043" s="67"/>
      <c r="C9043" s="67"/>
      <c r="D9043" s="71"/>
      <c r="E9043" s="55"/>
      <c r="F9043" s="58"/>
      <c r="G9043" s="58"/>
      <c r="H9043" s="55"/>
      <c r="I9043" s="55"/>
      <c r="J9043" s="71"/>
      <c r="K9043" s="71"/>
      <c r="L9043" s="67"/>
      <c r="M9043" s="67"/>
      <c r="N9043" s="64"/>
      <c r="Y9043" s="55"/>
    </row>
    <row r="9044" spans="1:25" s="49" customFormat="1" x14ac:dyDescent="0.25">
      <c r="A9044" s="67"/>
      <c r="B9044" s="67"/>
      <c r="C9044" s="67"/>
      <c r="D9044" s="71"/>
      <c r="E9044" s="55"/>
      <c r="F9044" s="58"/>
      <c r="G9044" s="58"/>
      <c r="H9044" s="55"/>
      <c r="I9044" s="55"/>
      <c r="J9044" s="71"/>
      <c r="K9044" s="71"/>
      <c r="L9044" s="67"/>
      <c r="M9044" s="67"/>
      <c r="N9044" s="64"/>
      <c r="Y9044" s="55"/>
    </row>
    <row r="9045" spans="1:25" s="49" customFormat="1" x14ac:dyDescent="0.25">
      <c r="A9045" s="67"/>
      <c r="B9045" s="67"/>
      <c r="C9045" s="67"/>
      <c r="D9045" s="71"/>
      <c r="E9045" s="55"/>
      <c r="F9045" s="58"/>
      <c r="G9045" s="58"/>
      <c r="H9045" s="55"/>
      <c r="I9045" s="55"/>
      <c r="J9045" s="71"/>
      <c r="K9045" s="71"/>
      <c r="L9045" s="67"/>
      <c r="M9045" s="67"/>
      <c r="N9045" s="64"/>
      <c r="Y9045" s="55"/>
    </row>
    <row r="9046" spans="1:25" s="49" customFormat="1" x14ac:dyDescent="0.25">
      <c r="A9046" s="67"/>
      <c r="B9046" s="67"/>
      <c r="C9046" s="67"/>
      <c r="D9046" s="71"/>
      <c r="E9046" s="55"/>
      <c r="F9046" s="58"/>
      <c r="G9046" s="58"/>
      <c r="H9046" s="55"/>
      <c r="I9046" s="55"/>
      <c r="J9046" s="71"/>
      <c r="K9046" s="71"/>
      <c r="L9046" s="67"/>
      <c r="M9046" s="67"/>
      <c r="N9046" s="64"/>
      <c r="Y9046" s="55"/>
    </row>
    <row r="9047" spans="1:25" s="49" customFormat="1" x14ac:dyDescent="0.25">
      <c r="A9047" s="67"/>
      <c r="B9047" s="67"/>
      <c r="C9047" s="67"/>
      <c r="D9047" s="71"/>
      <c r="E9047" s="55"/>
      <c r="F9047" s="58"/>
      <c r="G9047" s="58"/>
      <c r="H9047" s="55"/>
      <c r="I9047" s="55"/>
      <c r="J9047" s="71"/>
      <c r="K9047" s="71"/>
      <c r="L9047" s="67"/>
      <c r="M9047" s="67"/>
      <c r="N9047" s="64"/>
      <c r="Y9047" s="55"/>
    </row>
    <row r="9048" spans="1:25" s="49" customFormat="1" x14ac:dyDescent="0.25">
      <c r="A9048" s="67"/>
      <c r="B9048" s="67"/>
      <c r="C9048" s="67"/>
      <c r="D9048" s="71"/>
      <c r="E9048" s="55"/>
      <c r="F9048" s="58"/>
      <c r="G9048" s="58"/>
      <c r="H9048" s="55"/>
      <c r="I9048" s="55"/>
      <c r="J9048" s="71"/>
      <c r="K9048" s="71"/>
      <c r="L9048" s="67"/>
      <c r="M9048" s="67"/>
      <c r="N9048" s="64"/>
      <c r="Y9048" s="55"/>
    </row>
    <row r="9049" spans="1:25" s="49" customFormat="1" x14ac:dyDescent="0.25">
      <c r="A9049" s="67"/>
      <c r="B9049" s="67"/>
      <c r="C9049" s="67"/>
      <c r="D9049" s="71"/>
      <c r="E9049" s="55"/>
      <c r="F9049" s="58"/>
      <c r="G9049" s="58"/>
      <c r="H9049" s="55"/>
      <c r="I9049" s="55"/>
      <c r="J9049" s="71"/>
      <c r="K9049" s="71"/>
      <c r="L9049" s="67"/>
      <c r="M9049" s="67"/>
      <c r="N9049" s="64"/>
      <c r="Y9049" s="55"/>
    </row>
    <row r="9050" spans="1:25" s="49" customFormat="1" x14ac:dyDescent="0.25">
      <c r="A9050" s="67"/>
      <c r="B9050" s="67"/>
      <c r="C9050" s="67"/>
      <c r="D9050" s="71"/>
      <c r="E9050" s="55"/>
      <c r="F9050" s="58"/>
      <c r="G9050" s="58"/>
      <c r="H9050" s="55"/>
      <c r="I9050" s="55"/>
      <c r="J9050" s="71"/>
      <c r="K9050" s="71"/>
      <c r="L9050" s="67"/>
      <c r="M9050" s="67"/>
      <c r="N9050" s="64"/>
      <c r="Y9050" s="55"/>
    </row>
    <row r="9051" spans="1:25" s="49" customFormat="1" x14ac:dyDescent="0.25">
      <c r="A9051" s="67"/>
      <c r="B9051" s="67"/>
      <c r="C9051" s="67"/>
      <c r="D9051" s="71"/>
      <c r="E9051" s="55"/>
      <c r="F9051" s="58"/>
      <c r="G9051" s="58"/>
      <c r="H9051" s="55"/>
      <c r="I9051" s="55"/>
      <c r="J9051" s="71"/>
      <c r="K9051" s="71"/>
      <c r="L9051" s="67"/>
      <c r="M9051" s="67"/>
      <c r="N9051" s="64"/>
      <c r="Y9051" s="55"/>
    </row>
    <row r="9052" spans="1:25" s="49" customFormat="1" x14ac:dyDescent="0.25">
      <c r="A9052" s="67"/>
      <c r="B9052" s="67"/>
      <c r="C9052" s="67"/>
      <c r="D9052" s="71"/>
      <c r="E9052" s="55"/>
      <c r="F9052" s="58"/>
      <c r="G9052" s="58"/>
      <c r="H9052" s="55"/>
      <c r="I9052" s="55"/>
      <c r="J9052" s="71"/>
      <c r="K9052" s="71"/>
      <c r="L9052" s="67"/>
      <c r="M9052" s="67"/>
      <c r="N9052" s="64"/>
      <c r="Y9052" s="55"/>
    </row>
    <row r="9053" spans="1:25" s="49" customFormat="1" x14ac:dyDescent="0.25">
      <c r="A9053" s="67"/>
      <c r="B9053" s="67"/>
      <c r="C9053" s="67"/>
      <c r="D9053" s="71"/>
      <c r="E9053" s="55"/>
      <c r="F9053" s="58"/>
      <c r="G9053" s="58"/>
      <c r="H9053" s="55"/>
      <c r="I9053" s="55"/>
      <c r="J9053" s="71"/>
      <c r="K9053" s="71"/>
      <c r="L9053" s="67"/>
      <c r="M9053" s="67"/>
      <c r="N9053" s="64"/>
      <c r="Y9053" s="55"/>
    </row>
    <row r="9054" spans="1:25" s="49" customFormat="1" x14ac:dyDescent="0.25">
      <c r="A9054" s="67"/>
      <c r="B9054" s="67"/>
      <c r="C9054" s="67"/>
      <c r="D9054" s="71"/>
      <c r="E9054" s="55"/>
      <c r="F9054" s="58"/>
      <c r="G9054" s="58"/>
      <c r="H9054" s="55"/>
      <c r="I9054" s="55"/>
      <c r="J9054" s="71"/>
      <c r="K9054" s="71"/>
      <c r="L9054" s="67"/>
      <c r="M9054" s="67"/>
      <c r="N9054" s="64"/>
      <c r="Y9054" s="55"/>
    </row>
    <row r="9055" spans="1:25" s="49" customFormat="1" x14ac:dyDescent="0.25">
      <c r="A9055" s="67"/>
      <c r="B9055" s="67"/>
      <c r="C9055" s="67"/>
      <c r="D9055" s="71"/>
      <c r="E9055" s="55"/>
      <c r="F9055" s="58"/>
      <c r="G9055" s="58"/>
      <c r="H9055" s="55"/>
      <c r="I9055" s="55"/>
      <c r="J9055" s="71"/>
      <c r="K9055" s="71"/>
      <c r="L9055" s="67"/>
      <c r="M9055" s="67"/>
      <c r="N9055" s="64"/>
      <c r="Y9055" s="55"/>
    </row>
    <row r="9056" spans="1:25" s="49" customFormat="1" x14ac:dyDescent="0.25">
      <c r="A9056" s="67"/>
      <c r="B9056" s="67"/>
      <c r="C9056" s="67"/>
      <c r="D9056" s="71"/>
      <c r="E9056" s="55"/>
      <c r="F9056" s="58"/>
      <c r="G9056" s="58"/>
      <c r="H9056" s="55"/>
      <c r="I9056" s="55"/>
      <c r="J9056" s="71"/>
      <c r="K9056" s="71"/>
      <c r="L9056" s="67"/>
      <c r="M9056" s="67"/>
      <c r="N9056" s="64"/>
      <c r="Y9056" s="55"/>
    </row>
    <row r="9057" spans="1:25" s="49" customFormat="1" x14ac:dyDescent="0.25">
      <c r="A9057" s="67"/>
      <c r="B9057" s="67"/>
      <c r="C9057" s="67"/>
      <c r="D9057" s="71"/>
      <c r="E9057" s="55"/>
      <c r="F9057" s="58"/>
      <c r="G9057" s="58"/>
      <c r="H9057" s="55"/>
      <c r="I9057" s="55"/>
      <c r="J9057" s="71"/>
      <c r="K9057" s="71"/>
      <c r="L9057" s="39"/>
      <c r="M9057" s="39"/>
      <c r="N9057" s="64"/>
      <c r="Y9057" s="55"/>
    </row>
    <row r="9058" spans="1:25" s="49" customFormat="1" x14ac:dyDescent="0.25">
      <c r="A9058" s="67"/>
      <c r="B9058" s="67"/>
      <c r="C9058" s="67"/>
      <c r="D9058" s="71"/>
      <c r="E9058" s="55"/>
      <c r="F9058" s="58"/>
      <c r="G9058" s="58"/>
      <c r="H9058" s="55"/>
      <c r="I9058" s="55"/>
      <c r="J9058" s="71"/>
      <c r="K9058" s="71"/>
      <c r="L9058" s="39"/>
      <c r="M9058" s="39"/>
      <c r="N9058" s="64"/>
      <c r="Y9058" s="55"/>
    </row>
    <row r="9059" spans="1:25" s="49" customFormat="1" x14ac:dyDescent="0.25">
      <c r="A9059" s="67"/>
      <c r="B9059" s="67"/>
      <c r="C9059" s="67"/>
      <c r="D9059" s="71"/>
      <c r="E9059" s="55"/>
      <c r="F9059" s="58"/>
      <c r="G9059" s="58"/>
      <c r="H9059" s="55"/>
      <c r="I9059" s="55"/>
      <c r="J9059" s="71"/>
      <c r="K9059" s="71"/>
      <c r="L9059" s="39"/>
      <c r="M9059" s="39"/>
      <c r="N9059" s="64"/>
      <c r="Y9059" s="55"/>
    </row>
    <row r="9060" spans="1:25" s="49" customFormat="1" x14ac:dyDescent="0.25">
      <c r="A9060" s="67"/>
      <c r="B9060" s="67"/>
      <c r="C9060" s="67"/>
      <c r="D9060" s="71"/>
      <c r="E9060" s="55"/>
      <c r="F9060" s="58"/>
      <c r="G9060" s="58"/>
      <c r="H9060" s="55"/>
      <c r="I9060" s="55"/>
      <c r="J9060" s="71"/>
      <c r="K9060" s="71"/>
      <c r="L9060" s="39"/>
      <c r="M9060" s="39"/>
      <c r="N9060" s="64"/>
      <c r="Y9060" s="55"/>
    </row>
    <row r="9061" spans="1:25" s="49" customFormat="1" x14ac:dyDescent="0.25">
      <c r="A9061" s="67"/>
      <c r="B9061" s="67"/>
      <c r="C9061" s="67"/>
      <c r="D9061" s="71"/>
      <c r="E9061" s="55"/>
      <c r="F9061" s="58"/>
      <c r="G9061" s="58"/>
      <c r="H9061" s="55"/>
      <c r="I9061" s="55"/>
      <c r="J9061" s="71"/>
      <c r="K9061" s="71"/>
      <c r="L9061" s="39"/>
      <c r="M9061" s="39"/>
      <c r="N9061" s="64"/>
      <c r="Y9061" s="55"/>
    </row>
    <row r="9062" spans="1:25" s="49" customFormat="1" x14ac:dyDescent="0.25">
      <c r="A9062" s="67"/>
      <c r="B9062" s="67"/>
      <c r="C9062" s="67"/>
      <c r="D9062" s="71"/>
      <c r="E9062" s="55"/>
      <c r="F9062" s="58"/>
      <c r="G9062" s="58"/>
      <c r="H9062" s="55"/>
      <c r="I9062" s="55"/>
      <c r="J9062" s="71"/>
      <c r="K9062" s="71"/>
      <c r="L9062" s="39"/>
      <c r="M9062" s="39"/>
      <c r="N9062" s="64"/>
      <c r="Y9062" s="55"/>
    </row>
    <row r="9063" spans="1:25" s="49" customFormat="1" x14ac:dyDescent="0.25">
      <c r="A9063" s="67"/>
      <c r="B9063" s="67"/>
      <c r="C9063" s="67"/>
      <c r="D9063" s="71"/>
      <c r="E9063" s="55"/>
      <c r="F9063" s="58"/>
      <c r="G9063" s="58"/>
      <c r="H9063" s="55"/>
      <c r="I9063" s="55"/>
      <c r="J9063" s="71"/>
      <c r="K9063" s="71"/>
      <c r="L9063" s="39"/>
      <c r="M9063" s="39"/>
      <c r="N9063" s="64"/>
      <c r="Y9063" s="55"/>
    </row>
    <row r="9064" spans="1:25" s="49" customFormat="1" x14ac:dyDescent="0.25">
      <c r="A9064" s="67"/>
      <c r="B9064" s="67"/>
      <c r="C9064" s="67"/>
      <c r="D9064" s="71"/>
      <c r="E9064" s="55"/>
      <c r="F9064" s="58"/>
      <c r="G9064" s="58"/>
      <c r="H9064" s="55"/>
      <c r="I9064" s="55"/>
      <c r="J9064" s="71"/>
      <c r="K9064" s="71"/>
      <c r="L9064" s="39"/>
      <c r="M9064" s="39"/>
      <c r="N9064" s="64"/>
      <c r="Y9064" s="55"/>
    </row>
    <row r="9065" spans="1:25" s="49" customFormat="1" x14ac:dyDescent="0.25">
      <c r="A9065" s="67"/>
      <c r="B9065" s="67"/>
      <c r="C9065" s="67"/>
      <c r="D9065" s="71"/>
      <c r="E9065" s="55"/>
      <c r="F9065" s="58"/>
      <c r="G9065" s="58"/>
      <c r="H9065" s="55"/>
      <c r="I9065" s="55"/>
      <c r="J9065" s="71"/>
      <c r="K9065" s="71"/>
      <c r="L9065" s="39"/>
      <c r="M9065" s="39"/>
      <c r="N9065" s="64"/>
      <c r="Y9065" s="55"/>
    </row>
    <row r="9066" spans="1:25" s="49" customFormat="1" x14ac:dyDescent="0.25">
      <c r="A9066" s="67"/>
      <c r="B9066" s="67"/>
      <c r="C9066" s="67"/>
      <c r="D9066" s="71"/>
      <c r="E9066" s="55"/>
      <c r="F9066" s="58"/>
      <c r="G9066" s="58"/>
      <c r="H9066" s="55"/>
      <c r="I9066" s="55"/>
      <c r="J9066" s="71"/>
      <c r="K9066" s="71"/>
      <c r="L9066" s="39"/>
      <c r="M9066" s="39"/>
      <c r="N9066" s="64"/>
      <c r="Y9066" s="55"/>
    </row>
    <row r="9067" spans="1:25" s="49" customFormat="1" x14ac:dyDescent="0.25">
      <c r="A9067" s="67"/>
      <c r="B9067" s="67"/>
      <c r="C9067" s="67"/>
      <c r="D9067" s="71"/>
      <c r="E9067" s="55"/>
      <c r="F9067" s="58"/>
      <c r="G9067" s="58"/>
      <c r="H9067" s="55"/>
      <c r="I9067" s="55"/>
      <c r="J9067" s="71"/>
      <c r="K9067" s="71"/>
      <c r="L9067" s="39"/>
      <c r="M9067" s="39"/>
      <c r="N9067" s="64"/>
      <c r="Y9067" s="55"/>
    </row>
    <row r="9068" spans="1:25" s="49" customFormat="1" x14ac:dyDescent="0.25">
      <c r="A9068" s="67"/>
      <c r="B9068" s="67"/>
      <c r="C9068" s="67"/>
      <c r="D9068" s="71"/>
      <c r="E9068" s="55"/>
      <c r="F9068" s="58"/>
      <c r="G9068" s="58"/>
      <c r="H9068" s="55"/>
      <c r="I9068" s="55"/>
      <c r="J9068" s="71"/>
      <c r="K9068" s="71"/>
      <c r="L9068" s="39"/>
      <c r="M9068" s="39"/>
      <c r="N9068" s="64"/>
      <c r="Y9068" s="55"/>
    </row>
    <row r="9069" spans="1:25" s="49" customFormat="1" x14ac:dyDescent="0.25">
      <c r="A9069" s="67"/>
      <c r="B9069" s="67"/>
      <c r="C9069" s="67"/>
      <c r="D9069" s="71"/>
      <c r="E9069" s="55"/>
      <c r="F9069" s="58"/>
      <c r="G9069" s="58"/>
      <c r="H9069" s="55"/>
      <c r="I9069" s="55"/>
      <c r="J9069" s="71"/>
      <c r="K9069" s="71"/>
      <c r="L9069" s="39"/>
      <c r="M9069" s="39"/>
      <c r="N9069" s="64"/>
      <c r="Y9069" s="55"/>
    </row>
    <row r="9070" spans="1:25" s="49" customFormat="1" x14ac:dyDescent="0.25">
      <c r="A9070" s="67"/>
      <c r="B9070" s="67"/>
      <c r="C9070" s="67"/>
      <c r="D9070" s="71"/>
      <c r="E9070" s="55"/>
      <c r="F9070" s="58"/>
      <c r="G9070" s="58"/>
      <c r="H9070" s="55"/>
      <c r="I9070" s="55"/>
      <c r="J9070" s="71"/>
      <c r="K9070" s="71"/>
      <c r="L9070" s="39"/>
      <c r="M9070" s="39"/>
      <c r="N9070" s="64"/>
      <c r="Y9070" s="55"/>
    </row>
    <row r="9071" spans="1:25" s="49" customFormat="1" x14ac:dyDescent="0.25">
      <c r="A9071" s="67"/>
      <c r="B9071" s="67"/>
      <c r="C9071" s="67"/>
      <c r="D9071" s="71"/>
      <c r="E9071" s="55"/>
      <c r="F9071" s="58"/>
      <c r="G9071" s="58"/>
      <c r="H9071" s="55"/>
      <c r="I9071" s="55"/>
      <c r="J9071" s="71"/>
      <c r="K9071" s="71"/>
      <c r="L9071" s="39"/>
      <c r="M9071" s="39"/>
      <c r="N9071" s="64"/>
      <c r="Y9071" s="55"/>
    </row>
    <row r="9072" spans="1:25" s="49" customFormat="1" x14ac:dyDescent="0.25">
      <c r="A9072" s="67"/>
      <c r="B9072" s="67"/>
      <c r="C9072" s="67"/>
      <c r="D9072" s="71"/>
      <c r="E9072" s="55"/>
      <c r="F9072" s="58"/>
      <c r="G9072" s="58"/>
      <c r="H9072" s="55"/>
      <c r="I9072" s="55"/>
      <c r="J9072" s="71"/>
      <c r="K9072" s="71"/>
      <c r="L9072" s="39"/>
      <c r="M9072" s="39"/>
      <c r="N9072" s="64"/>
      <c r="Y9072" s="55"/>
    </row>
    <row r="9073" spans="1:25" s="49" customFormat="1" x14ac:dyDescent="0.25">
      <c r="A9073" s="67"/>
      <c r="B9073" s="67"/>
      <c r="C9073" s="67"/>
      <c r="D9073" s="71"/>
      <c r="E9073" s="55"/>
      <c r="F9073" s="58"/>
      <c r="G9073" s="58"/>
      <c r="H9073" s="55"/>
      <c r="I9073" s="55"/>
      <c r="J9073" s="71"/>
      <c r="K9073" s="71"/>
      <c r="L9073" s="39"/>
      <c r="M9073" s="39"/>
      <c r="N9073" s="64"/>
      <c r="Y9073" s="55"/>
    </row>
    <row r="9074" spans="1:25" s="49" customFormat="1" x14ac:dyDescent="0.25">
      <c r="A9074" s="67"/>
      <c r="B9074" s="67"/>
      <c r="C9074" s="67"/>
      <c r="D9074" s="71"/>
      <c r="E9074" s="55"/>
      <c r="F9074" s="58"/>
      <c r="G9074" s="58"/>
      <c r="H9074" s="55"/>
      <c r="I9074" s="55"/>
      <c r="J9074" s="71"/>
      <c r="K9074" s="71"/>
      <c r="L9074" s="39"/>
      <c r="M9074" s="39"/>
      <c r="N9074" s="64"/>
      <c r="Y9074" s="55"/>
    </row>
    <row r="9075" spans="1:25" s="49" customFormat="1" x14ac:dyDescent="0.25">
      <c r="A9075" s="67"/>
      <c r="B9075" s="67"/>
      <c r="C9075" s="67"/>
      <c r="D9075" s="71"/>
      <c r="E9075" s="55"/>
      <c r="F9075" s="58"/>
      <c r="G9075" s="58"/>
      <c r="H9075" s="55"/>
      <c r="I9075" s="55"/>
      <c r="J9075" s="71"/>
      <c r="K9075" s="71"/>
      <c r="L9075" s="39"/>
      <c r="M9075" s="39"/>
      <c r="N9075" s="64"/>
      <c r="Y9075" s="55"/>
    </row>
    <row r="9076" spans="1:25" s="49" customFormat="1" x14ac:dyDescent="0.25">
      <c r="A9076" s="67"/>
      <c r="B9076" s="67"/>
      <c r="C9076" s="67"/>
      <c r="D9076" s="71"/>
      <c r="E9076" s="55"/>
      <c r="F9076" s="58"/>
      <c r="G9076" s="58"/>
      <c r="H9076" s="55"/>
      <c r="I9076" s="55"/>
      <c r="J9076" s="71"/>
      <c r="K9076" s="71"/>
      <c r="L9076" s="39"/>
      <c r="M9076" s="39"/>
      <c r="N9076" s="64"/>
      <c r="Y9076" s="55"/>
    </row>
    <row r="9077" spans="1:25" s="49" customFormat="1" x14ac:dyDescent="0.25">
      <c r="A9077" s="67"/>
      <c r="B9077" s="67"/>
      <c r="C9077" s="67"/>
      <c r="D9077" s="71"/>
      <c r="E9077" s="55"/>
      <c r="F9077" s="58"/>
      <c r="G9077" s="58"/>
      <c r="H9077" s="55"/>
      <c r="I9077" s="55"/>
      <c r="J9077" s="71"/>
      <c r="K9077" s="71"/>
      <c r="L9077" s="39"/>
      <c r="M9077" s="39"/>
      <c r="N9077" s="64"/>
      <c r="Y9077" s="55"/>
    </row>
    <row r="9078" spans="1:25" s="49" customFormat="1" x14ac:dyDescent="0.25">
      <c r="A9078" s="67"/>
      <c r="B9078" s="67"/>
      <c r="C9078" s="67"/>
      <c r="D9078" s="71"/>
      <c r="E9078" s="55"/>
      <c r="F9078" s="58"/>
      <c r="G9078" s="58"/>
      <c r="H9078" s="55"/>
      <c r="I9078" s="55"/>
      <c r="J9078" s="71"/>
      <c r="K9078" s="71"/>
      <c r="L9078" s="39"/>
      <c r="M9078" s="39"/>
      <c r="N9078" s="64"/>
      <c r="Y9078" s="55"/>
    </row>
    <row r="9079" spans="1:25" s="49" customFormat="1" x14ac:dyDescent="0.25">
      <c r="A9079" s="67"/>
      <c r="B9079" s="67"/>
      <c r="C9079" s="67"/>
      <c r="D9079" s="71"/>
      <c r="E9079" s="55"/>
      <c r="F9079" s="58"/>
      <c r="G9079" s="58"/>
      <c r="H9079" s="55"/>
      <c r="I9079" s="55"/>
      <c r="J9079" s="71"/>
      <c r="K9079" s="71"/>
      <c r="L9079" s="39"/>
      <c r="M9079" s="39"/>
      <c r="N9079" s="64"/>
      <c r="Y9079" s="55"/>
    </row>
    <row r="9080" spans="1:25" s="49" customFormat="1" x14ac:dyDescent="0.25">
      <c r="A9080" s="67"/>
      <c r="B9080" s="67"/>
      <c r="C9080" s="67"/>
      <c r="D9080" s="71"/>
      <c r="E9080" s="55"/>
      <c r="F9080" s="58"/>
      <c r="G9080" s="58"/>
      <c r="H9080" s="55"/>
      <c r="I9080" s="55"/>
      <c r="J9080" s="71"/>
      <c r="K9080" s="71"/>
      <c r="L9080" s="39"/>
      <c r="M9080" s="39"/>
      <c r="N9080" s="64"/>
      <c r="Y9080" s="55"/>
    </row>
    <row r="9081" spans="1:25" s="49" customFormat="1" x14ac:dyDescent="0.25">
      <c r="A9081" s="67"/>
      <c r="B9081" s="67"/>
      <c r="C9081" s="67"/>
      <c r="D9081" s="71"/>
      <c r="E9081" s="55"/>
      <c r="F9081" s="58"/>
      <c r="G9081" s="58"/>
      <c r="H9081" s="55"/>
      <c r="I9081" s="55"/>
      <c r="J9081" s="71"/>
      <c r="K9081" s="71"/>
      <c r="L9081" s="39"/>
      <c r="M9081" s="39"/>
      <c r="N9081" s="64"/>
      <c r="Y9081" s="55"/>
    </row>
    <row r="9082" spans="1:25" s="49" customFormat="1" x14ac:dyDescent="0.25">
      <c r="A9082" s="67"/>
      <c r="B9082" s="67"/>
      <c r="C9082" s="67"/>
      <c r="D9082" s="71"/>
      <c r="E9082" s="55"/>
      <c r="F9082" s="58"/>
      <c r="G9082" s="58"/>
      <c r="H9082" s="55"/>
      <c r="I9082" s="55"/>
      <c r="J9082" s="71"/>
      <c r="K9082" s="71"/>
      <c r="L9082" s="39"/>
      <c r="M9082" s="39"/>
      <c r="N9082" s="64"/>
      <c r="Y9082" s="55"/>
    </row>
    <row r="9083" spans="1:25" s="49" customFormat="1" x14ac:dyDescent="0.25">
      <c r="A9083" s="67"/>
      <c r="B9083" s="67"/>
      <c r="C9083" s="67"/>
      <c r="D9083" s="71"/>
      <c r="E9083" s="55"/>
      <c r="F9083" s="58"/>
      <c r="G9083" s="58"/>
      <c r="H9083" s="55"/>
      <c r="I9083" s="55"/>
      <c r="J9083" s="71"/>
      <c r="K9083" s="71"/>
      <c r="L9083" s="39"/>
      <c r="M9083" s="39"/>
      <c r="N9083" s="64"/>
      <c r="Y9083" s="55"/>
    </row>
    <row r="9084" spans="1:25" s="49" customFormat="1" x14ac:dyDescent="0.25">
      <c r="A9084" s="67"/>
      <c r="B9084" s="67"/>
      <c r="C9084" s="67"/>
      <c r="D9084" s="71"/>
      <c r="E9084" s="55"/>
      <c r="F9084" s="58"/>
      <c r="G9084" s="58"/>
      <c r="H9084" s="55"/>
      <c r="I9084" s="55"/>
      <c r="J9084" s="71"/>
      <c r="K9084" s="71"/>
      <c r="L9084" s="39"/>
      <c r="M9084" s="39"/>
      <c r="N9084" s="64"/>
      <c r="Y9084" s="55"/>
    </row>
    <row r="9085" spans="1:25" s="49" customFormat="1" x14ac:dyDescent="0.25">
      <c r="A9085" s="67"/>
      <c r="B9085" s="67"/>
      <c r="C9085" s="67"/>
      <c r="D9085" s="71"/>
      <c r="E9085" s="55"/>
      <c r="F9085" s="58"/>
      <c r="G9085" s="58"/>
      <c r="H9085" s="55"/>
      <c r="I9085" s="55"/>
      <c r="J9085" s="71"/>
      <c r="K9085" s="71"/>
      <c r="L9085" s="39"/>
      <c r="M9085" s="39"/>
      <c r="N9085" s="64"/>
      <c r="Y9085" s="55"/>
    </row>
    <row r="9086" spans="1:25" s="49" customFormat="1" x14ac:dyDescent="0.25">
      <c r="A9086" s="67"/>
      <c r="B9086" s="67"/>
      <c r="C9086" s="67"/>
      <c r="D9086" s="71"/>
      <c r="E9086" s="55"/>
      <c r="F9086" s="58"/>
      <c r="G9086" s="58"/>
      <c r="H9086" s="55"/>
      <c r="I9086" s="55"/>
      <c r="J9086" s="71"/>
      <c r="K9086" s="71"/>
      <c r="L9086" s="39"/>
      <c r="M9086" s="39"/>
      <c r="N9086" s="64"/>
      <c r="Y9086" s="55"/>
    </row>
    <row r="9087" spans="1:25" s="49" customFormat="1" x14ac:dyDescent="0.25">
      <c r="A9087" s="67"/>
      <c r="B9087" s="67"/>
      <c r="C9087" s="67"/>
      <c r="D9087" s="71"/>
      <c r="E9087" s="55"/>
      <c r="F9087" s="58"/>
      <c r="G9087" s="58"/>
      <c r="H9087" s="55"/>
      <c r="I9087" s="55"/>
      <c r="J9087" s="71"/>
      <c r="K9087" s="71"/>
      <c r="L9087" s="39"/>
      <c r="M9087" s="39"/>
      <c r="N9087" s="64"/>
      <c r="Y9087" s="55"/>
    </row>
    <row r="9088" spans="1:25" s="49" customFormat="1" x14ac:dyDescent="0.25">
      <c r="A9088" s="67"/>
      <c r="B9088" s="67"/>
      <c r="C9088" s="67"/>
      <c r="D9088" s="71"/>
      <c r="E9088" s="55"/>
      <c r="F9088" s="58"/>
      <c r="G9088" s="58"/>
      <c r="H9088" s="55"/>
      <c r="I9088" s="55"/>
      <c r="J9088" s="71"/>
      <c r="K9088" s="71"/>
      <c r="L9088" s="39"/>
      <c r="M9088" s="39"/>
      <c r="N9088" s="64"/>
      <c r="Y9088" s="55"/>
    </row>
    <row r="9089" spans="1:25" s="49" customFormat="1" x14ac:dyDescent="0.25">
      <c r="A9089" s="67"/>
      <c r="B9089" s="67"/>
      <c r="C9089" s="67"/>
      <c r="D9089" s="71"/>
      <c r="E9089" s="55"/>
      <c r="F9089" s="58"/>
      <c r="G9089" s="58"/>
      <c r="H9089" s="55"/>
      <c r="I9089" s="55"/>
      <c r="J9089" s="71"/>
      <c r="K9089" s="71"/>
      <c r="L9089" s="39"/>
      <c r="M9089" s="39"/>
      <c r="N9089" s="64"/>
      <c r="Y9089" s="55"/>
    </row>
    <row r="9090" spans="1:25" s="49" customFormat="1" x14ac:dyDescent="0.25">
      <c r="A9090" s="67"/>
      <c r="B9090" s="67"/>
      <c r="C9090" s="67"/>
      <c r="D9090" s="71"/>
      <c r="E9090" s="55"/>
      <c r="F9090" s="58"/>
      <c r="G9090" s="58"/>
      <c r="H9090" s="55"/>
      <c r="I9090" s="55"/>
      <c r="J9090" s="71"/>
      <c r="K9090" s="71"/>
      <c r="L9090" s="39"/>
      <c r="M9090" s="39"/>
      <c r="N9090" s="64"/>
      <c r="Y9090" s="55"/>
    </row>
    <row r="9091" spans="1:25" s="49" customFormat="1" x14ac:dyDescent="0.25">
      <c r="A9091" s="67"/>
      <c r="B9091" s="67"/>
      <c r="C9091" s="67"/>
      <c r="D9091" s="71"/>
      <c r="E9091" s="55"/>
      <c r="F9091" s="58"/>
      <c r="G9091" s="58"/>
      <c r="H9091" s="55"/>
      <c r="I9091" s="55"/>
      <c r="J9091" s="71"/>
      <c r="K9091" s="71"/>
      <c r="L9091" s="39"/>
      <c r="M9091" s="39"/>
      <c r="N9091" s="64"/>
      <c r="Y9091" s="55"/>
    </row>
    <row r="9092" spans="1:25" s="49" customFormat="1" x14ac:dyDescent="0.25">
      <c r="A9092" s="67"/>
      <c r="B9092" s="67"/>
      <c r="C9092" s="67"/>
      <c r="D9092" s="71"/>
      <c r="E9092" s="55"/>
      <c r="F9092" s="58"/>
      <c r="G9092" s="58"/>
      <c r="H9092" s="55"/>
      <c r="I9092" s="55"/>
      <c r="J9092" s="71"/>
      <c r="K9092" s="71"/>
      <c r="L9092" s="39"/>
      <c r="M9092" s="39"/>
      <c r="N9092" s="64"/>
      <c r="Y9092" s="55"/>
    </row>
    <row r="9093" spans="1:25" s="49" customFormat="1" x14ac:dyDescent="0.25">
      <c r="A9093" s="67"/>
      <c r="B9093" s="67"/>
      <c r="C9093" s="67"/>
      <c r="D9093" s="71"/>
      <c r="E9093" s="55"/>
      <c r="F9093" s="58"/>
      <c r="G9093" s="58"/>
      <c r="H9093" s="55"/>
      <c r="I9093" s="55"/>
      <c r="J9093" s="71"/>
      <c r="K9093" s="71"/>
      <c r="L9093" s="39"/>
      <c r="M9093" s="39"/>
      <c r="N9093" s="64"/>
      <c r="Y9093" s="55"/>
    </row>
    <row r="9094" spans="1:25" s="49" customFormat="1" x14ac:dyDescent="0.25">
      <c r="A9094" s="67"/>
      <c r="B9094" s="67"/>
      <c r="C9094" s="67"/>
      <c r="D9094" s="71"/>
      <c r="E9094" s="55"/>
      <c r="F9094" s="58"/>
      <c r="G9094" s="58"/>
      <c r="H9094" s="55"/>
      <c r="I9094" s="55"/>
      <c r="J9094" s="71"/>
      <c r="K9094" s="71"/>
      <c r="L9094" s="39"/>
      <c r="M9094" s="39"/>
      <c r="N9094" s="64"/>
      <c r="Y9094" s="55"/>
    </row>
    <row r="9095" spans="1:25" s="49" customFormat="1" x14ac:dyDescent="0.25">
      <c r="A9095" s="67"/>
      <c r="B9095" s="67"/>
      <c r="C9095" s="67"/>
      <c r="D9095" s="71"/>
      <c r="E9095" s="55"/>
      <c r="F9095" s="58"/>
      <c r="G9095" s="58"/>
      <c r="H9095" s="55"/>
      <c r="I9095" s="55"/>
      <c r="J9095" s="71"/>
      <c r="K9095" s="71"/>
      <c r="L9095" s="39"/>
      <c r="M9095" s="39"/>
      <c r="N9095" s="64"/>
      <c r="Y9095" s="55"/>
    </row>
    <row r="9096" spans="1:25" s="49" customFormat="1" x14ac:dyDescent="0.25">
      <c r="A9096" s="67"/>
      <c r="B9096" s="67"/>
      <c r="C9096" s="67"/>
      <c r="D9096" s="71"/>
      <c r="E9096" s="55"/>
      <c r="F9096" s="58"/>
      <c r="G9096" s="58"/>
      <c r="H9096" s="55"/>
      <c r="I9096" s="55"/>
      <c r="J9096" s="71"/>
      <c r="K9096" s="71"/>
      <c r="L9096" s="39"/>
      <c r="M9096" s="39"/>
      <c r="N9096" s="64"/>
      <c r="Y9096" s="55"/>
    </row>
    <row r="9097" spans="1:25" s="49" customFormat="1" x14ac:dyDescent="0.25">
      <c r="A9097" s="67"/>
      <c r="B9097" s="67"/>
      <c r="C9097" s="67"/>
      <c r="D9097" s="71"/>
      <c r="E9097" s="55"/>
      <c r="F9097" s="58"/>
      <c r="G9097" s="58"/>
      <c r="H9097" s="55"/>
      <c r="I9097" s="55"/>
      <c r="J9097" s="71"/>
      <c r="K9097" s="71"/>
      <c r="L9097" s="39"/>
      <c r="M9097" s="39"/>
      <c r="N9097" s="64"/>
      <c r="Y9097" s="55"/>
    </row>
    <row r="9098" spans="1:25" s="49" customFormat="1" x14ac:dyDescent="0.25">
      <c r="A9098" s="67"/>
      <c r="B9098" s="67"/>
      <c r="C9098" s="67"/>
      <c r="D9098" s="71"/>
      <c r="E9098" s="55"/>
      <c r="F9098" s="58"/>
      <c r="G9098" s="58"/>
      <c r="H9098" s="55"/>
      <c r="I9098" s="55"/>
      <c r="J9098" s="71"/>
      <c r="K9098" s="71"/>
      <c r="L9098" s="39"/>
      <c r="M9098" s="39"/>
      <c r="N9098" s="64"/>
      <c r="Y9098" s="55"/>
    </row>
    <row r="9099" spans="1:25" s="49" customFormat="1" x14ac:dyDescent="0.25">
      <c r="A9099" s="67"/>
      <c r="B9099" s="67"/>
      <c r="C9099" s="67"/>
      <c r="D9099" s="71"/>
      <c r="E9099" s="55"/>
      <c r="F9099" s="58"/>
      <c r="G9099" s="58"/>
      <c r="H9099" s="55"/>
      <c r="I9099" s="55"/>
      <c r="J9099" s="71"/>
      <c r="K9099" s="71"/>
      <c r="L9099" s="39"/>
      <c r="M9099" s="39"/>
      <c r="N9099" s="64"/>
      <c r="Y9099" s="55"/>
    </row>
    <row r="9100" spans="1:25" s="49" customFormat="1" x14ac:dyDescent="0.25">
      <c r="A9100" s="67"/>
      <c r="B9100" s="67"/>
      <c r="C9100" s="67"/>
      <c r="D9100" s="71"/>
      <c r="E9100" s="55"/>
      <c r="F9100" s="58"/>
      <c r="G9100" s="58"/>
      <c r="H9100" s="55"/>
      <c r="I9100" s="55"/>
      <c r="J9100" s="71"/>
      <c r="K9100" s="71"/>
      <c r="L9100" s="39"/>
      <c r="M9100" s="39"/>
      <c r="N9100" s="64"/>
      <c r="Y9100" s="55"/>
    </row>
    <row r="9101" spans="1:25" s="49" customFormat="1" x14ac:dyDescent="0.25">
      <c r="A9101" s="67"/>
      <c r="B9101" s="67"/>
      <c r="C9101" s="67"/>
      <c r="D9101" s="71"/>
      <c r="E9101" s="55"/>
      <c r="F9101" s="58"/>
      <c r="G9101" s="58"/>
      <c r="H9101" s="55"/>
      <c r="I9101" s="55"/>
      <c r="J9101" s="71"/>
      <c r="K9101" s="71"/>
      <c r="L9101" s="39"/>
      <c r="M9101" s="39"/>
      <c r="N9101" s="64"/>
      <c r="Y9101" s="55"/>
    </row>
    <row r="9102" spans="1:25" s="49" customFormat="1" x14ac:dyDescent="0.25">
      <c r="A9102" s="67"/>
      <c r="B9102" s="67"/>
      <c r="C9102" s="67"/>
      <c r="D9102" s="71"/>
      <c r="E9102" s="55"/>
      <c r="F9102" s="58"/>
      <c r="G9102" s="58"/>
      <c r="H9102" s="55"/>
      <c r="I9102" s="55"/>
      <c r="J9102" s="71"/>
      <c r="K9102" s="71"/>
      <c r="L9102" s="39"/>
      <c r="M9102" s="39"/>
      <c r="N9102" s="64"/>
      <c r="Y9102" s="55"/>
    </row>
    <row r="9103" spans="1:25" s="49" customFormat="1" x14ac:dyDescent="0.25">
      <c r="A9103" s="67"/>
      <c r="B9103" s="67"/>
      <c r="C9103" s="67"/>
      <c r="D9103" s="71"/>
      <c r="E9103" s="55"/>
      <c r="F9103" s="58"/>
      <c r="G9103" s="58"/>
      <c r="H9103" s="55"/>
      <c r="I9103" s="55"/>
      <c r="J9103" s="71"/>
      <c r="K9103" s="71"/>
      <c r="L9103" s="39"/>
      <c r="M9103" s="39"/>
      <c r="N9103" s="64"/>
      <c r="Y9103" s="55"/>
    </row>
    <row r="9104" spans="1:25" s="49" customFormat="1" x14ac:dyDescent="0.25">
      <c r="A9104" s="67"/>
      <c r="B9104" s="67"/>
      <c r="C9104" s="67"/>
      <c r="D9104" s="71"/>
      <c r="E9104" s="55"/>
      <c r="F9104" s="58"/>
      <c r="G9104" s="58"/>
      <c r="H9104" s="55"/>
      <c r="I9104" s="55"/>
      <c r="J9104" s="71"/>
      <c r="K9104" s="71"/>
      <c r="L9104" s="39"/>
      <c r="M9104" s="39"/>
      <c r="N9104" s="64"/>
      <c r="Y9104" s="55"/>
    </row>
    <row r="9105" spans="1:25" s="49" customFormat="1" x14ac:dyDescent="0.25">
      <c r="A9105" s="67"/>
      <c r="B9105" s="67"/>
      <c r="C9105" s="67"/>
      <c r="D9105" s="71"/>
      <c r="E9105" s="55"/>
      <c r="F9105" s="58"/>
      <c r="G9105" s="58"/>
      <c r="H9105" s="55"/>
      <c r="I9105" s="55"/>
      <c r="J9105" s="71"/>
      <c r="K9105" s="71"/>
      <c r="L9105" s="39"/>
      <c r="M9105" s="39"/>
      <c r="N9105" s="64"/>
      <c r="Y9105" s="55"/>
    </row>
    <row r="9106" spans="1:25" s="49" customFormat="1" x14ac:dyDescent="0.25">
      <c r="A9106" s="67"/>
      <c r="B9106" s="67"/>
      <c r="C9106" s="67"/>
      <c r="D9106" s="71"/>
      <c r="E9106" s="55"/>
      <c r="F9106" s="58"/>
      <c r="G9106" s="58"/>
      <c r="H9106" s="55"/>
      <c r="I9106" s="55"/>
      <c r="J9106" s="71"/>
      <c r="K9106" s="71"/>
      <c r="L9106" s="39"/>
      <c r="M9106" s="39"/>
      <c r="N9106" s="64"/>
      <c r="Y9106" s="55"/>
    </row>
    <row r="9107" spans="1:25" s="49" customFormat="1" x14ac:dyDescent="0.25">
      <c r="A9107" s="67"/>
      <c r="B9107" s="67"/>
      <c r="C9107" s="67"/>
      <c r="D9107" s="71"/>
      <c r="E9107" s="55"/>
      <c r="F9107" s="58"/>
      <c r="G9107" s="58"/>
      <c r="H9107" s="55"/>
      <c r="I9107" s="55"/>
      <c r="J9107" s="71"/>
      <c r="K9107" s="71"/>
      <c r="L9107" s="39"/>
      <c r="M9107" s="39"/>
      <c r="N9107" s="64"/>
      <c r="Y9107" s="55"/>
    </row>
    <row r="9108" spans="1:25" s="49" customFormat="1" x14ac:dyDescent="0.25">
      <c r="A9108" s="67"/>
      <c r="B9108" s="67"/>
      <c r="C9108" s="67"/>
      <c r="D9108" s="71"/>
      <c r="E9108" s="55"/>
      <c r="F9108" s="58"/>
      <c r="G9108" s="58"/>
      <c r="H9108" s="55"/>
      <c r="I9108" s="55"/>
      <c r="J9108" s="71"/>
      <c r="K9108" s="71"/>
      <c r="L9108" s="39"/>
      <c r="M9108" s="39"/>
      <c r="N9108" s="64"/>
      <c r="Y9108" s="55"/>
    </row>
    <row r="9109" spans="1:25" s="49" customFormat="1" x14ac:dyDescent="0.25">
      <c r="A9109" s="67"/>
      <c r="B9109" s="67"/>
      <c r="C9109" s="67"/>
      <c r="D9109" s="71"/>
      <c r="E9109" s="55"/>
      <c r="F9109" s="58"/>
      <c r="G9109" s="58"/>
      <c r="H9109" s="55"/>
      <c r="I9109" s="55"/>
      <c r="J9109" s="71"/>
      <c r="K9109" s="71"/>
      <c r="L9109" s="39"/>
      <c r="M9109" s="39"/>
      <c r="N9109" s="64"/>
      <c r="Y9109" s="55"/>
    </row>
    <row r="9110" spans="1:25" s="49" customFormat="1" x14ac:dyDescent="0.25">
      <c r="A9110" s="67"/>
      <c r="B9110" s="67"/>
      <c r="C9110" s="67"/>
      <c r="D9110" s="71"/>
      <c r="E9110" s="55"/>
      <c r="F9110" s="58"/>
      <c r="G9110" s="58"/>
      <c r="H9110" s="55"/>
      <c r="I9110" s="55"/>
      <c r="J9110" s="71"/>
      <c r="K9110" s="71"/>
      <c r="L9110" s="39"/>
      <c r="M9110" s="39"/>
      <c r="N9110" s="64"/>
      <c r="Y9110" s="55"/>
    </row>
    <row r="9111" spans="1:25" s="49" customFormat="1" x14ac:dyDescent="0.25">
      <c r="A9111" s="67"/>
      <c r="B9111" s="67"/>
      <c r="C9111" s="67"/>
      <c r="D9111" s="71"/>
      <c r="E9111" s="55"/>
      <c r="F9111" s="58"/>
      <c r="G9111" s="58"/>
      <c r="H9111" s="55"/>
      <c r="I9111" s="55"/>
      <c r="J9111" s="71"/>
      <c r="K9111" s="71"/>
      <c r="L9111" s="39"/>
      <c r="M9111" s="39"/>
      <c r="N9111" s="64"/>
      <c r="Y9111" s="55"/>
    </row>
    <row r="9112" spans="1:25" s="49" customFormat="1" x14ac:dyDescent="0.25">
      <c r="A9112" s="67"/>
      <c r="B9112" s="67"/>
      <c r="C9112" s="67"/>
      <c r="D9112" s="71"/>
      <c r="E9112" s="55"/>
      <c r="F9112" s="58"/>
      <c r="G9112" s="58"/>
      <c r="H9112" s="55"/>
      <c r="I9112" s="55"/>
      <c r="J9112" s="71"/>
      <c r="K9112" s="71"/>
      <c r="L9112" s="39"/>
      <c r="M9112" s="39"/>
      <c r="N9112" s="64"/>
      <c r="Y9112" s="55"/>
    </row>
    <row r="9113" spans="1:25" s="49" customFormat="1" x14ac:dyDescent="0.25">
      <c r="A9113" s="67"/>
      <c r="B9113" s="67"/>
      <c r="C9113" s="67"/>
      <c r="D9113" s="71"/>
      <c r="E9113" s="55"/>
      <c r="F9113" s="58"/>
      <c r="G9113" s="58"/>
      <c r="H9113" s="55"/>
      <c r="I9113" s="55"/>
      <c r="J9113" s="71"/>
      <c r="K9113" s="71"/>
      <c r="L9113" s="39"/>
      <c r="M9113" s="39"/>
      <c r="N9113" s="64"/>
      <c r="Y9113" s="55"/>
    </row>
    <row r="9114" spans="1:25" s="49" customFormat="1" x14ac:dyDescent="0.25">
      <c r="A9114" s="67"/>
      <c r="B9114" s="67"/>
      <c r="C9114" s="67"/>
      <c r="D9114" s="71"/>
      <c r="E9114" s="55"/>
      <c r="F9114" s="58"/>
      <c r="G9114" s="58"/>
      <c r="H9114" s="55"/>
      <c r="I9114" s="55"/>
      <c r="J9114" s="71"/>
      <c r="K9114" s="71"/>
      <c r="L9114" s="39"/>
      <c r="M9114" s="39"/>
      <c r="N9114" s="64"/>
      <c r="Y9114" s="55"/>
    </row>
    <row r="9115" spans="1:25" s="49" customFormat="1" x14ac:dyDescent="0.25">
      <c r="A9115" s="67"/>
      <c r="B9115" s="67"/>
      <c r="C9115" s="67"/>
      <c r="D9115" s="71"/>
      <c r="E9115" s="55"/>
      <c r="F9115" s="58"/>
      <c r="G9115" s="58"/>
      <c r="H9115" s="55"/>
      <c r="I9115" s="55"/>
      <c r="J9115" s="71"/>
      <c r="K9115" s="71"/>
      <c r="L9115" s="39"/>
      <c r="M9115" s="39"/>
      <c r="N9115" s="64"/>
      <c r="Y9115" s="55"/>
    </row>
    <row r="9116" spans="1:25" s="49" customFormat="1" x14ac:dyDescent="0.25">
      <c r="A9116" s="67"/>
      <c r="B9116" s="67"/>
      <c r="C9116" s="67"/>
      <c r="D9116" s="71"/>
      <c r="E9116" s="55"/>
      <c r="F9116" s="58"/>
      <c r="G9116" s="58"/>
      <c r="H9116" s="55"/>
      <c r="I9116" s="55"/>
      <c r="J9116" s="71"/>
      <c r="K9116" s="71"/>
      <c r="L9116" s="39"/>
      <c r="M9116" s="39"/>
      <c r="N9116" s="64"/>
      <c r="Y9116" s="55"/>
    </row>
    <row r="9117" spans="1:25" s="49" customFormat="1" x14ac:dyDescent="0.25">
      <c r="A9117" s="67"/>
      <c r="B9117" s="67"/>
      <c r="C9117" s="67"/>
      <c r="D9117" s="71"/>
      <c r="E9117" s="55"/>
      <c r="F9117" s="58"/>
      <c r="G9117" s="58"/>
      <c r="H9117" s="55"/>
      <c r="I9117" s="55"/>
      <c r="J9117" s="71"/>
      <c r="K9117" s="71"/>
      <c r="L9117" s="39"/>
      <c r="M9117" s="39"/>
      <c r="N9117" s="64"/>
      <c r="Y9117" s="55"/>
    </row>
    <row r="9118" spans="1:25" s="49" customFormat="1" x14ac:dyDescent="0.25">
      <c r="A9118" s="67"/>
      <c r="B9118" s="67"/>
      <c r="C9118" s="67"/>
      <c r="D9118" s="71"/>
      <c r="E9118" s="55"/>
      <c r="F9118" s="58"/>
      <c r="G9118" s="58"/>
      <c r="H9118" s="55"/>
      <c r="I9118" s="55"/>
      <c r="J9118" s="71"/>
      <c r="K9118" s="71"/>
      <c r="L9118" s="39"/>
      <c r="M9118" s="39"/>
      <c r="N9118" s="64"/>
      <c r="Y9118" s="55"/>
    </row>
    <row r="9119" spans="1:25" s="49" customFormat="1" x14ac:dyDescent="0.25">
      <c r="A9119" s="67"/>
      <c r="B9119" s="67"/>
      <c r="C9119" s="67"/>
      <c r="D9119" s="71"/>
      <c r="E9119" s="55"/>
      <c r="F9119" s="58"/>
      <c r="G9119" s="58"/>
      <c r="H9119" s="55"/>
      <c r="I9119" s="55"/>
      <c r="J9119" s="71"/>
      <c r="K9119" s="71"/>
      <c r="L9119" s="39"/>
      <c r="M9119" s="39"/>
      <c r="N9119" s="64"/>
      <c r="Y9119" s="55"/>
    </row>
    <row r="9120" spans="1:25" s="49" customFormat="1" x14ac:dyDescent="0.25">
      <c r="A9120" s="67"/>
      <c r="B9120" s="67"/>
      <c r="C9120" s="67"/>
      <c r="D9120" s="71"/>
      <c r="E9120" s="55"/>
      <c r="F9120" s="58"/>
      <c r="G9120" s="58"/>
      <c r="H9120" s="55"/>
      <c r="I9120" s="55"/>
      <c r="J9120" s="71"/>
      <c r="K9120" s="71"/>
      <c r="L9120" s="39"/>
      <c r="M9120" s="39"/>
      <c r="N9120" s="64"/>
      <c r="Y9120" s="55"/>
    </row>
    <row r="9121" spans="1:25" s="49" customFormat="1" x14ac:dyDescent="0.25">
      <c r="A9121" s="67"/>
      <c r="B9121" s="67"/>
      <c r="C9121" s="67"/>
      <c r="D9121" s="71"/>
      <c r="E9121" s="55"/>
      <c r="F9121" s="58"/>
      <c r="G9121" s="58"/>
      <c r="H9121" s="55"/>
      <c r="I9121" s="55"/>
      <c r="J9121" s="71"/>
      <c r="K9121" s="71"/>
      <c r="L9121" s="39"/>
      <c r="M9121" s="39"/>
      <c r="N9121" s="64"/>
      <c r="Y9121" s="55"/>
    </row>
    <row r="9122" spans="1:25" s="49" customFormat="1" x14ac:dyDescent="0.25">
      <c r="A9122" s="67"/>
      <c r="B9122" s="67"/>
      <c r="C9122" s="67"/>
      <c r="D9122" s="71"/>
      <c r="E9122" s="55"/>
      <c r="F9122" s="58"/>
      <c r="G9122" s="58"/>
      <c r="H9122" s="55"/>
      <c r="I9122" s="55"/>
      <c r="J9122" s="71"/>
      <c r="K9122" s="71"/>
      <c r="L9122" s="39"/>
      <c r="M9122" s="39"/>
      <c r="N9122" s="64"/>
      <c r="Y9122" s="55"/>
    </row>
    <row r="9123" spans="1:25" s="49" customFormat="1" x14ac:dyDescent="0.25">
      <c r="A9123" s="67"/>
      <c r="B9123" s="67"/>
      <c r="C9123" s="67"/>
      <c r="D9123" s="71"/>
      <c r="E9123" s="55"/>
      <c r="F9123" s="58"/>
      <c r="G9123" s="58"/>
      <c r="H9123" s="55"/>
      <c r="I9123" s="55"/>
      <c r="J9123" s="71"/>
      <c r="K9123" s="71"/>
      <c r="L9123" s="39"/>
      <c r="M9123" s="39"/>
      <c r="N9123" s="64"/>
      <c r="Y9123" s="55"/>
    </row>
    <row r="9124" spans="1:25" s="49" customFormat="1" x14ac:dyDescent="0.25">
      <c r="A9124" s="67"/>
      <c r="B9124" s="67"/>
      <c r="C9124" s="67"/>
      <c r="D9124" s="71"/>
      <c r="E9124" s="55"/>
      <c r="F9124" s="58"/>
      <c r="G9124" s="58"/>
      <c r="H9124" s="55"/>
      <c r="I9124" s="55"/>
      <c r="J9124" s="71"/>
      <c r="K9124" s="71"/>
      <c r="L9124" s="39"/>
      <c r="M9124" s="39"/>
      <c r="N9124" s="64"/>
      <c r="Y9124" s="55"/>
    </row>
    <row r="9125" spans="1:25" s="49" customFormat="1" x14ac:dyDescent="0.25">
      <c r="A9125" s="67"/>
      <c r="B9125" s="67"/>
      <c r="C9125" s="67"/>
      <c r="D9125" s="71"/>
      <c r="E9125" s="55"/>
      <c r="F9125" s="58"/>
      <c r="G9125" s="58"/>
      <c r="H9125" s="55"/>
      <c r="I9125" s="55"/>
      <c r="J9125" s="71"/>
      <c r="K9125" s="71"/>
      <c r="L9125" s="39"/>
      <c r="M9125" s="39"/>
      <c r="N9125" s="64"/>
      <c r="Y9125" s="55"/>
    </row>
    <row r="9126" spans="1:25" s="49" customFormat="1" x14ac:dyDescent="0.25">
      <c r="A9126" s="67"/>
      <c r="B9126" s="67"/>
      <c r="C9126" s="67"/>
      <c r="D9126" s="71"/>
      <c r="E9126" s="55"/>
      <c r="F9126" s="58"/>
      <c r="G9126" s="58"/>
      <c r="H9126" s="55"/>
      <c r="I9126" s="55"/>
      <c r="J9126" s="71"/>
      <c r="K9126" s="71"/>
      <c r="L9126" s="39"/>
      <c r="M9126" s="39"/>
      <c r="N9126" s="64"/>
      <c r="Y9126" s="55"/>
    </row>
    <row r="9127" spans="1:25" s="49" customFormat="1" x14ac:dyDescent="0.25">
      <c r="A9127" s="67"/>
      <c r="B9127" s="67"/>
      <c r="C9127" s="67"/>
      <c r="D9127" s="71"/>
      <c r="E9127" s="55"/>
      <c r="F9127" s="58"/>
      <c r="G9127" s="58"/>
      <c r="H9127" s="55"/>
      <c r="I9127" s="55"/>
      <c r="J9127" s="71"/>
      <c r="K9127" s="71"/>
      <c r="L9127" s="39"/>
      <c r="M9127" s="39"/>
      <c r="N9127" s="64"/>
      <c r="Y9127" s="55"/>
    </row>
    <row r="9128" spans="1:25" s="49" customFormat="1" x14ac:dyDescent="0.25">
      <c r="A9128" s="67"/>
      <c r="B9128" s="67"/>
      <c r="C9128" s="67"/>
      <c r="D9128" s="71"/>
      <c r="E9128" s="55"/>
      <c r="F9128" s="58"/>
      <c r="G9128" s="58"/>
      <c r="H9128" s="55"/>
      <c r="I9128" s="55"/>
      <c r="J9128" s="71"/>
      <c r="K9128" s="71"/>
      <c r="L9128" s="39"/>
      <c r="M9128" s="39"/>
      <c r="N9128" s="64"/>
      <c r="Y9128" s="55"/>
    </row>
    <row r="9129" spans="1:25" s="49" customFormat="1" x14ac:dyDescent="0.25">
      <c r="A9129" s="67"/>
      <c r="B9129" s="67"/>
      <c r="C9129" s="67"/>
      <c r="D9129" s="71"/>
      <c r="E9129" s="55"/>
      <c r="F9129" s="58"/>
      <c r="G9129" s="58"/>
      <c r="H9129" s="55"/>
      <c r="I9129" s="55"/>
      <c r="J9129" s="71"/>
      <c r="K9129" s="71"/>
      <c r="L9129" s="39"/>
      <c r="M9129" s="39"/>
      <c r="N9129" s="64"/>
      <c r="Y9129" s="55"/>
    </row>
    <row r="9130" spans="1:25" s="49" customFormat="1" x14ac:dyDescent="0.25">
      <c r="A9130" s="67"/>
      <c r="B9130" s="67"/>
      <c r="C9130" s="67"/>
      <c r="D9130" s="71"/>
      <c r="E9130" s="55"/>
      <c r="F9130" s="58"/>
      <c r="G9130" s="58"/>
      <c r="H9130" s="55"/>
      <c r="I9130" s="55"/>
      <c r="J9130" s="71"/>
      <c r="K9130" s="71"/>
      <c r="L9130" s="39"/>
      <c r="M9130" s="39"/>
      <c r="N9130" s="64"/>
      <c r="Y9130" s="55"/>
    </row>
    <row r="9131" spans="1:25" s="49" customFormat="1" x14ac:dyDescent="0.25">
      <c r="A9131" s="67"/>
      <c r="B9131" s="67"/>
      <c r="C9131" s="67"/>
      <c r="D9131" s="71"/>
      <c r="E9131" s="55"/>
      <c r="F9131" s="58"/>
      <c r="G9131" s="58"/>
      <c r="H9131" s="55"/>
      <c r="I9131" s="55"/>
      <c r="J9131" s="71"/>
      <c r="K9131" s="71"/>
      <c r="L9131" s="39"/>
      <c r="M9131" s="39"/>
      <c r="N9131" s="64"/>
      <c r="Y9131" s="55"/>
    </row>
    <row r="9132" spans="1:25" s="49" customFormat="1" x14ac:dyDescent="0.25">
      <c r="A9132" s="67"/>
      <c r="B9132" s="67"/>
      <c r="C9132" s="67"/>
      <c r="D9132" s="71"/>
      <c r="E9132" s="55"/>
      <c r="F9132" s="58"/>
      <c r="G9132" s="58"/>
      <c r="H9132" s="55"/>
      <c r="I9132" s="55"/>
      <c r="J9132" s="71"/>
      <c r="K9132" s="71"/>
      <c r="L9132" s="39"/>
      <c r="M9132" s="39"/>
      <c r="N9132" s="64"/>
      <c r="Y9132" s="55"/>
    </row>
    <row r="9133" spans="1:25" s="49" customFormat="1" x14ac:dyDescent="0.25">
      <c r="A9133" s="67"/>
      <c r="B9133" s="67"/>
      <c r="C9133" s="67"/>
      <c r="D9133" s="71"/>
      <c r="E9133" s="55"/>
      <c r="F9133" s="58"/>
      <c r="G9133" s="58"/>
      <c r="H9133" s="55"/>
      <c r="I9133" s="55"/>
      <c r="J9133" s="71"/>
      <c r="K9133" s="71"/>
      <c r="L9133" s="39"/>
      <c r="M9133" s="39"/>
      <c r="N9133" s="64"/>
      <c r="Y9133" s="55"/>
    </row>
    <row r="9134" spans="1:25" s="49" customFormat="1" x14ac:dyDescent="0.25">
      <c r="A9134" s="67"/>
      <c r="B9134" s="67"/>
      <c r="C9134" s="67"/>
      <c r="D9134" s="71"/>
      <c r="E9134" s="55"/>
      <c r="F9134" s="58"/>
      <c r="G9134" s="58"/>
      <c r="H9134" s="55"/>
      <c r="I9134" s="55"/>
      <c r="J9134" s="71"/>
      <c r="K9134" s="71"/>
      <c r="L9134" s="39"/>
      <c r="M9134" s="39"/>
      <c r="N9134" s="64"/>
      <c r="Y9134" s="55"/>
    </row>
    <row r="9135" spans="1:25" s="49" customFormat="1" x14ac:dyDescent="0.25">
      <c r="A9135" s="67"/>
      <c r="B9135" s="67"/>
      <c r="C9135" s="67"/>
      <c r="D9135" s="71"/>
      <c r="E9135" s="55"/>
      <c r="F9135" s="58"/>
      <c r="G9135" s="58"/>
      <c r="H9135" s="55"/>
      <c r="I9135" s="55"/>
      <c r="J9135" s="71"/>
      <c r="K9135" s="71"/>
      <c r="L9135" s="39"/>
      <c r="M9135" s="39"/>
      <c r="N9135" s="64"/>
      <c r="Y9135" s="55"/>
    </row>
    <row r="9136" spans="1:25" s="49" customFormat="1" x14ac:dyDescent="0.25">
      <c r="A9136" s="67"/>
      <c r="B9136" s="67"/>
      <c r="C9136" s="67"/>
      <c r="D9136" s="71"/>
      <c r="E9136" s="55"/>
      <c r="F9136" s="58"/>
      <c r="G9136" s="58"/>
      <c r="H9136" s="55"/>
      <c r="I9136" s="55"/>
      <c r="J9136" s="71"/>
      <c r="K9136" s="71"/>
      <c r="L9136" s="39"/>
      <c r="M9136" s="39"/>
      <c r="N9136" s="64"/>
      <c r="Y9136" s="55"/>
    </row>
    <row r="9137" spans="1:25" s="49" customFormat="1" x14ac:dyDescent="0.25">
      <c r="A9137" s="67"/>
      <c r="B9137" s="67"/>
      <c r="C9137" s="67"/>
      <c r="D9137" s="71"/>
      <c r="E9137" s="55"/>
      <c r="F9137" s="58"/>
      <c r="G9137" s="58"/>
      <c r="H9137" s="55"/>
      <c r="I9137" s="55"/>
      <c r="J9137" s="71"/>
      <c r="K9137" s="71"/>
      <c r="L9137" s="39"/>
      <c r="M9137" s="39"/>
      <c r="N9137" s="64"/>
      <c r="Y9137" s="55"/>
    </row>
    <row r="9138" spans="1:25" s="49" customFormat="1" x14ac:dyDescent="0.25">
      <c r="A9138" s="67"/>
      <c r="B9138" s="67"/>
      <c r="C9138" s="67"/>
      <c r="D9138" s="71"/>
      <c r="E9138" s="55"/>
      <c r="F9138" s="58"/>
      <c r="G9138" s="58"/>
      <c r="H9138" s="55"/>
      <c r="I9138" s="55"/>
      <c r="J9138" s="71"/>
      <c r="K9138" s="71"/>
      <c r="L9138" s="39"/>
      <c r="M9138" s="39"/>
      <c r="N9138" s="64"/>
      <c r="Y9138" s="55"/>
    </row>
    <row r="9139" spans="1:25" s="49" customFormat="1" x14ac:dyDescent="0.25">
      <c r="A9139" s="67"/>
      <c r="B9139" s="67"/>
      <c r="C9139" s="67"/>
      <c r="D9139" s="71"/>
      <c r="E9139" s="55"/>
      <c r="F9139" s="58"/>
      <c r="G9139" s="58"/>
      <c r="H9139" s="55"/>
      <c r="I9139" s="55"/>
      <c r="J9139" s="71"/>
      <c r="K9139" s="71"/>
      <c r="L9139" s="39"/>
      <c r="M9139" s="39"/>
      <c r="N9139" s="64"/>
      <c r="Y9139" s="55"/>
    </row>
    <row r="9140" spans="1:25" s="49" customFormat="1" x14ac:dyDescent="0.25">
      <c r="A9140" s="67"/>
      <c r="B9140" s="67"/>
      <c r="C9140" s="67"/>
      <c r="D9140" s="71"/>
      <c r="E9140" s="55"/>
      <c r="F9140" s="58"/>
      <c r="G9140" s="58"/>
      <c r="H9140" s="55"/>
      <c r="I9140" s="55"/>
      <c r="J9140" s="71"/>
      <c r="K9140" s="71"/>
      <c r="L9140" s="39"/>
      <c r="M9140" s="39"/>
      <c r="N9140" s="64"/>
      <c r="Y9140" s="55"/>
    </row>
    <row r="9141" spans="1:25" s="49" customFormat="1" x14ac:dyDescent="0.25">
      <c r="A9141" s="67"/>
      <c r="B9141" s="67"/>
      <c r="C9141" s="67"/>
      <c r="D9141" s="71"/>
      <c r="E9141" s="55"/>
      <c r="F9141" s="58"/>
      <c r="G9141" s="58"/>
      <c r="H9141" s="55"/>
      <c r="I9141" s="55"/>
      <c r="J9141" s="71"/>
      <c r="K9141" s="71"/>
      <c r="L9141" s="39"/>
      <c r="M9141" s="39"/>
      <c r="N9141" s="64"/>
      <c r="Y9141" s="55"/>
    </row>
    <row r="9142" spans="1:25" s="49" customFormat="1" x14ac:dyDescent="0.25">
      <c r="A9142" s="67"/>
      <c r="B9142" s="67"/>
      <c r="C9142" s="67"/>
      <c r="D9142" s="71"/>
      <c r="E9142" s="55"/>
      <c r="F9142" s="58"/>
      <c r="G9142" s="58"/>
      <c r="H9142" s="55"/>
      <c r="I9142" s="55"/>
      <c r="J9142" s="71"/>
      <c r="K9142" s="71"/>
      <c r="L9142" s="39"/>
      <c r="M9142" s="39"/>
      <c r="N9142" s="64"/>
      <c r="Y9142" s="55"/>
    </row>
    <row r="9143" spans="1:25" s="49" customFormat="1" x14ac:dyDescent="0.25">
      <c r="A9143" s="67"/>
      <c r="B9143" s="67"/>
      <c r="C9143" s="67"/>
      <c r="D9143" s="71"/>
      <c r="E9143" s="55"/>
      <c r="F9143" s="58"/>
      <c r="G9143" s="58"/>
      <c r="H9143" s="55"/>
      <c r="I9143" s="55"/>
      <c r="J9143" s="71"/>
      <c r="K9143" s="71"/>
      <c r="L9143" s="39"/>
      <c r="M9143" s="39"/>
      <c r="N9143" s="64"/>
      <c r="Y9143" s="55"/>
    </row>
    <row r="9144" spans="1:25" s="49" customFormat="1" x14ac:dyDescent="0.25">
      <c r="A9144" s="67"/>
      <c r="B9144" s="67"/>
      <c r="C9144" s="67"/>
      <c r="D9144" s="71"/>
      <c r="E9144" s="55"/>
      <c r="F9144" s="58"/>
      <c r="G9144" s="58"/>
      <c r="H9144" s="55"/>
      <c r="I9144" s="55"/>
      <c r="J9144" s="71"/>
      <c r="K9144" s="71"/>
      <c r="L9144" s="39"/>
      <c r="M9144" s="39"/>
      <c r="N9144" s="64"/>
      <c r="Y9144" s="55"/>
    </row>
    <row r="9145" spans="1:25" s="49" customFormat="1" x14ac:dyDescent="0.25">
      <c r="A9145" s="67"/>
      <c r="B9145" s="67"/>
      <c r="C9145" s="67"/>
      <c r="D9145" s="71"/>
      <c r="E9145" s="55"/>
      <c r="F9145" s="58"/>
      <c r="G9145" s="58"/>
      <c r="H9145" s="55"/>
      <c r="I9145" s="55"/>
      <c r="J9145" s="71"/>
      <c r="K9145" s="71"/>
      <c r="L9145" s="39"/>
      <c r="M9145" s="39"/>
      <c r="N9145" s="64"/>
      <c r="Y9145" s="55"/>
    </row>
    <row r="9146" spans="1:25" s="49" customFormat="1" x14ac:dyDescent="0.25">
      <c r="A9146" s="67"/>
      <c r="B9146" s="67"/>
      <c r="C9146" s="67"/>
      <c r="D9146" s="71"/>
      <c r="E9146" s="55"/>
      <c r="F9146" s="58"/>
      <c r="G9146" s="58"/>
      <c r="H9146" s="55"/>
      <c r="I9146" s="55"/>
      <c r="J9146" s="71"/>
      <c r="K9146" s="71"/>
      <c r="L9146" s="39"/>
      <c r="M9146" s="39"/>
      <c r="N9146" s="64"/>
      <c r="Y9146" s="55"/>
    </row>
    <row r="9147" spans="1:25" s="49" customFormat="1" x14ac:dyDescent="0.25">
      <c r="A9147" s="67"/>
      <c r="B9147" s="67"/>
      <c r="C9147" s="67"/>
      <c r="D9147" s="71"/>
      <c r="E9147" s="55"/>
      <c r="F9147" s="58"/>
      <c r="G9147" s="58"/>
      <c r="H9147" s="55"/>
      <c r="I9147" s="55"/>
      <c r="J9147" s="71"/>
      <c r="K9147" s="71"/>
      <c r="L9147" s="39"/>
      <c r="M9147" s="39"/>
      <c r="N9147" s="64"/>
      <c r="Y9147" s="55"/>
    </row>
    <row r="9148" spans="1:25" s="49" customFormat="1" x14ac:dyDescent="0.25">
      <c r="A9148" s="67"/>
      <c r="B9148" s="67"/>
      <c r="C9148" s="67"/>
      <c r="D9148" s="71"/>
      <c r="E9148" s="55"/>
      <c r="F9148" s="58"/>
      <c r="G9148" s="58"/>
      <c r="H9148" s="55"/>
      <c r="I9148" s="55"/>
      <c r="J9148" s="71"/>
      <c r="K9148" s="71"/>
      <c r="L9148" s="39"/>
      <c r="M9148" s="39"/>
      <c r="N9148" s="64"/>
      <c r="Y9148" s="55"/>
    </row>
    <row r="9149" spans="1:25" s="49" customFormat="1" x14ac:dyDescent="0.25">
      <c r="A9149" s="67"/>
      <c r="B9149" s="67"/>
      <c r="C9149" s="67"/>
      <c r="D9149" s="71"/>
      <c r="E9149" s="55"/>
      <c r="F9149" s="58"/>
      <c r="G9149" s="58"/>
      <c r="H9149" s="55"/>
      <c r="I9149" s="55"/>
      <c r="J9149" s="71"/>
      <c r="K9149" s="71"/>
      <c r="L9149" s="39"/>
      <c r="M9149" s="39"/>
      <c r="N9149" s="64"/>
      <c r="Y9149" s="55"/>
    </row>
    <row r="9150" spans="1:25" s="49" customFormat="1" x14ac:dyDescent="0.25">
      <c r="A9150" s="67"/>
      <c r="B9150" s="67"/>
      <c r="C9150" s="67"/>
      <c r="D9150" s="71"/>
      <c r="E9150" s="55"/>
      <c r="F9150" s="58"/>
      <c r="G9150" s="58"/>
      <c r="H9150" s="55"/>
      <c r="I9150" s="55"/>
      <c r="J9150" s="71"/>
      <c r="K9150" s="71"/>
      <c r="L9150" s="39"/>
      <c r="M9150" s="39"/>
      <c r="N9150" s="64"/>
      <c r="Y9150" s="55"/>
    </row>
    <row r="9151" spans="1:25" s="49" customFormat="1" x14ac:dyDescent="0.25">
      <c r="A9151" s="67"/>
      <c r="B9151" s="67"/>
      <c r="C9151" s="67"/>
      <c r="D9151" s="71"/>
      <c r="E9151" s="55"/>
      <c r="F9151" s="58"/>
      <c r="G9151" s="58"/>
      <c r="H9151" s="55"/>
      <c r="I9151" s="55"/>
      <c r="J9151" s="71"/>
      <c r="K9151" s="71"/>
      <c r="L9151" s="39"/>
      <c r="M9151" s="39"/>
      <c r="N9151" s="64"/>
      <c r="Y9151" s="55"/>
    </row>
    <row r="9152" spans="1:25" s="49" customFormat="1" x14ac:dyDescent="0.25">
      <c r="A9152" s="67"/>
      <c r="B9152" s="67"/>
      <c r="C9152" s="67"/>
      <c r="D9152" s="71"/>
      <c r="E9152" s="55"/>
      <c r="F9152" s="58"/>
      <c r="G9152" s="58"/>
      <c r="H9152" s="55"/>
      <c r="I9152" s="55"/>
      <c r="J9152" s="71"/>
      <c r="K9152" s="71"/>
      <c r="L9152" s="39"/>
      <c r="M9152" s="39"/>
      <c r="N9152" s="64"/>
      <c r="Y9152" s="55"/>
    </row>
    <row r="9153" spans="1:25" s="49" customFormat="1" x14ac:dyDescent="0.25">
      <c r="A9153" s="67"/>
      <c r="B9153" s="67"/>
      <c r="C9153" s="67"/>
      <c r="D9153" s="71"/>
      <c r="E9153" s="55"/>
      <c r="F9153" s="58"/>
      <c r="G9153" s="58"/>
      <c r="H9153" s="55"/>
      <c r="I9153" s="55"/>
      <c r="J9153" s="71"/>
      <c r="K9153" s="71"/>
      <c r="L9153" s="39"/>
      <c r="M9153" s="39"/>
      <c r="N9153" s="64"/>
      <c r="Y9153" s="55"/>
    </row>
    <row r="9154" spans="1:25" s="49" customFormat="1" x14ac:dyDescent="0.25">
      <c r="A9154" s="67"/>
      <c r="B9154" s="67"/>
      <c r="C9154" s="67"/>
      <c r="D9154" s="71"/>
      <c r="E9154" s="55"/>
      <c r="F9154" s="58"/>
      <c r="G9154" s="58"/>
      <c r="H9154" s="55"/>
      <c r="I9154" s="55"/>
      <c r="J9154" s="71"/>
      <c r="K9154" s="71"/>
      <c r="L9154" s="39"/>
      <c r="M9154" s="39"/>
      <c r="N9154" s="64"/>
      <c r="Y9154" s="55"/>
    </row>
    <row r="9155" spans="1:25" s="49" customFormat="1" x14ac:dyDescent="0.25">
      <c r="A9155" s="67"/>
      <c r="B9155" s="67"/>
      <c r="C9155" s="67"/>
      <c r="D9155" s="71"/>
      <c r="E9155" s="55"/>
      <c r="F9155" s="58"/>
      <c r="G9155" s="58"/>
      <c r="H9155" s="55"/>
      <c r="I9155" s="55"/>
      <c r="J9155" s="71"/>
      <c r="K9155" s="71"/>
      <c r="L9155" s="39"/>
      <c r="M9155" s="39"/>
      <c r="N9155" s="64"/>
      <c r="Y9155" s="55"/>
    </row>
    <row r="9156" spans="1:25" s="49" customFormat="1" x14ac:dyDescent="0.25">
      <c r="A9156" s="67"/>
      <c r="B9156" s="67"/>
      <c r="C9156" s="67"/>
      <c r="D9156" s="71"/>
      <c r="E9156" s="55"/>
      <c r="F9156" s="58"/>
      <c r="G9156" s="58"/>
      <c r="H9156" s="55"/>
      <c r="I9156" s="55"/>
      <c r="J9156" s="71"/>
      <c r="K9156" s="71"/>
      <c r="L9156" s="39"/>
      <c r="M9156" s="39"/>
      <c r="N9156" s="64"/>
      <c r="Y9156" s="55"/>
    </row>
    <row r="9157" spans="1:25" s="49" customFormat="1" x14ac:dyDescent="0.25">
      <c r="A9157" s="67"/>
      <c r="B9157" s="67"/>
      <c r="C9157" s="67"/>
      <c r="D9157" s="71"/>
      <c r="E9157" s="55"/>
      <c r="F9157" s="58"/>
      <c r="G9157" s="58"/>
      <c r="H9157" s="55"/>
      <c r="I9157" s="55"/>
      <c r="J9157" s="71"/>
      <c r="K9157" s="71"/>
      <c r="L9157" s="39"/>
      <c r="M9157" s="39"/>
      <c r="N9157" s="64"/>
      <c r="Y9157" s="55"/>
    </row>
    <row r="9158" spans="1:25" s="49" customFormat="1" x14ac:dyDescent="0.25">
      <c r="A9158" s="67"/>
      <c r="B9158" s="67"/>
      <c r="C9158" s="67"/>
      <c r="D9158" s="71"/>
      <c r="E9158" s="55"/>
      <c r="F9158" s="58"/>
      <c r="G9158" s="58"/>
      <c r="H9158" s="55"/>
      <c r="I9158" s="55"/>
      <c r="J9158" s="71"/>
      <c r="K9158" s="71"/>
      <c r="L9158" s="39"/>
      <c r="M9158" s="39"/>
      <c r="N9158" s="64"/>
      <c r="Y9158" s="55"/>
    </row>
    <row r="9159" spans="1:25" s="49" customFormat="1" x14ac:dyDescent="0.25">
      <c r="A9159" s="67"/>
      <c r="B9159" s="67"/>
      <c r="C9159" s="67"/>
      <c r="D9159" s="71"/>
      <c r="E9159" s="55"/>
      <c r="F9159" s="58"/>
      <c r="G9159" s="58"/>
      <c r="H9159" s="55"/>
      <c r="I9159" s="55"/>
      <c r="J9159" s="71"/>
      <c r="K9159" s="71"/>
      <c r="L9159" s="39"/>
      <c r="M9159" s="39"/>
      <c r="N9159" s="64"/>
      <c r="Y9159" s="55"/>
    </row>
    <row r="9160" spans="1:25" s="49" customFormat="1" x14ac:dyDescent="0.25">
      <c r="A9160" s="67"/>
      <c r="B9160" s="67"/>
      <c r="C9160" s="67"/>
      <c r="D9160" s="71"/>
      <c r="E9160" s="55"/>
      <c r="F9160" s="58"/>
      <c r="G9160" s="58"/>
      <c r="H9160" s="55"/>
      <c r="I9160" s="55"/>
      <c r="J9160" s="71"/>
      <c r="K9160" s="71"/>
      <c r="L9160" s="39"/>
      <c r="M9160" s="39"/>
      <c r="N9160" s="64"/>
      <c r="Y9160" s="55"/>
    </row>
    <row r="9161" spans="1:25" s="49" customFormat="1" x14ac:dyDescent="0.25">
      <c r="A9161" s="67"/>
      <c r="B9161" s="67"/>
      <c r="C9161" s="67"/>
      <c r="D9161" s="71"/>
      <c r="E9161" s="55"/>
      <c r="F9161" s="58"/>
      <c r="G9161" s="58"/>
      <c r="H9161" s="55"/>
      <c r="I9161" s="55"/>
      <c r="J9161" s="71"/>
      <c r="K9161" s="71"/>
      <c r="L9161" s="39"/>
      <c r="M9161" s="39"/>
      <c r="N9161" s="64"/>
      <c r="Y9161" s="55"/>
    </row>
    <row r="9162" spans="1:25" s="49" customFormat="1" x14ac:dyDescent="0.25">
      <c r="A9162" s="67"/>
      <c r="B9162" s="67"/>
      <c r="C9162" s="67"/>
      <c r="D9162" s="71"/>
      <c r="E9162" s="55"/>
      <c r="F9162" s="58"/>
      <c r="G9162" s="58"/>
      <c r="H9162" s="55"/>
      <c r="I9162" s="55"/>
      <c r="J9162" s="71"/>
      <c r="K9162" s="71"/>
      <c r="L9162" s="39"/>
      <c r="M9162" s="39"/>
      <c r="N9162" s="64"/>
      <c r="Y9162" s="55"/>
    </row>
    <row r="9163" spans="1:25" s="49" customFormat="1" x14ac:dyDescent="0.25">
      <c r="A9163" s="67"/>
      <c r="B9163" s="67"/>
      <c r="C9163" s="67"/>
      <c r="D9163" s="71"/>
      <c r="E9163" s="55"/>
      <c r="F9163" s="58"/>
      <c r="G9163" s="58"/>
      <c r="H9163" s="55"/>
      <c r="I9163" s="55"/>
      <c r="J9163" s="71"/>
      <c r="K9163" s="71"/>
      <c r="L9163" s="39"/>
      <c r="M9163" s="39"/>
      <c r="N9163" s="64"/>
      <c r="Y9163" s="55"/>
    </row>
    <row r="9164" spans="1:25" s="49" customFormat="1" x14ac:dyDescent="0.25">
      <c r="A9164" s="67"/>
      <c r="B9164" s="67"/>
      <c r="C9164" s="67"/>
      <c r="D9164" s="71"/>
      <c r="E9164" s="55"/>
      <c r="F9164" s="58"/>
      <c r="G9164" s="58"/>
      <c r="H9164" s="55"/>
      <c r="I9164" s="55"/>
      <c r="J9164" s="71"/>
      <c r="K9164" s="71"/>
      <c r="L9164" s="39"/>
      <c r="M9164" s="39"/>
      <c r="N9164" s="64"/>
      <c r="Y9164" s="55"/>
    </row>
    <row r="9165" spans="1:25" s="49" customFormat="1" x14ac:dyDescent="0.25">
      <c r="A9165" s="67"/>
      <c r="B9165" s="67"/>
      <c r="C9165" s="67"/>
      <c r="D9165" s="71"/>
      <c r="E9165" s="55"/>
      <c r="F9165" s="58"/>
      <c r="G9165" s="58"/>
      <c r="H9165" s="55"/>
      <c r="I9165" s="55"/>
      <c r="J9165" s="71"/>
      <c r="K9165" s="71"/>
      <c r="L9165" s="39"/>
      <c r="M9165" s="39"/>
      <c r="N9165" s="64"/>
      <c r="Y9165" s="55"/>
    </row>
    <row r="9166" spans="1:25" s="49" customFormat="1" x14ac:dyDescent="0.25">
      <c r="A9166" s="67"/>
      <c r="B9166" s="67"/>
      <c r="C9166" s="67"/>
      <c r="D9166" s="71"/>
      <c r="E9166" s="55"/>
      <c r="F9166" s="58"/>
      <c r="G9166" s="58"/>
      <c r="H9166" s="55"/>
      <c r="I9166" s="55"/>
      <c r="J9166" s="71"/>
      <c r="K9166" s="71"/>
      <c r="L9166" s="39"/>
      <c r="M9166" s="39"/>
      <c r="N9166" s="64"/>
      <c r="Y9166" s="55"/>
    </row>
    <row r="9167" spans="1:25" s="49" customFormat="1" x14ac:dyDescent="0.25">
      <c r="A9167" s="67"/>
      <c r="B9167" s="67"/>
      <c r="C9167" s="67"/>
      <c r="D9167" s="71"/>
      <c r="E9167" s="55"/>
      <c r="F9167" s="58"/>
      <c r="G9167" s="58"/>
      <c r="H9167" s="55"/>
      <c r="I9167" s="55"/>
      <c r="J9167" s="71"/>
      <c r="K9167" s="71"/>
      <c r="L9167" s="39"/>
      <c r="M9167" s="39"/>
      <c r="N9167" s="64"/>
      <c r="Y9167" s="55"/>
    </row>
    <row r="9168" spans="1:25" s="49" customFormat="1" x14ac:dyDescent="0.25">
      <c r="A9168" s="67"/>
      <c r="B9168" s="67"/>
      <c r="C9168" s="67"/>
      <c r="D9168" s="71"/>
      <c r="E9168" s="55"/>
      <c r="F9168" s="58"/>
      <c r="G9168" s="58"/>
      <c r="H9168" s="55"/>
      <c r="I9168" s="55"/>
      <c r="J9168" s="71"/>
      <c r="K9168" s="71"/>
      <c r="L9168" s="39"/>
      <c r="M9168" s="39"/>
      <c r="N9168" s="64"/>
      <c r="Y9168" s="55"/>
    </row>
    <row r="9169" spans="1:25" s="49" customFormat="1" x14ac:dyDescent="0.25">
      <c r="A9169" s="67"/>
      <c r="B9169" s="67"/>
      <c r="C9169" s="67"/>
      <c r="D9169" s="71"/>
      <c r="E9169" s="55"/>
      <c r="F9169" s="58"/>
      <c r="G9169" s="58"/>
      <c r="H9169" s="55"/>
      <c r="I9169" s="55"/>
      <c r="J9169" s="71"/>
      <c r="K9169" s="71"/>
      <c r="L9169" s="39"/>
      <c r="M9169" s="39"/>
      <c r="N9169" s="64"/>
      <c r="Y9169" s="55"/>
    </row>
    <row r="9170" spans="1:25" s="49" customFormat="1" x14ac:dyDescent="0.25">
      <c r="A9170" s="67"/>
      <c r="B9170" s="67"/>
      <c r="C9170" s="67"/>
      <c r="D9170" s="71"/>
      <c r="E9170" s="55"/>
      <c r="F9170" s="58"/>
      <c r="G9170" s="58"/>
      <c r="H9170" s="55"/>
      <c r="I9170" s="55"/>
      <c r="J9170" s="71"/>
      <c r="K9170" s="71"/>
      <c r="L9170" s="39"/>
      <c r="M9170" s="39"/>
      <c r="N9170" s="64"/>
      <c r="Y9170" s="55"/>
    </row>
    <row r="9171" spans="1:25" s="49" customFormat="1" x14ac:dyDescent="0.25">
      <c r="A9171" s="67"/>
      <c r="B9171" s="67"/>
      <c r="C9171" s="67"/>
      <c r="D9171" s="71"/>
      <c r="E9171" s="55"/>
      <c r="F9171" s="58"/>
      <c r="G9171" s="58"/>
      <c r="H9171" s="55"/>
      <c r="I9171" s="55"/>
      <c r="J9171" s="71"/>
      <c r="K9171" s="71"/>
      <c r="L9171" s="39"/>
      <c r="M9171" s="39"/>
      <c r="N9171" s="64"/>
      <c r="Y9171" s="55"/>
    </row>
    <row r="9172" spans="1:25" s="49" customFormat="1" x14ac:dyDescent="0.25">
      <c r="A9172" s="67"/>
      <c r="B9172" s="67"/>
      <c r="C9172" s="67"/>
      <c r="D9172" s="71"/>
      <c r="E9172" s="55"/>
      <c r="F9172" s="58"/>
      <c r="G9172" s="58"/>
      <c r="H9172" s="55"/>
      <c r="I9172" s="55"/>
      <c r="J9172" s="71"/>
      <c r="K9172" s="71"/>
      <c r="L9172" s="39"/>
      <c r="M9172" s="39"/>
      <c r="N9172" s="64"/>
      <c r="Y9172" s="55"/>
    </row>
    <row r="9173" spans="1:25" s="49" customFormat="1" x14ac:dyDescent="0.25">
      <c r="A9173" s="67"/>
      <c r="B9173" s="67"/>
      <c r="C9173" s="67"/>
      <c r="D9173" s="71"/>
      <c r="E9173" s="55"/>
      <c r="F9173" s="58"/>
      <c r="G9173" s="58"/>
      <c r="H9173" s="55"/>
      <c r="I9173" s="55"/>
      <c r="J9173" s="71"/>
      <c r="K9173" s="71"/>
      <c r="L9173" s="39"/>
      <c r="M9173" s="39"/>
      <c r="N9173" s="64"/>
      <c r="Y9173" s="55"/>
    </row>
    <row r="9174" spans="1:25" s="49" customFormat="1" x14ac:dyDescent="0.25">
      <c r="A9174" s="67"/>
      <c r="B9174" s="67"/>
      <c r="C9174" s="67"/>
      <c r="D9174" s="71"/>
      <c r="E9174" s="55"/>
      <c r="F9174" s="58"/>
      <c r="G9174" s="58"/>
      <c r="H9174" s="55"/>
      <c r="I9174" s="55"/>
      <c r="J9174" s="71"/>
      <c r="K9174" s="71"/>
      <c r="L9174" s="39"/>
      <c r="M9174" s="39"/>
      <c r="N9174" s="64"/>
      <c r="Y9174" s="55"/>
    </row>
    <row r="9175" spans="1:25" s="49" customFormat="1" x14ac:dyDescent="0.25">
      <c r="A9175" s="67"/>
      <c r="B9175" s="67"/>
      <c r="C9175" s="67"/>
      <c r="D9175" s="71"/>
      <c r="E9175" s="55"/>
      <c r="F9175" s="58"/>
      <c r="G9175" s="58"/>
      <c r="H9175" s="55"/>
      <c r="I9175" s="55"/>
      <c r="J9175" s="71"/>
      <c r="K9175" s="71"/>
      <c r="L9175" s="39"/>
      <c r="M9175" s="39"/>
      <c r="N9175" s="64"/>
      <c r="Y9175" s="55"/>
    </row>
    <row r="9176" spans="1:25" s="49" customFormat="1" x14ac:dyDescent="0.25">
      <c r="A9176" s="67"/>
      <c r="B9176" s="67"/>
      <c r="C9176" s="67"/>
      <c r="D9176" s="71"/>
      <c r="E9176" s="55"/>
      <c r="F9176" s="58"/>
      <c r="G9176" s="58"/>
      <c r="H9176" s="55"/>
      <c r="I9176" s="55"/>
      <c r="J9176" s="71"/>
      <c r="K9176" s="71"/>
      <c r="L9176" s="39"/>
      <c r="M9176" s="39"/>
      <c r="N9176" s="64"/>
      <c r="Y9176" s="55"/>
    </row>
    <row r="9177" spans="1:25" s="49" customFormat="1" x14ac:dyDescent="0.25">
      <c r="A9177" s="67"/>
      <c r="B9177" s="67"/>
      <c r="C9177" s="67"/>
      <c r="D9177" s="71"/>
      <c r="E9177" s="55"/>
      <c r="F9177" s="58"/>
      <c r="G9177" s="58"/>
      <c r="H9177" s="55"/>
      <c r="I9177" s="55"/>
      <c r="J9177" s="71"/>
      <c r="K9177" s="71"/>
      <c r="L9177" s="39"/>
      <c r="M9177" s="39"/>
      <c r="N9177" s="64"/>
      <c r="Y9177" s="55"/>
    </row>
    <row r="9178" spans="1:25" s="49" customFormat="1" x14ac:dyDescent="0.25">
      <c r="A9178" s="67"/>
      <c r="B9178" s="67"/>
      <c r="C9178" s="67"/>
      <c r="D9178" s="71"/>
      <c r="E9178" s="55"/>
      <c r="F9178" s="58"/>
      <c r="G9178" s="58"/>
      <c r="H9178" s="55"/>
      <c r="I9178" s="55"/>
      <c r="J9178" s="71"/>
      <c r="K9178" s="71"/>
      <c r="L9178" s="39"/>
      <c r="M9178" s="39"/>
      <c r="N9178" s="64"/>
      <c r="Y9178" s="55"/>
    </row>
    <row r="9179" spans="1:25" s="49" customFormat="1" x14ac:dyDescent="0.25">
      <c r="A9179" s="67"/>
      <c r="B9179" s="67"/>
      <c r="C9179" s="67"/>
      <c r="D9179" s="71"/>
      <c r="E9179" s="55"/>
      <c r="F9179" s="58"/>
      <c r="G9179" s="58"/>
      <c r="H9179" s="55"/>
      <c r="I9179" s="55"/>
      <c r="J9179" s="71"/>
      <c r="K9179" s="71"/>
      <c r="L9179" s="39"/>
      <c r="M9179" s="39"/>
      <c r="N9179" s="64"/>
      <c r="Y9179" s="55"/>
    </row>
    <row r="9180" spans="1:25" s="49" customFormat="1" x14ac:dyDescent="0.25">
      <c r="A9180" s="67"/>
      <c r="B9180" s="67"/>
      <c r="C9180" s="67"/>
      <c r="D9180" s="71"/>
      <c r="E9180" s="55"/>
      <c r="F9180" s="58"/>
      <c r="G9180" s="58"/>
      <c r="H9180" s="55"/>
      <c r="I9180" s="55"/>
      <c r="J9180" s="71"/>
      <c r="K9180" s="71"/>
      <c r="L9180" s="39"/>
      <c r="M9180" s="39"/>
      <c r="N9180" s="64"/>
      <c r="Y9180" s="55"/>
    </row>
    <row r="9181" spans="1:25" s="49" customFormat="1" x14ac:dyDescent="0.25">
      <c r="A9181" s="67"/>
      <c r="B9181" s="67"/>
      <c r="C9181" s="67"/>
      <c r="D9181" s="71"/>
      <c r="E9181" s="55"/>
      <c r="F9181" s="58"/>
      <c r="G9181" s="58"/>
      <c r="H9181" s="55"/>
      <c r="I9181" s="55"/>
      <c r="J9181" s="71"/>
      <c r="K9181" s="71"/>
      <c r="L9181" s="39"/>
      <c r="M9181" s="39"/>
      <c r="N9181" s="64"/>
      <c r="Y9181" s="55"/>
    </row>
    <row r="9182" spans="1:25" s="49" customFormat="1" x14ac:dyDescent="0.25">
      <c r="A9182" s="67"/>
      <c r="B9182" s="67"/>
      <c r="C9182" s="67"/>
      <c r="D9182" s="71"/>
      <c r="E9182" s="55"/>
      <c r="F9182" s="58"/>
      <c r="G9182" s="58"/>
      <c r="H9182" s="55"/>
      <c r="I9182" s="55"/>
      <c r="J9182" s="71"/>
      <c r="K9182" s="71"/>
      <c r="L9182" s="39"/>
      <c r="M9182" s="39"/>
      <c r="N9182" s="64"/>
      <c r="Y9182" s="55"/>
    </row>
    <row r="9183" spans="1:25" s="49" customFormat="1" x14ac:dyDescent="0.25">
      <c r="A9183" s="67"/>
      <c r="B9183" s="67"/>
      <c r="C9183" s="67"/>
      <c r="D9183" s="71"/>
      <c r="E9183" s="55"/>
      <c r="F9183" s="58"/>
      <c r="G9183" s="58"/>
      <c r="H9183" s="55"/>
      <c r="I9183" s="55"/>
      <c r="J9183" s="71"/>
      <c r="K9183" s="71"/>
      <c r="L9183" s="39"/>
      <c r="M9183" s="39"/>
      <c r="N9183" s="64"/>
      <c r="Y9183" s="55"/>
    </row>
    <row r="9184" spans="1:25" s="49" customFormat="1" x14ac:dyDescent="0.25">
      <c r="A9184" s="67"/>
      <c r="B9184" s="67"/>
      <c r="C9184" s="67"/>
      <c r="D9184" s="71"/>
      <c r="E9184" s="55"/>
      <c r="F9184" s="58"/>
      <c r="G9184" s="58"/>
      <c r="H9184" s="55"/>
      <c r="I9184" s="55"/>
      <c r="J9184" s="71"/>
      <c r="K9184" s="71"/>
      <c r="L9184" s="39"/>
      <c r="M9184" s="39"/>
      <c r="N9184" s="64"/>
      <c r="Y9184" s="55"/>
    </row>
    <row r="9185" spans="1:25" s="49" customFormat="1" x14ac:dyDescent="0.25">
      <c r="A9185" s="67"/>
      <c r="B9185" s="67"/>
      <c r="C9185" s="67"/>
      <c r="D9185" s="71"/>
      <c r="E9185" s="55"/>
      <c r="F9185" s="58"/>
      <c r="G9185" s="58"/>
      <c r="H9185" s="55"/>
      <c r="I9185" s="55"/>
      <c r="J9185" s="71"/>
      <c r="K9185" s="71"/>
      <c r="L9185" s="39"/>
      <c r="M9185" s="39"/>
      <c r="N9185" s="64"/>
      <c r="Y9185" s="55"/>
    </row>
    <row r="9186" spans="1:25" s="49" customFormat="1" x14ac:dyDescent="0.25">
      <c r="A9186" s="67"/>
      <c r="B9186" s="67"/>
      <c r="C9186" s="67"/>
      <c r="D9186" s="71"/>
      <c r="E9186" s="55"/>
      <c r="F9186" s="58"/>
      <c r="G9186" s="58"/>
      <c r="H9186" s="55"/>
      <c r="I9186" s="55"/>
      <c r="J9186" s="71"/>
      <c r="K9186" s="71"/>
      <c r="L9186" s="39"/>
      <c r="M9186" s="39"/>
      <c r="N9186" s="64"/>
      <c r="Y9186" s="55"/>
    </row>
    <row r="9187" spans="1:25" s="49" customFormat="1" x14ac:dyDescent="0.25">
      <c r="A9187" s="67"/>
      <c r="B9187" s="67"/>
      <c r="C9187" s="67"/>
      <c r="D9187" s="71"/>
      <c r="E9187" s="55"/>
      <c r="F9187" s="58"/>
      <c r="G9187" s="58"/>
      <c r="H9187" s="55"/>
      <c r="I9187" s="55"/>
      <c r="J9187" s="71"/>
      <c r="K9187" s="71"/>
      <c r="L9187" s="39"/>
      <c r="M9187" s="39"/>
      <c r="N9187" s="64"/>
      <c r="Y9187" s="55"/>
    </row>
    <row r="9188" spans="1:25" s="49" customFormat="1" x14ac:dyDescent="0.25">
      <c r="A9188" s="67"/>
      <c r="B9188" s="67"/>
      <c r="C9188" s="67"/>
      <c r="D9188" s="71"/>
      <c r="E9188" s="55"/>
      <c r="F9188" s="58"/>
      <c r="G9188" s="58"/>
      <c r="H9188" s="55"/>
      <c r="I9188" s="55"/>
      <c r="J9188" s="71"/>
      <c r="K9188" s="71"/>
      <c r="L9188" s="39"/>
      <c r="M9188" s="39"/>
      <c r="N9188" s="64"/>
      <c r="Y9188" s="55"/>
    </row>
    <row r="9189" spans="1:25" s="49" customFormat="1" x14ac:dyDescent="0.25">
      <c r="A9189" s="67"/>
      <c r="B9189" s="67"/>
      <c r="C9189" s="67"/>
      <c r="D9189" s="71"/>
      <c r="E9189" s="55"/>
      <c r="F9189" s="58"/>
      <c r="G9189" s="58"/>
      <c r="H9189" s="55"/>
      <c r="I9189" s="55"/>
      <c r="J9189" s="71"/>
      <c r="K9189" s="71"/>
      <c r="L9189" s="39"/>
      <c r="M9189" s="39"/>
      <c r="N9189" s="64"/>
      <c r="Y9189" s="55"/>
    </row>
    <row r="9190" spans="1:25" s="49" customFormat="1" x14ac:dyDescent="0.25">
      <c r="A9190" s="67"/>
      <c r="B9190" s="67"/>
      <c r="C9190" s="67"/>
      <c r="D9190" s="71"/>
      <c r="E9190" s="55"/>
      <c r="F9190" s="58"/>
      <c r="G9190" s="58"/>
      <c r="H9190" s="55"/>
      <c r="I9190" s="55"/>
      <c r="J9190" s="71"/>
      <c r="K9190" s="71"/>
      <c r="L9190" s="39"/>
      <c r="M9190" s="39"/>
      <c r="N9190" s="64"/>
      <c r="Y9190" s="55"/>
    </row>
    <row r="9191" spans="1:25" s="49" customFormat="1" x14ac:dyDescent="0.25">
      <c r="A9191" s="67"/>
      <c r="B9191" s="67"/>
      <c r="C9191" s="67"/>
      <c r="D9191" s="71"/>
      <c r="E9191" s="55"/>
      <c r="F9191" s="58"/>
      <c r="G9191" s="58"/>
      <c r="H9191" s="55"/>
      <c r="I9191" s="55"/>
      <c r="J9191" s="71"/>
      <c r="K9191" s="71"/>
      <c r="L9191" s="39"/>
      <c r="M9191" s="39"/>
      <c r="N9191" s="64"/>
      <c r="Y9191" s="55"/>
    </row>
    <row r="9192" spans="1:25" s="49" customFormat="1" x14ac:dyDescent="0.25">
      <c r="A9192" s="67"/>
      <c r="B9192" s="67"/>
      <c r="C9192" s="67"/>
      <c r="D9192" s="71"/>
      <c r="E9192" s="55"/>
      <c r="F9192" s="58"/>
      <c r="G9192" s="58"/>
      <c r="H9192" s="55"/>
      <c r="I9192" s="55"/>
      <c r="J9192" s="71"/>
      <c r="K9192" s="71"/>
      <c r="L9192" s="39"/>
      <c r="M9192" s="39"/>
      <c r="N9192" s="64"/>
      <c r="Y9192" s="55"/>
    </row>
    <row r="9193" spans="1:25" s="49" customFormat="1" x14ac:dyDescent="0.25">
      <c r="A9193" s="67"/>
      <c r="B9193" s="67"/>
      <c r="C9193" s="67"/>
      <c r="D9193" s="71"/>
      <c r="E9193" s="55"/>
      <c r="F9193" s="58"/>
      <c r="G9193" s="58"/>
      <c r="H9193" s="55"/>
      <c r="I9193" s="55"/>
      <c r="J9193" s="71"/>
      <c r="K9193" s="71"/>
      <c r="L9193" s="39"/>
      <c r="M9193" s="39"/>
      <c r="N9193" s="64"/>
      <c r="Y9193" s="55"/>
    </row>
    <row r="9194" spans="1:25" s="49" customFormat="1" x14ac:dyDescent="0.25">
      <c r="A9194" s="67"/>
      <c r="B9194" s="67"/>
      <c r="C9194" s="67"/>
      <c r="D9194" s="71"/>
      <c r="E9194" s="55"/>
      <c r="F9194" s="58"/>
      <c r="G9194" s="58"/>
      <c r="H9194" s="55"/>
      <c r="I9194" s="55"/>
      <c r="J9194" s="71"/>
      <c r="K9194" s="71"/>
      <c r="L9194" s="39"/>
      <c r="M9194" s="39"/>
      <c r="N9194" s="64"/>
      <c r="Y9194" s="55"/>
    </row>
    <row r="9195" spans="1:25" s="49" customFormat="1" x14ac:dyDescent="0.25">
      <c r="A9195" s="67"/>
      <c r="B9195" s="67"/>
      <c r="C9195" s="67"/>
      <c r="D9195" s="71"/>
      <c r="E9195" s="55"/>
      <c r="F9195" s="58"/>
      <c r="G9195" s="58"/>
      <c r="H9195" s="55"/>
      <c r="I9195" s="55"/>
      <c r="J9195" s="71"/>
      <c r="K9195" s="71"/>
      <c r="L9195" s="39"/>
      <c r="M9195" s="39"/>
      <c r="N9195" s="64"/>
      <c r="Y9195" s="55"/>
    </row>
    <row r="9196" spans="1:25" s="49" customFormat="1" x14ac:dyDescent="0.25">
      <c r="A9196" s="67"/>
      <c r="B9196" s="67"/>
      <c r="C9196" s="67"/>
      <c r="D9196" s="71"/>
      <c r="E9196" s="55"/>
      <c r="F9196" s="58"/>
      <c r="G9196" s="58"/>
      <c r="H9196" s="55"/>
      <c r="I9196" s="55"/>
      <c r="J9196" s="71"/>
      <c r="K9196" s="71"/>
      <c r="L9196" s="39"/>
      <c r="M9196" s="39"/>
      <c r="N9196" s="64"/>
      <c r="Y9196" s="55"/>
    </row>
    <row r="9197" spans="1:25" s="49" customFormat="1" x14ac:dyDescent="0.25">
      <c r="A9197" s="67"/>
      <c r="B9197" s="67"/>
      <c r="C9197" s="67"/>
      <c r="D9197" s="71"/>
      <c r="E9197" s="55"/>
      <c r="F9197" s="58"/>
      <c r="G9197" s="58"/>
      <c r="H9197" s="55"/>
      <c r="I9197" s="55"/>
      <c r="J9197" s="71"/>
      <c r="K9197" s="71"/>
      <c r="L9197" s="39"/>
      <c r="M9197" s="39"/>
      <c r="N9197" s="64"/>
      <c r="Y9197" s="55"/>
    </row>
    <row r="9198" spans="1:25" s="49" customFormat="1" x14ac:dyDescent="0.25">
      <c r="A9198" s="67"/>
      <c r="B9198" s="67"/>
      <c r="C9198" s="67"/>
      <c r="D9198" s="71"/>
      <c r="E9198" s="55"/>
      <c r="F9198" s="58"/>
      <c r="G9198" s="58"/>
      <c r="H9198" s="55"/>
      <c r="I9198" s="55"/>
      <c r="J9198" s="71"/>
      <c r="K9198" s="71"/>
      <c r="L9198" s="39"/>
      <c r="M9198" s="39"/>
      <c r="N9198" s="64"/>
      <c r="Y9198" s="55"/>
    </row>
    <row r="9199" spans="1:25" s="49" customFormat="1" x14ac:dyDescent="0.25">
      <c r="A9199" s="67"/>
      <c r="B9199" s="67"/>
      <c r="C9199" s="67"/>
      <c r="D9199" s="71"/>
      <c r="E9199" s="55"/>
      <c r="F9199" s="58"/>
      <c r="G9199" s="58"/>
      <c r="H9199" s="55"/>
      <c r="I9199" s="55"/>
      <c r="J9199" s="71"/>
      <c r="K9199" s="71"/>
      <c r="L9199" s="39"/>
      <c r="M9199" s="39"/>
      <c r="N9199" s="64"/>
      <c r="Y9199" s="55"/>
    </row>
    <row r="9200" spans="1:25" s="49" customFormat="1" x14ac:dyDescent="0.25">
      <c r="A9200" s="67"/>
      <c r="B9200" s="67"/>
      <c r="C9200" s="67"/>
      <c r="D9200" s="71"/>
      <c r="E9200" s="55"/>
      <c r="F9200" s="58"/>
      <c r="G9200" s="58"/>
      <c r="H9200" s="55"/>
      <c r="I9200" s="55"/>
      <c r="J9200" s="71"/>
      <c r="K9200" s="71"/>
      <c r="L9200" s="39"/>
      <c r="M9200" s="39"/>
      <c r="N9200" s="64"/>
      <c r="Y9200" s="55"/>
    </row>
    <row r="9201" spans="1:25" s="49" customFormat="1" x14ac:dyDescent="0.25">
      <c r="A9201" s="67"/>
      <c r="B9201" s="67"/>
      <c r="C9201" s="67"/>
      <c r="D9201" s="71"/>
      <c r="E9201" s="55"/>
      <c r="F9201" s="58"/>
      <c r="G9201" s="58"/>
      <c r="H9201" s="55"/>
      <c r="I9201" s="55"/>
      <c r="J9201" s="71"/>
      <c r="K9201" s="71"/>
      <c r="L9201" s="39"/>
      <c r="M9201" s="39"/>
      <c r="N9201" s="64"/>
      <c r="Y9201" s="55"/>
    </row>
    <row r="9202" spans="1:25" s="49" customFormat="1" x14ac:dyDescent="0.25">
      <c r="A9202" s="67"/>
      <c r="B9202" s="67"/>
      <c r="C9202" s="67"/>
      <c r="D9202" s="71"/>
      <c r="E9202" s="55"/>
      <c r="F9202" s="58"/>
      <c r="G9202" s="58"/>
      <c r="H9202" s="55"/>
      <c r="I9202" s="55"/>
      <c r="J9202" s="71"/>
      <c r="K9202" s="71"/>
      <c r="L9202" s="39"/>
      <c r="M9202" s="39"/>
      <c r="N9202" s="64"/>
      <c r="Y9202" s="55"/>
    </row>
    <row r="9203" spans="1:25" s="49" customFormat="1" x14ac:dyDescent="0.25">
      <c r="A9203" s="67"/>
      <c r="B9203" s="67"/>
      <c r="C9203" s="67"/>
      <c r="D9203" s="71"/>
      <c r="E9203" s="55"/>
      <c r="F9203" s="58"/>
      <c r="G9203" s="58"/>
      <c r="H9203" s="55"/>
      <c r="I9203" s="55"/>
      <c r="J9203" s="71"/>
      <c r="K9203" s="71"/>
      <c r="L9203" s="39"/>
      <c r="M9203" s="39"/>
      <c r="N9203" s="64"/>
      <c r="Y9203" s="55"/>
    </row>
    <row r="9204" spans="1:25" s="49" customFormat="1" x14ac:dyDescent="0.25">
      <c r="A9204" s="67"/>
      <c r="B9204" s="67"/>
      <c r="C9204" s="67"/>
      <c r="D9204" s="71"/>
      <c r="E9204" s="55"/>
      <c r="F9204" s="58"/>
      <c r="G9204" s="58"/>
      <c r="H9204" s="55"/>
      <c r="I9204" s="55"/>
      <c r="J9204" s="71"/>
      <c r="K9204" s="71"/>
      <c r="L9204" s="39"/>
      <c r="M9204" s="39"/>
      <c r="N9204" s="64"/>
      <c r="Y9204" s="55"/>
    </row>
    <row r="9205" spans="1:25" s="49" customFormat="1" x14ac:dyDescent="0.25">
      <c r="A9205" s="67"/>
      <c r="B9205" s="67"/>
      <c r="C9205" s="67"/>
      <c r="D9205" s="71"/>
      <c r="E9205" s="55"/>
      <c r="F9205" s="58"/>
      <c r="G9205" s="58"/>
      <c r="H9205" s="55"/>
      <c r="I9205" s="55"/>
      <c r="J9205" s="71"/>
      <c r="K9205" s="71"/>
      <c r="L9205" s="39"/>
      <c r="M9205" s="39"/>
      <c r="N9205" s="64"/>
      <c r="Y9205" s="55"/>
    </row>
    <row r="9206" spans="1:25" s="49" customFormat="1" x14ac:dyDescent="0.25">
      <c r="A9206" s="67"/>
      <c r="B9206" s="67"/>
      <c r="C9206" s="67"/>
      <c r="D9206" s="71"/>
      <c r="E9206" s="55"/>
      <c r="F9206" s="58"/>
      <c r="G9206" s="58"/>
      <c r="H9206" s="55"/>
      <c r="I9206" s="55"/>
      <c r="J9206" s="71"/>
      <c r="K9206" s="71"/>
      <c r="L9206" s="39"/>
      <c r="M9206" s="39"/>
      <c r="N9206" s="64"/>
      <c r="Y9206" s="55"/>
    </row>
    <row r="9207" spans="1:25" s="49" customFormat="1" x14ac:dyDescent="0.25">
      <c r="A9207" s="67"/>
      <c r="B9207" s="67"/>
      <c r="C9207" s="67"/>
      <c r="D9207" s="71"/>
      <c r="E9207" s="55"/>
      <c r="F9207" s="58"/>
      <c r="G9207" s="58"/>
      <c r="H9207" s="55"/>
      <c r="I9207" s="55"/>
      <c r="J9207" s="71"/>
      <c r="K9207" s="71"/>
      <c r="L9207" s="39"/>
      <c r="M9207" s="39"/>
      <c r="N9207" s="64"/>
      <c r="Y9207" s="55"/>
    </row>
    <row r="9208" spans="1:25" s="49" customFormat="1" x14ac:dyDescent="0.25">
      <c r="A9208" s="67"/>
      <c r="B9208" s="67"/>
      <c r="C9208" s="67"/>
      <c r="D9208" s="71"/>
      <c r="E9208" s="55"/>
      <c r="F9208" s="58"/>
      <c r="G9208" s="58"/>
      <c r="H9208" s="55"/>
      <c r="I9208" s="55"/>
      <c r="J9208" s="71"/>
      <c r="K9208" s="71"/>
      <c r="L9208" s="39"/>
      <c r="M9208" s="39"/>
      <c r="N9208" s="64"/>
      <c r="Y9208" s="55"/>
    </row>
    <row r="9209" spans="1:25" s="49" customFormat="1" x14ac:dyDescent="0.25">
      <c r="A9209" s="67"/>
      <c r="B9209" s="67"/>
      <c r="C9209" s="67"/>
      <c r="D9209" s="71"/>
      <c r="E9209" s="55"/>
      <c r="F9209" s="58"/>
      <c r="G9209" s="58"/>
      <c r="H9209" s="55"/>
      <c r="I9209" s="55"/>
      <c r="J9209" s="71"/>
      <c r="K9209" s="71"/>
      <c r="L9209" s="39"/>
      <c r="M9209" s="39"/>
      <c r="N9209" s="64"/>
      <c r="Y9209" s="55"/>
    </row>
    <row r="9210" spans="1:25" s="49" customFormat="1" x14ac:dyDescent="0.25">
      <c r="A9210" s="67"/>
      <c r="B9210" s="67"/>
      <c r="C9210" s="67"/>
      <c r="D9210" s="71"/>
      <c r="E9210" s="55"/>
      <c r="F9210" s="58"/>
      <c r="G9210" s="58"/>
      <c r="H9210" s="55"/>
      <c r="I9210" s="55"/>
      <c r="J9210" s="71"/>
      <c r="K9210" s="71"/>
      <c r="L9210" s="39"/>
      <c r="M9210" s="39"/>
      <c r="N9210" s="64"/>
      <c r="Y9210" s="55"/>
    </row>
    <row r="9211" spans="1:25" s="49" customFormat="1" x14ac:dyDescent="0.25">
      <c r="A9211" s="67"/>
      <c r="B9211" s="67"/>
      <c r="C9211" s="67"/>
      <c r="D9211" s="71"/>
      <c r="E9211" s="55"/>
      <c r="F9211" s="58"/>
      <c r="G9211" s="58"/>
      <c r="H9211" s="55"/>
      <c r="I9211" s="55"/>
      <c r="J9211" s="71"/>
      <c r="K9211" s="71"/>
      <c r="L9211" s="39"/>
      <c r="M9211" s="39"/>
      <c r="N9211" s="64"/>
      <c r="Y9211" s="55"/>
    </row>
    <row r="9212" spans="1:25" s="49" customFormat="1" x14ac:dyDescent="0.25">
      <c r="A9212" s="67"/>
      <c r="B9212" s="67"/>
      <c r="C9212" s="67"/>
      <c r="D9212" s="71"/>
      <c r="E9212" s="55"/>
      <c r="F9212" s="58"/>
      <c r="G9212" s="58"/>
      <c r="H9212" s="55"/>
      <c r="I9212" s="55"/>
      <c r="J9212" s="71"/>
      <c r="K9212" s="71"/>
      <c r="L9212" s="39"/>
      <c r="M9212" s="39"/>
      <c r="N9212" s="64"/>
      <c r="Y9212" s="55"/>
    </row>
    <row r="9213" spans="1:25" s="49" customFormat="1" x14ac:dyDescent="0.25">
      <c r="A9213" s="67"/>
      <c r="B9213" s="67"/>
      <c r="C9213" s="67"/>
      <c r="D9213" s="71"/>
      <c r="E9213" s="55"/>
      <c r="F9213" s="58"/>
      <c r="G9213" s="58"/>
      <c r="H9213" s="55"/>
      <c r="I9213" s="55"/>
      <c r="J9213" s="71"/>
      <c r="K9213" s="71"/>
      <c r="L9213" s="39"/>
      <c r="M9213" s="39"/>
      <c r="N9213" s="64"/>
      <c r="Y9213" s="55"/>
    </row>
    <row r="9214" spans="1:25" s="49" customFormat="1" x14ac:dyDescent="0.25">
      <c r="A9214" s="67"/>
      <c r="B9214" s="67"/>
      <c r="C9214" s="67"/>
      <c r="D9214" s="71"/>
      <c r="E9214" s="55"/>
      <c r="F9214" s="58"/>
      <c r="G9214" s="58"/>
      <c r="H9214" s="55"/>
      <c r="I9214" s="55"/>
      <c r="J9214" s="71"/>
      <c r="K9214" s="71"/>
      <c r="L9214" s="39"/>
      <c r="M9214" s="39"/>
      <c r="N9214" s="64"/>
      <c r="Y9214" s="55"/>
    </row>
    <row r="9215" spans="1:25" s="49" customFormat="1" x14ac:dyDescent="0.25">
      <c r="A9215" s="67"/>
      <c r="B9215" s="67"/>
      <c r="C9215" s="67"/>
      <c r="D9215" s="71"/>
      <c r="E9215" s="55"/>
      <c r="F9215" s="58"/>
      <c r="G9215" s="58"/>
      <c r="H9215" s="55"/>
      <c r="I9215" s="55"/>
      <c r="J9215" s="71"/>
      <c r="K9215" s="71"/>
      <c r="L9215" s="39"/>
      <c r="M9215" s="39"/>
      <c r="N9215" s="64"/>
      <c r="Y9215" s="55"/>
    </row>
    <row r="9216" spans="1:25" s="49" customFormat="1" x14ac:dyDescent="0.25">
      <c r="A9216" s="67"/>
      <c r="B9216" s="67"/>
      <c r="C9216" s="67"/>
      <c r="D9216" s="71"/>
      <c r="E9216" s="55"/>
      <c r="F9216" s="58"/>
      <c r="G9216" s="58"/>
      <c r="H9216" s="55"/>
      <c r="I9216" s="55"/>
      <c r="J9216" s="71"/>
      <c r="K9216" s="71"/>
      <c r="L9216" s="39"/>
      <c r="M9216" s="39"/>
      <c r="N9216" s="64"/>
      <c r="Y9216" s="55"/>
    </row>
    <row r="9217" spans="1:25" s="49" customFormat="1" x14ac:dyDescent="0.25">
      <c r="A9217" s="67"/>
      <c r="B9217" s="67"/>
      <c r="C9217" s="67"/>
      <c r="D9217" s="71"/>
      <c r="E9217" s="55"/>
      <c r="F9217" s="58"/>
      <c r="G9217" s="58"/>
      <c r="H9217" s="55"/>
      <c r="I9217" s="55"/>
      <c r="J9217" s="71"/>
      <c r="K9217" s="71"/>
      <c r="L9217" s="39"/>
      <c r="M9217" s="39"/>
      <c r="N9217" s="64"/>
      <c r="Y9217" s="55"/>
    </row>
    <row r="9218" spans="1:25" s="49" customFormat="1" x14ac:dyDescent="0.25">
      <c r="A9218" s="67"/>
      <c r="B9218" s="67"/>
      <c r="C9218" s="67"/>
      <c r="D9218" s="71"/>
      <c r="E9218" s="55"/>
      <c r="F9218" s="58"/>
      <c r="G9218" s="58"/>
      <c r="H9218" s="55"/>
      <c r="I9218" s="55"/>
      <c r="J9218" s="71"/>
      <c r="K9218" s="71"/>
      <c r="L9218" s="39"/>
      <c r="M9218" s="39"/>
      <c r="N9218" s="64"/>
      <c r="Y9218" s="55"/>
    </row>
    <row r="9219" spans="1:25" s="49" customFormat="1" x14ac:dyDescent="0.25">
      <c r="A9219" s="67"/>
      <c r="B9219" s="67"/>
      <c r="C9219" s="67"/>
      <c r="D9219" s="71"/>
      <c r="E9219" s="55"/>
      <c r="F9219" s="58"/>
      <c r="G9219" s="58"/>
      <c r="H9219" s="55"/>
      <c r="I9219" s="55"/>
      <c r="J9219" s="71"/>
      <c r="K9219" s="71"/>
      <c r="L9219" s="39"/>
      <c r="M9219" s="39"/>
      <c r="N9219" s="64"/>
      <c r="Y9219" s="55"/>
    </row>
    <row r="9220" spans="1:25" s="49" customFormat="1" x14ac:dyDescent="0.25">
      <c r="A9220" s="67"/>
      <c r="B9220" s="67"/>
      <c r="C9220" s="67"/>
      <c r="D9220" s="71"/>
      <c r="E9220" s="55"/>
      <c r="F9220" s="58"/>
      <c r="G9220" s="58"/>
      <c r="H9220" s="55"/>
      <c r="I9220" s="55"/>
      <c r="J9220" s="71"/>
      <c r="K9220" s="71"/>
      <c r="L9220" s="39"/>
      <c r="M9220" s="39"/>
      <c r="N9220" s="64"/>
      <c r="Y9220" s="55"/>
    </row>
    <row r="9221" spans="1:25" s="49" customFormat="1" x14ac:dyDescent="0.25">
      <c r="A9221" s="67"/>
      <c r="B9221" s="67"/>
      <c r="C9221" s="67"/>
      <c r="D9221" s="71"/>
      <c r="E9221" s="55"/>
      <c r="F9221" s="58"/>
      <c r="G9221" s="58"/>
      <c r="H9221" s="55"/>
      <c r="I9221" s="55"/>
      <c r="J9221" s="71"/>
      <c r="K9221" s="71"/>
      <c r="L9221" s="39"/>
      <c r="M9221" s="39"/>
      <c r="N9221" s="64"/>
      <c r="Y9221" s="55"/>
    </row>
    <row r="9222" spans="1:25" s="49" customFormat="1" x14ac:dyDescent="0.25">
      <c r="A9222" s="67"/>
      <c r="B9222" s="67"/>
      <c r="C9222" s="67"/>
      <c r="D9222" s="71"/>
      <c r="E9222" s="55"/>
      <c r="F9222" s="58"/>
      <c r="G9222" s="58"/>
      <c r="H9222" s="55"/>
      <c r="I9222" s="55"/>
      <c r="J9222" s="71"/>
      <c r="K9222" s="71"/>
      <c r="L9222" s="39"/>
      <c r="M9222" s="39"/>
      <c r="N9222" s="64"/>
      <c r="Y9222" s="55"/>
    </row>
    <row r="9223" spans="1:25" s="49" customFormat="1" x14ac:dyDescent="0.25">
      <c r="A9223" s="67"/>
      <c r="B9223" s="67"/>
      <c r="C9223" s="67"/>
      <c r="D9223" s="71"/>
      <c r="E9223" s="55"/>
      <c r="F9223" s="58"/>
      <c r="G9223" s="58"/>
      <c r="H9223" s="55"/>
      <c r="I9223" s="55"/>
      <c r="J9223" s="71"/>
      <c r="K9223" s="71"/>
      <c r="L9223" s="39"/>
      <c r="M9223" s="39"/>
      <c r="N9223" s="64"/>
      <c r="Y9223" s="55"/>
    </row>
    <row r="9224" spans="1:25" s="49" customFormat="1" x14ac:dyDescent="0.25">
      <c r="A9224" s="67"/>
      <c r="B9224" s="67"/>
      <c r="C9224" s="67"/>
      <c r="D9224" s="71"/>
      <c r="E9224" s="55"/>
      <c r="F9224" s="58"/>
      <c r="G9224" s="58"/>
      <c r="H9224" s="55"/>
      <c r="I9224" s="55"/>
      <c r="J9224" s="71"/>
      <c r="K9224" s="71"/>
      <c r="L9224" s="39"/>
      <c r="M9224" s="39"/>
      <c r="N9224" s="64"/>
      <c r="Y9224" s="55"/>
    </row>
    <row r="9225" spans="1:25" s="49" customFormat="1" x14ac:dyDescent="0.25">
      <c r="A9225" s="67"/>
      <c r="B9225" s="67"/>
      <c r="C9225" s="67"/>
      <c r="D9225" s="71"/>
      <c r="E9225" s="55"/>
      <c r="F9225" s="58"/>
      <c r="G9225" s="58"/>
      <c r="H9225" s="55"/>
      <c r="I9225" s="55"/>
      <c r="J9225" s="71"/>
      <c r="K9225" s="71"/>
      <c r="L9225" s="39"/>
      <c r="M9225" s="39"/>
      <c r="N9225" s="64"/>
      <c r="Y9225" s="55"/>
    </row>
    <row r="9226" spans="1:25" s="49" customFormat="1" x14ac:dyDescent="0.25">
      <c r="A9226" s="67"/>
      <c r="B9226" s="67"/>
      <c r="C9226" s="67"/>
      <c r="D9226" s="71"/>
      <c r="E9226" s="55"/>
      <c r="F9226" s="58"/>
      <c r="G9226" s="58"/>
      <c r="H9226" s="55"/>
      <c r="I9226" s="55"/>
      <c r="J9226" s="71"/>
      <c r="K9226" s="71"/>
      <c r="L9226" s="39"/>
      <c r="M9226" s="39"/>
      <c r="N9226" s="64"/>
      <c r="Y9226" s="55"/>
    </row>
    <row r="9227" spans="1:25" s="49" customFormat="1" x14ac:dyDescent="0.25">
      <c r="A9227" s="67"/>
      <c r="B9227" s="67"/>
      <c r="C9227" s="67"/>
      <c r="D9227" s="71"/>
      <c r="E9227" s="55"/>
      <c r="F9227" s="58"/>
      <c r="G9227" s="58"/>
      <c r="H9227" s="55"/>
      <c r="I9227" s="55"/>
      <c r="J9227" s="71"/>
      <c r="K9227" s="71"/>
      <c r="L9227" s="39"/>
      <c r="M9227" s="39"/>
      <c r="N9227" s="64"/>
      <c r="Y9227" s="55"/>
    </row>
    <row r="9228" spans="1:25" s="49" customFormat="1" x14ac:dyDescent="0.25">
      <c r="A9228" s="67"/>
      <c r="B9228" s="67"/>
      <c r="C9228" s="67"/>
      <c r="D9228" s="71"/>
      <c r="E9228" s="55"/>
      <c r="F9228" s="58"/>
      <c r="G9228" s="58"/>
      <c r="H9228" s="55"/>
      <c r="I9228" s="55"/>
      <c r="J9228" s="71"/>
      <c r="K9228" s="71"/>
      <c r="L9228" s="39"/>
      <c r="M9228" s="39"/>
      <c r="N9228" s="64"/>
      <c r="Y9228" s="55"/>
    </row>
    <row r="9229" spans="1:25" s="49" customFormat="1" x14ac:dyDescent="0.25">
      <c r="A9229" s="67"/>
      <c r="B9229" s="67"/>
      <c r="C9229" s="67"/>
      <c r="D9229" s="71"/>
      <c r="E9229" s="55"/>
      <c r="F9229" s="58"/>
      <c r="G9229" s="58"/>
      <c r="H9229" s="55"/>
      <c r="I9229" s="55"/>
      <c r="J9229" s="71"/>
      <c r="K9229" s="71"/>
      <c r="L9229" s="39"/>
      <c r="M9229" s="39"/>
      <c r="N9229" s="64"/>
      <c r="Y9229" s="55"/>
    </row>
    <row r="9230" spans="1:25" s="49" customFormat="1" x14ac:dyDescent="0.25">
      <c r="A9230" s="67"/>
      <c r="B9230" s="67"/>
      <c r="C9230" s="67"/>
      <c r="D9230" s="71"/>
      <c r="E9230" s="55"/>
      <c r="F9230" s="58"/>
      <c r="G9230" s="58"/>
      <c r="H9230" s="55"/>
      <c r="I9230" s="55"/>
      <c r="J9230" s="71"/>
      <c r="K9230" s="71"/>
      <c r="L9230" s="39"/>
      <c r="M9230" s="39"/>
      <c r="N9230" s="64"/>
      <c r="Y9230" s="55"/>
    </row>
    <row r="9231" spans="1:25" s="49" customFormat="1" x14ac:dyDescent="0.25">
      <c r="A9231" s="67"/>
      <c r="B9231" s="67"/>
      <c r="C9231" s="67"/>
      <c r="D9231" s="71"/>
      <c r="E9231" s="55"/>
      <c r="F9231" s="58"/>
      <c r="G9231" s="58"/>
      <c r="H9231" s="55"/>
      <c r="I9231" s="55"/>
      <c r="J9231" s="71"/>
      <c r="K9231" s="71"/>
      <c r="L9231" s="39"/>
      <c r="M9231" s="39"/>
      <c r="N9231" s="64"/>
      <c r="Y9231" s="55"/>
    </row>
    <row r="9232" spans="1:25" s="49" customFormat="1" x14ac:dyDescent="0.25">
      <c r="A9232" s="67"/>
      <c r="B9232" s="67"/>
      <c r="C9232" s="67"/>
      <c r="D9232" s="71"/>
      <c r="E9232" s="55"/>
      <c r="F9232" s="58"/>
      <c r="G9232" s="58"/>
      <c r="H9232" s="55"/>
      <c r="I9232" s="55"/>
      <c r="J9232" s="71"/>
      <c r="K9232" s="71"/>
      <c r="L9232" s="39"/>
      <c r="M9232" s="39"/>
      <c r="N9232" s="64"/>
      <c r="Y9232" s="55"/>
    </row>
    <row r="9233" spans="1:25" s="49" customFormat="1" x14ac:dyDescent="0.25">
      <c r="A9233" s="67"/>
      <c r="B9233" s="67"/>
      <c r="C9233" s="67"/>
      <c r="D9233" s="71"/>
      <c r="E9233" s="55"/>
      <c r="F9233" s="58"/>
      <c r="G9233" s="58"/>
      <c r="H9233" s="55"/>
      <c r="I9233" s="55"/>
      <c r="J9233" s="71"/>
      <c r="K9233" s="71"/>
      <c r="L9233" s="39"/>
      <c r="M9233" s="39"/>
      <c r="N9233" s="64"/>
      <c r="Y9233" s="55"/>
    </row>
    <row r="9234" spans="1:25" s="49" customFormat="1" x14ac:dyDescent="0.25">
      <c r="A9234" s="67"/>
      <c r="B9234" s="67"/>
      <c r="C9234" s="67"/>
      <c r="D9234" s="71"/>
      <c r="E9234" s="55"/>
      <c r="F9234" s="58"/>
      <c r="G9234" s="58"/>
      <c r="H9234" s="55"/>
      <c r="I9234" s="55"/>
      <c r="J9234" s="71"/>
      <c r="K9234" s="71"/>
      <c r="L9234" s="39"/>
      <c r="M9234" s="39"/>
      <c r="N9234" s="64"/>
      <c r="Y9234" s="55"/>
    </row>
    <row r="9235" spans="1:25" s="49" customFormat="1" x14ac:dyDescent="0.25">
      <c r="A9235" s="67"/>
      <c r="B9235" s="67"/>
      <c r="C9235" s="67"/>
      <c r="D9235" s="71"/>
      <c r="E9235" s="55"/>
      <c r="F9235" s="58"/>
      <c r="G9235" s="58"/>
      <c r="H9235" s="55"/>
      <c r="I9235" s="55"/>
      <c r="J9235" s="71"/>
      <c r="K9235" s="71"/>
      <c r="L9235" s="39"/>
      <c r="M9235" s="39"/>
      <c r="N9235" s="64"/>
      <c r="Y9235" s="55"/>
    </row>
    <row r="9236" spans="1:25" s="49" customFormat="1" x14ac:dyDescent="0.25">
      <c r="A9236" s="67"/>
      <c r="B9236" s="67"/>
      <c r="C9236" s="67"/>
      <c r="D9236" s="71"/>
      <c r="E9236" s="55"/>
      <c r="F9236" s="58"/>
      <c r="G9236" s="58"/>
      <c r="H9236" s="55"/>
      <c r="I9236" s="55"/>
      <c r="J9236" s="71"/>
      <c r="K9236" s="71"/>
      <c r="L9236" s="39"/>
      <c r="M9236" s="39"/>
      <c r="N9236" s="64"/>
      <c r="Y9236" s="55"/>
    </row>
    <row r="9237" spans="1:25" s="49" customFormat="1" x14ac:dyDescent="0.25">
      <c r="A9237" s="67"/>
      <c r="B9237" s="67"/>
      <c r="C9237" s="67"/>
      <c r="D9237" s="71"/>
      <c r="E9237" s="55"/>
      <c r="F9237" s="58"/>
      <c r="G9237" s="58"/>
      <c r="H9237" s="55"/>
      <c r="I9237" s="55"/>
      <c r="J9237" s="71"/>
      <c r="K9237" s="71"/>
      <c r="L9237" s="39"/>
      <c r="M9237" s="39"/>
      <c r="N9237" s="64"/>
      <c r="Y9237" s="55"/>
    </row>
    <row r="9238" spans="1:25" s="49" customFormat="1" x14ac:dyDescent="0.25">
      <c r="A9238" s="67"/>
      <c r="B9238" s="67"/>
      <c r="C9238" s="67"/>
      <c r="D9238" s="71"/>
      <c r="E9238" s="55"/>
      <c r="F9238" s="58"/>
      <c r="G9238" s="58"/>
      <c r="H9238" s="55"/>
      <c r="I9238" s="55"/>
      <c r="J9238" s="71"/>
      <c r="K9238" s="71"/>
      <c r="L9238" s="39"/>
      <c r="M9238" s="39"/>
      <c r="N9238" s="64"/>
      <c r="Y9238" s="55"/>
    </row>
    <row r="9239" spans="1:25" s="49" customFormat="1" x14ac:dyDescent="0.25">
      <c r="A9239" s="67"/>
      <c r="B9239" s="67"/>
      <c r="C9239" s="67"/>
      <c r="D9239" s="71"/>
      <c r="E9239" s="55"/>
      <c r="F9239" s="58"/>
      <c r="G9239" s="58"/>
      <c r="H9239" s="55"/>
      <c r="I9239" s="55"/>
      <c r="J9239" s="71"/>
      <c r="K9239" s="71"/>
      <c r="L9239" s="39"/>
      <c r="M9239" s="39"/>
      <c r="N9239" s="64"/>
      <c r="Y9239" s="55"/>
    </row>
    <row r="9240" spans="1:25" s="49" customFormat="1" x14ac:dyDescent="0.25">
      <c r="A9240" s="67"/>
      <c r="B9240" s="67"/>
      <c r="C9240" s="67"/>
      <c r="D9240" s="71"/>
      <c r="E9240" s="55"/>
      <c r="F9240" s="58"/>
      <c r="G9240" s="58"/>
      <c r="H9240" s="55"/>
      <c r="I9240" s="55"/>
      <c r="J9240" s="71"/>
      <c r="K9240" s="71"/>
      <c r="L9240" s="39"/>
      <c r="M9240" s="39"/>
      <c r="N9240" s="64"/>
      <c r="Y9240" s="55"/>
    </row>
    <row r="9241" spans="1:25" s="49" customFormat="1" x14ac:dyDescent="0.25">
      <c r="A9241" s="67"/>
      <c r="B9241" s="67"/>
      <c r="C9241" s="67"/>
      <c r="D9241" s="71"/>
      <c r="E9241" s="55"/>
      <c r="F9241" s="58"/>
      <c r="G9241" s="58"/>
      <c r="H9241" s="55"/>
      <c r="I9241" s="55"/>
      <c r="J9241" s="71"/>
      <c r="K9241" s="71"/>
      <c r="L9241" s="39"/>
      <c r="M9241" s="39"/>
      <c r="N9241" s="64"/>
      <c r="Y9241" s="55"/>
    </row>
    <row r="9242" spans="1:25" s="49" customFormat="1" x14ac:dyDescent="0.25">
      <c r="A9242" s="67"/>
      <c r="B9242" s="67"/>
      <c r="C9242" s="67"/>
      <c r="D9242" s="71"/>
      <c r="E9242" s="55"/>
      <c r="F9242" s="58"/>
      <c r="G9242" s="58"/>
      <c r="H9242" s="55"/>
      <c r="I9242" s="55"/>
      <c r="J9242" s="71"/>
      <c r="K9242" s="71"/>
      <c r="L9242" s="39"/>
      <c r="M9242" s="39"/>
      <c r="N9242" s="64"/>
      <c r="Y9242" s="55"/>
    </row>
    <row r="9243" spans="1:25" s="49" customFormat="1" x14ac:dyDescent="0.25">
      <c r="A9243" s="67"/>
      <c r="B9243" s="67"/>
      <c r="C9243" s="67"/>
      <c r="D9243" s="71"/>
      <c r="E9243" s="55"/>
      <c r="F9243" s="58"/>
      <c r="G9243" s="58"/>
      <c r="H9243" s="55"/>
      <c r="I9243" s="55"/>
      <c r="J9243" s="71"/>
      <c r="K9243" s="71"/>
      <c r="L9243" s="39"/>
      <c r="M9243" s="39"/>
      <c r="N9243" s="64"/>
      <c r="Y9243" s="55"/>
    </row>
    <row r="9244" spans="1:25" s="49" customFormat="1" x14ac:dyDescent="0.25">
      <c r="A9244" s="67"/>
      <c r="B9244" s="67"/>
      <c r="C9244" s="67"/>
      <c r="D9244" s="71"/>
      <c r="E9244" s="55"/>
      <c r="F9244" s="58"/>
      <c r="G9244" s="58"/>
      <c r="H9244" s="55"/>
      <c r="I9244" s="55"/>
      <c r="J9244" s="71"/>
      <c r="K9244" s="71"/>
      <c r="L9244" s="39"/>
      <c r="M9244" s="39"/>
      <c r="N9244" s="64"/>
      <c r="Y9244" s="55"/>
    </row>
    <row r="9245" spans="1:25" s="49" customFormat="1" x14ac:dyDescent="0.25">
      <c r="A9245" s="67"/>
      <c r="B9245" s="67"/>
      <c r="C9245" s="67"/>
      <c r="D9245" s="71"/>
      <c r="E9245" s="55"/>
      <c r="F9245" s="58"/>
      <c r="G9245" s="58"/>
      <c r="H9245" s="55"/>
      <c r="I9245" s="55"/>
      <c r="J9245" s="71"/>
      <c r="K9245" s="71"/>
      <c r="L9245" s="39"/>
      <c r="M9245" s="39"/>
      <c r="N9245" s="64"/>
      <c r="Y9245" s="55"/>
    </row>
    <row r="9246" spans="1:25" s="49" customFormat="1" x14ac:dyDescent="0.25">
      <c r="A9246" s="67"/>
      <c r="B9246" s="67"/>
      <c r="C9246" s="67"/>
      <c r="D9246" s="71"/>
      <c r="E9246" s="55"/>
      <c r="F9246" s="58"/>
      <c r="G9246" s="58"/>
      <c r="H9246" s="55"/>
      <c r="I9246" s="55"/>
      <c r="J9246" s="71"/>
      <c r="K9246" s="71"/>
      <c r="L9246" s="39"/>
      <c r="M9246" s="39"/>
      <c r="N9246" s="64"/>
      <c r="Y9246" s="55"/>
    </row>
    <row r="9247" spans="1:25" s="49" customFormat="1" x14ac:dyDescent="0.25">
      <c r="A9247" s="67"/>
      <c r="B9247" s="67"/>
      <c r="C9247" s="67"/>
      <c r="D9247" s="71"/>
      <c r="E9247" s="55"/>
      <c r="F9247" s="58"/>
      <c r="G9247" s="58"/>
      <c r="H9247" s="55"/>
      <c r="I9247" s="55"/>
      <c r="J9247" s="71"/>
      <c r="K9247" s="71"/>
      <c r="L9247" s="39"/>
      <c r="M9247" s="39"/>
      <c r="N9247" s="64"/>
      <c r="Y9247" s="55"/>
    </row>
    <row r="9248" spans="1:25" s="49" customFormat="1" x14ac:dyDescent="0.25">
      <c r="A9248" s="67"/>
      <c r="B9248" s="67"/>
      <c r="C9248" s="67"/>
      <c r="D9248" s="71"/>
      <c r="E9248" s="55"/>
      <c r="F9248" s="58"/>
      <c r="G9248" s="58"/>
      <c r="H9248" s="55"/>
      <c r="I9248" s="55"/>
      <c r="J9248" s="71"/>
      <c r="K9248" s="71"/>
      <c r="L9248" s="39"/>
      <c r="M9248" s="39"/>
      <c r="N9248" s="64"/>
      <c r="Y9248" s="55"/>
    </row>
    <row r="9249" spans="1:25" s="49" customFormat="1" x14ac:dyDescent="0.25">
      <c r="A9249" s="67"/>
      <c r="B9249" s="67"/>
      <c r="C9249" s="67"/>
      <c r="D9249" s="71"/>
      <c r="E9249" s="55"/>
      <c r="F9249" s="58"/>
      <c r="G9249" s="58"/>
      <c r="H9249" s="55"/>
      <c r="I9249" s="55"/>
      <c r="J9249" s="71"/>
      <c r="K9249" s="71"/>
      <c r="L9249" s="39"/>
      <c r="M9249" s="39"/>
      <c r="N9249" s="64"/>
      <c r="Y9249" s="55"/>
    </row>
    <row r="9250" spans="1:25" s="49" customFormat="1" x14ac:dyDescent="0.25">
      <c r="A9250" s="67"/>
      <c r="B9250" s="67"/>
      <c r="C9250" s="67"/>
      <c r="D9250" s="71"/>
      <c r="E9250" s="55"/>
      <c r="F9250" s="58"/>
      <c r="G9250" s="58"/>
      <c r="H9250" s="55"/>
      <c r="I9250" s="55"/>
      <c r="J9250" s="71"/>
      <c r="K9250" s="71"/>
      <c r="L9250" s="39"/>
      <c r="M9250" s="39"/>
      <c r="N9250" s="64"/>
      <c r="Y9250" s="55"/>
    </row>
    <row r="9251" spans="1:25" s="49" customFormat="1" x14ac:dyDescent="0.25">
      <c r="A9251" s="67"/>
      <c r="B9251" s="67"/>
      <c r="C9251" s="67"/>
      <c r="D9251" s="71"/>
      <c r="E9251" s="55"/>
      <c r="F9251" s="58"/>
      <c r="G9251" s="58"/>
      <c r="H9251" s="55"/>
      <c r="I9251" s="55"/>
      <c r="J9251" s="71"/>
      <c r="K9251" s="71"/>
      <c r="L9251" s="39"/>
      <c r="M9251" s="39"/>
      <c r="N9251" s="64"/>
      <c r="Y9251" s="55"/>
    </row>
    <row r="9252" spans="1:25" s="49" customFormat="1" x14ac:dyDescent="0.25">
      <c r="A9252" s="67"/>
      <c r="B9252" s="67"/>
      <c r="C9252" s="67"/>
      <c r="D9252" s="71"/>
      <c r="E9252" s="55"/>
      <c r="F9252" s="58"/>
      <c r="G9252" s="58"/>
      <c r="H9252" s="55"/>
      <c r="I9252" s="55"/>
      <c r="J9252" s="71"/>
      <c r="K9252" s="71"/>
      <c r="L9252" s="39"/>
      <c r="M9252" s="39"/>
      <c r="N9252" s="64"/>
      <c r="Y9252" s="55"/>
    </row>
    <row r="9253" spans="1:25" s="49" customFormat="1" x14ac:dyDescent="0.25">
      <c r="A9253" s="67"/>
      <c r="B9253" s="67"/>
      <c r="C9253" s="67"/>
      <c r="D9253" s="71"/>
      <c r="E9253" s="55"/>
      <c r="F9253" s="58"/>
      <c r="G9253" s="58"/>
      <c r="H9253" s="55"/>
      <c r="I9253" s="55"/>
      <c r="J9253" s="71"/>
      <c r="K9253" s="71"/>
      <c r="L9253" s="39"/>
      <c r="M9253" s="39"/>
      <c r="N9253" s="64"/>
      <c r="Y9253" s="55"/>
    </row>
    <row r="9254" spans="1:25" s="49" customFormat="1" x14ac:dyDescent="0.25">
      <c r="A9254" s="67"/>
      <c r="B9254" s="67"/>
      <c r="C9254" s="67"/>
      <c r="D9254" s="71"/>
      <c r="E9254" s="55"/>
      <c r="F9254" s="58"/>
      <c r="G9254" s="58"/>
      <c r="H9254" s="55"/>
      <c r="I9254" s="55"/>
      <c r="J9254" s="71"/>
      <c r="K9254" s="71"/>
      <c r="L9254" s="39"/>
      <c r="M9254" s="39"/>
      <c r="N9254" s="64"/>
      <c r="Y9254" s="55"/>
    </row>
    <row r="9255" spans="1:25" s="49" customFormat="1" x14ac:dyDescent="0.25">
      <c r="A9255" s="67"/>
      <c r="B9255" s="67"/>
      <c r="C9255" s="67"/>
      <c r="D9255" s="71"/>
      <c r="E9255" s="55"/>
      <c r="F9255" s="58"/>
      <c r="G9255" s="58"/>
      <c r="H9255" s="55"/>
      <c r="I9255" s="55"/>
      <c r="J9255" s="71"/>
      <c r="K9255" s="71"/>
      <c r="L9255" s="39"/>
      <c r="M9255" s="39"/>
      <c r="N9255" s="64"/>
      <c r="Y9255" s="55"/>
    </row>
    <row r="9256" spans="1:25" s="49" customFormat="1" x14ac:dyDescent="0.25">
      <c r="A9256" s="67"/>
      <c r="B9256" s="67"/>
      <c r="C9256" s="67"/>
      <c r="D9256" s="71"/>
      <c r="E9256" s="55"/>
      <c r="F9256" s="58"/>
      <c r="G9256" s="58"/>
      <c r="H9256" s="55"/>
      <c r="I9256" s="55"/>
      <c r="J9256" s="71"/>
      <c r="K9256" s="71"/>
      <c r="L9256" s="39"/>
      <c r="M9256" s="39"/>
      <c r="N9256" s="64"/>
      <c r="Y9256" s="55"/>
    </row>
    <row r="9257" spans="1:25" s="49" customFormat="1" x14ac:dyDescent="0.25">
      <c r="A9257" s="67"/>
      <c r="B9257" s="67"/>
      <c r="C9257" s="67"/>
      <c r="D9257" s="71"/>
      <c r="E9257" s="55"/>
      <c r="F9257" s="58"/>
      <c r="G9257" s="58"/>
      <c r="H9257" s="55"/>
      <c r="I9257" s="55"/>
      <c r="J9257" s="71"/>
      <c r="K9257" s="71"/>
      <c r="L9257" s="39"/>
      <c r="M9257" s="39"/>
      <c r="N9257" s="64"/>
      <c r="Y9257" s="55"/>
    </row>
    <row r="9258" spans="1:25" s="49" customFormat="1" x14ac:dyDescent="0.25">
      <c r="A9258" s="67"/>
      <c r="B9258" s="67"/>
      <c r="C9258" s="67"/>
      <c r="D9258" s="71"/>
      <c r="E9258" s="55"/>
      <c r="F9258" s="58"/>
      <c r="G9258" s="58"/>
      <c r="H9258" s="55"/>
      <c r="I9258" s="55"/>
      <c r="J9258" s="71"/>
      <c r="K9258" s="71"/>
      <c r="L9258" s="39"/>
      <c r="M9258" s="39"/>
      <c r="N9258" s="64"/>
      <c r="Y9258" s="55"/>
    </row>
    <row r="9259" spans="1:25" s="49" customFormat="1" x14ac:dyDescent="0.25">
      <c r="A9259" s="67"/>
      <c r="B9259" s="67"/>
      <c r="C9259" s="67"/>
      <c r="D9259" s="71"/>
      <c r="E9259" s="55"/>
      <c r="F9259" s="58"/>
      <c r="G9259" s="58"/>
      <c r="H9259" s="55"/>
      <c r="I9259" s="55"/>
      <c r="J9259" s="71"/>
      <c r="K9259" s="71"/>
      <c r="L9259" s="39"/>
      <c r="M9259" s="39"/>
      <c r="N9259" s="64"/>
      <c r="Y9259" s="55"/>
    </row>
    <row r="9260" spans="1:25" s="49" customFormat="1" x14ac:dyDescent="0.25">
      <c r="A9260" s="67"/>
      <c r="B9260" s="67"/>
      <c r="C9260" s="67"/>
      <c r="D9260" s="71"/>
      <c r="E9260" s="55"/>
      <c r="F9260" s="58"/>
      <c r="G9260" s="58"/>
      <c r="H9260" s="55"/>
      <c r="I9260" s="55"/>
      <c r="J9260" s="71"/>
      <c r="K9260" s="71"/>
      <c r="L9260" s="39"/>
      <c r="M9260" s="39"/>
      <c r="N9260" s="64"/>
      <c r="Y9260" s="55"/>
    </row>
    <row r="9261" spans="1:25" s="49" customFormat="1" x14ac:dyDescent="0.25">
      <c r="A9261" s="67"/>
      <c r="B9261" s="67"/>
      <c r="C9261" s="67"/>
      <c r="D9261" s="71"/>
      <c r="E9261" s="55"/>
      <c r="F9261" s="58"/>
      <c r="G9261" s="58"/>
      <c r="H9261" s="55"/>
      <c r="I9261" s="55"/>
      <c r="J9261" s="71"/>
      <c r="K9261" s="71"/>
      <c r="L9261" s="39"/>
      <c r="M9261" s="39"/>
      <c r="N9261" s="64"/>
      <c r="Y9261" s="55"/>
    </row>
    <row r="9262" spans="1:25" s="49" customFormat="1" x14ac:dyDescent="0.25">
      <c r="A9262" s="67"/>
      <c r="B9262" s="67"/>
      <c r="C9262" s="67"/>
      <c r="D9262" s="71"/>
      <c r="E9262" s="55"/>
      <c r="F9262" s="58"/>
      <c r="G9262" s="58"/>
      <c r="H9262" s="55"/>
      <c r="I9262" s="55"/>
      <c r="J9262" s="71"/>
      <c r="K9262" s="71"/>
      <c r="L9262" s="39"/>
      <c r="M9262" s="39"/>
      <c r="N9262" s="64"/>
      <c r="Y9262" s="55"/>
    </row>
    <row r="9263" spans="1:25" s="49" customFormat="1" x14ac:dyDescent="0.25">
      <c r="A9263" s="67"/>
      <c r="B9263" s="67"/>
      <c r="C9263" s="67"/>
      <c r="D9263" s="71"/>
      <c r="E9263" s="55"/>
      <c r="F9263" s="58"/>
      <c r="G9263" s="58"/>
      <c r="H9263" s="55"/>
      <c r="I9263" s="55"/>
      <c r="J9263" s="71"/>
      <c r="K9263" s="71"/>
      <c r="L9263" s="39"/>
      <c r="M9263" s="39"/>
      <c r="N9263" s="64"/>
      <c r="Y9263" s="55"/>
    </row>
    <row r="9264" spans="1:25" s="49" customFormat="1" x14ac:dyDescent="0.25">
      <c r="A9264" s="67"/>
      <c r="B9264" s="67"/>
      <c r="C9264" s="67"/>
      <c r="D9264" s="71"/>
      <c r="E9264" s="55"/>
      <c r="F9264" s="58"/>
      <c r="G9264" s="58"/>
      <c r="H9264" s="55"/>
      <c r="I9264" s="55"/>
      <c r="J9264" s="71"/>
      <c r="K9264" s="71"/>
      <c r="L9264" s="39"/>
      <c r="M9264" s="39"/>
      <c r="N9264" s="64"/>
      <c r="Y9264" s="55"/>
    </row>
    <row r="9265" spans="1:25" s="49" customFormat="1" x14ac:dyDescent="0.25">
      <c r="A9265" s="67"/>
      <c r="B9265" s="67"/>
      <c r="C9265" s="67"/>
      <c r="D9265" s="71"/>
      <c r="E9265" s="55"/>
      <c r="F9265" s="58"/>
      <c r="G9265" s="58"/>
      <c r="H9265" s="55"/>
      <c r="I9265" s="55"/>
      <c r="J9265" s="71"/>
      <c r="K9265" s="71"/>
      <c r="L9265" s="39"/>
      <c r="M9265" s="39"/>
      <c r="N9265" s="64"/>
      <c r="Y9265" s="55"/>
    </row>
    <row r="9266" spans="1:25" s="49" customFormat="1" x14ac:dyDescent="0.25">
      <c r="A9266" s="67"/>
      <c r="B9266" s="67"/>
      <c r="C9266" s="67"/>
      <c r="D9266" s="71"/>
      <c r="E9266" s="55"/>
      <c r="F9266" s="58"/>
      <c r="G9266" s="58"/>
      <c r="H9266" s="55"/>
      <c r="I9266" s="55"/>
      <c r="J9266" s="71"/>
      <c r="K9266" s="71"/>
      <c r="L9266" s="39"/>
      <c r="M9266" s="39"/>
      <c r="N9266" s="64"/>
      <c r="Y9266" s="55"/>
    </row>
    <row r="9267" spans="1:25" s="49" customFormat="1" x14ac:dyDescent="0.25">
      <c r="A9267" s="67"/>
      <c r="B9267" s="67"/>
      <c r="C9267" s="67"/>
      <c r="D9267" s="71"/>
      <c r="E9267" s="55"/>
      <c r="F9267" s="58"/>
      <c r="G9267" s="58"/>
      <c r="H9267" s="55"/>
      <c r="I9267" s="55"/>
      <c r="J9267" s="71"/>
      <c r="K9267" s="71"/>
      <c r="L9267" s="39"/>
      <c r="M9267" s="39"/>
      <c r="N9267" s="64"/>
      <c r="Y9267" s="55"/>
    </row>
    <row r="9268" spans="1:25" s="49" customFormat="1" x14ac:dyDescent="0.25">
      <c r="A9268" s="67"/>
      <c r="B9268" s="67"/>
      <c r="C9268" s="67"/>
      <c r="D9268" s="71"/>
      <c r="E9268" s="55"/>
      <c r="F9268" s="58"/>
      <c r="G9268" s="58"/>
      <c r="H9268" s="55"/>
      <c r="I9268" s="55"/>
      <c r="J9268" s="71"/>
      <c r="K9268" s="71"/>
      <c r="L9268" s="39"/>
      <c r="M9268" s="39"/>
      <c r="N9268" s="64"/>
      <c r="Y9268" s="55"/>
    </row>
    <row r="9269" spans="1:25" s="49" customFormat="1" x14ac:dyDescent="0.25">
      <c r="A9269" s="67"/>
      <c r="B9269" s="67"/>
      <c r="C9269" s="67"/>
      <c r="D9269" s="71"/>
      <c r="E9269" s="55"/>
      <c r="F9269" s="58"/>
      <c r="G9269" s="58"/>
      <c r="H9269" s="55"/>
      <c r="I9269" s="55"/>
      <c r="J9269" s="71"/>
      <c r="K9269" s="71"/>
      <c r="L9269" s="39"/>
      <c r="M9269" s="39"/>
      <c r="N9269" s="64"/>
      <c r="Y9269" s="55"/>
    </row>
    <row r="9270" spans="1:25" s="49" customFormat="1" x14ac:dyDescent="0.25">
      <c r="A9270" s="67"/>
      <c r="B9270" s="67"/>
      <c r="C9270" s="67"/>
      <c r="D9270" s="71"/>
      <c r="E9270" s="55"/>
      <c r="F9270" s="58"/>
      <c r="G9270" s="58"/>
      <c r="H9270" s="55"/>
      <c r="I9270" s="55"/>
      <c r="J9270" s="71"/>
      <c r="K9270" s="71"/>
      <c r="L9270" s="39"/>
      <c r="M9270" s="39"/>
      <c r="N9270" s="64"/>
      <c r="Y9270" s="55"/>
    </row>
    <row r="9271" spans="1:25" s="49" customFormat="1" x14ac:dyDescent="0.25">
      <c r="A9271" s="67"/>
      <c r="B9271" s="67"/>
      <c r="C9271" s="67"/>
      <c r="D9271" s="71"/>
      <c r="E9271" s="55"/>
      <c r="F9271" s="58"/>
      <c r="G9271" s="58"/>
      <c r="H9271" s="55"/>
      <c r="I9271" s="55"/>
      <c r="J9271" s="71"/>
      <c r="K9271" s="71"/>
      <c r="L9271" s="39"/>
      <c r="M9271" s="39"/>
      <c r="N9271" s="64"/>
      <c r="Y9271" s="55"/>
    </row>
    <row r="9272" spans="1:25" s="49" customFormat="1" x14ac:dyDescent="0.25">
      <c r="A9272" s="67"/>
      <c r="B9272" s="67"/>
      <c r="C9272" s="67"/>
      <c r="D9272" s="71"/>
      <c r="E9272" s="55"/>
      <c r="F9272" s="58"/>
      <c r="G9272" s="58"/>
      <c r="H9272" s="55"/>
      <c r="I9272" s="55"/>
      <c r="J9272" s="71"/>
      <c r="K9272" s="71"/>
      <c r="L9272" s="39"/>
      <c r="M9272" s="39"/>
      <c r="N9272" s="64"/>
      <c r="Y9272" s="55"/>
    </row>
    <row r="9273" spans="1:25" s="49" customFormat="1" x14ac:dyDescent="0.25">
      <c r="A9273" s="67"/>
      <c r="B9273" s="67"/>
      <c r="C9273" s="67"/>
      <c r="D9273" s="71"/>
      <c r="E9273" s="55"/>
      <c r="F9273" s="58"/>
      <c r="G9273" s="58"/>
      <c r="H9273" s="55"/>
      <c r="I9273" s="55"/>
      <c r="J9273" s="71"/>
      <c r="K9273" s="71"/>
      <c r="L9273" s="39"/>
      <c r="M9273" s="39"/>
      <c r="N9273" s="64"/>
      <c r="Y9273" s="55"/>
    </row>
    <row r="9274" spans="1:25" s="49" customFormat="1" x14ac:dyDescent="0.25">
      <c r="A9274" s="67"/>
      <c r="B9274" s="67"/>
      <c r="C9274" s="67"/>
      <c r="D9274" s="71"/>
      <c r="E9274" s="55"/>
      <c r="F9274" s="58"/>
      <c r="G9274" s="58"/>
      <c r="H9274" s="55"/>
      <c r="I9274" s="55"/>
      <c r="J9274" s="71"/>
      <c r="K9274" s="71"/>
      <c r="L9274" s="39"/>
      <c r="M9274" s="39"/>
      <c r="N9274" s="64"/>
      <c r="Y9274" s="55"/>
    </row>
    <row r="9275" spans="1:25" s="49" customFormat="1" x14ac:dyDescent="0.25">
      <c r="A9275" s="67"/>
      <c r="B9275" s="67"/>
      <c r="C9275" s="67"/>
      <c r="D9275" s="71"/>
      <c r="E9275" s="55"/>
      <c r="F9275" s="58"/>
      <c r="G9275" s="58"/>
      <c r="H9275" s="55"/>
      <c r="I9275" s="55"/>
      <c r="J9275" s="71"/>
      <c r="K9275" s="71"/>
      <c r="L9275" s="39"/>
      <c r="M9275" s="39"/>
      <c r="N9275" s="64"/>
      <c r="Y9275" s="55"/>
    </row>
    <row r="9276" spans="1:25" s="49" customFormat="1" x14ac:dyDescent="0.25">
      <c r="A9276" s="67"/>
      <c r="B9276" s="67"/>
      <c r="C9276" s="67"/>
      <c r="D9276" s="71"/>
      <c r="E9276" s="55"/>
      <c r="F9276" s="58"/>
      <c r="G9276" s="58"/>
      <c r="H9276" s="55"/>
      <c r="I9276" s="55"/>
      <c r="J9276" s="71"/>
      <c r="K9276" s="71"/>
      <c r="L9276" s="39"/>
      <c r="M9276" s="39"/>
      <c r="N9276" s="64"/>
      <c r="Y9276" s="55"/>
    </row>
    <row r="9277" spans="1:25" s="49" customFormat="1" x14ac:dyDescent="0.25">
      <c r="A9277" s="67"/>
      <c r="B9277" s="67"/>
      <c r="C9277" s="67"/>
      <c r="D9277" s="71"/>
      <c r="E9277" s="55"/>
      <c r="F9277" s="58"/>
      <c r="G9277" s="58"/>
      <c r="H9277" s="55"/>
      <c r="I9277" s="55"/>
      <c r="J9277" s="71"/>
      <c r="K9277" s="71"/>
      <c r="L9277" s="39"/>
      <c r="M9277" s="39"/>
      <c r="N9277" s="64"/>
      <c r="Y9277" s="55"/>
    </row>
    <row r="9278" spans="1:25" s="49" customFormat="1" x14ac:dyDescent="0.25">
      <c r="A9278" s="67"/>
      <c r="B9278" s="67"/>
      <c r="C9278" s="67"/>
      <c r="D9278" s="71"/>
      <c r="E9278" s="55"/>
      <c r="F9278" s="58"/>
      <c r="G9278" s="58"/>
      <c r="H9278" s="55"/>
      <c r="I9278" s="55"/>
      <c r="J9278" s="71"/>
      <c r="K9278" s="71"/>
      <c r="L9278" s="39"/>
      <c r="M9278" s="39"/>
      <c r="N9278" s="64"/>
      <c r="Y9278" s="55"/>
    </row>
    <row r="9279" spans="1:25" s="49" customFormat="1" x14ac:dyDescent="0.25">
      <c r="A9279" s="67"/>
      <c r="B9279" s="67"/>
      <c r="C9279" s="67"/>
      <c r="D9279" s="71"/>
      <c r="E9279" s="55"/>
      <c r="F9279" s="58"/>
      <c r="G9279" s="58"/>
      <c r="H9279" s="55"/>
      <c r="I9279" s="55"/>
      <c r="J9279" s="71"/>
      <c r="K9279" s="71"/>
      <c r="L9279" s="39"/>
      <c r="M9279" s="39"/>
      <c r="N9279" s="64"/>
      <c r="Y9279" s="55"/>
    </row>
    <row r="9280" spans="1:25" s="49" customFormat="1" x14ac:dyDescent="0.25">
      <c r="A9280" s="67"/>
      <c r="B9280" s="67"/>
      <c r="C9280" s="67"/>
      <c r="D9280" s="71"/>
      <c r="E9280" s="55"/>
      <c r="F9280" s="58"/>
      <c r="G9280" s="58"/>
      <c r="H9280" s="55"/>
      <c r="I9280" s="55"/>
      <c r="J9280" s="71"/>
      <c r="K9280" s="71"/>
      <c r="L9280" s="39"/>
      <c r="M9280" s="39"/>
      <c r="N9280" s="64"/>
      <c r="Y9280" s="55"/>
    </row>
    <row r="9281" spans="1:25" s="49" customFormat="1" x14ac:dyDescent="0.25">
      <c r="A9281" s="67"/>
      <c r="B9281" s="67"/>
      <c r="C9281" s="67"/>
      <c r="D9281" s="71"/>
      <c r="E9281" s="55"/>
      <c r="F9281" s="58"/>
      <c r="G9281" s="58"/>
      <c r="H9281" s="55"/>
      <c r="I9281" s="55"/>
      <c r="J9281" s="71"/>
      <c r="K9281" s="71"/>
      <c r="L9281" s="39"/>
      <c r="M9281" s="39"/>
      <c r="N9281" s="64"/>
      <c r="Y9281" s="55"/>
    </row>
    <row r="9282" spans="1:25" s="49" customFormat="1" x14ac:dyDescent="0.25">
      <c r="A9282" s="67"/>
      <c r="B9282" s="67"/>
      <c r="C9282" s="67"/>
      <c r="D9282" s="71"/>
      <c r="E9282" s="55"/>
      <c r="F9282" s="58"/>
      <c r="G9282" s="58"/>
      <c r="H9282" s="55"/>
      <c r="I9282" s="55"/>
      <c r="J9282" s="71"/>
      <c r="K9282" s="71"/>
      <c r="L9282" s="39"/>
      <c r="M9282" s="39"/>
      <c r="N9282" s="64"/>
      <c r="Y9282" s="55"/>
    </row>
    <row r="9283" spans="1:25" s="49" customFormat="1" x14ac:dyDescent="0.25">
      <c r="A9283" s="67"/>
      <c r="B9283" s="67"/>
      <c r="C9283" s="67"/>
      <c r="D9283" s="71"/>
      <c r="E9283" s="55"/>
      <c r="F9283" s="58"/>
      <c r="G9283" s="58"/>
      <c r="H9283" s="55"/>
      <c r="I9283" s="55"/>
      <c r="J9283" s="71"/>
      <c r="K9283" s="71"/>
      <c r="L9283" s="39"/>
      <c r="M9283" s="39"/>
      <c r="N9283" s="64"/>
      <c r="Y9283" s="55"/>
    </row>
    <row r="9284" spans="1:25" s="49" customFormat="1" x14ac:dyDescent="0.25">
      <c r="A9284" s="67"/>
      <c r="B9284" s="67"/>
      <c r="C9284" s="67"/>
      <c r="D9284" s="71"/>
      <c r="E9284" s="55"/>
      <c r="F9284" s="58"/>
      <c r="G9284" s="58"/>
      <c r="H9284" s="55"/>
      <c r="I9284" s="55"/>
      <c r="J9284" s="71"/>
      <c r="K9284" s="71"/>
      <c r="L9284" s="39"/>
      <c r="M9284" s="39"/>
      <c r="N9284" s="64"/>
      <c r="Y9284" s="55"/>
    </row>
    <row r="9285" spans="1:25" s="49" customFormat="1" x14ac:dyDescent="0.25">
      <c r="A9285" s="67"/>
      <c r="B9285" s="67"/>
      <c r="C9285" s="67"/>
      <c r="D9285" s="71"/>
      <c r="E9285" s="55"/>
      <c r="F9285" s="58"/>
      <c r="G9285" s="58"/>
      <c r="H9285" s="55"/>
      <c r="I9285" s="55"/>
      <c r="J9285" s="71"/>
      <c r="K9285" s="71"/>
      <c r="L9285" s="39"/>
      <c r="M9285" s="39"/>
      <c r="N9285" s="64"/>
      <c r="Y9285" s="55"/>
    </row>
    <row r="9286" spans="1:25" s="49" customFormat="1" x14ac:dyDescent="0.25">
      <c r="A9286" s="67"/>
      <c r="B9286" s="67"/>
      <c r="C9286" s="67"/>
      <c r="D9286" s="71"/>
      <c r="E9286" s="55"/>
      <c r="F9286" s="58"/>
      <c r="G9286" s="58"/>
      <c r="H9286" s="55"/>
      <c r="I9286" s="55"/>
      <c r="J9286" s="71"/>
      <c r="K9286" s="71"/>
      <c r="L9286" s="39"/>
      <c r="M9286" s="39"/>
      <c r="N9286" s="64"/>
      <c r="Y9286" s="55"/>
    </row>
    <row r="9287" spans="1:25" s="49" customFormat="1" x14ac:dyDescent="0.25">
      <c r="A9287" s="67"/>
      <c r="B9287" s="67"/>
      <c r="C9287" s="67"/>
      <c r="D9287" s="71"/>
      <c r="E9287" s="55"/>
      <c r="F9287" s="58"/>
      <c r="G9287" s="58"/>
      <c r="H9287" s="55"/>
      <c r="I9287" s="55"/>
      <c r="J9287" s="71"/>
      <c r="K9287" s="71"/>
      <c r="L9287" s="39"/>
      <c r="M9287" s="39"/>
      <c r="N9287" s="64"/>
      <c r="Y9287" s="55"/>
    </row>
    <row r="9288" spans="1:25" s="49" customFormat="1" x14ac:dyDescent="0.25">
      <c r="A9288" s="67"/>
      <c r="B9288" s="67"/>
      <c r="C9288" s="67"/>
      <c r="D9288" s="71"/>
      <c r="E9288" s="55"/>
      <c r="F9288" s="58"/>
      <c r="G9288" s="58"/>
      <c r="H9288" s="55"/>
      <c r="I9288" s="55"/>
      <c r="J9288" s="71"/>
      <c r="K9288" s="71"/>
      <c r="L9288" s="39"/>
      <c r="M9288" s="39"/>
      <c r="N9288" s="64"/>
      <c r="Y9288" s="55"/>
    </row>
    <row r="9289" spans="1:25" s="49" customFormat="1" x14ac:dyDescent="0.25">
      <c r="A9289" s="67"/>
      <c r="B9289" s="67"/>
      <c r="C9289" s="67"/>
      <c r="D9289" s="71"/>
      <c r="E9289" s="55"/>
      <c r="F9289" s="58"/>
      <c r="G9289" s="58"/>
      <c r="H9289" s="55"/>
      <c r="I9289" s="55"/>
      <c r="J9289" s="71"/>
      <c r="K9289" s="71"/>
      <c r="L9289" s="39"/>
      <c r="M9289" s="39"/>
      <c r="N9289" s="64"/>
      <c r="Y9289" s="55"/>
    </row>
    <row r="9290" spans="1:25" s="49" customFormat="1" x14ac:dyDescent="0.25">
      <c r="A9290" s="67"/>
      <c r="B9290" s="67"/>
      <c r="C9290" s="67"/>
      <c r="D9290" s="71"/>
      <c r="E9290" s="55"/>
      <c r="F9290" s="58"/>
      <c r="G9290" s="58"/>
      <c r="H9290" s="55"/>
      <c r="I9290" s="55"/>
      <c r="J9290" s="71"/>
      <c r="K9290" s="71"/>
      <c r="L9290" s="39"/>
      <c r="M9290" s="39"/>
      <c r="N9290" s="64"/>
      <c r="Y9290" s="55"/>
    </row>
    <row r="9291" spans="1:25" s="49" customFormat="1" x14ac:dyDescent="0.25">
      <c r="A9291" s="67"/>
      <c r="B9291" s="67"/>
      <c r="C9291" s="67"/>
      <c r="D9291" s="71"/>
      <c r="E9291" s="55"/>
      <c r="F9291" s="58"/>
      <c r="G9291" s="58"/>
      <c r="H9291" s="55"/>
      <c r="I9291" s="55"/>
      <c r="J9291" s="71"/>
      <c r="K9291" s="71"/>
      <c r="L9291" s="39"/>
      <c r="M9291" s="39"/>
      <c r="N9291" s="64"/>
      <c r="Y9291" s="55"/>
    </row>
    <row r="9292" spans="1:25" s="49" customFormat="1" x14ac:dyDescent="0.25">
      <c r="A9292" s="67"/>
      <c r="B9292" s="67"/>
      <c r="C9292" s="67"/>
      <c r="D9292" s="71"/>
      <c r="E9292" s="55"/>
      <c r="F9292" s="58"/>
      <c r="G9292" s="58"/>
      <c r="H9292" s="55"/>
      <c r="I9292" s="55"/>
      <c r="J9292" s="71"/>
      <c r="K9292" s="71"/>
      <c r="L9292" s="39"/>
      <c r="M9292" s="39"/>
      <c r="N9292" s="64"/>
      <c r="Y9292" s="55"/>
    </row>
    <row r="9293" spans="1:25" s="49" customFormat="1" x14ac:dyDescent="0.25">
      <c r="A9293" s="67"/>
      <c r="B9293" s="67"/>
      <c r="C9293" s="67"/>
      <c r="D9293" s="71"/>
      <c r="E9293" s="55"/>
      <c r="F9293" s="58"/>
      <c r="G9293" s="58"/>
      <c r="H9293" s="55"/>
      <c r="I9293" s="55"/>
      <c r="J9293" s="71"/>
      <c r="K9293" s="71"/>
      <c r="L9293" s="39"/>
      <c r="M9293" s="39"/>
      <c r="N9293" s="64"/>
      <c r="Y9293" s="55"/>
    </row>
    <row r="9294" spans="1:25" s="49" customFormat="1" x14ac:dyDescent="0.25">
      <c r="A9294" s="67"/>
      <c r="B9294" s="67"/>
      <c r="C9294" s="67"/>
      <c r="D9294" s="71"/>
      <c r="E9294" s="55"/>
      <c r="F9294" s="58"/>
      <c r="G9294" s="58"/>
      <c r="H9294" s="55"/>
      <c r="I9294" s="55"/>
      <c r="J9294" s="71"/>
      <c r="K9294" s="71"/>
      <c r="L9294" s="39"/>
      <c r="M9294" s="39"/>
      <c r="N9294" s="64"/>
      <c r="Y9294" s="55"/>
    </row>
    <row r="9295" spans="1:25" s="49" customFormat="1" x14ac:dyDescent="0.25">
      <c r="A9295" s="67"/>
      <c r="B9295" s="67"/>
      <c r="C9295" s="67"/>
      <c r="D9295" s="71"/>
      <c r="E9295" s="55"/>
      <c r="F9295" s="58"/>
      <c r="G9295" s="58"/>
      <c r="H9295" s="55"/>
      <c r="I9295" s="55"/>
      <c r="J9295" s="71"/>
      <c r="K9295" s="71"/>
      <c r="L9295" s="39"/>
      <c r="M9295" s="39"/>
      <c r="N9295" s="64"/>
      <c r="Y9295" s="55"/>
    </row>
    <row r="9296" spans="1:25" s="49" customFormat="1" x14ac:dyDescent="0.25">
      <c r="A9296" s="67"/>
      <c r="B9296" s="67"/>
      <c r="C9296" s="67"/>
      <c r="D9296" s="71"/>
      <c r="E9296" s="55"/>
      <c r="F9296" s="58"/>
      <c r="G9296" s="58"/>
      <c r="H9296" s="55"/>
      <c r="I9296" s="55"/>
      <c r="J9296" s="71"/>
      <c r="K9296" s="71"/>
      <c r="L9296" s="39"/>
      <c r="M9296" s="39"/>
      <c r="N9296" s="64"/>
      <c r="Y9296" s="55"/>
    </row>
    <row r="9297" spans="1:25" s="49" customFormat="1" x14ac:dyDescent="0.25">
      <c r="A9297" s="67"/>
      <c r="B9297" s="67"/>
      <c r="C9297" s="67"/>
      <c r="D9297" s="71"/>
      <c r="E9297" s="55"/>
      <c r="F9297" s="58"/>
      <c r="G9297" s="58"/>
      <c r="H9297" s="55"/>
      <c r="I9297" s="55"/>
      <c r="J9297" s="71"/>
      <c r="K9297" s="71"/>
      <c r="L9297" s="39"/>
      <c r="M9297" s="39"/>
      <c r="N9297" s="64"/>
      <c r="Y9297" s="55"/>
    </row>
    <row r="9298" spans="1:25" s="49" customFormat="1" x14ac:dyDescent="0.25">
      <c r="A9298" s="67"/>
      <c r="B9298" s="67"/>
      <c r="C9298" s="67"/>
      <c r="D9298" s="71"/>
      <c r="E9298" s="55"/>
      <c r="F9298" s="58"/>
      <c r="G9298" s="58"/>
      <c r="H9298" s="55"/>
      <c r="I9298" s="55"/>
      <c r="J9298" s="71"/>
      <c r="K9298" s="71"/>
      <c r="L9298" s="39"/>
      <c r="M9298" s="39"/>
      <c r="N9298" s="64"/>
      <c r="Y9298" s="55"/>
    </row>
    <row r="9299" spans="1:25" s="49" customFormat="1" x14ac:dyDescent="0.25">
      <c r="A9299" s="67"/>
      <c r="B9299" s="67"/>
      <c r="C9299" s="67"/>
      <c r="D9299" s="71"/>
      <c r="E9299" s="55"/>
      <c r="F9299" s="58"/>
      <c r="G9299" s="58"/>
      <c r="H9299" s="55"/>
      <c r="I9299" s="55"/>
      <c r="J9299" s="71"/>
      <c r="K9299" s="71"/>
      <c r="L9299" s="39"/>
      <c r="M9299" s="39"/>
      <c r="N9299" s="64"/>
      <c r="Y9299" s="55"/>
    </row>
    <row r="9300" spans="1:25" s="49" customFormat="1" x14ac:dyDescent="0.25">
      <c r="A9300" s="67"/>
      <c r="B9300" s="67"/>
      <c r="C9300" s="67"/>
      <c r="D9300" s="71"/>
      <c r="E9300" s="55"/>
      <c r="F9300" s="58"/>
      <c r="G9300" s="58"/>
      <c r="H9300" s="55"/>
      <c r="I9300" s="55"/>
      <c r="J9300" s="71"/>
      <c r="K9300" s="71"/>
      <c r="L9300" s="39"/>
      <c r="M9300" s="39"/>
      <c r="N9300" s="64"/>
      <c r="Y9300" s="55"/>
    </row>
    <row r="9301" spans="1:25" s="49" customFormat="1" x14ac:dyDescent="0.25">
      <c r="A9301" s="67"/>
      <c r="B9301" s="67"/>
      <c r="C9301" s="67"/>
      <c r="D9301" s="71"/>
      <c r="E9301" s="55"/>
      <c r="F9301" s="58"/>
      <c r="G9301" s="58"/>
      <c r="H9301" s="55"/>
      <c r="I9301" s="55"/>
      <c r="J9301" s="71"/>
      <c r="K9301" s="71"/>
      <c r="L9301" s="39"/>
      <c r="M9301" s="39"/>
      <c r="N9301" s="64"/>
      <c r="Y9301" s="55"/>
    </row>
    <row r="9302" spans="1:25" s="49" customFormat="1" x14ac:dyDescent="0.25">
      <c r="A9302" s="67"/>
      <c r="B9302" s="67"/>
      <c r="C9302" s="67"/>
      <c r="D9302" s="71"/>
      <c r="E9302" s="55"/>
      <c r="F9302" s="58"/>
      <c r="G9302" s="58"/>
      <c r="H9302" s="55"/>
      <c r="I9302" s="55"/>
      <c r="J9302" s="71"/>
      <c r="K9302" s="71"/>
      <c r="L9302" s="39"/>
      <c r="M9302" s="39"/>
      <c r="N9302" s="64"/>
      <c r="Y9302" s="55"/>
    </row>
    <row r="9303" spans="1:25" s="49" customFormat="1" x14ac:dyDescent="0.25">
      <c r="A9303" s="67"/>
      <c r="B9303" s="67"/>
      <c r="C9303" s="67"/>
      <c r="D9303" s="71"/>
      <c r="E9303" s="55"/>
      <c r="F9303" s="58"/>
      <c r="G9303" s="58"/>
      <c r="H9303" s="55"/>
      <c r="I9303" s="55"/>
      <c r="J9303" s="71"/>
      <c r="K9303" s="71"/>
      <c r="L9303" s="39"/>
      <c r="M9303" s="39"/>
      <c r="N9303" s="64"/>
      <c r="Y9303" s="55"/>
    </row>
    <row r="9304" spans="1:25" s="49" customFormat="1" x14ac:dyDescent="0.25">
      <c r="A9304" s="67"/>
      <c r="B9304" s="67"/>
      <c r="C9304" s="67"/>
      <c r="D9304" s="71"/>
      <c r="E9304" s="55"/>
      <c r="F9304" s="58"/>
      <c r="G9304" s="58"/>
      <c r="H9304" s="55"/>
      <c r="I9304" s="55"/>
      <c r="J9304" s="71"/>
      <c r="K9304" s="71"/>
      <c r="L9304" s="39"/>
      <c r="M9304" s="39"/>
      <c r="N9304" s="64"/>
      <c r="Y9304" s="55"/>
    </row>
    <row r="9305" spans="1:25" s="49" customFormat="1" x14ac:dyDescent="0.25">
      <c r="A9305" s="67"/>
      <c r="B9305" s="67"/>
      <c r="C9305" s="67"/>
      <c r="D9305" s="71"/>
      <c r="E9305" s="55"/>
      <c r="F9305" s="58"/>
      <c r="G9305" s="58"/>
      <c r="H9305" s="55"/>
      <c r="I9305" s="55"/>
      <c r="J9305" s="71"/>
      <c r="K9305" s="71"/>
      <c r="L9305" s="39"/>
      <c r="M9305" s="39"/>
      <c r="N9305" s="64"/>
      <c r="Y9305" s="55"/>
    </row>
    <row r="9306" spans="1:25" s="49" customFormat="1" x14ac:dyDescent="0.25">
      <c r="A9306" s="67"/>
      <c r="B9306" s="67"/>
      <c r="C9306" s="67"/>
      <c r="D9306" s="71"/>
      <c r="E9306" s="55"/>
      <c r="F9306" s="58"/>
      <c r="G9306" s="58"/>
      <c r="H9306" s="55"/>
      <c r="I9306" s="55"/>
      <c r="J9306" s="71"/>
      <c r="K9306" s="71"/>
      <c r="L9306" s="39"/>
      <c r="M9306" s="39"/>
      <c r="N9306" s="64"/>
      <c r="Y9306" s="55"/>
    </row>
    <row r="9307" spans="1:25" s="49" customFormat="1" x14ac:dyDescent="0.25">
      <c r="A9307" s="67"/>
      <c r="B9307" s="67"/>
      <c r="C9307" s="67"/>
      <c r="D9307" s="71"/>
      <c r="E9307" s="55"/>
      <c r="F9307" s="58"/>
      <c r="G9307" s="58"/>
      <c r="H9307" s="55"/>
      <c r="I9307" s="55"/>
      <c r="J9307" s="71"/>
      <c r="K9307" s="71"/>
      <c r="L9307" s="39"/>
      <c r="M9307" s="39"/>
      <c r="N9307" s="64"/>
      <c r="Y9307" s="55"/>
    </row>
    <row r="9308" spans="1:25" s="49" customFormat="1" x14ac:dyDescent="0.25">
      <c r="A9308" s="67"/>
      <c r="B9308" s="67"/>
      <c r="C9308" s="67"/>
      <c r="D9308" s="71"/>
      <c r="E9308" s="55"/>
      <c r="F9308" s="58"/>
      <c r="G9308" s="58"/>
      <c r="H9308" s="55"/>
      <c r="I9308" s="55"/>
      <c r="J9308" s="71"/>
      <c r="K9308" s="71"/>
      <c r="L9308" s="39"/>
      <c r="M9308" s="39"/>
      <c r="N9308" s="64"/>
      <c r="Y9308" s="55"/>
    </row>
    <row r="9309" spans="1:25" s="49" customFormat="1" x14ac:dyDescent="0.25">
      <c r="A9309" s="67"/>
      <c r="B9309" s="67"/>
      <c r="C9309" s="67"/>
      <c r="D9309" s="71"/>
      <c r="E9309" s="55"/>
      <c r="F9309" s="58"/>
      <c r="G9309" s="58"/>
      <c r="H9309" s="55"/>
      <c r="I9309" s="55"/>
      <c r="J9309" s="71"/>
      <c r="K9309" s="71"/>
      <c r="L9309" s="39"/>
      <c r="M9309" s="39"/>
      <c r="N9309" s="64"/>
      <c r="Y9309" s="55"/>
    </row>
    <row r="9310" spans="1:25" s="49" customFormat="1" x14ac:dyDescent="0.25">
      <c r="A9310" s="67"/>
      <c r="B9310" s="67"/>
      <c r="C9310" s="67"/>
      <c r="D9310" s="71"/>
      <c r="E9310" s="55"/>
      <c r="F9310" s="58"/>
      <c r="G9310" s="58"/>
      <c r="H9310" s="55"/>
      <c r="I9310" s="55"/>
      <c r="J9310" s="71"/>
      <c r="K9310" s="71"/>
      <c r="L9310" s="39"/>
      <c r="M9310" s="39"/>
      <c r="N9310" s="64"/>
      <c r="Y9310" s="55"/>
    </row>
    <row r="9311" spans="1:25" s="49" customFormat="1" x14ac:dyDescent="0.25">
      <c r="A9311" s="67"/>
      <c r="B9311" s="67"/>
      <c r="C9311" s="67"/>
      <c r="D9311" s="71"/>
      <c r="E9311" s="55"/>
      <c r="F9311" s="58"/>
      <c r="G9311" s="58"/>
      <c r="H9311" s="55"/>
      <c r="I9311" s="55"/>
      <c r="J9311" s="71"/>
      <c r="K9311" s="71"/>
      <c r="L9311" s="39"/>
      <c r="M9311" s="39"/>
      <c r="N9311" s="64"/>
      <c r="Y9311" s="55"/>
    </row>
    <row r="9312" spans="1:25" s="49" customFormat="1" x14ac:dyDescent="0.25">
      <c r="A9312" s="67"/>
      <c r="B9312" s="67"/>
      <c r="C9312" s="67"/>
      <c r="D9312" s="71"/>
      <c r="E9312" s="55"/>
      <c r="F9312" s="58"/>
      <c r="G9312" s="58"/>
      <c r="H9312" s="55"/>
      <c r="I9312" s="55"/>
      <c r="J9312" s="71"/>
      <c r="K9312" s="71"/>
      <c r="L9312" s="39"/>
      <c r="M9312" s="39"/>
      <c r="N9312" s="64"/>
      <c r="Y9312" s="55"/>
    </row>
    <row r="9313" spans="1:25" s="49" customFormat="1" x14ac:dyDescent="0.25">
      <c r="A9313" s="67"/>
      <c r="B9313" s="67"/>
      <c r="C9313" s="67"/>
      <c r="D9313" s="71"/>
      <c r="E9313" s="55"/>
      <c r="F9313" s="58"/>
      <c r="G9313" s="58"/>
      <c r="H9313" s="55"/>
      <c r="I9313" s="55"/>
      <c r="J9313" s="71"/>
      <c r="K9313" s="71"/>
      <c r="L9313" s="39"/>
      <c r="M9313" s="39"/>
      <c r="N9313" s="64"/>
      <c r="Y9313" s="55"/>
    </row>
    <row r="9314" spans="1:25" s="49" customFormat="1" x14ac:dyDescent="0.25">
      <c r="A9314" s="67"/>
      <c r="B9314" s="67"/>
      <c r="C9314" s="67"/>
      <c r="D9314" s="71"/>
      <c r="E9314" s="55"/>
      <c r="F9314" s="58"/>
      <c r="G9314" s="58"/>
      <c r="H9314" s="55"/>
      <c r="I9314" s="55"/>
      <c r="J9314" s="71"/>
      <c r="K9314" s="71"/>
      <c r="L9314" s="39"/>
      <c r="M9314" s="39"/>
      <c r="N9314" s="64"/>
      <c r="Y9314" s="55"/>
    </row>
    <row r="9315" spans="1:25" s="49" customFormat="1" x14ac:dyDescent="0.25">
      <c r="A9315" s="67"/>
      <c r="B9315" s="67"/>
      <c r="C9315" s="67"/>
      <c r="D9315" s="71"/>
      <c r="E9315" s="55"/>
      <c r="F9315" s="58"/>
      <c r="G9315" s="58"/>
      <c r="H9315" s="55"/>
      <c r="I9315" s="55"/>
      <c r="J9315" s="71"/>
      <c r="K9315" s="71"/>
      <c r="L9315" s="39"/>
      <c r="M9315" s="39"/>
      <c r="N9315" s="64"/>
      <c r="Y9315" s="55"/>
    </row>
    <row r="9316" spans="1:25" s="49" customFormat="1" x14ac:dyDescent="0.25">
      <c r="A9316" s="67"/>
      <c r="B9316" s="67"/>
      <c r="C9316" s="67"/>
      <c r="D9316" s="71"/>
      <c r="E9316" s="55"/>
      <c r="F9316" s="58"/>
      <c r="G9316" s="58"/>
      <c r="H9316" s="55"/>
      <c r="I9316" s="55"/>
      <c r="J9316" s="71"/>
      <c r="K9316" s="71"/>
      <c r="L9316" s="39"/>
      <c r="M9316" s="39"/>
      <c r="N9316" s="64"/>
      <c r="Y9316" s="55"/>
    </row>
    <row r="9317" spans="1:25" s="49" customFormat="1" x14ac:dyDescent="0.25">
      <c r="A9317" s="67"/>
      <c r="B9317" s="67"/>
      <c r="C9317" s="67"/>
      <c r="D9317" s="71"/>
      <c r="E9317" s="55"/>
      <c r="F9317" s="58"/>
      <c r="G9317" s="58"/>
      <c r="H9317" s="55"/>
      <c r="I9317" s="55"/>
      <c r="J9317" s="71"/>
      <c r="K9317" s="71"/>
      <c r="L9317" s="39"/>
      <c r="M9317" s="39"/>
      <c r="N9317" s="64"/>
      <c r="Y9317" s="55"/>
    </row>
    <row r="9318" spans="1:25" s="49" customFormat="1" x14ac:dyDescent="0.25">
      <c r="A9318" s="67"/>
      <c r="B9318" s="67"/>
      <c r="C9318" s="67"/>
      <c r="D9318" s="71"/>
      <c r="E9318" s="55"/>
      <c r="F9318" s="58"/>
      <c r="G9318" s="58"/>
      <c r="H9318" s="55"/>
      <c r="I9318" s="55"/>
      <c r="J9318" s="71"/>
      <c r="K9318" s="71"/>
      <c r="L9318" s="39"/>
      <c r="M9318" s="39"/>
      <c r="N9318" s="64"/>
      <c r="Y9318" s="55"/>
    </row>
    <row r="9319" spans="1:25" s="49" customFormat="1" x14ac:dyDescent="0.25">
      <c r="A9319" s="67"/>
      <c r="B9319" s="67"/>
      <c r="C9319" s="67"/>
      <c r="D9319" s="71"/>
      <c r="E9319" s="55"/>
      <c r="F9319" s="58"/>
      <c r="G9319" s="58"/>
      <c r="H9319" s="55"/>
      <c r="I9319" s="55"/>
      <c r="J9319" s="71"/>
      <c r="K9319" s="71"/>
      <c r="L9319" s="39"/>
      <c r="M9319" s="39"/>
      <c r="N9319" s="64"/>
      <c r="Y9319" s="55"/>
    </row>
    <row r="9320" spans="1:25" s="49" customFormat="1" x14ac:dyDescent="0.25">
      <c r="A9320" s="67"/>
      <c r="B9320" s="67"/>
      <c r="C9320" s="67"/>
      <c r="D9320" s="71"/>
      <c r="E9320" s="55"/>
      <c r="F9320" s="58"/>
      <c r="G9320" s="58"/>
      <c r="H9320" s="55"/>
      <c r="I9320" s="55"/>
      <c r="J9320" s="71"/>
      <c r="K9320" s="71"/>
      <c r="L9320" s="39"/>
      <c r="M9320" s="39"/>
      <c r="N9320" s="64"/>
      <c r="Y9320" s="55"/>
    </row>
    <row r="9321" spans="1:25" s="49" customFormat="1" x14ac:dyDescent="0.25">
      <c r="A9321" s="67"/>
      <c r="B9321" s="67"/>
      <c r="C9321" s="67"/>
      <c r="D9321" s="71"/>
      <c r="E9321" s="55"/>
      <c r="F9321" s="58"/>
      <c r="G9321" s="58"/>
      <c r="H9321" s="55"/>
      <c r="I9321" s="55"/>
      <c r="J9321" s="71"/>
      <c r="K9321" s="71"/>
      <c r="L9321" s="39"/>
      <c r="M9321" s="39"/>
      <c r="N9321" s="64"/>
      <c r="Y9321" s="55"/>
    </row>
    <row r="9322" spans="1:25" s="49" customFormat="1" x14ac:dyDescent="0.25">
      <c r="A9322" s="67"/>
      <c r="B9322" s="67"/>
      <c r="C9322" s="67"/>
      <c r="D9322" s="71"/>
      <c r="E9322" s="55"/>
      <c r="F9322" s="58"/>
      <c r="G9322" s="58"/>
      <c r="H9322" s="55"/>
      <c r="I9322" s="55"/>
      <c r="J9322" s="71"/>
      <c r="K9322" s="71"/>
      <c r="L9322" s="39"/>
      <c r="M9322" s="39"/>
      <c r="N9322" s="64"/>
      <c r="Y9322" s="55"/>
    </row>
    <row r="9323" spans="1:25" s="49" customFormat="1" x14ac:dyDescent="0.25">
      <c r="A9323" s="67"/>
      <c r="B9323" s="67"/>
      <c r="C9323" s="67"/>
      <c r="D9323" s="71"/>
      <c r="E9323" s="55"/>
      <c r="F9323" s="58"/>
      <c r="G9323" s="58"/>
      <c r="H9323" s="55"/>
      <c r="I9323" s="55"/>
      <c r="J9323" s="71"/>
      <c r="K9323" s="71"/>
      <c r="L9323" s="39"/>
      <c r="M9323" s="39"/>
      <c r="N9323" s="64"/>
      <c r="Y9323" s="55"/>
    </row>
    <row r="9324" spans="1:25" s="49" customFormat="1" x14ac:dyDescent="0.25">
      <c r="A9324" s="67"/>
      <c r="B9324" s="67"/>
      <c r="C9324" s="67"/>
      <c r="D9324" s="71"/>
      <c r="E9324" s="55"/>
      <c r="F9324" s="58"/>
      <c r="G9324" s="58"/>
      <c r="H9324" s="55"/>
      <c r="I9324" s="55"/>
      <c r="J9324" s="71"/>
      <c r="K9324" s="71"/>
      <c r="L9324" s="39"/>
      <c r="M9324" s="39"/>
      <c r="N9324" s="64"/>
      <c r="Y9324" s="55"/>
    </row>
    <row r="9325" spans="1:25" s="49" customFormat="1" x14ac:dyDescent="0.25">
      <c r="A9325" s="67"/>
      <c r="B9325" s="67"/>
      <c r="C9325" s="67"/>
      <c r="D9325" s="71"/>
      <c r="E9325" s="55"/>
      <c r="F9325" s="58"/>
      <c r="G9325" s="58"/>
      <c r="H9325" s="55"/>
      <c r="I9325" s="55"/>
      <c r="J9325" s="71"/>
      <c r="K9325" s="71"/>
      <c r="L9325" s="39"/>
      <c r="M9325" s="39"/>
      <c r="N9325" s="64"/>
      <c r="Y9325" s="55"/>
    </row>
    <row r="9326" spans="1:25" s="49" customFormat="1" x14ac:dyDescent="0.25">
      <c r="A9326" s="67"/>
      <c r="B9326" s="67"/>
      <c r="C9326" s="67"/>
      <c r="D9326" s="71"/>
      <c r="E9326" s="55"/>
      <c r="F9326" s="58"/>
      <c r="G9326" s="58"/>
      <c r="H9326" s="55"/>
      <c r="I9326" s="55"/>
      <c r="J9326" s="71"/>
      <c r="K9326" s="71"/>
      <c r="L9326" s="39"/>
      <c r="M9326" s="39"/>
      <c r="N9326" s="64"/>
      <c r="Y9326" s="55"/>
    </row>
    <row r="9327" spans="1:25" s="49" customFormat="1" x14ac:dyDescent="0.25">
      <c r="A9327" s="67"/>
      <c r="B9327" s="67"/>
      <c r="C9327" s="67"/>
      <c r="D9327" s="71"/>
      <c r="E9327" s="55"/>
      <c r="F9327" s="58"/>
      <c r="G9327" s="58"/>
      <c r="H9327" s="55"/>
      <c r="I9327" s="55"/>
      <c r="J9327" s="71"/>
      <c r="K9327" s="71"/>
      <c r="L9327" s="39"/>
      <c r="M9327" s="39"/>
      <c r="N9327" s="64"/>
      <c r="Y9327" s="55"/>
    </row>
    <row r="9328" spans="1:25" s="49" customFormat="1" x14ac:dyDescent="0.25">
      <c r="A9328" s="67"/>
      <c r="B9328" s="67"/>
      <c r="C9328" s="67"/>
      <c r="D9328" s="71"/>
      <c r="E9328" s="55"/>
      <c r="F9328" s="58"/>
      <c r="G9328" s="58"/>
      <c r="H9328" s="55"/>
      <c r="I9328" s="55"/>
      <c r="J9328" s="71"/>
      <c r="K9328" s="71"/>
      <c r="L9328" s="39"/>
      <c r="M9328" s="39"/>
      <c r="N9328" s="64"/>
      <c r="Y9328" s="55"/>
    </row>
    <row r="9329" spans="1:25" s="49" customFormat="1" x14ac:dyDescent="0.25">
      <c r="A9329" s="67"/>
      <c r="B9329" s="67"/>
      <c r="C9329" s="67"/>
      <c r="D9329" s="71"/>
      <c r="E9329" s="55"/>
      <c r="F9329" s="58"/>
      <c r="G9329" s="58"/>
      <c r="H9329" s="55"/>
      <c r="I9329" s="55"/>
      <c r="J9329" s="71"/>
      <c r="K9329" s="71"/>
      <c r="L9329" s="39"/>
      <c r="M9329" s="39"/>
      <c r="N9329" s="64"/>
      <c r="Y9329" s="55"/>
    </row>
    <row r="9330" spans="1:25" s="49" customFormat="1" x14ac:dyDescent="0.25">
      <c r="A9330" s="67"/>
      <c r="B9330" s="67"/>
      <c r="C9330" s="67"/>
      <c r="D9330" s="71"/>
      <c r="E9330" s="55"/>
      <c r="F9330" s="58"/>
      <c r="G9330" s="58"/>
      <c r="H9330" s="55"/>
      <c r="I9330" s="55"/>
      <c r="J9330" s="71"/>
      <c r="K9330" s="71"/>
      <c r="L9330" s="39"/>
      <c r="M9330" s="39"/>
      <c r="N9330" s="64"/>
      <c r="Y9330" s="55"/>
    </row>
    <row r="9331" spans="1:25" s="49" customFormat="1" x14ac:dyDescent="0.25">
      <c r="A9331" s="67"/>
      <c r="B9331" s="67"/>
      <c r="C9331" s="67"/>
      <c r="D9331" s="71"/>
      <c r="E9331" s="55"/>
      <c r="F9331" s="58"/>
      <c r="G9331" s="58"/>
      <c r="H9331" s="55"/>
      <c r="I9331" s="55"/>
      <c r="J9331" s="71"/>
      <c r="K9331" s="71"/>
      <c r="L9331" s="39"/>
      <c r="M9331" s="39"/>
      <c r="N9331" s="64"/>
      <c r="Y9331" s="55"/>
    </row>
    <row r="9332" spans="1:25" s="49" customFormat="1" x14ac:dyDescent="0.25">
      <c r="A9332" s="67"/>
      <c r="B9332" s="67"/>
      <c r="C9332" s="67"/>
      <c r="D9332" s="71"/>
      <c r="E9332" s="55"/>
      <c r="F9332" s="58"/>
      <c r="G9332" s="58"/>
      <c r="H9332" s="55"/>
      <c r="I9332" s="55"/>
      <c r="J9332" s="71"/>
      <c r="K9332" s="71"/>
      <c r="L9332" s="39"/>
      <c r="M9332" s="39"/>
      <c r="N9332" s="64"/>
      <c r="Y9332" s="55"/>
    </row>
    <row r="9333" spans="1:25" s="49" customFormat="1" x14ac:dyDescent="0.25">
      <c r="A9333" s="67"/>
      <c r="B9333" s="67"/>
      <c r="C9333" s="67"/>
      <c r="D9333" s="71"/>
      <c r="E9333" s="55"/>
      <c r="F9333" s="58"/>
      <c r="G9333" s="58"/>
      <c r="H9333" s="55"/>
      <c r="I9333" s="55"/>
      <c r="J9333" s="71"/>
      <c r="K9333" s="71"/>
      <c r="L9333" s="39"/>
      <c r="M9333" s="39"/>
      <c r="N9333" s="64"/>
      <c r="Y9333" s="55"/>
    </row>
    <row r="9334" spans="1:25" s="49" customFormat="1" x14ac:dyDescent="0.25">
      <c r="A9334" s="67"/>
      <c r="B9334" s="67"/>
      <c r="C9334" s="67"/>
      <c r="D9334" s="71"/>
      <c r="E9334" s="55"/>
      <c r="F9334" s="58"/>
      <c r="G9334" s="58"/>
      <c r="H9334" s="55"/>
      <c r="I9334" s="55"/>
      <c r="J9334" s="71"/>
      <c r="K9334" s="71"/>
      <c r="L9334" s="39"/>
      <c r="M9334" s="39"/>
      <c r="N9334" s="64"/>
      <c r="Y9334" s="55"/>
    </row>
    <row r="9335" spans="1:25" s="49" customFormat="1" x14ac:dyDescent="0.25">
      <c r="A9335" s="67"/>
      <c r="B9335" s="67"/>
      <c r="C9335" s="67"/>
      <c r="D9335" s="71"/>
      <c r="E9335" s="55"/>
      <c r="F9335" s="58"/>
      <c r="G9335" s="58"/>
      <c r="H9335" s="55"/>
      <c r="I9335" s="55"/>
      <c r="J9335" s="71"/>
      <c r="K9335" s="71"/>
      <c r="L9335" s="39"/>
      <c r="M9335" s="39"/>
      <c r="N9335" s="64"/>
      <c r="Y9335" s="55"/>
    </row>
    <row r="9336" spans="1:25" s="49" customFormat="1" x14ac:dyDescent="0.25">
      <c r="A9336" s="67"/>
      <c r="B9336" s="67"/>
      <c r="C9336" s="67"/>
      <c r="D9336" s="71"/>
      <c r="E9336" s="55"/>
      <c r="F9336" s="58"/>
      <c r="G9336" s="58"/>
      <c r="H9336" s="55"/>
      <c r="I9336" s="55"/>
      <c r="J9336" s="71"/>
      <c r="K9336" s="71"/>
      <c r="L9336" s="39"/>
      <c r="M9336" s="39"/>
      <c r="N9336" s="64"/>
      <c r="Y9336" s="55"/>
    </row>
    <row r="9337" spans="1:25" s="49" customFormat="1" x14ac:dyDescent="0.25">
      <c r="A9337" s="67"/>
      <c r="B9337" s="67"/>
      <c r="C9337" s="67"/>
      <c r="D9337" s="71"/>
      <c r="E9337" s="55"/>
      <c r="F9337" s="58"/>
      <c r="G9337" s="58"/>
      <c r="H9337" s="55"/>
      <c r="I9337" s="55"/>
      <c r="J9337" s="71"/>
      <c r="K9337" s="71"/>
      <c r="L9337" s="39"/>
      <c r="M9337" s="39"/>
      <c r="N9337" s="64"/>
      <c r="Y9337" s="55"/>
    </row>
    <row r="9338" spans="1:25" s="49" customFormat="1" x14ac:dyDescent="0.25">
      <c r="A9338" s="67"/>
      <c r="B9338" s="67"/>
      <c r="C9338" s="67"/>
      <c r="D9338" s="71"/>
      <c r="E9338" s="55"/>
      <c r="F9338" s="58"/>
      <c r="G9338" s="58"/>
      <c r="H9338" s="55"/>
      <c r="I9338" s="55"/>
      <c r="J9338" s="71"/>
      <c r="K9338" s="71"/>
      <c r="L9338" s="39"/>
      <c r="M9338" s="39"/>
      <c r="N9338" s="64"/>
      <c r="Y9338" s="55"/>
    </row>
    <row r="9339" spans="1:25" s="49" customFormat="1" x14ac:dyDescent="0.25">
      <c r="A9339" s="67"/>
      <c r="B9339" s="67"/>
      <c r="C9339" s="67"/>
      <c r="D9339" s="71"/>
      <c r="E9339" s="55"/>
      <c r="F9339" s="58"/>
      <c r="G9339" s="58"/>
      <c r="H9339" s="55"/>
      <c r="I9339" s="55"/>
      <c r="J9339" s="71"/>
      <c r="K9339" s="71"/>
      <c r="L9339" s="39"/>
      <c r="M9339" s="39"/>
      <c r="N9339" s="64"/>
      <c r="Y9339" s="55"/>
    </row>
    <row r="9340" spans="1:25" s="49" customFormat="1" x14ac:dyDescent="0.25">
      <c r="A9340" s="67"/>
      <c r="B9340" s="67"/>
      <c r="C9340" s="67"/>
      <c r="D9340" s="71"/>
      <c r="E9340" s="55"/>
      <c r="F9340" s="58"/>
      <c r="G9340" s="58"/>
      <c r="H9340" s="55"/>
      <c r="I9340" s="55"/>
      <c r="J9340" s="71"/>
      <c r="K9340" s="71"/>
      <c r="L9340" s="39"/>
      <c r="M9340" s="39"/>
      <c r="N9340" s="64"/>
      <c r="Y9340" s="55"/>
    </row>
    <row r="9341" spans="1:25" s="49" customFormat="1" x14ac:dyDescent="0.25">
      <c r="A9341" s="67"/>
      <c r="B9341" s="67"/>
      <c r="C9341" s="67"/>
      <c r="D9341" s="71"/>
      <c r="E9341" s="55"/>
      <c r="F9341" s="58"/>
      <c r="G9341" s="58"/>
      <c r="H9341" s="55"/>
      <c r="I9341" s="55"/>
      <c r="J9341" s="71"/>
      <c r="K9341" s="71"/>
      <c r="L9341" s="39"/>
      <c r="M9341" s="39"/>
      <c r="N9341" s="64"/>
      <c r="Y9341" s="55"/>
    </row>
    <row r="9342" spans="1:25" s="49" customFormat="1" x14ac:dyDescent="0.25">
      <c r="A9342" s="67"/>
      <c r="B9342" s="67"/>
      <c r="C9342" s="67"/>
      <c r="D9342" s="71"/>
      <c r="E9342" s="55"/>
      <c r="F9342" s="58"/>
      <c r="G9342" s="58"/>
      <c r="H9342" s="55"/>
      <c r="I9342" s="55"/>
      <c r="J9342" s="71"/>
      <c r="K9342" s="71"/>
      <c r="L9342" s="39"/>
      <c r="M9342" s="39"/>
      <c r="N9342" s="64"/>
      <c r="Y9342" s="55"/>
    </row>
    <row r="9343" spans="1:25" s="49" customFormat="1" x14ac:dyDescent="0.25">
      <c r="A9343" s="67"/>
      <c r="B9343" s="67"/>
      <c r="C9343" s="67"/>
      <c r="D9343" s="71"/>
      <c r="E9343" s="55"/>
      <c r="F9343" s="58"/>
      <c r="G9343" s="58"/>
      <c r="H9343" s="55"/>
      <c r="I9343" s="55"/>
      <c r="J9343" s="71"/>
      <c r="K9343" s="71"/>
      <c r="L9343" s="39"/>
      <c r="M9343" s="39"/>
      <c r="N9343" s="64"/>
      <c r="Y9343" s="55"/>
    </row>
    <row r="9344" spans="1:25" s="49" customFormat="1" x14ac:dyDescent="0.25">
      <c r="A9344" s="67"/>
      <c r="B9344" s="67"/>
      <c r="C9344" s="67"/>
      <c r="D9344" s="71"/>
      <c r="E9344" s="55"/>
      <c r="F9344" s="58"/>
      <c r="G9344" s="58"/>
      <c r="H9344" s="55"/>
      <c r="I9344" s="55"/>
      <c r="J9344" s="71"/>
      <c r="K9344" s="71"/>
      <c r="L9344" s="39"/>
      <c r="M9344" s="39"/>
      <c r="N9344" s="64"/>
      <c r="Y9344" s="55"/>
    </row>
    <row r="9345" spans="1:25" s="49" customFormat="1" x14ac:dyDescent="0.25">
      <c r="A9345" s="67"/>
      <c r="B9345" s="67"/>
      <c r="C9345" s="67"/>
      <c r="D9345" s="71"/>
      <c r="E9345" s="55"/>
      <c r="F9345" s="58"/>
      <c r="G9345" s="58"/>
      <c r="H9345" s="55"/>
      <c r="I9345" s="55"/>
      <c r="J9345" s="71"/>
      <c r="K9345" s="71"/>
      <c r="L9345" s="39"/>
      <c r="M9345" s="39"/>
      <c r="N9345" s="64"/>
      <c r="Y9345" s="55"/>
    </row>
    <row r="9346" spans="1:25" s="49" customFormat="1" x14ac:dyDescent="0.25">
      <c r="A9346" s="67"/>
      <c r="B9346" s="67"/>
      <c r="C9346" s="67"/>
      <c r="D9346" s="71"/>
      <c r="E9346" s="55"/>
      <c r="F9346" s="58"/>
      <c r="G9346" s="58"/>
      <c r="H9346" s="55"/>
      <c r="I9346" s="55"/>
      <c r="J9346" s="71"/>
      <c r="K9346" s="71"/>
      <c r="L9346" s="39"/>
      <c r="M9346" s="39"/>
      <c r="N9346" s="64"/>
      <c r="Y9346" s="55"/>
    </row>
    <row r="9347" spans="1:25" s="49" customFormat="1" x14ac:dyDescent="0.25">
      <c r="A9347" s="67"/>
      <c r="B9347" s="67"/>
      <c r="C9347" s="67"/>
      <c r="D9347" s="71"/>
      <c r="E9347" s="55"/>
      <c r="F9347" s="58"/>
      <c r="G9347" s="58"/>
      <c r="H9347" s="55"/>
      <c r="I9347" s="55"/>
      <c r="J9347" s="71"/>
      <c r="K9347" s="71"/>
      <c r="L9347" s="39"/>
      <c r="M9347" s="39"/>
      <c r="N9347" s="64"/>
      <c r="Y9347" s="55"/>
    </row>
    <row r="9348" spans="1:25" s="49" customFormat="1" x14ac:dyDescent="0.25">
      <c r="A9348" s="67"/>
      <c r="B9348" s="67"/>
      <c r="C9348" s="67"/>
      <c r="D9348" s="71"/>
      <c r="E9348" s="55"/>
      <c r="F9348" s="58"/>
      <c r="G9348" s="58"/>
      <c r="H9348" s="55"/>
      <c r="I9348" s="55"/>
      <c r="J9348" s="71"/>
      <c r="K9348" s="71"/>
      <c r="L9348" s="39"/>
      <c r="M9348" s="39"/>
      <c r="N9348" s="64"/>
      <c r="Y9348" s="55"/>
    </row>
    <row r="9349" spans="1:25" s="49" customFormat="1" x14ac:dyDescent="0.25">
      <c r="A9349" s="67"/>
      <c r="B9349" s="67"/>
      <c r="C9349" s="67"/>
      <c r="D9349" s="71"/>
      <c r="E9349" s="55"/>
      <c r="F9349" s="58"/>
      <c r="G9349" s="58"/>
      <c r="H9349" s="55"/>
      <c r="I9349" s="55"/>
      <c r="J9349" s="71"/>
      <c r="K9349" s="71"/>
      <c r="L9349" s="39"/>
      <c r="M9349" s="39"/>
      <c r="N9349" s="64"/>
      <c r="Y9349" s="55"/>
    </row>
    <row r="9350" spans="1:25" s="49" customFormat="1" x14ac:dyDescent="0.25">
      <c r="A9350" s="67"/>
      <c r="B9350" s="67"/>
      <c r="C9350" s="67"/>
      <c r="D9350" s="71"/>
      <c r="E9350" s="55"/>
      <c r="F9350" s="58"/>
      <c r="G9350" s="58"/>
      <c r="H9350" s="55"/>
      <c r="I9350" s="55"/>
      <c r="J9350" s="71"/>
      <c r="K9350" s="71"/>
      <c r="L9350" s="39"/>
      <c r="M9350" s="39"/>
      <c r="N9350" s="64"/>
      <c r="Y9350" s="55"/>
    </row>
    <row r="9351" spans="1:25" s="49" customFormat="1" x14ac:dyDescent="0.25">
      <c r="A9351" s="67"/>
      <c r="B9351" s="67"/>
      <c r="C9351" s="67"/>
      <c r="D9351" s="71"/>
      <c r="E9351" s="55"/>
      <c r="F9351" s="58"/>
      <c r="G9351" s="58"/>
      <c r="H9351" s="55"/>
      <c r="I9351" s="55"/>
      <c r="J9351" s="71"/>
      <c r="K9351" s="71"/>
      <c r="L9351" s="39"/>
      <c r="M9351" s="39"/>
      <c r="N9351" s="64"/>
      <c r="Y9351" s="55"/>
    </row>
    <row r="9352" spans="1:25" s="49" customFormat="1" x14ac:dyDescent="0.25">
      <c r="A9352" s="67"/>
      <c r="B9352" s="67"/>
      <c r="C9352" s="67"/>
      <c r="D9352" s="71"/>
      <c r="E9352" s="55"/>
      <c r="F9352" s="58"/>
      <c r="G9352" s="58"/>
      <c r="H9352" s="55"/>
      <c r="I9352" s="55"/>
      <c r="J9352" s="71"/>
      <c r="K9352" s="71"/>
      <c r="L9352" s="39"/>
      <c r="M9352" s="39"/>
      <c r="N9352" s="64"/>
      <c r="Y9352" s="55"/>
    </row>
    <row r="9353" spans="1:25" s="49" customFormat="1" x14ac:dyDescent="0.25">
      <c r="A9353" s="67"/>
      <c r="B9353" s="67"/>
      <c r="C9353" s="67"/>
      <c r="D9353" s="71"/>
      <c r="E9353" s="55"/>
      <c r="F9353" s="58"/>
      <c r="G9353" s="58"/>
      <c r="H9353" s="55"/>
      <c r="I9353" s="55"/>
      <c r="J9353" s="71"/>
      <c r="K9353" s="71"/>
      <c r="L9353" s="39"/>
      <c r="M9353" s="39"/>
      <c r="N9353" s="64"/>
      <c r="Y9353" s="55"/>
    </row>
    <row r="9354" spans="1:25" s="49" customFormat="1" x14ac:dyDescent="0.25">
      <c r="A9354" s="67"/>
      <c r="B9354" s="67"/>
      <c r="C9354" s="67"/>
      <c r="D9354" s="71"/>
      <c r="E9354" s="55"/>
      <c r="F9354" s="58"/>
      <c r="G9354" s="58"/>
      <c r="H9354" s="55"/>
      <c r="I9354" s="55"/>
      <c r="J9354" s="71"/>
      <c r="K9354" s="71"/>
      <c r="L9354" s="39"/>
      <c r="M9354" s="39"/>
      <c r="N9354" s="64"/>
      <c r="Y9354" s="55"/>
    </row>
    <row r="9355" spans="1:25" s="49" customFormat="1" x14ac:dyDescent="0.25">
      <c r="A9355" s="67"/>
      <c r="B9355" s="67"/>
      <c r="C9355" s="67"/>
      <c r="D9355" s="71"/>
      <c r="E9355" s="55"/>
      <c r="F9355" s="58"/>
      <c r="G9355" s="58"/>
      <c r="H9355" s="55"/>
      <c r="I9355" s="55"/>
      <c r="J9355" s="71"/>
      <c r="K9355" s="71"/>
      <c r="L9355" s="39"/>
      <c r="M9355" s="39"/>
      <c r="N9355" s="64"/>
      <c r="Y9355" s="55"/>
    </row>
    <row r="9356" spans="1:25" s="49" customFormat="1" x14ac:dyDescent="0.25">
      <c r="A9356" s="67"/>
      <c r="B9356" s="67"/>
      <c r="C9356" s="67"/>
      <c r="D9356" s="71"/>
      <c r="E9356" s="55"/>
      <c r="F9356" s="58"/>
      <c r="G9356" s="58"/>
      <c r="H9356" s="55"/>
      <c r="I9356" s="55"/>
      <c r="J9356" s="71"/>
      <c r="K9356" s="71"/>
      <c r="L9356" s="39"/>
      <c r="M9356" s="39"/>
      <c r="N9356" s="64"/>
      <c r="Y9356" s="55"/>
    </row>
    <row r="9357" spans="1:25" s="49" customFormat="1" x14ac:dyDescent="0.25">
      <c r="A9357" s="67"/>
      <c r="B9357" s="67"/>
      <c r="C9357" s="67"/>
      <c r="D9357" s="71"/>
      <c r="E9357" s="55"/>
      <c r="F9357" s="58"/>
      <c r="G9357" s="58"/>
      <c r="H9357" s="55"/>
      <c r="I9357" s="55"/>
      <c r="J9357" s="71"/>
      <c r="K9357" s="71"/>
      <c r="L9357" s="39"/>
      <c r="M9357" s="39"/>
      <c r="N9357" s="64"/>
      <c r="Y9357" s="55"/>
    </row>
    <row r="9358" spans="1:25" s="49" customFormat="1" x14ac:dyDescent="0.25">
      <c r="A9358" s="67"/>
      <c r="B9358" s="67"/>
      <c r="C9358" s="67"/>
      <c r="D9358" s="71"/>
      <c r="E9358" s="55"/>
      <c r="F9358" s="58"/>
      <c r="G9358" s="58"/>
      <c r="H9358" s="55"/>
      <c r="I9358" s="55"/>
      <c r="J9358" s="71"/>
      <c r="K9358" s="71"/>
      <c r="L9358" s="39"/>
      <c r="M9358" s="39"/>
      <c r="N9358" s="64"/>
      <c r="Y9358" s="55"/>
    </row>
    <row r="9359" spans="1:25" s="49" customFormat="1" x14ac:dyDescent="0.25">
      <c r="A9359" s="67"/>
      <c r="B9359" s="67"/>
      <c r="C9359" s="67"/>
      <c r="D9359" s="71"/>
      <c r="E9359" s="55"/>
      <c r="F9359" s="58"/>
      <c r="G9359" s="58"/>
      <c r="H9359" s="55"/>
      <c r="I9359" s="55"/>
      <c r="J9359" s="71"/>
      <c r="K9359" s="71"/>
      <c r="L9359" s="39"/>
      <c r="M9359" s="39"/>
      <c r="N9359" s="64"/>
      <c r="Y9359" s="55"/>
    </row>
    <row r="9360" spans="1:25" s="49" customFormat="1" x14ac:dyDescent="0.25">
      <c r="A9360" s="67"/>
      <c r="B9360" s="67"/>
      <c r="C9360" s="67"/>
      <c r="D9360" s="71"/>
      <c r="E9360" s="55"/>
      <c r="F9360" s="58"/>
      <c r="G9360" s="58"/>
      <c r="H9360" s="55"/>
      <c r="I9360" s="55"/>
      <c r="J9360" s="71"/>
      <c r="K9360" s="71"/>
      <c r="L9360" s="39"/>
      <c r="M9360" s="39"/>
      <c r="N9360" s="64"/>
      <c r="Y9360" s="55"/>
    </row>
    <row r="9361" spans="1:25" s="49" customFormat="1" x14ac:dyDescent="0.25">
      <c r="A9361" s="67"/>
      <c r="B9361" s="67"/>
      <c r="C9361" s="67"/>
      <c r="D9361" s="71"/>
      <c r="E9361" s="55"/>
      <c r="F9361" s="58"/>
      <c r="G9361" s="58"/>
      <c r="H9361" s="55"/>
      <c r="I9361" s="55"/>
      <c r="J9361" s="71"/>
      <c r="K9361" s="71"/>
      <c r="L9361" s="39"/>
      <c r="M9361" s="39"/>
      <c r="N9361" s="64"/>
      <c r="Y9361" s="55"/>
    </row>
    <row r="9362" spans="1:25" s="49" customFormat="1" x14ac:dyDescent="0.25">
      <c r="A9362" s="67"/>
      <c r="B9362" s="67"/>
      <c r="C9362" s="67"/>
      <c r="D9362" s="71"/>
      <c r="E9362" s="55"/>
      <c r="F9362" s="58"/>
      <c r="G9362" s="58"/>
      <c r="H9362" s="55"/>
      <c r="I9362" s="55"/>
      <c r="J9362" s="71"/>
      <c r="K9362" s="71"/>
      <c r="L9362" s="39"/>
      <c r="M9362" s="39"/>
      <c r="N9362" s="64"/>
      <c r="Y9362" s="55"/>
    </row>
    <row r="9363" spans="1:25" s="49" customFormat="1" x14ac:dyDescent="0.25">
      <c r="A9363" s="67"/>
      <c r="B9363" s="67"/>
      <c r="C9363" s="67"/>
      <c r="D9363" s="71"/>
      <c r="E9363" s="55"/>
      <c r="F9363" s="58"/>
      <c r="G9363" s="58"/>
      <c r="H9363" s="55"/>
      <c r="I9363" s="55"/>
      <c r="J9363" s="71"/>
      <c r="K9363" s="71"/>
      <c r="L9363" s="39"/>
      <c r="M9363" s="39"/>
      <c r="N9363" s="64"/>
      <c r="Y9363" s="55"/>
    </row>
    <row r="9364" spans="1:25" s="49" customFormat="1" x14ac:dyDescent="0.25">
      <c r="A9364" s="67"/>
      <c r="B9364" s="67"/>
      <c r="C9364" s="67"/>
      <c r="D9364" s="71"/>
      <c r="E9364" s="55"/>
      <c r="F9364" s="58"/>
      <c r="G9364" s="58"/>
      <c r="H9364" s="55"/>
      <c r="I9364" s="55"/>
      <c r="J9364" s="71"/>
      <c r="K9364" s="71"/>
      <c r="L9364" s="39"/>
      <c r="M9364" s="39"/>
      <c r="N9364" s="64"/>
      <c r="Y9364" s="55"/>
    </row>
    <row r="9365" spans="1:25" s="49" customFormat="1" x14ac:dyDescent="0.25">
      <c r="A9365" s="67"/>
      <c r="B9365" s="67"/>
      <c r="C9365" s="67"/>
      <c r="D9365" s="71"/>
      <c r="E9365" s="55"/>
      <c r="F9365" s="58"/>
      <c r="G9365" s="58"/>
      <c r="H9365" s="55"/>
      <c r="I9365" s="55"/>
      <c r="J9365" s="71"/>
      <c r="K9365" s="71"/>
      <c r="L9365" s="39"/>
      <c r="M9365" s="39"/>
      <c r="N9365" s="64"/>
      <c r="Y9365" s="55"/>
    </row>
    <row r="9366" spans="1:25" s="49" customFormat="1" x14ac:dyDescent="0.25">
      <c r="A9366" s="67"/>
      <c r="B9366" s="67"/>
      <c r="C9366" s="67"/>
      <c r="D9366" s="71"/>
      <c r="E9366" s="55"/>
      <c r="F9366" s="58"/>
      <c r="G9366" s="58"/>
      <c r="H9366" s="55"/>
      <c r="I9366" s="55"/>
      <c r="J9366" s="71"/>
      <c r="K9366" s="71"/>
      <c r="L9366" s="39"/>
      <c r="M9366" s="39"/>
      <c r="N9366" s="64"/>
      <c r="Y9366" s="55"/>
    </row>
    <row r="9367" spans="1:25" s="49" customFormat="1" x14ac:dyDescent="0.25">
      <c r="A9367" s="67"/>
      <c r="B9367" s="67"/>
      <c r="C9367" s="67"/>
      <c r="D9367" s="71"/>
      <c r="E9367" s="55"/>
      <c r="F9367" s="58"/>
      <c r="G9367" s="58"/>
      <c r="H9367" s="55"/>
      <c r="I9367" s="55"/>
      <c r="J9367" s="71"/>
      <c r="K9367" s="71"/>
      <c r="L9367" s="39"/>
      <c r="M9367" s="39"/>
      <c r="N9367" s="64"/>
      <c r="Y9367" s="55"/>
    </row>
    <row r="9368" spans="1:25" s="49" customFormat="1" x14ac:dyDescent="0.25">
      <c r="A9368" s="67"/>
      <c r="B9368" s="67"/>
      <c r="C9368" s="67"/>
      <c r="D9368" s="71"/>
      <c r="E9368" s="55"/>
      <c r="F9368" s="58"/>
      <c r="G9368" s="58"/>
      <c r="H9368" s="55"/>
      <c r="I9368" s="55"/>
      <c r="J9368" s="71"/>
      <c r="K9368" s="71"/>
      <c r="L9368" s="39"/>
      <c r="M9368" s="39"/>
      <c r="N9368" s="64"/>
      <c r="Y9368" s="55"/>
    </row>
    <row r="9369" spans="1:25" s="49" customFormat="1" x14ac:dyDescent="0.25">
      <c r="A9369" s="67"/>
      <c r="B9369" s="67"/>
      <c r="C9369" s="67"/>
      <c r="D9369" s="71"/>
      <c r="E9369" s="55"/>
      <c r="F9369" s="58"/>
      <c r="G9369" s="58"/>
      <c r="H9369" s="55"/>
      <c r="I9369" s="55"/>
      <c r="J9369" s="71"/>
      <c r="K9369" s="71"/>
      <c r="L9369" s="39"/>
      <c r="M9369" s="39"/>
      <c r="N9369" s="64"/>
      <c r="Y9369" s="55"/>
    </row>
    <row r="9370" spans="1:25" s="49" customFormat="1" x14ac:dyDescent="0.25">
      <c r="A9370" s="67"/>
      <c r="B9370" s="67"/>
      <c r="C9370" s="67"/>
      <c r="D9370" s="71"/>
      <c r="E9370" s="55"/>
      <c r="F9370" s="58"/>
      <c r="G9370" s="58"/>
      <c r="H9370" s="55"/>
      <c r="I9370" s="55"/>
      <c r="J9370" s="71"/>
      <c r="K9370" s="71"/>
      <c r="L9370" s="39"/>
      <c r="M9370" s="39"/>
      <c r="N9370" s="64"/>
      <c r="Y9370" s="55"/>
    </row>
    <row r="9371" spans="1:25" s="49" customFormat="1" x14ac:dyDescent="0.25">
      <c r="A9371" s="67"/>
      <c r="B9371" s="67"/>
      <c r="C9371" s="67"/>
      <c r="D9371" s="71"/>
      <c r="E9371" s="55"/>
      <c r="F9371" s="58"/>
      <c r="G9371" s="58"/>
      <c r="H9371" s="55"/>
      <c r="I9371" s="55"/>
      <c r="J9371" s="71"/>
      <c r="K9371" s="71"/>
      <c r="L9371" s="39"/>
      <c r="M9371" s="39"/>
      <c r="N9371" s="64"/>
      <c r="Y9371" s="55"/>
    </row>
    <row r="9372" spans="1:25" s="49" customFormat="1" x14ac:dyDescent="0.25">
      <c r="A9372" s="67"/>
      <c r="B9372" s="67"/>
      <c r="C9372" s="67"/>
      <c r="D9372" s="71"/>
      <c r="E9372" s="55"/>
      <c r="F9372" s="58"/>
      <c r="G9372" s="58"/>
      <c r="H9372" s="55"/>
      <c r="I9372" s="55"/>
      <c r="J9372" s="71"/>
      <c r="K9372" s="71"/>
      <c r="L9372" s="39"/>
      <c r="M9372" s="39"/>
      <c r="N9372" s="64"/>
      <c r="Y9372" s="55"/>
    </row>
    <row r="9373" spans="1:25" s="49" customFormat="1" x14ac:dyDescent="0.25">
      <c r="A9373" s="67"/>
      <c r="B9373" s="67"/>
      <c r="C9373" s="67"/>
      <c r="D9373" s="71"/>
      <c r="E9373" s="55"/>
      <c r="F9373" s="58"/>
      <c r="G9373" s="58"/>
      <c r="H9373" s="55"/>
      <c r="I9373" s="55"/>
      <c r="J9373" s="71"/>
      <c r="K9373" s="71"/>
      <c r="L9373" s="39"/>
      <c r="M9373" s="39"/>
      <c r="N9373" s="64"/>
      <c r="Y9373" s="55"/>
    </row>
    <row r="9374" spans="1:25" s="49" customFormat="1" x14ac:dyDescent="0.25">
      <c r="A9374" s="67"/>
      <c r="B9374" s="67"/>
      <c r="C9374" s="67"/>
      <c r="D9374" s="71"/>
      <c r="E9374" s="55"/>
      <c r="F9374" s="58"/>
      <c r="G9374" s="58"/>
      <c r="H9374" s="55"/>
      <c r="I9374" s="55"/>
      <c r="J9374" s="71"/>
      <c r="K9374" s="71"/>
      <c r="L9374" s="39"/>
      <c r="M9374" s="39"/>
      <c r="N9374" s="64"/>
      <c r="Y9374" s="55"/>
    </row>
    <row r="9375" spans="1:25" s="49" customFormat="1" x14ac:dyDescent="0.25">
      <c r="A9375" s="67"/>
      <c r="B9375" s="67"/>
      <c r="C9375" s="67"/>
      <c r="D9375" s="71"/>
      <c r="E9375" s="55"/>
      <c r="F9375" s="58"/>
      <c r="G9375" s="58"/>
      <c r="H9375" s="55"/>
      <c r="I9375" s="55"/>
      <c r="J9375" s="71"/>
      <c r="K9375" s="71"/>
      <c r="L9375" s="39"/>
      <c r="M9375" s="39"/>
      <c r="N9375" s="64"/>
      <c r="Y9375" s="55"/>
    </row>
    <row r="9376" spans="1:25" s="49" customFormat="1" x14ac:dyDescent="0.25">
      <c r="A9376" s="67"/>
      <c r="B9376" s="67"/>
      <c r="C9376" s="67"/>
      <c r="D9376" s="71"/>
      <c r="E9376" s="55"/>
      <c r="F9376" s="58"/>
      <c r="G9376" s="58"/>
      <c r="H9376" s="55"/>
      <c r="I9376" s="55"/>
      <c r="J9376" s="71"/>
      <c r="K9376" s="71"/>
      <c r="L9376" s="39"/>
      <c r="M9376" s="39"/>
      <c r="N9376" s="64"/>
      <c r="Y9376" s="55"/>
    </row>
    <row r="9377" spans="1:25" s="49" customFormat="1" x14ac:dyDescent="0.25">
      <c r="A9377" s="67"/>
      <c r="B9377" s="67"/>
      <c r="C9377" s="67"/>
      <c r="D9377" s="71"/>
      <c r="E9377" s="55"/>
      <c r="F9377" s="58"/>
      <c r="G9377" s="58"/>
      <c r="H9377" s="55"/>
      <c r="I9377" s="55"/>
      <c r="J9377" s="71"/>
      <c r="K9377" s="71"/>
      <c r="L9377" s="39"/>
      <c r="M9377" s="39"/>
      <c r="N9377" s="64"/>
      <c r="Y9377" s="55"/>
    </row>
    <row r="9378" spans="1:25" s="49" customFormat="1" x14ac:dyDescent="0.25">
      <c r="A9378" s="67"/>
      <c r="B9378" s="67"/>
      <c r="C9378" s="67"/>
      <c r="D9378" s="71"/>
      <c r="E9378" s="55"/>
      <c r="F9378" s="58"/>
      <c r="G9378" s="58"/>
      <c r="H9378" s="55"/>
      <c r="I9378" s="55"/>
      <c r="J9378" s="71"/>
      <c r="K9378" s="71"/>
      <c r="L9378" s="39"/>
      <c r="M9378" s="39"/>
      <c r="N9378" s="64"/>
      <c r="Y9378" s="55"/>
    </row>
    <row r="9379" spans="1:25" s="49" customFormat="1" x14ac:dyDescent="0.25">
      <c r="A9379" s="67"/>
      <c r="B9379" s="67"/>
      <c r="C9379" s="67"/>
      <c r="D9379" s="71"/>
      <c r="E9379" s="55"/>
      <c r="F9379" s="58"/>
      <c r="G9379" s="58"/>
      <c r="H9379" s="55"/>
      <c r="I9379" s="55"/>
      <c r="J9379" s="71"/>
      <c r="K9379" s="71"/>
      <c r="L9379" s="39"/>
      <c r="M9379" s="39"/>
      <c r="N9379" s="64"/>
      <c r="Y9379" s="55"/>
    </row>
    <row r="9380" spans="1:25" s="49" customFormat="1" x14ac:dyDescent="0.25">
      <c r="A9380" s="67"/>
      <c r="B9380" s="67"/>
      <c r="C9380" s="67"/>
      <c r="D9380" s="71"/>
      <c r="E9380" s="55"/>
      <c r="F9380" s="58"/>
      <c r="G9380" s="58"/>
      <c r="H9380" s="55"/>
      <c r="I9380" s="55"/>
      <c r="J9380" s="71"/>
      <c r="K9380" s="71"/>
      <c r="L9380" s="39"/>
      <c r="M9380" s="39"/>
      <c r="N9380" s="64"/>
      <c r="Y9380" s="55"/>
    </row>
    <row r="9381" spans="1:25" s="49" customFormat="1" x14ac:dyDescent="0.25">
      <c r="A9381" s="67"/>
      <c r="B9381" s="67"/>
      <c r="C9381" s="67"/>
      <c r="D9381" s="71"/>
      <c r="E9381" s="55"/>
      <c r="F9381" s="58"/>
      <c r="G9381" s="58"/>
      <c r="H9381" s="55"/>
      <c r="I9381" s="55"/>
      <c r="J9381" s="71"/>
      <c r="K9381" s="71"/>
      <c r="L9381" s="39"/>
      <c r="M9381" s="39"/>
      <c r="N9381" s="64"/>
      <c r="Y9381" s="55"/>
    </row>
    <row r="9382" spans="1:25" s="49" customFormat="1" x14ac:dyDescent="0.25">
      <c r="A9382" s="67"/>
      <c r="B9382" s="67"/>
      <c r="C9382" s="67"/>
      <c r="D9382" s="71"/>
      <c r="E9382" s="55"/>
      <c r="F9382" s="58"/>
      <c r="G9382" s="58"/>
      <c r="H9382" s="55"/>
      <c r="I9382" s="55"/>
      <c r="J9382" s="71"/>
      <c r="K9382" s="71"/>
      <c r="L9382" s="39"/>
      <c r="M9382" s="39"/>
      <c r="N9382" s="64"/>
      <c r="Y9382" s="55"/>
    </row>
    <row r="9383" spans="1:25" s="49" customFormat="1" x14ac:dyDescent="0.25">
      <c r="A9383" s="67"/>
      <c r="B9383" s="67"/>
      <c r="C9383" s="67"/>
      <c r="D9383" s="71"/>
      <c r="E9383" s="55"/>
      <c r="F9383" s="58"/>
      <c r="G9383" s="58"/>
      <c r="H9383" s="55"/>
      <c r="I9383" s="55"/>
      <c r="J9383" s="71"/>
      <c r="K9383" s="71"/>
      <c r="L9383" s="39"/>
      <c r="M9383" s="39"/>
      <c r="N9383" s="64"/>
      <c r="Y9383" s="55"/>
    </row>
    <row r="9384" spans="1:25" s="49" customFormat="1" x14ac:dyDescent="0.25">
      <c r="A9384" s="67"/>
      <c r="B9384" s="67"/>
      <c r="C9384" s="67"/>
      <c r="D9384" s="71"/>
      <c r="E9384" s="55"/>
      <c r="F9384" s="58"/>
      <c r="G9384" s="58"/>
      <c r="H9384" s="55"/>
      <c r="I9384" s="55"/>
      <c r="J9384" s="71"/>
      <c r="K9384" s="71"/>
      <c r="L9384" s="39"/>
      <c r="M9384" s="39"/>
      <c r="N9384" s="64"/>
      <c r="Y9384" s="55"/>
    </row>
    <row r="9385" spans="1:25" s="49" customFormat="1" x14ac:dyDescent="0.25">
      <c r="A9385" s="67"/>
      <c r="B9385" s="67"/>
      <c r="C9385" s="67"/>
      <c r="D9385" s="71"/>
      <c r="E9385" s="55"/>
      <c r="F9385" s="58"/>
      <c r="G9385" s="58"/>
      <c r="H9385" s="55"/>
      <c r="I9385" s="55"/>
      <c r="J9385" s="71"/>
      <c r="K9385" s="71"/>
      <c r="L9385" s="39"/>
      <c r="M9385" s="39"/>
      <c r="N9385" s="64"/>
      <c r="Y9385" s="55"/>
    </row>
    <row r="9386" spans="1:25" s="49" customFormat="1" x14ac:dyDescent="0.25">
      <c r="A9386" s="67"/>
      <c r="B9386" s="67"/>
      <c r="C9386" s="67"/>
      <c r="D9386" s="71"/>
      <c r="E9386" s="55"/>
      <c r="F9386" s="58"/>
      <c r="G9386" s="58"/>
      <c r="H9386" s="55"/>
      <c r="I9386" s="55"/>
      <c r="J9386" s="71"/>
      <c r="K9386" s="71"/>
      <c r="L9386" s="39"/>
      <c r="M9386" s="39"/>
      <c r="N9386" s="64"/>
      <c r="Y9386" s="55"/>
    </row>
    <row r="9387" spans="1:25" s="49" customFormat="1" x14ac:dyDescent="0.25">
      <c r="A9387" s="67"/>
      <c r="B9387" s="67"/>
      <c r="C9387" s="67"/>
      <c r="D9387" s="71"/>
      <c r="E9387" s="55"/>
      <c r="F9387" s="58"/>
      <c r="G9387" s="58"/>
      <c r="H9387" s="55"/>
      <c r="I9387" s="55"/>
      <c r="J9387" s="71"/>
      <c r="K9387" s="71"/>
      <c r="L9387" s="39"/>
      <c r="M9387" s="39"/>
      <c r="N9387" s="64"/>
      <c r="Y9387" s="55"/>
    </row>
    <row r="9388" spans="1:25" s="49" customFormat="1" x14ac:dyDescent="0.25">
      <c r="A9388" s="67"/>
      <c r="B9388" s="67"/>
      <c r="C9388" s="67"/>
      <c r="D9388" s="71"/>
      <c r="E9388" s="55"/>
      <c r="F9388" s="58"/>
      <c r="G9388" s="58"/>
      <c r="H9388" s="55"/>
      <c r="I9388" s="55"/>
      <c r="J9388" s="71"/>
      <c r="K9388" s="71"/>
      <c r="L9388" s="39"/>
      <c r="M9388" s="39"/>
      <c r="N9388" s="64"/>
      <c r="Y9388" s="55"/>
    </row>
    <row r="9389" spans="1:25" s="49" customFormat="1" x14ac:dyDescent="0.25">
      <c r="A9389" s="67"/>
      <c r="B9389" s="67"/>
      <c r="C9389" s="67"/>
      <c r="D9389" s="71"/>
      <c r="E9389" s="55"/>
      <c r="F9389" s="58"/>
      <c r="G9389" s="58"/>
      <c r="H9389" s="55"/>
      <c r="I9389" s="55"/>
      <c r="J9389" s="71"/>
      <c r="K9389" s="71"/>
      <c r="L9389" s="39"/>
      <c r="M9389" s="39"/>
      <c r="N9389" s="64"/>
      <c r="Y9389" s="55"/>
    </row>
    <row r="9390" spans="1:25" s="49" customFormat="1" x14ac:dyDescent="0.25">
      <c r="A9390" s="67"/>
      <c r="B9390" s="67"/>
      <c r="C9390" s="67"/>
      <c r="D9390" s="71"/>
      <c r="E9390" s="55"/>
      <c r="F9390" s="58"/>
      <c r="G9390" s="58"/>
      <c r="H9390" s="55"/>
      <c r="I9390" s="55"/>
      <c r="J9390" s="71"/>
      <c r="K9390" s="71"/>
      <c r="L9390" s="39"/>
      <c r="M9390" s="39"/>
      <c r="N9390" s="64"/>
      <c r="Y9390" s="55"/>
    </row>
    <row r="9391" spans="1:25" s="49" customFormat="1" x14ac:dyDescent="0.25">
      <c r="A9391" s="67"/>
      <c r="B9391" s="67"/>
      <c r="C9391" s="67"/>
      <c r="D9391" s="71"/>
      <c r="E9391" s="55"/>
      <c r="F9391" s="58"/>
      <c r="G9391" s="58"/>
      <c r="H9391" s="55"/>
      <c r="I9391" s="55"/>
      <c r="J9391" s="71"/>
      <c r="K9391" s="71"/>
      <c r="L9391" s="39"/>
      <c r="M9391" s="39"/>
      <c r="N9391" s="64"/>
      <c r="Y9391" s="55"/>
    </row>
    <row r="9392" spans="1:25" s="49" customFormat="1" x14ac:dyDescent="0.25">
      <c r="A9392" s="67"/>
      <c r="B9392" s="67"/>
      <c r="C9392" s="67"/>
      <c r="D9392" s="71"/>
      <c r="E9392" s="55"/>
      <c r="F9392" s="58"/>
      <c r="G9392" s="58"/>
      <c r="H9392" s="55"/>
      <c r="I9392" s="55"/>
      <c r="J9392" s="71"/>
      <c r="K9392" s="71"/>
      <c r="L9392" s="39"/>
      <c r="M9392" s="39"/>
      <c r="N9392" s="64"/>
      <c r="Y9392" s="55"/>
    </row>
    <row r="9393" spans="1:25" s="49" customFormat="1" x14ac:dyDescent="0.25">
      <c r="A9393" s="67"/>
      <c r="B9393" s="67"/>
      <c r="C9393" s="67"/>
      <c r="D9393" s="71"/>
      <c r="E9393" s="55"/>
      <c r="F9393" s="58"/>
      <c r="G9393" s="58"/>
      <c r="H9393" s="55"/>
      <c r="I9393" s="55"/>
      <c r="J9393" s="71"/>
      <c r="K9393" s="71"/>
      <c r="L9393" s="39"/>
      <c r="M9393" s="39"/>
      <c r="N9393" s="64"/>
      <c r="Y9393" s="55"/>
    </row>
    <row r="9394" spans="1:25" s="49" customFormat="1" x14ac:dyDescent="0.25">
      <c r="A9394" s="67"/>
      <c r="B9394" s="67"/>
      <c r="C9394" s="67"/>
      <c r="D9394" s="71"/>
      <c r="E9394" s="55"/>
      <c r="F9394" s="58"/>
      <c r="G9394" s="58"/>
      <c r="H9394" s="55"/>
      <c r="I9394" s="55"/>
      <c r="J9394" s="71"/>
      <c r="K9394" s="71"/>
      <c r="L9394" s="39"/>
      <c r="M9394" s="39"/>
      <c r="N9394" s="64"/>
      <c r="Y9394" s="55"/>
    </row>
    <row r="9395" spans="1:25" s="49" customFormat="1" x14ac:dyDescent="0.25">
      <c r="A9395" s="67"/>
      <c r="B9395" s="67"/>
      <c r="C9395" s="67"/>
      <c r="D9395" s="71"/>
      <c r="E9395" s="55"/>
      <c r="F9395" s="58"/>
      <c r="G9395" s="58"/>
      <c r="H9395" s="55"/>
      <c r="I9395" s="55"/>
      <c r="J9395" s="71"/>
      <c r="K9395" s="71"/>
      <c r="L9395" s="39"/>
      <c r="M9395" s="39"/>
      <c r="N9395" s="64"/>
      <c r="Y9395" s="55"/>
    </row>
    <row r="9396" spans="1:25" s="49" customFormat="1" x14ac:dyDescent="0.25">
      <c r="A9396" s="67"/>
      <c r="B9396" s="67"/>
      <c r="C9396" s="67"/>
      <c r="D9396" s="71"/>
      <c r="E9396" s="55"/>
      <c r="F9396" s="58"/>
      <c r="G9396" s="58"/>
      <c r="H9396" s="55"/>
      <c r="I9396" s="55"/>
      <c r="J9396" s="71"/>
      <c r="K9396" s="71"/>
      <c r="L9396" s="39"/>
      <c r="M9396" s="39"/>
      <c r="N9396" s="64"/>
      <c r="Y9396" s="55"/>
    </row>
    <row r="9397" spans="1:25" s="49" customFormat="1" x14ac:dyDescent="0.25">
      <c r="A9397" s="67"/>
      <c r="B9397" s="67"/>
      <c r="C9397" s="67"/>
      <c r="D9397" s="71"/>
      <c r="E9397" s="55"/>
      <c r="F9397" s="58"/>
      <c r="G9397" s="58"/>
      <c r="H9397" s="55"/>
      <c r="I9397" s="55"/>
      <c r="J9397" s="71"/>
      <c r="K9397" s="71"/>
      <c r="L9397" s="39"/>
      <c r="M9397" s="39"/>
      <c r="N9397" s="64"/>
      <c r="Y9397" s="55"/>
    </row>
    <row r="9398" spans="1:25" s="49" customFormat="1" x14ac:dyDescent="0.25">
      <c r="A9398" s="67"/>
      <c r="B9398" s="67"/>
      <c r="C9398" s="67"/>
      <c r="D9398" s="71"/>
      <c r="E9398" s="55"/>
      <c r="F9398" s="58"/>
      <c r="G9398" s="58"/>
      <c r="H9398" s="55"/>
      <c r="I9398" s="55"/>
      <c r="J9398" s="71"/>
      <c r="K9398" s="71"/>
      <c r="L9398" s="39"/>
      <c r="M9398" s="39"/>
      <c r="N9398" s="64"/>
      <c r="Y9398" s="55"/>
    </row>
    <row r="9399" spans="1:25" s="49" customFormat="1" x14ac:dyDescent="0.25">
      <c r="A9399" s="67"/>
      <c r="B9399" s="67"/>
      <c r="C9399" s="67"/>
      <c r="D9399" s="71"/>
      <c r="E9399" s="55"/>
      <c r="F9399" s="58"/>
      <c r="G9399" s="58"/>
      <c r="H9399" s="55"/>
      <c r="I9399" s="55"/>
      <c r="J9399" s="71"/>
      <c r="K9399" s="71"/>
      <c r="L9399" s="39"/>
      <c r="M9399" s="39"/>
      <c r="N9399" s="64"/>
      <c r="Y9399" s="55"/>
    </row>
    <row r="9400" spans="1:25" s="49" customFormat="1" x14ac:dyDescent="0.25">
      <c r="A9400" s="67"/>
      <c r="B9400" s="67"/>
      <c r="C9400" s="67"/>
      <c r="D9400" s="71"/>
      <c r="E9400" s="55"/>
      <c r="F9400" s="58"/>
      <c r="G9400" s="58"/>
      <c r="H9400" s="55"/>
      <c r="I9400" s="55"/>
      <c r="J9400" s="71"/>
      <c r="K9400" s="71"/>
      <c r="L9400" s="39"/>
      <c r="M9400" s="39"/>
      <c r="N9400" s="64"/>
      <c r="Y9400" s="55"/>
    </row>
    <row r="9401" spans="1:25" s="49" customFormat="1" x14ac:dyDescent="0.25">
      <c r="A9401" s="67"/>
      <c r="B9401" s="67"/>
      <c r="C9401" s="67"/>
      <c r="D9401" s="71"/>
      <c r="E9401" s="55"/>
      <c r="F9401" s="58"/>
      <c r="G9401" s="58"/>
      <c r="H9401" s="55"/>
      <c r="I9401" s="55"/>
      <c r="J9401" s="71"/>
      <c r="K9401" s="71"/>
      <c r="L9401" s="39"/>
      <c r="M9401" s="39"/>
      <c r="N9401" s="64"/>
      <c r="Y9401" s="55"/>
    </row>
    <row r="9402" spans="1:25" s="49" customFormat="1" x14ac:dyDescent="0.25">
      <c r="A9402" s="67"/>
      <c r="B9402" s="67"/>
      <c r="C9402" s="67"/>
      <c r="D9402" s="71"/>
      <c r="E9402" s="55"/>
      <c r="F9402" s="58"/>
      <c r="G9402" s="58"/>
      <c r="H9402" s="55"/>
      <c r="I9402" s="55"/>
      <c r="J9402" s="71"/>
      <c r="K9402" s="71"/>
      <c r="L9402" s="39"/>
      <c r="M9402" s="39"/>
      <c r="N9402" s="64"/>
      <c r="Y9402" s="55"/>
    </row>
    <row r="9403" spans="1:25" s="49" customFormat="1" x14ac:dyDescent="0.25">
      <c r="A9403" s="67"/>
      <c r="B9403" s="67"/>
      <c r="C9403" s="67"/>
      <c r="D9403" s="71"/>
      <c r="E9403" s="55"/>
      <c r="F9403" s="58"/>
      <c r="G9403" s="58"/>
      <c r="H9403" s="55"/>
      <c r="I9403" s="55"/>
      <c r="J9403" s="71"/>
      <c r="K9403" s="71"/>
      <c r="L9403" s="39"/>
      <c r="M9403" s="39"/>
      <c r="N9403" s="64"/>
      <c r="Y9403" s="55"/>
    </row>
    <row r="9404" spans="1:25" s="49" customFormat="1" x14ac:dyDescent="0.25">
      <c r="A9404" s="67"/>
      <c r="B9404" s="67"/>
      <c r="C9404" s="67"/>
      <c r="D9404" s="71"/>
      <c r="E9404" s="55"/>
      <c r="F9404" s="58"/>
      <c r="G9404" s="58"/>
      <c r="H9404" s="55"/>
      <c r="I9404" s="55"/>
      <c r="J9404" s="71"/>
      <c r="K9404" s="71"/>
      <c r="L9404" s="39"/>
      <c r="M9404" s="39"/>
      <c r="N9404" s="64"/>
      <c r="Y9404" s="55"/>
    </row>
    <row r="9405" spans="1:25" s="49" customFormat="1" x14ac:dyDescent="0.25">
      <c r="A9405" s="67"/>
      <c r="B9405" s="67"/>
      <c r="C9405" s="67"/>
      <c r="D9405" s="71"/>
      <c r="E9405" s="55"/>
      <c r="F9405" s="58"/>
      <c r="G9405" s="58"/>
      <c r="H9405" s="55"/>
      <c r="I9405" s="55"/>
      <c r="J9405" s="71"/>
      <c r="K9405" s="71"/>
      <c r="L9405" s="39"/>
      <c r="M9405" s="39"/>
      <c r="N9405" s="64"/>
      <c r="Y9405" s="55"/>
    </row>
    <row r="9406" spans="1:25" s="49" customFormat="1" x14ac:dyDescent="0.25">
      <c r="A9406" s="67"/>
      <c r="B9406" s="67"/>
      <c r="C9406" s="67"/>
      <c r="D9406" s="71"/>
      <c r="E9406" s="55"/>
      <c r="F9406" s="58"/>
      <c r="G9406" s="58"/>
      <c r="H9406" s="55"/>
      <c r="I9406" s="55"/>
      <c r="J9406" s="71"/>
      <c r="K9406" s="71"/>
      <c r="L9406" s="39"/>
      <c r="M9406" s="39"/>
      <c r="N9406" s="64"/>
      <c r="Y9406" s="55"/>
    </row>
    <row r="9407" spans="1:25" s="49" customFormat="1" x14ac:dyDescent="0.25">
      <c r="A9407" s="67"/>
      <c r="B9407" s="67"/>
      <c r="C9407" s="67"/>
      <c r="D9407" s="71"/>
      <c r="E9407" s="55"/>
      <c r="F9407" s="58"/>
      <c r="G9407" s="58"/>
      <c r="H9407" s="55"/>
      <c r="I9407" s="55"/>
      <c r="J9407" s="71"/>
      <c r="K9407" s="71"/>
      <c r="L9407" s="39"/>
      <c r="M9407" s="39"/>
      <c r="N9407" s="64"/>
      <c r="Y9407" s="55"/>
    </row>
    <row r="9408" spans="1:25" s="49" customFormat="1" x14ac:dyDescent="0.25">
      <c r="A9408" s="67"/>
      <c r="B9408" s="67"/>
      <c r="C9408" s="67"/>
      <c r="D9408" s="71"/>
      <c r="E9408" s="55"/>
      <c r="F9408" s="58"/>
      <c r="G9408" s="58"/>
      <c r="H9408" s="55"/>
      <c r="I9408" s="55"/>
      <c r="J9408" s="71"/>
      <c r="K9408" s="71"/>
      <c r="L9408" s="39"/>
      <c r="M9408" s="39"/>
      <c r="N9408" s="64"/>
      <c r="Y9408" s="55"/>
    </row>
    <row r="9409" spans="1:25" s="49" customFormat="1" x14ac:dyDescent="0.25">
      <c r="A9409" s="67"/>
      <c r="B9409" s="67"/>
      <c r="C9409" s="67"/>
      <c r="D9409" s="71"/>
      <c r="E9409" s="55"/>
      <c r="F9409" s="58"/>
      <c r="G9409" s="58"/>
      <c r="H9409" s="55"/>
      <c r="I9409" s="55"/>
      <c r="J9409" s="71"/>
      <c r="K9409" s="71"/>
      <c r="L9409" s="39"/>
      <c r="M9409" s="39"/>
      <c r="N9409" s="64"/>
      <c r="Y9409" s="55"/>
    </row>
    <row r="9410" spans="1:25" s="49" customFormat="1" x14ac:dyDescent="0.25">
      <c r="A9410" s="67"/>
      <c r="B9410" s="67"/>
      <c r="C9410" s="67"/>
      <c r="D9410" s="71"/>
      <c r="E9410" s="55"/>
      <c r="F9410" s="58"/>
      <c r="G9410" s="58"/>
      <c r="H9410" s="55"/>
      <c r="I9410" s="55"/>
      <c r="J9410" s="71"/>
      <c r="K9410" s="71"/>
      <c r="L9410" s="39"/>
      <c r="M9410" s="39"/>
      <c r="N9410" s="64"/>
      <c r="Y9410" s="55"/>
    </row>
    <row r="9411" spans="1:25" s="49" customFormat="1" x14ac:dyDescent="0.25">
      <c r="A9411" s="67"/>
      <c r="B9411" s="67"/>
      <c r="C9411" s="67"/>
      <c r="D9411" s="71"/>
      <c r="E9411" s="55"/>
      <c r="F9411" s="58"/>
      <c r="G9411" s="58"/>
      <c r="H9411" s="55"/>
      <c r="I9411" s="55"/>
      <c r="J9411" s="71"/>
      <c r="K9411" s="71"/>
      <c r="L9411" s="39"/>
      <c r="M9411" s="39"/>
      <c r="N9411" s="64"/>
      <c r="Y9411" s="55"/>
    </row>
    <row r="9412" spans="1:25" s="49" customFormat="1" x14ac:dyDescent="0.25">
      <c r="A9412" s="67"/>
      <c r="B9412" s="67"/>
      <c r="C9412" s="67"/>
      <c r="D9412" s="71"/>
      <c r="E9412" s="55"/>
      <c r="F9412" s="58"/>
      <c r="G9412" s="58"/>
      <c r="H9412" s="55"/>
      <c r="I9412" s="55"/>
      <c r="J9412" s="71"/>
      <c r="K9412" s="71"/>
      <c r="L9412" s="39"/>
      <c r="M9412" s="39"/>
      <c r="N9412" s="64"/>
      <c r="Y9412" s="55"/>
    </row>
    <row r="9413" spans="1:25" s="49" customFormat="1" x14ac:dyDescent="0.25">
      <c r="A9413" s="67"/>
      <c r="B9413" s="67"/>
      <c r="C9413" s="67"/>
      <c r="D9413" s="71"/>
      <c r="E9413" s="55"/>
      <c r="F9413" s="58"/>
      <c r="G9413" s="58"/>
      <c r="H9413" s="55"/>
      <c r="I9413" s="55"/>
      <c r="J9413" s="71"/>
      <c r="K9413" s="71"/>
      <c r="L9413" s="39"/>
      <c r="M9413" s="39"/>
      <c r="N9413" s="64"/>
      <c r="Y9413" s="55"/>
    </row>
    <row r="9414" spans="1:25" s="49" customFormat="1" x14ac:dyDescent="0.25">
      <c r="A9414" s="67"/>
      <c r="B9414" s="67"/>
      <c r="C9414" s="67"/>
      <c r="D9414" s="71"/>
      <c r="E9414" s="55"/>
      <c r="F9414" s="58"/>
      <c r="G9414" s="58"/>
      <c r="H9414" s="55"/>
      <c r="I9414" s="55"/>
      <c r="J9414" s="71"/>
      <c r="K9414" s="71"/>
      <c r="L9414" s="39"/>
      <c r="M9414" s="39"/>
      <c r="N9414" s="64"/>
      <c r="Y9414" s="55"/>
    </row>
    <row r="9415" spans="1:25" s="49" customFormat="1" x14ac:dyDescent="0.25">
      <c r="A9415" s="67"/>
      <c r="B9415" s="67"/>
      <c r="C9415" s="67"/>
      <c r="D9415" s="71"/>
      <c r="E9415" s="55"/>
      <c r="F9415" s="58"/>
      <c r="G9415" s="58"/>
      <c r="H9415" s="55"/>
      <c r="I9415" s="55"/>
      <c r="J9415" s="71"/>
      <c r="K9415" s="71"/>
      <c r="L9415" s="39"/>
      <c r="M9415" s="39"/>
      <c r="N9415" s="64"/>
      <c r="Y9415" s="55"/>
    </row>
    <row r="9416" spans="1:25" s="49" customFormat="1" x14ac:dyDescent="0.25">
      <c r="A9416" s="67"/>
      <c r="B9416" s="67"/>
      <c r="C9416" s="67"/>
      <c r="D9416" s="71"/>
      <c r="E9416" s="55"/>
      <c r="F9416" s="58"/>
      <c r="G9416" s="58"/>
      <c r="H9416" s="55"/>
      <c r="I9416" s="55"/>
      <c r="J9416" s="71"/>
      <c r="K9416" s="71"/>
      <c r="L9416" s="39"/>
      <c r="M9416" s="39"/>
      <c r="N9416" s="64"/>
      <c r="Y9416" s="55"/>
    </row>
    <row r="9417" spans="1:25" s="49" customFormat="1" x14ac:dyDescent="0.25">
      <c r="A9417" s="67"/>
      <c r="B9417" s="67"/>
      <c r="C9417" s="67"/>
      <c r="D9417" s="71"/>
      <c r="E9417" s="55"/>
      <c r="F9417" s="58"/>
      <c r="G9417" s="58"/>
      <c r="H9417" s="55"/>
      <c r="I9417" s="55"/>
      <c r="J9417" s="71"/>
      <c r="K9417" s="71"/>
      <c r="L9417" s="39"/>
      <c r="M9417" s="39"/>
      <c r="N9417" s="64"/>
      <c r="Y9417" s="55"/>
    </row>
    <row r="9418" spans="1:25" s="49" customFormat="1" x14ac:dyDescent="0.25">
      <c r="A9418" s="67"/>
      <c r="B9418" s="67"/>
      <c r="C9418" s="67"/>
      <c r="D9418" s="71"/>
      <c r="E9418" s="55"/>
      <c r="F9418" s="58"/>
      <c r="G9418" s="58"/>
      <c r="H9418" s="55"/>
      <c r="I9418" s="55"/>
      <c r="J9418" s="71"/>
      <c r="K9418" s="71"/>
      <c r="L9418" s="39"/>
      <c r="M9418" s="39"/>
      <c r="N9418" s="64"/>
      <c r="Y9418" s="55"/>
    </row>
    <row r="9419" spans="1:25" s="49" customFormat="1" x14ac:dyDescent="0.25">
      <c r="A9419" s="67"/>
      <c r="B9419" s="67"/>
      <c r="C9419" s="67"/>
      <c r="D9419" s="71"/>
      <c r="E9419" s="55"/>
      <c r="F9419" s="58"/>
      <c r="G9419" s="58"/>
      <c r="H9419" s="55"/>
      <c r="I9419" s="55"/>
      <c r="J9419" s="71"/>
      <c r="K9419" s="71"/>
      <c r="L9419" s="39"/>
      <c r="M9419" s="39"/>
      <c r="N9419" s="64"/>
      <c r="Y9419" s="55"/>
    </row>
    <row r="9420" spans="1:25" s="49" customFormat="1" x14ac:dyDescent="0.25">
      <c r="A9420" s="67"/>
      <c r="B9420" s="67"/>
      <c r="C9420" s="67"/>
      <c r="D9420" s="71"/>
      <c r="E9420" s="55"/>
      <c r="F9420" s="58"/>
      <c r="G9420" s="58"/>
      <c r="H9420" s="55"/>
      <c r="I9420" s="55"/>
      <c r="J9420" s="71"/>
      <c r="K9420" s="71"/>
      <c r="L9420" s="39"/>
      <c r="M9420" s="39"/>
      <c r="N9420" s="64"/>
      <c r="Y9420" s="55"/>
    </row>
    <row r="9421" spans="1:25" s="49" customFormat="1" x14ac:dyDescent="0.25">
      <c r="A9421" s="67"/>
      <c r="B9421" s="67"/>
      <c r="C9421" s="67"/>
      <c r="D9421" s="71"/>
      <c r="E9421" s="55"/>
      <c r="F9421" s="58"/>
      <c r="G9421" s="58"/>
      <c r="H9421" s="55"/>
      <c r="I9421" s="55"/>
      <c r="J9421" s="71"/>
      <c r="K9421" s="71"/>
      <c r="L9421" s="39"/>
      <c r="M9421" s="39"/>
      <c r="N9421" s="64"/>
      <c r="Y9421" s="55"/>
    </row>
    <row r="9422" spans="1:25" s="49" customFormat="1" x14ac:dyDescent="0.25">
      <c r="A9422" s="67"/>
      <c r="B9422" s="67"/>
      <c r="C9422" s="67"/>
      <c r="D9422" s="71"/>
      <c r="E9422" s="55"/>
      <c r="F9422" s="58"/>
      <c r="G9422" s="58"/>
      <c r="H9422" s="55"/>
      <c r="I9422" s="55"/>
      <c r="J9422" s="71"/>
      <c r="K9422" s="71"/>
      <c r="L9422" s="39"/>
      <c r="M9422" s="39"/>
      <c r="N9422" s="64"/>
      <c r="Y9422" s="55"/>
    </row>
    <row r="9423" spans="1:25" s="49" customFormat="1" x14ac:dyDescent="0.25">
      <c r="A9423" s="67"/>
      <c r="B9423" s="67"/>
      <c r="C9423" s="67"/>
      <c r="D9423" s="71"/>
      <c r="E9423" s="55"/>
      <c r="F9423" s="58"/>
      <c r="G9423" s="58"/>
      <c r="H9423" s="55"/>
      <c r="I9423" s="55"/>
      <c r="J9423" s="71"/>
      <c r="K9423" s="71"/>
      <c r="L9423" s="39"/>
      <c r="M9423" s="39"/>
      <c r="N9423" s="64"/>
      <c r="Y9423" s="55"/>
    </row>
    <row r="9424" spans="1:25" s="49" customFormat="1" x14ac:dyDescent="0.25">
      <c r="A9424" s="67"/>
      <c r="B9424" s="67"/>
      <c r="C9424" s="67"/>
      <c r="D9424" s="71"/>
      <c r="E9424" s="55"/>
      <c r="F9424" s="58"/>
      <c r="G9424" s="58"/>
      <c r="H9424" s="55"/>
      <c r="I9424" s="55"/>
      <c r="J9424" s="71"/>
      <c r="K9424" s="71"/>
      <c r="L9424" s="39"/>
      <c r="M9424" s="39"/>
      <c r="N9424" s="64"/>
      <c r="Y9424" s="55"/>
    </row>
    <row r="9425" spans="1:25" s="49" customFormat="1" x14ac:dyDescent="0.25">
      <c r="A9425" s="67"/>
      <c r="B9425" s="67"/>
      <c r="C9425" s="67"/>
      <c r="D9425" s="71"/>
      <c r="E9425" s="55"/>
      <c r="F9425" s="58"/>
      <c r="G9425" s="58"/>
      <c r="H9425" s="55"/>
      <c r="I9425" s="55"/>
      <c r="J9425" s="71"/>
      <c r="K9425" s="71"/>
      <c r="L9425" s="39"/>
      <c r="M9425" s="39"/>
      <c r="N9425" s="64"/>
      <c r="Y9425" s="55"/>
    </row>
    <row r="9426" spans="1:25" s="49" customFormat="1" x14ac:dyDescent="0.25">
      <c r="A9426" s="67"/>
      <c r="B9426" s="67"/>
      <c r="C9426" s="67"/>
      <c r="D9426" s="71"/>
      <c r="E9426" s="55"/>
      <c r="F9426" s="58"/>
      <c r="G9426" s="58"/>
      <c r="H9426" s="55"/>
      <c r="I9426" s="55"/>
      <c r="J9426" s="71"/>
      <c r="K9426" s="71"/>
      <c r="L9426" s="39"/>
      <c r="M9426" s="39"/>
      <c r="N9426" s="64"/>
      <c r="Y9426" s="55"/>
    </row>
    <row r="9427" spans="1:25" s="49" customFormat="1" x14ac:dyDescent="0.25">
      <c r="A9427" s="67"/>
      <c r="B9427" s="67"/>
      <c r="C9427" s="67"/>
      <c r="D9427" s="71"/>
      <c r="E9427" s="55"/>
      <c r="F9427" s="58"/>
      <c r="G9427" s="58"/>
      <c r="H9427" s="55"/>
      <c r="I9427" s="55"/>
      <c r="J9427" s="71"/>
      <c r="K9427" s="71"/>
      <c r="L9427" s="39"/>
      <c r="M9427" s="39"/>
      <c r="N9427" s="64"/>
      <c r="Y9427" s="55"/>
    </row>
    <row r="9428" spans="1:25" s="49" customFormat="1" x14ac:dyDescent="0.25">
      <c r="A9428" s="67"/>
      <c r="B9428" s="67"/>
      <c r="C9428" s="67"/>
      <c r="D9428" s="71"/>
      <c r="E9428" s="55"/>
      <c r="F9428" s="58"/>
      <c r="G9428" s="58"/>
      <c r="H9428" s="55"/>
      <c r="I9428" s="55"/>
      <c r="J9428" s="71"/>
      <c r="K9428" s="71"/>
      <c r="L9428" s="39"/>
      <c r="M9428" s="39"/>
      <c r="N9428" s="64"/>
      <c r="Y9428" s="55"/>
    </row>
    <row r="9429" spans="1:25" s="49" customFormat="1" x14ac:dyDescent="0.25">
      <c r="A9429" s="67"/>
      <c r="B9429" s="67"/>
      <c r="C9429" s="67"/>
      <c r="D9429" s="71"/>
      <c r="E9429" s="55"/>
      <c r="F9429" s="58"/>
      <c r="G9429" s="58"/>
      <c r="H9429" s="55"/>
      <c r="I9429" s="55"/>
      <c r="J9429" s="71"/>
      <c r="K9429" s="71"/>
      <c r="L9429" s="39"/>
      <c r="M9429" s="39"/>
      <c r="N9429" s="64"/>
      <c r="Y9429" s="55"/>
    </row>
    <row r="9430" spans="1:25" s="49" customFormat="1" x14ac:dyDescent="0.25">
      <c r="A9430" s="67"/>
      <c r="B9430" s="67"/>
      <c r="C9430" s="67"/>
      <c r="D9430" s="71"/>
      <c r="E9430" s="55"/>
      <c r="F9430" s="58"/>
      <c r="G9430" s="58"/>
      <c r="H9430" s="55"/>
      <c r="I9430" s="55"/>
      <c r="J9430" s="71"/>
      <c r="K9430" s="71"/>
      <c r="L9430" s="39"/>
      <c r="M9430" s="39"/>
      <c r="N9430" s="64"/>
      <c r="Y9430" s="55"/>
    </row>
    <row r="9431" spans="1:25" s="49" customFormat="1" x14ac:dyDescent="0.25">
      <c r="A9431" s="67"/>
      <c r="B9431" s="67"/>
      <c r="C9431" s="67"/>
      <c r="D9431" s="71"/>
      <c r="E9431" s="55"/>
      <c r="F9431" s="58"/>
      <c r="G9431" s="58"/>
      <c r="H9431" s="55"/>
      <c r="I9431" s="55"/>
      <c r="J9431" s="71"/>
      <c r="K9431" s="71"/>
      <c r="L9431" s="39"/>
      <c r="M9431" s="39"/>
      <c r="N9431" s="64"/>
      <c r="Y9431" s="55"/>
    </row>
    <row r="9432" spans="1:25" s="49" customFormat="1" x14ac:dyDescent="0.25">
      <c r="A9432" s="67"/>
      <c r="B9432" s="67"/>
      <c r="C9432" s="67"/>
      <c r="D9432" s="71"/>
      <c r="E9432" s="55"/>
      <c r="F9432" s="58"/>
      <c r="G9432" s="58"/>
      <c r="H9432" s="55"/>
      <c r="I9432" s="55"/>
      <c r="J9432" s="71"/>
      <c r="K9432" s="71"/>
      <c r="L9432" s="39"/>
      <c r="M9432" s="39"/>
      <c r="N9432" s="64"/>
      <c r="Y9432" s="55"/>
    </row>
    <row r="9433" spans="1:25" s="49" customFormat="1" x14ac:dyDescent="0.25">
      <c r="A9433" s="67"/>
      <c r="B9433" s="67"/>
      <c r="C9433" s="67"/>
      <c r="D9433" s="71"/>
      <c r="E9433" s="55"/>
      <c r="F9433" s="58"/>
      <c r="G9433" s="58"/>
      <c r="H9433" s="55"/>
      <c r="I9433" s="55"/>
      <c r="J9433" s="71"/>
      <c r="K9433" s="71"/>
      <c r="L9433" s="39"/>
      <c r="M9433" s="39"/>
      <c r="N9433" s="64"/>
      <c r="Y9433" s="55"/>
    </row>
    <row r="9434" spans="1:25" s="49" customFormat="1" x14ac:dyDescent="0.25">
      <c r="A9434" s="67"/>
      <c r="B9434" s="67"/>
      <c r="C9434" s="67"/>
      <c r="D9434" s="71"/>
      <c r="E9434" s="55"/>
      <c r="F9434" s="58"/>
      <c r="G9434" s="58"/>
      <c r="H9434" s="55"/>
      <c r="I9434" s="55"/>
      <c r="J9434" s="71"/>
      <c r="K9434" s="71"/>
      <c r="L9434" s="39"/>
      <c r="M9434" s="39"/>
      <c r="N9434" s="64"/>
      <c r="Y9434" s="55"/>
    </row>
    <row r="9435" spans="1:25" s="49" customFormat="1" x14ac:dyDescent="0.25">
      <c r="A9435" s="67"/>
      <c r="B9435" s="67"/>
      <c r="C9435" s="67"/>
      <c r="D9435" s="71"/>
      <c r="E9435" s="55"/>
      <c r="F9435" s="58"/>
      <c r="G9435" s="58"/>
      <c r="H9435" s="55"/>
      <c r="I9435" s="55"/>
      <c r="J9435" s="71"/>
      <c r="K9435" s="71"/>
      <c r="L9435" s="39"/>
      <c r="M9435" s="39"/>
      <c r="N9435" s="64"/>
      <c r="Y9435" s="55"/>
    </row>
    <row r="9436" spans="1:25" s="49" customFormat="1" x14ac:dyDescent="0.25">
      <c r="A9436" s="67"/>
      <c r="B9436" s="67"/>
      <c r="C9436" s="67"/>
      <c r="D9436" s="71"/>
      <c r="E9436" s="55"/>
      <c r="F9436" s="58"/>
      <c r="G9436" s="58"/>
      <c r="H9436" s="55"/>
      <c r="I9436" s="55"/>
      <c r="J9436" s="71"/>
      <c r="K9436" s="71"/>
      <c r="L9436" s="39"/>
      <c r="M9436" s="39"/>
      <c r="N9436" s="64"/>
      <c r="Y9436" s="55"/>
    </row>
    <row r="9437" spans="1:25" s="49" customFormat="1" x14ac:dyDescent="0.25">
      <c r="A9437" s="67"/>
      <c r="B9437" s="67"/>
      <c r="C9437" s="67"/>
      <c r="D9437" s="71"/>
      <c r="E9437" s="55"/>
      <c r="F9437" s="58"/>
      <c r="G9437" s="58"/>
      <c r="H9437" s="55"/>
      <c r="I9437" s="55"/>
      <c r="J9437" s="71"/>
      <c r="K9437" s="71"/>
      <c r="L9437" s="39"/>
      <c r="M9437" s="39"/>
      <c r="N9437" s="64"/>
      <c r="Y9437" s="55"/>
    </row>
    <row r="9438" spans="1:25" s="49" customFormat="1" x14ac:dyDescent="0.25">
      <c r="A9438" s="67"/>
      <c r="B9438" s="67"/>
      <c r="C9438" s="67"/>
      <c r="D9438" s="71"/>
      <c r="E9438" s="55"/>
      <c r="F9438" s="58"/>
      <c r="G9438" s="58"/>
      <c r="H9438" s="55"/>
      <c r="I9438" s="55"/>
      <c r="J9438" s="71"/>
      <c r="K9438" s="71"/>
      <c r="L9438" s="39"/>
      <c r="M9438" s="39"/>
      <c r="N9438" s="64"/>
      <c r="Y9438" s="55"/>
    </row>
    <row r="9439" spans="1:25" s="49" customFormat="1" x14ac:dyDescent="0.25">
      <c r="A9439" s="67"/>
      <c r="B9439" s="67"/>
      <c r="C9439" s="67"/>
      <c r="D9439" s="71"/>
      <c r="E9439" s="55"/>
      <c r="F9439" s="58"/>
      <c r="G9439" s="58"/>
      <c r="H9439" s="55"/>
      <c r="I9439" s="55"/>
      <c r="J9439" s="71"/>
      <c r="K9439" s="71"/>
      <c r="L9439" s="39"/>
      <c r="M9439" s="39"/>
      <c r="N9439" s="64"/>
      <c r="Y9439" s="55"/>
    </row>
    <row r="9440" spans="1:25" s="49" customFormat="1" x14ac:dyDescent="0.25">
      <c r="A9440" s="67"/>
      <c r="B9440" s="67"/>
      <c r="C9440" s="67"/>
      <c r="D9440" s="71"/>
      <c r="E9440" s="55"/>
      <c r="F9440" s="58"/>
      <c r="G9440" s="58"/>
      <c r="H9440" s="55"/>
      <c r="I9440" s="55"/>
      <c r="J9440" s="71"/>
      <c r="K9440" s="71"/>
      <c r="L9440" s="39"/>
      <c r="M9440" s="39"/>
      <c r="N9440" s="64"/>
      <c r="Y9440" s="55"/>
    </row>
    <row r="9441" spans="1:25" s="49" customFormat="1" x14ac:dyDescent="0.25">
      <c r="A9441" s="67"/>
      <c r="B9441" s="67"/>
      <c r="C9441" s="67"/>
      <c r="D9441" s="71"/>
      <c r="E9441" s="55"/>
      <c r="F9441" s="58"/>
      <c r="G9441" s="58"/>
      <c r="H9441" s="55"/>
      <c r="I9441" s="55"/>
      <c r="J9441" s="71"/>
      <c r="K9441" s="71"/>
      <c r="L9441" s="39"/>
      <c r="M9441" s="39"/>
      <c r="N9441" s="64"/>
      <c r="Y9441" s="55"/>
    </row>
    <row r="9442" spans="1:25" s="49" customFormat="1" x14ac:dyDescent="0.25">
      <c r="A9442" s="67"/>
      <c r="B9442" s="67"/>
      <c r="C9442" s="67"/>
      <c r="D9442" s="71"/>
      <c r="E9442" s="55"/>
      <c r="F9442" s="58"/>
      <c r="G9442" s="58"/>
      <c r="H9442" s="55"/>
      <c r="I9442" s="55"/>
      <c r="J9442" s="71"/>
      <c r="K9442" s="71"/>
      <c r="L9442" s="39"/>
      <c r="M9442" s="39"/>
      <c r="N9442" s="64"/>
      <c r="Y9442" s="55"/>
    </row>
    <row r="9443" spans="1:25" s="49" customFormat="1" x14ac:dyDescent="0.25">
      <c r="A9443" s="67"/>
      <c r="B9443" s="67"/>
      <c r="C9443" s="67"/>
      <c r="D9443" s="71"/>
      <c r="E9443" s="55"/>
      <c r="F9443" s="58"/>
      <c r="G9443" s="58"/>
      <c r="H9443" s="55"/>
      <c r="I9443" s="55"/>
      <c r="J9443" s="71"/>
      <c r="K9443" s="71"/>
      <c r="L9443" s="39"/>
      <c r="M9443" s="39"/>
      <c r="N9443" s="64"/>
      <c r="Y9443" s="55"/>
    </row>
    <row r="9444" spans="1:25" s="49" customFormat="1" x14ac:dyDescent="0.25">
      <c r="A9444" s="67"/>
      <c r="B9444" s="67"/>
      <c r="C9444" s="67"/>
      <c r="D9444" s="71"/>
      <c r="E9444" s="55"/>
      <c r="F9444" s="58"/>
      <c r="G9444" s="58"/>
      <c r="H9444" s="55"/>
      <c r="I9444" s="55"/>
      <c r="J9444" s="71"/>
      <c r="K9444" s="71"/>
      <c r="L9444" s="39"/>
      <c r="M9444" s="39"/>
      <c r="N9444" s="64"/>
      <c r="Y9444" s="55"/>
    </row>
    <row r="9445" spans="1:25" s="49" customFormat="1" x14ac:dyDescent="0.25">
      <c r="A9445" s="67"/>
      <c r="B9445" s="67"/>
      <c r="C9445" s="67"/>
      <c r="D9445" s="71"/>
      <c r="E9445" s="55"/>
      <c r="F9445" s="58"/>
      <c r="G9445" s="58"/>
      <c r="H9445" s="55"/>
      <c r="I9445" s="55"/>
      <c r="J9445" s="71"/>
      <c r="K9445" s="71"/>
      <c r="L9445" s="39"/>
      <c r="M9445" s="39"/>
      <c r="N9445" s="64"/>
      <c r="Y9445" s="55"/>
    </row>
    <row r="9446" spans="1:25" s="49" customFormat="1" x14ac:dyDescent="0.25">
      <c r="A9446" s="67"/>
      <c r="B9446" s="67"/>
      <c r="C9446" s="67"/>
      <c r="D9446" s="71"/>
      <c r="E9446" s="55"/>
      <c r="F9446" s="58"/>
      <c r="G9446" s="58"/>
      <c r="H9446" s="55"/>
      <c r="I9446" s="55"/>
      <c r="J9446" s="71"/>
      <c r="K9446" s="71"/>
      <c r="L9446" s="39"/>
      <c r="M9446" s="39"/>
      <c r="N9446" s="64"/>
      <c r="Y9446" s="55"/>
    </row>
    <row r="9447" spans="1:25" s="49" customFormat="1" x14ac:dyDescent="0.25">
      <c r="A9447" s="67"/>
      <c r="B9447" s="67"/>
      <c r="C9447" s="67"/>
      <c r="D9447" s="71"/>
      <c r="E9447" s="55"/>
      <c r="F9447" s="58"/>
      <c r="G9447" s="58"/>
      <c r="H9447" s="55"/>
      <c r="I9447" s="55"/>
      <c r="J9447" s="71"/>
      <c r="K9447" s="71"/>
      <c r="L9447" s="39"/>
      <c r="M9447" s="39"/>
      <c r="N9447" s="64"/>
      <c r="Y9447" s="55"/>
    </row>
    <row r="9448" spans="1:25" s="49" customFormat="1" x14ac:dyDescent="0.25">
      <c r="A9448" s="67"/>
      <c r="B9448" s="67"/>
      <c r="C9448" s="67"/>
      <c r="D9448" s="71"/>
      <c r="E9448" s="55"/>
      <c r="F9448" s="58"/>
      <c r="G9448" s="58"/>
      <c r="H9448" s="55"/>
      <c r="I9448" s="55"/>
      <c r="J9448" s="71"/>
      <c r="K9448" s="71"/>
      <c r="L9448" s="39"/>
      <c r="M9448" s="39"/>
      <c r="N9448" s="64"/>
      <c r="Y9448" s="55"/>
    </row>
    <row r="9449" spans="1:25" s="49" customFormat="1" x14ac:dyDescent="0.25">
      <c r="A9449" s="67"/>
      <c r="B9449" s="67"/>
      <c r="C9449" s="67"/>
      <c r="D9449" s="71"/>
      <c r="E9449" s="55"/>
      <c r="F9449" s="58"/>
      <c r="G9449" s="58"/>
      <c r="H9449" s="55"/>
      <c r="I9449" s="55"/>
      <c r="J9449" s="71"/>
      <c r="K9449" s="71"/>
      <c r="L9449" s="39"/>
      <c r="M9449" s="39"/>
      <c r="N9449" s="64"/>
      <c r="Y9449" s="55"/>
    </row>
    <row r="9450" spans="1:25" s="49" customFormat="1" x14ac:dyDescent="0.25">
      <c r="A9450" s="67"/>
      <c r="B9450" s="67"/>
      <c r="C9450" s="67"/>
      <c r="D9450" s="71"/>
      <c r="E9450" s="55"/>
      <c r="F9450" s="58"/>
      <c r="G9450" s="58"/>
      <c r="H9450" s="55"/>
      <c r="I9450" s="55"/>
      <c r="J9450" s="71"/>
      <c r="K9450" s="71"/>
      <c r="L9450" s="39"/>
      <c r="M9450" s="39"/>
      <c r="N9450" s="64"/>
      <c r="Y9450" s="55"/>
    </row>
    <row r="9451" spans="1:25" s="49" customFormat="1" x14ac:dyDescent="0.25">
      <c r="A9451" s="67"/>
      <c r="B9451" s="67"/>
      <c r="C9451" s="67"/>
      <c r="D9451" s="71"/>
      <c r="E9451" s="55"/>
      <c r="F9451" s="58"/>
      <c r="G9451" s="58"/>
      <c r="H9451" s="55"/>
      <c r="I9451" s="55"/>
      <c r="J9451" s="71"/>
      <c r="K9451" s="71"/>
      <c r="L9451" s="39"/>
      <c r="M9451" s="39"/>
      <c r="N9451" s="64"/>
      <c r="Y9451" s="55"/>
    </row>
    <row r="9452" spans="1:25" s="49" customFormat="1" x14ac:dyDescent="0.25">
      <c r="A9452" s="67"/>
      <c r="B9452" s="67"/>
      <c r="C9452" s="67"/>
      <c r="D9452" s="71"/>
      <c r="E9452" s="55"/>
      <c r="F9452" s="58"/>
      <c r="G9452" s="58"/>
      <c r="H9452" s="55"/>
      <c r="I9452" s="55"/>
      <c r="J9452" s="71"/>
      <c r="K9452" s="71"/>
      <c r="L9452" s="39"/>
      <c r="M9452" s="39"/>
      <c r="N9452" s="64"/>
      <c r="Y9452" s="55"/>
    </row>
    <row r="9453" spans="1:25" s="49" customFormat="1" x14ac:dyDescent="0.25">
      <c r="A9453" s="67"/>
      <c r="B9453" s="67"/>
      <c r="C9453" s="67"/>
      <c r="D9453" s="71"/>
      <c r="E9453" s="55"/>
      <c r="F9453" s="58"/>
      <c r="G9453" s="58"/>
      <c r="H9453" s="55"/>
      <c r="I9453" s="55"/>
      <c r="J9453" s="71"/>
      <c r="K9453" s="71"/>
      <c r="L9453" s="39"/>
      <c r="M9453" s="39"/>
      <c r="N9453" s="64"/>
      <c r="Y9453" s="55"/>
    </row>
    <row r="9454" spans="1:25" s="49" customFormat="1" x14ac:dyDescent="0.25">
      <c r="A9454" s="67"/>
      <c r="B9454" s="67"/>
      <c r="C9454" s="67"/>
      <c r="D9454" s="71"/>
      <c r="E9454" s="55"/>
      <c r="F9454" s="58"/>
      <c r="G9454" s="58"/>
      <c r="H9454" s="55"/>
      <c r="I9454" s="55"/>
      <c r="J9454" s="71"/>
      <c r="K9454" s="71"/>
      <c r="L9454" s="39"/>
      <c r="M9454" s="39"/>
      <c r="N9454" s="64"/>
      <c r="Y9454" s="55"/>
    </row>
    <row r="9455" spans="1:25" s="49" customFormat="1" x14ac:dyDescent="0.25">
      <c r="A9455" s="67"/>
      <c r="B9455" s="67"/>
      <c r="C9455" s="67"/>
      <c r="D9455" s="71"/>
      <c r="E9455" s="55"/>
      <c r="F9455" s="58"/>
      <c r="G9455" s="58"/>
      <c r="H9455" s="55"/>
      <c r="I9455" s="55"/>
      <c r="J9455" s="71"/>
      <c r="K9455" s="71"/>
      <c r="L9455" s="39"/>
      <c r="M9455" s="39"/>
      <c r="N9455" s="64"/>
      <c r="Y9455" s="55"/>
    </row>
    <row r="9456" spans="1:25" s="49" customFormat="1" x14ac:dyDescent="0.25">
      <c r="A9456" s="67"/>
      <c r="B9456" s="67"/>
      <c r="C9456" s="67"/>
      <c r="D9456" s="71"/>
      <c r="E9456" s="55"/>
      <c r="F9456" s="58"/>
      <c r="G9456" s="58"/>
      <c r="H9456" s="55"/>
      <c r="I9456" s="55"/>
      <c r="J9456" s="71"/>
      <c r="K9456" s="71"/>
      <c r="L9456" s="39"/>
      <c r="M9456" s="39"/>
      <c r="N9456" s="64"/>
      <c r="Y9456" s="55"/>
    </row>
    <row r="9457" spans="1:25" s="49" customFormat="1" x14ac:dyDescent="0.25">
      <c r="A9457" s="67"/>
      <c r="B9457" s="67"/>
      <c r="C9457" s="67"/>
      <c r="D9457" s="71"/>
      <c r="E9457" s="55"/>
      <c r="F9457" s="58"/>
      <c r="G9457" s="58"/>
      <c r="H9457" s="55"/>
      <c r="I9457" s="55"/>
      <c r="J9457" s="71"/>
      <c r="K9457" s="71"/>
      <c r="L9457" s="39"/>
      <c r="M9457" s="39"/>
      <c r="N9457" s="64"/>
      <c r="Y9457" s="55"/>
    </row>
    <row r="9458" spans="1:25" s="49" customFormat="1" x14ac:dyDescent="0.25">
      <c r="A9458" s="67"/>
      <c r="B9458" s="67"/>
      <c r="C9458" s="67"/>
      <c r="D9458" s="71"/>
      <c r="E9458" s="55"/>
      <c r="F9458" s="58"/>
      <c r="G9458" s="58"/>
      <c r="H9458" s="55"/>
      <c r="I9458" s="55"/>
      <c r="J9458" s="71"/>
      <c r="K9458" s="71"/>
      <c r="L9458" s="39"/>
      <c r="M9458" s="39"/>
      <c r="N9458" s="64"/>
      <c r="Y9458" s="55"/>
    </row>
    <row r="9459" spans="1:25" s="49" customFormat="1" x14ac:dyDescent="0.25">
      <c r="A9459" s="67"/>
      <c r="B9459" s="67"/>
      <c r="C9459" s="67"/>
      <c r="D9459" s="71"/>
      <c r="E9459" s="55"/>
      <c r="F9459" s="58"/>
      <c r="G9459" s="58"/>
      <c r="H9459" s="55"/>
      <c r="I9459" s="55"/>
      <c r="J9459" s="71"/>
      <c r="K9459" s="71"/>
      <c r="L9459" s="39"/>
      <c r="M9459" s="39"/>
      <c r="N9459" s="64"/>
      <c r="Y9459" s="55"/>
    </row>
    <row r="9460" spans="1:25" s="49" customFormat="1" x14ac:dyDescent="0.25">
      <c r="A9460" s="67"/>
      <c r="B9460" s="67"/>
      <c r="C9460" s="67"/>
      <c r="D9460" s="71"/>
      <c r="E9460" s="55"/>
      <c r="F9460" s="58"/>
      <c r="G9460" s="58"/>
      <c r="H9460" s="55"/>
      <c r="I9460" s="55"/>
      <c r="J9460" s="71"/>
      <c r="K9460" s="71"/>
      <c r="L9460" s="39"/>
      <c r="M9460" s="39"/>
      <c r="N9460" s="64"/>
      <c r="Y9460" s="55"/>
    </row>
    <row r="9461" spans="1:25" s="49" customFormat="1" x14ac:dyDescent="0.25">
      <c r="A9461" s="67"/>
      <c r="B9461" s="67"/>
      <c r="C9461" s="67"/>
      <c r="D9461" s="71"/>
      <c r="E9461" s="55"/>
      <c r="F9461" s="58"/>
      <c r="G9461" s="58"/>
      <c r="H9461" s="55"/>
      <c r="I9461" s="55"/>
      <c r="J9461" s="71"/>
      <c r="K9461" s="71"/>
      <c r="L9461" s="39"/>
      <c r="M9461" s="39"/>
      <c r="N9461" s="64"/>
      <c r="Y9461" s="55"/>
    </row>
    <row r="9462" spans="1:25" s="49" customFormat="1" x14ac:dyDescent="0.25">
      <c r="A9462" s="67"/>
      <c r="B9462" s="67"/>
      <c r="C9462" s="67"/>
      <c r="D9462" s="71"/>
      <c r="E9462" s="55"/>
      <c r="F9462" s="58"/>
      <c r="G9462" s="58"/>
      <c r="H9462" s="55"/>
      <c r="I9462" s="55"/>
      <c r="J9462" s="71"/>
      <c r="K9462" s="71"/>
      <c r="L9462" s="39"/>
      <c r="M9462" s="39"/>
      <c r="N9462" s="64"/>
      <c r="Y9462" s="55"/>
    </row>
    <row r="9463" spans="1:25" s="49" customFormat="1" x14ac:dyDescent="0.25">
      <c r="A9463" s="67"/>
      <c r="B9463" s="67"/>
      <c r="C9463" s="67"/>
      <c r="D9463" s="71"/>
      <c r="E9463" s="55"/>
      <c r="F9463" s="58"/>
      <c r="G9463" s="58"/>
      <c r="H9463" s="55"/>
      <c r="I9463" s="55"/>
      <c r="J9463" s="71"/>
      <c r="K9463" s="71"/>
      <c r="L9463" s="39"/>
      <c r="M9463" s="39"/>
      <c r="N9463" s="64"/>
      <c r="Y9463" s="55"/>
    </row>
    <row r="9464" spans="1:25" s="49" customFormat="1" x14ac:dyDescent="0.25">
      <c r="A9464" s="67"/>
      <c r="B9464" s="67"/>
      <c r="C9464" s="67"/>
      <c r="D9464" s="71"/>
      <c r="E9464" s="55"/>
      <c r="F9464" s="58"/>
      <c r="G9464" s="58"/>
      <c r="H9464" s="55"/>
      <c r="I9464" s="55"/>
      <c r="J9464" s="71"/>
      <c r="K9464" s="71"/>
      <c r="L9464" s="39"/>
      <c r="M9464" s="39"/>
      <c r="N9464" s="64"/>
      <c r="Y9464" s="55"/>
    </row>
    <row r="9465" spans="1:25" s="49" customFormat="1" x14ac:dyDescent="0.25">
      <c r="A9465" s="67"/>
      <c r="B9465" s="67"/>
      <c r="C9465" s="67"/>
      <c r="D9465" s="71"/>
      <c r="E9465" s="55"/>
      <c r="F9465" s="58"/>
      <c r="G9465" s="58"/>
      <c r="H9465" s="55"/>
      <c r="I9465" s="55"/>
      <c r="J9465" s="71"/>
      <c r="K9465" s="71"/>
      <c r="L9465" s="39"/>
      <c r="M9465" s="39"/>
      <c r="N9465" s="64"/>
      <c r="Y9465" s="55"/>
    </row>
    <row r="9466" spans="1:25" s="49" customFormat="1" x14ac:dyDescent="0.25">
      <c r="A9466" s="67"/>
      <c r="B9466" s="67"/>
      <c r="C9466" s="67"/>
      <c r="D9466" s="71"/>
      <c r="E9466" s="55"/>
      <c r="F9466" s="58"/>
      <c r="G9466" s="58"/>
      <c r="H9466" s="55"/>
      <c r="I9466" s="55"/>
      <c r="J9466" s="71"/>
      <c r="K9466" s="71"/>
      <c r="L9466" s="39"/>
      <c r="M9466" s="39"/>
      <c r="N9466" s="64"/>
      <c r="Y9466" s="55"/>
    </row>
    <row r="9467" spans="1:25" s="49" customFormat="1" x14ac:dyDescent="0.25">
      <c r="A9467" s="67"/>
      <c r="B9467" s="67"/>
      <c r="C9467" s="67"/>
      <c r="D9467" s="71"/>
      <c r="E9467" s="55"/>
      <c r="F9467" s="58"/>
      <c r="G9467" s="58"/>
      <c r="H9467" s="55"/>
      <c r="I9467" s="55"/>
      <c r="J9467" s="71"/>
      <c r="K9467" s="71"/>
      <c r="L9467" s="39"/>
      <c r="M9467" s="39"/>
      <c r="N9467" s="64"/>
      <c r="Y9467" s="55"/>
    </row>
    <row r="9468" spans="1:25" s="49" customFormat="1" x14ac:dyDescent="0.25">
      <c r="A9468" s="67"/>
      <c r="B9468" s="67"/>
      <c r="C9468" s="67"/>
      <c r="D9468" s="71"/>
      <c r="E9468" s="55"/>
      <c r="F9468" s="58"/>
      <c r="G9468" s="58"/>
      <c r="H9468" s="55"/>
      <c r="I9468" s="55"/>
      <c r="J9468" s="71"/>
      <c r="K9468" s="71"/>
      <c r="L9468" s="39"/>
      <c r="M9468" s="39"/>
      <c r="N9468" s="64"/>
      <c r="Y9468" s="55"/>
    </row>
    <row r="9469" spans="1:25" s="49" customFormat="1" x14ac:dyDescent="0.25">
      <c r="A9469" s="67"/>
      <c r="B9469" s="67"/>
      <c r="C9469" s="67"/>
      <c r="D9469" s="71"/>
      <c r="E9469" s="55"/>
      <c r="F9469" s="58"/>
      <c r="G9469" s="58"/>
      <c r="H9469" s="55"/>
      <c r="I9469" s="55"/>
      <c r="J9469" s="71"/>
      <c r="K9469" s="71"/>
      <c r="L9469" s="39"/>
      <c r="M9469" s="39"/>
      <c r="N9469" s="64"/>
      <c r="Y9469" s="55"/>
    </row>
    <row r="9470" spans="1:25" s="49" customFormat="1" x14ac:dyDescent="0.25">
      <c r="A9470" s="67"/>
      <c r="B9470" s="67"/>
      <c r="C9470" s="67"/>
      <c r="D9470" s="71"/>
      <c r="E9470" s="55"/>
      <c r="F9470" s="58"/>
      <c r="G9470" s="58"/>
      <c r="H9470" s="55"/>
      <c r="I9470" s="55"/>
      <c r="J9470" s="71"/>
      <c r="K9470" s="71"/>
      <c r="L9470" s="39"/>
      <c r="M9470" s="39"/>
      <c r="N9470" s="64"/>
      <c r="Y9470" s="55"/>
    </row>
    <row r="9471" spans="1:25" s="49" customFormat="1" x14ac:dyDescent="0.25">
      <c r="A9471" s="67"/>
      <c r="B9471" s="67"/>
      <c r="C9471" s="67"/>
      <c r="D9471" s="71"/>
      <c r="E9471" s="55"/>
      <c r="F9471" s="58"/>
      <c r="G9471" s="58"/>
      <c r="H9471" s="55"/>
      <c r="I9471" s="55"/>
      <c r="J9471" s="71"/>
      <c r="K9471" s="71"/>
      <c r="L9471" s="39"/>
      <c r="M9471" s="39"/>
      <c r="N9471" s="64"/>
      <c r="Y9471" s="55"/>
    </row>
    <row r="9472" spans="1:25" s="49" customFormat="1" x14ac:dyDescent="0.25">
      <c r="A9472" s="67"/>
      <c r="B9472" s="67"/>
      <c r="C9472" s="67"/>
      <c r="D9472" s="71"/>
      <c r="E9472" s="55"/>
      <c r="F9472" s="58"/>
      <c r="G9472" s="58"/>
      <c r="H9472" s="55"/>
      <c r="I9472" s="55"/>
      <c r="J9472" s="71"/>
      <c r="K9472" s="71"/>
      <c r="L9472" s="39"/>
      <c r="M9472" s="39"/>
      <c r="N9472" s="64"/>
      <c r="Y9472" s="55"/>
    </row>
    <row r="9473" spans="1:25" s="49" customFormat="1" x14ac:dyDescent="0.25">
      <c r="A9473" s="67"/>
      <c r="B9473" s="67"/>
      <c r="C9473" s="67"/>
      <c r="D9473" s="71"/>
      <c r="E9473" s="55"/>
      <c r="F9473" s="58"/>
      <c r="G9473" s="58"/>
      <c r="H9473" s="55"/>
      <c r="I9473" s="55"/>
      <c r="J9473" s="71"/>
      <c r="K9473" s="71"/>
      <c r="L9473" s="39"/>
      <c r="M9473" s="39"/>
      <c r="N9473" s="64"/>
      <c r="Y9473" s="55"/>
    </row>
    <row r="9474" spans="1:25" s="49" customFormat="1" x14ac:dyDescent="0.25">
      <c r="A9474" s="67"/>
      <c r="B9474" s="67"/>
      <c r="C9474" s="67"/>
      <c r="D9474" s="71"/>
      <c r="E9474" s="55"/>
      <c r="F9474" s="58"/>
      <c r="G9474" s="58"/>
      <c r="H9474" s="55"/>
      <c r="I9474" s="55"/>
      <c r="J9474" s="71"/>
      <c r="K9474" s="71"/>
      <c r="L9474" s="39"/>
      <c r="M9474" s="39"/>
      <c r="N9474" s="64"/>
      <c r="Y9474" s="55"/>
    </row>
    <row r="9475" spans="1:25" s="49" customFormat="1" x14ac:dyDescent="0.25">
      <c r="A9475" s="67"/>
      <c r="B9475" s="67"/>
      <c r="C9475" s="67"/>
      <c r="D9475" s="71"/>
      <c r="E9475" s="55"/>
      <c r="F9475" s="58"/>
      <c r="G9475" s="58"/>
      <c r="H9475" s="55"/>
      <c r="I9475" s="55"/>
      <c r="J9475" s="71"/>
      <c r="K9475" s="71"/>
      <c r="L9475" s="39"/>
      <c r="M9475" s="39"/>
      <c r="N9475" s="64"/>
      <c r="Y9475" s="55"/>
    </row>
    <row r="9476" spans="1:25" s="49" customFormat="1" x14ac:dyDescent="0.25">
      <c r="A9476" s="67"/>
      <c r="B9476" s="67"/>
      <c r="C9476" s="67"/>
      <c r="D9476" s="71"/>
      <c r="E9476" s="55"/>
      <c r="F9476" s="58"/>
      <c r="G9476" s="58"/>
      <c r="H9476" s="55"/>
      <c r="I9476" s="55"/>
      <c r="J9476" s="71"/>
      <c r="K9476" s="71"/>
      <c r="L9476" s="39"/>
      <c r="M9476" s="39"/>
      <c r="N9476" s="64"/>
      <c r="Y9476" s="55"/>
    </row>
    <row r="9477" spans="1:25" s="49" customFormat="1" x14ac:dyDescent="0.25">
      <c r="A9477" s="67"/>
      <c r="B9477" s="67"/>
      <c r="C9477" s="67"/>
      <c r="D9477" s="71"/>
      <c r="E9477" s="55"/>
      <c r="F9477" s="58"/>
      <c r="G9477" s="58"/>
      <c r="H9477" s="55"/>
      <c r="I9477" s="55"/>
      <c r="J9477" s="71"/>
      <c r="K9477" s="71"/>
      <c r="L9477" s="39"/>
      <c r="M9477" s="39"/>
      <c r="N9477" s="64"/>
      <c r="Y9477" s="55"/>
    </row>
    <row r="9478" spans="1:25" s="49" customFormat="1" x14ac:dyDescent="0.25">
      <c r="A9478" s="67"/>
      <c r="B9478" s="67"/>
      <c r="C9478" s="67"/>
      <c r="D9478" s="71"/>
      <c r="E9478" s="55"/>
      <c r="F9478" s="58"/>
      <c r="G9478" s="58"/>
      <c r="H9478" s="55"/>
      <c r="I9478" s="55"/>
      <c r="J9478" s="71"/>
      <c r="K9478" s="71"/>
      <c r="L9478" s="39"/>
      <c r="M9478" s="39"/>
      <c r="N9478" s="64"/>
      <c r="Y9478" s="55"/>
    </row>
    <row r="9479" spans="1:25" s="49" customFormat="1" x14ac:dyDescent="0.25">
      <c r="A9479" s="67"/>
      <c r="B9479" s="67"/>
      <c r="C9479" s="67"/>
      <c r="D9479" s="71"/>
      <c r="E9479" s="55"/>
      <c r="F9479" s="58"/>
      <c r="G9479" s="58"/>
      <c r="H9479" s="55"/>
      <c r="I9479" s="55"/>
      <c r="J9479" s="71"/>
      <c r="K9479" s="71"/>
      <c r="L9479" s="39"/>
      <c r="M9479" s="39"/>
      <c r="N9479" s="64"/>
      <c r="Y9479" s="55"/>
    </row>
    <row r="9480" spans="1:25" s="49" customFormat="1" x14ac:dyDescent="0.25">
      <c r="A9480" s="67"/>
      <c r="B9480" s="67"/>
      <c r="C9480" s="67"/>
      <c r="D9480" s="71"/>
      <c r="E9480" s="55"/>
      <c r="F9480" s="58"/>
      <c r="G9480" s="58"/>
      <c r="H9480" s="55"/>
      <c r="I9480" s="55"/>
      <c r="J9480" s="71"/>
      <c r="K9480" s="71"/>
      <c r="L9480" s="39"/>
      <c r="M9480" s="39"/>
      <c r="N9480" s="64"/>
      <c r="Y9480" s="55"/>
    </row>
    <row r="9481" spans="1:25" s="49" customFormat="1" x14ac:dyDescent="0.25">
      <c r="A9481" s="67"/>
      <c r="B9481" s="67"/>
      <c r="C9481" s="67"/>
      <c r="D9481" s="71"/>
      <c r="E9481" s="55"/>
      <c r="F9481" s="58"/>
      <c r="G9481" s="58"/>
      <c r="H9481" s="55"/>
      <c r="I9481" s="55"/>
      <c r="J9481" s="71"/>
      <c r="K9481" s="71"/>
      <c r="L9481" s="39"/>
      <c r="M9481" s="39"/>
      <c r="N9481" s="64"/>
      <c r="Y9481" s="55"/>
    </row>
    <row r="9482" spans="1:25" s="49" customFormat="1" x14ac:dyDescent="0.25">
      <c r="A9482" s="67"/>
      <c r="B9482" s="67"/>
      <c r="C9482" s="67"/>
      <c r="D9482" s="71"/>
      <c r="E9482" s="55"/>
      <c r="F9482" s="58"/>
      <c r="G9482" s="58"/>
      <c r="H9482" s="55"/>
      <c r="I9482" s="55"/>
      <c r="J9482" s="71"/>
      <c r="K9482" s="71"/>
      <c r="L9482" s="39"/>
      <c r="M9482" s="39"/>
      <c r="N9482" s="64"/>
      <c r="Y9482" s="55"/>
    </row>
    <row r="9483" spans="1:25" s="49" customFormat="1" x14ac:dyDescent="0.25">
      <c r="A9483" s="67"/>
      <c r="B9483" s="67"/>
      <c r="C9483" s="67"/>
      <c r="D9483" s="71"/>
      <c r="E9483" s="55"/>
      <c r="F9483" s="58"/>
      <c r="G9483" s="58"/>
      <c r="H9483" s="55"/>
      <c r="I9483" s="55"/>
      <c r="J9483" s="71"/>
      <c r="K9483" s="71"/>
      <c r="L9483" s="39"/>
      <c r="M9483" s="39"/>
      <c r="N9483" s="64"/>
      <c r="Y9483" s="55"/>
    </row>
    <row r="9484" spans="1:25" s="49" customFormat="1" x14ac:dyDescent="0.25">
      <c r="A9484" s="67"/>
      <c r="B9484" s="67"/>
      <c r="C9484" s="67"/>
      <c r="D9484" s="71"/>
      <c r="E9484" s="55"/>
      <c r="F9484" s="58"/>
      <c r="G9484" s="58"/>
      <c r="H9484" s="55"/>
      <c r="I9484" s="55"/>
      <c r="J9484" s="71"/>
      <c r="K9484" s="71"/>
      <c r="L9484" s="39"/>
      <c r="M9484" s="39"/>
      <c r="N9484" s="64"/>
      <c r="Y9484" s="55"/>
    </row>
    <row r="9485" spans="1:25" s="49" customFormat="1" x14ac:dyDescent="0.25">
      <c r="A9485" s="67"/>
      <c r="B9485" s="67"/>
      <c r="C9485" s="67"/>
      <c r="D9485" s="71"/>
      <c r="E9485" s="55"/>
      <c r="F9485" s="58"/>
      <c r="G9485" s="58"/>
      <c r="H9485" s="55"/>
      <c r="I9485" s="55"/>
      <c r="J9485" s="71"/>
      <c r="K9485" s="71"/>
      <c r="L9485" s="39"/>
      <c r="M9485" s="39"/>
      <c r="N9485" s="64"/>
      <c r="Y9485" s="55"/>
    </row>
    <row r="9486" spans="1:25" s="49" customFormat="1" x14ac:dyDescent="0.25">
      <c r="A9486" s="67"/>
      <c r="B9486" s="67"/>
      <c r="C9486" s="67"/>
      <c r="D9486" s="71"/>
      <c r="E9486" s="55"/>
      <c r="F9486" s="58"/>
      <c r="G9486" s="58"/>
      <c r="H9486" s="55"/>
      <c r="I9486" s="55"/>
      <c r="J9486" s="71"/>
      <c r="K9486" s="71"/>
      <c r="L9486" s="39"/>
      <c r="M9486" s="39"/>
      <c r="N9486" s="64"/>
      <c r="Y9486" s="55"/>
    </row>
    <row r="9487" spans="1:25" s="49" customFormat="1" x14ac:dyDescent="0.25">
      <c r="A9487" s="67"/>
      <c r="B9487" s="67"/>
      <c r="C9487" s="67"/>
      <c r="D9487" s="71"/>
      <c r="E9487" s="55"/>
      <c r="F9487" s="58"/>
      <c r="G9487" s="58"/>
      <c r="H9487" s="55"/>
      <c r="I9487" s="55"/>
      <c r="J9487" s="71"/>
      <c r="K9487" s="71"/>
      <c r="L9487" s="39"/>
      <c r="M9487" s="39"/>
      <c r="N9487" s="64"/>
      <c r="Y9487" s="55"/>
    </row>
    <row r="9488" spans="1:25" s="49" customFormat="1" x14ac:dyDescent="0.25">
      <c r="A9488" s="67"/>
      <c r="B9488" s="67"/>
      <c r="C9488" s="67"/>
      <c r="D9488" s="71"/>
      <c r="E9488" s="55"/>
      <c r="F9488" s="58"/>
      <c r="G9488" s="58"/>
      <c r="H9488" s="55"/>
      <c r="I9488" s="55"/>
      <c r="J9488" s="71"/>
      <c r="K9488" s="71"/>
      <c r="L9488" s="39"/>
      <c r="M9488" s="39"/>
      <c r="N9488" s="64"/>
      <c r="Y9488" s="55"/>
    </row>
    <row r="9489" spans="1:25" s="49" customFormat="1" x14ac:dyDescent="0.25">
      <c r="A9489" s="67"/>
      <c r="B9489" s="67"/>
      <c r="C9489" s="67"/>
      <c r="D9489" s="71"/>
      <c r="E9489" s="55"/>
      <c r="F9489" s="58"/>
      <c r="G9489" s="58"/>
      <c r="H9489" s="55"/>
      <c r="I9489" s="55"/>
      <c r="J9489" s="71"/>
      <c r="K9489" s="71"/>
      <c r="L9489" s="39"/>
      <c r="M9489" s="39"/>
      <c r="N9489" s="64"/>
      <c r="Y9489" s="55"/>
    </row>
    <row r="9490" spans="1:25" s="49" customFormat="1" x14ac:dyDescent="0.25">
      <c r="A9490" s="67"/>
      <c r="B9490" s="67"/>
      <c r="C9490" s="67"/>
      <c r="D9490" s="71"/>
      <c r="E9490" s="55"/>
      <c r="F9490" s="58"/>
      <c r="G9490" s="58"/>
      <c r="H9490" s="55"/>
      <c r="I9490" s="55"/>
      <c r="J9490" s="71"/>
      <c r="K9490" s="71"/>
      <c r="L9490" s="39"/>
      <c r="M9490" s="39"/>
      <c r="N9490" s="64"/>
      <c r="Y9490" s="55"/>
    </row>
    <row r="9491" spans="1:25" s="49" customFormat="1" x14ac:dyDescent="0.25">
      <c r="A9491" s="67"/>
      <c r="B9491" s="67"/>
      <c r="C9491" s="67"/>
      <c r="D9491" s="71"/>
      <c r="E9491" s="55"/>
      <c r="F9491" s="58"/>
      <c r="G9491" s="58"/>
      <c r="H9491" s="55"/>
      <c r="I9491" s="55"/>
      <c r="J9491" s="71"/>
      <c r="K9491" s="71"/>
      <c r="L9491" s="39"/>
      <c r="M9491" s="39"/>
      <c r="N9491" s="64"/>
      <c r="Y9491" s="55"/>
    </row>
    <row r="9492" spans="1:25" s="49" customFormat="1" x14ac:dyDescent="0.25">
      <c r="A9492" s="67"/>
      <c r="B9492" s="67"/>
      <c r="C9492" s="67"/>
      <c r="D9492" s="71"/>
      <c r="E9492" s="55"/>
      <c r="F9492" s="58"/>
      <c r="G9492" s="58"/>
      <c r="H9492" s="55"/>
      <c r="I9492" s="55"/>
      <c r="J9492" s="71"/>
      <c r="K9492" s="71"/>
      <c r="L9492" s="39"/>
      <c r="M9492" s="39"/>
      <c r="N9492" s="64"/>
      <c r="Y9492" s="55"/>
    </row>
    <row r="9493" spans="1:25" s="49" customFormat="1" x14ac:dyDescent="0.25">
      <c r="A9493" s="67"/>
      <c r="B9493" s="67"/>
      <c r="C9493" s="67"/>
      <c r="D9493" s="71"/>
      <c r="E9493" s="55"/>
      <c r="F9493" s="58"/>
      <c r="G9493" s="58"/>
      <c r="H9493" s="55"/>
      <c r="I9493" s="55"/>
      <c r="J9493" s="71"/>
      <c r="K9493" s="71"/>
      <c r="L9493" s="39"/>
      <c r="M9493" s="39"/>
      <c r="N9493" s="64"/>
      <c r="Y9493" s="55"/>
    </row>
    <row r="9494" spans="1:25" s="49" customFormat="1" x14ac:dyDescent="0.25">
      <c r="A9494" s="67"/>
      <c r="B9494" s="67"/>
      <c r="C9494" s="67"/>
      <c r="D9494" s="71"/>
      <c r="E9494" s="55"/>
      <c r="F9494" s="58"/>
      <c r="G9494" s="58"/>
      <c r="H9494" s="55"/>
      <c r="I9494" s="55"/>
      <c r="J9494" s="71"/>
      <c r="K9494" s="71"/>
      <c r="L9494" s="39"/>
      <c r="M9494" s="39"/>
      <c r="N9494" s="64"/>
      <c r="Y9494" s="55"/>
    </row>
    <row r="9495" spans="1:25" s="49" customFormat="1" x14ac:dyDescent="0.25">
      <c r="A9495" s="67"/>
      <c r="B9495" s="67"/>
      <c r="C9495" s="67"/>
      <c r="D9495" s="71"/>
      <c r="E9495" s="55"/>
      <c r="F9495" s="58"/>
      <c r="G9495" s="58"/>
      <c r="H9495" s="55"/>
      <c r="I9495" s="55"/>
      <c r="J9495" s="71"/>
      <c r="K9495" s="71"/>
      <c r="L9495" s="39"/>
      <c r="M9495" s="39"/>
      <c r="N9495" s="64"/>
      <c r="Y9495" s="55"/>
    </row>
    <row r="9496" spans="1:25" s="49" customFormat="1" x14ac:dyDescent="0.25">
      <c r="A9496" s="67"/>
      <c r="B9496" s="67"/>
      <c r="C9496" s="67"/>
      <c r="D9496" s="71"/>
      <c r="E9496" s="55"/>
      <c r="F9496" s="58"/>
      <c r="G9496" s="58"/>
      <c r="H9496" s="55"/>
      <c r="I9496" s="55"/>
      <c r="J9496" s="71"/>
      <c r="K9496" s="71"/>
      <c r="L9496" s="39"/>
      <c r="M9496" s="39"/>
      <c r="N9496" s="64"/>
      <c r="Y9496" s="55"/>
    </row>
    <row r="9497" spans="1:25" s="49" customFormat="1" x14ac:dyDescent="0.25">
      <c r="A9497" s="67"/>
      <c r="B9497" s="67"/>
      <c r="C9497" s="67"/>
      <c r="D9497" s="71"/>
      <c r="E9497" s="55"/>
      <c r="F9497" s="58"/>
      <c r="G9497" s="58"/>
      <c r="H9497" s="55"/>
      <c r="I9497" s="55"/>
      <c r="J9497" s="71"/>
      <c r="K9497" s="71"/>
      <c r="L9497" s="39"/>
      <c r="M9497" s="39"/>
      <c r="N9497" s="64"/>
      <c r="Y9497" s="55"/>
    </row>
    <row r="9498" spans="1:25" s="49" customFormat="1" x14ac:dyDescent="0.25">
      <c r="A9498" s="67"/>
      <c r="B9498" s="67"/>
      <c r="C9498" s="67"/>
      <c r="D9498" s="71"/>
      <c r="E9498" s="55"/>
      <c r="F9498" s="58"/>
      <c r="G9498" s="58"/>
      <c r="H9498" s="55"/>
      <c r="I9498" s="55"/>
      <c r="J9498" s="71"/>
      <c r="K9498" s="71"/>
      <c r="L9498" s="39"/>
      <c r="M9498" s="39"/>
      <c r="N9498" s="64"/>
      <c r="Y9498" s="55"/>
    </row>
    <row r="9499" spans="1:25" s="49" customFormat="1" x14ac:dyDescent="0.25">
      <c r="A9499" s="67"/>
      <c r="B9499" s="67"/>
      <c r="C9499" s="67"/>
      <c r="D9499" s="71"/>
      <c r="E9499" s="55"/>
      <c r="F9499" s="58"/>
      <c r="G9499" s="58"/>
      <c r="H9499" s="55"/>
      <c r="I9499" s="55"/>
      <c r="J9499" s="71"/>
      <c r="K9499" s="71"/>
      <c r="L9499" s="39"/>
      <c r="M9499" s="39"/>
      <c r="N9499" s="64"/>
      <c r="Y9499" s="55"/>
    </row>
    <row r="9500" spans="1:25" s="49" customFormat="1" x14ac:dyDescent="0.25">
      <c r="A9500" s="67"/>
      <c r="B9500" s="67"/>
      <c r="C9500" s="67"/>
      <c r="D9500" s="71"/>
      <c r="E9500" s="55"/>
      <c r="F9500" s="58"/>
      <c r="G9500" s="58"/>
      <c r="H9500" s="55"/>
      <c r="I9500" s="55"/>
      <c r="J9500" s="71"/>
      <c r="K9500" s="71"/>
      <c r="L9500" s="39"/>
      <c r="M9500" s="39"/>
      <c r="N9500" s="64"/>
      <c r="Y9500" s="55"/>
    </row>
    <row r="9501" spans="1:25" s="49" customFormat="1" x14ac:dyDescent="0.25">
      <c r="A9501" s="67"/>
      <c r="B9501" s="67"/>
      <c r="C9501" s="67"/>
      <c r="D9501" s="71"/>
      <c r="E9501" s="55"/>
      <c r="F9501" s="58"/>
      <c r="G9501" s="58"/>
      <c r="H9501" s="55"/>
      <c r="I9501" s="55"/>
      <c r="J9501" s="71"/>
      <c r="K9501" s="71"/>
      <c r="L9501" s="39"/>
      <c r="M9501" s="39"/>
      <c r="N9501" s="64"/>
      <c r="Y9501" s="55"/>
    </row>
    <row r="9502" spans="1:25" s="49" customFormat="1" x14ac:dyDescent="0.25">
      <c r="A9502" s="67"/>
      <c r="B9502" s="67"/>
      <c r="C9502" s="67"/>
      <c r="D9502" s="71"/>
      <c r="E9502" s="55"/>
      <c r="F9502" s="58"/>
      <c r="G9502" s="58"/>
      <c r="H9502" s="55"/>
      <c r="I9502" s="55"/>
      <c r="J9502" s="71"/>
      <c r="K9502" s="71"/>
      <c r="L9502" s="39"/>
      <c r="M9502" s="39"/>
      <c r="N9502" s="64"/>
      <c r="Y9502" s="55"/>
    </row>
    <row r="9503" spans="1:25" s="49" customFormat="1" x14ac:dyDescent="0.25">
      <c r="A9503" s="67"/>
      <c r="B9503" s="67"/>
      <c r="C9503" s="67"/>
      <c r="D9503" s="71"/>
      <c r="E9503" s="55"/>
      <c r="F9503" s="58"/>
      <c r="G9503" s="58"/>
      <c r="H9503" s="55"/>
      <c r="I9503" s="55"/>
      <c r="J9503" s="71"/>
      <c r="K9503" s="71"/>
      <c r="L9503" s="39"/>
      <c r="M9503" s="39"/>
      <c r="N9503" s="64"/>
      <c r="Y9503" s="55"/>
    </row>
    <row r="9504" spans="1:25" s="49" customFormat="1" x14ac:dyDescent="0.25">
      <c r="A9504" s="67"/>
      <c r="B9504" s="67"/>
      <c r="C9504" s="67"/>
      <c r="D9504" s="71"/>
      <c r="E9504" s="55"/>
      <c r="F9504" s="58"/>
      <c r="G9504" s="58"/>
      <c r="H9504" s="55"/>
      <c r="I9504" s="55"/>
      <c r="J9504" s="71"/>
      <c r="K9504" s="71"/>
      <c r="L9504" s="39"/>
      <c r="M9504" s="39"/>
      <c r="N9504" s="64"/>
      <c r="Y9504" s="55"/>
    </row>
    <row r="9505" spans="1:25" s="49" customFormat="1" x14ac:dyDescent="0.25">
      <c r="A9505" s="67"/>
      <c r="B9505" s="67"/>
      <c r="C9505" s="67"/>
      <c r="D9505" s="71"/>
      <c r="E9505" s="55"/>
      <c r="F9505" s="58"/>
      <c r="G9505" s="58"/>
      <c r="H9505" s="55"/>
      <c r="I9505" s="55"/>
      <c r="J9505" s="71"/>
      <c r="K9505" s="71"/>
      <c r="L9505" s="39"/>
      <c r="M9505" s="39"/>
      <c r="N9505" s="64"/>
      <c r="Y9505" s="55"/>
    </row>
    <row r="9506" spans="1:25" s="49" customFormat="1" x14ac:dyDescent="0.25">
      <c r="A9506" s="67"/>
      <c r="B9506" s="67"/>
      <c r="C9506" s="67"/>
      <c r="D9506" s="71"/>
      <c r="E9506" s="55"/>
      <c r="F9506" s="58"/>
      <c r="G9506" s="58"/>
      <c r="H9506" s="55"/>
      <c r="I9506" s="55"/>
      <c r="J9506" s="71"/>
      <c r="K9506" s="71"/>
      <c r="L9506" s="39"/>
      <c r="M9506" s="39"/>
      <c r="N9506" s="64"/>
      <c r="Y9506" s="55"/>
    </row>
    <row r="9507" spans="1:25" s="49" customFormat="1" x14ac:dyDescent="0.25">
      <c r="A9507" s="67"/>
      <c r="B9507" s="67"/>
      <c r="C9507" s="67"/>
      <c r="D9507" s="71"/>
      <c r="E9507" s="55"/>
      <c r="F9507" s="58"/>
      <c r="G9507" s="58"/>
      <c r="H9507" s="55"/>
      <c r="I9507" s="55"/>
      <c r="J9507" s="71"/>
      <c r="K9507" s="71"/>
      <c r="L9507" s="39"/>
      <c r="M9507" s="39"/>
      <c r="N9507" s="64"/>
      <c r="Y9507" s="55"/>
    </row>
    <row r="9508" spans="1:25" s="49" customFormat="1" x14ac:dyDescent="0.25">
      <c r="A9508" s="67"/>
      <c r="B9508" s="67"/>
      <c r="C9508" s="67"/>
      <c r="D9508" s="71"/>
      <c r="E9508" s="55"/>
      <c r="F9508" s="58"/>
      <c r="G9508" s="58"/>
      <c r="H9508" s="55"/>
      <c r="I9508" s="55"/>
      <c r="J9508" s="71"/>
      <c r="K9508" s="71"/>
      <c r="L9508" s="39"/>
      <c r="M9508" s="39"/>
      <c r="N9508" s="64"/>
      <c r="Y9508" s="55"/>
    </row>
    <row r="9509" spans="1:25" s="49" customFormat="1" x14ac:dyDescent="0.25">
      <c r="A9509" s="67"/>
      <c r="B9509" s="67"/>
      <c r="C9509" s="67"/>
      <c r="D9509" s="71"/>
      <c r="E9509" s="55"/>
      <c r="F9509" s="58"/>
      <c r="G9509" s="58"/>
      <c r="H9509" s="55"/>
      <c r="I9509" s="55"/>
      <c r="J9509" s="71"/>
      <c r="K9509" s="71"/>
      <c r="L9509" s="39"/>
      <c r="M9509" s="39"/>
      <c r="N9509" s="64"/>
      <c r="Y9509" s="55"/>
    </row>
    <row r="9510" spans="1:25" s="49" customFormat="1" x14ac:dyDescent="0.25">
      <c r="A9510" s="67"/>
      <c r="B9510" s="67"/>
      <c r="C9510" s="67"/>
      <c r="D9510" s="71"/>
      <c r="E9510" s="55"/>
      <c r="F9510" s="58"/>
      <c r="G9510" s="58"/>
      <c r="H9510" s="55"/>
      <c r="I9510" s="55"/>
      <c r="J9510" s="71"/>
      <c r="K9510" s="71"/>
      <c r="L9510" s="39"/>
      <c r="M9510" s="39"/>
      <c r="N9510" s="64"/>
      <c r="Y9510" s="55"/>
    </row>
    <row r="9511" spans="1:25" s="49" customFormat="1" x14ac:dyDescent="0.25">
      <c r="A9511" s="67"/>
      <c r="B9511" s="67"/>
      <c r="C9511" s="67"/>
      <c r="D9511" s="71"/>
      <c r="E9511" s="55"/>
      <c r="F9511" s="58"/>
      <c r="G9511" s="58"/>
      <c r="H9511" s="55"/>
      <c r="I9511" s="55"/>
      <c r="J9511" s="71"/>
      <c r="K9511" s="71"/>
      <c r="L9511" s="39"/>
      <c r="M9511" s="39"/>
      <c r="N9511" s="64"/>
      <c r="Y9511" s="55"/>
    </row>
    <row r="9512" spans="1:25" s="49" customFormat="1" x14ac:dyDescent="0.25">
      <c r="A9512" s="67"/>
      <c r="B9512" s="67"/>
      <c r="C9512" s="67"/>
      <c r="D9512" s="71"/>
      <c r="E9512" s="55"/>
      <c r="F9512" s="58"/>
      <c r="G9512" s="58"/>
      <c r="H9512" s="55"/>
      <c r="I9512" s="55"/>
      <c r="J9512" s="71"/>
      <c r="K9512" s="71"/>
      <c r="L9512" s="39"/>
      <c r="M9512" s="39"/>
      <c r="N9512" s="64"/>
      <c r="Y9512" s="55"/>
    </row>
    <row r="9513" spans="1:25" s="49" customFormat="1" x14ac:dyDescent="0.25">
      <c r="A9513" s="67"/>
      <c r="B9513" s="67"/>
      <c r="C9513" s="67"/>
      <c r="D9513" s="71"/>
      <c r="E9513" s="55"/>
      <c r="F9513" s="58"/>
      <c r="G9513" s="58"/>
      <c r="H9513" s="55"/>
      <c r="I9513" s="55"/>
      <c r="J9513" s="71"/>
      <c r="K9513" s="71"/>
      <c r="L9513" s="39"/>
      <c r="M9513" s="39"/>
      <c r="N9513" s="64"/>
      <c r="Y9513" s="55"/>
    </row>
    <row r="9514" spans="1:25" s="49" customFormat="1" x14ac:dyDescent="0.25">
      <c r="A9514" s="67"/>
      <c r="B9514" s="67"/>
      <c r="C9514" s="67"/>
      <c r="D9514" s="71"/>
      <c r="E9514" s="55"/>
      <c r="F9514" s="58"/>
      <c r="G9514" s="58"/>
      <c r="H9514" s="55"/>
      <c r="I9514" s="55"/>
      <c r="J9514" s="71"/>
      <c r="K9514" s="71"/>
      <c r="L9514" s="39"/>
      <c r="M9514" s="39"/>
      <c r="N9514" s="64"/>
      <c r="Y9514" s="55"/>
    </row>
    <row r="9515" spans="1:25" s="49" customFormat="1" x14ac:dyDescent="0.25">
      <c r="A9515" s="67"/>
      <c r="B9515" s="67"/>
      <c r="C9515" s="67"/>
      <c r="D9515" s="71"/>
      <c r="E9515" s="55"/>
      <c r="F9515" s="58"/>
      <c r="G9515" s="58"/>
      <c r="H9515" s="55"/>
      <c r="I9515" s="55"/>
      <c r="J9515" s="71"/>
      <c r="K9515" s="71"/>
      <c r="L9515" s="39"/>
      <c r="M9515" s="39"/>
      <c r="N9515" s="64"/>
      <c r="Y9515" s="55"/>
    </row>
    <row r="9516" spans="1:25" s="49" customFormat="1" x14ac:dyDescent="0.25">
      <c r="A9516" s="67"/>
      <c r="B9516" s="67"/>
      <c r="C9516" s="67"/>
      <c r="D9516" s="71"/>
      <c r="E9516" s="55"/>
      <c r="F9516" s="58"/>
      <c r="G9516" s="58"/>
      <c r="H9516" s="55"/>
      <c r="I9516" s="55"/>
      <c r="J9516" s="71"/>
      <c r="K9516" s="71"/>
      <c r="L9516" s="39"/>
      <c r="M9516" s="39"/>
      <c r="N9516" s="64"/>
      <c r="Y9516" s="55"/>
    </row>
    <row r="9517" spans="1:25" s="49" customFormat="1" x14ac:dyDescent="0.25">
      <c r="A9517" s="67"/>
      <c r="B9517" s="67"/>
      <c r="C9517" s="67"/>
      <c r="D9517" s="71"/>
      <c r="E9517" s="55"/>
      <c r="F9517" s="58"/>
      <c r="G9517" s="58"/>
      <c r="H9517" s="55"/>
      <c r="I9517" s="55"/>
      <c r="J9517" s="71"/>
      <c r="K9517" s="71"/>
      <c r="L9517" s="39"/>
      <c r="M9517" s="39"/>
      <c r="N9517" s="64"/>
      <c r="Y9517" s="55"/>
    </row>
    <row r="9518" spans="1:25" s="49" customFormat="1" x14ac:dyDescent="0.25">
      <c r="A9518" s="67"/>
      <c r="B9518" s="67"/>
      <c r="C9518" s="67"/>
      <c r="D9518" s="71"/>
      <c r="E9518" s="55"/>
      <c r="F9518" s="58"/>
      <c r="G9518" s="58"/>
      <c r="H9518" s="55"/>
      <c r="I9518" s="55"/>
      <c r="J9518" s="71"/>
      <c r="K9518" s="71"/>
      <c r="L9518" s="39"/>
      <c r="M9518" s="39"/>
      <c r="N9518" s="64"/>
      <c r="Y9518" s="55"/>
    </row>
    <row r="9519" spans="1:25" s="49" customFormat="1" x14ac:dyDescent="0.25">
      <c r="A9519" s="67"/>
      <c r="B9519" s="67"/>
      <c r="C9519" s="67"/>
      <c r="D9519" s="71"/>
      <c r="E9519" s="55"/>
      <c r="F9519" s="58"/>
      <c r="G9519" s="58"/>
      <c r="H9519" s="55"/>
      <c r="I9519" s="55"/>
      <c r="J9519" s="71"/>
      <c r="K9519" s="71"/>
      <c r="L9519" s="39"/>
      <c r="M9519" s="39"/>
      <c r="N9519" s="64"/>
      <c r="Y9519" s="55"/>
    </row>
    <row r="9520" spans="1:25" s="49" customFormat="1" x14ac:dyDescent="0.25">
      <c r="A9520" s="67"/>
      <c r="B9520" s="67"/>
      <c r="C9520" s="67"/>
      <c r="D9520" s="71"/>
      <c r="E9520" s="55"/>
      <c r="F9520" s="58"/>
      <c r="G9520" s="58"/>
      <c r="H9520" s="55"/>
      <c r="I9520" s="55"/>
      <c r="J9520" s="71"/>
      <c r="K9520" s="71"/>
      <c r="L9520" s="39"/>
      <c r="M9520" s="39"/>
      <c r="N9520" s="64"/>
      <c r="Y9520" s="55"/>
    </row>
    <row r="9521" spans="1:25" s="49" customFormat="1" x14ac:dyDescent="0.25">
      <c r="A9521" s="67"/>
      <c r="B9521" s="67"/>
      <c r="C9521" s="67"/>
      <c r="D9521" s="71"/>
      <c r="E9521" s="55"/>
      <c r="F9521" s="58"/>
      <c r="G9521" s="58"/>
      <c r="H9521" s="55"/>
      <c r="I9521" s="55"/>
      <c r="J9521" s="71"/>
      <c r="K9521" s="71"/>
      <c r="L9521" s="39"/>
      <c r="M9521" s="39"/>
      <c r="N9521" s="64"/>
      <c r="Y9521" s="55"/>
    </row>
    <row r="9522" spans="1:25" s="49" customFormat="1" x14ac:dyDescent="0.25">
      <c r="A9522" s="67"/>
      <c r="B9522" s="67"/>
      <c r="C9522" s="67"/>
      <c r="D9522" s="71"/>
      <c r="E9522" s="55"/>
      <c r="F9522" s="58"/>
      <c r="G9522" s="58"/>
      <c r="H9522" s="55"/>
      <c r="I9522" s="55"/>
      <c r="J9522" s="71"/>
      <c r="K9522" s="71"/>
      <c r="L9522" s="39"/>
      <c r="M9522" s="39"/>
      <c r="N9522" s="64"/>
      <c r="Y9522" s="55"/>
    </row>
    <row r="9523" spans="1:25" s="49" customFormat="1" x14ac:dyDescent="0.25">
      <c r="A9523" s="67"/>
      <c r="B9523" s="67"/>
      <c r="C9523" s="67"/>
      <c r="D9523" s="71"/>
      <c r="E9523" s="55"/>
      <c r="F9523" s="58"/>
      <c r="G9523" s="58"/>
      <c r="H9523" s="55"/>
      <c r="I9523" s="55"/>
      <c r="J9523" s="71"/>
      <c r="K9523" s="71"/>
      <c r="L9523" s="39"/>
      <c r="M9523" s="39"/>
      <c r="N9523" s="64"/>
      <c r="Y9523" s="55"/>
    </row>
    <row r="9524" spans="1:25" s="49" customFormat="1" x14ac:dyDescent="0.25">
      <c r="A9524" s="67"/>
      <c r="B9524" s="67"/>
      <c r="C9524" s="67"/>
      <c r="D9524" s="71"/>
      <c r="E9524" s="55"/>
      <c r="F9524" s="58"/>
      <c r="G9524" s="58"/>
      <c r="H9524" s="55"/>
      <c r="I9524" s="55"/>
      <c r="J9524" s="71"/>
      <c r="K9524" s="71"/>
      <c r="L9524" s="39"/>
      <c r="M9524" s="39"/>
      <c r="N9524" s="64"/>
      <c r="Y9524" s="55"/>
    </row>
    <row r="9525" spans="1:25" s="49" customFormat="1" x14ac:dyDescent="0.25">
      <c r="A9525" s="67"/>
      <c r="B9525" s="67"/>
      <c r="C9525" s="67"/>
      <c r="D9525" s="71"/>
      <c r="E9525" s="55"/>
      <c r="F9525" s="58"/>
      <c r="G9525" s="58"/>
      <c r="H9525" s="55"/>
      <c r="I9525" s="55"/>
      <c r="J9525" s="71"/>
      <c r="K9525" s="71"/>
      <c r="L9525" s="39"/>
      <c r="M9525" s="39"/>
      <c r="N9525" s="64"/>
      <c r="Y9525" s="55"/>
    </row>
    <row r="9526" spans="1:25" s="49" customFormat="1" x14ac:dyDescent="0.25">
      <c r="A9526" s="67"/>
      <c r="B9526" s="67"/>
      <c r="C9526" s="67"/>
      <c r="D9526" s="71"/>
      <c r="E9526" s="55"/>
      <c r="F9526" s="58"/>
      <c r="G9526" s="58"/>
      <c r="H9526" s="55"/>
      <c r="I9526" s="55"/>
      <c r="J9526" s="71"/>
      <c r="K9526" s="71"/>
      <c r="L9526" s="39"/>
      <c r="M9526" s="39"/>
      <c r="N9526" s="64"/>
      <c r="Y9526" s="55"/>
    </row>
    <row r="9527" spans="1:25" s="49" customFormat="1" x14ac:dyDescent="0.25">
      <c r="A9527" s="67"/>
      <c r="B9527" s="67"/>
      <c r="C9527" s="67"/>
      <c r="D9527" s="71"/>
      <c r="E9527" s="55"/>
      <c r="F9527" s="58"/>
      <c r="G9527" s="58"/>
      <c r="H9527" s="55"/>
      <c r="I9527" s="55"/>
      <c r="J9527" s="71"/>
      <c r="K9527" s="71"/>
      <c r="L9527" s="39"/>
      <c r="M9527" s="39"/>
      <c r="N9527" s="64"/>
      <c r="Y9527" s="55"/>
    </row>
    <row r="9528" spans="1:25" s="49" customFormat="1" x14ac:dyDescent="0.25">
      <c r="A9528" s="67"/>
      <c r="B9528" s="67"/>
      <c r="C9528" s="67"/>
      <c r="D9528" s="71"/>
      <c r="E9528" s="55"/>
      <c r="F9528" s="58"/>
      <c r="G9528" s="58"/>
      <c r="H9528" s="55"/>
      <c r="I9528" s="55"/>
      <c r="J9528" s="71"/>
      <c r="K9528" s="71"/>
      <c r="L9528" s="39"/>
      <c r="M9528" s="39"/>
      <c r="N9528" s="64"/>
      <c r="Y9528" s="55"/>
    </row>
    <row r="9529" spans="1:25" s="49" customFormat="1" x14ac:dyDescent="0.25">
      <c r="A9529" s="67"/>
      <c r="B9529" s="67"/>
      <c r="C9529" s="67"/>
      <c r="D9529" s="71"/>
      <c r="E9529" s="55"/>
      <c r="F9529" s="58"/>
      <c r="G9529" s="58"/>
      <c r="H9529" s="55"/>
      <c r="I9529" s="55"/>
      <c r="J9529" s="71"/>
      <c r="K9529" s="71"/>
      <c r="L9529" s="39"/>
      <c r="M9529" s="39"/>
      <c r="N9529" s="64"/>
      <c r="Y9529" s="55"/>
    </row>
    <row r="9530" spans="1:25" s="49" customFormat="1" x14ac:dyDescent="0.25">
      <c r="A9530" s="67"/>
      <c r="B9530" s="67"/>
      <c r="C9530" s="67"/>
      <c r="D9530" s="71"/>
      <c r="E9530" s="55"/>
      <c r="F9530" s="58"/>
      <c r="G9530" s="58"/>
      <c r="H9530" s="55"/>
      <c r="I9530" s="55"/>
      <c r="J9530" s="71"/>
      <c r="K9530" s="71"/>
      <c r="L9530" s="39"/>
      <c r="M9530" s="39"/>
      <c r="N9530" s="64"/>
      <c r="Y9530" s="55"/>
    </row>
    <row r="9531" spans="1:25" s="49" customFormat="1" x14ac:dyDescent="0.25">
      <c r="A9531" s="67"/>
      <c r="B9531" s="67"/>
      <c r="C9531" s="67"/>
      <c r="D9531" s="71"/>
      <c r="E9531" s="55"/>
      <c r="F9531" s="58"/>
      <c r="G9531" s="58"/>
      <c r="H9531" s="55"/>
      <c r="I9531" s="55"/>
      <c r="J9531" s="71"/>
      <c r="K9531" s="71"/>
      <c r="L9531" s="39"/>
      <c r="M9531" s="39"/>
      <c r="N9531" s="64"/>
      <c r="Y9531" s="55"/>
    </row>
    <row r="9532" spans="1:25" s="49" customFormat="1" x14ac:dyDescent="0.25">
      <c r="A9532" s="67"/>
      <c r="B9532" s="67"/>
      <c r="C9532" s="67"/>
      <c r="D9532" s="71"/>
      <c r="E9532" s="55"/>
      <c r="F9532" s="58"/>
      <c r="G9532" s="58"/>
      <c r="H9532" s="55"/>
      <c r="I9532" s="55"/>
      <c r="J9532" s="71"/>
      <c r="K9532" s="71"/>
      <c r="L9532" s="39"/>
      <c r="M9532" s="39"/>
      <c r="N9532" s="64"/>
      <c r="Y9532" s="55"/>
    </row>
    <row r="9533" spans="1:25" s="49" customFormat="1" x14ac:dyDescent="0.25">
      <c r="A9533" s="67"/>
      <c r="B9533" s="67"/>
      <c r="C9533" s="67"/>
      <c r="D9533" s="71"/>
      <c r="E9533" s="55"/>
      <c r="F9533" s="58"/>
      <c r="G9533" s="58"/>
      <c r="H9533" s="55"/>
      <c r="I9533" s="55"/>
      <c r="J9533" s="71"/>
      <c r="K9533" s="71"/>
      <c r="L9533" s="39"/>
      <c r="M9533" s="39"/>
      <c r="N9533" s="64"/>
      <c r="Y9533" s="55"/>
    </row>
    <row r="9534" spans="1:25" s="49" customFormat="1" x14ac:dyDescent="0.25">
      <c r="A9534" s="67"/>
      <c r="B9534" s="67"/>
      <c r="C9534" s="67"/>
      <c r="D9534" s="71"/>
      <c r="E9534" s="55"/>
      <c r="F9534" s="58"/>
      <c r="G9534" s="58"/>
      <c r="H9534" s="55"/>
      <c r="I9534" s="55"/>
      <c r="J9534" s="71"/>
      <c r="K9534" s="71"/>
      <c r="L9534" s="39"/>
      <c r="M9534" s="39"/>
      <c r="N9534" s="64"/>
      <c r="Y9534" s="55"/>
    </row>
    <row r="9535" spans="1:25" s="49" customFormat="1" x14ac:dyDescent="0.25">
      <c r="A9535" s="67"/>
      <c r="B9535" s="67"/>
      <c r="C9535" s="67"/>
      <c r="D9535" s="71"/>
      <c r="E9535" s="55"/>
      <c r="F9535" s="58"/>
      <c r="G9535" s="58"/>
      <c r="H9535" s="55"/>
      <c r="I9535" s="55"/>
      <c r="J9535" s="71"/>
      <c r="K9535" s="71"/>
      <c r="L9535" s="39"/>
      <c r="M9535" s="39"/>
      <c r="N9535" s="64"/>
      <c r="Y9535" s="55"/>
    </row>
    <row r="9536" spans="1:25" s="49" customFormat="1" x14ac:dyDescent="0.25">
      <c r="A9536" s="67"/>
      <c r="B9536" s="67"/>
      <c r="C9536" s="67"/>
      <c r="D9536" s="71"/>
      <c r="E9536" s="55"/>
      <c r="F9536" s="58"/>
      <c r="G9536" s="58"/>
      <c r="H9536" s="55"/>
      <c r="I9536" s="55"/>
      <c r="J9536" s="71"/>
      <c r="K9536" s="71"/>
      <c r="L9536" s="39"/>
      <c r="M9536" s="39"/>
      <c r="N9536" s="64"/>
      <c r="Y9536" s="55"/>
    </row>
    <row r="9537" spans="1:25" s="49" customFormat="1" x14ac:dyDescent="0.25">
      <c r="A9537" s="67"/>
      <c r="B9537" s="67"/>
      <c r="C9537" s="67"/>
      <c r="D9537" s="71"/>
      <c r="E9537" s="55"/>
      <c r="F9537" s="58"/>
      <c r="G9537" s="58"/>
      <c r="H9537" s="55"/>
      <c r="I9537" s="55"/>
      <c r="J9537" s="71"/>
      <c r="K9537" s="71"/>
      <c r="L9537" s="39"/>
      <c r="M9537" s="39"/>
      <c r="N9537" s="64"/>
      <c r="Y9537" s="55"/>
    </row>
    <row r="9538" spans="1:25" s="49" customFormat="1" x14ac:dyDescent="0.25">
      <c r="A9538" s="67"/>
      <c r="B9538" s="67"/>
      <c r="C9538" s="67"/>
      <c r="D9538" s="71"/>
      <c r="E9538" s="55"/>
      <c r="F9538" s="58"/>
      <c r="G9538" s="58"/>
      <c r="H9538" s="55"/>
      <c r="I9538" s="55"/>
      <c r="J9538" s="71"/>
      <c r="K9538" s="71"/>
      <c r="L9538" s="39"/>
      <c r="M9538" s="39"/>
      <c r="N9538" s="64"/>
      <c r="Y9538" s="55"/>
    </row>
    <row r="9539" spans="1:25" s="49" customFormat="1" x14ac:dyDescent="0.25">
      <c r="A9539" s="67"/>
      <c r="B9539" s="67"/>
      <c r="C9539" s="67"/>
      <c r="D9539" s="71"/>
      <c r="E9539" s="55"/>
      <c r="F9539" s="58"/>
      <c r="G9539" s="58"/>
      <c r="H9539" s="55"/>
      <c r="I9539" s="55"/>
      <c r="J9539" s="71"/>
      <c r="K9539" s="71"/>
      <c r="L9539" s="39"/>
      <c r="M9539" s="39"/>
      <c r="N9539" s="64"/>
      <c r="Y9539" s="55"/>
    </row>
    <row r="9540" spans="1:25" s="49" customFormat="1" x14ac:dyDescent="0.25">
      <c r="A9540" s="67"/>
      <c r="B9540" s="67"/>
      <c r="C9540" s="67"/>
      <c r="D9540" s="71"/>
      <c r="E9540" s="55"/>
      <c r="F9540" s="58"/>
      <c r="G9540" s="58"/>
      <c r="H9540" s="55"/>
      <c r="I9540" s="55"/>
      <c r="J9540" s="71"/>
      <c r="K9540" s="71"/>
      <c r="L9540" s="39"/>
      <c r="M9540" s="39"/>
      <c r="N9540" s="64"/>
      <c r="Y9540" s="55"/>
    </row>
    <row r="9541" spans="1:25" s="49" customFormat="1" x14ac:dyDescent="0.25">
      <c r="A9541" s="67"/>
      <c r="B9541" s="67"/>
      <c r="C9541" s="67"/>
      <c r="D9541" s="71"/>
      <c r="E9541" s="55"/>
      <c r="F9541" s="58"/>
      <c r="G9541" s="58"/>
      <c r="H9541" s="55"/>
      <c r="I9541" s="55"/>
      <c r="J9541" s="71"/>
      <c r="K9541" s="71"/>
      <c r="L9541" s="39"/>
      <c r="M9541" s="39"/>
      <c r="N9541" s="64"/>
      <c r="Y9541" s="55"/>
    </row>
    <row r="9542" spans="1:25" s="49" customFormat="1" x14ac:dyDescent="0.25">
      <c r="A9542" s="67"/>
      <c r="B9542" s="67"/>
      <c r="C9542" s="67"/>
      <c r="D9542" s="71"/>
      <c r="E9542" s="55"/>
      <c r="F9542" s="58"/>
      <c r="G9542" s="58"/>
      <c r="H9542" s="55"/>
      <c r="I9542" s="55"/>
      <c r="J9542" s="71"/>
      <c r="K9542" s="71"/>
      <c r="L9542" s="39"/>
      <c r="M9542" s="39"/>
      <c r="N9542" s="64"/>
      <c r="Y9542" s="55"/>
    </row>
    <row r="9543" spans="1:25" s="49" customFormat="1" x14ac:dyDescent="0.25">
      <c r="A9543" s="67"/>
      <c r="B9543" s="67"/>
      <c r="C9543" s="67"/>
      <c r="D9543" s="71"/>
      <c r="E9543" s="55"/>
      <c r="F9543" s="58"/>
      <c r="G9543" s="58"/>
      <c r="H9543" s="55"/>
      <c r="I9543" s="55"/>
      <c r="J9543" s="71"/>
      <c r="K9543" s="71"/>
      <c r="L9543" s="39"/>
      <c r="M9543" s="39"/>
      <c r="N9543" s="64"/>
      <c r="Y9543" s="55"/>
    </row>
    <row r="9544" spans="1:25" s="49" customFormat="1" x14ac:dyDescent="0.25">
      <c r="A9544" s="67"/>
      <c r="B9544" s="67"/>
      <c r="C9544" s="67"/>
      <c r="D9544" s="71"/>
      <c r="E9544" s="55"/>
      <c r="F9544" s="58"/>
      <c r="G9544" s="58"/>
      <c r="H9544" s="55"/>
      <c r="I9544" s="55"/>
      <c r="J9544" s="71"/>
      <c r="K9544" s="71"/>
      <c r="L9544" s="39"/>
      <c r="M9544" s="39"/>
      <c r="N9544" s="64"/>
      <c r="Y9544" s="55"/>
    </row>
    <row r="9545" spans="1:25" s="49" customFormat="1" x14ac:dyDescent="0.25">
      <c r="A9545" s="67"/>
      <c r="B9545" s="67"/>
      <c r="C9545" s="67"/>
      <c r="D9545" s="71"/>
      <c r="E9545" s="55"/>
      <c r="F9545" s="58"/>
      <c r="G9545" s="58"/>
      <c r="H9545" s="55"/>
      <c r="I9545" s="55"/>
      <c r="J9545" s="71"/>
      <c r="K9545" s="71"/>
      <c r="L9545" s="39"/>
      <c r="M9545" s="39"/>
      <c r="N9545" s="64"/>
      <c r="Y9545" s="55"/>
    </row>
    <row r="9546" spans="1:25" s="49" customFormat="1" x14ac:dyDescent="0.25">
      <c r="A9546" s="67"/>
      <c r="B9546" s="67"/>
      <c r="C9546" s="67"/>
      <c r="D9546" s="71"/>
      <c r="E9546" s="55"/>
      <c r="F9546" s="58"/>
      <c r="G9546" s="58"/>
      <c r="H9546" s="55"/>
      <c r="I9546" s="55"/>
      <c r="J9546" s="71"/>
      <c r="K9546" s="71"/>
      <c r="L9546" s="39"/>
      <c r="M9546" s="39"/>
      <c r="N9546" s="64"/>
      <c r="Y9546" s="55"/>
    </row>
    <row r="9547" spans="1:25" s="49" customFormat="1" x14ac:dyDescent="0.25">
      <c r="A9547" s="67"/>
      <c r="B9547" s="67"/>
      <c r="C9547" s="67"/>
      <c r="D9547" s="71"/>
      <c r="E9547" s="55"/>
      <c r="F9547" s="58"/>
      <c r="G9547" s="58"/>
      <c r="H9547" s="55"/>
      <c r="I9547" s="55"/>
      <c r="J9547" s="71"/>
      <c r="K9547" s="71"/>
      <c r="L9547" s="39"/>
      <c r="M9547" s="39"/>
      <c r="N9547" s="64"/>
      <c r="Y9547" s="55"/>
    </row>
    <row r="9548" spans="1:25" s="49" customFormat="1" x14ac:dyDescent="0.25">
      <c r="A9548" s="67"/>
      <c r="B9548" s="67"/>
      <c r="C9548" s="67"/>
      <c r="D9548" s="71"/>
      <c r="E9548" s="55"/>
      <c r="F9548" s="58"/>
      <c r="G9548" s="58"/>
      <c r="H9548" s="55"/>
      <c r="I9548" s="55"/>
      <c r="J9548" s="71"/>
      <c r="K9548" s="71"/>
      <c r="L9548" s="39"/>
      <c r="M9548" s="39"/>
      <c r="N9548" s="64"/>
      <c r="Y9548" s="55"/>
    </row>
    <row r="9549" spans="1:25" s="49" customFormat="1" x14ac:dyDescent="0.25">
      <c r="A9549" s="67"/>
      <c r="B9549" s="67"/>
      <c r="C9549" s="67"/>
      <c r="D9549" s="71"/>
      <c r="E9549" s="55"/>
      <c r="F9549" s="58"/>
      <c r="G9549" s="58"/>
      <c r="H9549" s="55"/>
      <c r="I9549" s="55"/>
      <c r="J9549" s="71"/>
      <c r="K9549" s="71"/>
      <c r="L9549" s="39"/>
      <c r="M9549" s="39"/>
      <c r="N9549" s="64"/>
      <c r="Y9549" s="55"/>
    </row>
    <row r="9550" spans="1:25" s="49" customFormat="1" x14ac:dyDescent="0.25">
      <c r="A9550" s="67"/>
      <c r="B9550" s="67"/>
      <c r="C9550" s="67"/>
      <c r="D9550" s="71"/>
      <c r="E9550" s="55"/>
      <c r="F9550" s="58"/>
      <c r="G9550" s="58"/>
      <c r="H9550" s="55"/>
      <c r="I9550" s="55"/>
      <c r="J9550" s="71"/>
      <c r="K9550" s="71"/>
      <c r="L9550" s="39"/>
      <c r="M9550" s="39"/>
      <c r="N9550" s="64"/>
      <c r="Y9550" s="55"/>
    </row>
    <row r="9551" spans="1:25" s="49" customFormat="1" x14ac:dyDescent="0.25">
      <c r="A9551" s="67"/>
      <c r="B9551" s="67"/>
      <c r="C9551" s="67"/>
      <c r="D9551" s="71"/>
      <c r="E9551" s="55"/>
      <c r="F9551" s="58"/>
      <c r="G9551" s="58"/>
      <c r="H9551" s="55"/>
      <c r="I9551" s="55"/>
      <c r="J9551" s="71"/>
      <c r="K9551" s="71"/>
      <c r="L9551" s="39"/>
      <c r="M9551" s="39"/>
      <c r="N9551" s="64"/>
      <c r="Y9551" s="55"/>
    </row>
    <row r="9552" spans="1:25" s="49" customFormat="1" x14ac:dyDescent="0.25">
      <c r="A9552" s="67"/>
      <c r="B9552" s="67"/>
      <c r="C9552" s="67"/>
      <c r="D9552" s="71"/>
      <c r="E9552" s="55"/>
      <c r="F9552" s="58"/>
      <c r="G9552" s="58"/>
      <c r="H9552" s="55"/>
      <c r="I9552" s="55"/>
      <c r="J9552" s="71"/>
      <c r="K9552" s="71"/>
      <c r="L9552" s="39"/>
      <c r="M9552" s="39"/>
      <c r="N9552" s="64"/>
      <c r="Y9552" s="55"/>
    </row>
    <row r="9553" spans="1:25" s="49" customFormat="1" x14ac:dyDescent="0.25">
      <c r="A9553" s="67"/>
      <c r="B9553" s="67"/>
      <c r="C9553" s="67"/>
      <c r="D9553" s="71"/>
      <c r="E9553" s="55"/>
      <c r="F9553" s="58"/>
      <c r="G9553" s="58"/>
      <c r="H9553" s="55"/>
      <c r="I9553" s="55"/>
      <c r="J9553" s="71"/>
      <c r="K9553" s="71"/>
      <c r="L9553" s="39"/>
      <c r="M9553" s="39"/>
      <c r="N9553" s="64"/>
      <c r="Y9553" s="55"/>
    </row>
    <row r="9554" spans="1:25" s="49" customFormat="1" x14ac:dyDescent="0.25">
      <c r="A9554" s="67"/>
      <c r="B9554" s="67"/>
      <c r="C9554" s="67"/>
      <c r="D9554" s="71"/>
      <c r="E9554" s="55"/>
      <c r="F9554" s="58"/>
      <c r="G9554" s="58"/>
      <c r="H9554" s="55"/>
      <c r="I9554" s="55"/>
      <c r="J9554" s="71"/>
      <c r="K9554" s="71"/>
      <c r="L9554" s="39"/>
      <c r="M9554" s="39"/>
      <c r="N9554" s="64"/>
      <c r="Y9554" s="55"/>
    </row>
    <row r="9555" spans="1:25" s="49" customFormat="1" x14ac:dyDescent="0.25">
      <c r="A9555" s="67"/>
      <c r="B9555" s="67"/>
      <c r="C9555" s="67"/>
      <c r="D9555" s="71"/>
      <c r="E9555" s="55"/>
      <c r="F9555" s="58"/>
      <c r="G9555" s="58"/>
      <c r="H9555" s="55"/>
      <c r="I9555" s="55"/>
      <c r="J9555" s="71"/>
      <c r="K9555" s="71"/>
      <c r="L9555" s="39"/>
      <c r="M9555" s="39"/>
      <c r="N9555" s="64"/>
      <c r="Y9555" s="55"/>
    </row>
    <row r="9556" spans="1:25" s="49" customFormat="1" x14ac:dyDescent="0.25">
      <c r="A9556" s="67"/>
      <c r="B9556" s="67"/>
      <c r="C9556" s="67"/>
      <c r="D9556" s="71"/>
      <c r="E9556" s="55"/>
      <c r="F9556" s="58"/>
      <c r="G9556" s="58"/>
      <c r="H9556" s="55"/>
      <c r="I9556" s="55"/>
      <c r="J9556" s="71"/>
      <c r="K9556" s="71"/>
      <c r="L9556" s="39"/>
      <c r="M9556" s="39"/>
      <c r="N9556" s="64"/>
      <c r="Y9556" s="55"/>
    </row>
    <row r="9557" spans="1:25" s="49" customFormat="1" x14ac:dyDescent="0.25">
      <c r="A9557" s="67"/>
      <c r="B9557" s="67"/>
      <c r="C9557" s="67"/>
      <c r="D9557" s="71"/>
      <c r="E9557" s="55"/>
      <c r="F9557" s="58"/>
      <c r="G9557" s="58"/>
      <c r="H9557" s="55"/>
      <c r="I9557" s="55"/>
      <c r="J9557" s="71"/>
      <c r="K9557" s="71"/>
      <c r="L9557" s="39"/>
      <c r="M9557" s="39"/>
      <c r="N9557" s="64"/>
      <c r="Y9557" s="55"/>
    </row>
    <row r="9558" spans="1:25" s="49" customFormat="1" x14ac:dyDescent="0.25">
      <c r="A9558" s="67"/>
      <c r="B9558" s="67"/>
      <c r="C9558" s="67"/>
      <c r="D9558" s="71"/>
      <c r="E9558" s="55"/>
      <c r="F9558" s="58"/>
      <c r="G9558" s="58"/>
      <c r="H9558" s="55"/>
      <c r="I9558" s="55"/>
      <c r="J9558" s="71"/>
      <c r="K9558" s="71"/>
      <c r="L9558" s="39"/>
      <c r="M9558" s="39"/>
      <c r="N9558" s="64"/>
      <c r="Y9558" s="55"/>
    </row>
    <row r="9559" spans="1:25" s="49" customFormat="1" x14ac:dyDescent="0.25">
      <c r="A9559" s="67"/>
      <c r="B9559" s="67"/>
      <c r="C9559" s="67"/>
      <c r="D9559" s="71"/>
      <c r="E9559" s="55"/>
      <c r="F9559" s="58"/>
      <c r="G9559" s="58"/>
      <c r="H9559" s="55"/>
      <c r="I9559" s="55"/>
      <c r="J9559" s="71"/>
      <c r="K9559" s="71"/>
      <c r="L9559" s="39"/>
      <c r="M9559" s="39"/>
      <c r="N9559" s="64"/>
      <c r="Y9559" s="55"/>
    </row>
    <row r="9560" spans="1:25" s="49" customFormat="1" x14ac:dyDescent="0.25">
      <c r="A9560" s="67"/>
      <c r="B9560" s="67"/>
      <c r="C9560" s="67"/>
      <c r="D9560" s="71"/>
      <c r="E9560" s="55"/>
      <c r="F9560" s="58"/>
      <c r="G9560" s="58"/>
      <c r="H9560" s="55"/>
      <c r="I9560" s="55"/>
      <c r="J9560" s="71"/>
      <c r="K9560" s="71"/>
      <c r="L9560" s="39"/>
      <c r="M9560" s="39"/>
      <c r="N9560" s="64"/>
      <c r="Y9560" s="55"/>
    </row>
    <row r="9561" spans="1:25" s="49" customFormat="1" x14ac:dyDescent="0.25">
      <c r="A9561" s="67"/>
      <c r="B9561" s="67"/>
      <c r="C9561" s="67"/>
      <c r="D9561" s="71"/>
      <c r="E9561" s="55"/>
      <c r="F9561" s="58"/>
      <c r="G9561" s="58"/>
      <c r="H9561" s="55"/>
      <c r="I9561" s="55"/>
      <c r="J9561" s="71"/>
      <c r="K9561" s="71"/>
      <c r="L9561" s="39"/>
      <c r="M9561" s="39"/>
      <c r="N9561" s="64"/>
      <c r="Y9561" s="55"/>
    </row>
    <row r="9562" spans="1:25" s="49" customFormat="1" x14ac:dyDescent="0.25">
      <c r="A9562" s="67"/>
      <c r="B9562" s="67"/>
      <c r="C9562" s="67"/>
      <c r="D9562" s="71"/>
      <c r="E9562" s="55"/>
      <c r="F9562" s="58"/>
      <c r="G9562" s="58"/>
      <c r="H9562" s="55"/>
      <c r="I9562" s="55"/>
      <c r="J9562" s="71"/>
      <c r="K9562" s="71"/>
      <c r="L9562" s="39"/>
      <c r="M9562" s="39"/>
      <c r="N9562" s="64"/>
      <c r="Y9562" s="55"/>
    </row>
    <row r="9563" spans="1:25" s="49" customFormat="1" x14ac:dyDescent="0.25">
      <c r="A9563" s="67"/>
      <c r="B9563" s="67"/>
      <c r="C9563" s="67"/>
      <c r="D9563" s="71"/>
      <c r="E9563" s="55"/>
      <c r="F9563" s="58"/>
      <c r="G9563" s="58"/>
      <c r="H9563" s="55"/>
      <c r="I9563" s="55"/>
      <c r="J9563" s="71"/>
      <c r="K9563" s="71"/>
      <c r="L9563" s="39"/>
      <c r="M9563" s="39"/>
      <c r="N9563" s="64"/>
      <c r="Y9563" s="55"/>
    </row>
    <row r="9564" spans="1:25" s="49" customFormat="1" x14ac:dyDescent="0.25">
      <c r="A9564" s="67"/>
      <c r="B9564" s="67"/>
      <c r="C9564" s="67"/>
      <c r="D9564" s="71"/>
      <c r="E9564" s="55"/>
      <c r="F9564" s="58"/>
      <c r="G9564" s="58"/>
      <c r="H9564" s="55"/>
      <c r="I9564" s="55"/>
      <c r="J9564" s="71"/>
      <c r="K9564" s="71"/>
      <c r="L9564" s="39"/>
      <c r="M9564" s="39"/>
      <c r="N9564" s="64"/>
      <c r="Y9564" s="55"/>
    </row>
    <row r="9565" spans="1:25" s="49" customFormat="1" x14ac:dyDescent="0.25">
      <c r="A9565" s="67"/>
      <c r="B9565" s="67"/>
      <c r="C9565" s="67"/>
      <c r="D9565" s="71"/>
      <c r="E9565" s="55"/>
      <c r="F9565" s="58"/>
      <c r="G9565" s="58"/>
      <c r="H9565" s="55"/>
      <c r="I9565" s="55"/>
      <c r="J9565" s="71"/>
      <c r="K9565" s="71"/>
      <c r="L9565" s="39"/>
      <c r="M9565" s="39"/>
      <c r="N9565" s="64"/>
      <c r="Y9565" s="55"/>
    </row>
    <row r="9566" spans="1:25" s="49" customFormat="1" x14ac:dyDescent="0.25">
      <c r="A9566" s="67"/>
      <c r="B9566" s="67"/>
      <c r="C9566" s="67"/>
      <c r="D9566" s="71"/>
      <c r="E9566" s="55"/>
      <c r="F9566" s="58"/>
      <c r="G9566" s="58"/>
      <c r="H9566" s="55"/>
      <c r="I9566" s="55"/>
      <c r="J9566" s="71"/>
      <c r="K9566" s="71"/>
      <c r="L9566" s="39"/>
      <c r="M9566" s="39"/>
      <c r="N9566" s="64"/>
      <c r="Y9566" s="55"/>
    </row>
    <row r="9567" spans="1:25" s="49" customFormat="1" x14ac:dyDescent="0.25">
      <c r="A9567" s="67"/>
      <c r="B9567" s="67"/>
      <c r="C9567" s="67"/>
      <c r="D9567" s="71"/>
      <c r="E9567" s="55"/>
      <c r="F9567" s="58"/>
      <c r="G9567" s="58"/>
      <c r="H9567" s="55"/>
      <c r="I9567" s="55"/>
      <c r="J9567" s="71"/>
      <c r="K9567" s="71"/>
      <c r="L9567" s="39"/>
      <c r="M9567" s="39"/>
      <c r="N9567" s="64"/>
      <c r="Y9567" s="55"/>
    </row>
    <row r="9568" spans="1:25" s="49" customFormat="1" x14ac:dyDescent="0.25">
      <c r="A9568" s="67"/>
      <c r="B9568" s="67"/>
      <c r="C9568" s="67"/>
      <c r="D9568" s="71"/>
      <c r="E9568" s="55"/>
      <c r="F9568" s="58"/>
      <c r="G9568" s="58"/>
      <c r="H9568" s="55"/>
      <c r="I9568" s="55"/>
      <c r="J9568" s="71"/>
      <c r="K9568" s="71"/>
      <c r="L9568" s="39"/>
      <c r="M9568" s="39"/>
      <c r="N9568" s="64"/>
      <c r="Y9568" s="55"/>
    </row>
    <row r="9569" spans="1:25" s="49" customFormat="1" x14ac:dyDescent="0.25">
      <c r="A9569" s="67"/>
      <c r="B9569" s="67"/>
      <c r="C9569" s="67"/>
      <c r="D9569" s="71"/>
      <c r="E9569" s="55"/>
      <c r="F9569" s="58"/>
      <c r="G9569" s="58"/>
      <c r="H9569" s="55"/>
      <c r="I9569" s="55"/>
      <c r="J9569" s="71"/>
      <c r="K9569" s="71"/>
      <c r="L9569" s="39"/>
      <c r="M9569" s="39"/>
      <c r="N9569" s="64"/>
      <c r="Y9569" s="55"/>
    </row>
    <row r="9570" spans="1:25" s="49" customFormat="1" x14ac:dyDescent="0.25">
      <c r="A9570" s="67"/>
      <c r="B9570" s="67"/>
      <c r="C9570" s="67"/>
      <c r="D9570" s="71"/>
      <c r="E9570" s="55"/>
      <c r="F9570" s="58"/>
      <c r="G9570" s="58"/>
      <c r="H9570" s="55"/>
      <c r="I9570" s="55"/>
      <c r="J9570" s="71"/>
      <c r="K9570" s="71"/>
      <c r="L9570" s="39"/>
      <c r="M9570" s="39"/>
      <c r="N9570" s="64"/>
      <c r="Y9570" s="55"/>
    </row>
    <row r="9571" spans="1:25" s="49" customFormat="1" x14ac:dyDescent="0.25">
      <c r="A9571" s="67"/>
      <c r="B9571" s="67"/>
      <c r="C9571" s="67"/>
      <c r="D9571" s="71"/>
      <c r="E9571" s="55"/>
      <c r="F9571" s="58"/>
      <c r="G9571" s="58"/>
      <c r="H9571" s="55"/>
      <c r="I9571" s="55"/>
      <c r="J9571" s="71"/>
      <c r="K9571" s="71"/>
      <c r="L9571" s="39"/>
      <c r="M9571" s="39"/>
      <c r="N9571" s="64"/>
      <c r="Y9571" s="55"/>
    </row>
    <row r="9572" spans="1:25" s="49" customFormat="1" x14ac:dyDescent="0.25">
      <c r="A9572" s="67"/>
      <c r="B9572" s="67"/>
      <c r="C9572" s="67"/>
      <c r="D9572" s="71"/>
      <c r="E9572" s="55"/>
      <c r="F9572" s="58"/>
      <c r="G9572" s="58"/>
      <c r="H9572" s="55"/>
      <c r="I9572" s="55"/>
      <c r="J9572" s="71"/>
      <c r="K9572" s="71"/>
      <c r="L9572" s="39"/>
      <c r="M9572" s="39"/>
      <c r="N9572" s="64"/>
      <c r="Y9572" s="55"/>
    </row>
    <row r="9573" spans="1:25" s="49" customFormat="1" x14ac:dyDescent="0.25">
      <c r="A9573" s="67"/>
      <c r="B9573" s="67"/>
      <c r="C9573" s="67"/>
      <c r="D9573" s="71"/>
      <c r="E9573" s="55"/>
      <c r="F9573" s="58"/>
      <c r="G9573" s="58"/>
      <c r="H9573" s="55"/>
      <c r="I9573" s="55"/>
      <c r="J9573" s="71"/>
      <c r="K9573" s="71"/>
      <c r="L9573" s="39"/>
      <c r="M9573" s="39"/>
      <c r="N9573" s="64"/>
      <c r="Y9573" s="55"/>
    </row>
    <row r="9574" spans="1:25" s="49" customFormat="1" x14ac:dyDescent="0.25">
      <c r="A9574" s="67"/>
      <c r="B9574" s="67"/>
      <c r="C9574" s="67"/>
      <c r="D9574" s="71"/>
      <c r="E9574" s="55"/>
      <c r="F9574" s="58"/>
      <c r="G9574" s="58"/>
      <c r="H9574" s="55"/>
      <c r="I9574" s="55"/>
      <c r="J9574" s="71"/>
      <c r="K9574" s="71"/>
      <c r="L9574" s="39"/>
      <c r="M9574" s="39"/>
      <c r="N9574" s="64"/>
      <c r="Y9574" s="55"/>
    </row>
    <row r="9575" spans="1:25" s="49" customFormat="1" x14ac:dyDescent="0.25">
      <c r="A9575" s="67"/>
      <c r="B9575" s="67"/>
      <c r="C9575" s="67"/>
      <c r="D9575" s="71"/>
      <c r="E9575" s="55"/>
      <c r="F9575" s="58"/>
      <c r="G9575" s="58"/>
      <c r="H9575" s="55"/>
      <c r="I9575" s="55"/>
      <c r="J9575" s="71"/>
      <c r="K9575" s="71"/>
      <c r="L9575" s="39"/>
      <c r="M9575" s="39"/>
      <c r="N9575" s="64"/>
      <c r="Y9575" s="55"/>
    </row>
    <row r="9576" spans="1:25" s="49" customFormat="1" x14ac:dyDescent="0.25">
      <c r="A9576" s="67"/>
      <c r="B9576" s="67"/>
      <c r="C9576" s="67"/>
      <c r="D9576" s="71"/>
      <c r="E9576" s="55"/>
      <c r="F9576" s="58"/>
      <c r="G9576" s="58"/>
      <c r="H9576" s="55"/>
      <c r="I9576" s="55"/>
      <c r="J9576" s="71"/>
      <c r="K9576" s="71"/>
      <c r="L9576" s="39"/>
      <c r="M9576" s="39"/>
      <c r="N9576" s="64"/>
      <c r="Y9576" s="55"/>
    </row>
    <row r="9577" spans="1:25" s="49" customFormat="1" x14ac:dyDescent="0.25">
      <c r="A9577" s="67"/>
      <c r="B9577" s="67"/>
      <c r="C9577" s="67"/>
      <c r="D9577" s="71"/>
      <c r="E9577" s="55"/>
      <c r="F9577" s="58"/>
      <c r="G9577" s="58"/>
      <c r="H9577" s="55"/>
      <c r="I9577" s="55"/>
      <c r="J9577" s="71"/>
      <c r="K9577" s="71"/>
      <c r="L9577" s="39"/>
      <c r="M9577" s="39"/>
      <c r="N9577" s="64"/>
      <c r="Y9577" s="55"/>
    </row>
    <row r="9578" spans="1:25" s="49" customFormat="1" x14ac:dyDescent="0.25">
      <c r="A9578" s="67"/>
      <c r="B9578" s="67"/>
      <c r="C9578" s="67"/>
      <c r="D9578" s="71"/>
      <c r="E9578" s="55"/>
      <c r="F9578" s="58"/>
      <c r="G9578" s="58"/>
      <c r="H9578" s="55"/>
      <c r="I9578" s="55"/>
      <c r="J9578" s="71"/>
      <c r="K9578" s="71"/>
      <c r="L9578" s="39"/>
      <c r="M9578" s="39"/>
      <c r="N9578" s="64"/>
      <c r="Y9578" s="55"/>
    </row>
    <row r="9579" spans="1:25" s="49" customFormat="1" x14ac:dyDescent="0.25">
      <c r="A9579" s="67"/>
      <c r="B9579" s="67"/>
      <c r="C9579" s="67"/>
      <c r="D9579" s="71"/>
      <c r="E9579" s="55"/>
      <c r="F9579" s="58"/>
      <c r="G9579" s="58"/>
      <c r="H9579" s="55"/>
      <c r="I9579" s="55"/>
      <c r="J9579" s="71"/>
      <c r="K9579" s="71"/>
      <c r="L9579" s="39"/>
      <c r="M9579" s="39"/>
      <c r="N9579" s="64"/>
      <c r="Y9579" s="55"/>
    </row>
    <row r="9580" spans="1:25" s="49" customFormat="1" x14ac:dyDescent="0.25">
      <c r="A9580" s="67"/>
      <c r="B9580" s="67"/>
      <c r="C9580" s="67"/>
      <c r="D9580" s="71"/>
      <c r="E9580" s="55"/>
      <c r="F9580" s="58"/>
      <c r="G9580" s="58"/>
      <c r="H9580" s="55"/>
      <c r="I9580" s="55"/>
      <c r="J9580" s="71"/>
      <c r="K9580" s="71"/>
      <c r="L9580" s="39"/>
      <c r="M9580" s="39"/>
      <c r="N9580" s="64"/>
      <c r="Y9580" s="55"/>
    </row>
    <row r="9581" spans="1:25" s="49" customFormat="1" x14ac:dyDescent="0.25">
      <c r="A9581" s="67"/>
      <c r="B9581" s="67"/>
      <c r="C9581" s="67"/>
      <c r="D9581" s="71"/>
      <c r="E9581" s="55"/>
      <c r="F9581" s="58"/>
      <c r="G9581" s="58"/>
      <c r="H9581" s="55"/>
      <c r="I9581" s="55"/>
      <c r="J9581" s="71"/>
      <c r="K9581" s="71"/>
      <c r="L9581" s="39"/>
      <c r="M9581" s="39"/>
      <c r="N9581" s="64"/>
      <c r="Y9581" s="55"/>
    </row>
    <row r="9582" spans="1:25" s="49" customFormat="1" x14ac:dyDescent="0.25">
      <c r="A9582" s="67"/>
      <c r="B9582" s="67"/>
      <c r="C9582" s="67"/>
      <c r="D9582" s="71"/>
      <c r="E9582" s="55"/>
      <c r="F9582" s="58"/>
      <c r="G9582" s="58"/>
      <c r="H9582" s="55"/>
      <c r="I9582" s="55"/>
      <c r="J9582" s="71"/>
      <c r="K9582" s="71"/>
      <c r="L9582" s="39"/>
      <c r="M9582" s="39"/>
      <c r="N9582" s="64"/>
      <c r="Y9582" s="55"/>
    </row>
    <row r="9583" spans="1:25" s="49" customFormat="1" x14ac:dyDescent="0.25">
      <c r="A9583" s="67"/>
      <c r="B9583" s="67"/>
      <c r="C9583" s="67"/>
      <c r="D9583" s="71"/>
      <c r="E9583" s="55"/>
      <c r="F9583" s="58"/>
      <c r="G9583" s="58"/>
      <c r="H9583" s="55"/>
      <c r="I9583" s="55"/>
      <c r="J9583" s="71"/>
      <c r="K9583" s="71"/>
      <c r="L9583" s="39"/>
      <c r="M9583" s="39"/>
      <c r="N9583" s="64"/>
      <c r="Y9583" s="55"/>
    </row>
    <row r="9584" spans="1:25" s="49" customFormat="1" x14ac:dyDescent="0.25">
      <c r="A9584" s="67"/>
      <c r="B9584" s="67"/>
      <c r="C9584" s="67"/>
      <c r="D9584" s="71"/>
      <c r="E9584" s="55"/>
      <c r="F9584" s="58"/>
      <c r="G9584" s="58"/>
      <c r="H9584" s="55"/>
      <c r="I9584" s="55"/>
      <c r="J9584" s="71"/>
      <c r="K9584" s="71"/>
      <c r="L9584" s="39"/>
      <c r="M9584" s="39"/>
      <c r="N9584" s="64"/>
      <c r="Y9584" s="55"/>
    </row>
    <row r="9585" spans="1:25" s="49" customFormat="1" x14ac:dyDescent="0.25">
      <c r="A9585" s="67"/>
      <c r="B9585" s="67"/>
      <c r="C9585" s="67"/>
      <c r="D9585" s="71"/>
      <c r="E9585" s="55"/>
      <c r="F9585" s="58"/>
      <c r="G9585" s="58"/>
      <c r="H9585" s="55"/>
      <c r="I9585" s="55"/>
      <c r="J9585" s="71"/>
      <c r="K9585" s="71"/>
      <c r="L9585" s="39"/>
      <c r="M9585" s="39"/>
      <c r="N9585" s="64"/>
      <c r="Y9585" s="55"/>
    </row>
    <row r="9586" spans="1:25" s="49" customFormat="1" x14ac:dyDescent="0.25">
      <c r="A9586" s="67"/>
      <c r="B9586" s="67"/>
      <c r="C9586" s="67"/>
      <c r="D9586" s="71"/>
      <c r="E9586" s="55"/>
      <c r="F9586" s="58"/>
      <c r="G9586" s="58"/>
      <c r="H9586" s="55"/>
      <c r="I9586" s="55"/>
      <c r="J9586" s="71"/>
      <c r="K9586" s="71"/>
      <c r="L9586" s="39"/>
      <c r="M9586" s="39"/>
      <c r="N9586" s="64"/>
      <c r="Y9586" s="55"/>
    </row>
    <row r="9587" spans="1:25" s="49" customFormat="1" x14ac:dyDescent="0.25">
      <c r="A9587" s="67"/>
      <c r="B9587" s="67"/>
      <c r="C9587" s="67"/>
      <c r="D9587" s="71"/>
      <c r="E9587" s="55"/>
      <c r="F9587" s="58"/>
      <c r="G9587" s="58"/>
      <c r="H9587" s="55"/>
      <c r="I9587" s="55"/>
      <c r="J9587" s="71"/>
      <c r="K9587" s="71"/>
      <c r="L9587" s="39"/>
      <c r="M9587" s="39"/>
      <c r="N9587" s="64"/>
      <c r="Y9587" s="55"/>
    </row>
    <row r="9588" spans="1:25" s="49" customFormat="1" x14ac:dyDescent="0.25">
      <c r="A9588" s="67"/>
      <c r="B9588" s="67"/>
      <c r="C9588" s="67"/>
      <c r="D9588" s="71"/>
      <c r="E9588" s="55"/>
      <c r="F9588" s="58"/>
      <c r="G9588" s="58"/>
      <c r="H9588" s="55"/>
      <c r="I9588" s="55"/>
      <c r="J9588" s="71"/>
      <c r="K9588" s="71"/>
      <c r="L9588" s="39"/>
      <c r="M9588" s="39"/>
      <c r="N9588" s="64"/>
      <c r="Y9588" s="55"/>
    </row>
    <row r="9589" spans="1:25" s="49" customFormat="1" x14ac:dyDescent="0.25">
      <c r="A9589" s="67"/>
      <c r="B9589" s="67"/>
      <c r="C9589" s="67"/>
      <c r="D9589" s="71"/>
      <c r="E9589" s="55"/>
      <c r="F9589" s="58"/>
      <c r="G9589" s="58"/>
      <c r="H9589" s="55"/>
      <c r="I9589" s="55"/>
      <c r="J9589" s="71"/>
      <c r="K9589" s="71"/>
      <c r="L9589" s="39"/>
      <c r="M9589" s="39"/>
      <c r="N9589" s="64"/>
      <c r="Y9589" s="55"/>
    </row>
    <row r="9590" spans="1:25" s="49" customFormat="1" x14ac:dyDescent="0.25">
      <c r="A9590" s="67"/>
      <c r="B9590" s="67"/>
      <c r="C9590" s="67"/>
      <c r="D9590" s="71"/>
      <c r="E9590" s="55"/>
      <c r="F9590" s="58"/>
      <c r="G9590" s="58"/>
      <c r="H9590" s="55"/>
      <c r="I9590" s="55"/>
      <c r="J9590" s="71"/>
      <c r="K9590" s="71"/>
      <c r="L9590" s="39"/>
      <c r="M9590" s="39"/>
      <c r="N9590" s="64"/>
      <c r="Y9590" s="55"/>
    </row>
    <row r="9591" spans="1:25" s="49" customFormat="1" x14ac:dyDescent="0.25">
      <c r="A9591" s="67"/>
      <c r="B9591" s="67"/>
      <c r="C9591" s="67"/>
      <c r="D9591" s="71"/>
      <c r="E9591" s="55"/>
      <c r="F9591" s="58"/>
      <c r="G9591" s="58"/>
      <c r="H9591" s="55"/>
      <c r="I9591" s="55"/>
      <c r="J9591" s="71"/>
      <c r="K9591" s="71"/>
      <c r="L9591" s="39"/>
      <c r="M9591" s="39"/>
      <c r="N9591" s="64"/>
      <c r="Y9591" s="55"/>
    </row>
    <row r="9592" spans="1:25" s="49" customFormat="1" x14ac:dyDescent="0.25">
      <c r="A9592" s="67"/>
      <c r="B9592" s="67"/>
      <c r="C9592" s="67"/>
      <c r="D9592" s="71"/>
      <c r="E9592" s="55"/>
      <c r="F9592" s="58"/>
      <c r="G9592" s="58"/>
      <c r="H9592" s="55"/>
      <c r="I9592" s="55"/>
      <c r="J9592" s="71"/>
      <c r="K9592" s="71"/>
      <c r="L9592" s="39"/>
      <c r="M9592" s="39"/>
      <c r="N9592" s="64"/>
      <c r="Y9592" s="55"/>
    </row>
    <row r="9593" spans="1:25" s="49" customFormat="1" x14ac:dyDescent="0.25">
      <c r="A9593" s="67"/>
      <c r="B9593" s="67"/>
      <c r="C9593" s="67"/>
      <c r="D9593" s="71"/>
      <c r="E9593" s="55"/>
      <c r="F9593" s="58"/>
      <c r="G9593" s="58"/>
      <c r="H9593" s="55"/>
      <c r="I9593" s="55"/>
      <c r="J9593" s="71"/>
      <c r="K9593" s="71"/>
      <c r="L9593" s="39"/>
      <c r="M9593" s="39"/>
      <c r="N9593" s="64"/>
      <c r="Y9593" s="55"/>
    </row>
    <row r="9594" spans="1:25" s="49" customFormat="1" x14ac:dyDescent="0.25">
      <c r="A9594" s="67"/>
      <c r="B9594" s="67"/>
      <c r="C9594" s="67"/>
      <c r="D9594" s="71"/>
      <c r="E9594" s="55"/>
      <c r="F9594" s="58"/>
      <c r="G9594" s="58"/>
      <c r="H9594" s="55"/>
      <c r="I9594" s="55"/>
      <c r="J9594" s="71"/>
      <c r="K9594" s="71"/>
      <c r="L9594" s="39"/>
      <c r="M9594" s="39"/>
      <c r="N9594" s="64"/>
      <c r="Y9594" s="55"/>
    </row>
    <row r="9595" spans="1:25" s="49" customFormat="1" x14ac:dyDescent="0.25">
      <c r="A9595" s="67"/>
      <c r="B9595" s="67"/>
      <c r="C9595" s="67"/>
      <c r="D9595" s="71"/>
      <c r="E9595" s="55"/>
      <c r="F9595" s="58"/>
      <c r="G9595" s="58"/>
      <c r="H9595" s="55"/>
      <c r="I9595" s="55"/>
      <c r="J9595" s="71"/>
      <c r="K9595" s="71"/>
      <c r="L9595" s="39"/>
      <c r="M9595" s="39"/>
      <c r="N9595" s="64"/>
      <c r="Y9595" s="55"/>
    </row>
    <row r="9596" spans="1:25" s="49" customFormat="1" x14ac:dyDescent="0.25">
      <c r="A9596" s="67"/>
      <c r="B9596" s="67"/>
      <c r="C9596" s="67"/>
      <c r="D9596" s="71"/>
      <c r="E9596" s="55"/>
      <c r="F9596" s="58"/>
      <c r="G9596" s="58"/>
      <c r="H9596" s="55"/>
      <c r="I9596" s="55"/>
      <c r="J9596" s="71"/>
      <c r="K9596" s="71"/>
      <c r="L9596" s="39"/>
      <c r="M9596" s="39"/>
      <c r="N9596" s="64"/>
      <c r="Y9596" s="55"/>
    </row>
    <row r="9597" spans="1:25" s="49" customFormat="1" x14ac:dyDescent="0.25">
      <c r="A9597" s="67"/>
      <c r="B9597" s="67"/>
      <c r="C9597" s="67"/>
      <c r="D9597" s="71"/>
      <c r="E9597" s="55"/>
      <c r="F9597" s="58"/>
      <c r="G9597" s="58"/>
      <c r="H9597" s="55"/>
      <c r="I9597" s="55"/>
      <c r="J9597" s="71"/>
      <c r="K9597" s="71"/>
      <c r="L9597" s="39"/>
      <c r="M9597" s="39"/>
      <c r="N9597" s="64"/>
      <c r="Y9597" s="55"/>
    </row>
    <row r="9598" spans="1:25" s="49" customFormat="1" x14ac:dyDescent="0.25">
      <c r="A9598" s="67"/>
      <c r="B9598" s="67"/>
      <c r="C9598" s="67"/>
      <c r="D9598" s="71"/>
      <c r="E9598" s="55"/>
      <c r="F9598" s="58"/>
      <c r="G9598" s="58"/>
      <c r="H9598" s="55"/>
      <c r="I9598" s="55"/>
      <c r="J9598" s="71"/>
      <c r="K9598" s="71"/>
      <c r="L9598" s="39"/>
      <c r="M9598" s="39"/>
      <c r="N9598" s="64"/>
      <c r="Y9598" s="55"/>
    </row>
    <row r="9599" spans="1:25" s="49" customFormat="1" x14ac:dyDescent="0.25">
      <c r="A9599" s="67"/>
      <c r="B9599" s="67"/>
      <c r="C9599" s="67"/>
      <c r="D9599" s="71"/>
      <c r="E9599" s="55"/>
      <c r="F9599" s="58"/>
      <c r="G9599" s="58"/>
      <c r="H9599" s="55"/>
      <c r="I9599" s="55"/>
      <c r="J9599" s="71"/>
      <c r="K9599" s="71"/>
      <c r="L9599" s="39"/>
      <c r="M9599" s="39"/>
      <c r="N9599" s="64"/>
      <c r="Y9599" s="55"/>
    </row>
    <row r="9600" spans="1:25" s="49" customFormat="1" x14ac:dyDescent="0.25">
      <c r="A9600" s="67"/>
      <c r="B9600" s="67"/>
      <c r="C9600" s="67"/>
      <c r="D9600" s="71"/>
      <c r="E9600" s="55"/>
      <c r="F9600" s="58"/>
      <c r="G9600" s="58"/>
      <c r="H9600" s="55"/>
      <c r="I9600" s="55"/>
      <c r="J9600" s="71"/>
      <c r="K9600" s="71"/>
      <c r="L9600" s="39"/>
      <c r="M9600" s="39"/>
      <c r="N9600" s="64"/>
      <c r="Y9600" s="55"/>
    </row>
    <row r="9601" spans="1:25" s="49" customFormat="1" x14ac:dyDescent="0.25">
      <c r="A9601" s="67"/>
      <c r="B9601" s="67"/>
      <c r="C9601" s="67"/>
      <c r="D9601" s="71"/>
      <c r="E9601" s="55"/>
      <c r="F9601" s="58"/>
      <c r="G9601" s="58"/>
      <c r="H9601" s="55"/>
      <c r="I9601" s="55"/>
      <c r="J9601" s="71"/>
      <c r="K9601" s="71"/>
      <c r="L9601" s="39"/>
      <c r="M9601" s="39"/>
      <c r="N9601" s="64"/>
      <c r="Y9601" s="55"/>
    </row>
    <row r="9602" spans="1:25" s="49" customFormat="1" x14ac:dyDescent="0.25">
      <c r="A9602" s="67"/>
      <c r="B9602" s="67"/>
      <c r="C9602" s="67"/>
      <c r="D9602" s="71"/>
      <c r="E9602" s="55"/>
      <c r="F9602" s="58"/>
      <c r="G9602" s="58"/>
      <c r="H9602" s="55"/>
      <c r="I9602" s="55"/>
      <c r="J9602" s="71"/>
      <c r="K9602" s="71"/>
      <c r="L9602" s="39"/>
      <c r="M9602" s="39"/>
      <c r="N9602" s="64"/>
      <c r="Y9602" s="55"/>
    </row>
    <row r="9603" spans="1:25" s="49" customFormat="1" x14ac:dyDescent="0.25">
      <c r="A9603" s="67"/>
      <c r="B9603" s="67"/>
      <c r="C9603" s="67"/>
      <c r="D9603" s="71"/>
      <c r="E9603" s="55"/>
      <c r="F9603" s="58"/>
      <c r="G9603" s="58"/>
      <c r="H9603" s="55"/>
      <c r="I9603" s="55"/>
      <c r="J9603" s="71"/>
      <c r="K9603" s="71"/>
      <c r="L9603" s="39"/>
      <c r="M9603" s="39"/>
      <c r="N9603" s="64"/>
      <c r="Y9603" s="55"/>
    </row>
    <row r="9604" spans="1:25" s="49" customFormat="1" x14ac:dyDescent="0.25">
      <c r="A9604" s="67"/>
      <c r="B9604" s="67"/>
      <c r="C9604" s="67"/>
      <c r="D9604" s="71"/>
      <c r="E9604" s="55"/>
      <c r="F9604" s="58"/>
      <c r="G9604" s="58"/>
      <c r="H9604" s="55"/>
      <c r="I9604" s="55"/>
      <c r="J9604" s="71"/>
      <c r="K9604" s="71"/>
      <c r="L9604" s="39"/>
      <c r="M9604" s="39"/>
      <c r="N9604" s="64"/>
      <c r="Y9604" s="55"/>
    </row>
    <row r="9605" spans="1:25" s="49" customFormat="1" x14ac:dyDescent="0.25">
      <c r="A9605" s="67"/>
      <c r="B9605" s="67"/>
      <c r="C9605" s="67"/>
      <c r="D9605" s="71"/>
      <c r="E9605" s="55"/>
      <c r="F9605" s="58"/>
      <c r="G9605" s="58"/>
      <c r="H9605" s="55"/>
      <c r="I9605" s="55"/>
      <c r="J9605" s="71"/>
      <c r="K9605" s="71"/>
      <c r="L9605" s="39"/>
      <c r="M9605" s="39"/>
      <c r="N9605" s="64"/>
      <c r="Y9605" s="55"/>
    </row>
    <row r="9606" spans="1:25" s="49" customFormat="1" x14ac:dyDescent="0.25">
      <c r="A9606" s="67"/>
      <c r="B9606" s="67"/>
      <c r="C9606" s="67"/>
      <c r="D9606" s="71"/>
      <c r="E9606" s="55"/>
      <c r="F9606" s="58"/>
      <c r="G9606" s="58"/>
      <c r="H9606" s="55"/>
      <c r="I9606" s="55"/>
      <c r="J9606" s="71"/>
      <c r="K9606" s="71"/>
      <c r="L9606" s="39"/>
      <c r="M9606" s="39"/>
      <c r="N9606" s="64"/>
      <c r="Y9606" s="55"/>
    </row>
    <row r="9607" spans="1:25" s="49" customFormat="1" x14ac:dyDescent="0.25">
      <c r="A9607" s="67"/>
      <c r="B9607" s="67"/>
      <c r="C9607" s="67"/>
      <c r="D9607" s="71"/>
      <c r="E9607" s="55"/>
      <c r="F9607" s="58"/>
      <c r="G9607" s="58"/>
      <c r="H9607" s="55"/>
      <c r="I9607" s="55"/>
      <c r="J9607" s="71"/>
      <c r="K9607" s="71"/>
      <c r="L9607" s="39"/>
      <c r="M9607" s="39"/>
      <c r="N9607" s="64"/>
      <c r="Y9607" s="55"/>
    </row>
    <row r="9608" spans="1:25" s="49" customFormat="1" x14ac:dyDescent="0.25">
      <c r="A9608" s="67"/>
      <c r="B9608" s="67"/>
      <c r="C9608" s="67"/>
      <c r="D9608" s="71"/>
      <c r="E9608" s="55"/>
      <c r="F9608" s="58"/>
      <c r="G9608" s="58"/>
      <c r="H9608" s="55"/>
      <c r="I9608" s="55"/>
      <c r="J9608" s="71"/>
      <c r="K9608" s="71"/>
      <c r="L9608" s="39"/>
      <c r="M9608" s="39"/>
      <c r="N9608" s="64"/>
      <c r="Y9608" s="55"/>
    </row>
    <row r="9609" spans="1:25" s="49" customFormat="1" x14ac:dyDescent="0.25">
      <c r="A9609" s="67"/>
      <c r="B9609" s="67"/>
      <c r="C9609" s="67"/>
      <c r="D9609" s="71"/>
      <c r="E9609" s="55"/>
      <c r="F9609" s="58"/>
      <c r="G9609" s="58"/>
      <c r="H9609" s="55"/>
      <c r="I9609" s="55"/>
      <c r="J9609" s="71"/>
      <c r="K9609" s="71"/>
      <c r="L9609" s="39"/>
      <c r="M9609" s="39"/>
      <c r="N9609" s="64"/>
      <c r="Y9609" s="55"/>
    </row>
    <row r="9610" spans="1:25" s="49" customFormat="1" x14ac:dyDescent="0.25">
      <c r="A9610" s="67"/>
      <c r="B9610" s="67"/>
      <c r="C9610" s="67"/>
      <c r="D9610" s="71"/>
      <c r="E9610" s="55"/>
      <c r="F9610" s="58"/>
      <c r="G9610" s="58"/>
      <c r="H9610" s="55"/>
      <c r="I9610" s="55"/>
      <c r="J9610" s="71"/>
      <c r="K9610" s="71"/>
      <c r="L9610" s="39"/>
      <c r="M9610" s="39"/>
      <c r="N9610" s="64"/>
      <c r="Y9610" s="55"/>
    </row>
    <row r="9611" spans="1:25" s="49" customFormat="1" x14ac:dyDescent="0.25">
      <c r="A9611" s="67"/>
      <c r="B9611" s="67"/>
      <c r="C9611" s="67"/>
      <c r="D9611" s="71"/>
      <c r="E9611" s="55"/>
      <c r="F9611" s="58"/>
      <c r="G9611" s="58"/>
      <c r="H9611" s="55"/>
      <c r="I9611" s="55"/>
      <c r="J9611" s="71"/>
      <c r="K9611" s="71"/>
      <c r="L9611" s="39"/>
      <c r="M9611" s="39"/>
      <c r="N9611" s="64"/>
      <c r="Y9611" s="55"/>
    </row>
    <row r="9612" spans="1:25" s="49" customFormat="1" x14ac:dyDescent="0.25">
      <c r="A9612" s="67"/>
      <c r="B9612" s="67"/>
      <c r="C9612" s="67"/>
      <c r="D9612" s="71"/>
      <c r="E9612" s="55"/>
      <c r="F9612" s="58"/>
      <c r="G9612" s="58"/>
      <c r="H9612" s="55"/>
      <c r="I9612" s="55"/>
      <c r="J9612" s="71"/>
      <c r="K9612" s="71"/>
      <c r="L9612" s="39"/>
      <c r="M9612" s="39"/>
      <c r="N9612" s="64"/>
      <c r="Y9612" s="55"/>
    </row>
    <row r="9613" spans="1:25" s="49" customFormat="1" x14ac:dyDescent="0.25">
      <c r="A9613" s="67"/>
      <c r="B9613" s="67"/>
      <c r="C9613" s="67"/>
      <c r="D9613" s="71"/>
      <c r="E9613" s="55"/>
      <c r="F9613" s="58"/>
      <c r="G9613" s="58"/>
      <c r="H9613" s="55"/>
      <c r="I9613" s="55"/>
      <c r="J9613" s="71"/>
      <c r="K9613" s="71"/>
      <c r="L9613" s="39"/>
      <c r="M9613" s="39"/>
      <c r="N9613" s="64"/>
      <c r="Y9613" s="55"/>
    </row>
    <row r="9614" spans="1:25" s="49" customFormat="1" x14ac:dyDescent="0.25">
      <c r="A9614" s="67"/>
      <c r="B9614" s="67"/>
      <c r="C9614" s="67"/>
      <c r="D9614" s="71"/>
      <c r="E9614" s="55"/>
      <c r="F9614" s="58"/>
      <c r="G9614" s="58"/>
      <c r="H9614" s="55"/>
      <c r="I9614" s="55"/>
      <c r="J9614" s="71"/>
      <c r="K9614" s="71"/>
      <c r="L9614" s="39"/>
      <c r="M9614" s="39"/>
      <c r="N9614" s="64"/>
      <c r="Y9614" s="55"/>
    </row>
    <row r="9615" spans="1:25" s="49" customFormat="1" x14ac:dyDescent="0.25">
      <c r="A9615" s="67"/>
      <c r="B9615" s="67"/>
      <c r="C9615" s="67"/>
      <c r="D9615" s="71"/>
      <c r="E9615" s="55"/>
      <c r="F9615" s="58"/>
      <c r="G9615" s="58"/>
      <c r="H9615" s="55"/>
      <c r="I9615" s="55"/>
      <c r="J9615" s="71"/>
      <c r="K9615" s="71"/>
      <c r="L9615" s="39"/>
      <c r="M9615" s="39"/>
      <c r="N9615" s="64"/>
      <c r="Y9615" s="55"/>
    </row>
    <row r="9616" spans="1:25" s="49" customFormat="1" x14ac:dyDescent="0.25">
      <c r="A9616" s="67"/>
      <c r="B9616" s="67"/>
      <c r="C9616" s="67"/>
      <c r="D9616" s="71"/>
      <c r="E9616" s="55"/>
      <c r="F9616" s="58"/>
      <c r="G9616" s="58"/>
      <c r="H9616" s="55"/>
      <c r="I9616" s="55"/>
      <c r="J9616" s="71"/>
      <c r="K9616" s="71"/>
      <c r="L9616" s="39"/>
      <c r="M9616" s="39"/>
      <c r="N9616" s="64"/>
      <c r="Y9616" s="55"/>
    </row>
    <row r="9617" spans="1:25" s="49" customFormat="1" x14ac:dyDescent="0.25">
      <c r="A9617" s="67"/>
      <c r="B9617" s="67"/>
      <c r="C9617" s="67"/>
      <c r="D9617" s="71"/>
      <c r="E9617" s="55"/>
      <c r="F9617" s="58"/>
      <c r="G9617" s="58"/>
      <c r="H9617" s="55"/>
      <c r="I9617" s="55"/>
      <c r="J9617" s="71"/>
      <c r="K9617" s="71"/>
      <c r="L9617" s="39"/>
      <c r="M9617" s="39"/>
      <c r="N9617" s="64"/>
      <c r="Y9617" s="55"/>
    </row>
    <row r="9618" spans="1:25" s="49" customFormat="1" x14ac:dyDescent="0.25">
      <c r="A9618" s="67"/>
      <c r="B9618" s="67"/>
      <c r="C9618" s="67"/>
      <c r="D9618" s="71"/>
      <c r="E9618" s="55"/>
      <c r="F9618" s="58"/>
      <c r="G9618" s="58"/>
      <c r="H9618" s="55"/>
      <c r="I9618" s="55"/>
      <c r="J9618" s="71"/>
      <c r="K9618" s="71"/>
      <c r="L9618" s="39"/>
      <c r="M9618" s="39"/>
      <c r="N9618" s="64"/>
      <c r="Y9618" s="55"/>
    </row>
    <row r="9619" spans="1:25" s="49" customFormat="1" x14ac:dyDescent="0.25">
      <c r="A9619" s="67"/>
      <c r="B9619" s="67"/>
      <c r="C9619" s="67"/>
      <c r="D9619" s="71"/>
      <c r="E9619" s="55"/>
      <c r="F9619" s="58"/>
      <c r="G9619" s="58"/>
      <c r="H9619" s="55"/>
      <c r="I9619" s="55"/>
      <c r="J9619" s="71"/>
      <c r="K9619" s="71"/>
      <c r="L9619" s="39"/>
      <c r="M9619" s="39"/>
      <c r="N9619" s="64"/>
      <c r="Y9619" s="55"/>
    </row>
    <row r="9620" spans="1:25" s="49" customFormat="1" x14ac:dyDescent="0.25">
      <c r="A9620" s="67"/>
      <c r="B9620" s="67"/>
      <c r="C9620" s="67"/>
      <c r="D9620" s="71"/>
      <c r="E9620" s="55"/>
      <c r="F9620" s="58"/>
      <c r="G9620" s="58"/>
      <c r="H9620" s="55"/>
      <c r="I9620" s="55"/>
      <c r="J9620" s="71"/>
      <c r="K9620" s="71"/>
      <c r="L9620" s="39"/>
      <c r="M9620" s="39"/>
      <c r="N9620" s="64"/>
      <c r="Y9620" s="55"/>
    </row>
    <row r="9621" spans="1:25" s="49" customFormat="1" x14ac:dyDescent="0.25">
      <c r="A9621" s="67"/>
      <c r="B9621" s="67"/>
      <c r="C9621" s="67"/>
      <c r="D9621" s="71"/>
      <c r="E9621" s="55"/>
      <c r="F9621" s="58"/>
      <c r="G9621" s="58"/>
      <c r="H9621" s="55"/>
      <c r="I9621" s="55"/>
      <c r="J9621" s="71"/>
      <c r="K9621" s="71"/>
      <c r="L9621" s="39"/>
      <c r="M9621" s="39"/>
      <c r="N9621" s="64"/>
      <c r="Y9621" s="55"/>
    </row>
    <row r="9622" spans="1:25" s="49" customFormat="1" x14ac:dyDescent="0.25">
      <c r="A9622" s="67"/>
      <c r="B9622" s="67"/>
      <c r="C9622" s="67"/>
      <c r="D9622" s="71"/>
      <c r="E9622" s="55"/>
      <c r="F9622" s="58"/>
      <c r="G9622" s="58"/>
      <c r="H9622" s="55"/>
      <c r="I9622" s="55"/>
      <c r="J9622" s="71"/>
      <c r="K9622" s="71"/>
      <c r="L9622" s="39"/>
      <c r="M9622" s="39"/>
      <c r="N9622" s="64"/>
      <c r="Y9622" s="55"/>
    </row>
    <row r="9623" spans="1:25" s="49" customFormat="1" x14ac:dyDescent="0.25">
      <c r="A9623" s="67"/>
      <c r="B9623" s="67"/>
      <c r="C9623" s="67"/>
      <c r="D9623" s="71"/>
      <c r="E9623" s="55"/>
      <c r="F9623" s="58"/>
      <c r="G9623" s="58"/>
      <c r="H9623" s="55"/>
      <c r="I9623" s="55"/>
      <c r="J9623" s="71"/>
      <c r="K9623" s="71"/>
      <c r="L9623" s="39"/>
      <c r="M9623" s="39"/>
      <c r="N9623" s="64"/>
      <c r="Y9623" s="55"/>
    </row>
    <row r="9624" spans="1:25" s="49" customFormat="1" x14ac:dyDescent="0.25">
      <c r="A9624" s="67"/>
      <c r="B9624" s="67"/>
      <c r="C9624" s="67"/>
      <c r="D9624" s="71"/>
      <c r="E9624" s="55"/>
      <c r="F9624" s="58"/>
      <c r="G9624" s="58"/>
      <c r="H9624" s="55"/>
      <c r="I9624" s="55"/>
      <c r="J9624" s="71"/>
      <c r="K9624" s="71"/>
      <c r="L9624" s="39"/>
      <c r="M9624" s="39"/>
      <c r="N9624" s="64"/>
      <c r="Y9624" s="55"/>
    </row>
    <row r="9625" spans="1:25" s="49" customFormat="1" x14ac:dyDescent="0.25">
      <c r="A9625" s="67"/>
      <c r="B9625" s="67"/>
      <c r="C9625" s="67"/>
      <c r="D9625" s="71"/>
      <c r="E9625" s="55"/>
      <c r="F9625" s="58"/>
      <c r="G9625" s="58"/>
      <c r="H9625" s="55"/>
      <c r="I9625" s="55"/>
      <c r="J9625" s="71"/>
      <c r="K9625" s="71"/>
      <c r="L9625" s="39"/>
      <c r="M9625" s="39"/>
      <c r="N9625" s="64"/>
      <c r="Y9625" s="55"/>
    </row>
    <row r="9626" spans="1:25" s="49" customFormat="1" x14ac:dyDescent="0.25">
      <c r="A9626" s="67"/>
      <c r="B9626" s="67"/>
      <c r="C9626" s="67"/>
      <c r="D9626" s="71"/>
      <c r="E9626" s="55"/>
      <c r="F9626" s="58"/>
      <c r="G9626" s="58"/>
      <c r="H9626" s="55"/>
      <c r="I9626" s="55"/>
      <c r="J9626" s="71"/>
      <c r="K9626" s="71"/>
      <c r="L9626" s="39"/>
      <c r="M9626" s="39"/>
      <c r="N9626" s="64"/>
      <c r="Y9626" s="55"/>
    </row>
    <row r="9627" spans="1:25" s="49" customFormat="1" x14ac:dyDescent="0.25">
      <c r="A9627" s="67"/>
      <c r="B9627" s="67"/>
      <c r="C9627" s="67"/>
      <c r="D9627" s="71"/>
      <c r="E9627" s="55"/>
      <c r="F9627" s="58"/>
      <c r="G9627" s="58"/>
      <c r="H9627" s="55"/>
      <c r="I9627" s="55"/>
      <c r="J9627" s="71"/>
      <c r="K9627" s="71"/>
      <c r="L9627" s="39"/>
      <c r="M9627" s="39"/>
      <c r="N9627" s="64"/>
      <c r="Y9627" s="55"/>
    </row>
    <row r="9628" spans="1:25" s="49" customFormat="1" x14ac:dyDescent="0.25">
      <c r="A9628" s="67"/>
      <c r="B9628" s="67"/>
      <c r="C9628" s="67"/>
      <c r="D9628" s="71"/>
      <c r="E9628" s="55"/>
      <c r="F9628" s="58"/>
      <c r="G9628" s="58"/>
      <c r="H9628" s="55"/>
      <c r="I9628" s="55"/>
      <c r="J9628" s="71"/>
      <c r="K9628" s="71"/>
      <c r="L9628" s="39"/>
      <c r="M9628" s="39"/>
      <c r="N9628" s="64"/>
      <c r="Y9628" s="55"/>
    </row>
    <row r="9629" spans="1:25" s="49" customFormat="1" x14ac:dyDescent="0.25">
      <c r="A9629" s="67"/>
      <c r="B9629" s="67"/>
      <c r="C9629" s="67"/>
      <c r="D9629" s="71"/>
      <c r="E9629" s="55"/>
      <c r="F9629" s="58"/>
      <c r="G9629" s="58"/>
      <c r="H9629" s="55"/>
      <c r="I9629" s="55"/>
      <c r="J9629" s="71"/>
      <c r="K9629" s="71"/>
      <c r="L9629" s="39"/>
      <c r="M9629" s="39"/>
      <c r="N9629" s="64"/>
      <c r="Y9629" s="55"/>
    </row>
    <row r="9630" spans="1:25" s="49" customFormat="1" x14ac:dyDescent="0.25">
      <c r="A9630" s="67"/>
      <c r="B9630" s="67"/>
      <c r="C9630" s="67"/>
      <c r="D9630" s="71"/>
      <c r="E9630" s="55"/>
      <c r="F9630" s="58"/>
      <c r="G9630" s="58"/>
      <c r="H9630" s="55"/>
      <c r="I9630" s="55"/>
      <c r="J9630" s="71"/>
      <c r="K9630" s="71"/>
      <c r="L9630" s="39"/>
      <c r="M9630" s="39"/>
      <c r="N9630" s="64"/>
      <c r="Y9630" s="55"/>
    </row>
    <row r="9631" spans="1:25" s="49" customFormat="1" x14ac:dyDescent="0.25">
      <c r="A9631" s="67"/>
      <c r="B9631" s="67"/>
      <c r="C9631" s="67"/>
      <c r="D9631" s="71"/>
      <c r="E9631" s="55"/>
      <c r="F9631" s="58"/>
      <c r="G9631" s="58"/>
      <c r="H9631" s="55"/>
      <c r="I9631" s="55"/>
      <c r="J9631" s="71"/>
      <c r="K9631" s="71"/>
      <c r="L9631" s="39"/>
      <c r="M9631" s="39"/>
      <c r="N9631" s="64"/>
      <c r="Y9631" s="55"/>
    </row>
    <row r="9632" spans="1:25" s="49" customFormat="1" x14ac:dyDescent="0.25">
      <c r="A9632" s="67"/>
      <c r="B9632" s="67"/>
      <c r="C9632" s="67"/>
      <c r="D9632" s="71"/>
      <c r="E9632" s="55"/>
      <c r="F9632" s="58"/>
      <c r="G9632" s="58"/>
      <c r="H9632" s="55"/>
      <c r="I9632" s="55"/>
      <c r="J9632" s="71"/>
      <c r="K9632" s="71"/>
      <c r="L9632" s="39"/>
      <c r="M9632" s="39"/>
      <c r="N9632" s="64"/>
      <c r="Y9632" s="55"/>
    </row>
    <row r="9633" spans="1:25" s="49" customFormat="1" x14ac:dyDescent="0.25">
      <c r="A9633" s="67"/>
      <c r="B9633" s="67"/>
      <c r="C9633" s="67"/>
      <c r="D9633" s="71"/>
      <c r="E9633" s="55"/>
      <c r="F9633" s="58"/>
      <c r="G9633" s="58"/>
      <c r="H9633" s="55"/>
      <c r="I9633" s="55"/>
      <c r="J9633" s="71"/>
      <c r="K9633" s="71"/>
      <c r="L9633" s="39"/>
      <c r="M9633" s="39"/>
      <c r="N9633" s="64"/>
      <c r="Y9633" s="55"/>
    </row>
    <row r="9634" spans="1:25" s="49" customFormat="1" x14ac:dyDescent="0.25">
      <c r="A9634" s="67"/>
      <c r="B9634" s="67"/>
      <c r="C9634" s="67"/>
      <c r="D9634" s="71"/>
      <c r="E9634" s="55"/>
      <c r="F9634" s="58"/>
      <c r="G9634" s="58"/>
      <c r="H9634" s="55"/>
      <c r="I9634" s="55"/>
      <c r="J9634" s="71"/>
      <c r="K9634" s="71"/>
      <c r="L9634" s="39"/>
      <c r="M9634" s="39"/>
      <c r="N9634" s="64"/>
      <c r="Y9634" s="55"/>
    </row>
    <row r="9635" spans="1:25" s="49" customFormat="1" x14ac:dyDescent="0.25">
      <c r="A9635" s="67"/>
      <c r="B9635" s="67"/>
      <c r="C9635" s="67"/>
      <c r="D9635" s="71"/>
      <c r="E9635" s="55"/>
      <c r="F9635" s="58"/>
      <c r="G9635" s="58"/>
      <c r="H9635" s="55"/>
      <c r="I9635" s="55"/>
      <c r="J9635" s="71"/>
      <c r="K9635" s="71"/>
      <c r="L9635" s="39"/>
      <c r="M9635" s="39"/>
      <c r="N9635" s="64"/>
      <c r="Y9635" s="55"/>
    </row>
    <row r="9636" spans="1:25" s="49" customFormat="1" x14ac:dyDescent="0.25">
      <c r="A9636" s="67"/>
      <c r="B9636" s="67"/>
      <c r="C9636" s="67"/>
      <c r="D9636" s="71"/>
      <c r="E9636" s="55"/>
      <c r="F9636" s="58"/>
      <c r="G9636" s="58"/>
      <c r="H9636" s="55"/>
      <c r="I9636" s="55"/>
      <c r="J9636" s="71"/>
      <c r="K9636" s="71"/>
      <c r="L9636" s="39"/>
      <c r="M9636" s="39"/>
      <c r="N9636" s="64"/>
      <c r="Y9636" s="55"/>
    </row>
    <row r="9637" spans="1:25" s="49" customFormat="1" x14ac:dyDescent="0.25">
      <c r="A9637" s="67"/>
      <c r="B9637" s="67"/>
      <c r="C9637" s="67"/>
      <c r="D9637" s="71"/>
      <c r="E9637" s="55"/>
      <c r="F9637" s="58"/>
      <c r="G9637" s="58"/>
      <c r="H9637" s="55"/>
      <c r="I9637" s="55"/>
      <c r="J9637" s="71"/>
      <c r="K9637" s="71"/>
      <c r="L9637" s="39"/>
      <c r="M9637" s="39"/>
      <c r="N9637" s="64"/>
      <c r="Y9637" s="55"/>
    </row>
    <row r="9638" spans="1:25" s="49" customFormat="1" x14ac:dyDescent="0.25">
      <c r="A9638" s="67"/>
      <c r="B9638" s="67"/>
      <c r="C9638" s="67"/>
      <c r="D9638" s="71"/>
      <c r="E9638" s="55"/>
      <c r="F9638" s="58"/>
      <c r="G9638" s="58"/>
      <c r="H9638" s="55"/>
      <c r="I9638" s="55"/>
      <c r="J9638" s="71"/>
      <c r="K9638" s="71"/>
      <c r="L9638" s="39"/>
      <c r="M9638" s="39"/>
      <c r="N9638" s="64"/>
      <c r="Y9638" s="55"/>
    </row>
    <row r="9639" spans="1:25" s="49" customFormat="1" x14ac:dyDescent="0.25">
      <c r="A9639" s="67"/>
      <c r="B9639" s="67"/>
      <c r="C9639" s="67"/>
      <c r="D9639" s="71"/>
      <c r="E9639" s="55"/>
      <c r="F9639" s="58"/>
      <c r="G9639" s="58"/>
      <c r="H9639" s="55"/>
      <c r="I9639" s="55"/>
      <c r="J9639" s="71"/>
      <c r="K9639" s="71"/>
      <c r="L9639" s="39"/>
      <c r="M9639" s="39"/>
      <c r="N9639" s="64"/>
      <c r="Y9639" s="55"/>
    </row>
    <row r="9640" spans="1:25" s="49" customFormat="1" x14ac:dyDescent="0.25">
      <c r="A9640" s="67"/>
      <c r="B9640" s="67"/>
      <c r="C9640" s="67"/>
      <c r="D9640" s="71"/>
      <c r="E9640" s="55"/>
      <c r="F9640" s="58"/>
      <c r="G9640" s="58"/>
      <c r="H9640" s="55"/>
      <c r="I9640" s="55"/>
      <c r="J9640" s="71"/>
      <c r="K9640" s="71"/>
      <c r="L9640" s="39"/>
      <c r="M9640" s="39"/>
      <c r="N9640" s="64"/>
      <c r="Y9640" s="55"/>
    </row>
    <row r="9641" spans="1:25" s="49" customFormat="1" x14ac:dyDescent="0.25">
      <c r="A9641" s="67"/>
      <c r="B9641" s="67"/>
      <c r="C9641" s="67"/>
      <c r="D9641" s="71"/>
      <c r="E9641" s="55"/>
      <c r="F9641" s="58"/>
      <c r="G9641" s="58"/>
      <c r="H9641" s="55"/>
      <c r="I9641" s="55"/>
      <c r="J9641" s="71"/>
      <c r="K9641" s="71"/>
      <c r="L9641" s="39"/>
      <c r="M9641" s="39"/>
      <c r="N9641" s="64"/>
      <c r="Y9641" s="55"/>
    </row>
    <row r="9642" spans="1:25" s="49" customFormat="1" x14ac:dyDescent="0.25">
      <c r="A9642" s="67"/>
      <c r="B9642" s="67"/>
      <c r="C9642" s="67"/>
      <c r="D9642" s="71"/>
      <c r="E9642" s="55"/>
      <c r="F9642" s="58"/>
      <c r="G9642" s="58"/>
      <c r="H9642" s="55"/>
      <c r="I9642" s="55"/>
      <c r="J9642" s="71"/>
      <c r="K9642" s="71"/>
      <c r="L9642" s="39"/>
      <c r="M9642" s="39"/>
      <c r="N9642" s="64"/>
      <c r="Y9642" s="55"/>
    </row>
    <row r="9643" spans="1:25" s="49" customFormat="1" x14ac:dyDescent="0.25">
      <c r="A9643" s="67"/>
      <c r="B9643" s="67"/>
      <c r="C9643" s="67"/>
      <c r="D9643" s="71"/>
      <c r="E9643" s="55"/>
      <c r="F9643" s="58"/>
      <c r="G9643" s="58"/>
      <c r="H9643" s="55"/>
      <c r="I9643" s="55"/>
      <c r="J9643" s="71"/>
      <c r="K9643" s="71"/>
      <c r="L9643" s="39"/>
      <c r="M9643" s="39"/>
      <c r="N9643" s="64"/>
      <c r="Y9643" s="55"/>
    </row>
    <row r="9644" spans="1:25" s="49" customFormat="1" x14ac:dyDescent="0.25">
      <c r="A9644" s="67"/>
      <c r="B9644" s="67"/>
      <c r="C9644" s="67"/>
      <c r="D9644" s="71"/>
      <c r="E9644" s="55"/>
      <c r="F9644" s="58"/>
      <c r="G9644" s="58"/>
      <c r="H9644" s="55"/>
      <c r="I9644" s="55"/>
      <c r="J9644" s="71"/>
      <c r="K9644" s="71"/>
      <c r="L9644" s="39"/>
      <c r="M9644" s="39"/>
      <c r="N9644" s="64"/>
      <c r="Y9644" s="55"/>
    </row>
    <row r="9645" spans="1:25" s="49" customFormat="1" x14ac:dyDescent="0.25">
      <c r="A9645" s="67"/>
      <c r="B9645" s="67"/>
      <c r="C9645" s="67"/>
      <c r="D9645" s="71"/>
      <c r="E9645" s="55"/>
      <c r="F9645" s="58"/>
      <c r="G9645" s="58"/>
      <c r="H9645" s="55"/>
      <c r="I9645" s="55"/>
      <c r="J9645" s="71"/>
      <c r="K9645" s="71"/>
      <c r="L9645" s="39"/>
      <c r="M9645" s="39"/>
      <c r="N9645" s="64"/>
      <c r="Y9645" s="55"/>
    </row>
    <row r="9646" spans="1:25" s="49" customFormat="1" x14ac:dyDescent="0.25">
      <c r="A9646" s="67"/>
      <c r="B9646" s="67"/>
      <c r="C9646" s="67"/>
      <c r="D9646" s="71"/>
      <c r="E9646" s="55"/>
      <c r="F9646" s="58"/>
      <c r="G9646" s="58"/>
      <c r="H9646" s="55"/>
      <c r="I9646" s="55"/>
      <c r="J9646" s="71"/>
      <c r="K9646" s="71"/>
      <c r="L9646" s="39"/>
      <c r="M9646" s="39"/>
      <c r="N9646" s="64"/>
      <c r="Y9646" s="55"/>
    </row>
    <row r="9647" spans="1:25" s="49" customFormat="1" x14ac:dyDescent="0.25">
      <c r="A9647" s="67"/>
      <c r="B9647" s="67"/>
      <c r="C9647" s="67"/>
      <c r="D9647" s="71"/>
      <c r="E9647" s="55"/>
      <c r="F9647" s="58"/>
      <c r="G9647" s="58"/>
      <c r="H9647" s="55"/>
      <c r="I9647" s="55"/>
      <c r="J9647" s="71"/>
      <c r="K9647" s="71"/>
      <c r="L9647" s="39"/>
      <c r="M9647" s="39"/>
      <c r="N9647" s="64"/>
      <c r="Y9647" s="55"/>
    </row>
    <row r="9648" spans="1:25" s="49" customFormat="1" x14ac:dyDescent="0.25">
      <c r="A9648" s="67"/>
      <c r="B9648" s="67"/>
      <c r="C9648" s="67"/>
      <c r="D9648" s="71"/>
      <c r="E9648" s="55"/>
      <c r="F9648" s="58"/>
      <c r="G9648" s="58"/>
      <c r="H9648" s="55"/>
      <c r="I9648" s="55"/>
      <c r="J9648" s="71"/>
      <c r="K9648" s="71"/>
      <c r="L9648" s="39"/>
      <c r="M9648" s="39"/>
      <c r="N9648" s="64"/>
      <c r="Y9648" s="55"/>
    </row>
    <row r="9649" spans="1:25" s="49" customFormat="1" x14ac:dyDescent="0.25">
      <c r="A9649" s="67"/>
      <c r="B9649" s="67"/>
      <c r="C9649" s="67"/>
      <c r="D9649" s="71"/>
      <c r="E9649" s="55"/>
      <c r="F9649" s="58"/>
      <c r="G9649" s="58"/>
      <c r="H9649" s="55"/>
      <c r="I9649" s="55"/>
      <c r="J9649" s="71"/>
      <c r="K9649" s="71"/>
      <c r="L9649" s="39"/>
      <c r="M9649" s="39"/>
      <c r="N9649" s="64"/>
      <c r="Y9649" s="55"/>
    </row>
    <row r="9650" spans="1:25" s="49" customFormat="1" x14ac:dyDescent="0.25">
      <c r="A9650" s="67"/>
      <c r="B9650" s="67"/>
      <c r="C9650" s="67"/>
      <c r="D9650" s="71"/>
      <c r="E9650" s="55"/>
      <c r="F9650" s="58"/>
      <c r="G9650" s="58"/>
      <c r="H9650" s="55"/>
      <c r="I9650" s="55"/>
      <c r="J9650" s="71"/>
      <c r="K9650" s="71"/>
      <c r="L9650" s="39"/>
      <c r="M9650" s="39"/>
      <c r="N9650" s="64"/>
      <c r="Y9650" s="55"/>
    </row>
    <row r="9651" spans="1:25" s="49" customFormat="1" x14ac:dyDescent="0.25">
      <c r="A9651" s="67"/>
      <c r="B9651" s="67"/>
      <c r="C9651" s="67"/>
      <c r="D9651" s="71"/>
      <c r="E9651" s="55"/>
      <c r="F9651" s="58"/>
      <c r="G9651" s="58"/>
      <c r="H9651" s="55"/>
      <c r="I9651" s="55"/>
      <c r="J9651" s="71"/>
      <c r="K9651" s="71"/>
      <c r="L9651" s="39"/>
      <c r="M9651" s="39"/>
      <c r="N9651" s="64"/>
      <c r="Y9651" s="55"/>
    </row>
    <row r="9652" spans="1:25" s="49" customFormat="1" x14ac:dyDescent="0.25">
      <c r="A9652" s="67"/>
      <c r="B9652" s="67"/>
      <c r="C9652" s="67"/>
      <c r="D9652" s="71"/>
      <c r="E9652" s="55"/>
      <c r="F9652" s="58"/>
      <c r="G9652" s="58"/>
      <c r="H9652" s="55"/>
      <c r="I9652" s="55"/>
      <c r="J9652" s="71"/>
      <c r="K9652" s="71"/>
      <c r="L9652" s="39"/>
      <c r="M9652" s="39"/>
      <c r="N9652" s="64"/>
      <c r="Y9652" s="55"/>
    </row>
    <row r="9653" spans="1:25" s="49" customFormat="1" x14ac:dyDescent="0.25">
      <c r="A9653" s="67"/>
      <c r="B9653" s="67"/>
      <c r="C9653" s="67"/>
      <c r="D9653" s="71"/>
      <c r="E9653" s="55"/>
      <c r="F9653" s="58"/>
      <c r="G9653" s="58"/>
      <c r="H9653" s="55"/>
      <c r="I9653" s="55"/>
      <c r="J9653" s="71"/>
      <c r="K9653" s="71"/>
      <c r="L9653" s="39"/>
      <c r="M9653" s="39"/>
      <c r="N9653" s="64"/>
      <c r="Y9653" s="55"/>
    </row>
    <row r="9654" spans="1:25" s="49" customFormat="1" x14ac:dyDescent="0.25">
      <c r="A9654" s="67"/>
      <c r="B9654" s="67"/>
      <c r="C9654" s="67"/>
      <c r="D9654" s="71"/>
      <c r="E9654" s="55"/>
      <c r="F9654" s="58"/>
      <c r="G9654" s="58"/>
      <c r="H9654" s="55"/>
      <c r="I9654" s="55"/>
      <c r="J9654" s="71"/>
      <c r="K9654" s="71"/>
      <c r="L9654" s="39"/>
      <c r="M9654" s="39"/>
      <c r="N9654" s="64"/>
      <c r="Y9654" s="55"/>
    </row>
    <row r="9655" spans="1:25" s="49" customFormat="1" x14ac:dyDescent="0.25">
      <c r="A9655" s="67"/>
      <c r="B9655" s="67"/>
      <c r="C9655" s="67"/>
      <c r="D9655" s="71"/>
      <c r="E9655" s="55"/>
      <c r="F9655" s="58"/>
      <c r="G9655" s="58"/>
      <c r="H9655" s="55"/>
      <c r="I9655" s="55"/>
      <c r="J9655" s="71"/>
      <c r="K9655" s="71"/>
      <c r="L9655" s="39"/>
      <c r="M9655" s="39"/>
      <c r="N9655" s="64"/>
      <c r="Y9655" s="55"/>
    </row>
    <row r="9656" spans="1:25" s="49" customFormat="1" x14ac:dyDescent="0.25">
      <c r="A9656" s="67"/>
      <c r="B9656" s="67"/>
      <c r="C9656" s="67"/>
      <c r="D9656" s="71"/>
      <c r="E9656" s="55"/>
      <c r="F9656" s="58"/>
      <c r="G9656" s="58"/>
      <c r="H9656" s="55"/>
      <c r="I9656" s="55"/>
      <c r="J9656" s="71"/>
      <c r="K9656" s="71"/>
      <c r="L9656" s="39"/>
      <c r="M9656" s="39"/>
      <c r="N9656" s="64"/>
      <c r="Y9656" s="55"/>
    </row>
    <row r="9657" spans="1:25" s="49" customFormat="1" x14ac:dyDescent="0.25">
      <c r="A9657" s="67"/>
      <c r="B9657" s="67"/>
      <c r="C9657" s="67"/>
      <c r="D9657" s="71"/>
      <c r="E9657" s="55"/>
      <c r="F9657" s="58"/>
      <c r="G9657" s="58"/>
      <c r="H9657" s="55"/>
      <c r="I9657" s="55"/>
      <c r="J9657" s="71"/>
      <c r="K9657" s="71"/>
      <c r="L9657" s="39"/>
      <c r="M9657" s="39"/>
      <c r="N9657" s="64"/>
      <c r="Y9657" s="55"/>
    </row>
    <row r="9658" spans="1:25" s="49" customFormat="1" x14ac:dyDescent="0.25">
      <c r="A9658" s="67"/>
      <c r="B9658" s="67"/>
      <c r="C9658" s="67"/>
      <c r="D9658" s="71"/>
      <c r="E9658" s="55"/>
      <c r="F9658" s="58"/>
      <c r="G9658" s="58"/>
      <c r="H9658" s="55"/>
      <c r="I9658" s="55"/>
      <c r="J9658" s="71"/>
      <c r="K9658" s="71"/>
      <c r="L9658" s="39"/>
      <c r="M9658" s="39"/>
      <c r="N9658" s="64"/>
      <c r="Y9658" s="55"/>
    </row>
    <row r="9659" spans="1:25" s="49" customFormat="1" x14ac:dyDescent="0.25">
      <c r="A9659" s="67"/>
      <c r="B9659" s="67"/>
      <c r="C9659" s="67"/>
      <c r="D9659" s="71"/>
      <c r="E9659" s="55"/>
      <c r="F9659" s="58"/>
      <c r="G9659" s="58"/>
      <c r="H9659" s="55"/>
      <c r="I9659" s="55"/>
      <c r="J9659" s="71"/>
      <c r="K9659" s="71"/>
      <c r="L9659" s="39"/>
      <c r="M9659" s="39"/>
      <c r="N9659" s="64"/>
      <c r="Y9659" s="55"/>
    </row>
    <row r="9660" spans="1:25" s="49" customFormat="1" x14ac:dyDescent="0.25">
      <c r="A9660" s="67"/>
      <c r="B9660" s="67"/>
      <c r="C9660" s="67"/>
      <c r="D9660" s="71"/>
      <c r="E9660" s="55"/>
      <c r="F9660" s="58"/>
      <c r="G9660" s="58"/>
      <c r="H9660" s="55"/>
      <c r="I9660" s="55"/>
      <c r="J9660" s="71"/>
      <c r="K9660" s="71"/>
      <c r="L9660" s="39"/>
      <c r="M9660" s="39"/>
      <c r="N9660" s="64"/>
      <c r="Y9660" s="55"/>
    </row>
    <row r="9661" spans="1:25" s="49" customFormat="1" x14ac:dyDescent="0.25">
      <c r="A9661" s="67"/>
      <c r="B9661" s="67"/>
      <c r="C9661" s="67"/>
      <c r="D9661" s="71"/>
      <c r="E9661" s="55"/>
      <c r="F9661" s="58"/>
      <c r="G9661" s="58"/>
      <c r="H9661" s="55"/>
      <c r="I9661" s="55"/>
      <c r="J9661" s="71"/>
      <c r="K9661" s="71"/>
      <c r="L9661" s="39"/>
      <c r="M9661" s="39"/>
      <c r="N9661" s="64"/>
      <c r="Y9661" s="55"/>
    </row>
    <row r="9662" spans="1:25" s="49" customFormat="1" x14ac:dyDescent="0.25">
      <c r="A9662" s="67"/>
      <c r="B9662" s="67"/>
      <c r="C9662" s="67"/>
      <c r="D9662" s="71"/>
      <c r="E9662" s="55"/>
      <c r="F9662" s="58"/>
      <c r="G9662" s="58"/>
      <c r="H9662" s="55"/>
      <c r="I9662" s="55"/>
      <c r="J9662" s="71"/>
      <c r="K9662" s="71"/>
      <c r="L9662" s="39"/>
      <c r="M9662" s="39"/>
      <c r="N9662" s="64"/>
      <c r="Y9662" s="55"/>
    </row>
    <row r="9663" spans="1:25" s="49" customFormat="1" x14ac:dyDescent="0.25">
      <c r="A9663" s="67"/>
      <c r="B9663" s="67"/>
      <c r="C9663" s="67"/>
      <c r="D9663" s="71"/>
      <c r="E9663" s="55"/>
      <c r="F9663" s="58"/>
      <c r="G9663" s="58"/>
      <c r="H9663" s="55"/>
      <c r="I9663" s="55"/>
      <c r="J9663" s="71"/>
      <c r="K9663" s="71"/>
      <c r="L9663" s="39"/>
      <c r="M9663" s="39"/>
      <c r="N9663" s="64"/>
      <c r="Y9663" s="55"/>
    </row>
    <row r="9664" spans="1:25" s="49" customFormat="1" x14ac:dyDescent="0.25">
      <c r="A9664" s="67"/>
      <c r="B9664" s="67"/>
      <c r="C9664" s="67"/>
      <c r="D9664" s="71"/>
      <c r="E9664" s="55"/>
      <c r="F9664" s="58"/>
      <c r="G9664" s="58"/>
      <c r="H9664" s="55"/>
      <c r="I9664" s="55"/>
      <c r="J9664" s="71"/>
      <c r="K9664" s="71"/>
      <c r="L9664" s="39"/>
      <c r="M9664" s="39"/>
      <c r="N9664" s="64"/>
      <c r="Y9664" s="55"/>
    </row>
    <row r="9665" spans="1:25" s="49" customFormat="1" x14ac:dyDescent="0.25">
      <c r="A9665" s="67"/>
      <c r="B9665" s="67"/>
      <c r="C9665" s="67"/>
      <c r="D9665" s="71"/>
      <c r="E9665" s="55"/>
      <c r="F9665" s="58"/>
      <c r="G9665" s="58"/>
      <c r="H9665" s="55"/>
      <c r="I9665" s="55"/>
      <c r="J9665" s="71"/>
      <c r="K9665" s="71"/>
      <c r="L9665" s="39"/>
      <c r="M9665" s="39"/>
      <c r="N9665" s="64"/>
      <c r="Y9665" s="55"/>
    </row>
    <row r="9666" spans="1:25" s="49" customFormat="1" x14ac:dyDescent="0.25">
      <c r="A9666" s="67"/>
      <c r="B9666" s="67"/>
      <c r="C9666" s="67"/>
      <c r="D9666" s="71"/>
      <c r="E9666" s="55"/>
      <c r="F9666" s="58"/>
      <c r="G9666" s="58"/>
      <c r="H9666" s="55"/>
      <c r="I9666" s="55"/>
      <c r="J9666" s="71"/>
      <c r="K9666" s="71"/>
      <c r="L9666" s="39"/>
      <c r="M9666" s="39"/>
      <c r="N9666" s="64"/>
      <c r="Y9666" s="55"/>
    </row>
    <row r="9667" spans="1:25" s="49" customFormat="1" x14ac:dyDescent="0.25">
      <c r="A9667" s="67"/>
      <c r="B9667" s="67"/>
      <c r="C9667" s="67"/>
      <c r="D9667" s="71"/>
      <c r="E9667" s="55"/>
      <c r="F9667" s="58"/>
      <c r="G9667" s="58"/>
      <c r="H9667" s="55"/>
      <c r="I9667" s="55"/>
      <c r="J9667" s="71"/>
      <c r="K9667" s="71"/>
      <c r="L9667" s="39"/>
      <c r="M9667" s="39"/>
      <c r="N9667" s="64"/>
      <c r="Y9667" s="55"/>
    </row>
    <row r="9668" spans="1:25" s="49" customFormat="1" x14ac:dyDescent="0.25">
      <c r="A9668" s="67"/>
      <c r="B9668" s="67"/>
      <c r="C9668" s="67"/>
      <c r="D9668" s="71"/>
      <c r="E9668" s="55"/>
      <c r="F9668" s="58"/>
      <c r="G9668" s="58"/>
      <c r="H9668" s="55"/>
      <c r="I9668" s="55"/>
      <c r="J9668" s="71"/>
      <c r="K9668" s="71"/>
      <c r="L9668" s="39"/>
      <c r="M9668" s="39"/>
      <c r="N9668" s="64"/>
      <c r="Y9668" s="55"/>
    </row>
    <row r="9669" spans="1:25" s="49" customFormat="1" x14ac:dyDescent="0.25">
      <c r="A9669" s="67"/>
      <c r="B9669" s="67"/>
      <c r="C9669" s="67"/>
      <c r="D9669" s="71"/>
      <c r="E9669" s="55"/>
      <c r="F9669" s="58"/>
      <c r="G9669" s="58"/>
      <c r="H9669" s="55"/>
      <c r="I9669" s="55"/>
      <c r="J9669" s="71"/>
      <c r="K9669" s="71"/>
      <c r="L9669" s="39"/>
      <c r="M9669" s="39"/>
      <c r="N9669" s="64"/>
      <c r="Y9669" s="55"/>
    </row>
    <row r="9670" spans="1:25" s="49" customFormat="1" x14ac:dyDescent="0.25">
      <c r="A9670" s="67"/>
      <c r="B9670" s="67"/>
      <c r="C9670" s="67"/>
      <c r="D9670" s="71"/>
      <c r="E9670" s="55"/>
      <c r="F9670" s="58"/>
      <c r="G9670" s="58"/>
      <c r="H9670" s="55"/>
      <c r="I9670" s="55"/>
      <c r="J9670" s="71"/>
      <c r="K9670" s="71"/>
      <c r="L9670" s="39"/>
      <c r="M9670" s="39"/>
      <c r="N9670" s="64"/>
      <c r="Y9670" s="55"/>
    </row>
    <row r="9671" spans="1:25" s="49" customFormat="1" x14ac:dyDescent="0.25">
      <c r="A9671" s="67"/>
      <c r="B9671" s="67"/>
      <c r="C9671" s="67"/>
      <c r="D9671" s="71"/>
      <c r="E9671" s="55"/>
      <c r="F9671" s="58"/>
      <c r="G9671" s="58"/>
      <c r="H9671" s="55"/>
      <c r="I9671" s="55"/>
      <c r="J9671" s="71"/>
      <c r="K9671" s="71"/>
      <c r="L9671" s="39"/>
      <c r="M9671" s="39"/>
      <c r="N9671" s="64"/>
      <c r="Y9671" s="55"/>
    </row>
    <row r="9672" spans="1:25" s="49" customFormat="1" x14ac:dyDescent="0.25">
      <c r="A9672" s="67"/>
      <c r="B9672" s="67"/>
      <c r="C9672" s="67"/>
      <c r="D9672" s="71"/>
      <c r="E9672" s="55"/>
      <c r="F9672" s="58"/>
      <c r="G9672" s="58"/>
      <c r="H9672" s="55"/>
      <c r="I9672" s="55"/>
      <c r="J9672" s="71"/>
      <c r="K9672" s="71"/>
      <c r="L9672" s="39"/>
      <c r="M9672" s="39"/>
      <c r="N9672" s="64"/>
      <c r="Y9672" s="55"/>
    </row>
    <row r="9673" spans="1:25" s="49" customFormat="1" x14ac:dyDescent="0.25">
      <c r="A9673" s="67"/>
      <c r="B9673" s="67"/>
      <c r="C9673" s="67"/>
      <c r="D9673" s="71"/>
      <c r="E9673" s="55"/>
      <c r="F9673" s="58"/>
      <c r="G9673" s="58"/>
      <c r="H9673" s="55"/>
      <c r="I9673" s="55"/>
      <c r="J9673" s="71"/>
      <c r="K9673" s="71"/>
      <c r="L9673" s="39"/>
      <c r="M9673" s="39"/>
      <c r="N9673" s="64"/>
      <c r="Y9673" s="55"/>
    </row>
    <row r="9674" spans="1:25" s="49" customFormat="1" x14ac:dyDescent="0.25">
      <c r="A9674" s="67"/>
      <c r="B9674" s="67"/>
      <c r="C9674" s="67"/>
      <c r="D9674" s="71"/>
      <c r="E9674" s="55"/>
      <c r="F9674" s="58"/>
      <c r="G9674" s="58"/>
      <c r="H9674" s="55"/>
      <c r="I9674" s="55"/>
      <c r="J9674" s="71"/>
      <c r="K9674" s="71"/>
      <c r="L9674" s="39"/>
      <c r="M9674" s="39"/>
      <c r="N9674" s="64"/>
      <c r="Y9674" s="55"/>
    </row>
    <row r="9675" spans="1:25" s="49" customFormat="1" x14ac:dyDescent="0.25">
      <c r="A9675" s="67"/>
      <c r="B9675" s="67"/>
      <c r="C9675" s="67"/>
      <c r="D9675" s="71"/>
      <c r="E9675" s="55"/>
      <c r="F9675" s="58"/>
      <c r="G9675" s="58"/>
      <c r="H9675" s="55"/>
      <c r="I9675" s="55"/>
      <c r="J9675" s="71"/>
      <c r="K9675" s="71"/>
      <c r="L9675" s="39"/>
      <c r="M9675" s="39"/>
      <c r="N9675" s="64"/>
      <c r="Y9675" s="55"/>
    </row>
    <row r="9676" spans="1:25" s="49" customFormat="1" x14ac:dyDescent="0.25">
      <c r="A9676" s="67"/>
      <c r="B9676" s="67"/>
      <c r="C9676" s="67"/>
      <c r="D9676" s="71"/>
      <c r="E9676" s="55"/>
      <c r="F9676" s="58"/>
      <c r="G9676" s="58"/>
      <c r="H9676" s="55"/>
      <c r="I9676" s="55"/>
      <c r="J9676" s="71"/>
      <c r="K9676" s="71"/>
      <c r="L9676" s="39"/>
      <c r="M9676" s="39"/>
      <c r="N9676" s="64"/>
      <c r="Y9676" s="55"/>
    </row>
    <row r="9677" spans="1:25" s="49" customFormat="1" x14ac:dyDescent="0.25">
      <c r="A9677" s="67"/>
      <c r="B9677" s="67"/>
      <c r="C9677" s="67"/>
      <c r="D9677" s="71"/>
      <c r="E9677" s="55"/>
      <c r="F9677" s="58"/>
      <c r="G9677" s="58"/>
      <c r="H9677" s="55"/>
      <c r="I9677" s="55"/>
      <c r="J9677" s="71"/>
      <c r="K9677" s="71"/>
      <c r="L9677" s="39"/>
      <c r="M9677" s="39"/>
      <c r="N9677" s="64"/>
      <c r="Y9677" s="55"/>
    </row>
    <row r="9678" spans="1:25" s="49" customFormat="1" x14ac:dyDescent="0.25">
      <c r="A9678" s="67"/>
      <c r="B9678" s="67"/>
      <c r="C9678" s="67"/>
      <c r="D9678" s="71"/>
      <c r="E9678" s="55"/>
      <c r="F9678" s="58"/>
      <c r="G9678" s="58"/>
      <c r="H9678" s="55"/>
      <c r="I9678" s="55"/>
      <c r="J9678" s="71"/>
      <c r="K9678" s="71"/>
      <c r="L9678" s="39"/>
      <c r="M9678" s="39"/>
      <c r="N9678" s="64"/>
      <c r="Y9678" s="55"/>
    </row>
    <row r="9679" spans="1:25" s="49" customFormat="1" x14ac:dyDescent="0.25">
      <c r="A9679" s="67"/>
      <c r="B9679" s="67"/>
      <c r="C9679" s="67"/>
      <c r="D9679" s="71"/>
      <c r="E9679" s="55"/>
      <c r="F9679" s="58"/>
      <c r="G9679" s="58"/>
      <c r="H9679" s="55"/>
      <c r="I9679" s="55"/>
      <c r="J9679" s="71"/>
      <c r="K9679" s="71"/>
      <c r="L9679" s="39"/>
      <c r="M9679" s="39"/>
      <c r="N9679" s="64"/>
      <c r="Y9679" s="55"/>
    </row>
    <row r="9680" spans="1:25" s="49" customFormat="1" x14ac:dyDescent="0.25">
      <c r="A9680" s="67"/>
      <c r="B9680" s="67"/>
      <c r="C9680" s="67"/>
      <c r="D9680" s="71"/>
      <c r="E9680" s="55"/>
      <c r="F9680" s="58"/>
      <c r="G9680" s="58"/>
      <c r="H9680" s="55"/>
      <c r="I9680" s="55"/>
      <c r="J9680" s="71"/>
      <c r="K9680" s="71"/>
      <c r="L9680" s="39"/>
      <c r="M9680" s="39"/>
      <c r="N9680" s="64"/>
      <c r="Y9680" s="55"/>
    </row>
    <row r="9681" spans="1:25" s="49" customFormat="1" x14ac:dyDescent="0.25">
      <c r="A9681" s="67"/>
      <c r="B9681" s="67"/>
      <c r="C9681" s="67"/>
      <c r="D9681" s="71"/>
      <c r="E9681" s="55"/>
      <c r="F9681" s="58"/>
      <c r="G9681" s="58"/>
      <c r="H9681" s="55"/>
      <c r="I9681" s="55"/>
      <c r="J9681" s="71"/>
      <c r="K9681" s="71"/>
      <c r="L9681" s="39"/>
      <c r="M9681" s="39"/>
      <c r="N9681" s="64"/>
      <c r="Y9681" s="55"/>
    </row>
    <row r="9682" spans="1:25" s="49" customFormat="1" x14ac:dyDescent="0.25">
      <c r="A9682" s="67"/>
      <c r="B9682" s="67"/>
      <c r="C9682" s="67"/>
      <c r="D9682" s="71"/>
      <c r="E9682" s="55"/>
      <c r="F9682" s="58"/>
      <c r="G9682" s="58"/>
      <c r="H9682" s="55"/>
      <c r="I9682" s="55"/>
      <c r="J9682" s="71"/>
      <c r="K9682" s="71"/>
      <c r="L9682" s="39"/>
      <c r="M9682" s="39"/>
      <c r="N9682" s="64"/>
      <c r="Y9682" s="55"/>
    </row>
    <row r="9683" spans="1:25" s="49" customFormat="1" x14ac:dyDescent="0.25">
      <c r="A9683" s="67"/>
      <c r="B9683" s="67"/>
      <c r="C9683" s="67"/>
      <c r="D9683" s="71"/>
      <c r="E9683" s="55"/>
      <c r="F9683" s="58"/>
      <c r="G9683" s="58"/>
      <c r="H9683" s="55"/>
      <c r="I9683" s="55"/>
      <c r="J9683" s="71"/>
      <c r="K9683" s="71"/>
      <c r="L9683" s="39"/>
      <c r="M9683" s="39"/>
      <c r="N9683" s="64"/>
      <c r="Y9683" s="55"/>
    </row>
    <row r="9684" spans="1:25" s="49" customFormat="1" x14ac:dyDescent="0.25">
      <c r="A9684" s="67"/>
      <c r="B9684" s="67"/>
      <c r="C9684" s="67"/>
      <c r="D9684" s="71"/>
      <c r="E9684" s="55"/>
      <c r="F9684" s="58"/>
      <c r="G9684" s="58"/>
      <c r="H9684" s="55"/>
      <c r="I9684" s="55"/>
      <c r="J9684" s="71"/>
      <c r="K9684" s="71"/>
      <c r="L9684" s="39"/>
      <c r="M9684" s="39"/>
      <c r="N9684" s="64"/>
      <c r="Y9684" s="55"/>
    </row>
    <row r="9685" spans="1:25" s="49" customFormat="1" x14ac:dyDescent="0.25">
      <c r="A9685" s="67"/>
      <c r="B9685" s="67"/>
      <c r="C9685" s="67"/>
      <c r="D9685" s="71"/>
      <c r="E9685" s="55"/>
      <c r="F9685" s="58"/>
      <c r="G9685" s="58"/>
      <c r="H9685" s="55"/>
      <c r="I9685" s="55"/>
      <c r="J9685" s="71"/>
      <c r="K9685" s="71"/>
      <c r="L9685" s="39"/>
      <c r="M9685" s="39"/>
      <c r="N9685" s="64"/>
      <c r="Y9685" s="55"/>
    </row>
    <row r="9686" spans="1:25" s="49" customFormat="1" x14ac:dyDescent="0.25">
      <c r="A9686" s="67"/>
      <c r="B9686" s="67"/>
      <c r="C9686" s="67"/>
      <c r="D9686" s="71"/>
      <c r="E9686" s="55"/>
      <c r="F9686" s="58"/>
      <c r="G9686" s="58"/>
      <c r="H9686" s="55"/>
      <c r="I9686" s="55"/>
      <c r="J9686" s="71"/>
      <c r="K9686" s="71"/>
      <c r="L9686" s="39"/>
      <c r="M9686" s="39"/>
      <c r="N9686" s="64"/>
      <c r="Y9686" s="55"/>
    </row>
    <row r="9687" spans="1:25" s="49" customFormat="1" x14ac:dyDescent="0.25">
      <c r="A9687" s="67"/>
      <c r="B9687" s="67"/>
      <c r="C9687" s="67"/>
      <c r="D9687" s="71"/>
      <c r="E9687" s="55"/>
      <c r="F9687" s="58"/>
      <c r="G9687" s="58"/>
      <c r="H9687" s="55"/>
      <c r="I9687" s="55"/>
      <c r="J9687" s="71"/>
      <c r="K9687" s="71"/>
      <c r="L9687" s="39"/>
      <c r="M9687" s="39"/>
      <c r="N9687" s="64"/>
      <c r="Y9687" s="55"/>
    </row>
    <row r="9688" spans="1:25" s="49" customFormat="1" x14ac:dyDescent="0.25">
      <c r="A9688" s="67"/>
      <c r="B9688" s="67"/>
      <c r="C9688" s="67"/>
      <c r="D9688" s="71"/>
      <c r="E9688" s="55"/>
      <c r="F9688" s="58"/>
      <c r="G9688" s="58"/>
      <c r="H9688" s="55"/>
      <c r="I9688" s="55"/>
      <c r="J9688" s="71"/>
      <c r="K9688" s="71"/>
      <c r="L9688" s="39"/>
      <c r="M9688" s="39"/>
      <c r="N9688" s="64"/>
      <c r="Y9688" s="55"/>
    </row>
    <row r="9689" spans="1:25" s="49" customFormat="1" x14ac:dyDescent="0.25">
      <c r="A9689" s="67"/>
      <c r="B9689" s="67"/>
      <c r="C9689" s="67"/>
      <c r="D9689" s="71"/>
      <c r="E9689" s="55"/>
      <c r="F9689" s="58"/>
      <c r="G9689" s="58"/>
      <c r="H9689" s="55"/>
      <c r="I9689" s="55"/>
      <c r="J9689" s="71"/>
      <c r="K9689" s="71"/>
      <c r="L9689" s="39"/>
      <c r="M9689" s="39"/>
      <c r="N9689" s="64"/>
      <c r="Y9689" s="55"/>
    </row>
    <row r="9690" spans="1:25" s="49" customFormat="1" x14ac:dyDescent="0.25">
      <c r="A9690" s="67"/>
      <c r="B9690" s="67"/>
      <c r="C9690" s="67"/>
      <c r="D9690" s="71"/>
      <c r="E9690" s="55"/>
      <c r="F9690" s="58"/>
      <c r="G9690" s="58"/>
      <c r="H9690" s="55"/>
      <c r="I9690" s="55"/>
      <c r="J9690" s="71"/>
      <c r="K9690" s="71"/>
      <c r="L9690" s="39"/>
      <c r="M9690" s="39"/>
      <c r="N9690" s="64"/>
      <c r="Y9690" s="55"/>
    </row>
    <row r="9691" spans="1:25" s="49" customFormat="1" x14ac:dyDescent="0.25">
      <c r="A9691" s="67"/>
      <c r="B9691" s="67"/>
      <c r="C9691" s="67"/>
      <c r="D9691" s="71"/>
      <c r="E9691" s="55"/>
      <c r="F9691" s="58"/>
      <c r="G9691" s="58"/>
      <c r="H9691" s="55"/>
      <c r="I9691" s="55"/>
      <c r="J9691" s="71"/>
      <c r="K9691" s="71"/>
      <c r="L9691" s="39"/>
      <c r="M9691" s="39"/>
      <c r="N9691" s="64"/>
      <c r="Y9691" s="55"/>
    </row>
    <row r="9692" spans="1:25" s="49" customFormat="1" x14ac:dyDescent="0.25">
      <c r="A9692" s="67"/>
      <c r="B9692" s="67"/>
      <c r="C9692" s="67"/>
      <c r="D9692" s="71"/>
      <c r="E9692" s="55"/>
      <c r="F9692" s="58"/>
      <c r="G9692" s="58"/>
      <c r="H9692" s="55"/>
      <c r="I9692" s="55"/>
      <c r="J9692" s="71"/>
      <c r="K9692" s="71"/>
      <c r="L9692" s="39"/>
      <c r="M9692" s="39"/>
      <c r="N9692" s="64"/>
      <c r="Y9692" s="55"/>
    </row>
    <row r="9693" spans="1:25" s="49" customFormat="1" x14ac:dyDescent="0.25">
      <c r="A9693" s="67"/>
      <c r="B9693" s="67"/>
      <c r="C9693" s="67"/>
      <c r="D9693" s="71"/>
      <c r="E9693" s="55"/>
      <c r="F9693" s="58"/>
      <c r="G9693" s="58"/>
      <c r="H9693" s="55"/>
      <c r="I9693" s="55"/>
      <c r="J9693" s="71"/>
      <c r="K9693" s="71"/>
      <c r="L9693" s="39"/>
      <c r="M9693" s="39"/>
      <c r="N9693" s="64"/>
      <c r="Y9693" s="55"/>
    </row>
    <row r="9694" spans="1:25" s="49" customFormat="1" x14ac:dyDescent="0.25">
      <c r="A9694" s="67"/>
      <c r="B9694" s="67"/>
      <c r="C9694" s="67"/>
      <c r="D9694" s="71"/>
      <c r="E9694" s="55"/>
      <c r="F9694" s="58"/>
      <c r="G9694" s="58"/>
      <c r="H9694" s="55"/>
      <c r="I9694" s="55"/>
      <c r="J9694" s="71"/>
      <c r="K9694" s="71"/>
      <c r="L9694" s="39"/>
      <c r="M9694" s="39"/>
      <c r="N9694" s="64"/>
      <c r="Y9694" s="55"/>
    </row>
    <row r="9695" spans="1:25" s="49" customFormat="1" x14ac:dyDescent="0.25">
      <c r="A9695" s="67"/>
      <c r="B9695" s="67"/>
      <c r="C9695" s="67"/>
      <c r="D9695" s="71"/>
      <c r="E9695" s="55"/>
      <c r="F9695" s="58"/>
      <c r="G9695" s="58"/>
      <c r="H9695" s="55"/>
      <c r="I9695" s="55"/>
      <c r="J9695" s="71"/>
      <c r="K9695" s="71"/>
      <c r="L9695" s="39"/>
      <c r="M9695" s="39"/>
      <c r="N9695" s="64"/>
      <c r="Y9695" s="55"/>
    </row>
    <row r="9696" spans="1:25" s="49" customFormat="1" x14ac:dyDescent="0.25">
      <c r="A9696" s="67"/>
      <c r="B9696" s="67"/>
      <c r="C9696" s="67"/>
      <c r="D9696" s="71"/>
      <c r="E9696" s="55"/>
      <c r="F9696" s="58"/>
      <c r="G9696" s="58"/>
      <c r="H9696" s="55"/>
      <c r="I9696" s="55"/>
      <c r="J9696" s="71"/>
      <c r="K9696" s="71"/>
      <c r="L9696" s="39"/>
      <c r="M9696" s="39"/>
      <c r="N9696" s="64"/>
      <c r="Y9696" s="55"/>
    </row>
    <row r="9697" spans="1:25" s="49" customFormat="1" x14ac:dyDescent="0.25">
      <c r="A9697" s="67"/>
      <c r="B9697" s="67"/>
      <c r="C9697" s="67"/>
      <c r="D9697" s="71"/>
      <c r="E9697" s="55"/>
      <c r="F9697" s="58"/>
      <c r="G9697" s="58"/>
      <c r="H9697" s="55"/>
      <c r="I9697" s="55"/>
      <c r="J9697" s="71"/>
      <c r="K9697" s="71"/>
      <c r="L9697" s="39"/>
      <c r="M9697" s="39"/>
      <c r="N9697" s="64"/>
      <c r="Y9697" s="55"/>
    </row>
    <row r="9698" spans="1:25" s="49" customFormat="1" x14ac:dyDescent="0.25">
      <c r="A9698" s="67"/>
      <c r="B9698" s="67"/>
      <c r="C9698" s="67"/>
      <c r="D9698" s="71"/>
      <c r="E9698" s="55"/>
      <c r="F9698" s="58"/>
      <c r="G9698" s="58"/>
      <c r="H9698" s="55"/>
      <c r="I9698" s="55"/>
      <c r="J9698" s="71"/>
      <c r="K9698" s="71"/>
      <c r="L9698" s="39"/>
      <c r="M9698" s="39"/>
      <c r="N9698" s="64"/>
      <c r="Y9698" s="55"/>
    </row>
    <row r="9699" spans="1:25" s="49" customFormat="1" x14ac:dyDescent="0.25">
      <c r="A9699" s="67"/>
      <c r="B9699" s="67"/>
      <c r="C9699" s="67"/>
      <c r="D9699" s="71"/>
      <c r="E9699" s="55"/>
      <c r="F9699" s="58"/>
      <c r="G9699" s="58"/>
      <c r="H9699" s="55"/>
      <c r="I9699" s="55"/>
      <c r="J9699" s="71"/>
      <c r="K9699" s="71"/>
      <c r="L9699" s="39"/>
      <c r="M9699" s="39"/>
      <c r="N9699" s="64"/>
      <c r="Y9699" s="55"/>
    </row>
    <row r="9700" spans="1:25" s="49" customFormat="1" x14ac:dyDescent="0.25">
      <c r="A9700" s="67"/>
      <c r="B9700" s="67"/>
      <c r="C9700" s="67"/>
      <c r="D9700" s="71"/>
      <c r="E9700" s="55"/>
      <c r="F9700" s="58"/>
      <c r="G9700" s="58"/>
      <c r="H9700" s="55"/>
      <c r="I9700" s="55"/>
      <c r="J9700" s="71"/>
      <c r="K9700" s="71"/>
      <c r="L9700" s="39"/>
      <c r="M9700" s="39"/>
      <c r="N9700" s="64"/>
      <c r="Y9700" s="55"/>
    </row>
    <row r="9701" spans="1:25" s="49" customFormat="1" x14ac:dyDescent="0.25">
      <c r="A9701" s="67"/>
      <c r="B9701" s="67"/>
      <c r="C9701" s="67"/>
      <c r="D9701" s="71"/>
      <c r="E9701" s="55"/>
      <c r="F9701" s="58"/>
      <c r="G9701" s="58"/>
      <c r="H9701" s="55"/>
      <c r="I9701" s="55"/>
      <c r="J9701" s="71"/>
      <c r="K9701" s="71"/>
      <c r="L9701" s="39"/>
      <c r="M9701" s="39"/>
      <c r="N9701" s="64"/>
      <c r="Y9701" s="55"/>
    </row>
    <row r="9702" spans="1:25" s="49" customFormat="1" x14ac:dyDescent="0.25">
      <c r="A9702" s="67"/>
      <c r="B9702" s="67"/>
      <c r="C9702" s="67"/>
      <c r="D9702" s="71"/>
      <c r="E9702" s="55"/>
      <c r="F9702" s="58"/>
      <c r="G9702" s="58"/>
      <c r="H9702" s="55"/>
      <c r="I9702" s="55"/>
      <c r="J9702" s="71"/>
      <c r="K9702" s="71"/>
      <c r="L9702" s="39"/>
      <c r="M9702" s="39"/>
      <c r="N9702" s="64"/>
      <c r="Y9702" s="55"/>
    </row>
    <row r="9703" spans="1:25" s="49" customFormat="1" x14ac:dyDescent="0.25">
      <c r="A9703" s="67"/>
      <c r="B9703" s="67"/>
      <c r="C9703" s="67"/>
      <c r="D9703" s="71"/>
      <c r="E9703" s="55"/>
      <c r="F9703" s="58"/>
      <c r="G9703" s="58"/>
      <c r="H9703" s="55"/>
      <c r="I9703" s="55"/>
      <c r="J9703" s="71"/>
      <c r="K9703" s="71"/>
      <c r="L9703" s="39"/>
      <c r="M9703" s="39"/>
      <c r="N9703" s="64"/>
      <c r="Y9703" s="55"/>
    </row>
    <row r="9704" spans="1:25" s="49" customFormat="1" x14ac:dyDescent="0.25">
      <c r="A9704" s="67"/>
      <c r="B9704" s="67"/>
      <c r="C9704" s="67"/>
      <c r="D9704" s="71"/>
      <c r="E9704" s="55"/>
      <c r="F9704" s="58"/>
      <c r="G9704" s="58"/>
      <c r="H9704" s="55"/>
      <c r="I9704" s="55"/>
      <c r="J9704" s="71"/>
      <c r="K9704" s="71"/>
      <c r="L9704" s="39"/>
      <c r="M9704" s="39"/>
      <c r="N9704" s="64"/>
      <c r="Y9704" s="55"/>
    </row>
    <row r="9705" spans="1:25" s="49" customFormat="1" x14ac:dyDescent="0.25">
      <c r="A9705" s="67"/>
      <c r="B9705" s="67"/>
      <c r="C9705" s="67"/>
      <c r="D9705" s="71"/>
      <c r="E9705" s="55"/>
      <c r="F9705" s="58"/>
      <c r="G9705" s="58"/>
      <c r="H9705" s="55"/>
      <c r="I9705" s="55"/>
      <c r="J9705" s="71"/>
      <c r="K9705" s="71"/>
      <c r="L9705" s="39"/>
      <c r="M9705" s="39"/>
      <c r="N9705" s="64"/>
      <c r="Y9705" s="55"/>
    </row>
    <row r="9706" spans="1:25" s="49" customFormat="1" x14ac:dyDescent="0.25">
      <c r="A9706" s="67"/>
      <c r="B9706" s="67"/>
      <c r="C9706" s="67"/>
      <c r="D9706" s="71"/>
      <c r="E9706" s="55"/>
      <c r="F9706" s="58"/>
      <c r="G9706" s="58"/>
      <c r="H9706" s="55"/>
      <c r="I9706" s="55"/>
      <c r="J9706" s="71"/>
      <c r="K9706" s="71"/>
      <c r="L9706" s="39"/>
      <c r="M9706" s="39"/>
      <c r="N9706" s="64"/>
      <c r="Y9706" s="55"/>
    </row>
    <row r="9707" spans="1:25" s="49" customFormat="1" x14ac:dyDescent="0.25">
      <c r="A9707" s="67"/>
      <c r="B9707" s="67"/>
      <c r="C9707" s="67"/>
      <c r="D9707" s="71"/>
      <c r="E9707" s="55"/>
      <c r="F9707" s="58"/>
      <c r="G9707" s="58"/>
      <c r="H9707" s="55"/>
      <c r="I9707" s="55"/>
      <c r="J9707" s="71"/>
      <c r="K9707" s="71"/>
      <c r="L9707" s="39"/>
      <c r="M9707" s="39"/>
      <c r="N9707" s="64"/>
      <c r="Y9707" s="55"/>
    </row>
    <row r="9708" spans="1:25" s="49" customFormat="1" x14ac:dyDescent="0.25">
      <c r="A9708" s="67"/>
      <c r="B9708" s="67"/>
      <c r="C9708" s="67"/>
      <c r="D9708" s="71"/>
      <c r="E9708" s="55"/>
      <c r="F9708" s="58"/>
      <c r="G9708" s="58"/>
      <c r="H9708" s="55"/>
      <c r="I9708" s="55"/>
      <c r="J9708" s="71"/>
      <c r="K9708" s="71"/>
      <c r="L9708" s="39"/>
      <c r="M9708" s="39"/>
      <c r="N9708" s="64"/>
      <c r="Y9708" s="55"/>
    </row>
    <row r="9709" spans="1:25" s="49" customFormat="1" x14ac:dyDescent="0.25">
      <c r="A9709" s="67"/>
      <c r="B9709" s="67"/>
      <c r="C9709" s="67"/>
      <c r="D9709" s="71"/>
      <c r="E9709" s="55"/>
      <c r="F9709" s="58"/>
      <c r="G9709" s="58"/>
      <c r="H9709" s="55"/>
      <c r="I9709" s="55"/>
      <c r="J9709" s="71"/>
      <c r="K9709" s="71"/>
      <c r="L9709" s="39"/>
      <c r="M9709" s="39"/>
      <c r="N9709" s="64"/>
      <c r="Y9709" s="55"/>
    </row>
    <row r="9710" spans="1:25" s="49" customFormat="1" x14ac:dyDescent="0.25">
      <c r="A9710" s="67"/>
      <c r="B9710" s="67"/>
      <c r="C9710" s="67"/>
      <c r="D9710" s="71"/>
      <c r="E9710" s="55"/>
      <c r="F9710" s="58"/>
      <c r="G9710" s="58"/>
      <c r="H9710" s="55"/>
      <c r="I9710" s="55"/>
      <c r="J9710" s="71"/>
      <c r="K9710" s="71"/>
      <c r="L9710" s="39"/>
      <c r="M9710" s="39"/>
      <c r="N9710" s="64"/>
      <c r="Y9710" s="55"/>
    </row>
    <row r="9711" spans="1:25" s="49" customFormat="1" x14ac:dyDescent="0.25">
      <c r="A9711" s="67"/>
      <c r="B9711" s="67"/>
      <c r="C9711" s="67"/>
      <c r="D9711" s="71"/>
      <c r="E9711" s="55"/>
      <c r="F9711" s="58"/>
      <c r="G9711" s="58"/>
      <c r="H9711" s="55"/>
      <c r="I9711" s="55"/>
      <c r="J9711" s="71"/>
      <c r="K9711" s="71"/>
      <c r="L9711" s="39"/>
      <c r="M9711" s="39"/>
      <c r="N9711" s="64"/>
      <c r="Y9711" s="55"/>
    </row>
    <row r="9712" spans="1:25" s="49" customFormat="1" x14ac:dyDescent="0.25">
      <c r="A9712" s="67"/>
      <c r="B9712" s="67"/>
      <c r="C9712" s="67"/>
      <c r="D9712" s="71"/>
      <c r="E9712" s="55"/>
      <c r="F9712" s="58"/>
      <c r="G9712" s="58"/>
      <c r="H9712" s="55"/>
      <c r="I9712" s="55"/>
      <c r="J9712" s="71"/>
      <c r="K9712" s="71"/>
      <c r="L9712" s="39"/>
      <c r="M9712" s="39"/>
      <c r="N9712" s="64"/>
      <c r="Y9712" s="55"/>
    </row>
    <row r="9713" spans="1:25" s="49" customFormat="1" x14ac:dyDescent="0.25">
      <c r="A9713" s="67"/>
      <c r="B9713" s="67"/>
      <c r="C9713" s="67"/>
      <c r="D9713" s="71"/>
      <c r="E9713" s="55"/>
      <c r="F9713" s="58"/>
      <c r="G9713" s="58"/>
      <c r="H9713" s="55"/>
      <c r="I9713" s="55"/>
      <c r="J9713" s="71"/>
      <c r="K9713" s="71"/>
      <c r="L9713" s="39"/>
      <c r="M9713" s="39"/>
      <c r="N9713" s="64"/>
      <c r="Y9713" s="55"/>
    </row>
    <row r="9714" spans="1:25" s="49" customFormat="1" x14ac:dyDescent="0.25">
      <c r="A9714" s="67"/>
      <c r="B9714" s="67"/>
      <c r="C9714" s="67"/>
      <c r="D9714" s="71"/>
      <c r="E9714" s="55"/>
      <c r="F9714" s="58"/>
      <c r="G9714" s="58"/>
      <c r="H9714" s="55"/>
      <c r="I9714" s="55"/>
      <c r="J9714" s="71"/>
      <c r="K9714" s="71"/>
      <c r="L9714" s="39"/>
      <c r="M9714" s="39"/>
      <c r="N9714" s="64"/>
      <c r="Y9714" s="55"/>
    </row>
    <row r="9715" spans="1:25" s="49" customFormat="1" x14ac:dyDescent="0.25">
      <c r="A9715" s="67"/>
      <c r="B9715" s="67"/>
      <c r="C9715" s="67"/>
      <c r="D9715" s="71"/>
      <c r="E9715" s="55"/>
      <c r="F9715" s="58"/>
      <c r="G9715" s="58"/>
      <c r="H9715" s="55"/>
      <c r="I9715" s="55"/>
      <c r="J9715" s="71"/>
      <c r="K9715" s="71"/>
      <c r="L9715" s="39"/>
      <c r="M9715" s="39"/>
      <c r="N9715" s="64"/>
      <c r="Y9715" s="55"/>
    </row>
    <row r="9716" spans="1:25" s="49" customFormat="1" x14ac:dyDescent="0.25">
      <c r="A9716" s="67"/>
      <c r="B9716" s="67"/>
      <c r="C9716" s="67"/>
      <c r="D9716" s="71"/>
      <c r="E9716" s="55"/>
      <c r="F9716" s="58"/>
      <c r="G9716" s="58"/>
      <c r="H9716" s="55"/>
      <c r="I9716" s="55"/>
      <c r="J9716" s="71"/>
      <c r="K9716" s="71"/>
      <c r="L9716" s="39"/>
      <c r="M9716" s="39"/>
      <c r="N9716" s="64"/>
      <c r="Y9716" s="55"/>
    </row>
    <row r="9717" spans="1:25" s="49" customFormat="1" x14ac:dyDescent="0.25">
      <c r="A9717" s="67"/>
      <c r="B9717" s="67"/>
      <c r="C9717" s="67"/>
      <c r="D9717" s="71"/>
      <c r="E9717" s="55"/>
      <c r="F9717" s="58"/>
      <c r="G9717" s="58"/>
      <c r="H9717" s="55"/>
      <c r="I9717" s="55"/>
      <c r="J9717" s="71"/>
      <c r="K9717" s="71"/>
      <c r="L9717" s="39"/>
      <c r="M9717" s="39"/>
      <c r="N9717" s="64"/>
      <c r="Y9717" s="55"/>
    </row>
    <row r="9718" spans="1:25" s="49" customFormat="1" x14ac:dyDescent="0.25">
      <c r="A9718" s="67"/>
      <c r="B9718" s="67"/>
      <c r="C9718" s="67"/>
      <c r="D9718" s="71"/>
      <c r="E9718" s="55"/>
      <c r="F9718" s="58"/>
      <c r="G9718" s="58"/>
      <c r="H9718" s="55"/>
      <c r="I9718" s="55"/>
      <c r="J9718" s="71"/>
      <c r="K9718" s="71"/>
      <c r="L9718" s="39"/>
      <c r="M9718" s="39"/>
      <c r="N9718" s="64"/>
      <c r="Y9718" s="55"/>
    </row>
    <row r="9719" spans="1:25" s="49" customFormat="1" x14ac:dyDescent="0.25">
      <c r="A9719" s="67"/>
      <c r="B9719" s="67"/>
      <c r="C9719" s="67"/>
      <c r="D9719" s="71"/>
      <c r="E9719" s="55"/>
      <c r="F9719" s="58"/>
      <c r="G9719" s="58"/>
      <c r="H9719" s="55"/>
      <c r="I9719" s="55"/>
      <c r="J9719" s="71"/>
      <c r="K9719" s="71"/>
      <c r="L9719" s="39"/>
      <c r="M9719" s="39"/>
      <c r="N9719" s="64"/>
      <c r="Y9719" s="55"/>
    </row>
    <row r="9720" spans="1:25" s="49" customFormat="1" x14ac:dyDescent="0.25">
      <c r="A9720" s="67"/>
      <c r="B9720" s="67"/>
      <c r="C9720" s="67"/>
      <c r="D9720" s="71"/>
      <c r="E9720" s="55"/>
      <c r="F9720" s="58"/>
      <c r="G9720" s="58"/>
      <c r="H9720" s="55"/>
      <c r="I9720" s="55"/>
      <c r="J9720" s="71"/>
      <c r="K9720" s="71"/>
      <c r="L9720" s="39"/>
      <c r="M9720" s="39"/>
      <c r="N9720" s="64"/>
      <c r="Y9720" s="55"/>
    </row>
    <row r="9721" spans="1:25" s="49" customFormat="1" x14ac:dyDescent="0.25">
      <c r="A9721" s="67"/>
      <c r="B9721" s="67"/>
      <c r="C9721" s="67"/>
      <c r="D9721" s="71"/>
      <c r="E9721" s="55"/>
      <c r="F9721" s="58"/>
      <c r="G9721" s="58"/>
      <c r="H9721" s="55"/>
      <c r="I9721" s="55"/>
      <c r="J9721" s="71"/>
      <c r="K9721" s="71"/>
      <c r="L9721" s="39"/>
      <c r="M9721" s="39"/>
      <c r="N9721" s="64"/>
      <c r="Y9721" s="55"/>
    </row>
    <row r="9722" spans="1:25" s="49" customFormat="1" x14ac:dyDescent="0.25">
      <c r="A9722" s="67"/>
      <c r="B9722" s="67"/>
      <c r="C9722" s="67"/>
      <c r="D9722" s="71"/>
      <c r="E9722" s="55"/>
      <c r="F9722" s="58"/>
      <c r="G9722" s="58"/>
      <c r="H9722" s="55"/>
      <c r="I9722" s="55"/>
      <c r="J9722" s="71"/>
      <c r="K9722" s="71"/>
      <c r="L9722" s="39"/>
      <c r="M9722" s="39"/>
      <c r="N9722" s="64"/>
      <c r="Y9722" s="55"/>
    </row>
    <row r="9723" spans="1:25" s="49" customFormat="1" x14ac:dyDescent="0.25">
      <c r="A9723" s="67"/>
      <c r="B9723" s="67"/>
      <c r="C9723" s="67"/>
      <c r="D9723" s="71"/>
      <c r="E9723" s="55"/>
      <c r="F9723" s="58"/>
      <c r="G9723" s="58"/>
      <c r="H9723" s="55"/>
      <c r="I9723" s="55"/>
      <c r="J9723" s="71"/>
      <c r="K9723" s="71"/>
      <c r="L9723" s="39"/>
      <c r="M9723" s="39"/>
      <c r="N9723" s="64"/>
      <c r="Y9723" s="55"/>
    </row>
    <row r="9724" spans="1:25" s="49" customFormat="1" x14ac:dyDescent="0.25">
      <c r="A9724" s="67"/>
      <c r="B9724" s="67"/>
      <c r="C9724" s="67"/>
      <c r="D9724" s="71"/>
      <c r="E9724" s="55"/>
      <c r="F9724" s="58"/>
      <c r="G9724" s="58"/>
      <c r="H9724" s="55"/>
      <c r="I9724" s="55"/>
      <c r="J9724" s="71"/>
      <c r="K9724" s="71"/>
      <c r="L9724" s="39"/>
      <c r="M9724" s="39"/>
      <c r="N9724" s="64"/>
      <c r="Y9724" s="55"/>
    </row>
    <row r="9725" spans="1:25" s="49" customFormat="1" x14ac:dyDescent="0.25">
      <c r="A9725" s="67"/>
      <c r="B9725" s="67"/>
      <c r="C9725" s="67"/>
      <c r="D9725" s="71"/>
      <c r="E9725" s="55"/>
      <c r="F9725" s="58"/>
      <c r="G9725" s="58"/>
      <c r="H9725" s="55"/>
      <c r="I9725" s="55"/>
      <c r="J9725" s="71"/>
      <c r="K9725" s="71"/>
      <c r="L9725" s="39"/>
      <c r="M9725" s="39"/>
      <c r="N9725" s="64"/>
      <c r="Y9725" s="55"/>
    </row>
    <row r="9726" spans="1:25" s="49" customFormat="1" x14ac:dyDescent="0.25">
      <c r="A9726" s="67"/>
      <c r="B9726" s="67"/>
      <c r="C9726" s="67"/>
      <c r="D9726" s="71"/>
      <c r="E9726" s="55"/>
      <c r="F9726" s="58"/>
      <c r="G9726" s="58"/>
      <c r="H9726" s="55"/>
      <c r="I9726" s="55"/>
      <c r="J9726" s="71"/>
      <c r="K9726" s="71"/>
      <c r="L9726" s="39"/>
      <c r="M9726" s="39"/>
      <c r="N9726" s="64"/>
      <c r="Y9726" s="55"/>
    </row>
    <row r="9727" spans="1:25" s="49" customFormat="1" x14ac:dyDescent="0.25">
      <c r="A9727" s="67"/>
      <c r="B9727" s="67"/>
      <c r="C9727" s="67"/>
      <c r="D9727" s="71"/>
      <c r="E9727" s="55"/>
      <c r="F9727" s="58"/>
      <c r="G9727" s="58"/>
      <c r="H9727" s="55"/>
      <c r="I9727" s="55"/>
      <c r="J9727" s="71"/>
      <c r="K9727" s="71"/>
      <c r="L9727" s="39"/>
      <c r="M9727" s="39"/>
      <c r="N9727" s="64"/>
      <c r="Y9727" s="55"/>
    </row>
    <row r="9728" spans="1:25" s="49" customFormat="1" x14ac:dyDescent="0.25">
      <c r="A9728" s="67"/>
      <c r="B9728" s="67"/>
      <c r="C9728" s="67"/>
      <c r="D9728" s="71"/>
      <c r="E9728" s="55"/>
      <c r="F9728" s="58"/>
      <c r="G9728" s="58"/>
      <c r="H9728" s="55"/>
      <c r="I9728" s="55"/>
      <c r="J9728" s="71"/>
      <c r="K9728" s="71"/>
      <c r="L9728" s="39"/>
      <c r="M9728" s="39"/>
      <c r="N9728" s="64"/>
      <c r="Y9728" s="55"/>
    </row>
    <row r="9729" spans="1:25" s="49" customFormat="1" x14ac:dyDescent="0.25">
      <c r="A9729" s="67"/>
      <c r="B9729" s="67"/>
      <c r="C9729" s="67"/>
      <c r="D9729" s="71"/>
      <c r="E9729" s="55"/>
      <c r="F9729" s="58"/>
      <c r="G9729" s="58"/>
      <c r="H9729" s="55"/>
      <c r="I9729" s="55"/>
      <c r="J9729" s="71"/>
      <c r="K9729" s="71"/>
      <c r="L9729" s="39"/>
      <c r="M9729" s="39"/>
      <c r="N9729" s="64"/>
      <c r="Y9729" s="55"/>
    </row>
    <row r="9730" spans="1:25" s="49" customFormat="1" x14ac:dyDescent="0.25">
      <c r="A9730" s="67"/>
      <c r="B9730" s="67"/>
      <c r="C9730" s="67"/>
      <c r="D9730" s="71"/>
      <c r="E9730" s="55"/>
      <c r="F9730" s="58"/>
      <c r="G9730" s="58"/>
      <c r="H9730" s="55"/>
      <c r="I9730" s="55"/>
      <c r="J9730" s="71"/>
      <c r="K9730" s="71"/>
      <c r="L9730" s="39"/>
      <c r="M9730" s="39"/>
      <c r="N9730" s="64"/>
      <c r="Y9730" s="55"/>
    </row>
    <row r="9731" spans="1:25" s="49" customFormat="1" x14ac:dyDescent="0.25">
      <c r="A9731" s="67"/>
      <c r="B9731" s="67"/>
      <c r="C9731" s="67"/>
      <c r="D9731" s="71"/>
      <c r="E9731" s="55"/>
      <c r="F9731" s="58"/>
      <c r="G9731" s="58"/>
      <c r="H9731" s="55"/>
      <c r="I9731" s="55"/>
      <c r="J9731" s="71"/>
      <c r="K9731" s="71"/>
      <c r="L9731" s="39"/>
      <c r="M9731" s="39"/>
      <c r="N9731" s="64"/>
      <c r="Y9731" s="55"/>
    </row>
    <row r="9732" spans="1:25" s="49" customFormat="1" x14ac:dyDescent="0.25">
      <c r="A9732" s="67"/>
      <c r="B9732" s="67"/>
      <c r="C9732" s="67"/>
      <c r="D9732" s="71"/>
      <c r="E9732" s="55"/>
      <c r="F9732" s="58"/>
      <c r="G9732" s="58"/>
      <c r="H9732" s="55"/>
      <c r="I9732" s="55"/>
      <c r="J9732" s="71"/>
      <c r="K9732" s="71"/>
      <c r="L9732" s="39"/>
      <c r="M9732" s="39"/>
      <c r="N9732" s="64"/>
      <c r="Y9732" s="55"/>
    </row>
    <row r="9733" spans="1:25" s="49" customFormat="1" x14ac:dyDescent="0.25">
      <c r="A9733" s="67"/>
      <c r="B9733" s="67"/>
      <c r="C9733" s="67"/>
      <c r="D9733" s="71"/>
      <c r="E9733" s="55"/>
      <c r="F9733" s="58"/>
      <c r="G9733" s="58"/>
      <c r="H9733" s="55"/>
      <c r="I9733" s="55"/>
      <c r="J9733" s="71"/>
      <c r="K9733" s="71"/>
      <c r="L9733" s="39"/>
      <c r="M9733" s="39"/>
      <c r="N9733" s="64"/>
      <c r="Y9733" s="55"/>
    </row>
    <row r="9734" spans="1:25" s="49" customFormat="1" x14ac:dyDescent="0.25">
      <c r="A9734" s="67"/>
      <c r="B9734" s="67"/>
      <c r="C9734" s="67"/>
      <c r="D9734" s="71"/>
      <c r="E9734" s="55"/>
      <c r="F9734" s="58"/>
      <c r="G9734" s="58"/>
      <c r="H9734" s="55"/>
      <c r="I9734" s="55"/>
      <c r="J9734" s="71"/>
      <c r="K9734" s="71"/>
      <c r="L9734" s="39"/>
      <c r="M9734" s="39"/>
      <c r="N9734" s="64"/>
      <c r="Y9734" s="55"/>
    </row>
    <row r="9735" spans="1:25" s="49" customFormat="1" x14ac:dyDescent="0.25">
      <c r="A9735" s="67"/>
      <c r="B9735" s="67"/>
      <c r="C9735" s="67"/>
      <c r="D9735" s="71"/>
      <c r="E9735" s="55"/>
      <c r="F9735" s="58"/>
      <c r="G9735" s="58"/>
      <c r="H9735" s="55"/>
      <c r="I9735" s="55"/>
      <c r="J9735" s="71"/>
      <c r="K9735" s="71"/>
      <c r="L9735" s="39"/>
      <c r="M9735" s="39"/>
      <c r="N9735" s="64"/>
      <c r="Y9735" s="55"/>
    </row>
    <row r="9736" spans="1:25" s="49" customFormat="1" x14ac:dyDescent="0.25">
      <c r="A9736" s="67"/>
      <c r="B9736" s="67"/>
      <c r="C9736" s="67"/>
      <c r="D9736" s="71"/>
      <c r="E9736" s="55"/>
      <c r="F9736" s="58"/>
      <c r="G9736" s="58"/>
      <c r="H9736" s="55"/>
      <c r="I9736" s="55"/>
      <c r="J9736" s="71"/>
      <c r="K9736" s="71"/>
      <c r="L9736" s="39"/>
      <c r="M9736" s="39"/>
      <c r="N9736" s="64"/>
      <c r="Y9736" s="55"/>
    </row>
    <row r="9737" spans="1:25" s="49" customFormat="1" x14ac:dyDescent="0.25">
      <c r="A9737" s="67"/>
      <c r="B9737" s="67"/>
      <c r="C9737" s="67"/>
      <c r="D9737" s="71"/>
      <c r="E9737" s="55"/>
      <c r="F9737" s="58"/>
      <c r="G9737" s="58"/>
      <c r="H9737" s="55"/>
      <c r="I9737" s="55"/>
      <c r="J9737" s="71"/>
      <c r="K9737" s="71"/>
      <c r="L9737" s="39"/>
      <c r="M9737" s="39"/>
      <c r="N9737" s="64"/>
      <c r="Y9737" s="55"/>
    </row>
    <row r="9738" spans="1:25" s="49" customFormat="1" x14ac:dyDescent="0.25">
      <c r="A9738" s="67"/>
      <c r="B9738" s="67"/>
      <c r="C9738" s="67"/>
      <c r="D9738" s="71"/>
      <c r="E9738" s="55"/>
      <c r="F9738" s="58"/>
      <c r="G9738" s="58"/>
      <c r="H9738" s="55"/>
      <c r="I9738" s="55"/>
      <c r="J9738" s="71"/>
      <c r="K9738" s="71"/>
      <c r="L9738" s="39"/>
      <c r="M9738" s="39"/>
      <c r="N9738" s="64"/>
      <c r="Y9738" s="55"/>
    </row>
    <row r="9739" spans="1:25" s="49" customFormat="1" x14ac:dyDescent="0.25">
      <c r="A9739" s="67"/>
      <c r="B9739" s="67"/>
      <c r="C9739" s="67"/>
      <c r="D9739" s="71"/>
      <c r="E9739" s="55"/>
      <c r="F9739" s="58"/>
      <c r="G9739" s="58"/>
      <c r="H9739" s="55"/>
      <c r="I9739" s="55"/>
      <c r="J9739" s="71"/>
      <c r="K9739" s="71"/>
      <c r="L9739" s="39"/>
      <c r="M9739" s="39"/>
      <c r="N9739" s="64"/>
      <c r="Y9739" s="55"/>
    </row>
    <row r="9740" spans="1:25" s="49" customFormat="1" x14ac:dyDescent="0.25">
      <c r="A9740" s="67"/>
      <c r="B9740" s="67"/>
      <c r="C9740" s="67"/>
      <c r="D9740" s="71"/>
      <c r="E9740" s="55"/>
      <c r="F9740" s="58"/>
      <c r="G9740" s="58"/>
      <c r="H9740" s="55"/>
      <c r="I9740" s="55"/>
      <c r="J9740" s="71"/>
      <c r="K9740" s="71"/>
      <c r="L9740" s="39"/>
      <c r="M9740" s="39"/>
      <c r="N9740" s="64"/>
      <c r="Y9740" s="55"/>
    </row>
    <row r="9741" spans="1:25" s="49" customFormat="1" x14ac:dyDescent="0.25">
      <c r="A9741" s="67"/>
      <c r="B9741" s="67"/>
      <c r="C9741" s="67"/>
      <c r="D9741" s="71"/>
      <c r="E9741" s="55"/>
      <c r="F9741" s="58"/>
      <c r="G9741" s="58"/>
      <c r="H9741" s="55"/>
      <c r="I9741" s="55"/>
      <c r="J9741" s="71"/>
      <c r="K9741" s="71"/>
      <c r="L9741" s="39"/>
      <c r="M9741" s="39"/>
      <c r="N9741" s="64"/>
      <c r="Y9741" s="55"/>
    </row>
    <row r="9742" spans="1:25" s="49" customFormat="1" x14ac:dyDescent="0.25">
      <c r="A9742" s="67"/>
      <c r="B9742" s="67"/>
      <c r="C9742" s="67"/>
      <c r="D9742" s="71"/>
      <c r="E9742" s="55"/>
      <c r="F9742" s="58"/>
      <c r="G9742" s="58"/>
      <c r="H9742" s="55"/>
      <c r="I9742" s="55"/>
      <c r="J9742" s="71"/>
      <c r="K9742" s="71"/>
      <c r="L9742" s="39"/>
      <c r="M9742" s="39"/>
      <c r="N9742" s="64"/>
      <c r="Y9742" s="55"/>
    </row>
    <row r="9743" spans="1:25" s="49" customFormat="1" x14ac:dyDescent="0.25">
      <c r="A9743" s="67"/>
      <c r="B9743" s="67"/>
      <c r="C9743" s="67"/>
      <c r="D9743" s="71"/>
      <c r="E9743" s="55"/>
      <c r="F9743" s="58"/>
      <c r="G9743" s="58"/>
      <c r="H9743" s="55"/>
      <c r="I9743" s="55"/>
      <c r="J9743" s="71"/>
      <c r="K9743" s="71"/>
      <c r="L9743" s="39"/>
      <c r="M9743" s="39"/>
      <c r="N9743" s="64"/>
      <c r="Y9743" s="55"/>
    </row>
    <row r="9744" spans="1:25" s="49" customFormat="1" x14ac:dyDescent="0.25">
      <c r="A9744" s="67"/>
      <c r="B9744" s="67"/>
      <c r="C9744" s="67"/>
      <c r="D9744" s="71"/>
      <c r="E9744" s="55"/>
      <c r="F9744" s="58"/>
      <c r="G9744" s="58"/>
      <c r="H9744" s="55"/>
      <c r="I9744" s="55"/>
      <c r="J9744" s="71"/>
      <c r="K9744" s="71"/>
      <c r="L9744" s="39"/>
      <c r="M9744" s="39"/>
      <c r="N9744" s="64"/>
      <c r="Y9744" s="55"/>
    </row>
    <row r="9745" spans="1:25" s="49" customFormat="1" x14ac:dyDescent="0.25">
      <c r="A9745" s="67"/>
      <c r="B9745" s="67"/>
      <c r="C9745" s="67"/>
      <c r="D9745" s="71"/>
      <c r="E9745" s="55"/>
      <c r="F9745" s="58"/>
      <c r="G9745" s="58"/>
      <c r="H9745" s="55"/>
      <c r="I9745" s="55"/>
      <c r="J9745" s="71"/>
      <c r="K9745" s="71"/>
      <c r="L9745" s="39"/>
      <c r="M9745" s="39"/>
      <c r="N9745" s="64"/>
      <c r="Y9745" s="55"/>
    </row>
    <row r="9746" spans="1:25" s="49" customFormat="1" x14ac:dyDescent="0.25">
      <c r="A9746" s="67"/>
      <c r="B9746" s="67"/>
      <c r="C9746" s="67"/>
      <c r="D9746" s="71"/>
      <c r="E9746" s="55"/>
      <c r="F9746" s="58"/>
      <c r="G9746" s="58"/>
      <c r="H9746" s="55"/>
      <c r="I9746" s="55"/>
      <c r="J9746" s="71"/>
      <c r="K9746" s="71"/>
      <c r="L9746" s="39"/>
      <c r="M9746" s="39"/>
      <c r="N9746" s="64"/>
      <c r="Y9746" s="55"/>
    </row>
    <row r="9747" spans="1:25" s="49" customFormat="1" x14ac:dyDescent="0.25">
      <c r="A9747" s="67"/>
      <c r="B9747" s="67"/>
      <c r="C9747" s="67"/>
      <c r="D9747" s="71"/>
      <c r="E9747" s="55"/>
      <c r="F9747" s="58"/>
      <c r="G9747" s="58"/>
      <c r="H9747" s="55"/>
      <c r="I9747" s="55"/>
      <c r="J9747" s="71"/>
      <c r="K9747" s="71"/>
      <c r="L9747" s="39"/>
      <c r="M9747" s="39"/>
      <c r="N9747" s="64"/>
      <c r="Y9747" s="55"/>
    </row>
    <row r="9748" spans="1:25" s="49" customFormat="1" x14ac:dyDescent="0.25">
      <c r="A9748" s="67"/>
      <c r="B9748" s="67"/>
      <c r="C9748" s="67"/>
      <c r="D9748" s="71"/>
      <c r="E9748" s="55"/>
      <c r="F9748" s="58"/>
      <c r="G9748" s="58"/>
      <c r="H9748" s="55"/>
      <c r="I9748" s="55"/>
      <c r="J9748" s="71"/>
      <c r="K9748" s="71"/>
      <c r="L9748" s="39"/>
      <c r="M9748" s="39"/>
      <c r="N9748" s="64"/>
      <c r="Y9748" s="55"/>
    </row>
    <row r="9749" spans="1:25" s="49" customFormat="1" x14ac:dyDescent="0.25">
      <c r="A9749" s="67"/>
      <c r="B9749" s="67"/>
      <c r="C9749" s="67"/>
      <c r="D9749" s="71"/>
      <c r="E9749" s="55"/>
      <c r="F9749" s="58"/>
      <c r="G9749" s="58"/>
      <c r="H9749" s="55"/>
      <c r="I9749" s="55"/>
      <c r="J9749" s="71"/>
      <c r="K9749" s="71"/>
      <c r="L9749" s="39"/>
      <c r="M9749" s="39"/>
      <c r="N9749" s="64"/>
      <c r="Y9749" s="55"/>
    </row>
    <row r="9750" spans="1:25" s="49" customFormat="1" x14ac:dyDescent="0.25">
      <c r="A9750" s="67"/>
      <c r="B9750" s="67"/>
      <c r="C9750" s="67"/>
      <c r="D9750" s="71"/>
      <c r="E9750" s="55"/>
      <c r="F9750" s="58"/>
      <c r="G9750" s="58"/>
      <c r="H9750" s="55"/>
      <c r="I9750" s="55"/>
      <c r="J9750" s="71"/>
      <c r="K9750" s="71"/>
      <c r="L9750" s="39"/>
      <c r="M9750" s="39"/>
      <c r="N9750" s="64"/>
      <c r="Y9750" s="55"/>
    </row>
    <row r="9751" spans="1:25" s="49" customFormat="1" x14ac:dyDescent="0.25">
      <c r="A9751" s="67"/>
      <c r="B9751" s="67"/>
      <c r="C9751" s="67"/>
      <c r="D9751" s="71"/>
      <c r="E9751" s="55"/>
      <c r="F9751" s="58"/>
      <c r="G9751" s="58"/>
      <c r="H9751" s="55"/>
      <c r="I9751" s="55"/>
      <c r="J9751" s="71"/>
      <c r="K9751" s="71"/>
      <c r="L9751" s="39"/>
      <c r="M9751" s="39"/>
      <c r="N9751" s="64"/>
      <c r="Y9751" s="55"/>
    </row>
    <row r="9752" spans="1:25" s="49" customFormat="1" x14ac:dyDescent="0.25">
      <c r="A9752" s="67"/>
      <c r="B9752" s="67"/>
      <c r="C9752" s="67"/>
      <c r="D9752" s="71"/>
      <c r="E9752" s="55"/>
      <c r="F9752" s="58"/>
      <c r="G9752" s="58"/>
      <c r="H9752" s="55"/>
      <c r="I9752" s="55"/>
      <c r="J9752" s="71"/>
      <c r="K9752" s="71"/>
      <c r="L9752" s="39"/>
      <c r="M9752" s="39"/>
      <c r="N9752" s="64"/>
      <c r="Y9752" s="55"/>
    </row>
    <row r="9753" spans="1:25" s="49" customFormat="1" x14ac:dyDescent="0.25">
      <c r="A9753" s="67"/>
      <c r="B9753" s="67"/>
      <c r="C9753" s="67"/>
      <c r="D9753" s="71"/>
      <c r="E9753" s="55"/>
      <c r="F9753" s="58"/>
      <c r="G9753" s="58"/>
      <c r="H9753" s="55"/>
      <c r="I9753" s="55"/>
      <c r="J9753" s="71"/>
      <c r="K9753" s="71"/>
      <c r="L9753" s="39"/>
      <c r="M9753" s="39"/>
      <c r="N9753" s="64"/>
      <c r="Y9753" s="55"/>
    </row>
    <row r="9754" spans="1:25" s="49" customFormat="1" x14ac:dyDescent="0.25">
      <c r="A9754" s="67"/>
      <c r="B9754" s="67"/>
      <c r="C9754" s="67"/>
      <c r="D9754" s="71"/>
      <c r="E9754" s="55"/>
      <c r="F9754" s="58"/>
      <c r="G9754" s="58"/>
      <c r="H9754" s="55"/>
      <c r="I9754" s="55"/>
      <c r="J9754" s="71"/>
      <c r="K9754" s="71"/>
      <c r="L9754" s="39"/>
      <c r="M9754" s="39"/>
      <c r="N9754" s="64"/>
      <c r="Y9754" s="55"/>
    </row>
    <row r="9755" spans="1:25" s="49" customFormat="1" x14ac:dyDescent="0.25">
      <c r="A9755" s="67"/>
      <c r="B9755" s="67"/>
      <c r="C9755" s="67"/>
      <c r="D9755" s="71"/>
      <c r="E9755" s="55"/>
      <c r="F9755" s="58"/>
      <c r="G9755" s="58"/>
      <c r="H9755" s="55"/>
      <c r="I9755" s="55"/>
      <c r="J9755" s="71"/>
      <c r="K9755" s="71"/>
      <c r="L9755" s="39"/>
      <c r="M9755" s="39"/>
      <c r="N9755" s="64"/>
      <c r="Y9755" s="55"/>
    </row>
    <row r="9756" spans="1:25" s="49" customFormat="1" x14ac:dyDescent="0.25">
      <c r="A9756" s="67"/>
      <c r="B9756" s="67"/>
      <c r="C9756" s="67"/>
      <c r="D9756" s="71"/>
      <c r="E9756" s="55"/>
      <c r="F9756" s="58"/>
      <c r="G9756" s="58"/>
      <c r="H9756" s="55"/>
      <c r="I9756" s="55"/>
      <c r="J9756" s="71"/>
      <c r="K9756" s="71"/>
      <c r="L9756" s="39"/>
      <c r="M9756" s="39"/>
      <c r="N9756" s="64"/>
      <c r="Y9756" s="55"/>
    </row>
    <row r="9757" spans="1:25" s="49" customFormat="1" x14ac:dyDescent="0.25">
      <c r="A9757" s="67"/>
      <c r="B9757" s="67"/>
      <c r="C9757" s="67"/>
      <c r="D9757" s="71"/>
      <c r="E9757" s="55"/>
      <c r="F9757" s="58"/>
      <c r="G9757" s="58"/>
      <c r="H9757" s="55"/>
      <c r="I9757" s="55"/>
      <c r="J9757" s="71"/>
      <c r="K9757" s="71"/>
      <c r="L9757" s="39"/>
      <c r="M9757" s="39"/>
      <c r="N9757" s="64"/>
      <c r="Y9757" s="55"/>
    </row>
    <row r="9758" spans="1:25" s="49" customFormat="1" x14ac:dyDescent="0.25">
      <c r="A9758" s="67"/>
      <c r="B9758" s="67"/>
      <c r="C9758" s="67"/>
      <c r="D9758" s="71"/>
      <c r="E9758" s="55"/>
      <c r="F9758" s="58"/>
      <c r="G9758" s="58"/>
      <c r="H9758" s="55"/>
      <c r="I9758" s="55"/>
      <c r="J9758" s="71"/>
      <c r="K9758" s="71"/>
      <c r="L9758" s="39"/>
      <c r="M9758" s="39"/>
      <c r="N9758" s="64"/>
      <c r="Y9758" s="55"/>
    </row>
    <row r="9759" spans="1:25" s="49" customFormat="1" x14ac:dyDescent="0.25">
      <c r="A9759" s="67"/>
      <c r="B9759" s="67"/>
      <c r="C9759" s="67"/>
      <c r="D9759" s="71"/>
      <c r="E9759" s="55"/>
      <c r="F9759" s="58"/>
      <c r="G9759" s="58"/>
      <c r="H9759" s="55"/>
      <c r="I9759" s="55"/>
      <c r="J9759" s="71"/>
      <c r="K9759" s="71"/>
      <c r="L9759" s="39"/>
      <c r="M9759" s="39"/>
      <c r="N9759" s="64"/>
      <c r="Y9759" s="55"/>
    </row>
    <row r="9760" spans="1:25" s="49" customFormat="1" x14ac:dyDescent="0.25">
      <c r="A9760" s="67"/>
      <c r="B9760" s="67"/>
      <c r="C9760" s="67"/>
      <c r="D9760" s="71"/>
      <c r="E9760" s="55"/>
      <c r="F9760" s="58"/>
      <c r="G9760" s="58"/>
      <c r="H9760" s="55"/>
      <c r="I9760" s="55"/>
      <c r="J9760" s="71"/>
      <c r="K9760" s="71"/>
      <c r="L9760" s="39"/>
      <c r="M9760" s="39"/>
      <c r="N9760" s="64"/>
      <c r="Y9760" s="55"/>
    </row>
    <row r="9761" spans="1:25" s="49" customFormat="1" x14ac:dyDescent="0.25">
      <c r="A9761" s="67"/>
      <c r="B9761" s="67"/>
      <c r="C9761" s="67"/>
      <c r="D9761" s="71"/>
      <c r="E9761" s="55"/>
      <c r="F9761" s="58"/>
      <c r="G9761" s="58"/>
      <c r="H9761" s="55"/>
      <c r="I9761" s="55"/>
      <c r="J9761" s="71"/>
      <c r="K9761" s="71"/>
      <c r="L9761" s="39"/>
      <c r="M9761" s="39"/>
      <c r="N9761" s="64"/>
      <c r="Y9761" s="55"/>
    </row>
    <row r="9762" spans="1:25" s="49" customFormat="1" x14ac:dyDescent="0.25">
      <c r="A9762" s="67"/>
      <c r="B9762" s="67"/>
      <c r="C9762" s="67"/>
      <c r="D9762" s="71"/>
      <c r="E9762" s="55"/>
      <c r="F9762" s="58"/>
      <c r="G9762" s="58"/>
      <c r="H9762" s="55"/>
      <c r="I9762" s="55"/>
      <c r="J9762" s="71"/>
      <c r="K9762" s="71"/>
      <c r="L9762" s="39"/>
      <c r="M9762" s="39"/>
      <c r="N9762" s="64"/>
      <c r="Y9762" s="55"/>
    </row>
    <row r="9763" spans="1:25" s="49" customFormat="1" x14ac:dyDescent="0.25">
      <c r="A9763" s="67"/>
      <c r="B9763" s="67"/>
      <c r="C9763" s="67"/>
      <c r="D9763" s="71"/>
      <c r="E9763" s="55"/>
      <c r="F9763" s="58"/>
      <c r="G9763" s="58"/>
      <c r="H9763" s="55"/>
      <c r="I9763" s="55"/>
      <c r="J9763" s="71"/>
      <c r="K9763" s="71"/>
      <c r="L9763" s="39"/>
      <c r="M9763" s="39"/>
      <c r="N9763" s="64"/>
      <c r="Y9763" s="55"/>
    </row>
    <row r="9764" spans="1:25" s="49" customFormat="1" x14ac:dyDescent="0.25">
      <c r="A9764" s="67"/>
      <c r="B9764" s="67"/>
      <c r="C9764" s="67"/>
      <c r="D9764" s="71"/>
      <c r="E9764" s="55"/>
      <c r="F9764" s="58"/>
      <c r="G9764" s="58"/>
      <c r="H9764" s="55"/>
      <c r="I9764" s="55"/>
      <c r="J9764" s="71"/>
      <c r="K9764" s="71"/>
      <c r="L9764" s="39"/>
      <c r="M9764" s="39"/>
      <c r="N9764" s="64"/>
      <c r="Y9764" s="55"/>
    </row>
    <row r="9765" spans="1:25" s="49" customFormat="1" x14ac:dyDescent="0.25">
      <c r="A9765" s="67"/>
      <c r="B9765" s="67"/>
      <c r="C9765" s="67"/>
      <c r="D9765" s="71"/>
      <c r="E9765" s="55"/>
      <c r="F9765" s="58"/>
      <c r="G9765" s="58"/>
      <c r="H9765" s="55"/>
      <c r="I9765" s="55"/>
      <c r="J9765" s="71"/>
      <c r="K9765" s="71"/>
      <c r="L9765" s="39"/>
      <c r="M9765" s="39"/>
      <c r="N9765" s="64"/>
      <c r="Y9765" s="55"/>
    </row>
    <row r="9766" spans="1:25" s="49" customFormat="1" x14ac:dyDescent="0.25">
      <c r="A9766" s="67"/>
      <c r="B9766" s="67"/>
      <c r="C9766" s="67"/>
      <c r="D9766" s="71"/>
      <c r="E9766" s="55"/>
      <c r="F9766" s="58"/>
      <c r="G9766" s="58"/>
      <c r="H9766" s="55"/>
      <c r="I9766" s="55"/>
      <c r="J9766" s="71"/>
      <c r="K9766" s="71"/>
      <c r="L9766" s="39"/>
      <c r="M9766" s="39"/>
      <c r="N9766" s="64"/>
      <c r="Y9766" s="55"/>
    </row>
    <row r="9767" spans="1:25" s="49" customFormat="1" x14ac:dyDescent="0.25">
      <c r="A9767" s="67"/>
      <c r="B9767" s="67"/>
      <c r="C9767" s="67"/>
      <c r="D9767" s="71"/>
      <c r="E9767" s="55"/>
      <c r="F9767" s="58"/>
      <c r="G9767" s="58"/>
      <c r="H9767" s="55"/>
      <c r="I9767" s="55"/>
      <c r="J9767" s="71"/>
      <c r="K9767" s="71"/>
      <c r="L9767" s="39"/>
      <c r="M9767" s="39"/>
      <c r="N9767" s="64"/>
      <c r="Y9767" s="55"/>
    </row>
    <row r="9768" spans="1:25" s="49" customFormat="1" x14ac:dyDescent="0.25">
      <c r="A9768" s="67"/>
      <c r="B9768" s="67"/>
      <c r="C9768" s="67"/>
      <c r="D9768" s="71"/>
      <c r="E9768" s="55"/>
      <c r="F9768" s="58"/>
      <c r="G9768" s="58"/>
      <c r="H9768" s="55"/>
      <c r="I9768" s="55"/>
      <c r="J9768" s="71"/>
      <c r="K9768" s="71"/>
      <c r="L9768" s="39"/>
      <c r="M9768" s="39"/>
      <c r="N9768" s="64"/>
      <c r="Y9768" s="55"/>
    </row>
    <row r="9769" spans="1:25" s="49" customFormat="1" x14ac:dyDescent="0.25">
      <c r="A9769" s="67"/>
      <c r="B9769" s="67"/>
      <c r="C9769" s="67"/>
      <c r="D9769" s="71"/>
      <c r="E9769" s="55"/>
      <c r="F9769" s="58"/>
      <c r="G9769" s="58"/>
      <c r="H9769" s="55"/>
      <c r="I9769" s="55"/>
      <c r="J9769" s="71"/>
      <c r="K9769" s="71"/>
      <c r="L9769" s="39"/>
      <c r="M9769" s="39"/>
      <c r="N9769" s="64"/>
      <c r="Y9769" s="55"/>
    </row>
    <row r="9770" spans="1:25" s="49" customFormat="1" x14ac:dyDescent="0.25">
      <c r="A9770" s="67"/>
      <c r="B9770" s="67"/>
      <c r="C9770" s="67"/>
      <c r="D9770" s="71"/>
      <c r="E9770" s="55"/>
      <c r="F9770" s="58"/>
      <c r="G9770" s="58"/>
      <c r="H9770" s="55"/>
      <c r="I9770" s="55"/>
      <c r="J9770" s="71"/>
      <c r="K9770" s="71"/>
      <c r="L9770" s="39"/>
      <c r="M9770" s="39"/>
      <c r="N9770" s="64"/>
      <c r="Y9770" s="55"/>
    </row>
    <row r="9771" spans="1:25" s="49" customFormat="1" x14ac:dyDescent="0.25">
      <c r="A9771" s="67"/>
      <c r="B9771" s="67"/>
      <c r="C9771" s="67"/>
      <c r="D9771" s="71"/>
      <c r="E9771" s="55"/>
      <c r="F9771" s="58"/>
      <c r="G9771" s="58"/>
      <c r="H9771" s="55"/>
      <c r="I9771" s="55"/>
      <c r="J9771" s="71"/>
      <c r="K9771" s="71"/>
      <c r="L9771" s="39"/>
      <c r="M9771" s="39"/>
      <c r="N9771" s="64"/>
      <c r="Y9771" s="55"/>
    </row>
    <row r="9772" spans="1:25" s="49" customFormat="1" x14ac:dyDescent="0.25">
      <c r="A9772" s="67"/>
      <c r="B9772" s="67"/>
      <c r="C9772" s="67"/>
      <c r="D9772" s="71"/>
      <c r="E9772" s="55"/>
      <c r="F9772" s="58"/>
      <c r="G9772" s="58"/>
      <c r="H9772" s="55"/>
      <c r="I9772" s="55"/>
      <c r="J9772" s="71"/>
      <c r="K9772" s="71"/>
      <c r="L9772" s="39"/>
      <c r="M9772" s="39"/>
      <c r="N9772" s="64"/>
      <c r="Y9772" s="55"/>
    </row>
    <row r="9773" spans="1:25" s="49" customFormat="1" x14ac:dyDescent="0.25">
      <c r="A9773" s="67"/>
      <c r="B9773" s="67"/>
      <c r="C9773" s="67"/>
      <c r="D9773" s="71"/>
      <c r="E9773" s="55"/>
      <c r="F9773" s="58"/>
      <c r="G9773" s="58"/>
      <c r="H9773" s="55"/>
      <c r="I9773" s="55"/>
      <c r="J9773" s="71"/>
      <c r="K9773" s="71"/>
      <c r="L9773" s="39"/>
      <c r="M9773" s="39"/>
      <c r="N9773" s="64"/>
      <c r="Y9773" s="55"/>
    </row>
    <row r="9774" spans="1:25" s="49" customFormat="1" x14ac:dyDescent="0.25">
      <c r="A9774" s="67"/>
      <c r="B9774" s="67"/>
      <c r="C9774" s="67"/>
      <c r="D9774" s="71"/>
      <c r="E9774" s="55"/>
      <c r="F9774" s="58"/>
      <c r="G9774" s="58"/>
      <c r="H9774" s="55"/>
      <c r="I9774" s="55"/>
      <c r="J9774" s="71"/>
      <c r="K9774" s="71"/>
      <c r="L9774" s="39"/>
      <c r="M9774" s="39"/>
      <c r="N9774" s="64"/>
      <c r="Y9774" s="55"/>
    </row>
    <row r="9775" spans="1:25" s="49" customFormat="1" x14ac:dyDescent="0.25">
      <c r="A9775" s="67"/>
      <c r="B9775" s="67"/>
      <c r="C9775" s="67"/>
      <c r="D9775" s="71"/>
      <c r="E9775" s="55"/>
      <c r="F9775" s="58"/>
      <c r="G9775" s="58"/>
      <c r="H9775" s="55"/>
      <c r="I9775" s="55"/>
      <c r="J9775" s="71"/>
      <c r="K9775" s="71"/>
      <c r="L9775" s="39"/>
      <c r="M9775" s="39"/>
      <c r="N9775" s="64"/>
      <c r="Y9775" s="55"/>
    </row>
    <row r="9776" spans="1:25" s="49" customFormat="1" x14ac:dyDescent="0.25">
      <c r="A9776" s="67"/>
      <c r="B9776" s="67"/>
      <c r="C9776" s="67"/>
      <c r="D9776" s="71"/>
      <c r="E9776" s="55"/>
      <c r="F9776" s="58"/>
      <c r="G9776" s="58"/>
      <c r="H9776" s="55"/>
      <c r="I9776" s="55"/>
      <c r="J9776" s="71"/>
      <c r="K9776" s="71"/>
      <c r="L9776" s="39"/>
      <c r="M9776" s="39"/>
      <c r="N9776" s="64"/>
      <c r="Y9776" s="55"/>
    </row>
    <row r="9777" spans="1:25" s="49" customFormat="1" x14ac:dyDescent="0.25">
      <c r="A9777" s="67"/>
      <c r="B9777" s="67"/>
      <c r="C9777" s="67"/>
      <c r="D9777" s="71"/>
      <c r="E9777" s="55"/>
      <c r="F9777" s="58"/>
      <c r="G9777" s="58"/>
      <c r="H9777" s="55"/>
      <c r="I9777" s="55"/>
      <c r="J9777" s="71"/>
      <c r="K9777" s="71"/>
      <c r="L9777" s="39"/>
      <c r="M9777" s="39"/>
      <c r="N9777" s="64"/>
      <c r="Y9777" s="55"/>
    </row>
    <row r="9778" spans="1:25" s="49" customFormat="1" x14ac:dyDescent="0.25">
      <c r="A9778" s="67"/>
      <c r="B9778" s="67"/>
      <c r="C9778" s="67"/>
      <c r="D9778" s="71"/>
      <c r="E9778" s="55"/>
      <c r="F9778" s="58"/>
      <c r="G9778" s="58"/>
      <c r="H9778" s="55"/>
      <c r="I9778" s="55"/>
      <c r="J9778" s="71"/>
      <c r="K9778" s="71"/>
      <c r="L9778" s="39"/>
      <c r="M9778" s="39"/>
      <c r="N9778" s="64"/>
      <c r="Y9778" s="55"/>
    </row>
    <row r="9779" spans="1:25" s="49" customFormat="1" x14ac:dyDescent="0.25">
      <c r="A9779" s="67"/>
      <c r="B9779" s="67"/>
      <c r="C9779" s="67"/>
      <c r="D9779" s="71"/>
      <c r="E9779" s="55"/>
      <c r="F9779" s="58"/>
      <c r="G9779" s="58"/>
      <c r="H9779" s="55"/>
      <c r="I9779" s="55"/>
      <c r="J9779" s="71"/>
      <c r="K9779" s="71"/>
      <c r="L9779" s="39"/>
      <c r="M9779" s="39"/>
      <c r="N9779" s="64"/>
      <c r="Y9779" s="55"/>
    </row>
    <row r="9780" spans="1:25" s="49" customFormat="1" x14ac:dyDescent="0.25">
      <c r="A9780" s="67"/>
      <c r="B9780" s="67"/>
      <c r="C9780" s="67"/>
      <c r="D9780" s="71"/>
      <c r="E9780" s="55"/>
      <c r="F9780" s="58"/>
      <c r="G9780" s="58"/>
      <c r="H9780" s="55"/>
      <c r="I9780" s="55"/>
      <c r="J9780" s="71"/>
      <c r="K9780" s="71"/>
      <c r="L9780" s="39"/>
      <c r="M9780" s="39"/>
      <c r="N9780" s="64"/>
      <c r="Y9780" s="55"/>
    </row>
    <row r="9781" spans="1:25" s="49" customFormat="1" x14ac:dyDescent="0.25">
      <c r="A9781" s="67"/>
      <c r="B9781" s="67"/>
      <c r="C9781" s="67"/>
      <c r="D9781" s="71"/>
      <c r="E9781" s="55"/>
      <c r="F9781" s="58"/>
      <c r="G9781" s="58"/>
      <c r="H9781" s="55"/>
      <c r="I9781" s="55"/>
      <c r="J9781" s="71"/>
      <c r="K9781" s="71"/>
      <c r="L9781" s="39"/>
      <c r="M9781" s="39"/>
      <c r="N9781" s="64"/>
      <c r="Y9781" s="55"/>
    </row>
    <row r="9782" spans="1:25" s="49" customFormat="1" x14ac:dyDescent="0.25">
      <c r="A9782" s="67"/>
      <c r="B9782" s="67"/>
      <c r="C9782" s="67"/>
      <c r="D9782" s="71"/>
      <c r="E9782" s="55"/>
      <c r="F9782" s="58"/>
      <c r="G9782" s="58"/>
      <c r="H9782" s="55"/>
      <c r="I9782" s="55"/>
      <c r="J9782" s="71"/>
      <c r="K9782" s="71"/>
      <c r="L9782" s="39"/>
      <c r="M9782" s="39"/>
      <c r="N9782" s="64"/>
      <c r="Y9782" s="55"/>
    </row>
    <row r="9783" spans="1:25" s="49" customFormat="1" x14ac:dyDescent="0.25">
      <c r="A9783" s="67"/>
      <c r="B9783" s="67"/>
      <c r="C9783" s="67"/>
      <c r="D9783" s="71"/>
      <c r="E9783" s="55"/>
      <c r="F9783" s="58"/>
      <c r="G9783" s="58"/>
      <c r="H9783" s="55"/>
      <c r="I9783" s="55"/>
      <c r="J9783" s="71"/>
      <c r="K9783" s="71"/>
      <c r="L9783" s="39"/>
      <c r="M9783" s="39"/>
      <c r="N9783" s="64"/>
      <c r="Y9783" s="55"/>
    </row>
    <row r="9784" spans="1:25" s="49" customFormat="1" x14ac:dyDescent="0.25">
      <c r="A9784" s="67"/>
      <c r="B9784" s="67"/>
      <c r="C9784" s="67"/>
      <c r="D9784" s="71"/>
      <c r="E9784" s="55"/>
      <c r="F9784" s="58"/>
      <c r="G9784" s="58"/>
      <c r="H9784" s="55"/>
      <c r="I9784" s="55"/>
      <c r="J9784" s="71"/>
      <c r="K9784" s="71"/>
      <c r="L9784" s="39"/>
      <c r="M9784" s="39"/>
      <c r="N9784" s="64"/>
      <c r="Y9784" s="55"/>
    </row>
    <row r="9785" spans="1:25" s="49" customFormat="1" x14ac:dyDescent="0.25">
      <c r="A9785" s="67"/>
      <c r="B9785" s="67"/>
      <c r="C9785" s="67"/>
      <c r="D9785" s="71"/>
      <c r="E9785" s="55"/>
      <c r="F9785" s="58"/>
      <c r="G9785" s="58"/>
      <c r="H9785" s="55"/>
      <c r="I9785" s="55"/>
      <c r="J9785" s="71"/>
      <c r="K9785" s="71"/>
      <c r="L9785" s="39"/>
      <c r="M9785" s="39"/>
      <c r="N9785" s="64"/>
      <c r="Y9785" s="55"/>
    </row>
    <row r="9786" spans="1:25" s="49" customFormat="1" x14ac:dyDescent="0.25">
      <c r="A9786" s="67"/>
      <c r="B9786" s="67"/>
      <c r="C9786" s="67"/>
      <c r="D9786" s="71"/>
      <c r="E9786" s="55"/>
      <c r="F9786" s="58"/>
      <c r="G9786" s="58"/>
      <c r="H9786" s="55"/>
      <c r="I9786" s="55"/>
      <c r="J9786" s="71"/>
      <c r="K9786" s="71"/>
      <c r="L9786" s="39"/>
      <c r="M9786" s="39"/>
      <c r="N9786" s="64"/>
      <c r="Y9786" s="55"/>
    </row>
    <row r="9787" spans="1:25" s="49" customFormat="1" x14ac:dyDescent="0.25">
      <c r="A9787" s="67"/>
      <c r="B9787" s="67"/>
      <c r="C9787" s="67"/>
      <c r="D9787" s="71"/>
      <c r="E9787" s="55"/>
      <c r="F9787" s="58"/>
      <c r="G9787" s="58"/>
      <c r="H9787" s="55"/>
      <c r="I9787" s="55"/>
      <c r="J9787" s="71"/>
      <c r="K9787" s="71"/>
      <c r="L9787" s="39"/>
      <c r="M9787" s="39"/>
      <c r="N9787" s="64"/>
      <c r="Y9787" s="55"/>
    </row>
    <row r="9788" spans="1:25" s="49" customFormat="1" x14ac:dyDescent="0.25">
      <c r="A9788" s="67"/>
      <c r="B9788" s="67"/>
      <c r="C9788" s="67"/>
      <c r="D9788" s="71"/>
      <c r="E9788" s="55"/>
      <c r="F9788" s="58"/>
      <c r="G9788" s="58"/>
      <c r="H9788" s="55"/>
      <c r="I9788" s="55"/>
      <c r="J9788" s="71"/>
      <c r="K9788" s="71"/>
      <c r="L9788" s="39"/>
      <c r="M9788" s="39"/>
      <c r="N9788" s="64"/>
      <c r="Y9788" s="55"/>
    </row>
    <row r="9789" spans="1:25" s="49" customFormat="1" x14ac:dyDescent="0.25">
      <c r="A9789" s="67"/>
      <c r="B9789" s="67"/>
      <c r="C9789" s="67"/>
      <c r="D9789" s="71"/>
      <c r="E9789" s="55"/>
      <c r="F9789" s="58"/>
      <c r="G9789" s="58"/>
      <c r="H9789" s="55"/>
      <c r="I9789" s="55"/>
      <c r="J9789" s="71"/>
      <c r="K9789" s="71"/>
      <c r="L9789" s="39"/>
      <c r="M9789" s="39"/>
      <c r="N9789" s="64"/>
      <c r="Y9789" s="55"/>
    </row>
    <row r="9790" spans="1:25" s="49" customFormat="1" x14ac:dyDescent="0.25">
      <c r="A9790" s="67"/>
      <c r="B9790" s="67"/>
      <c r="C9790" s="67"/>
      <c r="D9790" s="71"/>
      <c r="E9790" s="55"/>
      <c r="F9790" s="58"/>
      <c r="G9790" s="58"/>
      <c r="H9790" s="55"/>
      <c r="I9790" s="55"/>
      <c r="J9790" s="71"/>
      <c r="K9790" s="71"/>
      <c r="L9790" s="39"/>
      <c r="M9790" s="39"/>
      <c r="N9790" s="64"/>
      <c r="Y9790" s="55"/>
    </row>
    <row r="9791" spans="1:25" s="49" customFormat="1" x14ac:dyDescent="0.25">
      <c r="A9791" s="67"/>
      <c r="B9791" s="67"/>
      <c r="C9791" s="67"/>
      <c r="D9791" s="71"/>
      <c r="E9791" s="55"/>
      <c r="F9791" s="58"/>
      <c r="G9791" s="58"/>
      <c r="H9791" s="55"/>
      <c r="I9791" s="55"/>
      <c r="J9791" s="71"/>
      <c r="K9791" s="71"/>
      <c r="L9791" s="39"/>
      <c r="M9791" s="39"/>
      <c r="N9791" s="64"/>
      <c r="Y9791" s="55"/>
    </row>
    <row r="9792" spans="1:25" s="49" customFormat="1" x14ac:dyDescent="0.25">
      <c r="A9792" s="67"/>
      <c r="B9792" s="67"/>
      <c r="C9792" s="67"/>
      <c r="D9792" s="71"/>
      <c r="E9792" s="55"/>
      <c r="F9792" s="58"/>
      <c r="G9792" s="58"/>
      <c r="H9792" s="55"/>
      <c r="I9792" s="55"/>
      <c r="J9792" s="71"/>
      <c r="K9792" s="71"/>
      <c r="L9792" s="39"/>
      <c r="M9792" s="39"/>
      <c r="N9792" s="64"/>
      <c r="Y9792" s="55"/>
    </row>
    <row r="9793" spans="1:25" s="49" customFormat="1" x14ac:dyDescent="0.25">
      <c r="A9793" s="67"/>
      <c r="B9793" s="67"/>
      <c r="C9793" s="67"/>
      <c r="D9793" s="71"/>
      <c r="E9793" s="55"/>
      <c r="F9793" s="58"/>
      <c r="G9793" s="58"/>
      <c r="H9793" s="55"/>
      <c r="I9793" s="55"/>
      <c r="J9793" s="71"/>
      <c r="K9793" s="71"/>
      <c r="L9793" s="39"/>
      <c r="M9793" s="39"/>
      <c r="N9793" s="64"/>
      <c r="Y9793" s="55"/>
    </row>
    <row r="9794" spans="1:25" s="49" customFormat="1" x14ac:dyDescent="0.25">
      <c r="A9794" s="67"/>
      <c r="B9794" s="67"/>
      <c r="C9794" s="67"/>
      <c r="D9794" s="71"/>
      <c r="E9794" s="55"/>
      <c r="F9794" s="58"/>
      <c r="G9794" s="58"/>
      <c r="H9794" s="55"/>
      <c r="I9794" s="55"/>
      <c r="J9794" s="71"/>
      <c r="K9794" s="71"/>
      <c r="L9794" s="39"/>
      <c r="M9794" s="39"/>
      <c r="N9794" s="64"/>
      <c r="Y9794" s="55"/>
    </row>
    <row r="9795" spans="1:25" s="49" customFormat="1" x14ac:dyDescent="0.25">
      <c r="A9795" s="67"/>
      <c r="B9795" s="67"/>
      <c r="C9795" s="67"/>
      <c r="D9795" s="71"/>
      <c r="E9795" s="55"/>
      <c r="F9795" s="58"/>
      <c r="G9795" s="58"/>
      <c r="H9795" s="55"/>
      <c r="I9795" s="55"/>
      <c r="J9795" s="71"/>
      <c r="K9795" s="71"/>
      <c r="L9795" s="39"/>
      <c r="M9795" s="39"/>
      <c r="N9795" s="64"/>
      <c r="Y9795" s="55"/>
    </row>
    <row r="9796" spans="1:25" s="49" customFormat="1" x14ac:dyDescent="0.25">
      <c r="A9796" s="67"/>
      <c r="B9796" s="67"/>
      <c r="C9796" s="67"/>
      <c r="D9796" s="71"/>
      <c r="E9796" s="55"/>
      <c r="F9796" s="58"/>
      <c r="G9796" s="58"/>
      <c r="H9796" s="55"/>
      <c r="I9796" s="55"/>
      <c r="J9796" s="71"/>
      <c r="K9796" s="71"/>
      <c r="L9796" s="39"/>
      <c r="M9796" s="39"/>
      <c r="N9796" s="64"/>
      <c r="Y9796" s="55"/>
    </row>
    <row r="9797" spans="1:25" s="49" customFormat="1" x14ac:dyDescent="0.25">
      <c r="A9797" s="67"/>
      <c r="B9797" s="67"/>
      <c r="C9797" s="67"/>
      <c r="D9797" s="71"/>
      <c r="E9797" s="55"/>
      <c r="F9797" s="58"/>
      <c r="G9797" s="58"/>
      <c r="H9797" s="55"/>
      <c r="I9797" s="55"/>
      <c r="J9797" s="71"/>
      <c r="K9797" s="71"/>
      <c r="L9797" s="39"/>
      <c r="M9797" s="39"/>
      <c r="N9797" s="64"/>
      <c r="Y9797" s="55"/>
    </row>
    <row r="9798" spans="1:25" s="49" customFormat="1" x14ac:dyDescent="0.25">
      <c r="A9798" s="67"/>
      <c r="B9798" s="67"/>
      <c r="C9798" s="67"/>
      <c r="D9798" s="71"/>
      <c r="E9798" s="55"/>
      <c r="F9798" s="58"/>
      <c r="G9798" s="58"/>
      <c r="H9798" s="55"/>
      <c r="I9798" s="55"/>
      <c r="J9798" s="71"/>
      <c r="K9798" s="71"/>
      <c r="L9798" s="39"/>
      <c r="M9798" s="39"/>
      <c r="N9798" s="64"/>
      <c r="Y9798" s="55"/>
    </row>
    <row r="9799" spans="1:25" s="49" customFormat="1" x14ac:dyDescent="0.25">
      <c r="A9799" s="67"/>
      <c r="B9799" s="67"/>
      <c r="C9799" s="67"/>
      <c r="D9799" s="71"/>
      <c r="E9799" s="55"/>
      <c r="F9799" s="58"/>
      <c r="G9799" s="58"/>
      <c r="H9799" s="55"/>
      <c r="I9799" s="55"/>
      <c r="J9799" s="71"/>
      <c r="K9799" s="71"/>
      <c r="L9799" s="39"/>
      <c r="M9799" s="39"/>
      <c r="N9799" s="64"/>
      <c r="Y9799" s="55"/>
    </row>
    <row r="9800" spans="1:25" s="49" customFormat="1" x14ac:dyDescent="0.25">
      <c r="A9800" s="67"/>
      <c r="B9800" s="67"/>
      <c r="C9800" s="67"/>
      <c r="D9800" s="71"/>
      <c r="E9800" s="55"/>
      <c r="F9800" s="58"/>
      <c r="G9800" s="58"/>
      <c r="H9800" s="55"/>
      <c r="I9800" s="55"/>
      <c r="J9800" s="71"/>
      <c r="K9800" s="71"/>
      <c r="L9800" s="39"/>
      <c r="M9800" s="39"/>
      <c r="N9800" s="64"/>
      <c r="Y9800" s="55"/>
    </row>
    <row r="9801" spans="1:25" s="49" customFormat="1" x14ac:dyDescent="0.25">
      <c r="A9801" s="67"/>
      <c r="B9801" s="67"/>
      <c r="C9801" s="67"/>
      <c r="D9801" s="71"/>
      <c r="E9801" s="55"/>
      <c r="F9801" s="58"/>
      <c r="G9801" s="58"/>
      <c r="H9801" s="55"/>
      <c r="I9801" s="55"/>
      <c r="J9801" s="71"/>
      <c r="K9801" s="71"/>
      <c r="L9801" s="39"/>
      <c r="M9801" s="39"/>
      <c r="N9801" s="64"/>
      <c r="Y9801" s="55"/>
    </row>
    <row r="9802" spans="1:25" s="49" customFormat="1" x14ac:dyDescent="0.25">
      <c r="A9802" s="67"/>
      <c r="B9802" s="67"/>
      <c r="C9802" s="67"/>
      <c r="D9802" s="71"/>
      <c r="E9802" s="55"/>
      <c r="F9802" s="58"/>
      <c r="G9802" s="58"/>
      <c r="H9802" s="55"/>
      <c r="I9802" s="55"/>
      <c r="J9802" s="71"/>
      <c r="K9802" s="71"/>
      <c r="L9802" s="39"/>
      <c r="M9802" s="39"/>
      <c r="N9802" s="64"/>
      <c r="Y9802" s="55"/>
    </row>
    <row r="9803" spans="1:25" s="49" customFormat="1" x14ac:dyDescent="0.25">
      <c r="A9803" s="67"/>
      <c r="B9803" s="67"/>
      <c r="C9803" s="67"/>
      <c r="D9803" s="71"/>
      <c r="E9803" s="55"/>
      <c r="F9803" s="58"/>
      <c r="G9803" s="58"/>
      <c r="H9803" s="55"/>
      <c r="I9803" s="55"/>
      <c r="J9803" s="71"/>
      <c r="K9803" s="71"/>
      <c r="L9803" s="39"/>
      <c r="M9803" s="39"/>
      <c r="N9803" s="64"/>
      <c r="Y9803" s="55"/>
    </row>
    <row r="9804" spans="1:25" s="49" customFormat="1" x14ac:dyDescent="0.25">
      <c r="A9804" s="67"/>
      <c r="B9804" s="67"/>
      <c r="C9804" s="67"/>
      <c r="D9804" s="71"/>
      <c r="E9804" s="55"/>
      <c r="F9804" s="58"/>
      <c r="G9804" s="58"/>
      <c r="H9804" s="55"/>
      <c r="I9804" s="55"/>
      <c r="J9804" s="71"/>
      <c r="K9804" s="71"/>
      <c r="L9804" s="39"/>
      <c r="M9804" s="39"/>
      <c r="N9804" s="64"/>
      <c r="Y9804" s="55"/>
    </row>
    <row r="9805" spans="1:25" s="49" customFormat="1" x14ac:dyDescent="0.25">
      <c r="A9805" s="67"/>
      <c r="B9805" s="67"/>
      <c r="C9805" s="67"/>
      <c r="D9805" s="71"/>
      <c r="E9805" s="55"/>
      <c r="F9805" s="58"/>
      <c r="G9805" s="58"/>
      <c r="H9805" s="55"/>
      <c r="I9805" s="55"/>
      <c r="J9805" s="71"/>
      <c r="K9805" s="71"/>
      <c r="L9805" s="39"/>
      <c r="M9805" s="39"/>
      <c r="N9805" s="64"/>
      <c r="Y9805" s="55"/>
    </row>
    <row r="9806" spans="1:25" s="49" customFormat="1" x14ac:dyDescent="0.25">
      <c r="A9806" s="67"/>
      <c r="B9806" s="67"/>
      <c r="C9806" s="67"/>
      <c r="D9806" s="71"/>
      <c r="E9806" s="55"/>
      <c r="F9806" s="58"/>
      <c r="G9806" s="58"/>
      <c r="H9806" s="55"/>
      <c r="I9806" s="55"/>
      <c r="J9806" s="71"/>
      <c r="K9806" s="71"/>
      <c r="L9806" s="39"/>
      <c r="M9806" s="39"/>
      <c r="N9806" s="64"/>
      <c r="Y9806" s="55"/>
    </row>
    <row r="9807" spans="1:25" s="49" customFormat="1" x14ac:dyDescent="0.25">
      <c r="A9807" s="67"/>
      <c r="B9807" s="67"/>
      <c r="C9807" s="67"/>
      <c r="D9807" s="71"/>
      <c r="E9807" s="55"/>
      <c r="F9807" s="58"/>
      <c r="G9807" s="58"/>
      <c r="H9807" s="55"/>
      <c r="I9807" s="55"/>
      <c r="J9807" s="71"/>
      <c r="K9807" s="71"/>
      <c r="L9807" s="39"/>
      <c r="M9807" s="39"/>
      <c r="N9807" s="64"/>
      <c r="Y9807" s="55"/>
    </row>
    <row r="9808" spans="1:25" s="49" customFormat="1" x14ac:dyDescent="0.25">
      <c r="A9808" s="67"/>
      <c r="B9808" s="67"/>
      <c r="C9808" s="67"/>
      <c r="D9808" s="71"/>
      <c r="E9808" s="55"/>
      <c r="F9808" s="58"/>
      <c r="G9808" s="58"/>
      <c r="H9808" s="55"/>
      <c r="I9808" s="55"/>
      <c r="J9808" s="71"/>
      <c r="K9808" s="71"/>
      <c r="L9808" s="39"/>
      <c r="M9808" s="39"/>
      <c r="N9808" s="64"/>
      <c r="Y9808" s="55"/>
    </row>
    <row r="9809" spans="1:25" s="49" customFormat="1" x14ac:dyDescent="0.25">
      <c r="A9809" s="67"/>
      <c r="B9809" s="67"/>
      <c r="C9809" s="67"/>
      <c r="D9809" s="71"/>
      <c r="E9809" s="55"/>
      <c r="F9809" s="58"/>
      <c r="G9809" s="58"/>
      <c r="H9809" s="55"/>
      <c r="I9809" s="55"/>
      <c r="J9809" s="71"/>
      <c r="K9809" s="71"/>
      <c r="L9809" s="39"/>
      <c r="M9809" s="39"/>
      <c r="N9809" s="64"/>
      <c r="Y9809" s="55"/>
    </row>
    <row r="9810" spans="1:25" s="49" customFormat="1" x14ac:dyDescent="0.25">
      <c r="A9810" s="67"/>
      <c r="B9810" s="67"/>
      <c r="C9810" s="67"/>
      <c r="D9810" s="71"/>
      <c r="E9810" s="55"/>
      <c r="F9810" s="58"/>
      <c r="G9810" s="58"/>
      <c r="H9810" s="55"/>
      <c r="I9810" s="55"/>
      <c r="J9810" s="71"/>
      <c r="K9810" s="71"/>
      <c r="L9810" s="39"/>
      <c r="M9810" s="39"/>
      <c r="N9810" s="64"/>
      <c r="Y9810" s="55"/>
    </row>
    <row r="9811" spans="1:25" s="49" customFormat="1" x14ac:dyDescent="0.25">
      <c r="A9811" s="67"/>
      <c r="B9811" s="67"/>
      <c r="C9811" s="67"/>
      <c r="D9811" s="71"/>
      <c r="E9811" s="55"/>
      <c r="F9811" s="58"/>
      <c r="G9811" s="58"/>
      <c r="H9811" s="55"/>
      <c r="I9811" s="55"/>
      <c r="J9811" s="71"/>
      <c r="K9811" s="71"/>
      <c r="L9811" s="39"/>
      <c r="M9811" s="39"/>
      <c r="N9811" s="64"/>
      <c r="Y9811" s="55"/>
    </row>
    <row r="9812" spans="1:25" s="49" customFormat="1" x14ac:dyDescent="0.25">
      <c r="A9812" s="67"/>
      <c r="B9812" s="67"/>
      <c r="C9812" s="67"/>
      <c r="D9812" s="71"/>
      <c r="E9812" s="55"/>
      <c r="F9812" s="58"/>
      <c r="G9812" s="58"/>
      <c r="H9812" s="55"/>
      <c r="I9812" s="55"/>
      <c r="J9812" s="71"/>
      <c r="K9812" s="71"/>
      <c r="L9812" s="39"/>
      <c r="M9812" s="39"/>
      <c r="N9812" s="64"/>
      <c r="Y9812" s="55"/>
    </row>
    <row r="9813" spans="1:25" s="49" customFormat="1" x14ac:dyDescent="0.25">
      <c r="A9813" s="67"/>
      <c r="B9813" s="67"/>
      <c r="C9813" s="67"/>
      <c r="D9813" s="71"/>
      <c r="E9813" s="55"/>
      <c r="F9813" s="58"/>
      <c r="G9813" s="58"/>
      <c r="H9813" s="55"/>
      <c r="I9813" s="55"/>
      <c r="J9813" s="71"/>
      <c r="K9813" s="71"/>
      <c r="L9813" s="39"/>
      <c r="M9813" s="39"/>
      <c r="N9813" s="64"/>
      <c r="Y9813" s="55"/>
    </row>
    <row r="9814" spans="1:25" s="49" customFormat="1" x14ac:dyDescent="0.25">
      <c r="A9814" s="67"/>
      <c r="B9814" s="67"/>
      <c r="C9814" s="67"/>
      <c r="D9814" s="71"/>
      <c r="E9814" s="55"/>
      <c r="F9814" s="58"/>
      <c r="G9814" s="58"/>
      <c r="H9814" s="55"/>
      <c r="I9814" s="55"/>
      <c r="J9814" s="71"/>
      <c r="K9814" s="71"/>
      <c r="L9814" s="39"/>
      <c r="M9814" s="39"/>
      <c r="N9814" s="64"/>
      <c r="Y9814" s="55"/>
    </row>
    <row r="9815" spans="1:25" s="49" customFormat="1" x14ac:dyDescent="0.25">
      <c r="A9815" s="67"/>
      <c r="B9815" s="67"/>
      <c r="C9815" s="67"/>
      <c r="D9815" s="71"/>
      <c r="E9815" s="55"/>
      <c r="F9815" s="58"/>
      <c r="G9815" s="58"/>
      <c r="H9815" s="55"/>
      <c r="I9815" s="55"/>
      <c r="J9815" s="71"/>
      <c r="K9815" s="71"/>
      <c r="L9815" s="39"/>
      <c r="M9815" s="39"/>
      <c r="N9815" s="64"/>
      <c r="Y9815" s="55"/>
    </row>
    <row r="9816" spans="1:25" s="49" customFormat="1" x14ac:dyDescent="0.25">
      <c r="A9816" s="67"/>
      <c r="B9816" s="67"/>
      <c r="C9816" s="67"/>
      <c r="D9816" s="71"/>
      <c r="E9816" s="55"/>
      <c r="F9816" s="58"/>
      <c r="G9816" s="58"/>
      <c r="H9816" s="55"/>
      <c r="I9816" s="55"/>
      <c r="J9816" s="71"/>
      <c r="K9816" s="71"/>
      <c r="L9816" s="39"/>
      <c r="M9816" s="39"/>
      <c r="N9816" s="64"/>
      <c r="Y9816" s="55"/>
    </row>
    <row r="9817" spans="1:25" s="49" customFormat="1" x14ac:dyDescent="0.25">
      <c r="A9817" s="67"/>
      <c r="B9817" s="67"/>
      <c r="C9817" s="67"/>
      <c r="D9817" s="71"/>
      <c r="E9817" s="55"/>
      <c r="F9817" s="58"/>
      <c r="G9817" s="58"/>
      <c r="H9817" s="55"/>
      <c r="I9817" s="55"/>
      <c r="J9817" s="71"/>
      <c r="K9817" s="71"/>
      <c r="L9817" s="39"/>
      <c r="M9817" s="39"/>
      <c r="N9817" s="64"/>
      <c r="Y9817" s="55"/>
    </row>
    <row r="9818" spans="1:25" s="49" customFormat="1" x14ac:dyDescent="0.25">
      <c r="A9818" s="67"/>
      <c r="B9818" s="67"/>
      <c r="C9818" s="67"/>
      <c r="D9818" s="71"/>
      <c r="E9818" s="55"/>
      <c r="F9818" s="58"/>
      <c r="G9818" s="58"/>
      <c r="H9818" s="55"/>
      <c r="I9818" s="55"/>
      <c r="J9818" s="71"/>
      <c r="K9818" s="71"/>
      <c r="L9818" s="39"/>
      <c r="M9818" s="39"/>
      <c r="N9818" s="64"/>
      <c r="Y9818" s="55"/>
    </row>
    <row r="9819" spans="1:25" s="49" customFormat="1" x14ac:dyDescent="0.25">
      <c r="A9819" s="67"/>
      <c r="B9819" s="67"/>
      <c r="C9819" s="67"/>
      <c r="D9819" s="71"/>
      <c r="E9819" s="55"/>
      <c r="F9819" s="58"/>
      <c r="G9819" s="58"/>
      <c r="H9819" s="55"/>
      <c r="I9819" s="55"/>
      <c r="J9819" s="71"/>
      <c r="K9819" s="71"/>
      <c r="L9819" s="39"/>
      <c r="M9819" s="39"/>
      <c r="N9819" s="64"/>
      <c r="Y9819" s="55"/>
    </row>
    <row r="9820" spans="1:25" s="49" customFormat="1" x14ac:dyDescent="0.25">
      <c r="A9820" s="67"/>
      <c r="B9820" s="67"/>
      <c r="C9820" s="67"/>
      <c r="D9820" s="71"/>
      <c r="E9820" s="55"/>
      <c r="F9820" s="58"/>
      <c r="G9820" s="58"/>
      <c r="H9820" s="55"/>
      <c r="I9820" s="55"/>
      <c r="J9820" s="71"/>
      <c r="K9820" s="71"/>
      <c r="L9820" s="39"/>
      <c r="M9820" s="39"/>
      <c r="N9820" s="64"/>
      <c r="Y9820" s="55"/>
    </row>
    <row r="9821" spans="1:25" s="49" customFormat="1" x14ac:dyDescent="0.25">
      <c r="A9821" s="67"/>
      <c r="B9821" s="67"/>
      <c r="C9821" s="67"/>
      <c r="D9821" s="71"/>
      <c r="E9821" s="55"/>
      <c r="F9821" s="58"/>
      <c r="G9821" s="58"/>
      <c r="H9821" s="55"/>
      <c r="I9821" s="55"/>
      <c r="J9821" s="71"/>
      <c r="K9821" s="71"/>
      <c r="L9821" s="39"/>
      <c r="M9821" s="39"/>
      <c r="N9821" s="64"/>
      <c r="Y9821" s="55"/>
    </row>
    <row r="9822" spans="1:25" s="49" customFormat="1" x14ac:dyDescent="0.25">
      <c r="A9822" s="67"/>
      <c r="B9822" s="67"/>
      <c r="C9822" s="67"/>
      <c r="D9822" s="71"/>
      <c r="E9822" s="55"/>
      <c r="F9822" s="58"/>
      <c r="G9822" s="58"/>
      <c r="H9822" s="55"/>
      <c r="I9822" s="55"/>
      <c r="J9822" s="71"/>
      <c r="K9822" s="71"/>
      <c r="L9822" s="39"/>
      <c r="M9822" s="39"/>
      <c r="N9822" s="64"/>
      <c r="Y9822" s="55"/>
    </row>
    <row r="9823" spans="1:25" s="49" customFormat="1" x14ac:dyDescent="0.25">
      <c r="A9823" s="67"/>
      <c r="B9823" s="67"/>
      <c r="C9823" s="67"/>
      <c r="D9823" s="71"/>
      <c r="E9823" s="55"/>
      <c r="F9823" s="58"/>
      <c r="G9823" s="58"/>
      <c r="H9823" s="55"/>
      <c r="I9823" s="55"/>
      <c r="J9823" s="71"/>
      <c r="K9823" s="71"/>
      <c r="L9823" s="39"/>
      <c r="M9823" s="39"/>
      <c r="N9823" s="64"/>
      <c r="Y9823" s="55"/>
    </row>
    <row r="9824" spans="1:25" s="49" customFormat="1" x14ac:dyDescent="0.25">
      <c r="A9824" s="67"/>
      <c r="B9824" s="67"/>
      <c r="C9824" s="67"/>
      <c r="D9824" s="71"/>
      <c r="E9824" s="55"/>
      <c r="F9824" s="58"/>
      <c r="G9824" s="58"/>
      <c r="H9824" s="55"/>
      <c r="I9824" s="55"/>
      <c r="J9824" s="71"/>
      <c r="K9824" s="71"/>
      <c r="L9824" s="39"/>
      <c r="M9824" s="39"/>
      <c r="N9824" s="64"/>
      <c r="Y9824" s="55"/>
    </row>
    <row r="9825" spans="1:25" s="49" customFormat="1" x14ac:dyDescent="0.25">
      <c r="A9825" s="67"/>
      <c r="B9825" s="67"/>
      <c r="C9825" s="67"/>
      <c r="D9825" s="71"/>
      <c r="E9825" s="55"/>
      <c r="F9825" s="58"/>
      <c r="G9825" s="58"/>
      <c r="H9825" s="55"/>
      <c r="I9825" s="55"/>
      <c r="J9825" s="71"/>
      <c r="K9825" s="71"/>
      <c r="L9825" s="39"/>
      <c r="M9825" s="39"/>
      <c r="N9825" s="64"/>
      <c r="Y9825" s="55"/>
    </row>
    <row r="9826" spans="1:25" s="49" customFormat="1" x14ac:dyDescent="0.25">
      <c r="A9826" s="67"/>
      <c r="B9826" s="67"/>
      <c r="C9826" s="67"/>
      <c r="D9826" s="71"/>
      <c r="E9826" s="55"/>
      <c r="F9826" s="58"/>
      <c r="G9826" s="58"/>
      <c r="H9826" s="55"/>
      <c r="I9826" s="55"/>
      <c r="J9826" s="71"/>
      <c r="K9826" s="71"/>
      <c r="L9826" s="39"/>
      <c r="M9826" s="39"/>
      <c r="N9826" s="64"/>
      <c r="Y9826" s="55"/>
    </row>
    <row r="9827" spans="1:25" s="49" customFormat="1" x14ac:dyDescent="0.25">
      <c r="A9827" s="67"/>
      <c r="B9827" s="67"/>
      <c r="C9827" s="67"/>
      <c r="D9827" s="71"/>
      <c r="E9827" s="55"/>
      <c r="F9827" s="58"/>
      <c r="G9827" s="58"/>
      <c r="H9827" s="55"/>
      <c r="I9827" s="55"/>
      <c r="J9827" s="71"/>
      <c r="K9827" s="71"/>
      <c r="L9827" s="39"/>
      <c r="M9827" s="39"/>
      <c r="N9827" s="64"/>
      <c r="Y9827" s="55"/>
    </row>
    <row r="9828" spans="1:25" s="49" customFormat="1" x14ac:dyDescent="0.25">
      <c r="A9828" s="67"/>
      <c r="B9828" s="67"/>
      <c r="C9828" s="67"/>
      <c r="D9828" s="71"/>
      <c r="E9828" s="55"/>
      <c r="F9828" s="58"/>
      <c r="G9828" s="58"/>
      <c r="H9828" s="55"/>
      <c r="I9828" s="55"/>
      <c r="J9828" s="71"/>
      <c r="K9828" s="71"/>
      <c r="L9828" s="39"/>
      <c r="M9828" s="39"/>
      <c r="N9828" s="64"/>
      <c r="Y9828" s="55"/>
    </row>
    <row r="9829" spans="1:25" s="49" customFormat="1" x14ac:dyDescent="0.25">
      <c r="A9829" s="67"/>
      <c r="B9829" s="67"/>
      <c r="C9829" s="67"/>
      <c r="D9829" s="71"/>
      <c r="E9829" s="55"/>
      <c r="F9829" s="58"/>
      <c r="G9829" s="58"/>
      <c r="H9829" s="55"/>
      <c r="I9829" s="55"/>
      <c r="J9829" s="71"/>
      <c r="K9829" s="71"/>
      <c r="L9829" s="39"/>
      <c r="M9829" s="39"/>
      <c r="N9829" s="64"/>
      <c r="Y9829" s="55"/>
    </row>
    <row r="9830" spans="1:25" s="49" customFormat="1" x14ac:dyDescent="0.25">
      <c r="A9830" s="67"/>
      <c r="B9830" s="67"/>
      <c r="C9830" s="67"/>
      <c r="D9830" s="71"/>
      <c r="E9830" s="55"/>
      <c r="F9830" s="58"/>
      <c r="G9830" s="58"/>
      <c r="H9830" s="55"/>
      <c r="I9830" s="55"/>
      <c r="J9830" s="71"/>
      <c r="K9830" s="71"/>
      <c r="L9830" s="39"/>
      <c r="M9830" s="39"/>
      <c r="N9830" s="64"/>
      <c r="Y9830" s="55"/>
    </row>
    <row r="9831" spans="1:25" s="49" customFormat="1" x14ac:dyDescent="0.25">
      <c r="A9831" s="67"/>
      <c r="B9831" s="67"/>
      <c r="C9831" s="67"/>
      <c r="D9831" s="71"/>
      <c r="E9831" s="55"/>
      <c r="F9831" s="58"/>
      <c r="G9831" s="58"/>
      <c r="H9831" s="55"/>
      <c r="I9831" s="55"/>
      <c r="J9831" s="71"/>
      <c r="K9831" s="71"/>
      <c r="L9831" s="39"/>
      <c r="M9831" s="39"/>
      <c r="N9831" s="64"/>
      <c r="Y9831" s="55"/>
    </row>
    <row r="9832" spans="1:25" s="49" customFormat="1" x14ac:dyDescent="0.25">
      <c r="A9832" s="67"/>
      <c r="B9832" s="67"/>
      <c r="C9832" s="67"/>
      <c r="D9832" s="71"/>
      <c r="E9832" s="55"/>
      <c r="F9832" s="58"/>
      <c r="G9832" s="58"/>
      <c r="H9832" s="55"/>
      <c r="I9832" s="55"/>
      <c r="J9832" s="71"/>
      <c r="K9832" s="71"/>
      <c r="L9832" s="39"/>
      <c r="M9832" s="39"/>
      <c r="N9832" s="64"/>
      <c r="Y9832" s="55"/>
    </row>
    <row r="9833" spans="1:25" s="49" customFormat="1" x14ac:dyDescent="0.25">
      <c r="A9833" s="67"/>
      <c r="B9833" s="67"/>
      <c r="C9833" s="67"/>
      <c r="D9833" s="71"/>
      <c r="E9833" s="55"/>
      <c r="F9833" s="58"/>
      <c r="G9833" s="58"/>
      <c r="H9833" s="55"/>
      <c r="I9833" s="55"/>
      <c r="J9833" s="71"/>
      <c r="K9833" s="71"/>
      <c r="L9833" s="39"/>
      <c r="M9833" s="39"/>
      <c r="N9833" s="64"/>
      <c r="Y9833" s="55"/>
    </row>
    <row r="9834" spans="1:25" s="49" customFormat="1" x14ac:dyDescent="0.25">
      <c r="A9834" s="67"/>
      <c r="B9834" s="67"/>
      <c r="C9834" s="67"/>
      <c r="D9834" s="71"/>
      <c r="E9834" s="55"/>
      <c r="F9834" s="58"/>
      <c r="G9834" s="58"/>
      <c r="H9834" s="55"/>
      <c r="I9834" s="55"/>
      <c r="J9834" s="71"/>
      <c r="K9834" s="71"/>
      <c r="L9834" s="39"/>
      <c r="M9834" s="39"/>
      <c r="N9834" s="64"/>
      <c r="Y9834" s="55"/>
    </row>
    <row r="9835" spans="1:25" s="49" customFormat="1" x14ac:dyDescent="0.25">
      <c r="A9835" s="67"/>
      <c r="B9835" s="67"/>
      <c r="C9835" s="67"/>
      <c r="D9835" s="71"/>
      <c r="E9835" s="55"/>
      <c r="F9835" s="58"/>
      <c r="G9835" s="58"/>
      <c r="H9835" s="55"/>
      <c r="I9835" s="55"/>
      <c r="J9835" s="71"/>
      <c r="K9835" s="71"/>
      <c r="L9835" s="39"/>
      <c r="M9835" s="39"/>
      <c r="N9835" s="64"/>
      <c r="Y9835" s="55"/>
    </row>
    <row r="9836" spans="1:25" s="49" customFormat="1" x14ac:dyDescent="0.25">
      <c r="A9836" s="67"/>
      <c r="B9836" s="67"/>
      <c r="C9836" s="67"/>
      <c r="D9836" s="71"/>
      <c r="E9836" s="55"/>
      <c r="F9836" s="58"/>
      <c r="G9836" s="58"/>
      <c r="H9836" s="55"/>
      <c r="I9836" s="55"/>
      <c r="J9836" s="71"/>
      <c r="K9836" s="71"/>
      <c r="L9836" s="39"/>
      <c r="M9836" s="39"/>
      <c r="N9836" s="64"/>
      <c r="Y9836" s="55"/>
    </row>
    <row r="9837" spans="1:25" s="49" customFormat="1" x14ac:dyDescent="0.25">
      <c r="A9837" s="67"/>
      <c r="B9837" s="67"/>
      <c r="C9837" s="67"/>
      <c r="D9837" s="71"/>
      <c r="E9837" s="55"/>
      <c r="F9837" s="58"/>
      <c r="G9837" s="58"/>
      <c r="H9837" s="55"/>
      <c r="I9837" s="55"/>
      <c r="J9837" s="71"/>
      <c r="K9837" s="71"/>
      <c r="L9837" s="39"/>
      <c r="M9837" s="39"/>
      <c r="N9837" s="64"/>
      <c r="Y9837" s="55"/>
    </row>
    <row r="9838" spans="1:25" s="49" customFormat="1" x14ac:dyDescent="0.25">
      <c r="A9838" s="67"/>
      <c r="B9838" s="67"/>
      <c r="C9838" s="67"/>
      <c r="D9838" s="71"/>
      <c r="E9838" s="55"/>
      <c r="F9838" s="58"/>
      <c r="G9838" s="58"/>
      <c r="H9838" s="55"/>
      <c r="I9838" s="55"/>
      <c r="J9838" s="71"/>
      <c r="K9838" s="71"/>
      <c r="L9838" s="39"/>
      <c r="M9838" s="39"/>
      <c r="N9838" s="64"/>
      <c r="Y9838" s="55"/>
    </row>
    <row r="9839" spans="1:25" s="49" customFormat="1" x14ac:dyDescent="0.25">
      <c r="A9839" s="67"/>
      <c r="B9839" s="67"/>
      <c r="C9839" s="67"/>
      <c r="D9839" s="71"/>
      <c r="E9839" s="55"/>
      <c r="F9839" s="58"/>
      <c r="G9839" s="58"/>
      <c r="H9839" s="55"/>
      <c r="I9839" s="55"/>
      <c r="J9839" s="71"/>
      <c r="K9839" s="71"/>
      <c r="L9839" s="39"/>
      <c r="M9839" s="39"/>
      <c r="N9839" s="64"/>
      <c r="Y9839" s="55"/>
    </row>
    <row r="9840" spans="1:25" s="49" customFormat="1" x14ac:dyDescent="0.25">
      <c r="A9840" s="67"/>
      <c r="B9840" s="67"/>
      <c r="C9840" s="67"/>
      <c r="D9840" s="71"/>
      <c r="E9840" s="55"/>
      <c r="F9840" s="58"/>
      <c r="G9840" s="58"/>
      <c r="H9840" s="55"/>
      <c r="I9840" s="55"/>
      <c r="J9840" s="71"/>
      <c r="K9840" s="71"/>
      <c r="L9840" s="39"/>
      <c r="M9840" s="39"/>
      <c r="N9840" s="64"/>
      <c r="Y9840" s="55"/>
    </row>
    <row r="9841" spans="1:25" s="49" customFormat="1" x14ac:dyDescent="0.25">
      <c r="A9841" s="67"/>
      <c r="B9841" s="67"/>
      <c r="C9841" s="67"/>
      <c r="D9841" s="71"/>
      <c r="E9841" s="55"/>
      <c r="F9841" s="58"/>
      <c r="G9841" s="58"/>
      <c r="H9841" s="55"/>
      <c r="I9841" s="55"/>
      <c r="J9841" s="71"/>
      <c r="K9841" s="71"/>
      <c r="L9841" s="39"/>
      <c r="M9841" s="39"/>
      <c r="N9841" s="64"/>
      <c r="Y9841" s="55"/>
    </row>
    <row r="9842" spans="1:25" s="49" customFormat="1" x14ac:dyDescent="0.25">
      <c r="A9842" s="67"/>
      <c r="B9842" s="67"/>
      <c r="C9842" s="67"/>
      <c r="D9842" s="71"/>
      <c r="E9842" s="55"/>
      <c r="F9842" s="58"/>
      <c r="G9842" s="58"/>
      <c r="H9842" s="55"/>
      <c r="I9842" s="55"/>
      <c r="J9842" s="71"/>
      <c r="K9842" s="71"/>
      <c r="L9842" s="39"/>
      <c r="M9842" s="39"/>
      <c r="N9842" s="64"/>
      <c r="Y9842" s="55"/>
    </row>
    <row r="9843" spans="1:25" s="49" customFormat="1" x14ac:dyDescent="0.25">
      <c r="A9843" s="67"/>
      <c r="B9843" s="67"/>
      <c r="C9843" s="67"/>
      <c r="D9843" s="71"/>
      <c r="E9843" s="55"/>
      <c r="F9843" s="58"/>
      <c r="G9843" s="58"/>
      <c r="H9843" s="55"/>
      <c r="I9843" s="55"/>
      <c r="J9843" s="71"/>
      <c r="K9843" s="71"/>
      <c r="L9843" s="39"/>
      <c r="M9843" s="39"/>
      <c r="N9843" s="64"/>
      <c r="Y9843" s="55"/>
    </row>
    <row r="9844" spans="1:25" s="49" customFormat="1" x14ac:dyDescent="0.25">
      <c r="A9844" s="67"/>
      <c r="B9844" s="67"/>
      <c r="C9844" s="67"/>
      <c r="D9844" s="71"/>
      <c r="E9844" s="55"/>
      <c r="F9844" s="58"/>
      <c r="G9844" s="58"/>
      <c r="H9844" s="55"/>
      <c r="I9844" s="55"/>
      <c r="J9844" s="71"/>
      <c r="K9844" s="71"/>
      <c r="L9844" s="39"/>
      <c r="M9844" s="39"/>
      <c r="N9844" s="64"/>
      <c r="Y9844" s="55"/>
    </row>
    <row r="9845" spans="1:25" s="49" customFormat="1" x14ac:dyDescent="0.25">
      <c r="A9845" s="67"/>
      <c r="B9845" s="67"/>
      <c r="C9845" s="67"/>
      <c r="D9845" s="71"/>
      <c r="E9845" s="55"/>
      <c r="F9845" s="58"/>
      <c r="G9845" s="58"/>
      <c r="H9845" s="55"/>
      <c r="I9845" s="55"/>
      <c r="J9845" s="71"/>
      <c r="K9845" s="71"/>
      <c r="L9845" s="39"/>
      <c r="M9845" s="39"/>
      <c r="N9845" s="64"/>
      <c r="Y9845" s="55"/>
    </row>
    <row r="9846" spans="1:25" s="49" customFormat="1" x14ac:dyDescent="0.25">
      <c r="A9846" s="67"/>
      <c r="B9846" s="67"/>
      <c r="C9846" s="67"/>
      <c r="D9846" s="71"/>
      <c r="E9846" s="55"/>
      <c r="F9846" s="58"/>
      <c r="G9846" s="58"/>
      <c r="H9846" s="55"/>
      <c r="I9846" s="55"/>
      <c r="J9846" s="71"/>
      <c r="K9846" s="71"/>
      <c r="L9846" s="39"/>
      <c r="M9846" s="39"/>
      <c r="N9846" s="64"/>
      <c r="Y9846" s="55"/>
    </row>
    <row r="9847" spans="1:25" s="49" customFormat="1" x14ac:dyDescent="0.25">
      <c r="A9847" s="67"/>
      <c r="B9847" s="67"/>
      <c r="C9847" s="67"/>
      <c r="D9847" s="71"/>
      <c r="E9847" s="55"/>
      <c r="F9847" s="58"/>
      <c r="G9847" s="58"/>
      <c r="H9847" s="55"/>
      <c r="I9847" s="55"/>
      <c r="J9847" s="71"/>
      <c r="K9847" s="71"/>
      <c r="L9847" s="39"/>
      <c r="M9847" s="39"/>
      <c r="N9847" s="64"/>
      <c r="Y9847" s="55"/>
    </row>
    <row r="9848" spans="1:25" s="49" customFormat="1" x14ac:dyDescent="0.25">
      <c r="A9848" s="67"/>
      <c r="B9848" s="67"/>
      <c r="C9848" s="67"/>
      <c r="D9848" s="71"/>
      <c r="E9848" s="55"/>
      <c r="F9848" s="58"/>
      <c r="G9848" s="58"/>
      <c r="H9848" s="55"/>
      <c r="I9848" s="55"/>
      <c r="J9848" s="71"/>
      <c r="K9848" s="71"/>
      <c r="L9848" s="39"/>
      <c r="M9848" s="39"/>
      <c r="N9848" s="64"/>
      <c r="Y9848" s="55"/>
    </row>
    <row r="9849" spans="1:25" s="49" customFormat="1" x14ac:dyDescent="0.25">
      <c r="A9849" s="67"/>
      <c r="B9849" s="67"/>
      <c r="C9849" s="67"/>
      <c r="D9849" s="71"/>
      <c r="E9849" s="55"/>
      <c r="F9849" s="58"/>
      <c r="G9849" s="58"/>
      <c r="H9849" s="55"/>
      <c r="I9849" s="55"/>
      <c r="J9849" s="71"/>
      <c r="K9849" s="71"/>
      <c r="L9849" s="39"/>
      <c r="M9849" s="39"/>
      <c r="N9849" s="64"/>
      <c r="Y9849" s="55"/>
    </row>
    <row r="9850" spans="1:25" s="49" customFormat="1" x14ac:dyDescent="0.25">
      <c r="A9850" s="67"/>
      <c r="B9850" s="67"/>
      <c r="C9850" s="67"/>
      <c r="D9850" s="71"/>
      <c r="E9850" s="55"/>
      <c r="F9850" s="58"/>
      <c r="G9850" s="58"/>
      <c r="H9850" s="55"/>
      <c r="I9850" s="55"/>
      <c r="J9850" s="71"/>
      <c r="K9850" s="71"/>
      <c r="L9850" s="39"/>
      <c r="M9850" s="39"/>
      <c r="N9850" s="64"/>
      <c r="Y9850" s="55"/>
    </row>
    <row r="9851" spans="1:25" s="49" customFormat="1" x14ac:dyDescent="0.25">
      <c r="A9851" s="67"/>
      <c r="B9851" s="67"/>
      <c r="C9851" s="67"/>
      <c r="D9851" s="71"/>
      <c r="E9851" s="55"/>
      <c r="F9851" s="58"/>
      <c r="G9851" s="58"/>
      <c r="H9851" s="55"/>
      <c r="I9851" s="55"/>
      <c r="J9851" s="71"/>
      <c r="K9851" s="71"/>
      <c r="L9851" s="39"/>
      <c r="M9851" s="39"/>
      <c r="N9851" s="64"/>
      <c r="Y9851" s="55"/>
    </row>
    <row r="9852" spans="1:25" s="49" customFormat="1" x14ac:dyDescent="0.25">
      <c r="A9852" s="67"/>
      <c r="B9852" s="67"/>
      <c r="C9852" s="67"/>
      <c r="D9852" s="71"/>
      <c r="E9852" s="55"/>
      <c r="F9852" s="58"/>
      <c r="G9852" s="58"/>
      <c r="H9852" s="55"/>
      <c r="I9852" s="55"/>
      <c r="J9852" s="71"/>
      <c r="K9852" s="71"/>
      <c r="L9852" s="39"/>
      <c r="M9852" s="39"/>
      <c r="N9852" s="64"/>
      <c r="Y9852" s="55"/>
    </row>
    <row r="9853" spans="1:25" s="49" customFormat="1" x14ac:dyDescent="0.25">
      <c r="A9853" s="67"/>
      <c r="B9853" s="67"/>
      <c r="C9853" s="67"/>
      <c r="D9853" s="71"/>
      <c r="E9853" s="55"/>
      <c r="F9853" s="58"/>
      <c r="G9853" s="58"/>
      <c r="H9853" s="55"/>
      <c r="I9853" s="55"/>
      <c r="J9853" s="71"/>
      <c r="K9853" s="71"/>
      <c r="L9853" s="39"/>
      <c r="M9853" s="39"/>
      <c r="N9853" s="64"/>
      <c r="Y9853" s="55"/>
    </row>
    <row r="9854" spans="1:25" s="49" customFormat="1" x14ac:dyDescent="0.25">
      <c r="A9854" s="67"/>
      <c r="B9854" s="67"/>
      <c r="C9854" s="67"/>
      <c r="D9854" s="71"/>
      <c r="E9854" s="55"/>
      <c r="F9854" s="58"/>
      <c r="G9854" s="58"/>
      <c r="H9854" s="55"/>
      <c r="I9854" s="55"/>
      <c r="J9854" s="71"/>
      <c r="K9854" s="71"/>
      <c r="L9854" s="39"/>
      <c r="M9854" s="39"/>
      <c r="N9854" s="64"/>
      <c r="Y9854" s="55"/>
    </row>
    <row r="9855" spans="1:25" s="49" customFormat="1" x14ac:dyDescent="0.25">
      <c r="A9855" s="67"/>
      <c r="B9855" s="67"/>
      <c r="C9855" s="67"/>
      <c r="D9855" s="71"/>
      <c r="E9855" s="55"/>
      <c r="F9855" s="58"/>
      <c r="G9855" s="58"/>
      <c r="H9855" s="55"/>
      <c r="I9855" s="55"/>
      <c r="J9855" s="71"/>
      <c r="K9855" s="71"/>
      <c r="L9855" s="39"/>
      <c r="M9855" s="39"/>
      <c r="N9855" s="64"/>
      <c r="Y9855" s="55"/>
    </row>
    <row r="9856" spans="1:25" s="49" customFormat="1" x14ac:dyDescent="0.25">
      <c r="A9856" s="67"/>
      <c r="B9856" s="67"/>
      <c r="C9856" s="67"/>
      <c r="D9856" s="71"/>
      <c r="E9856" s="55"/>
      <c r="F9856" s="58"/>
      <c r="G9856" s="58"/>
      <c r="H9856" s="55"/>
      <c r="I9856" s="55"/>
      <c r="J9856" s="71"/>
      <c r="K9856" s="71"/>
      <c r="L9856" s="39"/>
      <c r="M9856" s="39"/>
      <c r="N9856" s="64"/>
      <c r="Y9856" s="55"/>
    </row>
    <row r="9857" spans="1:25" s="49" customFormat="1" x14ac:dyDescent="0.25">
      <c r="A9857" s="67"/>
      <c r="B9857" s="67"/>
      <c r="C9857" s="67"/>
      <c r="D9857" s="71"/>
      <c r="E9857" s="55"/>
      <c r="F9857" s="58"/>
      <c r="G9857" s="58"/>
      <c r="H9857" s="55"/>
      <c r="I9857" s="55"/>
      <c r="J9857" s="71"/>
      <c r="K9857" s="71"/>
      <c r="L9857" s="39"/>
      <c r="M9857" s="39"/>
      <c r="N9857" s="64"/>
      <c r="Y9857" s="55"/>
    </row>
    <row r="9858" spans="1:25" s="49" customFormat="1" x14ac:dyDescent="0.25">
      <c r="A9858" s="67"/>
      <c r="B9858" s="67"/>
      <c r="C9858" s="67"/>
      <c r="D9858" s="71"/>
      <c r="E9858" s="55"/>
      <c r="F9858" s="58"/>
      <c r="G9858" s="58"/>
      <c r="H9858" s="55"/>
      <c r="I9858" s="55"/>
      <c r="J9858" s="71"/>
      <c r="K9858" s="71"/>
      <c r="L9858" s="39"/>
      <c r="M9858" s="39"/>
      <c r="N9858" s="64"/>
      <c r="Y9858" s="55"/>
    </row>
    <row r="9859" spans="1:25" s="49" customFormat="1" x14ac:dyDescent="0.25">
      <c r="A9859" s="67"/>
      <c r="B9859" s="67"/>
      <c r="C9859" s="67"/>
      <c r="D9859" s="71"/>
      <c r="E9859" s="55"/>
      <c r="F9859" s="58"/>
      <c r="G9859" s="58"/>
      <c r="H9859" s="55"/>
      <c r="I9859" s="55"/>
      <c r="J9859" s="71"/>
      <c r="K9859" s="71"/>
      <c r="L9859" s="39"/>
      <c r="M9859" s="39"/>
      <c r="N9859" s="64"/>
      <c r="Y9859" s="55"/>
    </row>
    <row r="9860" spans="1:25" s="49" customFormat="1" x14ac:dyDescent="0.25">
      <c r="A9860" s="67"/>
      <c r="B9860" s="67"/>
      <c r="C9860" s="67"/>
      <c r="D9860" s="71"/>
      <c r="E9860" s="55"/>
      <c r="F9860" s="58"/>
      <c r="G9860" s="58"/>
      <c r="H9860" s="55"/>
      <c r="I9860" s="55"/>
      <c r="J9860" s="71"/>
      <c r="K9860" s="71"/>
      <c r="L9860" s="39"/>
      <c r="M9860" s="39"/>
      <c r="N9860" s="64"/>
      <c r="Y9860" s="55"/>
    </row>
    <row r="9861" spans="1:25" s="49" customFormat="1" x14ac:dyDescent="0.25">
      <c r="A9861" s="67"/>
      <c r="B9861" s="67"/>
      <c r="C9861" s="67"/>
      <c r="D9861" s="71"/>
      <c r="E9861" s="55"/>
      <c r="F9861" s="58"/>
      <c r="G9861" s="58"/>
      <c r="H9861" s="55"/>
      <c r="I9861" s="55"/>
      <c r="J9861" s="71"/>
      <c r="K9861" s="71"/>
      <c r="L9861" s="39"/>
      <c r="M9861" s="39"/>
      <c r="N9861" s="64"/>
      <c r="Y9861" s="55"/>
    </row>
    <row r="9862" spans="1:25" s="49" customFormat="1" x14ac:dyDescent="0.25">
      <c r="A9862" s="67"/>
      <c r="B9862" s="67"/>
      <c r="C9862" s="67"/>
      <c r="D9862" s="71"/>
      <c r="E9862" s="55"/>
      <c r="F9862" s="58"/>
      <c r="G9862" s="58"/>
      <c r="H9862" s="55"/>
      <c r="I9862" s="55"/>
      <c r="J9862" s="71"/>
      <c r="K9862" s="71"/>
      <c r="L9862" s="39"/>
      <c r="M9862" s="39"/>
      <c r="N9862" s="64"/>
      <c r="Y9862" s="55"/>
    </row>
    <row r="9863" spans="1:25" s="49" customFormat="1" x14ac:dyDescent="0.25">
      <c r="A9863" s="67"/>
      <c r="B9863" s="67"/>
      <c r="C9863" s="67"/>
      <c r="D9863" s="71"/>
      <c r="E9863" s="55"/>
      <c r="F9863" s="58"/>
      <c r="G9863" s="58"/>
      <c r="H9863" s="55"/>
      <c r="I9863" s="55"/>
      <c r="J9863" s="71"/>
      <c r="K9863" s="71"/>
      <c r="L9863" s="39"/>
      <c r="M9863" s="39"/>
      <c r="N9863" s="64"/>
      <c r="Y9863" s="55"/>
    </row>
    <row r="9864" spans="1:25" s="49" customFormat="1" x14ac:dyDescent="0.25">
      <c r="A9864" s="67"/>
      <c r="B9864" s="67"/>
      <c r="C9864" s="67"/>
      <c r="D9864" s="71"/>
      <c r="E9864" s="55"/>
      <c r="F9864" s="58"/>
      <c r="G9864" s="58"/>
      <c r="H9864" s="55"/>
      <c r="I9864" s="55"/>
      <c r="J9864" s="71"/>
      <c r="K9864" s="71"/>
      <c r="L9864" s="39"/>
      <c r="M9864" s="39"/>
      <c r="N9864" s="64"/>
      <c r="Y9864" s="55"/>
    </row>
    <row r="9865" spans="1:25" s="49" customFormat="1" x14ac:dyDescent="0.25">
      <c r="A9865" s="67"/>
      <c r="B9865" s="67"/>
      <c r="C9865" s="67"/>
      <c r="D9865" s="71"/>
      <c r="E9865" s="55"/>
      <c r="F9865" s="58"/>
      <c r="G9865" s="58"/>
      <c r="H9865" s="55"/>
      <c r="I9865" s="55"/>
      <c r="J9865" s="71"/>
      <c r="K9865" s="71"/>
      <c r="L9865" s="39"/>
      <c r="M9865" s="39"/>
      <c r="N9865" s="64"/>
      <c r="Y9865" s="55"/>
    </row>
    <row r="9866" spans="1:25" s="49" customFormat="1" x14ac:dyDescent="0.25">
      <c r="A9866" s="67"/>
      <c r="B9866" s="67"/>
      <c r="C9866" s="67"/>
      <c r="D9866" s="71"/>
      <c r="E9866" s="55"/>
      <c r="F9866" s="58"/>
      <c r="G9866" s="58"/>
      <c r="H9866" s="55"/>
      <c r="I9866" s="55"/>
      <c r="J9866" s="71"/>
      <c r="K9866" s="71"/>
      <c r="L9866" s="39"/>
      <c r="M9866" s="39"/>
      <c r="N9866" s="64"/>
      <c r="Y9866" s="55"/>
    </row>
    <row r="9867" spans="1:25" s="49" customFormat="1" x14ac:dyDescent="0.25">
      <c r="A9867" s="67"/>
      <c r="B9867" s="67"/>
      <c r="C9867" s="67"/>
      <c r="D9867" s="71"/>
      <c r="E9867" s="55"/>
      <c r="F9867" s="58"/>
      <c r="G9867" s="58"/>
      <c r="H9867" s="55"/>
      <c r="I9867" s="55"/>
      <c r="J9867" s="71"/>
      <c r="K9867" s="71"/>
      <c r="L9867" s="39"/>
      <c r="M9867" s="39"/>
      <c r="N9867" s="64"/>
      <c r="Y9867" s="55"/>
    </row>
    <row r="9868" spans="1:25" s="49" customFormat="1" x14ac:dyDescent="0.25">
      <c r="A9868" s="67"/>
      <c r="B9868" s="67"/>
      <c r="C9868" s="67"/>
      <c r="D9868" s="71"/>
      <c r="E9868" s="55"/>
      <c r="F9868" s="58"/>
      <c r="G9868" s="58"/>
      <c r="H9868" s="55"/>
      <c r="I9868" s="55"/>
      <c r="J9868" s="71"/>
      <c r="K9868" s="71"/>
      <c r="L9868" s="39"/>
      <c r="M9868" s="39"/>
      <c r="N9868" s="64"/>
      <c r="Y9868" s="55"/>
    </row>
    <row r="9869" spans="1:25" s="49" customFormat="1" x14ac:dyDescent="0.25">
      <c r="A9869" s="67"/>
      <c r="B9869" s="67"/>
      <c r="C9869" s="67"/>
      <c r="D9869" s="71"/>
      <c r="E9869" s="55"/>
      <c r="F9869" s="58"/>
      <c r="G9869" s="58"/>
      <c r="H9869" s="55"/>
      <c r="I9869" s="55"/>
      <c r="J9869" s="71"/>
      <c r="K9869" s="71"/>
      <c r="L9869" s="39"/>
      <c r="M9869" s="39"/>
      <c r="N9869" s="64"/>
      <c r="Y9869" s="55"/>
    </row>
    <row r="9870" spans="1:25" s="49" customFormat="1" x14ac:dyDescent="0.25">
      <c r="A9870" s="67"/>
      <c r="B9870" s="67"/>
      <c r="C9870" s="67"/>
      <c r="D9870" s="71"/>
      <c r="E9870" s="55"/>
      <c r="F9870" s="58"/>
      <c r="G9870" s="58"/>
      <c r="H9870" s="55"/>
      <c r="I9870" s="55"/>
      <c r="J9870" s="71"/>
      <c r="K9870" s="71"/>
      <c r="L9870" s="39"/>
      <c r="M9870" s="39"/>
      <c r="N9870" s="64"/>
      <c r="Y9870" s="55"/>
    </row>
    <row r="9871" spans="1:25" s="49" customFormat="1" x14ac:dyDescent="0.25">
      <c r="A9871" s="67"/>
      <c r="B9871" s="67"/>
      <c r="C9871" s="67"/>
      <c r="D9871" s="71"/>
      <c r="E9871" s="55"/>
      <c r="F9871" s="58"/>
      <c r="G9871" s="58"/>
      <c r="H9871" s="55"/>
      <c r="I9871" s="55"/>
      <c r="J9871" s="71"/>
      <c r="K9871" s="71"/>
      <c r="L9871" s="39"/>
      <c r="M9871" s="39"/>
      <c r="N9871" s="64"/>
      <c r="Y9871" s="55"/>
    </row>
    <row r="9872" spans="1:25" s="49" customFormat="1" x14ac:dyDescent="0.25">
      <c r="A9872" s="67"/>
      <c r="B9872" s="67"/>
      <c r="C9872" s="67"/>
      <c r="D9872" s="71"/>
      <c r="E9872" s="55"/>
      <c r="F9872" s="58"/>
      <c r="G9872" s="58"/>
      <c r="H9872" s="55"/>
      <c r="I9872" s="55"/>
      <c r="J9872" s="71"/>
      <c r="K9872" s="71"/>
      <c r="L9872" s="39"/>
      <c r="M9872" s="39"/>
      <c r="N9872" s="64"/>
      <c r="Y9872" s="55"/>
    </row>
    <row r="9873" spans="1:25" s="49" customFormat="1" x14ac:dyDescent="0.25">
      <c r="A9873" s="67"/>
      <c r="B9873" s="67"/>
      <c r="C9873" s="67"/>
      <c r="D9873" s="71"/>
      <c r="E9873" s="55"/>
      <c r="F9873" s="58"/>
      <c r="G9873" s="58"/>
      <c r="H9873" s="55"/>
      <c r="I9873" s="55"/>
      <c r="J9873" s="71"/>
      <c r="K9873" s="71"/>
      <c r="L9873" s="39"/>
      <c r="M9873" s="39"/>
      <c r="N9873" s="64"/>
      <c r="Y9873" s="55"/>
    </row>
    <row r="9874" spans="1:25" s="49" customFormat="1" x14ac:dyDescent="0.25">
      <c r="A9874" s="67"/>
      <c r="B9874" s="67"/>
      <c r="C9874" s="67"/>
      <c r="D9874" s="71"/>
      <c r="E9874" s="55"/>
      <c r="F9874" s="58"/>
      <c r="G9874" s="58"/>
      <c r="H9874" s="55"/>
      <c r="I9874" s="55"/>
      <c r="J9874" s="71"/>
      <c r="K9874" s="71"/>
      <c r="L9874" s="39"/>
      <c r="M9874" s="39"/>
      <c r="N9874" s="64"/>
      <c r="Y9874" s="55"/>
    </row>
    <row r="9875" spans="1:25" s="49" customFormat="1" x14ac:dyDescent="0.25">
      <c r="A9875" s="67"/>
      <c r="B9875" s="67"/>
      <c r="C9875" s="67"/>
      <c r="D9875" s="71"/>
      <c r="E9875" s="55"/>
      <c r="F9875" s="58"/>
      <c r="G9875" s="58"/>
      <c r="H9875" s="55"/>
      <c r="I9875" s="55"/>
      <c r="J9875" s="71"/>
      <c r="K9875" s="71"/>
      <c r="L9875" s="39"/>
      <c r="M9875" s="39"/>
      <c r="N9875" s="64"/>
      <c r="Y9875" s="55"/>
    </row>
    <row r="9876" spans="1:25" s="49" customFormat="1" x14ac:dyDescent="0.25">
      <c r="A9876" s="67"/>
      <c r="B9876" s="67"/>
      <c r="C9876" s="67"/>
      <c r="D9876" s="71"/>
      <c r="E9876" s="55"/>
      <c r="F9876" s="58"/>
      <c r="G9876" s="58"/>
      <c r="H9876" s="55"/>
      <c r="I9876" s="55"/>
      <c r="J9876" s="71"/>
      <c r="K9876" s="71"/>
      <c r="L9876" s="39"/>
      <c r="M9876" s="39"/>
      <c r="N9876" s="64"/>
      <c r="Y9876" s="55"/>
    </row>
    <row r="9877" spans="1:25" s="49" customFormat="1" x14ac:dyDescent="0.25">
      <c r="A9877" s="67"/>
      <c r="B9877" s="67"/>
      <c r="C9877" s="67"/>
      <c r="D9877" s="71"/>
      <c r="E9877" s="55"/>
      <c r="F9877" s="58"/>
      <c r="G9877" s="58"/>
      <c r="H9877" s="55"/>
      <c r="I9877" s="55"/>
      <c r="J9877" s="71"/>
      <c r="K9877" s="71"/>
      <c r="L9877" s="39"/>
      <c r="M9877" s="39"/>
      <c r="N9877" s="64"/>
      <c r="Y9877" s="55"/>
    </row>
    <row r="9878" spans="1:25" s="49" customFormat="1" x14ac:dyDescent="0.25">
      <c r="A9878" s="67"/>
      <c r="B9878" s="67"/>
      <c r="C9878" s="67"/>
      <c r="D9878" s="71"/>
      <c r="E9878" s="55"/>
      <c r="F9878" s="58"/>
      <c r="G9878" s="58"/>
      <c r="H9878" s="55"/>
      <c r="I9878" s="55"/>
      <c r="J9878" s="71"/>
      <c r="K9878" s="71"/>
      <c r="L9878" s="39"/>
      <c r="M9878" s="39"/>
      <c r="N9878" s="64"/>
      <c r="Y9878" s="55"/>
    </row>
    <row r="9879" spans="1:25" s="49" customFormat="1" x14ac:dyDescent="0.25">
      <c r="A9879" s="67"/>
      <c r="B9879" s="67"/>
      <c r="C9879" s="67"/>
      <c r="D9879" s="71"/>
      <c r="E9879" s="55"/>
      <c r="F9879" s="58"/>
      <c r="G9879" s="58"/>
      <c r="H9879" s="55"/>
      <c r="I9879" s="55"/>
      <c r="J9879" s="71"/>
      <c r="K9879" s="71"/>
      <c r="L9879" s="39"/>
      <c r="M9879" s="39"/>
      <c r="N9879" s="64"/>
      <c r="Y9879" s="55"/>
    </row>
    <row r="9880" spans="1:25" s="49" customFormat="1" x14ac:dyDescent="0.25">
      <c r="A9880" s="67"/>
      <c r="B9880" s="67"/>
      <c r="C9880" s="67"/>
      <c r="D9880" s="71"/>
      <c r="E9880" s="55"/>
      <c r="F9880" s="58"/>
      <c r="G9880" s="58"/>
      <c r="H9880" s="55"/>
      <c r="I9880" s="55"/>
      <c r="J9880" s="71"/>
      <c r="K9880" s="71"/>
      <c r="L9880" s="39"/>
      <c r="M9880" s="39"/>
      <c r="N9880" s="64"/>
      <c r="Y9880" s="55"/>
    </row>
    <row r="9881" spans="1:25" s="49" customFormat="1" x14ac:dyDescent="0.25">
      <c r="A9881" s="67"/>
      <c r="B9881" s="67"/>
      <c r="C9881" s="67"/>
      <c r="D9881" s="71"/>
      <c r="E9881" s="55"/>
      <c r="F9881" s="58"/>
      <c r="G9881" s="58"/>
      <c r="H9881" s="55"/>
      <c r="I9881" s="55"/>
      <c r="J9881" s="71"/>
      <c r="K9881" s="71"/>
      <c r="L9881" s="39"/>
      <c r="M9881" s="39"/>
      <c r="N9881" s="64"/>
      <c r="Y9881" s="55"/>
    </row>
    <row r="9882" spans="1:25" s="49" customFormat="1" x14ac:dyDescent="0.25">
      <c r="A9882" s="67"/>
      <c r="B9882" s="67"/>
      <c r="C9882" s="67"/>
      <c r="D9882" s="71"/>
      <c r="E9882" s="55"/>
      <c r="F9882" s="58"/>
      <c r="G9882" s="58"/>
      <c r="H9882" s="55"/>
      <c r="I9882" s="55"/>
      <c r="J9882" s="71"/>
      <c r="K9882" s="71"/>
      <c r="L9882" s="39"/>
      <c r="M9882" s="39"/>
      <c r="N9882" s="64"/>
      <c r="Y9882" s="55"/>
    </row>
    <row r="9883" spans="1:25" s="49" customFormat="1" x14ac:dyDescent="0.25">
      <c r="A9883" s="67"/>
      <c r="B9883" s="67"/>
      <c r="C9883" s="67"/>
      <c r="D9883" s="71"/>
      <c r="E9883" s="55"/>
      <c r="F9883" s="58"/>
      <c r="G9883" s="58"/>
      <c r="H9883" s="55"/>
      <c r="I9883" s="55"/>
      <c r="J9883" s="71"/>
      <c r="K9883" s="71"/>
      <c r="L9883" s="39"/>
      <c r="M9883" s="39"/>
      <c r="N9883" s="64"/>
      <c r="Y9883" s="55"/>
    </row>
    <row r="9884" spans="1:25" s="49" customFormat="1" x14ac:dyDescent="0.25">
      <c r="A9884" s="67"/>
      <c r="B9884" s="67"/>
      <c r="C9884" s="67"/>
      <c r="D9884" s="71"/>
      <c r="E9884" s="55"/>
      <c r="F9884" s="58"/>
      <c r="G9884" s="58"/>
      <c r="H9884" s="55"/>
      <c r="I9884" s="55"/>
      <c r="J9884" s="71"/>
      <c r="K9884" s="71"/>
      <c r="L9884" s="39"/>
      <c r="M9884" s="39"/>
      <c r="N9884" s="64"/>
      <c r="Y9884" s="55"/>
    </row>
    <row r="9885" spans="1:25" s="49" customFormat="1" x14ac:dyDescent="0.25">
      <c r="A9885" s="67"/>
      <c r="B9885" s="67"/>
      <c r="C9885" s="67"/>
      <c r="D9885" s="71"/>
      <c r="E9885" s="55"/>
      <c r="F9885" s="58"/>
      <c r="G9885" s="58"/>
      <c r="H9885" s="55"/>
      <c r="I9885" s="55"/>
      <c r="J9885" s="71"/>
      <c r="K9885" s="71"/>
      <c r="L9885" s="39"/>
      <c r="M9885" s="39"/>
      <c r="N9885" s="64"/>
      <c r="Y9885" s="55"/>
    </row>
    <row r="9886" spans="1:25" s="49" customFormat="1" x14ac:dyDescent="0.25">
      <c r="A9886" s="67"/>
      <c r="B9886" s="67"/>
      <c r="C9886" s="67"/>
      <c r="D9886" s="71"/>
      <c r="E9886" s="55"/>
      <c r="F9886" s="58"/>
      <c r="G9886" s="58"/>
      <c r="H9886" s="55"/>
      <c r="I9886" s="55"/>
      <c r="J9886" s="71"/>
      <c r="K9886" s="71"/>
      <c r="L9886" s="39"/>
      <c r="M9886" s="39"/>
      <c r="N9886" s="64"/>
      <c r="Y9886" s="55"/>
    </row>
    <row r="9887" spans="1:25" s="49" customFormat="1" x14ac:dyDescent="0.25">
      <c r="A9887" s="67"/>
      <c r="B9887" s="67"/>
      <c r="C9887" s="67"/>
      <c r="D9887" s="71"/>
      <c r="E9887" s="55"/>
      <c r="F9887" s="58"/>
      <c r="G9887" s="58"/>
      <c r="H9887" s="55"/>
      <c r="I9887" s="55"/>
      <c r="J9887" s="71"/>
      <c r="K9887" s="71"/>
      <c r="L9887" s="39"/>
      <c r="M9887" s="39"/>
      <c r="N9887" s="64"/>
      <c r="Y9887" s="55"/>
    </row>
    <row r="9888" spans="1:25" s="49" customFormat="1" x14ac:dyDescent="0.25">
      <c r="A9888" s="67"/>
      <c r="B9888" s="67"/>
      <c r="C9888" s="67"/>
      <c r="D9888" s="71"/>
      <c r="E9888" s="55"/>
      <c r="F9888" s="58"/>
      <c r="G9888" s="58"/>
      <c r="H9888" s="55"/>
      <c r="I9888" s="55"/>
      <c r="J9888" s="71"/>
      <c r="K9888" s="71"/>
      <c r="L9888" s="39"/>
      <c r="M9888" s="39"/>
      <c r="N9888" s="64"/>
      <c r="Y9888" s="55"/>
    </row>
    <row r="9889" spans="1:25" s="49" customFormat="1" x14ac:dyDescent="0.25">
      <c r="A9889" s="67"/>
      <c r="B9889" s="67"/>
      <c r="C9889" s="67"/>
      <c r="D9889" s="71"/>
      <c r="E9889" s="55"/>
      <c r="F9889" s="58"/>
      <c r="G9889" s="58"/>
      <c r="H9889" s="55"/>
      <c r="I9889" s="55"/>
      <c r="J9889" s="71"/>
      <c r="K9889" s="71"/>
      <c r="L9889" s="39"/>
      <c r="M9889" s="39"/>
      <c r="N9889" s="64"/>
      <c r="Y9889" s="55"/>
    </row>
    <row r="9890" spans="1:25" s="49" customFormat="1" x14ac:dyDescent="0.25">
      <c r="A9890" s="67"/>
      <c r="B9890" s="67"/>
      <c r="C9890" s="67"/>
      <c r="D9890" s="71"/>
      <c r="E9890" s="55"/>
      <c r="F9890" s="58"/>
      <c r="G9890" s="58"/>
      <c r="H9890" s="55"/>
      <c r="I9890" s="55"/>
      <c r="J9890" s="71"/>
      <c r="K9890" s="71"/>
      <c r="L9890" s="39"/>
      <c r="M9890" s="39"/>
      <c r="N9890" s="64"/>
      <c r="Y9890" s="55"/>
    </row>
    <row r="9891" spans="1:25" s="49" customFormat="1" x14ac:dyDescent="0.25">
      <c r="A9891" s="67"/>
      <c r="B9891" s="67"/>
      <c r="C9891" s="67"/>
      <c r="D9891" s="71"/>
      <c r="E9891" s="55"/>
      <c r="F9891" s="58"/>
      <c r="G9891" s="58"/>
      <c r="H9891" s="55"/>
      <c r="I9891" s="55"/>
      <c r="J9891" s="71"/>
      <c r="K9891" s="71"/>
      <c r="L9891" s="39"/>
      <c r="M9891" s="39"/>
      <c r="N9891" s="64"/>
      <c r="Y9891" s="55"/>
    </row>
    <row r="9892" spans="1:25" s="49" customFormat="1" x14ac:dyDescent="0.25">
      <c r="A9892" s="67"/>
      <c r="B9892" s="67"/>
      <c r="C9892" s="67"/>
      <c r="D9892" s="71"/>
      <c r="E9892" s="55"/>
      <c r="F9892" s="58"/>
      <c r="G9892" s="58"/>
      <c r="H9892" s="55"/>
      <c r="I9892" s="55"/>
      <c r="J9892" s="71"/>
      <c r="K9892" s="71"/>
      <c r="L9892" s="39"/>
      <c r="M9892" s="39"/>
      <c r="N9892" s="64"/>
      <c r="Y9892" s="55"/>
    </row>
    <row r="9893" spans="1:25" s="49" customFormat="1" x14ac:dyDescent="0.25">
      <c r="A9893" s="67"/>
      <c r="B9893" s="67"/>
      <c r="C9893" s="67"/>
      <c r="D9893" s="71"/>
      <c r="E9893" s="55"/>
      <c r="F9893" s="58"/>
      <c r="G9893" s="58"/>
      <c r="H9893" s="55"/>
      <c r="I9893" s="55"/>
      <c r="J9893" s="71"/>
      <c r="K9893" s="71"/>
      <c r="L9893" s="39"/>
      <c r="M9893" s="39"/>
      <c r="N9893" s="64"/>
      <c r="Y9893" s="55"/>
    </row>
    <row r="9894" spans="1:25" s="49" customFormat="1" x14ac:dyDescent="0.25">
      <c r="A9894" s="67"/>
      <c r="B9894" s="67"/>
      <c r="C9894" s="67"/>
      <c r="D9894" s="71"/>
      <c r="E9894" s="55"/>
      <c r="F9894" s="58"/>
      <c r="G9894" s="58"/>
      <c r="H9894" s="55"/>
      <c r="I9894" s="55"/>
      <c r="J9894" s="71"/>
      <c r="K9894" s="71"/>
      <c r="L9894" s="39"/>
      <c r="M9894" s="39"/>
      <c r="N9894" s="64"/>
      <c r="Y9894" s="55"/>
    </row>
    <row r="9895" spans="1:25" s="49" customFormat="1" x14ac:dyDescent="0.25">
      <c r="A9895" s="67"/>
      <c r="B9895" s="67"/>
      <c r="C9895" s="67"/>
      <c r="D9895" s="71"/>
      <c r="E9895" s="55"/>
      <c r="F9895" s="58"/>
      <c r="G9895" s="58"/>
      <c r="H9895" s="55"/>
      <c r="I9895" s="55"/>
      <c r="J9895" s="71"/>
      <c r="K9895" s="71"/>
      <c r="L9895" s="39"/>
      <c r="M9895" s="39"/>
      <c r="N9895" s="64"/>
      <c r="Y9895" s="55"/>
    </row>
    <row r="9896" spans="1:25" s="49" customFormat="1" x14ac:dyDescent="0.25">
      <c r="A9896" s="67"/>
      <c r="B9896" s="67"/>
      <c r="C9896" s="67"/>
      <c r="D9896" s="71"/>
      <c r="E9896" s="55"/>
      <c r="F9896" s="58"/>
      <c r="G9896" s="58"/>
      <c r="H9896" s="55"/>
      <c r="I9896" s="55"/>
      <c r="J9896" s="71"/>
      <c r="K9896" s="71"/>
      <c r="L9896" s="39"/>
      <c r="M9896" s="39"/>
      <c r="N9896" s="64"/>
      <c r="Y9896" s="55"/>
    </row>
    <row r="9897" spans="1:25" s="49" customFormat="1" x14ac:dyDescent="0.25">
      <c r="A9897" s="67"/>
      <c r="B9897" s="67"/>
      <c r="C9897" s="67"/>
      <c r="D9897" s="71"/>
      <c r="E9897" s="55"/>
      <c r="F9897" s="58"/>
      <c r="G9897" s="58"/>
      <c r="H9897" s="55"/>
      <c r="I9897" s="55"/>
      <c r="J9897" s="71"/>
      <c r="K9897" s="71"/>
      <c r="L9897" s="39"/>
      <c r="M9897" s="39"/>
      <c r="N9897" s="64"/>
      <c r="Y9897" s="55"/>
    </row>
    <row r="9898" spans="1:25" s="49" customFormat="1" x14ac:dyDescent="0.25">
      <c r="A9898" s="67"/>
      <c r="B9898" s="67"/>
      <c r="C9898" s="67"/>
      <c r="D9898" s="71"/>
      <c r="E9898" s="55"/>
      <c r="F9898" s="58"/>
      <c r="G9898" s="58"/>
      <c r="H9898" s="55"/>
      <c r="I9898" s="55"/>
      <c r="J9898" s="71"/>
      <c r="K9898" s="71"/>
      <c r="L9898" s="39"/>
      <c r="M9898" s="39"/>
      <c r="N9898" s="64"/>
      <c r="Y9898" s="55"/>
    </row>
    <row r="9899" spans="1:25" s="49" customFormat="1" x14ac:dyDescent="0.25">
      <c r="A9899" s="67"/>
      <c r="B9899" s="67"/>
      <c r="C9899" s="67"/>
      <c r="D9899" s="71"/>
      <c r="E9899" s="55"/>
      <c r="F9899" s="58"/>
      <c r="G9899" s="58"/>
      <c r="H9899" s="55"/>
      <c r="I9899" s="55"/>
      <c r="J9899" s="71"/>
      <c r="K9899" s="71"/>
      <c r="L9899" s="39"/>
      <c r="M9899" s="39"/>
      <c r="N9899" s="64"/>
      <c r="Y9899" s="55"/>
    </row>
    <row r="9900" spans="1:25" s="49" customFormat="1" x14ac:dyDescent="0.25">
      <c r="A9900" s="67"/>
      <c r="B9900" s="67"/>
      <c r="C9900" s="67"/>
      <c r="D9900" s="71"/>
      <c r="E9900" s="55"/>
      <c r="F9900" s="58"/>
      <c r="G9900" s="58"/>
      <c r="H9900" s="55"/>
      <c r="I9900" s="55"/>
      <c r="J9900" s="71"/>
      <c r="K9900" s="71"/>
      <c r="L9900" s="39"/>
      <c r="M9900" s="39"/>
      <c r="N9900" s="64"/>
      <c r="Y9900" s="55"/>
    </row>
    <row r="9901" spans="1:25" s="49" customFormat="1" x14ac:dyDescent="0.25">
      <c r="A9901" s="67"/>
      <c r="B9901" s="67"/>
      <c r="C9901" s="67"/>
      <c r="D9901" s="71"/>
      <c r="E9901" s="55"/>
      <c r="F9901" s="58"/>
      <c r="G9901" s="58"/>
      <c r="H9901" s="55"/>
      <c r="I9901" s="55"/>
      <c r="J9901" s="71"/>
      <c r="K9901" s="71"/>
      <c r="L9901" s="39"/>
      <c r="M9901" s="39"/>
      <c r="N9901" s="64"/>
      <c r="Y9901" s="55"/>
    </row>
    <row r="9902" spans="1:25" s="49" customFormat="1" x14ac:dyDescent="0.25">
      <c r="A9902" s="67"/>
      <c r="B9902" s="67"/>
      <c r="C9902" s="67"/>
      <c r="D9902" s="71"/>
      <c r="E9902" s="55"/>
      <c r="F9902" s="58"/>
      <c r="G9902" s="58"/>
      <c r="H9902" s="55"/>
      <c r="I9902" s="55"/>
      <c r="J9902" s="71"/>
      <c r="K9902" s="71"/>
      <c r="L9902" s="39"/>
      <c r="M9902" s="39"/>
      <c r="N9902" s="64"/>
      <c r="Y9902" s="55"/>
    </row>
    <row r="9903" spans="1:25" s="49" customFormat="1" x14ac:dyDescent="0.25">
      <c r="A9903" s="67"/>
      <c r="B9903" s="67"/>
      <c r="C9903" s="67"/>
      <c r="D9903" s="71"/>
      <c r="E9903" s="55"/>
      <c r="F9903" s="58"/>
      <c r="G9903" s="58"/>
      <c r="H9903" s="55"/>
      <c r="I9903" s="55"/>
      <c r="J9903" s="71"/>
      <c r="K9903" s="71"/>
      <c r="L9903" s="39"/>
      <c r="M9903" s="39"/>
      <c r="N9903" s="64"/>
      <c r="Y9903" s="55"/>
    </row>
    <row r="9904" spans="1:25" s="49" customFormat="1" x14ac:dyDescent="0.25">
      <c r="A9904" s="67"/>
      <c r="B9904" s="67"/>
      <c r="C9904" s="67"/>
      <c r="D9904" s="71"/>
      <c r="E9904" s="55"/>
      <c r="F9904" s="58"/>
      <c r="G9904" s="58"/>
      <c r="H9904" s="55"/>
      <c r="I9904" s="55"/>
      <c r="J9904" s="71"/>
      <c r="K9904" s="71"/>
      <c r="L9904" s="39"/>
      <c r="M9904" s="39"/>
      <c r="N9904" s="64"/>
      <c r="Y9904" s="55"/>
    </row>
    <row r="9905" spans="1:25" s="49" customFormat="1" x14ac:dyDescent="0.25">
      <c r="A9905" s="67"/>
      <c r="B9905" s="67"/>
      <c r="C9905" s="67"/>
      <c r="D9905" s="71"/>
      <c r="E9905" s="55"/>
      <c r="F9905" s="58"/>
      <c r="G9905" s="58"/>
      <c r="H9905" s="55"/>
      <c r="I9905" s="55"/>
      <c r="J9905" s="71"/>
      <c r="K9905" s="71"/>
      <c r="L9905" s="39"/>
      <c r="M9905" s="39"/>
      <c r="N9905" s="64"/>
      <c r="Y9905" s="55"/>
    </row>
    <row r="9906" spans="1:25" s="49" customFormat="1" x14ac:dyDescent="0.25">
      <c r="A9906" s="67"/>
      <c r="B9906" s="67"/>
      <c r="C9906" s="67"/>
      <c r="D9906" s="71"/>
      <c r="E9906" s="55"/>
      <c r="F9906" s="58"/>
      <c r="G9906" s="58"/>
      <c r="H9906" s="55"/>
      <c r="I9906" s="55"/>
      <c r="J9906" s="71"/>
      <c r="K9906" s="71"/>
      <c r="L9906" s="39"/>
      <c r="M9906" s="39"/>
      <c r="N9906" s="64"/>
      <c r="Y9906" s="55"/>
    </row>
    <row r="9907" spans="1:25" s="49" customFormat="1" x14ac:dyDescent="0.25">
      <c r="A9907" s="67"/>
      <c r="B9907" s="67"/>
      <c r="C9907" s="67"/>
      <c r="D9907" s="71"/>
      <c r="E9907" s="55"/>
      <c r="F9907" s="58"/>
      <c r="G9907" s="58"/>
      <c r="H9907" s="55"/>
      <c r="I9907" s="55"/>
      <c r="J9907" s="71"/>
      <c r="K9907" s="71"/>
      <c r="L9907" s="39"/>
      <c r="M9907" s="39"/>
      <c r="N9907" s="64"/>
      <c r="Y9907" s="55"/>
    </row>
    <row r="9908" spans="1:25" s="49" customFormat="1" x14ac:dyDescent="0.25">
      <c r="A9908" s="67"/>
      <c r="B9908" s="67"/>
      <c r="C9908" s="67"/>
      <c r="D9908" s="71"/>
      <c r="E9908" s="55"/>
      <c r="F9908" s="58"/>
      <c r="G9908" s="58"/>
      <c r="H9908" s="55"/>
      <c r="I9908" s="55"/>
      <c r="J9908" s="71"/>
      <c r="K9908" s="71"/>
      <c r="L9908" s="39"/>
      <c r="M9908" s="39"/>
      <c r="N9908" s="64"/>
      <c r="Y9908" s="55"/>
    </row>
    <row r="9909" spans="1:25" s="49" customFormat="1" x14ac:dyDescent="0.25">
      <c r="A9909" s="67"/>
      <c r="B9909" s="67"/>
      <c r="C9909" s="67"/>
      <c r="D9909" s="71"/>
      <c r="E9909" s="55"/>
      <c r="F9909" s="58"/>
      <c r="G9909" s="58"/>
      <c r="H9909" s="55"/>
      <c r="I9909" s="55"/>
      <c r="J9909" s="71"/>
      <c r="K9909" s="71"/>
      <c r="L9909" s="39"/>
      <c r="M9909" s="39"/>
      <c r="N9909" s="64"/>
      <c r="Y9909" s="55"/>
    </row>
    <row r="9910" spans="1:25" s="49" customFormat="1" x14ac:dyDescent="0.25">
      <c r="A9910" s="67"/>
      <c r="B9910" s="67"/>
      <c r="C9910" s="67"/>
      <c r="D9910" s="71"/>
      <c r="E9910" s="55"/>
      <c r="F9910" s="58"/>
      <c r="G9910" s="58"/>
      <c r="H9910" s="55"/>
      <c r="I9910" s="55"/>
      <c r="J9910" s="71"/>
      <c r="K9910" s="71"/>
      <c r="L9910" s="39"/>
      <c r="M9910" s="39"/>
      <c r="N9910" s="64"/>
      <c r="Y9910" s="55"/>
    </row>
    <row r="9911" spans="1:25" s="49" customFormat="1" x14ac:dyDescent="0.25">
      <c r="A9911" s="67"/>
      <c r="B9911" s="67"/>
      <c r="C9911" s="67"/>
      <c r="D9911" s="71"/>
      <c r="E9911" s="55"/>
      <c r="F9911" s="58"/>
      <c r="G9911" s="58"/>
      <c r="H9911" s="55"/>
      <c r="I9911" s="55"/>
      <c r="J9911" s="71"/>
      <c r="K9911" s="71"/>
      <c r="L9911" s="39"/>
      <c r="M9911" s="39"/>
      <c r="N9911" s="64"/>
      <c r="Y9911" s="55"/>
    </row>
    <row r="9912" spans="1:25" s="49" customFormat="1" x14ac:dyDescent="0.25">
      <c r="A9912" s="67"/>
      <c r="B9912" s="67"/>
      <c r="C9912" s="67"/>
      <c r="D9912" s="71"/>
      <c r="E9912" s="55"/>
      <c r="F9912" s="58"/>
      <c r="G9912" s="58"/>
      <c r="H9912" s="55"/>
      <c r="I9912" s="55"/>
      <c r="J9912" s="71"/>
      <c r="K9912" s="71"/>
      <c r="L9912" s="39"/>
      <c r="M9912" s="39"/>
      <c r="N9912" s="64"/>
      <c r="Y9912" s="55"/>
    </row>
    <row r="9913" spans="1:25" s="49" customFormat="1" x14ac:dyDescent="0.25">
      <c r="A9913" s="67"/>
      <c r="B9913" s="67"/>
      <c r="C9913" s="67"/>
      <c r="D9913" s="71"/>
      <c r="E9913" s="55"/>
      <c r="F9913" s="58"/>
      <c r="G9913" s="58"/>
      <c r="H9913" s="55"/>
      <c r="I9913" s="55"/>
      <c r="J9913" s="71"/>
      <c r="K9913" s="71"/>
      <c r="L9913" s="39"/>
      <c r="M9913" s="39"/>
      <c r="N9913" s="64"/>
      <c r="Y9913" s="55"/>
    </row>
    <row r="9914" spans="1:25" s="49" customFormat="1" x14ac:dyDescent="0.25">
      <c r="A9914" s="67"/>
      <c r="B9914" s="67"/>
      <c r="C9914" s="67"/>
      <c r="D9914" s="71"/>
      <c r="E9914" s="55"/>
      <c r="F9914" s="58"/>
      <c r="G9914" s="58"/>
      <c r="H9914" s="55"/>
      <c r="I9914" s="55"/>
      <c r="J9914" s="71"/>
      <c r="K9914" s="71"/>
      <c r="L9914" s="39"/>
      <c r="M9914" s="39"/>
      <c r="N9914" s="64"/>
      <c r="Y9914" s="55"/>
    </row>
    <row r="9915" spans="1:25" s="49" customFormat="1" x14ac:dyDescent="0.25">
      <c r="A9915" s="67"/>
      <c r="B9915" s="67"/>
      <c r="C9915" s="67"/>
      <c r="D9915" s="71"/>
      <c r="E9915" s="55"/>
      <c r="F9915" s="58"/>
      <c r="G9915" s="58"/>
      <c r="H9915" s="55"/>
      <c r="I9915" s="55"/>
      <c r="J9915" s="71"/>
      <c r="K9915" s="71"/>
      <c r="L9915" s="39"/>
      <c r="M9915" s="39"/>
      <c r="N9915" s="64"/>
      <c r="Y9915" s="55"/>
    </row>
    <row r="9916" spans="1:25" s="49" customFormat="1" x14ac:dyDescent="0.25">
      <c r="A9916" s="67"/>
      <c r="B9916" s="67"/>
      <c r="C9916" s="67"/>
      <c r="D9916" s="71"/>
      <c r="E9916" s="55"/>
      <c r="F9916" s="58"/>
      <c r="G9916" s="58"/>
      <c r="H9916" s="55"/>
      <c r="I9916" s="55"/>
      <c r="J9916" s="71"/>
      <c r="K9916" s="71"/>
      <c r="L9916" s="39"/>
      <c r="M9916" s="39"/>
      <c r="N9916" s="64"/>
      <c r="Y9916" s="55"/>
    </row>
    <row r="9917" spans="1:25" s="49" customFormat="1" x14ac:dyDescent="0.25">
      <c r="A9917" s="67"/>
      <c r="B9917" s="67"/>
      <c r="C9917" s="67"/>
      <c r="D9917" s="71"/>
      <c r="E9917" s="55"/>
      <c r="F9917" s="58"/>
      <c r="G9917" s="58"/>
      <c r="H9917" s="55"/>
      <c r="I9917" s="55"/>
      <c r="J9917" s="71"/>
      <c r="K9917" s="71"/>
      <c r="L9917" s="39"/>
      <c r="M9917" s="39"/>
      <c r="N9917" s="64"/>
      <c r="Y9917" s="55"/>
    </row>
    <row r="9918" spans="1:25" s="49" customFormat="1" x14ac:dyDescent="0.25">
      <c r="A9918" s="67"/>
      <c r="B9918" s="67"/>
      <c r="C9918" s="67"/>
      <c r="D9918" s="71"/>
      <c r="E9918" s="55"/>
      <c r="F9918" s="58"/>
      <c r="G9918" s="58"/>
      <c r="H9918" s="55"/>
      <c r="I9918" s="55"/>
      <c r="J9918" s="71"/>
      <c r="K9918" s="71"/>
      <c r="L9918" s="39"/>
      <c r="M9918" s="39"/>
      <c r="N9918" s="64"/>
      <c r="Y9918" s="55"/>
    </row>
    <row r="9919" spans="1:25" s="49" customFormat="1" x14ac:dyDescent="0.25">
      <c r="A9919" s="67"/>
      <c r="B9919" s="67"/>
      <c r="C9919" s="67"/>
      <c r="D9919" s="71"/>
      <c r="E9919" s="55"/>
      <c r="F9919" s="58"/>
      <c r="G9919" s="58"/>
      <c r="H9919" s="55"/>
      <c r="I9919" s="55"/>
      <c r="J9919" s="71"/>
      <c r="K9919" s="71"/>
      <c r="L9919" s="39"/>
      <c r="M9919" s="39"/>
      <c r="N9919" s="64"/>
      <c r="Y9919" s="55"/>
    </row>
    <row r="9920" spans="1:25" s="49" customFormat="1" x14ac:dyDescent="0.25">
      <c r="A9920" s="67"/>
      <c r="B9920" s="67"/>
      <c r="C9920" s="67"/>
      <c r="D9920" s="71"/>
      <c r="E9920" s="55"/>
      <c r="F9920" s="58"/>
      <c r="G9920" s="58"/>
      <c r="H9920" s="55"/>
      <c r="I9920" s="55"/>
      <c r="J9920" s="71"/>
      <c r="K9920" s="71"/>
      <c r="L9920" s="39"/>
      <c r="M9920" s="39"/>
      <c r="N9920" s="64"/>
      <c r="Y9920" s="55"/>
    </row>
    <row r="9921" spans="1:25" s="49" customFormat="1" x14ac:dyDescent="0.25">
      <c r="A9921" s="67"/>
      <c r="B9921" s="67"/>
      <c r="C9921" s="67"/>
      <c r="D9921" s="71"/>
      <c r="E9921" s="55"/>
      <c r="F9921" s="58"/>
      <c r="G9921" s="58"/>
      <c r="H9921" s="55"/>
      <c r="I9921" s="55"/>
      <c r="J9921" s="71"/>
      <c r="K9921" s="71"/>
      <c r="L9921" s="39"/>
      <c r="M9921" s="39"/>
      <c r="N9921" s="64"/>
      <c r="Y9921" s="55"/>
    </row>
    <row r="9922" spans="1:25" s="49" customFormat="1" x14ac:dyDescent="0.25">
      <c r="A9922" s="67"/>
      <c r="B9922" s="67"/>
      <c r="C9922" s="67"/>
      <c r="D9922" s="71"/>
      <c r="E9922" s="55"/>
      <c r="F9922" s="58"/>
      <c r="G9922" s="58"/>
      <c r="H9922" s="55"/>
      <c r="I9922" s="55"/>
      <c r="J9922" s="71"/>
      <c r="K9922" s="71"/>
      <c r="L9922" s="39"/>
      <c r="M9922" s="39"/>
      <c r="N9922" s="64"/>
      <c r="Y9922" s="55"/>
    </row>
    <row r="9923" spans="1:25" s="49" customFormat="1" x14ac:dyDescent="0.25">
      <c r="A9923" s="67"/>
      <c r="B9923" s="67"/>
      <c r="C9923" s="67"/>
      <c r="D9923" s="71"/>
      <c r="E9923" s="55"/>
      <c r="F9923" s="58"/>
      <c r="G9923" s="58"/>
      <c r="H9923" s="55"/>
      <c r="I9923" s="55"/>
      <c r="J9923" s="71"/>
      <c r="K9923" s="71"/>
      <c r="L9923" s="39"/>
      <c r="M9923" s="39"/>
      <c r="N9923" s="64"/>
      <c r="Y9923" s="55"/>
    </row>
    <row r="9924" spans="1:25" s="49" customFormat="1" x14ac:dyDescent="0.25">
      <c r="A9924" s="67"/>
      <c r="B9924" s="67"/>
      <c r="C9924" s="67"/>
      <c r="D9924" s="71"/>
      <c r="E9924" s="55"/>
      <c r="F9924" s="58"/>
      <c r="G9924" s="58"/>
      <c r="H9924" s="55"/>
      <c r="I9924" s="55"/>
      <c r="J9924" s="71"/>
      <c r="K9924" s="71"/>
      <c r="L9924" s="39"/>
      <c r="M9924" s="39"/>
      <c r="N9924" s="64"/>
      <c r="Y9924" s="55"/>
    </row>
    <row r="9925" spans="1:25" s="49" customFormat="1" x14ac:dyDescent="0.25">
      <c r="A9925" s="67"/>
      <c r="B9925" s="67"/>
      <c r="C9925" s="67"/>
      <c r="D9925" s="71"/>
      <c r="E9925" s="55"/>
      <c r="F9925" s="58"/>
      <c r="G9925" s="58"/>
      <c r="H9925" s="55"/>
      <c r="I9925" s="55"/>
      <c r="J9925" s="71"/>
      <c r="K9925" s="71"/>
      <c r="L9925" s="39"/>
      <c r="M9925" s="39"/>
      <c r="N9925" s="64"/>
      <c r="Y9925" s="55"/>
    </row>
    <row r="9926" spans="1:25" s="49" customFormat="1" x14ac:dyDescent="0.25">
      <c r="A9926" s="67"/>
      <c r="B9926" s="67"/>
      <c r="C9926" s="67"/>
      <c r="D9926" s="71"/>
      <c r="E9926" s="55"/>
      <c r="F9926" s="58"/>
      <c r="G9926" s="58"/>
      <c r="H9926" s="55"/>
      <c r="I9926" s="55"/>
      <c r="J9926" s="71"/>
      <c r="K9926" s="71"/>
      <c r="L9926" s="39"/>
      <c r="M9926" s="39"/>
      <c r="N9926" s="64"/>
      <c r="Y9926" s="55"/>
    </row>
    <row r="9927" spans="1:25" s="49" customFormat="1" x14ac:dyDescent="0.25">
      <c r="A9927" s="67"/>
      <c r="B9927" s="67"/>
      <c r="C9927" s="67"/>
      <c r="D9927" s="71"/>
      <c r="E9927" s="55"/>
      <c r="F9927" s="58"/>
      <c r="G9927" s="58"/>
      <c r="H9927" s="55"/>
      <c r="I9927" s="55"/>
      <c r="J9927" s="71"/>
      <c r="K9927" s="71"/>
      <c r="L9927" s="39"/>
      <c r="M9927" s="39"/>
      <c r="N9927" s="64"/>
      <c r="Y9927" s="55"/>
    </row>
    <row r="9928" spans="1:25" s="49" customFormat="1" x14ac:dyDescent="0.25">
      <c r="A9928" s="67"/>
      <c r="B9928" s="67"/>
      <c r="C9928" s="67"/>
      <c r="D9928" s="71"/>
      <c r="E9928" s="55"/>
      <c r="F9928" s="58"/>
      <c r="G9928" s="58"/>
      <c r="H9928" s="55"/>
      <c r="I9928" s="55"/>
      <c r="J9928" s="71"/>
      <c r="K9928" s="71"/>
      <c r="L9928" s="39"/>
      <c r="M9928" s="39"/>
      <c r="N9928" s="64"/>
      <c r="Y9928" s="55"/>
    </row>
    <row r="9929" spans="1:25" s="49" customFormat="1" x14ac:dyDescent="0.25">
      <c r="A9929" s="67"/>
      <c r="B9929" s="67"/>
      <c r="C9929" s="67"/>
      <c r="D9929" s="71"/>
      <c r="E9929" s="55"/>
      <c r="F9929" s="58"/>
      <c r="G9929" s="58"/>
      <c r="H9929" s="55"/>
      <c r="I9929" s="55"/>
      <c r="J9929" s="71"/>
      <c r="K9929" s="71"/>
      <c r="L9929" s="39"/>
      <c r="M9929" s="39"/>
      <c r="N9929" s="64"/>
      <c r="Y9929" s="55"/>
    </row>
    <row r="9930" spans="1:25" s="49" customFormat="1" x14ac:dyDescent="0.25">
      <c r="A9930" s="67"/>
      <c r="B9930" s="67"/>
      <c r="C9930" s="67"/>
      <c r="D9930" s="71"/>
      <c r="E9930" s="55"/>
      <c r="F9930" s="58"/>
      <c r="G9930" s="58"/>
      <c r="H9930" s="55"/>
      <c r="I9930" s="55"/>
      <c r="J9930" s="71"/>
      <c r="K9930" s="71"/>
      <c r="L9930" s="39"/>
      <c r="M9930" s="39"/>
      <c r="N9930" s="64"/>
      <c r="Y9930" s="55"/>
    </row>
    <row r="9931" spans="1:25" s="49" customFormat="1" x14ac:dyDescent="0.25">
      <c r="A9931" s="67"/>
      <c r="B9931" s="67"/>
      <c r="C9931" s="67"/>
      <c r="D9931" s="71"/>
      <c r="E9931" s="55"/>
      <c r="F9931" s="58"/>
      <c r="G9931" s="58"/>
      <c r="H9931" s="55"/>
      <c r="I9931" s="55"/>
      <c r="J9931" s="71"/>
      <c r="K9931" s="71"/>
      <c r="L9931" s="39"/>
      <c r="M9931" s="39"/>
      <c r="N9931" s="64"/>
      <c r="Y9931" s="55"/>
    </row>
    <row r="9932" spans="1:25" s="49" customFormat="1" x14ac:dyDescent="0.25">
      <c r="A9932" s="67"/>
      <c r="B9932" s="67"/>
      <c r="C9932" s="67"/>
      <c r="D9932" s="71"/>
      <c r="E9932" s="55"/>
      <c r="F9932" s="58"/>
      <c r="G9932" s="58"/>
      <c r="H9932" s="55"/>
      <c r="I9932" s="55"/>
      <c r="J9932" s="71"/>
      <c r="K9932" s="71"/>
      <c r="L9932" s="39"/>
      <c r="M9932" s="39"/>
      <c r="N9932" s="64"/>
      <c r="Y9932" s="55"/>
    </row>
    <row r="9933" spans="1:25" s="49" customFormat="1" x14ac:dyDescent="0.25">
      <c r="A9933" s="67"/>
      <c r="B9933" s="67"/>
      <c r="C9933" s="67"/>
      <c r="D9933" s="71"/>
      <c r="E9933" s="55"/>
      <c r="F9933" s="58"/>
      <c r="G9933" s="58"/>
      <c r="H9933" s="55"/>
      <c r="I9933" s="55"/>
      <c r="J9933" s="71"/>
      <c r="K9933" s="71"/>
      <c r="L9933" s="39"/>
      <c r="M9933" s="39"/>
      <c r="N9933" s="64"/>
      <c r="Y9933" s="55"/>
    </row>
    <row r="9934" spans="1:25" s="49" customFormat="1" x14ac:dyDescent="0.25">
      <c r="A9934" s="67"/>
      <c r="B9934" s="67"/>
      <c r="C9934" s="67"/>
      <c r="D9934" s="71"/>
      <c r="E9934" s="55"/>
      <c r="F9934" s="58"/>
      <c r="G9934" s="58"/>
      <c r="H9934" s="55"/>
      <c r="I9934" s="55"/>
      <c r="J9934" s="71"/>
      <c r="K9934" s="71"/>
      <c r="L9934" s="39"/>
      <c r="M9934" s="39"/>
      <c r="N9934" s="64"/>
      <c r="Y9934" s="55"/>
    </row>
    <row r="9935" spans="1:25" s="49" customFormat="1" x14ac:dyDescent="0.25">
      <c r="A9935" s="67"/>
      <c r="B9935" s="67"/>
      <c r="C9935" s="67"/>
      <c r="D9935" s="71"/>
      <c r="E9935" s="55"/>
      <c r="F9935" s="58"/>
      <c r="G9935" s="58"/>
      <c r="H9935" s="55"/>
      <c r="I9935" s="55"/>
      <c r="J9935" s="71"/>
      <c r="K9935" s="71"/>
      <c r="L9935" s="39"/>
      <c r="M9935" s="39"/>
      <c r="N9935" s="64"/>
      <c r="Y9935" s="55"/>
    </row>
    <row r="9936" spans="1:25" s="49" customFormat="1" x14ac:dyDescent="0.25">
      <c r="A9936" s="67"/>
      <c r="B9936" s="67"/>
      <c r="C9936" s="67"/>
      <c r="D9936" s="71"/>
      <c r="E9936" s="55"/>
      <c r="F9936" s="58"/>
      <c r="G9936" s="58"/>
      <c r="H9936" s="55"/>
      <c r="I9936" s="55"/>
      <c r="J9936" s="71"/>
      <c r="K9936" s="71"/>
      <c r="L9936" s="39"/>
      <c r="M9936" s="39"/>
      <c r="N9936" s="64"/>
      <c r="Y9936" s="55"/>
    </row>
    <row r="9937" spans="1:25" s="49" customFormat="1" x14ac:dyDescent="0.25">
      <c r="A9937" s="67"/>
      <c r="B9937" s="67"/>
      <c r="C9937" s="67"/>
      <c r="D9937" s="71"/>
      <c r="E9937" s="55"/>
      <c r="F9937" s="58"/>
      <c r="G9937" s="58"/>
      <c r="H9937" s="55"/>
      <c r="I9937" s="55"/>
      <c r="J9937" s="71"/>
      <c r="K9937" s="71"/>
      <c r="L9937" s="39"/>
      <c r="M9937" s="39"/>
      <c r="N9937" s="64"/>
      <c r="Y9937" s="55"/>
    </row>
    <row r="9938" spans="1:25" s="49" customFormat="1" x14ac:dyDescent="0.25">
      <c r="A9938" s="67"/>
      <c r="B9938" s="67"/>
      <c r="C9938" s="67"/>
      <c r="D9938" s="71"/>
      <c r="E9938" s="55"/>
      <c r="F9938" s="58"/>
      <c r="G9938" s="58"/>
      <c r="H9938" s="55"/>
      <c r="I9938" s="55"/>
      <c r="J9938" s="71"/>
      <c r="K9938" s="71"/>
      <c r="L9938" s="39"/>
      <c r="M9938" s="39"/>
      <c r="N9938" s="64"/>
      <c r="Y9938" s="55"/>
    </row>
    <row r="9939" spans="1:25" s="49" customFormat="1" x14ac:dyDescent="0.25">
      <c r="A9939" s="67"/>
      <c r="B9939" s="67"/>
      <c r="C9939" s="67"/>
      <c r="D9939" s="71"/>
      <c r="E9939" s="55"/>
      <c r="F9939" s="58"/>
      <c r="G9939" s="58"/>
      <c r="H9939" s="55"/>
      <c r="I9939" s="55"/>
      <c r="J9939" s="71"/>
      <c r="K9939" s="71"/>
      <c r="L9939" s="39"/>
      <c r="M9939" s="39"/>
      <c r="N9939" s="64"/>
      <c r="Y9939" s="55"/>
    </row>
    <row r="9940" spans="1:25" s="49" customFormat="1" x14ac:dyDescent="0.25">
      <c r="A9940" s="67"/>
      <c r="B9940" s="67"/>
      <c r="C9940" s="67"/>
      <c r="D9940" s="71"/>
      <c r="E9940" s="55"/>
      <c r="F9940" s="58"/>
      <c r="G9940" s="58"/>
      <c r="H9940" s="55"/>
      <c r="I9940" s="55"/>
      <c r="J9940" s="71"/>
      <c r="K9940" s="71"/>
      <c r="L9940" s="39"/>
      <c r="M9940" s="39"/>
      <c r="N9940" s="64"/>
      <c r="Y9940" s="55"/>
    </row>
    <row r="9941" spans="1:25" s="49" customFormat="1" x14ac:dyDescent="0.25">
      <c r="A9941" s="67"/>
      <c r="B9941" s="67"/>
      <c r="C9941" s="67"/>
      <c r="D9941" s="71"/>
      <c r="E9941" s="55"/>
      <c r="F9941" s="58"/>
      <c r="G9941" s="58"/>
      <c r="H9941" s="55"/>
      <c r="I9941" s="55"/>
      <c r="J9941" s="71"/>
      <c r="K9941" s="71"/>
      <c r="L9941" s="39"/>
      <c r="M9941" s="39"/>
      <c r="N9941" s="64"/>
      <c r="Y9941" s="55"/>
    </row>
    <row r="9942" spans="1:25" s="49" customFormat="1" x14ac:dyDescent="0.25">
      <c r="A9942" s="67"/>
      <c r="B9942" s="67"/>
      <c r="C9942" s="67"/>
      <c r="D9942" s="71"/>
      <c r="E9942" s="55"/>
      <c r="F9942" s="58"/>
      <c r="G9942" s="58"/>
      <c r="H9942" s="55"/>
      <c r="I9942" s="55"/>
      <c r="J9942" s="71"/>
      <c r="K9942" s="71"/>
      <c r="L9942" s="39"/>
      <c r="M9942" s="39"/>
      <c r="N9942" s="64"/>
      <c r="Y9942" s="55"/>
    </row>
    <row r="9943" spans="1:25" s="49" customFormat="1" x14ac:dyDescent="0.25">
      <c r="A9943" s="67"/>
      <c r="B9943" s="67"/>
      <c r="C9943" s="67"/>
      <c r="D9943" s="71"/>
      <c r="E9943" s="55"/>
      <c r="F9943" s="58"/>
      <c r="G9943" s="58"/>
      <c r="H9943" s="55"/>
      <c r="I9943" s="55"/>
      <c r="J9943" s="71"/>
      <c r="K9943" s="71"/>
      <c r="L9943" s="39"/>
      <c r="M9943" s="39"/>
      <c r="N9943" s="64"/>
      <c r="Y9943" s="55"/>
    </row>
    <row r="9944" spans="1:25" s="49" customFormat="1" x14ac:dyDescent="0.25">
      <c r="A9944" s="67"/>
      <c r="B9944" s="67"/>
      <c r="C9944" s="67"/>
      <c r="D9944" s="71"/>
      <c r="E9944" s="55"/>
      <c r="F9944" s="58"/>
      <c r="G9944" s="58"/>
      <c r="H9944" s="55"/>
      <c r="I9944" s="55"/>
      <c r="J9944" s="71"/>
      <c r="K9944" s="71"/>
      <c r="L9944" s="39"/>
      <c r="M9944" s="39"/>
      <c r="N9944" s="64"/>
      <c r="Y9944" s="55"/>
    </row>
    <row r="9945" spans="1:25" s="49" customFormat="1" x14ac:dyDescent="0.25">
      <c r="A9945" s="67"/>
      <c r="B9945" s="67"/>
      <c r="C9945" s="67"/>
      <c r="D9945" s="71"/>
      <c r="E9945" s="55"/>
      <c r="F9945" s="58"/>
      <c r="G9945" s="58"/>
      <c r="H9945" s="55"/>
      <c r="I9945" s="55"/>
      <c r="J9945" s="71"/>
      <c r="K9945" s="71"/>
      <c r="L9945" s="39"/>
      <c r="M9945" s="39"/>
      <c r="N9945" s="64"/>
      <c r="Y9945" s="55"/>
    </row>
    <row r="9946" spans="1:25" s="49" customFormat="1" x14ac:dyDescent="0.25">
      <c r="A9946" s="67"/>
      <c r="B9946" s="67"/>
      <c r="C9946" s="67"/>
      <c r="D9946" s="71"/>
      <c r="E9946" s="55"/>
      <c r="F9946" s="58"/>
      <c r="G9946" s="58"/>
      <c r="H9946" s="55"/>
      <c r="I9946" s="55"/>
      <c r="J9946" s="71"/>
      <c r="K9946" s="71"/>
      <c r="L9946" s="39"/>
      <c r="M9946" s="39"/>
      <c r="N9946" s="64"/>
      <c r="Y9946" s="55"/>
    </row>
    <row r="9947" spans="1:25" s="49" customFormat="1" x14ac:dyDescent="0.25">
      <c r="A9947" s="67"/>
      <c r="B9947" s="67"/>
      <c r="C9947" s="67"/>
      <c r="D9947" s="71"/>
      <c r="E9947" s="55"/>
      <c r="F9947" s="58"/>
      <c r="G9947" s="58"/>
      <c r="H9947" s="55"/>
      <c r="I9947" s="55"/>
      <c r="J9947" s="71"/>
      <c r="K9947" s="71"/>
      <c r="L9947" s="39"/>
      <c r="M9947" s="39"/>
      <c r="N9947" s="64"/>
      <c r="Y9947" s="55"/>
    </row>
    <row r="9948" spans="1:25" s="49" customFormat="1" x14ac:dyDescent="0.25">
      <c r="A9948" s="67"/>
      <c r="B9948" s="67"/>
      <c r="C9948" s="67"/>
      <c r="D9948" s="71"/>
      <c r="E9948" s="55"/>
      <c r="F9948" s="58"/>
      <c r="G9948" s="58"/>
      <c r="H9948" s="55"/>
      <c r="I9948" s="55"/>
      <c r="J9948" s="71"/>
      <c r="K9948" s="71"/>
      <c r="L9948" s="39"/>
      <c r="M9948" s="39"/>
      <c r="N9948" s="64"/>
      <c r="Y9948" s="55"/>
    </row>
    <row r="9949" spans="1:25" s="49" customFormat="1" x14ac:dyDescent="0.25">
      <c r="A9949" s="67"/>
      <c r="B9949" s="67"/>
      <c r="C9949" s="67"/>
      <c r="D9949" s="71"/>
      <c r="E9949" s="55"/>
      <c r="F9949" s="58"/>
      <c r="G9949" s="58"/>
      <c r="H9949" s="55"/>
      <c r="I9949" s="55"/>
      <c r="J9949" s="71"/>
      <c r="K9949" s="71"/>
      <c r="L9949" s="39"/>
      <c r="M9949" s="39"/>
      <c r="N9949" s="64"/>
      <c r="Y9949" s="55"/>
    </row>
    <row r="9950" spans="1:25" s="49" customFormat="1" x14ac:dyDescent="0.25">
      <c r="A9950" s="67"/>
      <c r="B9950" s="67"/>
      <c r="C9950" s="67"/>
      <c r="D9950" s="71"/>
      <c r="E9950" s="55"/>
      <c r="F9950" s="58"/>
      <c r="G9950" s="58"/>
      <c r="H9950" s="55"/>
      <c r="I9950" s="55"/>
      <c r="J9950" s="71"/>
      <c r="K9950" s="71"/>
      <c r="L9950" s="39"/>
      <c r="M9950" s="39"/>
      <c r="N9950" s="64"/>
      <c r="Y9950" s="55"/>
    </row>
    <row r="9951" spans="1:25" s="49" customFormat="1" x14ac:dyDescent="0.25">
      <c r="A9951" s="67"/>
      <c r="B9951" s="67"/>
      <c r="C9951" s="67"/>
      <c r="D9951" s="71"/>
      <c r="E9951" s="55"/>
      <c r="F9951" s="58"/>
      <c r="G9951" s="58"/>
      <c r="H9951" s="55"/>
      <c r="I9951" s="55"/>
      <c r="J9951" s="71"/>
      <c r="K9951" s="71"/>
      <c r="L9951" s="39"/>
      <c r="M9951" s="39"/>
      <c r="N9951" s="64"/>
      <c r="Y9951" s="55"/>
    </row>
    <row r="9952" spans="1:25" s="49" customFormat="1" x14ac:dyDescent="0.25">
      <c r="A9952" s="67"/>
      <c r="B9952" s="67"/>
      <c r="C9952" s="67"/>
      <c r="D9952" s="71"/>
      <c r="E9952" s="55"/>
      <c r="F9952" s="58"/>
      <c r="G9952" s="58"/>
      <c r="H9952" s="55"/>
      <c r="I9952" s="55"/>
      <c r="J9952" s="71"/>
      <c r="K9952" s="71"/>
      <c r="L9952" s="39"/>
      <c r="M9952" s="39"/>
      <c r="N9952" s="64"/>
      <c r="Y9952" s="55"/>
    </row>
    <row r="9953" spans="1:25" s="49" customFormat="1" x14ac:dyDescent="0.25">
      <c r="A9953" s="67"/>
      <c r="B9953" s="67"/>
      <c r="C9953" s="67"/>
      <c r="D9953" s="71"/>
      <c r="E9953" s="55"/>
      <c r="F9953" s="58"/>
      <c r="G9953" s="58"/>
      <c r="H9953" s="55"/>
      <c r="I9953" s="55"/>
      <c r="J9953" s="71"/>
      <c r="K9953" s="71"/>
      <c r="L9953" s="39"/>
      <c r="M9953" s="39"/>
      <c r="N9953" s="64"/>
      <c r="Y9953" s="55"/>
    </row>
    <row r="9954" spans="1:25" s="49" customFormat="1" x14ac:dyDescent="0.25">
      <c r="A9954" s="67"/>
      <c r="B9954" s="67"/>
      <c r="C9954" s="67"/>
      <c r="D9954" s="71"/>
      <c r="E9954" s="55"/>
      <c r="F9954" s="58"/>
      <c r="G9954" s="58"/>
      <c r="H9954" s="55"/>
      <c r="I9954" s="55"/>
      <c r="J9954" s="71"/>
      <c r="K9954" s="71"/>
      <c r="L9954" s="39"/>
      <c r="M9954" s="39"/>
      <c r="N9954" s="64"/>
      <c r="Y9954" s="55"/>
    </row>
    <row r="9955" spans="1:25" s="49" customFormat="1" x14ac:dyDescent="0.25">
      <c r="A9955" s="67"/>
      <c r="B9955" s="67"/>
      <c r="C9955" s="67"/>
      <c r="D9955" s="71"/>
      <c r="E9955" s="55"/>
      <c r="F9955" s="58"/>
      <c r="G9955" s="58"/>
      <c r="H9955" s="55"/>
      <c r="I9955" s="55"/>
      <c r="J9955" s="71"/>
      <c r="K9955" s="71"/>
      <c r="L9955" s="39"/>
      <c r="M9955" s="39"/>
      <c r="N9955" s="64"/>
      <c r="Y9955" s="55"/>
    </row>
    <row r="9956" spans="1:25" s="49" customFormat="1" x14ac:dyDescent="0.25">
      <c r="A9956" s="67"/>
      <c r="B9956" s="67"/>
      <c r="C9956" s="67"/>
      <c r="D9956" s="71"/>
      <c r="E9956" s="55"/>
      <c r="F9956" s="58"/>
      <c r="G9956" s="58"/>
      <c r="H9956" s="55"/>
      <c r="I9956" s="55"/>
      <c r="J9956" s="71"/>
      <c r="K9956" s="71"/>
      <c r="L9956" s="39"/>
      <c r="M9956" s="39"/>
      <c r="N9956" s="64"/>
      <c r="Y9956" s="55"/>
    </row>
    <row r="9957" spans="1:25" s="49" customFormat="1" x14ac:dyDescent="0.25">
      <c r="A9957" s="67"/>
      <c r="B9957" s="67"/>
      <c r="C9957" s="67"/>
      <c r="D9957" s="71"/>
      <c r="E9957" s="55"/>
      <c r="F9957" s="58"/>
      <c r="G9957" s="58"/>
      <c r="H9957" s="55"/>
      <c r="I9957" s="55"/>
      <c r="J9957" s="71"/>
      <c r="K9957" s="71"/>
      <c r="L9957" s="39"/>
      <c r="M9957" s="39"/>
      <c r="N9957" s="64"/>
      <c r="Y9957" s="55"/>
    </row>
    <row r="9958" spans="1:25" s="49" customFormat="1" x14ac:dyDescent="0.25">
      <c r="A9958" s="67"/>
      <c r="B9958" s="67"/>
      <c r="C9958" s="67"/>
      <c r="D9958" s="71"/>
      <c r="E9958" s="55"/>
      <c r="F9958" s="58"/>
      <c r="G9958" s="58"/>
      <c r="H9958" s="55"/>
      <c r="I9958" s="55"/>
      <c r="J9958" s="71"/>
      <c r="K9958" s="71"/>
      <c r="L9958" s="39"/>
      <c r="M9958" s="39"/>
      <c r="N9958" s="64"/>
      <c r="Y9958" s="55"/>
    </row>
    <row r="9959" spans="1:25" s="49" customFormat="1" x14ac:dyDescent="0.25">
      <c r="A9959" s="67"/>
      <c r="B9959" s="67"/>
      <c r="C9959" s="67"/>
      <c r="D9959" s="71"/>
      <c r="E9959" s="55"/>
      <c r="F9959" s="58"/>
      <c r="G9959" s="58"/>
      <c r="H9959" s="55"/>
      <c r="I9959" s="55"/>
      <c r="J9959" s="71"/>
      <c r="K9959" s="71"/>
      <c r="L9959" s="39"/>
      <c r="M9959" s="39"/>
      <c r="N9959" s="64"/>
      <c r="Y9959" s="55"/>
    </row>
    <row r="9960" spans="1:25" s="49" customFormat="1" x14ac:dyDescent="0.25">
      <c r="A9960" s="67"/>
      <c r="B9960" s="67"/>
      <c r="C9960" s="67"/>
      <c r="D9960" s="71"/>
      <c r="E9960" s="55"/>
      <c r="F9960" s="58"/>
      <c r="G9960" s="58"/>
      <c r="H9960" s="55"/>
      <c r="I9960" s="55"/>
      <c r="J9960" s="71"/>
      <c r="K9960" s="71"/>
      <c r="L9960" s="39"/>
      <c r="M9960" s="39"/>
      <c r="N9960" s="64"/>
      <c r="Y9960" s="55"/>
    </row>
    <row r="9961" spans="1:25" s="49" customFormat="1" x14ac:dyDescent="0.25">
      <c r="A9961" s="67"/>
      <c r="B9961" s="67"/>
      <c r="C9961" s="67"/>
      <c r="D9961" s="71"/>
      <c r="E9961" s="55"/>
      <c r="F9961" s="58"/>
      <c r="G9961" s="58"/>
      <c r="H9961" s="55"/>
      <c r="I9961" s="55"/>
      <c r="J9961" s="71"/>
      <c r="K9961" s="71"/>
      <c r="L9961" s="39"/>
      <c r="M9961" s="39"/>
      <c r="N9961" s="64"/>
      <c r="Y9961" s="55"/>
    </row>
    <row r="9962" spans="1:25" s="49" customFormat="1" x14ac:dyDescent="0.25">
      <c r="A9962" s="67"/>
      <c r="B9962" s="67"/>
      <c r="C9962" s="67"/>
      <c r="D9962" s="71"/>
      <c r="E9962" s="55"/>
      <c r="F9962" s="58"/>
      <c r="G9962" s="58"/>
      <c r="H9962" s="55"/>
      <c r="I9962" s="55"/>
      <c r="J9962" s="71"/>
      <c r="K9962" s="71"/>
      <c r="L9962" s="39"/>
      <c r="M9962" s="39"/>
      <c r="N9962" s="64"/>
      <c r="Y9962" s="55"/>
    </row>
    <row r="9963" spans="1:25" s="49" customFormat="1" x14ac:dyDescent="0.25">
      <c r="A9963" s="67"/>
      <c r="B9963" s="67"/>
      <c r="C9963" s="67"/>
      <c r="D9963" s="71"/>
      <c r="E9963" s="55"/>
      <c r="F9963" s="58"/>
      <c r="G9963" s="58"/>
      <c r="H9963" s="55"/>
      <c r="I9963" s="55"/>
      <c r="J9963" s="71"/>
      <c r="K9963" s="71"/>
      <c r="L9963" s="39"/>
      <c r="M9963" s="39"/>
      <c r="N9963" s="64"/>
      <c r="Y9963" s="55"/>
    </row>
    <row r="9964" spans="1:25" s="49" customFormat="1" x14ac:dyDescent="0.25">
      <c r="A9964" s="67"/>
      <c r="B9964" s="67"/>
      <c r="C9964" s="67"/>
      <c r="D9964" s="71"/>
      <c r="E9964" s="55"/>
      <c r="F9964" s="58"/>
      <c r="G9964" s="58"/>
      <c r="H9964" s="55"/>
      <c r="I9964" s="55"/>
      <c r="J9964" s="71"/>
      <c r="K9964" s="71"/>
      <c r="L9964" s="39"/>
      <c r="M9964" s="39"/>
      <c r="N9964" s="64"/>
      <c r="Y9964" s="55"/>
    </row>
    <row r="9965" spans="1:25" s="49" customFormat="1" x14ac:dyDescent="0.25">
      <c r="A9965" s="67"/>
      <c r="B9965" s="67"/>
      <c r="C9965" s="67"/>
      <c r="D9965" s="71"/>
      <c r="E9965" s="55"/>
      <c r="F9965" s="58"/>
      <c r="G9965" s="58"/>
      <c r="H9965" s="55"/>
      <c r="I9965" s="55"/>
      <c r="J9965" s="71"/>
      <c r="K9965" s="71"/>
      <c r="L9965" s="39"/>
      <c r="M9965" s="39"/>
      <c r="N9965" s="64"/>
      <c r="Y9965" s="55"/>
    </row>
    <row r="9966" spans="1:25" s="49" customFormat="1" x14ac:dyDescent="0.25">
      <c r="A9966" s="67"/>
      <c r="B9966" s="67"/>
      <c r="C9966" s="67"/>
      <c r="D9966" s="71"/>
      <c r="E9966" s="55"/>
      <c r="F9966" s="58"/>
      <c r="G9966" s="58"/>
      <c r="H9966" s="55"/>
      <c r="I9966" s="55"/>
      <c r="J9966" s="71"/>
      <c r="K9966" s="71"/>
      <c r="L9966" s="39"/>
      <c r="M9966" s="39"/>
      <c r="N9966" s="64"/>
      <c r="Y9966" s="55"/>
    </row>
    <row r="9967" spans="1:25" s="49" customFormat="1" x14ac:dyDescent="0.25">
      <c r="A9967" s="67"/>
      <c r="B9967" s="67"/>
      <c r="C9967" s="67"/>
      <c r="D9967" s="71"/>
      <c r="E9967" s="55"/>
      <c r="F9967" s="58"/>
      <c r="G9967" s="58"/>
      <c r="H9967" s="55"/>
      <c r="I9967" s="55"/>
      <c r="J9967" s="71"/>
      <c r="K9967" s="71"/>
      <c r="L9967" s="39"/>
      <c r="M9967" s="39"/>
      <c r="N9967" s="64"/>
      <c r="Y9967" s="55"/>
    </row>
    <row r="9968" spans="1:25" s="49" customFormat="1" x14ac:dyDescent="0.25">
      <c r="A9968" s="67"/>
      <c r="B9968" s="67"/>
      <c r="C9968" s="67"/>
      <c r="D9968" s="71"/>
      <c r="E9968" s="55"/>
      <c r="F9968" s="58"/>
      <c r="G9968" s="58"/>
      <c r="H9968" s="55"/>
      <c r="I9968" s="55"/>
      <c r="J9968" s="71"/>
      <c r="K9968" s="71"/>
      <c r="L9968" s="39"/>
      <c r="M9968" s="39"/>
      <c r="N9968" s="64"/>
      <c r="Y9968" s="55"/>
    </row>
    <row r="9969" spans="1:25" s="49" customFormat="1" x14ac:dyDescent="0.25">
      <c r="A9969" s="67"/>
      <c r="B9969" s="67"/>
      <c r="C9969" s="67"/>
      <c r="D9969" s="71"/>
      <c r="E9969" s="55"/>
      <c r="F9969" s="58"/>
      <c r="G9969" s="58"/>
      <c r="H9969" s="55"/>
      <c r="I9969" s="55"/>
      <c r="J9969" s="71"/>
      <c r="K9969" s="71"/>
      <c r="L9969" s="39"/>
      <c r="M9969" s="39"/>
      <c r="N9969" s="64"/>
      <c r="Y9969" s="55"/>
    </row>
    <row r="9970" spans="1:25" s="49" customFormat="1" x14ac:dyDescent="0.25">
      <c r="A9970" s="67"/>
      <c r="B9970" s="67"/>
      <c r="C9970" s="67"/>
      <c r="D9970" s="71"/>
      <c r="E9970" s="55"/>
      <c r="F9970" s="58"/>
      <c r="G9970" s="58"/>
      <c r="H9970" s="55"/>
      <c r="I9970" s="55"/>
      <c r="J9970" s="71"/>
      <c r="K9970" s="71"/>
      <c r="L9970" s="39"/>
      <c r="M9970" s="39"/>
      <c r="N9970" s="64"/>
      <c r="Y9970" s="55"/>
    </row>
    <row r="9971" spans="1:25" s="49" customFormat="1" x14ac:dyDescent="0.25">
      <c r="A9971" s="67"/>
      <c r="B9971" s="67"/>
      <c r="C9971" s="67"/>
      <c r="D9971" s="71"/>
      <c r="E9971" s="55"/>
      <c r="F9971" s="58"/>
      <c r="G9971" s="58"/>
      <c r="H9971" s="55"/>
      <c r="I9971" s="55"/>
      <c r="J9971" s="71"/>
      <c r="K9971" s="71"/>
      <c r="L9971" s="39"/>
      <c r="M9971" s="39"/>
      <c r="N9971" s="64"/>
      <c r="Y9971" s="55"/>
    </row>
    <row r="9972" spans="1:25" s="49" customFormat="1" x14ac:dyDescent="0.25">
      <c r="A9972" s="67"/>
      <c r="B9972" s="67"/>
      <c r="C9972" s="67"/>
      <c r="D9972" s="71"/>
      <c r="E9972" s="55"/>
      <c r="F9972" s="58"/>
      <c r="G9972" s="58"/>
      <c r="H9972" s="55"/>
      <c r="I9972" s="55"/>
      <c r="J9972" s="71"/>
      <c r="K9972" s="71"/>
      <c r="L9972" s="39"/>
      <c r="M9972" s="39"/>
      <c r="N9972" s="64"/>
      <c r="Y9972" s="55"/>
    </row>
    <row r="9973" spans="1:25" s="49" customFormat="1" x14ac:dyDescent="0.25">
      <c r="A9973" s="67"/>
      <c r="B9973" s="67"/>
      <c r="C9973" s="67"/>
      <c r="D9973" s="71"/>
      <c r="E9973" s="55"/>
      <c r="F9973" s="58"/>
      <c r="G9973" s="58"/>
      <c r="H9973" s="55"/>
      <c r="I9973" s="55"/>
      <c r="J9973" s="71"/>
      <c r="K9973" s="71"/>
      <c r="L9973" s="39"/>
      <c r="M9973" s="39"/>
      <c r="N9973" s="64"/>
      <c r="Y9973" s="55"/>
    </row>
    <row r="9974" spans="1:25" s="49" customFormat="1" x14ac:dyDescent="0.25">
      <c r="A9974" s="67"/>
      <c r="B9974" s="67"/>
      <c r="C9974" s="67"/>
      <c r="D9974" s="71"/>
      <c r="E9974" s="55"/>
      <c r="F9974" s="58"/>
      <c r="G9974" s="58"/>
      <c r="H9974" s="55"/>
      <c r="I9974" s="55"/>
      <c r="J9974" s="71"/>
      <c r="K9974" s="71"/>
      <c r="L9974" s="39"/>
      <c r="M9974" s="39"/>
      <c r="N9974" s="64"/>
      <c r="Y9974" s="55"/>
    </row>
    <row r="9975" spans="1:25" s="49" customFormat="1" x14ac:dyDescent="0.25">
      <c r="A9975" s="67"/>
      <c r="B9975" s="67"/>
      <c r="C9975" s="67"/>
      <c r="D9975" s="71"/>
      <c r="E9975" s="55"/>
      <c r="F9975" s="58"/>
      <c r="G9975" s="58"/>
      <c r="H9975" s="55"/>
      <c r="I9975" s="55"/>
      <c r="J9975" s="71"/>
      <c r="K9975" s="71"/>
      <c r="L9975" s="39"/>
      <c r="M9975" s="39"/>
      <c r="N9975" s="64"/>
      <c r="Y9975" s="55"/>
    </row>
    <row r="9976" spans="1:25" s="49" customFormat="1" x14ac:dyDescent="0.25">
      <c r="A9976" s="67"/>
      <c r="B9976" s="67"/>
      <c r="C9976" s="67"/>
      <c r="D9976" s="71"/>
      <c r="E9976" s="55"/>
      <c r="F9976" s="58"/>
      <c r="G9976" s="58"/>
      <c r="H9976" s="55"/>
      <c r="I9976" s="55"/>
      <c r="J9976" s="71"/>
      <c r="K9976" s="71"/>
      <c r="L9976" s="39"/>
      <c r="M9976" s="39"/>
      <c r="N9976" s="64"/>
      <c r="Y9976" s="55"/>
    </row>
    <row r="9977" spans="1:25" s="49" customFormat="1" x14ac:dyDescent="0.25">
      <c r="A9977" s="67"/>
      <c r="B9977" s="67"/>
      <c r="C9977" s="67"/>
      <c r="D9977" s="71"/>
      <c r="E9977" s="55"/>
      <c r="F9977" s="58"/>
      <c r="G9977" s="58"/>
      <c r="H9977" s="55"/>
      <c r="I9977" s="55"/>
      <c r="J9977" s="71"/>
      <c r="K9977" s="71"/>
      <c r="L9977" s="39"/>
      <c r="M9977" s="39"/>
      <c r="N9977" s="64"/>
      <c r="Y9977" s="55"/>
    </row>
    <row r="9978" spans="1:25" s="49" customFormat="1" x14ac:dyDescent="0.25">
      <c r="A9978" s="67"/>
      <c r="B9978" s="67"/>
      <c r="C9978" s="67"/>
      <c r="D9978" s="71"/>
      <c r="E9978" s="55"/>
      <c r="F9978" s="58"/>
      <c r="G9978" s="58"/>
      <c r="H9978" s="55"/>
      <c r="I9978" s="55"/>
      <c r="J9978" s="71"/>
      <c r="K9978" s="71"/>
      <c r="L9978" s="39"/>
      <c r="M9978" s="39"/>
      <c r="N9978" s="64"/>
      <c r="Y9978" s="55"/>
    </row>
    <row r="9979" spans="1:25" s="49" customFormat="1" x14ac:dyDescent="0.25">
      <c r="A9979" s="67"/>
      <c r="B9979" s="67"/>
      <c r="C9979" s="67"/>
      <c r="D9979" s="71"/>
      <c r="E9979" s="55"/>
      <c r="F9979" s="58"/>
      <c r="G9979" s="58"/>
      <c r="H9979" s="55"/>
      <c r="I9979" s="55"/>
      <c r="J9979" s="71"/>
      <c r="K9979" s="71"/>
      <c r="L9979" s="39"/>
      <c r="M9979" s="39"/>
      <c r="N9979" s="64"/>
      <c r="Y9979" s="55"/>
    </row>
    <row r="9980" spans="1:25" s="49" customFormat="1" x14ac:dyDescent="0.25">
      <c r="A9980" s="67"/>
      <c r="B9980" s="67"/>
      <c r="C9980" s="67"/>
      <c r="D9980" s="71"/>
      <c r="E9980" s="55"/>
      <c r="F9980" s="58"/>
      <c r="G9980" s="58"/>
      <c r="H9980" s="55"/>
      <c r="I9980" s="55"/>
      <c r="J9980" s="71"/>
      <c r="K9980" s="71"/>
      <c r="L9980" s="39"/>
      <c r="M9980" s="39"/>
      <c r="N9980" s="64"/>
      <c r="Y9980" s="55"/>
    </row>
    <row r="9981" spans="1:25" s="49" customFormat="1" x14ac:dyDescent="0.25">
      <c r="A9981" s="67"/>
      <c r="B9981" s="67"/>
      <c r="C9981" s="67"/>
      <c r="D9981" s="71"/>
      <c r="E9981" s="55"/>
      <c r="F9981" s="58"/>
      <c r="G9981" s="58"/>
      <c r="H9981" s="55"/>
      <c r="I9981" s="55"/>
      <c r="J9981" s="71"/>
      <c r="K9981" s="71"/>
      <c r="L9981" s="39"/>
      <c r="M9981" s="39"/>
      <c r="N9981" s="64"/>
      <c r="Y9981" s="55"/>
    </row>
    <row r="9982" spans="1:25" s="49" customFormat="1" x14ac:dyDescent="0.25">
      <c r="A9982" s="67"/>
      <c r="B9982" s="67"/>
      <c r="C9982" s="67"/>
      <c r="D9982" s="71"/>
      <c r="E9982" s="55"/>
      <c r="F9982" s="58"/>
      <c r="G9982" s="58"/>
      <c r="H9982" s="55"/>
      <c r="I9982" s="55"/>
      <c r="J9982" s="71"/>
      <c r="K9982" s="71"/>
      <c r="L9982" s="39"/>
      <c r="M9982" s="39"/>
      <c r="N9982" s="64"/>
      <c r="Y9982" s="55"/>
    </row>
    <row r="9983" spans="1:25" s="49" customFormat="1" x14ac:dyDescent="0.25">
      <c r="A9983" s="67"/>
      <c r="B9983" s="67"/>
      <c r="C9983" s="67"/>
      <c r="D9983" s="71"/>
      <c r="E9983" s="55"/>
      <c r="F9983" s="58"/>
      <c r="G9983" s="58"/>
      <c r="H9983" s="55"/>
      <c r="I9983" s="55"/>
      <c r="J9983" s="71"/>
      <c r="K9983" s="71"/>
      <c r="L9983" s="39"/>
      <c r="M9983" s="39"/>
      <c r="N9983" s="64"/>
      <c r="Y9983" s="55"/>
    </row>
    <row r="9984" spans="1:25" s="49" customFormat="1" x14ac:dyDescent="0.25">
      <c r="A9984" s="67"/>
      <c r="B9984" s="67"/>
      <c r="C9984" s="67"/>
      <c r="D9984" s="71"/>
      <c r="E9984" s="55"/>
      <c r="F9984" s="58"/>
      <c r="G9984" s="58"/>
      <c r="H9984" s="55"/>
      <c r="I9984" s="55"/>
      <c r="J9984" s="71"/>
      <c r="K9984" s="71"/>
      <c r="L9984" s="39"/>
      <c r="M9984" s="39"/>
      <c r="N9984" s="64"/>
      <c r="Y9984" s="55"/>
    </row>
    <row r="9985" spans="1:25" s="49" customFormat="1" x14ac:dyDescent="0.25">
      <c r="A9985" s="67"/>
      <c r="B9985" s="67"/>
      <c r="C9985" s="67"/>
      <c r="D9985" s="71"/>
      <c r="E9985" s="55"/>
      <c r="F9985" s="58"/>
      <c r="G9985" s="58"/>
      <c r="H9985" s="55"/>
      <c r="I9985" s="55"/>
      <c r="J9985" s="71"/>
      <c r="K9985" s="71"/>
      <c r="L9985" s="39"/>
      <c r="M9985" s="39"/>
      <c r="N9985" s="64"/>
      <c r="Y9985" s="55"/>
    </row>
    <row r="9986" spans="1:25" s="49" customFormat="1" x14ac:dyDescent="0.25">
      <c r="A9986" s="67"/>
      <c r="B9986" s="67"/>
      <c r="C9986" s="67"/>
      <c r="D9986" s="71"/>
      <c r="E9986" s="55"/>
      <c r="F9986" s="58"/>
      <c r="G9986" s="58"/>
      <c r="H9986" s="55"/>
      <c r="I9986" s="55"/>
      <c r="J9986" s="71"/>
      <c r="K9986" s="71"/>
      <c r="L9986" s="39"/>
      <c r="M9986" s="39"/>
      <c r="N9986" s="64"/>
      <c r="Y9986" s="55"/>
    </row>
    <row r="9987" spans="1:25" s="49" customFormat="1" x14ac:dyDescent="0.25">
      <c r="A9987" s="67"/>
      <c r="B9987" s="67"/>
      <c r="C9987" s="67"/>
      <c r="D9987" s="71"/>
      <c r="E9987" s="55"/>
      <c r="F9987" s="58"/>
      <c r="G9987" s="58"/>
      <c r="H9987" s="55"/>
      <c r="I9987" s="55"/>
      <c r="J9987" s="71"/>
      <c r="K9987" s="71"/>
      <c r="L9987" s="39"/>
      <c r="M9987" s="39"/>
      <c r="N9987" s="64"/>
      <c r="Y9987" s="55"/>
    </row>
    <row r="9988" spans="1:25" s="49" customFormat="1" x14ac:dyDescent="0.25">
      <c r="A9988" s="67"/>
      <c r="B9988" s="67"/>
      <c r="C9988" s="67"/>
      <c r="D9988" s="71"/>
      <c r="E9988" s="55"/>
      <c r="F9988" s="58"/>
      <c r="G9988" s="58"/>
      <c r="H9988" s="55"/>
      <c r="I9988" s="55"/>
      <c r="J9988" s="71"/>
      <c r="K9988" s="71"/>
      <c r="L9988" s="39"/>
      <c r="M9988" s="39"/>
      <c r="N9988" s="64"/>
      <c r="Y9988" s="55"/>
    </row>
    <row r="9989" spans="1:25" s="49" customFormat="1" x14ac:dyDescent="0.25">
      <c r="A9989" s="67"/>
      <c r="B9989" s="67"/>
      <c r="C9989" s="67"/>
      <c r="D9989" s="71"/>
      <c r="E9989" s="55"/>
      <c r="F9989" s="58"/>
      <c r="G9989" s="58"/>
      <c r="H9989" s="55"/>
      <c r="I9989" s="55"/>
      <c r="J9989" s="71"/>
      <c r="K9989" s="71"/>
      <c r="L9989" s="39"/>
      <c r="M9989" s="39"/>
      <c r="N9989" s="64"/>
      <c r="Y9989" s="55"/>
    </row>
    <row r="9990" spans="1:25" s="49" customFormat="1" x14ac:dyDescent="0.25">
      <c r="A9990" s="67"/>
      <c r="B9990" s="67"/>
      <c r="C9990" s="67"/>
      <c r="D9990" s="71"/>
      <c r="E9990" s="55"/>
      <c r="F9990" s="58"/>
      <c r="G9990" s="58"/>
      <c r="H9990" s="55"/>
      <c r="I9990" s="55"/>
      <c r="J9990" s="71"/>
      <c r="K9990" s="71"/>
      <c r="L9990" s="39"/>
      <c r="M9990" s="39"/>
      <c r="N9990" s="64"/>
      <c r="Y9990" s="55"/>
    </row>
    <row r="9991" spans="1:25" s="49" customFormat="1" x14ac:dyDescent="0.25">
      <c r="A9991" s="67"/>
      <c r="B9991" s="67"/>
      <c r="C9991" s="67"/>
      <c r="D9991" s="71"/>
      <c r="E9991" s="55"/>
      <c r="F9991" s="58"/>
      <c r="G9991" s="58"/>
      <c r="H9991" s="55"/>
      <c r="I9991" s="55"/>
      <c r="J9991" s="71"/>
      <c r="K9991" s="71"/>
      <c r="L9991" s="39"/>
      <c r="M9991" s="39"/>
      <c r="N9991" s="64"/>
      <c r="Y9991" s="55"/>
    </row>
    <row r="9992" spans="1:25" s="49" customFormat="1" x14ac:dyDescent="0.25">
      <c r="A9992" s="67"/>
      <c r="B9992" s="67"/>
      <c r="C9992" s="67"/>
      <c r="D9992" s="71"/>
      <c r="E9992" s="55"/>
      <c r="F9992" s="58"/>
      <c r="G9992" s="58"/>
      <c r="H9992" s="55"/>
      <c r="I9992" s="55"/>
      <c r="J9992" s="71"/>
      <c r="K9992" s="71"/>
      <c r="L9992" s="39"/>
      <c r="M9992" s="39"/>
      <c r="N9992" s="64"/>
      <c r="Y9992" s="55"/>
    </row>
    <row r="9993" spans="1:25" s="49" customFormat="1" x14ac:dyDescent="0.25">
      <c r="A9993" s="67"/>
      <c r="B9993" s="67"/>
      <c r="C9993" s="67"/>
      <c r="D9993" s="71"/>
      <c r="E9993" s="55"/>
      <c r="F9993" s="58"/>
      <c r="G9993" s="58"/>
      <c r="H9993" s="55"/>
      <c r="I9993" s="55"/>
      <c r="J9993" s="71"/>
      <c r="K9993" s="71"/>
      <c r="L9993" s="39"/>
      <c r="M9993" s="39"/>
      <c r="N9993" s="64"/>
      <c r="Y9993" s="55"/>
    </row>
    <row r="9994" spans="1:25" s="49" customFormat="1" x14ac:dyDescent="0.25">
      <c r="A9994" s="67"/>
      <c r="B9994" s="67"/>
      <c r="C9994" s="67"/>
      <c r="D9994" s="71"/>
      <c r="E9994" s="55"/>
      <c r="F9994" s="58"/>
      <c r="G9994" s="58"/>
      <c r="H9994" s="55"/>
      <c r="I9994" s="55"/>
      <c r="J9994" s="71"/>
      <c r="K9994" s="71"/>
      <c r="L9994" s="39"/>
      <c r="M9994" s="39"/>
      <c r="N9994" s="64"/>
      <c r="Y9994" s="55"/>
    </row>
    <row r="9995" spans="1:25" s="49" customFormat="1" x14ac:dyDescent="0.25">
      <c r="A9995" s="67"/>
      <c r="B9995" s="67"/>
      <c r="C9995" s="67"/>
      <c r="D9995" s="71"/>
      <c r="E9995" s="55"/>
      <c r="F9995" s="58"/>
      <c r="G9995" s="58"/>
      <c r="H9995" s="55"/>
      <c r="I9995" s="55"/>
      <c r="J9995" s="71"/>
      <c r="K9995" s="71"/>
      <c r="L9995" s="39"/>
      <c r="M9995" s="39"/>
      <c r="N9995" s="64"/>
      <c r="Y9995" s="55"/>
    </row>
    <row r="9996" spans="1:25" s="49" customFormat="1" x14ac:dyDescent="0.25">
      <c r="A9996" s="67"/>
      <c r="B9996" s="67"/>
      <c r="C9996" s="67"/>
      <c r="D9996" s="71"/>
      <c r="E9996" s="55"/>
      <c r="F9996" s="58"/>
      <c r="G9996" s="58"/>
      <c r="H9996" s="55"/>
      <c r="I9996" s="55"/>
      <c r="J9996" s="71"/>
      <c r="K9996" s="71"/>
      <c r="L9996" s="39"/>
      <c r="M9996" s="39"/>
      <c r="N9996" s="64"/>
      <c r="Y9996" s="55"/>
    </row>
    <row r="9997" spans="1:25" s="49" customFormat="1" x14ac:dyDescent="0.25">
      <c r="A9997" s="67"/>
      <c r="B9997" s="67"/>
      <c r="C9997" s="67"/>
      <c r="D9997" s="71"/>
      <c r="E9997" s="55"/>
      <c r="F9997" s="58"/>
      <c r="G9997" s="58"/>
      <c r="H9997" s="55"/>
      <c r="I9997" s="55"/>
      <c r="J9997" s="71"/>
      <c r="K9997" s="71"/>
      <c r="L9997" s="39"/>
      <c r="M9997" s="39"/>
      <c r="N9997" s="64"/>
      <c r="Y9997" s="55"/>
    </row>
    <row r="9998" spans="1:25" s="49" customFormat="1" x14ac:dyDescent="0.25">
      <c r="A9998" s="67"/>
      <c r="B9998" s="67"/>
      <c r="C9998" s="67"/>
      <c r="D9998" s="71"/>
      <c r="E9998" s="55"/>
      <c r="F9998" s="58"/>
      <c r="G9998" s="58"/>
      <c r="H9998" s="55"/>
      <c r="I9998" s="55"/>
      <c r="J9998" s="71"/>
      <c r="K9998" s="71"/>
      <c r="L9998" s="39"/>
      <c r="M9998" s="39"/>
      <c r="N9998" s="64"/>
      <c r="Y9998" s="55"/>
    </row>
    <row r="9999" spans="1:25" s="49" customFormat="1" x14ac:dyDescent="0.25">
      <c r="A9999" s="67"/>
      <c r="B9999" s="67"/>
      <c r="C9999" s="67"/>
      <c r="D9999" s="71"/>
      <c r="E9999" s="55"/>
      <c r="F9999" s="58"/>
      <c r="G9999" s="58"/>
      <c r="H9999" s="55"/>
      <c r="I9999" s="55"/>
      <c r="J9999" s="71"/>
      <c r="K9999" s="71"/>
      <c r="L9999" s="39"/>
      <c r="M9999" s="39"/>
      <c r="N9999" s="64"/>
      <c r="Y9999" s="55"/>
    </row>
    <row r="10000" spans="1:25" s="49" customFormat="1" x14ac:dyDescent="0.25">
      <c r="A10000" s="67"/>
      <c r="B10000" s="67"/>
      <c r="C10000" s="67"/>
      <c r="D10000" s="71"/>
      <c r="E10000" s="55"/>
      <c r="F10000" s="58"/>
      <c r="G10000" s="58"/>
      <c r="H10000" s="55"/>
      <c r="I10000" s="55"/>
      <c r="J10000" s="71"/>
      <c r="K10000" s="71"/>
      <c r="L10000" s="39"/>
      <c r="M10000" s="39"/>
      <c r="N10000" s="64"/>
      <c r="Y10000" s="55"/>
    </row>
    <row r="10001" spans="1:25" s="49" customFormat="1" x14ac:dyDescent="0.25">
      <c r="A10001" s="67"/>
      <c r="B10001" s="67"/>
      <c r="C10001" s="67"/>
      <c r="D10001" s="71"/>
      <c r="E10001" s="55"/>
      <c r="F10001" s="58"/>
      <c r="G10001" s="58"/>
      <c r="H10001" s="55"/>
      <c r="I10001" s="55"/>
      <c r="J10001" s="71"/>
      <c r="K10001" s="71"/>
      <c r="L10001" s="39"/>
      <c r="M10001" s="39"/>
      <c r="N10001" s="64"/>
      <c r="Y10001" s="55"/>
    </row>
    <row r="10002" spans="1:25" s="49" customFormat="1" x14ac:dyDescent="0.25">
      <c r="A10002" s="67"/>
      <c r="B10002" s="67"/>
      <c r="C10002" s="67"/>
      <c r="D10002" s="71"/>
      <c r="E10002" s="55"/>
      <c r="F10002" s="58"/>
      <c r="G10002" s="58"/>
      <c r="H10002" s="55"/>
      <c r="I10002" s="55"/>
      <c r="J10002" s="71"/>
      <c r="K10002" s="71"/>
      <c r="L10002" s="39"/>
      <c r="M10002" s="39"/>
      <c r="N10002" s="64"/>
      <c r="Y10002" s="55"/>
    </row>
    <row r="10003" spans="1:25" s="49" customFormat="1" x14ac:dyDescent="0.25">
      <c r="A10003" s="67"/>
      <c r="B10003" s="67"/>
      <c r="C10003" s="67"/>
      <c r="D10003" s="71"/>
      <c r="E10003" s="55"/>
      <c r="F10003" s="58"/>
      <c r="G10003" s="58"/>
      <c r="H10003" s="55"/>
      <c r="I10003" s="55"/>
      <c r="J10003" s="71"/>
      <c r="K10003" s="71"/>
      <c r="L10003" s="39"/>
      <c r="M10003" s="39"/>
      <c r="N10003" s="64"/>
      <c r="Y10003" s="55"/>
    </row>
    <row r="10004" spans="1:25" s="49" customFormat="1" x14ac:dyDescent="0.25">
      <c r="A10004" s="67"/>
      <c r="B10004" s="67"/>
      <c r="C10004" s="67"/>
      <c r="D10004" s="71"/>
      <c r="E10004" s="55"/>
      <c r="F10004" s="58"/>
      <c r="G10004" s="58"/>
      <c r="H10004" s="55"/>
      <c r="I10004" s="55"/>
      <c r="J10004" s="71"/>
      <c r="K10004" s="71"/>
      <c r="L10004" s="39"/>
      <c r="M10004" s="39"/>
      <c r="N10004" s="64"/>
      <c r="Y10004" s="55"/>
    </row>
    <row r="10005" spans="1:25" s="49" customFormat="1" x14ac:dyDescent="0.25">
      <c r="A10005" s="67"/>
      <c r="B10005" s="67"/>
      <c r="C10005" s="67"/>
      <c r="D10005" s="71"/>
      <c r="E10005" s="55"/>
      <c r="F10005" s="58"/>
      <c r="G10005" s="58"/>
      <c r="H10005" s="55"/>
      <c r="I10005" s="55"/>
      <c r="J10005" s="71"/>
      <c r="K10005" s="71"/>
      <c r="L10005" s="39"/>
      <c r="M10005" s="39"/>
      <c r="N10005" s="64"/>
      <c r="Y10005" s="55"/>
    </row>
    <row r="10006" spans="1:25" s="49" customFormat="1" x14ac:dyDescent="0.25">
      <c r="A10006" s="67"/>
      <c r="B10006" s="67"/>
      <c r="C10006" s="67"/>
      <c r="D10006" s="71"/>
      <c r="E10006" s="55"/>
      <c r="F10006" s="58"/>
      <c r="G10006" s="58"/>
      <c r="H10006" s="55"/>
      <c r="I10006" s="55"/>
      <c r="J10006" s="71"/>
      <c r="K10006" s="71"/>
      <c r="L10006" s="39"/>
      <c r="M10006" s="39"/>
      <c r="N10006" s="64"/>
      <c r="Y10006" s="55"/>
    </row>
    <row r="10007" spans="1:25" s="49" customFormat="1" x14ac:dyDescent="0.25">
      <c r="A10007" s="67"/>
      <c r="B10007" s="67"/>
      <c r="C10007" s="67"/>
      <c r="D10007" s="71"/>
      <c r="E10007" s="55"/>
      <c r="F10007" s="58"/>
      <c r="G10007" s="58"/>
      <c r="H10007" s="55"/>
      <c r="I10007" s="55"/>
      <c r="J10007" s="71"/>
      <c r="K10007" s="71"/>
      <c r="L10007" s="39"/>
      <c r="M10007" s="39"/>
      <c r="N10007" s="64"/>
      <c r="Y10007" s="55"/>
    </row>
    <row r="10008" spans="1:25" s="49" customFormat="1" x14ac:dyDescent="0.25">
      <c r="A10008" s="67"/>
      <c r="B10008" s="67"/>
      <c r="C10008" s="67"/>
      <c r="D10008" s="71"/>
      <c r="E10008" s="55"/>
      <c r="F10008" s="58"/>
      <c r="G10008" s="58"/>
      <c r="H10008" s="55"/>
      <c r="I10008" s="55"/>
      <c r="J10008" s="71"/>
      <c r="K10008" s="71"/>
      <c r="L10008" s="39"/>
      <c r="M10008" s="39"/>
      <c r="N10008" s="64"/>
      <c r="Y10008" s="55"/>
    </row>
    <row r="10009" spans="1:25" s="49" customFormat="1" x14ac:dyDescent="0.25">
      <c r="A10009" s="67"/>
      <c r="B10009" s="67"/>
      <c r="C10009" s="67"/>
      <c r="D10009" s="71"/>
      <c r="E10009" s="55"/>
      <c r="F10009" s="58"/>
      <c r="G10009" s="58"/>
      <c r="H10009" s="55"/>
      <c r="I10009" s="55"/>
      <c r="J10009" s="71"/>
      <c r="K10009" s="71"/>
      <c r="L10009" s="39"/>
      <c r="M10009" s="39"/>
      <c r="N10009" s="64"/>
      <c r="Y10009" s="55"/>
    </row>
    <row r="10010" spans="1:25" s="49" customFormat="1" x14ac:dyDescent="0.25">
      <c r="A10010" s="67"/>
      <c r="B10010" s="67"/>
      <c r="C10010" s="67"/>
      <c r="D10010" s="71"/>
      <c r="E10010" s="55"/>
      <c r="F10010" s="58"/>
      <c r="G10010" s="58"/>
      <c r="H10010" s="55"/>
      <c r="I10010" s="55"/>
      <c r="J10010" s="71"/>
      <c r="K10010" s="71"/>
      <c r="L10010" s="39"/>
      <c r="M10010" s="39"/>
      <c r="N10010" s="64"/>
      <c r="Y10010" s="55"/>
    </row>
    <row r="10011" spans="1:25" s="49" customFormat="1" x14ac:dyDescent="0.25">
      <c r="A10011" s="67"/>
      <c r="B10011" s="67"/>
      <c r="C10011" s="67"/>
      <c r="D10011" s="71"/>
      <c r="E10011" s="55"/>
      <c r="F10011" s="58"/>
      <c r="G10011" s="58"/>
      <c r="H10011" s="55"/>
      <c r="I10011" s="55"/>
      <c r="J10011" s="71"/>
      <c r="K10011" s="71"/>
      <c r="L10011" s="39"/>
      <c r="M10011" s="39"/>
      <c r="N10011" s="64"/>
      <c r="Y10011" s="55"/>
    </row>
    <row r="10012" spans="1:25" s="49" customFormat="1" x14ac:dyDescent="0.25">
      <c r="A10012" s="67"/>
      <c r="B10012" s="67"/>
      <c r="C10012" s="67"/>
      <c r="D10012" s="71"/>
      <c r="E10012" s="55"/>
      <c r="F10012" s="58"/>
      <c r="G10012" s="58"/>
      <c r="H10012" s="55"/>
      <c r="I10012" s="55"/>
      <c r="J10012" s="71"/>
      <c r="K10012" s="71"/>
      <c r="L10012" s="39"/>
      <c r="M10012" s="39"/>
      <c r="N10012" s="64"/>
      <c r="Y10012" s="55"/>
    </row>
    <row r="10013" spans="1:25" s="49" customFormat="1" x14ac:dyDescent="0.25">
      <c r="A10013" s="67"/>
      <c r="B10013" s="67"/>
      <c r="C10013" s="67"/>
      <c r="D10013" s="71"/>
      <c r="E10013" s="55"/>
      <c r="F10013" s="58"/>
      <c r="G10013" s="58"/>
      <c r="H10013" s="55"/>
      <c r="I10013" s="55"/>
      <c r="J10013" s="71"/>
      <c r="K10013" s="71"/>
      <c r="L10013" s="39"/>
      <c r="M10013" s="39"/>
      <c r="N10013" s="64"/>
      <c r="Y10013" s="55"/>
    </row>
    <row r="10014" spans="1:25" s="49" customFormat="1" x14ac:dyDescent="0.25">
      <c r="A10014" s="67"/>
      <c r="B10014" s="67"/>
      <c r="C10014" s="67"/>
      <c r="D10014" s="71"/>
      <c r="E10014" s="55"/>
      <c r="F10014" s="58"/>
      <c r="G10014" s="58"/>
      <c r="H10014" s="55"/>
      <c r="I10014" s="55"/>
      <c r="J10014" s="71"/>
      <c r="K10014" s="71"/>
      <c r="L10014" s="39"/>
      <c r="M10014" s="39"/>
      <c r="N10014" s="64"/>
      <c r="Y10014" s="55"/>
    </row>
    <row r="10015" spans="1:25" s="49" customFormat="1" x14ac:dyDescent="0.25">
      <c r="A10015" s="67"/>
      <c r="B10015" s="67"/>
      <c r="C10015" s="67"/>
      <c r="D10015" s="71"/>
      <c r="E10015" s="55"/>
      <c r="F10015" s="58"/>
      <c r="G10015" s="58"/>
      <c r="H10015" s="55"/>
      <c r="I10015" s="55"/>
      <c r="J10015" s="71"/>
      <c r="K10015" s="71"/>
      <c r="L10015" s="39"/>
      <c r="M10015" s="39"/>
      <c r="N10015" s="64"/>
      <c r="Y10015" s="55"/>
    </row>
    <row r="10016" spans="1:25" s="49" customFormat="1" x14ac:dyDescent="0.25">
      <c r="A10016" s="67"/>
      <c r="B10016" s="67"/>
      <c r="C10016" s="67"/>
      <c r="D10016" s="71"/>
      <c r="E10016" s="55"/>
      <c r="F10016" s="58"/>
      <c r="G10016" s="58"/>
      <c r="H10016" s="55"/>
      <c r="I10016" s="55"/>
      <c r="J10016" s="71"/>
      <c r="K10016" s="71"/>
      <c r="L10016" s="39"/>
      <c r="M10016" s="39"/>
      <c r="N10016" s="64"/>
      <c r="Y10016" s="55"/>
    </row>
    <row r="10017" spans="1:25" s="49" customFormat="1" x14ac:dyDescent="0.25">
      <c r="A10017" s="67"/>
      <c r="B10017" s="67"/>
      <c r="C10017" s="67"/>
      <c r="D10017" s="71"/>
      <c r="E10017" s="55"/>
      <c r="F10017" s="58"/>
      <c r="G10017" s="58"/>
      <c r="H10017" s="55"/>
      <c r="I10017" s="55"/>
      <c r="J10017" s="71"/>
      <c r="K10017" s="71"/>
      <c r="L10017" s="39"/>
      <c r="M10017" s="39"/>
      <c r="N10017" s="64"/>
      <c r="Y10017" s="55"/>
    </row>
    <row r="10018" spans="1:25" s="49" customFormat="1" x14ac:dyDescent="0.25">
      <c r="A10018" s="67"/>
      <c r="B10018" s="67"/>
      <c r="C10018" s="67"/>
      <c r="D10018" s="71"/>
      <c r="E10018" s="55"/>
      <c r="F10018" s="58"/>
      <c r="G10018" s="58"/>
      <c r="H10018" s="55"/>
      <c r="I10018" s="55"/>
      <c r="J10018" s="71"/>
      <c r="K10018" s="71"/>
      <c r="L10018" s="39"/>
      <c r="M10018" s="39"/>
      <c r="N10018" s="64"/>
      <c r="Y10018" s="55"/>
    </row>
    <row r="10019" spans="1:25" s="49" customFormat="1" x14ac:dyDescent="0.25">
      <c r="A10019" s="67"/>
      <c r="B10019" s="67"/>
      <c r="C10019" s="67"/>
      <c r="D10019" s="71"/>
      <c r="E10019" s="55"/>
      <c r="F10019" s="58"/>
      <c r="G10019" s="58"/>
      <c r="H10019" s="55"/>
      <c r="I10019" s="55"/>
      <c r="J10019" s="71"/>
      <c r="K10019" s="71"/>
      <c r="L10019" s="39"/>
      <c r="M10019" s="39"/>
      <c r="N10019" s="64"/>
      <c r="Y10019" s="55"/>
    </row>
    <row r="10020" spans="1:25" s="49" customFormat="1" x14ac:dyDescent="0.25">
      <c r="A10020" s="67"/>
      <c r="B10020" s="67"/>
      <c r="C10020" s="67"/>
      <c r="D10020" s="71"/>
      <c r="E10020" s="55"/>
      <c r="F10020" s="58"/>
      <c r="G10020" s="58"/>
      <c r="H10020" s="55"/>
      <c r="I10020" s="55"/>
      <c r="J10020" s="71"/>
      <c r="K10020" s="71"/>
      <c r="L10020" s="39"/>
      <c r="M10020" s="39"/>
      <c r="N10020" s="64"/>
      <c r="Y10020" s="55"/>
    </row>
    <row r="10021" spans="1:25" s="49" customFormat="1" x14ac:dyDescent="0.25">
      <c r="A10021" s="67"/>
      <c r="B10021" s="67"/>
      <c r="C10021" s="67"/>
      <c r="D10021" s="71"/>
      <c r="E10021" s="55"/>
      <c r="F10021" s="58"/>
      <c r="G10021" s="58"/>
      <c r="H10021" s="55"/>
      <c r="I10021" s="55"/>
      <c r="J10021" s="71"/>
      <c r="K10021" s="71"/>
      <c r="L10021" s="39"/>
      <c r="M10021" s="39"/>
      <c r="N10021" s="64"/>
      <c r="Y10021" s="55"/>
    </row>
    <row r="10022" spans="1:25" s="49" customFormat="1" x14ac:dyDescent="0.25">
      <c r="A10022" s="67"/>
      <c r="B10022" s="67"/>
      <c r="C10022" s="67"/>
      <c r="D10022" s="71"/>
      <c r="E10022" s="55"/>
      <c r="F10022" s="58"/>
      <c r="G10022" s="58"/>
      <c r="H10022" s="55"/>
      <c r="I10022" s="55"/>
      <c r="J10022" s="71"/>
      <c r="K10022" s="71"/>
      <c r="L10022" s="39"/>
      <c r="M10022" s="39"/>
      <c r="N10022" s="64"/>
      <c r="Y10022" s="55"/>
    </row>
    <row r="10023" spans="1:25" s="49" customFormat="1" x14ac:dyDescent="0.25">
      <c r="A10023" s="67"/>
      <c r="B10023" s="67"/>
      <c r="C10023" s="67"/>
      <c r="D10023" s="71"/>
      <c r="E10023" s="55"/>
      <c r="F10023" s="58"/>
      <c r="G10023" s="58"/>
      <c r="H10023" s="55"/>
      <c r="I10023" s="55"/>
      <c r="J10023" s="71"/>
      <c r="K10023" s="71"/>
      <c r="L10023" s="39"/>
      <c r="M10023" s="39"/>
      <c r="N10023" s="64"/>
      <c r="Y10023" s="55"/>
    </row>
    <row r="10024" spans="1:25" s="49" customFormat="1" x14ac:dyDescent="0.25">
      <c r="A10024" s="67"/>
      <c r="B10024" s="67"/>
      <c r="C10024" s="67"/>
      <c r="D10024" s="71"/>
      <c r="E10024" s="55"/>
      <c r="F10024" s="58"/>
      <c r="G10024" s="58"/>
      <c r="H10024" s="55"/>
      <c r="I10024" s="55"/>
      <c r="J10024" s="71"/>
      <c r="K10024" s="71"/>
      <c r="L10024" s="39"/>
      <c r="M10024" s="39"/>
      <c r="N10024" s="64"/>
      <c r="Y10024" s="55"/>
    </row>
    <row r="10025" spans="1:25" s="49" customFormat="1" x14ac:dyDescent="0.25">
      <c r="A10025" s="67"/>
      <c r="B10025" s="67"/>
      <c r="C10025" s="67"/>
      <c r="D10025" s="71"/>
      <c r="E10025" s="55"/>
      <c r="F10025" s="58"/>
      <c r="G10025" s="58"/>
      <c r="H10025" s="55"/>
      <c r="I10025" s="55"/>
      <c r="J10025" s="71"/>
      <c r="K10025" s="71"/>
      <c r="L10025" s="39"/>
      <c r="M10025" s="39"/>
      <c r="N10025" s="64"/>
      <c r="Y10025" s="55"/>
    </row>
    <row r="10026" spans="1:25" s="49" customFormat="1" x14ac:dyDescent="0.25">
      <c r="A10026" s="67"/>
      <c r="B10026" s="67"/>
      <c r="C10026" s="67"/>
      <c r="D10026" s="71"/>
      <c r="E10026" s="55"/>
      <c r="F10026" s="58"/>
      <c r="G10026" s="58"/>
      <c r="H10026" s="55"/>
      <c r="I10026" s="55"/>
      <c r="J10026" s="71"/>
      <c r="K10026" s="71"/>
      <c r="L10026" s="39"/>
      <c r="M10026" s="39"/>
      <c r="N10026" s="64"/>
      <c r="Y10026" s="55"/>
    </row>
    <row r="10027" spans="1:25" s="49" customFormat="1" x14ac:dyDescent="0.25">
      <c r="A10027" s="67"/>
      <c r="B10027" s="67"/>
      <c r="C10027" s="67"/>
      <c r="D10027" s="71"/>
      <c r="E10027" s="55"/>
      <c r="F10027" s="58"/>
      <c r="G10027" s="58"/>
      <c r="H10027" s="55"/>
      <c r="I10027" s="55"/>
      <c r="J10027" s="71"/>
      <c r="K10027" s="71"/>
      <c r="L10027" s="39"/>
      <c r="M10027" s="39"/>
      <c r="N10027" s="64"/>
      <c r="Y10027" s="55"/>
    </row>
    <row r="10028" spans="1:25" s="49" customFormat="1" x14ac:dyDescent="0.25">
      <c r="A10028" s="67"/>
      <c r="B10028" s="67"/>
      <c r="C10028" s="67"/>
      <c r="D10028" s="71"/>
      <c r="E10028" s="55"/>
      <c r="F10028" s="58"/>
      <c r="G10028" s="58"/>
      <c r="H10028" s="55"/>
      <c r="I10028" s="55"/>
      <c r="J10028" s="71"/>
      <c r="K10028" s="71"/>
      <c r="L10028" s="39"/>
      <c r="M10028" s="39"/>
      <c r="N10028" s="64"/>
      <c r="Y10028" s="55"/>
    </row>
    <row r="10029" spans="1:25" s="49" customFormat="1" x14ac:dyDescent="0.25">
      <c r="A10029" s="67"/>
      <c r="B10029" s="67"/>
      <c r="C10029" s="67"/>
      <c r="D10029" s="71"/>
      <c r="E10029" s="55"/>
      <c r="F10029" s="58"/>
      <c r="G10029" s="58"/>
      <c r="H10029" s="55"/>
      <c r="I10029" s="55"/>
      <c r="J10029" s="71"/>
      <c r="K10029" s="71"/>
      <c r="L10029" s="39"/>
      <c r="M10029" s="39"/>
      <c r="N10029" s="64"/>
      <c r="Y10029" s="55"/>
    </row>
    <row r="10030" spans="1:25" s="49" customFormat="1" x14ac:dyDescent="0.25">
      <c r="A10030" s="67"/>
      <c r="B10030" s="67"/>
      <c r="C10030" s="67"/>
      <c r="D10030" s="71"/>
      <c r="E10030" s="55"/>
      <c r="F10030" s="58"/>
      <c r="G10030" s="58"/>
      <c r="H10030" s="55"/>
      <c r="I10030" s="55"/>
      <c r="J10030" s="71"/>
      <c r="K10030" s="71"/>
      <c r="L10030" s="39"/>
      <c r="M10030" s="39"/>
      <c r="N10030" s="64"/>
      <c r="Y10030" s="55"/>
    </row>
    <row r="10031" spans="1:25" s="49" customFormat="1" x14ac:dyDescent="0.25">
      <c r="A10031" s="67"/>
      <c r="B10031" s="67"/>
      <c r="C10031" s="67"/>
      <c r="D10031" s="71"/>
      <c r="E10031" s="55"/>
      <c r="F10031" s="58"/>
      <c r="G10031" s="58"/>
      <c r="H10031" s="55"/>
      <c r="I10031" s="55"/>
      <c r="J10031" s="71"/>
      <c r="K10031" s="71"/>
      <c r="L10031" s="39"/>
      <c r="M10031" s="39"/>
      <c r="N10031" s="64"/>
      <c r="Y10031" s="55"/>
    </row>
    <row r="10032" spans="1:25" s="49" customFormat="1" x14ac:dyDescent="0.25">
      <c r="A10032" s="67"/>
      <c r="B10032" s="67"/>
      <c r="C10032" s="67"/>
      <c r="D10032" s="71"/>
      <c r="E10032" s="55"/>
      <c r="F10032" s="58"/>
      <c r="G10032" s="58"/>
      <c r="H10032" s="55"/>
      <c r="I10032" s="55"/>
      <c r="J10032" s="71"/>
      <c r="K10032" s="71"/>
      <c r="L10032" s="39"/>
      <c r="M10032" s="39"/>
      <c r="N10032" s="64"/>
      <c r="Y10032" s="55"/>
    </row>
    <row r="10033" spans="1:25" s="49" customFormat="1" x14ac:dyDescent="0.25">
      <c r="A10033" s="67"/>
      <c r="B10033" s="67"/>
      <c r="C10033" s="67"/>
      <c r="D10033" s="71"/>
      <c r="E10033" s="55"/>
      <c r="F10033" s="58"/>
      <c r="G10033" s="58"/>
      <c r="H10033" s="55"/>
      <c r="I10033" s="55"/>
      <c r="J10033" s="71"/>
      <c r="K10033" s="71"/>
      <c r="L10033" s="39"/>
      <c r="M10033" s="39"/>
      <c r="N10033" s="64"/>
      <c r="Y10033" s="55"/>
    </row>
    <row r="10034" spans="1:25" s="49" customFormat="1" x14ac:dyDescent="0.25">
      <c r="A10034" s="67"/>
      <c r="B10034" s="67"/>
      <c r="C10034" s="67"/>
      <c r="D10034" s="71"/>
      <c r="E10034" s="55"/>
      <c r="F10034" s="58"/>
      <c r="G10034" s="58"/>
      <c r="H10034" s="55"/>
      <c r="I10034" s="55"/>
      <c r="J10034" s="71"/>
      <c r="K10034" s="71"/>
      <c r="L10034" s="39"/>
      <c r="M10034" s="39"/>
      <c r="N10034" s="64"/>
      <c r="Y10034" s="55"/>
    </row>
    <row r="10035" spans="1:25" s="49" customFormat="1" x14ac:dyDescent="0.25">
      <c r="A10035" s="67"/>
      <c r="B10035" s="67"/>
      <c r="C10035" s="67"/>
      <c r="D10035" s="71"/>
      <c r="E10035" s="55"/>
      <c r="F10035" s="58"/>
      <c r="G10035" s="58"/>
      <c r="H10035" s="55"/>
      <c r="I10035" s="55"/>
      <c r="J10035" s="71"/>
      <c r="K10035" s="71"/>
      <c r="L10035" s="39"/>
      <c r="M10035" s="39"/>
      <c r="N10035" s="64"/>
      <c r="Y10035" s="55"/>
    </row>
    <row r="10036" spans="1:25" s="49" customFormat="1" x14ac:dyDescent="0.25">
      <c r="A10036" s="67"/>
      <c r="B10036" s="67"/>
      <c r="C10036" s="67"/>
      <c r="D10036" s="71"/>
      <c r="E10036" s="55"/>
      <c r="F10036" s="58"/>
      <c r="G10036" s="58"/>
      <c r="H10036" s="55"/>
      <c r="I10036" s="55"/>
      <c r="J10036" s="71"/>
      <c r="K10036" s="71"/>
      <c r="L10036" s="39"/>
      <c r="M10036" s="39"/>
      <c r="N10036" s="64"/>
      <c r="Y10036" s="55"/>
    </row>
    <row r="10037" spans="1:25" s="49" customFormat="1" x14ac:dyDescent="0.25">
      <c r="A10037" s="67"/>
      <c r="B10037" s="67"/>
      <c r="C10037" s="67"/>
      <c r="D10037" s="71"/>
      <c r="E10037" s="55"/>
      <c r="F10037" s="58"/>
      <c r="G10037" s="58"/>
      <c r="H10037" s="55"/>
      <c r="I10037" s="55"/>
      <c r="J10037" s="71"/>
      <c r="K10037" s="71"/>
      <c r="L10037" s="39"/>
      <c r="M10037" s="39"/>
      <c r="N10037" s="64"/>
      <c r="Y10037" s="55"/>
    </row>
    <row r="10038" spans="1:25" s="49" customFormat="1" x14ac:dyDescent="0.25">
      <c r="A10038" s="67"/>
      <c r="B10038" s="67"/>
      <c r="C10038" s="67"/>
      <c r="D10038" s="71"/>
      <c r="E10038" s="55"/>
      <c r="F10038" s="58"/>
      <c r="G10038" s="58"/>
      <c r="H10038" s="55"/>
      <c r="I10038" s="55"/>
      <c r="J10038" s="71"/>
      <c r="K10038" s="71"/>
      <c r="L10038" s="39"/>
      <c r="M10038" s="39"/>
      <c r="N10038" s="64"/>
      <c r="Y10038" s="55"/>
    </row>
    <row r="10039" spans="1:25" s="49" customFormat="1" x14ac:dyDescent="0.25">
      <c r="A10039" s="67"/>
      <c r="B10039" s="67"/>
      <c r="C10039" s="67"/>
      <c r="D10039" s="71"/>
      <c r="E10039" s="55"/>
      <c r="F10039" s="58"/>
      <c r="G10039" s="58"/>
      <c r="H10039" s="55"/>
      <c r="I10039" s="55"/>
      <c r="J10039" s="71"/>
      <c r="K10039" s="71"/>
      <c r="L10039" s="39"/>
      <c r="M10039" s="39"/>
      <c r="N10039" s="64"/>
      <c r="Y10039" s="55"/>
    </row>
    <row r="10040" spans="1:25" s="49" customFormat="1" x14ac:dyDescent="0.25">
      <c r="A10040" s="67"/>
      <c r="B10040" s="67"/>
      <c r="C10040" s="67"/>
      <c r="D10040" s="71"/>
      <c r="E10040" s="55"/>
      <c r="F10040" s="58"/>
      <c r="G10040" s="58"/>
      <c r="H10040" s="55"/>
      <c r="I10040" s="55"/>
      <c r="J10040" s="71"/>
      <c r="K10040" s="71"/>
      <c r="L10040" s="39"/>
      <c r="M10040" s="39"/>
      <c r="N10040" s="64"/>
      <c r="Y10040" s="55"/>
    </row>
    <row r="10041" spans="1:25" s="49" customFormat="1" x14ac:dyDescent="0.25">
      <c r="A10041" s="67"/>
      <c r="B10041" s="67"/>
      <c r="C10041" s="67"/>
      <c r="D10041" s="71"/>
      <c r="E10041" s="55"/>
      <c r="F10041" s="58"/>
      <c r="G10041" s="58"/>
      <c r="H10041" s="55"/>
      <c r="I10041" s="55"/>
      <c r="J10041" s="71"/>
      <c r="K10041" s="71"/>
      <c r="L10041" s="39"/>
      <c r="M10041" s="39"/>
      <c r="N10041" s="64"/>
      <c r="Y10041" s="55"/>
    </row>
    <row r="10042" spans="1:25" s="49" customFormat="1" x14ac:dyDescent="0.25">
      <c r="A10042" s="67"/>
      <c r="B10042" s="67"/>
      <c r="C10042" s="67"/>
      <c r="D10042" s="71"/>
      <c r="E10042" s="55"/>
      <c r="F10042" s="58"/>
      <c r="G10042" s="58"/>
      <c r="H10042" s="55"/>
      <c r="I10042" s="55"/>
      <c r="J10042" s="71"/>
      <c r="K10042" s="71"/>
      <c r="L10042" s="39"/>
      <c r="M10042" s="39"/>
      <c r="N10042" s="64"/>
      <c r="Y10042" s="55"/>
    </row>
    <row r="10043" spans="1:25" s="49" customFormat="1" x14ac:dyDescent="0.25">
      <c r="A10043" s="67"/>
      <c r="B10043" s="67"/>
      <c r="C10043" s="67"/>
      <c r="D10043" s="71"/>
      <c r="E10043" s="55"/>
      <c r="F10043" s="58"/>
      <c r="G10043" s="58"/>
      <c r="H10043" s="55"/>
      <c r="I10043" s="55"/>
      <c r="J10043" s="71"/>
      <c r="K10043" s="71"/>
      <c r="L10043" s="39"/>
      <c r="M10043" s="39"/>
      <c r="N10043" s="64"/>
      <c r="Y10043" s="55"/>
    </row>
    <row r="10044" spans="1:25" s="49" customFormat="1" x14ac:dyDescent="0.25">
      <c r="A10044" s="67"/>
      <c r="B10044" s="67"/>
      <c r="C10044" s="67"/>
      <c r="D10044" s="71"/>
      <c r="E10044" s="55"/>
      <c r="F10044" s="58"/>
      <c r="G10044" s="58"/>
      <c r="H10044" s="55"/>
      <c r="I10044" s="55"/>
      <c r="J10044" s="71"/>
      <c r="K10044" s="71"/>
      <c r="L10044" s="39"/>
      <c r="M10044" s="39"/>
      <c r="N10044" s="64"/>
      <c r="Y10044" s="55"/>
    </row>
    <row r="10045" spans="1:25" s="49" customFormat="1" x14ac:dyDescent="0.25">
      <c r="A10045" s="67"/>
      <c r="B10045" s="67"/>
      <c r="C10045" s="67"/>
      <c r="D10045" s="71"/>
      <c r="E10045" s="55"/>
      <c r="F10045" s="58"/>
      <c r="G10045" s="58"/>
      <c r="H10045" s="55"/>
      <c r="I10045" s="55"/>
      <c r="J10045" s="71"/>
      <c r="K10045" s="71"/>
      <c r="L10045" s="39"/>
      <c r="M10045" s="39"/>
      <c r="N10045" s="64"/>
      <c r="Y10045" s="55"/>
    </row>
    <row r="10046" spans="1:25" s="49" customFormat="1" x14ac:dyDescent="0.25">
      <c r="A10046" s="67"/>
      <c r="B10046" s="67"/>
      <c r="C10046" s="67"/>
      <c r="D10046" s="71"/>
      <c r="E10046" s="55"/>
      <c r="F10046" s="58"/>
      <c r="G10046" s="58"/>
      <c r="H10046" s="55"/>
      <c r="I10046" s="55"/>
      <c r="J10046" s="71"/>
      <c r="K10046" s="71"/>
      <c r="L10046" s="39"/>
      <c r="M10046" s="39"/>
      <c r="N10046" s="64"/>
      <c r="Y10046" s="55"/>
    </row>
    <row r="10047" spans="1:25" s="49" customFormat="1" x14ac:dyDescent="0.25">
      <c r="A10047" s="67"/>
      <c r="B10047" s="67"/>
      <c r="C10047" s="67"/>
      <c r="D10047" s="71"/>
      <c r="E10047" s="55"/>
      <c r="F10047" s="58"/>
      <c r="G10047" s="58"/>
      <c r="H10047" s="55"/>
      <c r="I10047" s="55"/>
      <c r="J10047" s="71"/>
      <c r="K10047" s="71"/>
      <c r="L10047" s="39"/>
      <c r="M10047" s="39"/>
      <c r="N10047" s="64"/>
      <c r="Y10047" s="55"/>
    </row>
    <row r="10048" spans="1:25" s="49" customFormat="1" x14ac:dyDescent="0.25">
      <c r="A10048" s="67"/>
      <c r="B10048" s="67"/>
      <c r="C10048" s="67"/>
      <c r="D10048" s="71"/>
      <c r="E10048" s="55"/>
      <c r="F10048" s="58"/>
      <c r="G10048" s="58"/>
      <c r="H10048" s="55"/>
      <c r="I10048" s="55"/>
      <c r="J10048" s="71"/>
      <c r="K10048" s="71"/>
      <c r="L10048" s="39"/>
      <c r="M10048" s="39"/>
      <c r="N10048" s="64"/>
      <c r="Y10048" s="55"/>
    </row>
    <row r="10049" spans="1:25" s="49" customFormat="1" x14ac:dyDescent="0.25">
      <c r="A10049" s="67"/>
      <c r="B10049" s="67"/>
      <c r="C10049" s="67"/>
      <c r="D10049" s="71"/>
      <c r="E10049" s="55"/>
      <c r="F10049" s="58"/>
      <c r="G10049" s="58"/>
      <c r="H10049" s="55"/>
      <c r="I10049" s="55"/>
      <c r="J10049" s="71"/>
      <c r="K10049" s="71"/>
      <c r="L10049" s="39"/>
      <c r="M10049" s="39"/>
      <c r="N10049" s="64"/>
      <c r="Y10049" s="55"/>
    </row>
    <row r="10050" spans="1:25" s="49" customFormat="1" x14ac:dyDescent="0.25">
      <c r="A10050" s="67"/>
      <c r="B10050" s="67"/>
      <c r="C10050" s="67"/>
      <c r="D10050" s="71"/>
      <c r="E10050" s="55"/>
      <c r="F10050" s="58"/>
      <c r="G10050" s="58"/>
      <c r="H10050" s="55"/>
      <c r="I10050" s="55"/>
      <c r="J10050" s="71"/>
      <c r="K10050" s="71"/>
      <c r="L10050" s="39"/>
      <c r="M10050" s="39"/>
      <c r="N10050" s="64"/>
      <c r="Y10050" s="55"/>
    </row>
    <row r="10051" spans="1:25" s="49" customFormat="1" x14ac:dyDescent="0.25">
      <c r="A10051" s="67"/>
      <c r="B10051" s="67"/>
      <c r="C10051" s="67"/>
      <c r="D10051" s="71"/>
      <c r="E10051" s="55"/>
      <c r="F10051" s="58"/>
      <c r="G10051" s="58"/>
      <c r="H10051" s="55"/>
      <c r="I10051" s="55"/>
      <c r="J10051" s="71"/>
      <c r="K10051" s="71"/>
      <c r="L10051" s="39"/>
      <c r="M10051" s="39"/>
      <c r="N10051" s="64"/>
      <c r="Y10051" s="55"/>
    </row>
    <row r="10052" spans="1:25" s="49" customFormat="1" x14ac:dyDescent="0.25">
      <c r="A10052" s="67"/>
      <c r="B10052" s="67"/>
      <c r="C10052" s="67"/>
      <c r="D10052" s="71"/>
      <c r="E10052" s="55"/>
      <c r="F10052" s="58"/>
      <c r="G10052" s="58"/>
      <c r="H10052" s="55"/>
      <c r="I10052" s="55"/>
      <c r="J10052" s="71"/>
      <c r="K10052" s="71"/>
      <c r="L10052" s="39"/>
      <c r="M10052" s="39"/>
      <c r="N10052" s="64"/>
      <c r="Y10052" s="55"/>
    </row>
    <row r="10053" spans="1:25" s="49" customFormat="1" x14ac:dyDescent="0.25">
      <c r="A10053" s="67"/>
      <c r="B10053" s="67"/>
      <c r="C10053" s="67"/>
      <c r="D10053" s="71"/>
      <c r="E10053" s="55"/>
      <c r="F10053" s="58"/>
      <c r="G10053" s="58"/>
      <c r="H10053" s="55"/>
      <c r="I10053" s="55"/>
      <c r="J10053" s="71"/>
      <c r="K10053" s="71"/>
      <c r="L10053" s="39"/>
      <c r="M10053" s="39"/>
      <c r="N10053" s="64"/>
      <c r="Y10053" s="55"/>
    </row>
    <row r="10054" spans="1:25" s="49" customFormat="1" x14ac:dyDescent="0.25">
      <c r="A10054" s="67"/>
      <c r="B10054" s="67"/>
      <c r="C10054" s="67"/>
      <c r="D10054" s="71"/>
      <c r="E10054" s="55"/>
      <c r="F10054" s="58"/>
      <c r="G10054" s="58"/>
      <c r="H10054" s="55"/>
      <c r="I10054" s="55"/>
      <c r="J10054" s="71"/>
      <c r="K10054" s="71"/>
      <c r="L10054" s="39"/>
      <c r="M10054" s="39"/>
      <c r="N10054" s="64"/>
      <c r="Y10054" s="55"/>
    </row>
    <row r="10055" spans="1:25" s="49" customFormat="1" x14ac:dyDescent="0.25">
      <c r="A10055" s="67"/>
      <c r="B10055" s="67"/>
      <c r="C10055" s="67"/>
      <c r="D10055" s="71"/>
      <c r="E10055" s="55"/>
      <c r="F10055" s="58"/>
      <c r="G10055" s="58"/>
      <c r="H10055" s="55"/>
      <c r="I10055" s="55"/>
      <c r="J10055" s="71"/>
      <c r="K10055" s="71"/>
      <c r="L10055" s="39"/>
      <c r="M10055" s="39"/>
      <c r="N10055" s="64"/>
      <c r="Y10055" s="55"/>
    </row>
    <row r="10056" spans="1:25" s="49" customFormat="1" x14ac:dyDescent="0.25">
      <c r="A10056" s="67"/>
      <c r="B10056" s="67"/>
      <c r="C10056" s="67"/>
      <c r="D10056" s="71"/>
      <c r="E10056" s="55"/>
      <c r="F10056" s="58"/>
      <c r="G10056" s="58"/>
      <c r="H10056" s="55"/>
      <c r="I10056" s="55"/>
      <c r="J10056" s="71"/>
      <c r="K10056" s="71"/>
      <c r="L10056" s="39"/>
      <c r="M10056" s="39"/>
      <c r="N10056" s="64"/>
      <c r="Y10056" s="55"/>
    </row>
    <row r="10057" spans="1:25" s="49" customFormat="1" x14ac:dyDescent="0.25">
      <c r="A10057" s="67"/>
      <c r="B10057" s="67"/>
      <c r="C10057" s="67"/>
      <c r="D10057" s="71"/>
      <c r="E10057" s="55"/>
      <c r="F10057" s="58"/>
      <c r="G10057" s="58"/>
      <c r="H10057" s="55"/>
      <c r="I10057" s="55"/>
      <c r="J10057" s="71"/>
      <c r="K10057" s="71"/>
      <c r="L10057" s="39"/>
      <c r="M10057" s="39"/>
      <c r="N10057" s="64"/>
      <c r="Y10057" s="55"/>
    </row>
    <row r="10058" spans="1:25" s="49" customFormat="1" x14ac:dyDescent="0.25">
      <c r="A10058" s="67"/>
      <c r="B10058" s="67"/>
      <c r="C10058" s="67"/>
      <c r="D10058" s="71"/>
      <c r="E10058" s="55"/>
      <c r="F10058" s="58"/>
      <c r="G10058" s="58"/>
      <c r="H10058" s="55"/>
      <c r="I10058" s="55"/>
      <c r="J10058" s="71"/>
      <c r="K10058" s="71"/>
      <c r="L10058" s="39"/>
      <c r="M10058" s="39"/>
      <c r="N10058" s="64"/>
      <c r="Y10058" s="55"/>
    </row>
    <row r="10059" spans="1:25" s="49" customFormat="1" x14ac:dyDescent="0.25">
      <c r="A10059" s="67"/>
      <c r="B10059" s="67"/>
      <c r="C10059" s="67"/>
      <c r="D10059" s="71"/>
      <c r="E10059" s="55"/>
      <c r="F10059" s="58"/>
      <c r="G10059" s="58"/>
      <c r="H10059" s="55"/>
      <c r="I10059" s="55"/>
      <c r="J10059" s="71"/>
      <c r="K10059" s="71"/>
      <c r="L10059" s="39"/>
      <c r="M10059" s="39"/>
      <c r="N10059" s="64"/>
      <c r="Y10059" s="55"/>
    </row>
    <row r="10060" spans="1:25" s="49" customFormat="1" x14ac:dyDescent="0.25">
      <c r="A10060" s="67"/>
      <c r="B10060" s="67"/>
      <c r="C10060" s="67"/>
      <c r="D10060" s="71"/>
      <c r="E10060" s="55"/>
      <c r="F10060" s="58"/>
      <c r="G10060" s="58"/>
      <c r="H10060" s="55"/>
      <c r="I10060" s="55"/>
      <c r="J10060" s="71"/>
      <c r="K10060" s="71"/>
      <c r="L10060" s="39"/>
      <c r="M10060" s="39"/>
      <c r="N10060" s="64"/>
      <c r="Y10060" s="55"/>
    </row>
    <row r="10061" spans="1:25" s="49" customFormat="1" x14ac:dyDescent="0.25">
      <c r="A10061" s="67"/>
      <c r="B10061" s="67"/>
      <c r="C10061" s="67"/>
      <c r="D10061" s="71"/>
      <c r="E10061" s="55"/>
      <c r="F10061" s="58"/>
      <c r="G10061" s="58"/>
      <c r="H10061" s="55"/>
      <c r="I10061" s="55"/>
      <c r="J10061" s="71"/>
      <c r="K10061" s="71"/>
      <c r="L10061" s="39"/>
      <c r="M10061" s="39"/>
      <c r="N10061" s="64"/>
      <c r="Y10061" s="55"/>
    </row>
    <row r="10062" spans="1:25" s="49" customFormat="1" x14ac:dyDescent="0.25">
      <c r="A10062" s="67"/>
      <c r="B10062" s="67"/>
      <c r="C10062" s="67"/>
      <c r="D10062" s="71"/>
      <c r="E10062" s="55"/>
      <c r="F10062" s="58"/>
      <c r="G10062" s="58"/>
      <c r="H10062" s="55"/>
      <c r="I10062" s="55"/>
      <c r="J10062" s="71"/>
      <c r="K10062" s="71"/>
      <c r="L10062" s="39"/>
      <c r="M10062" s="39"/>
      <c r="N10062" s="64"/>
      <c r="Y10062" s="55"/>
    </row>
    <row r="10063" spans="1:25" s="49" customFormat="1" x14ac:dyDescent="0.25">
      <c r="A10063" s="67"/>
      <c r="B10063" s="67"/>
      <c r="C10063" s="67"/>
      <c r="D10063" s="71"/>
      <c r="E10063" s="55"/>
      <c r="F10063" s="58"/>
      <c r="G10063" s="58"/>
      <c r="H10063" s="55"/>
      <c r="I10063" s="55"/>
      <c r="J10063" s="71"/>
      <c r="K10063" s="71"/>
      <c r="L10063" s="39"/>
      <c r="M10063" s="39"/>
      <c r="N10063" s="64"/>
      <c r="Y10063" s="55"/>
    </row>
    <row r="10064" spans="1:25" s="49" customFormat="1" x14ac:dyDescent="0.25">
      <c r="A10064" s="67"/>
      <c r="B10064" s="67"/>
      <c r="C10064" s="67"/>
      <c r="D10064" s="71"/>
      <c r="E10064" s="55"/>
      <c r="F10064" s="58"/>
      <c r="G10064" s="58"/>
      <c r="H10064" s="55"/>
      <c r="I10064" s="55"/>
      <c r="J10064" s="71"/>
      <c r="K10064" s="71"/>
      <c r="L10064" s="39"/>
      <c r="M10064" s="39"/>
      <c r="N10064" s="64"/>
      <c r="Y10064" s="55"/>
    </row>
    <row r="10065" spans="1:25" s="49" customFormat="1" x14ac:dyDescent="0.25">
      <c r="A10065" s="67"/>
      <c r="B10065" s="67"/>
      <c r="C10065" s="67"/>
      <c r="D10065" s="71"/>
      <c r="E10065" s="55"/>
      <c r="F10065" s="58"/>
      <c r="G10065" s="58"/>
      <c r="H10065" s="55"/>
      <c r="I10065" s="55"/>
      <c r="J10065" s="71"/>
      <c r="K10065" s="71"/>
      <c r="L10065" s="39"/>
      <c r="M10065" s="39"/>
      <c r="N10065" s="64"/>
      <c r="Y10065" s="55"/>
    </row>
    <row r="10066" spans="1:25" s="49" customFormat="1" x14ac:dyDescent="0.25">
      <c r="A10066" s="67"/>
      <c r="B10066" s="67"/>
      <c r="C10066" s="67"/>
      <c r="D10066" s="71"/>
      <c r="E10066" s="55"/>
      <c r="F10066" s="58"/>
      <c r="G10066" s="58"/>
      <c r="H10066" s="55"/>
      <c r="I10066" s="55"/>
      <c r="J10066" s="71"/>
      <c r="K10066" s="71"/>
      <c r="L10066" s="39"/>
      <c r="M10066" s="39"/>
      <c r="N10066" s="64"/>
      <c r="Y10066" s="55"/>
    </row>
    <row r="10067" spans="1:25" s="49" customFormat="1" x14ac:dyDescent="0.25">
      <c r="A10067" s="67"/>
      <c r="B10067" s="67"/>
      <c r="C10067" s="67"/>
      <c r="D10067" s="71"/>
      <c r="E10067" s="55"/>
      <c r="F10067" s="58"/>
      <c r="G10067" s="58"/>
      <c r="H10067" s="55"/>
      <c r="I10067" s="55"/>
      <c r="J10067" s="71"/>
      <c r="K10067" s="71"/>
      <c r="L10067" s="39"/>
      <c r="M10067" s="39"/>
      <c r="N10067" s="64"/>
      <c r="Y10067" s="55"/>
    </row>
    <row r="10068" spans="1:25" s="49" customFormat="1" x14ac:dyDescent="0.25">
      <c r="A10068" s="67"/>
      <c r="B10068" s="67"/>
      <c r="C10068" s="67"/>
      <c r="D10068" s="71"/>
      <c r="E10068" s="55"/>
      <c r="F10068" s="58"/>
      <c r="G10068" s="58"/>
      <c r="H10068" s="55"/>
      <c r="I10068" s="55"/>
      <c r="J10068" s="71"/>
      <c r="K10068" s="71"/>
      <c r="L10068" s="39"/>
      <c r="M10068" s="39"/>
      <c r="N10068" s="64"/>
      <c r="Y10068" s="55"/>
    </row>
    <row r="10069" spans="1:25" s="49" customFormat="1" x14ac:dyDescent="0.25">
      <c r="A10069" s="67"/>
      <c r="B10069" s="67"/>
      <c r="C10069" s="67"/>
      <c r="D10069" s="71"/>
      <c r="E10069" s="55"/>
      <c r="F10069" s="58"/>
      <c r="G10069" s="58"/>
      <c r="H10069" s="55"/>
      <c r="I10069" s="55"/>
      <c r="J10069" s="71"/>
      <c r="K10069" s="71"/>
      <c r="L10069" s="39"/>
      <c r="M10069" s="39"/>
      <c r="N10069" s="64"/>
      <c r="Y10069" s="55"/>
    </row>
    <row r="10070" spans="1:25" s="49" customFormat="1" x14ac:dyDescent="0.25">
      <c r="A10070" s="67"/>
      <c r="B10070" s="67"/>
      <c r="C10070" s="67"/>
      <c r="D10070" s="71"/>
      <c r="E10070" s="55"/>
      <c r="F10070" s="58"/>
      <c r="G10070" s="58"/>
      <c r="H10070" s="55"/>
      <c r="I10070" s="55"/>
      <c r="J10070" s="71"/>
      <c r="K10070" s="71"/>
      <c r="L10070" s="39"/>
      <c r="M10070" s="39"/>
      <c r="N10070" s="64"/>
      <c r="Y10070" s="55"/>
    </row>
    <row r="10071" spans="1:25" s="49" customFormat="1" x14ac:dyDescent="0.25">
      <c r="A10071" s="67"/>
      <c r="B10071" s="67"/>
      <c r="C10071" s="67"/>
      <c r="D10071" s="71"/>
      <c r="E10071" s="55"/>
      <c r="F10071" s="58"/>
      <c r="G10071" s="58"/>
      <c r="H10071" s="55"/>
      <c r="I10071" s="55"/>
      <c r="J10071" s="71"/>
      <c r="K10071" s="71"/>
      <c r="L10071" s="39"/>
      <c r="M10071" s="39"/>
      <c r="N10071" s="64"/>
      <c r="Y10071" s="55"/>
    </row>
    <row r="10072" spans="1:25" s="49" customFormat="1" x14ac:dyDescent="0.25">
      <c r="A10072" s="67"/>
      <c r="B10072" s="67"/>
      <c r="C10072" s="67"/>
      <c r="D10072" s="71"/>
      <c r="E10072" s="55"/>
      <c r="F10072" s="58"/>
      <c r="G10072" s="58"/>
      <c r="H10072" s="55"/>
      <c r="I10072" s="55"/>
      <c r="J10072" s="71"/>
      <c r="K10072" s="71"/>
      <c r="L10072" s="39"/>
      <c r="M10072" s="39"/>
      <c r="N10072" s="64"/>
      <c r="Y10072" s="55"/>
    </row>
    <row r="10073" spans="1:25" s="49" customFormat="1" x14ac:dyDescent="0.25">
      <c r="A10073" s="67"/>
      <c r="B10073" s="67"/>
      <c r="C10073" s="67"/>
      <c r="D10073" s="71"/>
      <c r="E10073" s="55"/>
      <c r="F10073" s="58"/>
      <c r="G10073" s="58"/>
      <c r="H10073" s="55"/>
      <c r="I10073" s="55"/>
      <c r="J10073" s="71"/>
      <c r="K10073" s="71"/>
      <c r="L10073" s="39"/>
      <c r="M10073" s="39"/>
      <c r="N10073" s="64"/>
      <c r="Y10073" s="55"/>
    </row>
    <row r="10074" spans="1:25" s="49" customFormat="1" x14ac:dyDescent="0.25">
      <c r="A10074" s="67"/>
      <c r="B10074" s="67"/>
      <c r="C10074" s="67"/>
      <c r="D10074" s="71"/>
      <c r="E10074" s="55"/>
      <c r="F10074" s="58"/>
      <c r="G10074" s="58"/>
      <c r="H10074" s="55"/>
      <c r="I10074" s="55"/>
      <c r="J10074" s="71"/>
      <c r="K10074" s="71"/>
      <c r="L10074" s="39"/>
      <c r="M10074" s="39"/>
      <c r="N10074" s="64"/>
      <c r="Y10074" s="55"/>
    </row>
    <row r="10075" spans="1:25" s="49" customFormat="1" x14ac:dyDescent="0.25">
      <c r="A10075" s="67"/>
      <c r="B10075" s="67"/>
      <c r="C10075" s="67"/>
      <c r="D10075" s="71"/>
      <c r="E10075" s="55"/>
      <c r="F10075" s="58"/>
      <c r="G10075" s="58"/>
      <c r="H10075" s="55"/>
      <c r="I10075" s="55"/>
      <c r="J10075" s="71"/>
      <c r="K10075" s="71"/>
      <c r="L10075" s="39"/>
      <c r="M10075" s="39"/>
      <c r="N10075" s="64"/>
      <c r="Y10075" s="55"/>
    </row>
    <row r="10076" spans="1:25" s="49" customFormat="1" x14ac:dyDescent="0.25">
      <c r="A10076" s="67"/>
      <c r="B10076" s="67"/>
      <c r="C10076" s="67"/>
      <c r="D10076" s="71"/>
      <c r="E10076" s="55"/>
      <c r="F10076" s="58"/>
      <c r="G10076" s="58"/>
      <c r="H10076" s="55"/>
      <c r="I10076" s="55"/>
      <c r="J10076" s="71"/>
      <c r="K10076" s="71"/>
      <c r="L10076" s="39"/>
      <c r="M10076" s="39"/>
      <c r="N10076" s="64"/>
      <c r="Y10076" s="55"/>
    </row>
    <row r="10077" spans="1:25" s="49" customFormat="1" x14ac:dyDescent="0.25">
      <c r="A10077" s="67"/>
      <c r="B10077" s="67"/>
      <c r="C10077" s="67"/>
      <c r="D10077" s="71"/>
      <c r="E10077" s="55"/>
      <c r="F10077" s="58"/>
      <c r="G10077" s="58"/>
      <c r="H10077" s="55"/>
      <c r="I10077" s="55"/>
      <c r="J10077" s="71"/>
      <c r="K10077" s="71"/>
      <c r="L10077" s="39"/>
      <c r="M10077" s="39"/>
      <c r="N10077" s="64"/>
      <c r="Y10077" s="55"/>
    </row>
    <row r="10078" spans="1:25" s="49" customFormat="1" x14ac:dyDescent="0.25">
      <c r="A10078" s="67"/>
      <c r="B10078" s="67"/>
      <c r="C10078" s="67"/>
      <c r="D10078" s="71"/>
      <c r="E10078" s="55"/>
      <c r="F10078" s="58"/>
      <c r="G10078" s="58"/>
      <c r="H10078" s="55"/>
      <c r="I10078" s="55"/>
      <c r="J10078" s="71"/>
      <c r="K10078" s="71"/>
      <c r="L10078" s="39"/>
      <c r="M10078" s="39"/>
      <c r="N10078" s="64"/>
      <c r="Y10078" s="55"/>
    </row>
    <row r="10079" spans="1:25" s="49" customFormat="1" x14ac:dyDescent="0.25">
      <c r="A10079" s="67"/>
      <c r="B10079" s="67"/>
      <c r="C10079" s="67"/>
      <c r="D10079" s="71"/>
      <c r="E10079" s="55"/>
      <c r="F10079" s="58"/>
      <c r="G10079" s="58"/>
      <c r="H10079" s="55"/>
      <c r="I10079" s="55"/>
      <c r="J10079" s="71"/>
      <c r="K10079" s="71"/>
      <c r="L10079" s="39"/>
      <c r="M10079" s="39"/>
      <c r="N10079" s="64"/>
      <c r="Y10079" s="55"/>
    </row>
    <row r="10080" spans="1:25" s="49" customFormat="1" x14ac:dyDescent="0.25">
      <c r="A10080" s="67"/>
      <c r="B10080" s="67"/>
      <c r="C10080" s="67"/>
      <c r="D10080" s="71"/>
      <c r="E10080" s="55"/>
      <c r="F10080" s="58"/>
      <c r="G10080" s="58"/>
      <c r="H10080" s="55"/>
      <c r="I10080" s="55"/>
      <c r="J10080" s="71"/>
      <c r="K10080" s="71"/>
      <c r="L10080" s="39"/>
      <c r="M10080" s="39"/>
      <c r="N10080" s="64"/>
      <c r="Y10080" s="55"/>
    </row>
    <row r="10081" spans="1:25" s="49" customFormat="1" x14ac:dyDescent="0.25">
      <c r="A10081" s="67"/>
      <c r="B10081" s="67"/>
      <c r="C10081" s="67"/>
      <c r="D10081" s="71"/>
      <c r="E10081" s="55"/>
      <c r="F10081" s="58"/>
      <c r="G10081" s="58"/>
      <c r="H10081" s="55"/>
      <c r="I10081" s="55"/>
      <c r="J10081" s="71"/>
      <c r="K10081" s="71"/>
      <c r="L10081" s="39"/>
      <c r="M10081" s="39"/>
      <c r="N10081" s="64"/>
      <c r="Y10081" s="55"/>
    </row>
    <row r="10082" spans="1:25" s="49" customFormat="1" x14ac:dyDescent="0.25">
      <c r="A10082" s="67"/>
      <c r="B10082" s="67"/>
      <c r="C10082" s="67"/>
      <c r="D10082" s="71"/>
      <c r="E10082" s="55"/>
      <c r="F10082" s="58"/>
      <c r="G10082" s="58"/>
      <c r="H10082" s="55"/>
      <c r="I10082" s="55"/>
      <c r="J10082" s="71"/>
      <c r="K10082" s="71"/>
      <c r="L10082" s="39"/>
      <c r="M10082" s="39"/>
      <c r="N10082" s="64"/>
      <c r="Y10082" s="55"/>
    </row>
    <row r="10083" spans="1:25" s="49" customFormat="1" x14ac:dyDescent="0.25">
      <c r="A10083" s="67"/>
      <c r="B10083" s="67"/>
      <c r="C10083" s="67"/>
      <c r="D10083" s="71"/>
      <c r="E10083" s="55"/>
      <c r="F10083" s="58"/>
      <c r="G10083" s="58"/>
      <c r="H10083" s="55"/>
      <c r="I10083" s="55"/>
      <c r="J10083" s="71"/>
      <c r="K10083" s="71"/>
      <c r="L10083" s="39"/>
      <c r="M10083" s="39"/>
      <c r="N10083" s="64"/>
      <c r="Y10083" s="55"/>
    </row>
    <row r="10084" spans="1:25" s="49" customFormat="1" x14ac:dyDescent="0.25">
      <c r="A10084" s="67"/>
      <c r="B10084" s="67"/>
      <c r="C10084" s="67"/>
      <c r="D10084" s="71"/>
      <c r="E10084" s="55"/>
      <c r="F10084" s="58"/>
      <c r="G10084" s="58"/>
      <c r="H10084" s="55"/>
      <c r="I10084" s="55"/>
      <c r="J10084" s="71"/>
      <c r="K10084" s="71"/>
      <c r="L10084" s="39"/>
      <c r="M10084" s="39"/>
      <c r="N10084" s="64"/>
      <c r="Y10084" s="55"/>
    </row>
    <row r="10085" spans="1:25" s="49" customFormat="1" x14ac:dyDescent="0.25">
      <c r="A10085" s="67"/>
      <c r="B10085" s="67"/>
      <c r="C10085" s="67"/>
      <c r="D10085" s="71"/>
      <c r="E10085" s="55"/>
      <c r="F10085" s="58"/>
      <c r="G10085" s="58"/>
      <c r="H10085" s="55"/>
      <c r="I10085" s="55"/>
      <c r="J10085" s="71"/>
      <c r="K10085" s="71"/>
      <c r="L10085" s="39"/>
      <c r="M10085" s="39"/>
      <c r="N10085" s="64"/>
      <c r="Y10085" s="55"/>
    </row>
    <row r="10086" spans="1:25" s="49" customFormat="1" x14ac:dyDescent="0.25">
      <c r="A10086" s="67"/>
      <c r="B10086" s="67"/>
      <c r="C10086" s="67"/>
      <c r="D10086" s="71"/>
      <c r="E10086" s="55"/>
      <c r="F10086" s="58"/>
      <c r="G10086" s="58"/>
      <c r="H10086" s="55"/>
      <c r="I10086" s="55"/>
      <c r="J10086" s="71"/>
      <c r="K10086" s="71"/>
      <c r="L10086" s="39"/>
      <c r="M10086" s="39"/>
      <c r="N10086" s="64"/>
      <c r="Y10086" s="55"/>
    </row>
    <row r="10087" spans="1:25" s="49" customFormat="1" x14ac:dyDescent="0.25">
      <c r="A10087" s="67"/>
      <c r="B10087" s="67"/>
      <c r="C10087" s="67"/>
      <c r="D10087" s="71"/>
      <c r="E10087" s="55"/>
      <c r="F10087" s="58"/>
      <c r="G10087" s="58"/>
      <c r="H10087" s="55"/>
      <c r="I10087" s="55"/>
      <c r="J10087" s="71"/>
      <c r="K10087" s="71"/>
      <c r="L10087" s="39"/>
      <c r="M10087" s="39"/>
      <c r="N10087" s="64"/>
      <c r="Y10087" s="55"/>
    </row>
    <row r="10088" spans="1:25" s="49" customFormat="1" x14ac:dyDescent="0.25">
      <c r="A10088" s="67"/>
      <c r="B10088" s="67"/>
      <c r="C10088" s="67"/>
      <c r="D10088" s="71"/>
      <c r="E10088" s="55"/>
      <c r="F10088" s="58"/>
      <c r="G10088" s="58"/>
      <c r="H10088" s="55"/>
      <c r="I10088" s="55"/>
      <c r="J10088" s="71"/>
      <c r="K10088" s="71"/>
      <c r="L10088" s="39"/>
      <c r="M10088" s="39"/>
      <c r="N10088" s="64"/>
      <c r="Y10088" s="55"/>
    </row>
    <row r="10089" spans="1:25" s="49" customFormat="1" x14ac:dyDescent="0.25">
      <c r="A10089" s="67"/>
      <c r="B10089" s="67"/>
      <c r="C10089" s="67"/>
      <c r="D10089" s="71"/>
      <c r="E10089" s="55"/>
      <c r="F10089" s="58"/>
      <c r="G10089" s="58"/>
      <c r="H10089" s="55"/>
      <c r="I10089" s="55"/>
      <c r="J10089" s="71"/>
      <c r="K10089" s="71"/>
      <c r="L10089" s="39"/>
      <c r="M10089" s="39"/>
      <c r="N10089" s="64"/>
      <c r="Y10089" s="55"/>
    </row>
    <row r="10090" spans="1:25" s="49" customFormat="1" x14ac:dyDescent="0.25">
      <c r="A10090" s="67"/>
      <c r="B10090" s="67"/>
      <c r="C10090" s="67"/>
      <c r="D10090" s="71"/>
      <c r="E10090" s="55"/>
      <c r="F10090" s="58"/>
      <c r="G10090" s="58"/>
      <c r="H10090" s="55"/>
      <c r="I10090" s="55"/>
      <c r="J10090" s="71"/>
      <c r="K10090" s="71"/>
      <c r="L10090" s="39"/>
      <c r="M10090" s="39"/>
      <c r="N10090" s="64"/>
      <c r="Y10090" s="55"/>
    </row>
    <row r="10091" spans="1:25" s="49" customFormat="1" x14ac:dyDescent="0.25">
      <c r="A10091" s="67"/>
      <c r="B10091" s="67"/>
      <c r="C10091" s="67"/>
      <c r="D10091" s="71"/>
      <c r="E10091" s="55"/>
      <c r="F10091" s="58"/>
      <c r="G10091" s="58"/>
      <c r="H10091" s="55"/>
      <c r="I10091" s="55"/>
      <c r="J10091" s="71"/>
      <c r="K10091" s="71"/>
      <c r="L10091" s="39"/>
      <c r="M10091" s="39"/>
      <c r="N10091" s="64"/>
      <c r="Y10091" s="55"/>
    </row>
    <row r="10092" spans="1:25" s="49" customFormat="1" x14ac:dyDescent="0.25">
      <c r="A10092" s="67"/>
      <c r="B10092" s="67"/>
      <c r="C10092" s="67"/>
      <c r="D10092" s="71"/>
      <c r="E10092" s="55"/>
      <c r="F10092" s="58"/>
      <c r="G10092" s="58"/>
      <c r="H10092" s="55"/>
      <c r="I10092" s="55"/>
      <c r="J10092" s="71"/>
      <c r="K10092" s="71"/>
      <c r="L10092" s="39"/>
      <c r="M10092" s="39"/>
      <c r="N10092" s="64"/>
      <c r="Y10092" s="55"/>
    </row>
    <row r="10093" spans="1:25" s="49" customFormat="1" x14ac:dyDescent="0.25">
      <c r="A10093" s="67"/>
      <c r="B10093" s="67"/>
      <c r="C10093" s="67"/>
      <c r="D10093" s="71"/>
      <c r="E10093" s="55"/>
      <c r="F10093" s="58"/>
      <c r="G10093" s="58"/>
      <c r="H10093" s="55"/>
      <c r="I10093" s="55"/>
      <c r="J10093" s="71"/>
      <c r="K10093" s="71"/>
      <c r="L10093" s="39"/>
      <c r="M10093" s="39"/>
      <c r="N10093" s="64"/>
      <c r="Y10093" s="55"/>
    </row>
    <row r="10094" spans="1:25" s="49" customFormat="1" x14ac:dyDescent="0.25">
      <c r="A10094" s="67"/>
      <c r="B10094" s="67"/>
      <c r="C10094" s="67"/>
      <c r="D10094" s="71"/>
      <c r="E10094" s="55"/>
      <c r="F10094" s="58"/>
      <c r="G10094" s="58"/>
      <c r="H10094" s="55"/>
      <c r="I10094" s="55"/>
      <c r="J10094" s="71"/>
      <c r="K10094" s="71"/>
      <c r="L10094" s="39"/>
      <c r="M10094" s="39"/>
      <c r="N10094" s="64"/>
      <c r="Y10094" s="55"/>
    </row>
    <row r="10095" spans="1:25" s="49" customFormat="1" x14ac:dyDescent="0.25">
      <c r="A10095" s="67"/>
      <c r="B10095" s="67"/>
      <c r="C10095" s="67"/>
      <c r="D10095" s="71"/>
      <c r="E10095" s="55"/>
      <c r="F10095" s="58"/>
      <c r="G10095" s="58"/>
      <c r="H10095" s="55"/>
      <c r="I10095" s="55"/>
      <c r="J10095" s="71"/>
      <c r="K10095" s="71"/>
      <c r="L10095" s="39"/>
      <c r="M10095" s="39"/>
      <c r="N10095" s="64"/>
      <c r="Y10095" s="55"/>
    </row>
    <row r="10096" spans="1:25" s="49" customFormat="1" x14ac:dyDescent="0.25">
      <c r="A10096" s="67"/>
      <c r="B10096" s="67"/>
      <c r="C10096" s="67"/>
      <c r="D10096" s="71"/>
      <c r="E10096" s="55"/>
      <c r="F10096" s="58"/>
      <c r="G10096" s="58"/>
      <c r="H10096" s="55"/>
      <c r="I10096" s="55"/>
      <c r="J10096" s="71"/>
      <c r="K10096" s="71"/>
      <c r="L10096" s="39"/>
      <c r="M10096" s="39"/>
      <c r="N10096" s="64"/>
      <c r="Y10096" s="55"/>
    </row>
    <row r="10097" spans="1:25" s="49" customFormat="1" x14ac:dyDescent="0.25">
      <c r="A10097" s="67"/>
      <c r="B10097" s="67"/>
      <c r="C10097" s="67"/>
      <c r="D10097" s="71"/>
      <c r="E10097" s="55"/>
      <c r="F10097" s="58"/>
      <c r="G10097" s="58"/>
      <c r="H10097" s="55"/>
      <c r="I10097" s="55"/>
      <c r="J10097" s="71"/>
      <c r="K10097" s="71"/>
      <c r="L10097" s="39"/>
      <c r="M10097" s="39"/>
      <c r="N10097" s="64"/>
      <c r="Y10097" s="55"/>
    </row>
    <row r="10098" spans="1:25" s="49" customFormat="1" x14ac:dyDescent="0.25">
      <c r="A10098" s="67"/>
      <c r="B10098" s="67"/>
      <c r="C10098" s="67"/>
      <c r="D10098" s="71"/>
      <c r="E10098" s="55"/>
      <c r="F10098" s="58"/>
      <c r="G10098" s="58"/>
      <c r="H10098" s="55"/>
      <c r="I10098" s="55"/>
      <c r="J10098" s="71"/>
      <c r="K10098" s="71"/>
      <c r="L10098" s="39"/>
      <c r="M10098" s="39"/>
      <c r="N10098" s="64"/>
      <c r="Y10098" s="55"/>
    </row>
    <row r="10099" spans="1:25" s="49" customFormat="1" x14ac:dyDescent="0.25">
      <c r="A10099" s="67"/>
      <c r="B10099" s="67"/>
      <c r="C10099" s="67"/>
      <c r="D10099" s="71"/>
      <c r="E10099" s="55"/>
      <c r="F10099" s="58"/>
      <c r="G10099" s="58"/>
      <c r="H10099" s="55"/>
      <c r="I10099" s="55"/>
      <c r="J10099" s="71"/>
      <c r="K10099" s="71"/>
      <c r="L10099" s="39"/>
      <c r="M10099" s="39"/>
      <c r="N10099" s="64"/>
      <c r="Y10099" s="55"/>
    </row>
    <row r="10100" spans="1:25" s="49" customFormat="1" x14ac:dyDescent="0.25">
      <c r="A10100" s="67"/>
      <c r="B10100" s="67"/>
      <c r="C10100" s="67"/>
      <c r="D10100" s="71"/>
      <c r="E10100" s="55"/>
      <c r="F10100" s="58"/>
      <c r="G10100" s="58"/>
      <c r="H10100" s="55"/>
      <c r="I10100" s="55"/>
      <c r="J10100" s="71"/>
      <c r="K10100" s="71"/>
      <c r="L10100" s="39"/>
      <c r="M10100" s="39"/>
      <c r="N10100" s="64"/>
      <c r="Y10100" s="55"/>
    </row>
    <row r="10101" spans="1:25" s="49" customFormat="1" x14ac:dyDescent="0.25">
      <c r="A10101" s="67"/>
      <c r="B10101" s="67"/>
      <c r="C10101" s="67"/>
      <c r="D10101" s="71"/>
      <c r="E10101" s="55"/>
      <c r="F10101" s="58"/>
      <c r="G10101" s="58"/>
      <c r="H10101" s="55"/>
      <c r="I10101" s="55"/>
      <c r="J10101" s="71"/>
      <c r="K10101" s="71"/>
      <c r="L10101" s="39"/>
      <c r="M10101" s="39"/>
      <c r="N10101" s="64"/>
      <c r="Y10101" s="55"/>
    </row>
    <row r="10102" spans="1:25" s="49" customFormat="1" x14ac:dyDescent="0.25">
      <c r="A10102" s="67"/>
      <c r="B10102" s="67"/>
      <c r="C10102" s="67"/>
      <c r="D10102" s="71"/>
      <c r="E10102" s="55"/>
      <c r="F10102" s="58"/>
      <c r="G10102" s="58"/>
      <c r="H10102" s="55"/>
      <c r="I10102" s="55"/>
      <c r="J10102" s="71"/>
      <c r="K10102" s="71"/>
      <c r="L10102" s="39"/>
      <c r="M10102" s="39"/>
      <c r="N10102" s="64"/>
      <c r="Y10102" s="55"/>
    </row>
    <row r="10103" spans="1:25" s="49" customFormat="1" x14ac:dyDescent="0.25">
      <c r="A10103" s="67"/>
      <c r="B10103" s="67"/>
      <c r="C10103" s="67"/>
      <c r="D10103" s="71"/>
      <c r="E10103" s="55"/>
      <c r="F10103" s="58"/>
      <c r="G10103" s="58"/>
      <c r="H10103" s="55"/>
      <c r="I10103" s="55"/>
      <c r="J10103" s="71"/>
      <c r="K10103" s="71"/>
      <c r="L10103" s="39"/>
      <c r="M10103" s="39"/>
      <c r="N10103" s="64"/>
      <c r="Y10103" s="55"/>
    </row>
    <row r="10104" spans="1:25" s="49" customFormat="1" x14ac:dyDescent="0.25">
      <c r="A10104" s="67"/>
      <c r="B10104" s="67"/>
      <c r="C10104" s="67"/>
      <c r="D10104" s="71"/>
      <c r="E10104" s="55"/>
      <c r="F10104" s="58"/>
      <c r="G10104" s="58"/>
      <c r="H10104" s="55"/>
      <c r="I10104" s="55"/>
      <c r="J10104" s="71"/>
      <c r="K10104" s="71"/>
      <c r="L10104" s="39"/>
      <c r="M10104" s="39"/>
      <c r="N10104" s="64"/>
      <c r="Y10104" s="55"/>
    </row>
    <row r="10105" spans="1:25" s="49" customFormat="1" x14ac:dyDescent="0.25">
      <c r="A10105" s="67"/>
      <c r="B10105" s="67"/>
      <c r="C10105" s="67"/>
      <c r="D10105" s="71"/>
      <c r="E10105" s="55"/>
      <c r="F10105" s="58"/>
      <c r="G10105" s="58"/>
      <c r="H10105" s="55"/>
      <c r="I10105" s="55"/>
      <c r="J10105" s="71"/>
      <c r="K10105" s="71"/>
      <c r="L10105" s="39"/>
      <c r="M10105" s="39"/>
      <c r="N10105" s="64"/>
      <c r="Y10105" s="55"/>
    </row>
    <row r="10106" spans="1:25" s="49" customFormat="1" x14ac:dyDescent="0.25">
      <c r="A10106" s="67"/>
      <c r="B10106" s="67"/>
      <c r="C10106" s="67"/>
      <c r="D10106" s="71"/>
      <c r="E10106" s="55"/>
      <c r="F10106" s="58"/>
      <c r="G10106" s="58"/>
      <c r="H10106" s="55"/>
      <c r="I10106" s="55"/>
      <c r="J10106" s="71"/>
      <c r="K10106" s="71"/>
      <c r="L10106" s="39"/>
      <c r="M10106" s="39"/>
      <c r="N10106" s="64"/>
      <c r="Y10106" s="55"/>
    </row>
    <row r="10107" spans="1:25" s="49" customFormat="1" x14ac:dyDescent="0.25">
      <c r="A10107" s="67"/>
      <c r="B10107" s="67"/>
      <c r="C10107" s="67"/>
      <c r="D10107" s="71"/>
      <c r="E10107" s="55"/>
      <c r="F10107" s="58"/>
      <c r="G10107" s="58"/>
      <c r="H10107" s="55"/>
      <c r="I10107" s="55"/>
      <c r="J10107" s="71"/>
      <c r="K10107" s="71"/>
      <c r="L10107" s="39"/>
      <c r="M10107" s="39"/>
      <c r="N10107" s="64"/>
      <c r="Y10107" s="55"/>
    </row>
    <row r="10108" spans="1:25" s="49" customFormat="1" x14ac:dyDescent="0.25">
      <c r="A10108" s="67"/>
      <c r="B10108" s="67"/>
      <c r="C10108" s="67"/>
      <c r="D10108" s="71"/>
      <c r="E10108" s="55"/>
      <c r="F10108" s="58"/>
      <c r="G10108" s="58"/>
      <c r="H10108" s="55"/>
      <c r="I10108" s="55"/>
      <c r="J10108" s="71"/>
      <c r="K10108" s="71"/>
      <c r="L10108" s="39"/>
      <c r="M10108" s="39"/>
      <c r="N10108" s="64"/>
      <c r="Y10108" s="55"/>
    </row>
    <row r="10109" spans="1:25" s="49" customFormat="1" x14ac:dyDescent="0.25">
      <c r="A10109" s="67"/>
      <c r="B10109" s="67"/>
      <c r="C10109" s="67"/>
      <c r="D10109" s="71"/>
      <c r="E10109" s="55"/>
      <c r="F10109" s="58"/>
      <c r="G10109" s="58"/>
      <c r="H10109" s="55"/>
      <c r="I10109" s="55"/>
      <c r="J10109" s="71"/>
      <c r="K10109" s="71"/>
      <c r="L10109" s="39"/>
      <c r="M10109" s="39"/>
      <c r="N10109" s="64"/>
      <c r="Y10109" s="55"/>
    </row>
    <row r="10110" spans="1:25" s="49" customFormat="1" x14ac:dyDescent="0.25">
      <c r="A10110" s="67"/>
      <c r="B10110" s="67"/>
      <c r="C10110" s="67"/>
      <c r="D10110" s="71"/>
      <c r="E10110" s="55"/>
      <c r="F10110" s="58"/>
      <c r="G10110" s="58"/>
      <c r="H10110" s="55"/>
      <c r="I10110" s="55"/>
      <c r="J10110" s="71"/>
      <c r="K10110" s="71"/>
      <c r="L10110" s="39"/>
      <c r="M10110" s="39"/>
      <c r="N10110" s="64"/>
      <c r="Y10110" s="55"/>
    </row>
    <row r="10111" spans="1:25" s="49" customFormat="1" x14ac:dyDescent="0.25">
      <c r="A10111" s="67"/>
      <c r="B10111" s="67"/>
      <c r="C10111" s="67"/>
      <c r="D10111" s="71"/>
      <c r="E10111" s="55"/>
      <c r="F10111" s="58"/>
      <c r="G10111" s="58"/>
      <c r="H10111" s="55"/>
      <c r="I10111" s="55"/>
      <c r="J10111" s="71"/>
      <c r="K10111" s="71"/>
      <c r="L10111" s="39"/>
      <c r="M10111" s="39"/>
      <c r="N10111" s="64"/>
      <c r="Y10111" s="55"/>
    </row>
    <row r="10112" spans="1:25" s="49" customFormat="1" x14ac:dyDescent="0.25">
      <c r="A10112" s="67"/>
      <c r="B10112" s="67"/>
      <c r="C10112" s="67"/>
      <c r="D10112" s="71"/>
      <c r="E10112" s="55"/>
      <c r="F10112" s="58"/>
      <c r="G10112" s="58"/>
      <c r="H10112" s="55"/>
      <c r="I10112" s="55"/>
      <c r="J10112" s="71"/>
      <c r="K10112" s="71"/>
      <c r="L10112" s="39"/>
      <c r="M10112" s="39"/>
      <c r="N10112" s="64"/>
      <c r="Y10112" s="55"/>
    </row>
    <row r="10113" spans="1:25" s="49" customFormat="1" x14ac:dyDescent="0.25">
      <c r="A10113" s="67"/>
      <c r="B10113" s="67"/>
      <c r="C10113" s="67"/>
      <c r="D10113" s="71"/>
      <c r="E10113" s="55"/>
      <c r="F10113" s="58"/>
      <c r="G10113" s="58"/>
      <c r="H10113" s="55"/>
      <c r="I10113" s="55"/>
      <c r="J10113" s="71"/>
      <c r="K10113" s="71"/>
      <c r="L10113" s="39"/>
      <c r="M10113" s="39"/>
      <c r="N10113" s="64"/>
      <c r="Y10113" s="55"/>
    </row>
    <row r="10114" spans="1:25" s="49" customFormat="1" x14ac:dyDescent="0.25">
      <c r="A10114" s="67"/>
      <c r="B10114" s="67"/>
      <c r="C10114" s="67"/>
      <c r="D10114" s="71"/>
      <c r="E10114" s="55"/>
      <c r="F10114" s="58"/>
      <c r="G10114" s="58"/>
      <c r="H10114" s="55"/>
      <c r="I10114" s="55"/>
      <c r="J10114" s="71"/>
      <c r="K10114" s="71"/>
      <c r="L10114" s="39"/>
      <c r="M10114" s="39"/>
      <c r="N10114" s="64"/>
      <c r="Y10114" s="55"/>
    </row>
    <row r="10115" spans="1:25" s="49" customFormat="1" x14ac:dyDescent="0.25">
      <c r="A10115" s="67"/>
      <c r="B10115" s="67"/>
      <c r="C10115" s="67"/>
      <c r="D10115" s="71"/>
      <c r="E10115" s="55"/>
      <c r="F10115" s="58"/>
      <c r="G10115" s="58"/>
      <c r="H10115" s="55"/>
      <c r="I10115" s="55"/>
      <c r="J10115" s="71"/>
      <c r="K10115" s="71"/>
      <c r="L10115" s="39"/>
      <c r="M10115" s="39"/>
      <c r="N10115" s="64"/>
      <c r="Y10115" s="55"/>
    </row>
    <row r="10116" spans="1:25" s="49" customFormat="1" x14ac:dyDescent="0.25">
      <c r="A10116" s="67"/>
      <c r="B10116" s="67"/>
      <c r="C10116" s="67"/>
      <c r="D10116" s="71"/>
      <c r="E10116" s="55"/>
      <c r="F10116" s="58"/>
      <c r="G10116" s="58"/>
      <c r="H10116" s="55"/>
      <c r="I10116" s="55"/>
      <c r="J10116" s="71"/>
      <c r="K10116" s="71"/>
      <c r="L10116" s="39"/>
      <c r="M10116" s="39"/>
      <c r="N10116" s="64"/>
      <c r="Y10116" s="55"/>
    </row>
    <row r="10117" spans="1:25" s="49" customFormat="1" x14ac:dyDescent="0.25">
      <c r="A10117" s="67"/>
      <c r="B10117" s="67"/>
      <c r="C10117" s="67"/>
      <c r="D10117" s="71"/>
      <c r="E10117" s="55"/>
      <c r="F10117" s="58"/>
      <c r="G10117" s="58"/>
      <c r="H10117" s="55"/>
      <c r="I10117" s="55"/>
      <c r="J10117" s="71"/>
      <c r="K10117" s="71"/>
      <c r="L10117" s="39"/>
      <c r="M10117" s="39"/>
      <c r="N10117" s="64"/>
      <c r="Y10117" s="55"/>
    </row>
    <row r="10118" spans="1:25" s="49" customFormat="1" x14ac:dyDescent="0.25">
      <c r="A10118" s="67"/>
      <c r="B10118" s="67"/>
      <c r="C10118" s="67"/>
      <c r="D10118" s="71"/>
      <c r="E10118" s="55"/>
      <c r="F10118" s="58"/>
      <c r="G10118" s="58"/>
      <c r="H10118" s="55"/>
      <c r="I10118" s="55"/>
      <c r="J10118" s="71"/>
      <c r="K10118" s="71"/>
      <c r="L10118" s="39"/>
      <c r="M10118" s="39"/>
      <c r="N10118" s="64"/>
      <c r="Y10118" s="55"/>
    </row>
    <row r="10119" spans="1:25" s="49" customFormat="1" x14ac:dyDescent="0.25">
      <c r="A10119" s="67"/>
      <c r="B10119" s="67"/>
      <c r="C10119" s="67"/>
      <c r="D10119" s="71"/>
      <c r="E10119" s="55"/>
      <c r="F10119" s="58"/>
      <c r="G10119" s="58"/>
      <c r="H10119" s="55"/>
      <c r="I10119" s="55"/>
      <c r="J10119" s="71"/>
      <c r="K10119" s="71"/>
      <c r="L10119" s="39"/>
      <c r="M10119" s="39"/>
      <c r="N10119" s="64"/>
      <c r="Y10119" s="55"/>
    </row>
    <row r="10120" spans="1:25" s="49" customFormat="1" x14ac:dyDescent="0.25">
      <c r="A10120" s="67"/>
      <c r="B10120" s="67"/>
      <c r="C10120" s="67"/>
      <c r="D10120" s="71"/>
      <c r="E10120" s="55"/>
      <c r="F10120" s="58"/>
      <c r="G10120" s="58"/>
      <c r="H10120" s="55"/>
      <c r="I10120" s="55"/>
      <c r="J10120" s="71"/>
      <c r="K10120" s="71"/>
      <c r="L10120" s="39"/>
      <c r="M10120" s="39"/>
      <c r="N10120" s="64"/>
      <c r="Y10120" s="55"/>
    </row>
    <row r="10121" spans="1:25" s="49" customFormat="1" x14ac:dyDescent="0.25">
      <c r="A10121" s="67"/>
      <c r="B10121" s="67"/>
      <c r="C10121" s="67"/>
      <c r="D10121" s="71"/>
      <c r="E10121" s="55"/>
      <c r="F10121" s="58"/>
      <c r="G10121" s="58"/>
      <c r="H10121" s="55"/>
      <c r="I10121" s="55"/>
      <c r="J10121" s="71"/>
      <c r="K10121" s="71"/>
      <c r="L10121" s="39"/>
      <c r="M10121" s="39"/>
      <c r="N10121" s="64"/>
      <c r="Y10121" s="55"/>
    </row>
  </sheetData>
  <sheetProtection algorithmName="SHA-512" hashValue="rmAXo2WVTJX+o352WX+4TcLw2YNmEWEwvZaF4GpUxksDwsrHID3XhtzBgRUgMI+3QtxJ+On2tpoLp/B45sGinA==" saltValue="Vwsco7fu1B0PkZaCBVQi6Q==" spinCount="100000" sheet="1" autoFilter="0"/>
  <autoFilter ref="A3:S8942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00B050"/>
    <pageSetUpPr fitToPage="1"/>
  </sheetPr>
  <dimension ref="B2:O28"/>
  <sheetViews>
    <sheetView showGridLines="0" zoomScaleNormal="100" workbookViewId="0">
      <selection activeCell="E18" sqref="E18:E19"/>
    </sheetView>
  </sheetViews>
  <sheetFormatPr defaultRowHeight="15" x14ac:dyDescent="0.25"/>
  <cols>
    <col min="1" max="1" width="9.140625" style="30"/>
    <col min="2" max="2" width="8" style="30" customWidth="1"/>
    <col min="3" max="3" width="12.42578125" style="30" customWidth="1"/>
    <col min="4" max="4" width="1.7109375" style="30" customWidth="1"/>
    <col min="5" max="5" width="18.7109375" style="30" customWidth="1"/>
    <col min="6" max="6" width="16.140625" style="30" customWidth="1"/>
    <col min="7" max="12" width="9.140625" style="30"/>
    <col min="13" max="13" width="11.28515625" style="30" customWidth="1"/>
    <col min="14" max="16384" width="9.140625" style="30"/>
  </cols>
  <sheetData>
    <row r="2" spans="2:15" s="8" customFormat="1" ht="15.75" x14ac:dyDescent="0.25">
      <c r="B2" s="7" t="s">
        <v>14721</v>
      </c>
    </row>
    <row r="3" spans="2:15" s="8" customFormat="1" ht="15.75" x14ac:dyDescent="0.25"/>
    <row r="4" spans="2:15" s="8" customFormat="1" ht="18.75" x14ac:dyDescent="0.3">
      <c r="B4" s="80" t="str">
        <f>IF(komplet!D2&gt;1,"Vyberte prosím na prvním listu pomocí filtru pouze jednu školu, takto nelze zápis připravit!",IF(komplet!D2=1,"Zápis o bezúplatném převzetí antigenních testů od MŠMT- SEJOY květen II. část", "Pro tuto školu nejsou data zatím potvrzena"))</f>
        <v>Vyberte prosím na prvním listu pomocí filtru pouze jednu školu, takto nelze zápis připravit!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5" s="8" customFormat="1" ht="8.25" customHeight="1" x14ac:dyDescent="0.25"/>
    <row r="6" spans="2:15" s="8" customFormat="1" ht="8.25" customHeight="1" x14ac:dyDescent="0.25"/>
    <row r="7" spans="2:15" s="8" customFormat="1" ht="42" customHeight="1" x14ac:dyDescent="0.25">
      <c r="B7" s="81" t="s">
        <v>17307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9"/>
      <c r="O7" s="9"/>
    </row>
    <row r="8" spans="2:15" s="8" customFormat="1" ht="19.5" customHeight="1" x14ac:dyDescent="0.25">
      <c r="B8" s="77" t="s">
        <v>17308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10"/>
      <c r="O8" s="10"/>
    </row>
    <row r="9" spans="2:15" s="8" customFormat="1" ht="7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0"/>
      <c r="O9" s="10"/>
    </row>
    <row r="10" spans="2:15" s="8" customFormat="1" ht="37.5" customHeight="1" x14ac:dyDescent="0.25">
      <c r="B10" s="76" t="s">
        <v>14722</v>
      </c>
      <c r="C10" s="85" t="e">
        <f>VLOOKUP(pomocný!B2,komplet!E:N,10,0)</f>
        <v>#N/A</v>
      </c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10"/>
      <c r="O10" s="10"/>
    </row>
    <row r="11" spans="2:15" s="8" customFormat="1" ht="6" customHeight="1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0"/>
      <c r="O11" s="10"/>
    </row>
    <row r="12" spans="2:15" s="8" customFormat="1" ht="15.75" x14ac:dyDescent="0.25">
      <c r="B12" s="14" t="s">
        <v>14723</v>
      </c>
      <c r="C12" s="28" t="e">
        <f>_xlfn.CONCAT(pomocný!B7,",  ",_xlfn.CONCAT((IF(pomocný!B9&lt;&gt;0,pomocný!B9,(IF(pomocný!B10&lt;&gt;0,"číslo popisné",pomocný!B9))))," ",pomocný!B10))</f>
        <v>#N/A</v>
      </c>
      <c r="D12" s="15"/>
      <c r="E12" s="12"/>
      <c r="F12" s="12"/>
      <c r="H12" s="12"/>
      <c r="I12" s="12"/>
      <c r="J12" s="12"/>
      <c r="K12" s="12"/>
      <c r="L12" s="12"/>
      <c r="M12" s="13"/>
      <c r="N12" s="10"/>
      <c r="O12" s="10"/>
    </row>
    <row r="13" spans="2:15" s="8" customFormat="1" ht="7.5" customHeight="1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0"/>
      <c r="O13" s="10"/>
    </row>
    <row r="14" spans="2:15" s="8" customFormat="1" ht="15.75" x14ac:dyDescent="0.25">
      <c r="B14" s="11" t="s">
        <v>14724</v>
      </c>
      <c r="C14" s="84">
        <f>pomocný!D3</f>
        <v>446389738067</v>
      </c>
      <c r="D14" s="84"/>
      <c r="E14" s="84"/>
      <c r="F14" s="84"/>
      <c r="G14" s="12"/>
      <c r="H14" s="12"/>
      <c r="I14" s="12"/>
      <c r="J14" s="12"/>
      <c r="K14" s="12"/>
      <c r="L14" s="12"/>
      <c r="M14" s="13"/>
      <c r="N14" s="10"/>
      <c r="O14" s="10"/>
    </row>
    <row r="15" spans="2:15" s="8" customFormat="1" ht="7.5" customHeight="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0"/>
      <c r="O15" s="10"/>
    </row>
    <row r="16" spans="2:15" s="8" customFormat="1" ht="19.5" customHeight="1" x14ac:dyDescent="0.25">
      <c r="B16" s="77" t="s">
        <v>14735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  <c r="N16" s="10"/>
      <c r="O16" s="10"/>
    </row>
    <row r="17" spans="2:15" s="8" customFormat="1" ht="19.5" customHeight="1" x14ac:dyDescent="0.25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10"/>
      <c r="O17" s="10"/>
    </row>
    <row r="18" spans="2:15" s="8" customFormat="1" ht="7.5" customHeight="1" x14ac:dyDescent="0.25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2:15" s="8" customFormat="1" ht="18.75" x14ac:dyDescent="0.3">
      <c r="B19" s="14" t="s">
        <v>14725</v>
      </c>
      <c r="C19" s="16"/>
      <c r="D19" s="16"/>
      <c r="E19" s="16"/>
      <c r="F19" s="18" t="e">
        <f>VLOOKUP(pomocný!B2,komplet!E:K,4,0)</f>
        <v>#N/A</v>
      </c>
      <c r="G19" s="16" t="s">
        <v>21332</v>
      </c>
      <c r="H19" s="16"/>
      <c r="I19" s="16"/>
      <c r="J19" s="16"/>
      <c r="K19" s="16"/>
      <c r="L19" s="16"/>
      <c r="M19" s="17"/>
    </row>
    <row r="20" spans="2:15" s="8" customFormat="1" ht="7.5" customHeight="1" x14ac:dyDescent="0.25">
      <c r="B20" s="14"/>
      <c r="C20" s="16"/>
      <c r="D20" s="16"/>
      <c r="E20" s="16"/>
      <c r="F20" s="19"/>
      <c r="G20" s="16"/>
      <c r="H20" s="16"/>
      <c r="I20" s="16"/>
      <c r="J20" s="16"/>
      <c r="K20" s="16"/>
      <c r="L20" s="16"/>
      <c r="M20" s="17"/>
    </row>
    <row r="21" spans="2:15" s="8" customFormat="1" ht="15.75" x14ac:dyDescent="0.25">
      <c r="B21" s="14" t="s">
        <v>14726</v>
      </c>
      <c r="C21" s="16"/>
      <c r="D21" s="16"/>
      <c r="E21" s="16"/>
      <c r="F21" s="19" t="e">
        <f>VLOOKUP(pomocný!B2,komplet!E:K,6,0)</f>
        <v>#N/A</v>
      </c>
      <c r="G21" s="16" t="s">
        <v>14727</v>
      </c>
      <c r="H21" s="16"/>
      <c r="I21" s="16"/>
      <c r="J21" s="16"/>
      <c r="K21" s="16"/>
      <c r="L21" s="16"/>
      <c r="M21" s="17"/>
    </row>
    <row r="22" spans="2:15" s="8" customFormat="1" ht="7.5" customHeight="1" x14ac:dyDescent="0.25">
      <c r="B22" s="14"/>
      <c r="C22" s="16"/>
      <c r="D22" s="16"/>
      <c r="E22" s="16"/>
      <c r="F22" s="19"/>
      <c r="G22" s="16"/>
      <c r="H22" s="16"/>
      <c r="I22" s="16"/>
      <c r="J22" s="16"/>
      <c r="K22" s="16"/>
      <c r="L22" s="16"/>
      <c r="M22" s="17"/>
    </row>
    <row r="23" spans="2:15" s="8" customFormat="1" ht="18.75" x14ac:dyDescent="0.3">
      <c r="B23" s="20" t="s">
        <v>14728</v>
      </c>
      <c r="C23" s="21"/>
      <c r="D23" s="21"/>
      <c r="E23" s="21"/>
      <c r="F23" s="22" t="e">
        <f>VLOOKUP(pomocný!B2,komplet!E:K,7,0)</f>
        <v>#N/A</v>
      </c>
      <c r="G23" s="21" t="s">
        <v>14727</v>
      </c>
      <c r="H23" s="16"/>
      <c r="I23" s="16"/>
      <c r="J23" s="16"/>
      <c r="K23" s="16"/>
      <c r="L23" s="16"/>
      <c r="M23" s="17"/>
    </row>
    <row r="24" spans="2:15" s="8" customFormat="1" ht="15.75" x14ac:dyDescent="0.2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2:15" s="8" customFormat="1" ht="15.75" x14ac:dyDescent="0.25"/>
    <row r="26" spans="2:15" s="8" customFormat="1" ht="12.75" customHeight="1" x14ac:dyDescent="0.25"/>
    <row r="27" spans="2:15" s="28" customFormat="1" ht="15.75" x14ac:dyDescent="0.25">
      <c r="B27" s="26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</row>
    <row r="28" spans="2:15" s="8" customFormat="1" ht="15.75" x14ac:dyDescent="0.25">
      <c r="J28" s="29" t="s">
        <v>21331</v>
      </c>
    </row>
  </sheetData>
  <mergeCells count="7">
    <mergeCell ref="B17:M17"/>
    <mergeCell ref="B4:M4"/>
    <mergeCell ref="B7:M7"/>
    <mergeCell ref="B8:M8"/>
    <mergeCell ref="C14:F14"/>
    <mergeCell ref="B16:M16"/>
    <mergeCell ref="C10:M10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C11" sqref="C11"/>
    </sheetView>
  </sheetViews>
  <sheetFormatPr defaultRowHeight="15" x14ac:dyDescent="0.25"/>
  <cols>
    <col min="4" max="4" width="13.5703125" customWidth="1"/>
  </cols>
  <sheetData>
    <row r="2" spans="1:10" x14ac:dyDescent="0.25">
      <c r="B2">
        <f>komplet!C2</f>
        <v>446389738067</v>
      </c>
      <c r="D2">
        <f>IF(B2&lt;J4,"000",IF(B2&lt;J3,"00",IF(B2&lt;J2,"0",B2)))</f>
        <v>446389738067</v>
      </c>
      <c r="J2" s="31">
        <v>9999999</v>
      </c>
    </row>
    <row r="3" spans="1:10" x14ac:dyDescent="0.25">
      <c r="D3">
        <f>IF(B2=D2,D2,_xlfn.CONCAT(D2,B2))</f>
        <v>446389738067</v>
      </c>
      <c r="J3" s="31">
        <v>999999</v>
      </c>
    </row>
    <row r="4" spans="1:10" x14ac:dyDescent="0.25">
      <c r="J4" s="31">
        <v>99999</v>
      </c>
    </row>
    <row r="5" spans="1:10" x14ac:dyDescent="0.25">
      <c r="J5" s="31">
        <v>9999</v>
      </c>
    </row>
    <row r="6" spans="1:10" x14ac:dyDescent="0.25">
      <c r="B6" t="s">
        <v>14730</v>
      </c>
    </row>
    <row r="7" spans="1:10" x14ac:dyDescent="0.25">
      <c r="A7" t="s">
        <v>14731</v>
      </c>
      <c r="B7" t="e">
        <f>VLOOKUP(B2,komplet!E:R,14,0)</f>
        <v>#N/A</v>
      </c>
    </row>
    <row r="9" spans="1:10" x14ac:dyDescent="0.25">
      <c r="A9" t="s">
        <v>14732</v>
      </c>
      <c r="B9" t="e">
        <f>VLOOKUP(B2,komplet!E:O,11,0)</f>
        <v>#N/A</v>
      </c>
    </row>
    <row r="10" spans="1:10" x14ac:dyDescent="0.25">
      <c r="A10" t="s">
        <v>14733</v>
      </c>
      <c r="B10" t="e">
        <f>IF(C10&lt;&gt;0,C10,"")</f>
        <v>#N/A</v>
      </c>
      <c r="C10" t="e">
        <f>VLOOKUP(B2,komplet!E:T,12,0)</f>
        <v>#N/A</v>
      </c>
    </row>
    <row r="11" spans="1:10" x14ac:dyDescent="0.25">
      <c r="A11" t="s">
        <v>14734</v>
      </c>
      <c r="B11" t="e">
        <f>IF(C11&lt;&gt;0,C11,"")</f>
        <v>#N/A</v>
      </c>
      <c r="C11" t="e">
        <f>VLOOKUP(B2,komplet!E:T,13,0)</f>
        <v>#N/A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31A4-464B-4DBE-B870-414E498EEC16}">
  <dimension ref="B8:D24"/>
  <sheetViews>
    <sheetView topLeftCell="A4" workbookViewId="0">
      <selection activeCell="E33" sqref="E33"/>
    </sheetView>
  </sheetViews>
  <sheetFormatPr defaultRowHeight="15" x14ac:dyDescent="0.25"/>
  <cols>
    <col min="2" max="2" width="20" bestFit="1" customWidth="1"/>
    <col min="3" max="4" width="19.7109375" customWidth="1"/>
    <col min="5" max="5" width="11" customWidth="1"/>
  </cols>
  <sheetData>
    <row r="8" spans="2:4" x14ac:dyDescent="0.25">
      <c r="B8" s="87"/>
      <c r="C8" s="88" t="s">
        <v>17309</v>
      </c>
      <c r="D8" s="89"/>
    </row>
    <row r="9" spans="2:4" x14ac:dyDescent="0.25">
      <c r="B9" s="87"/>
      <c r="C9" s="42" t="s">
        <v>17310</v>
      </c>
      <c r="D9" s="42" t="s">
        <v>17311</v>
      </c>
    </row>
    <row r="10" spans="2:4" x14ac:dyDescent="0.25">
      <c r="B10" s="43" t="s">
        <v>9</v>
      </c>
      <c r="C10" s="45">
        <v>250000</v>
      </c>
      <c r="D10" s="44">
        <f>C10/25</f>
        <v>10000</v>
      </c>
    </row>
    <row r="11" spans="2:4" x14ac:dyDescent="0.25">
      <c r="B11" s="43" t="s">
        <v>120</v>
      </c>
      <c r="C11" s="45">
        <v>155000</v>
      </c>
      <c r="D11" s="44">
        <f t="shared" ref="D11:D23" si="0">C11/25</f>
        <v>6200</v>
      </c>
    </row>
    <row r="12" spans="2:4" x14ac:dyDescent="0.25">
      <c r="B12" s="43" t="s">
        <v>953</v>
      </c>
      <c r="C12" s="45">
        <v>259000</v>
      </c>
      <c r="D12" s="44">
        <f t="shared" si="0"/>
        <v>10360</v>
      </c>
    </row>
    <row r="13" spans="2:4" x14ac:dyDescent="0.25">
      <c r="B13" s="43" t="s">
        <v>2485</v>
      </c>
      <c r="C13" s="45">
        <v>67000</v>
      </c>
      <c r="D13" s="44">
        <f t="shared" si="0"/>
        <v>2680</v>
      </c>
    </row>
    <row r="14" spans="2:4" x14ac:dyDescent="0.25">
      <c r="B14" s="43" t="s">
        <v>8791</v>
      </c>
      <c r="C14" s="45">
        <v>124000</v>
      </c>
      <c r="D14" s="44">
        <f t="shared" si="0"/>
        <v>4960</v>
      </c>
    </row>
    <row r="15" spans="2:4" x14ac:dyDescent="0.25">
      <c r="B15" s="43" t="s">
        <v>2783</v>
      </c>
      <c r="C15" s="45">
        <v>137000</v>
      </c>
      <c r="D15" s="44">
        <f t="shared" si="0"/>
        <v>5480</v>
      </c>
    </row>
    <row r="16" spans="2:4" x14ac:dyDescent="0.25">
      <c r="B16" s="43" t="s">
        <v>3490</v>
      </c>
      <c r="C16" s="45">
        <v>102000</v>
      </c>
      <c r="D16" s="44">
        <f t="shared" si="0"/>
        <v>4080</v>
      </c>
    </row>
    <row r="17" spans="2:4" x14ac:dyDescent="0.25">
      <c r="B17" s="43" t="s">
        <v>4050</v>
      </c>
      <c r="C17" s="45">
        <v>273000</v>
      </c>
      <c r="D17" s="44">
        <f t="shared" si="0"/>
        <v>10920</v>
      </c>
    </row>
    <row r="18" spans="2:4" x14ac:dyDescent="0.25">
      <c r="B18" s="43" t="s">
        <v>5201</v>
      </c>
      <c r="C18" s="45">
        <v>156000</v>
      </c>
      <c r="D18" s="44">
        <f t="shared" si="0"/>
        <v>6240</v>
      </c>
    </row>
    <row r="19" spans="2:4" x14ac:dyDescent="0.25">
      <c r="B19" s="43" t="s">
        <v>5974</v>
      </c>
      <c r="C19" s="45">
        <v>129000</v>
      </c>
      <c r="D19" s="44">
        <f t="shared" si="0"/>
        <v>5160</v>
      </c>
    </row>
    <row r="20" spans="2:4" x14ac:dyDescent="0.25">
      <c r="B20" s="43" t="s">
        <v>6670</v>
      </c>
      <c r="C20" s="45">
        <v>143000</v>
      </c>
      <c r="D20" s="44">
        <f t="shared" si="0"/>
        <v>5720</v>
      </c>
    </row>
    <row r="21" spans="2:4" x14ac:dyDescent="0.25">
      <c r="B21" s="43" t="s">
        <v>17312</v>
      </c>
      <c r="C21" s="45">
        <v>296000</v>
      </c>
      <c r="D21" s="44">
        <f t="shared" si="0"/>
        <v>11840</v>
      </c>
    </row>
    <row r="22" spans="2:4" x14ac:dyDescent="0.25">
      <c r="B22" s="43" t="s">
        <v>7314</v>
      </c>
      <c r="C22" s="45">
        <v>202000</v>
      </c>
      <c r="D22" s="44">
        <f t="shared" si="0"/>
        <v>8080</v>
      </c>
    </row>
    <row r="23" spans="2:4" x14ac:dyDescent="0.25">
      <c r="B23" s="43" t="s">
        <v>8075</v>
      </c>
      <c r="C23" s="45">
        <v>141000</v>
      </c>
      <c r="D23" s="44">
        <f t="shared" si="0"/>
        <v>5640</v>
      </c>
    </row>
    <row r="24" spans="2:4" x14ac:dyDescent="0.25">
      <c r="B24" s="46" t="s">
        <v>17313</v>
      </c>
      <c r="C24" s="47">
        <f>SUM(C10:C23)</f>
        <v>2434000</v>
      </c>
      <c r="D24" s="47">
        <f t="shared" ref="D24" si="1">SUM(D10:D23)</f>
        <v>97360</v>
      </c>
    </row>
  </sheetData>
  <mergeCells count="2">
    <mergeCell ref="B8:B9"/>
    <mergeCell ref="C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komplet</vt:lpstr>
      <vt:lpstr>Zápis o převzetí k tisku</vt:lpstr>
      <vt:lpstr>pomocný</vt:lpstr>
      <vt:lpstr>24.5.2021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Fialová Karolína</cp:lastModifiedBy>
  <dcterms:created xsi:type="dcterms:W3CDTF">2021-04-01T19:59:09Z</dcterms:created>
  <dcterms:modified xsi:type="dcterms:W3CDTF">2021-09-08T08:22:18Z</dcterms:modified>
</cp:coreProperties>
</file>